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leesc\Desktop\"/>
    </mc:Choice>
  </mc:AlternateContent>
  <bookViews>
    <workbookView xWindow="28680" yWindow="-120" windowWidth="29040" windowHeight="15840" tabRatio="919"/>
  </bookViews>
  <sheets>
    <sheet name="토공집계" sheetId="90" r:id="rId1"/>
    <sheet name="관로토공집계" sheetId="64" r:id="rId2"/>
    <sheet name="토적표 " sheetId="93" r:id="rId3"/>
    <sheet name="구조물토공집계" sheetId="77" r:id="rId4"/>
    <sheet name="제수밸브실집계표" sheetId="129" r:id="rId5"/>
    <sheet name="제수밸브실토공산근" sheetId="117" r:id="rId6"/>
    <sheet name="1호(자연)집계" sheetId="79" state="hidden" r:id="rId7"/>
    <sheet name="1호(자연)-C" sheetId="54" state="hidden" r:id="rId8"/>
    <sheet name="공기밸브실집계표" sheetId="106" r:id="rId9"/>
    <sheet name="공기밸브실토공산근" sheetId="98" r:id="rId10"/>
    <sheet name="공기밸브실조서" sheetId="120" r:id="rId11"/>
    <sheet name="이토맨홀집계" sheetId="81" r:id="rId12"/>
    <sheet name="4호(가시설)집계" sheetId="86" state="hidden" r:id="rId13"/>
    <sheet name="4호(가시설)-A" sheetId="87" state="hidden" r:id="rId14"/>
    <sheet name="4호(가시설)-C" sheetId="88" state="hidden" r:id="rId15"/>
    <sheet name="이토맨홀-아스콘(2.4)" sheetId="119" r:id="rId16"/>
    <sheet name="이토맨홀조서" sheetId="94" r:id="rId17"/>
    <sheet name="이토관토공산출" sheetId="125" r:id="rId18"/>
    <sheet name="이토관토공조서" sheetId="126" r:id="rId19"/>
    <sheet name="이토관포단(ASP.)" sheetId="128" r:id="rId20"/>
    <sheet name="환기구토공산출" sheetId="121" r:id="rId21"/>
    <sheet name="환기구토공조서" sheetId="124" r:id="rId22"/>
    <sheet name="환기포단(보도)" sheetId="122" r:id="rId23"/>
    <sheet name="환기포단(ASP.)" sheetId="123" r:id="rId24"/>
    <sheet name="전기관로 토공산근" sheetId="130" r:id="rId25"/>
    <sheet name="추진공집계표" sheetId="131" r:id="rId26"/>
    <sheet name="추진공산근" sheetId="132" r:id="rId27"/>
    <sheet name="맨홀펌프장조서" sheetId="95"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s>
  <definedNames>
    <definedName name="_" localSheetId="10">#REF!</definedName>
    <definedName name="_" localSheetId="8">#REF!</definedName>
    <definedName name="_" localSheetId="15">#REF!</definedName>
    <definedName name="_" localSheetId="4">#REF!</definedName>
    <definedName name="_" localSheetId="5">#REF!</definedName>
    <definedName name="_" localSheetId="26">#REF!</definedName>
    <definedName name="_" localSheetId="25">#REF!</definedName>
    <definedName name="_">#REF!</definedName>
    <definedName name="__?_F" localSheetId="10">#REF!</definedName>
    <definedName name="__?_F" localSheetId="8">#REF!</definedName>
    <definedName name="__?_F" localSheetId="15">#REF!</definedName>
    <definedName name="__?_F" localSheetId="4">#REF!</definedName>
    <definedName name="__?_F" localSheetId="5">#REF!</definedName>
    <definedName name="__?_F" localSheetId="26">#REF!</definedName>
    <definedName name="__?_F" localSheetId="25">#REF!</definedName>
    <definedName name="__?_F">#REF!</definedName>
    <definedName name="__?_Parse" localSheetId="10">#REF!</definedName>
    <definedName name="__?_Parse" localSheetId="8">#REF!</definedName>
    <definedName name="__?_Parse" localSheetId="15">#REF!</definedName>
    <definedName name="__?_Parse" localSheetId="4">#REF!</definedName>
    <definedName name="__?_Parse" localSheetId="5">#REF!</definedName>
    <definedName name="__?_Parse" localSheetId="26">#REF!</definedName>
    <definedName name="__?_Parse" localSheetId="25">#REF!</definedName>
    <definedName name="__?_Parse">#REF!</definedName>
    <definedName name="__?Crite" localSheetId="10">#REF!</definedName>
    <definedName name="__?Crite" localSheetId="8">#REF!</definedName>
    <definedName name="__?Crite" localSheetId="15">#REF!</definedName>
    <definedName name="__?Crite" localSheetId="4">#REF!</definedName>
    <definedName name="__?Crite" localSheetId="5">#REF!</definedName>
    <definedName name="__?Crite" localSheetId="26">#REF!</definedName>
    <definedName name="__?Crite" localSheetId="25">#REF!</definedName>
    <definedName name="__?Crite">#REF!</definedName>
    <definedName name="__?Crite_8" localSheetId="10">#REF!</definedName>
    <definedName name="__?Crite_8" localSheetId="8">#REF!</definedName>
    <definedName name="__?Crite_8" localSheetId="15">#REF!</definedName>
    <definedName name="__?Crite_8" localSheetId="4">#REF!</definedName>
    <definedName name="__?Crite_8" localSheetId="5">#REF!</definedName>
    <definedName name="__?Crite_8" localSheetId="26">#REF!</definedName>
    <definedName name="__?Crite_8" localSheetId="25">#REF!</definedName>
    <definedName name="__?Crite_8">#REF!</definedName>
    <definedName name="__?Extr" localSheetId="10">#REF!</definedName>
    <definedName name="__?Extr" localSheetId="8">#REF!</definedName>
    <definedName name="__?Extr" localSheetId="15">#REF!</definedName>
    <definedName name="__?Extr" localSheetId="4">#REF!</definedName>
    <definedName name="__?Extr" localSheetId="5">#REF!</definedName>
    <definedName name="__?Extr" localSheetId="26">#REF!</definedName>
    <definedName name="__?Extr" localSheetId="25">#REF!</definedName>
    <definedName name="__?Extr">#REF!</definedName>
    <definedName name="__?Extr_8" localSheetId="10">#REF!</definedName>
    <definedName name="__?Extr_8" localSheetId="8">#REF!</definedName>
    <definedName name="__?Extr_8" localSheetId="15">#REF!</definedName>
    <definedName name="__?Extr_8" localSheetId="4">#REF!</definedName>
    <definedName name="__?Extr_8" localSheetId="5">#REF!</definedName>
    <definedName name="__?Extr_8" localSheetId="26">#REF!</definedName>
    <definedName name="__?Extr_8" localSheetId="25">#REF!</definedName>
    <definedName name="__?Extr_8">#REF!</definedName>
    <definedName name="_____aab42" localSheetId="10">#REF!</definedName>
    <definedName name="_____aab42" localSheetId="15">#REF!</definedName>
    <definedName name="_____aab42" localSheetId="4">#REF!</definedName>
    <definedName name="_____aab42" localSheetId="5">#REF!</definedName>
    <definedName name="_____aab42" localSheetId="26">#REF!</definedName>
    <definedName name="_____aab42" localSheetId="25">#REF!</definedName>
    <definedName name="_____aab42">#REF!</definedName>
    <definedName name="_____RD5" localSheetId="10">#REF!</definedName>
    <definedName name="_____RD5" localSheetId="15">#REF!</definedName>
    <definedName name="_____RD5" localSheetId="4">#REF!</definedName>
    <definedName name="_____RD5" localSheetId="5">#REF!</definedName>
    <definedName name="_____RD5" localSheetId="26">#REF!</definedName>
    <definedName name="_____RD5" localSheetId="25">#REF!</definedName>
    <definedName name="_____RD5">#REF!</definedName>
    <definedName name="_____XS1" localSheetId="10">#REF!</definedName>
    <definedName name="_____XS1" localSheetId="15">#REF!</definedName>
    <definedName name="_____XS1" localSheetId="4">#REF!</definedName>
    <definedName name="_____XS1" localSheetId="5">#REF!</definedName>
    <definedName name="_____XS1" localSheetId="26">#REF!</definedName>
    <definedName name="_____XS1" localSheetId="25">#REF!</definedName>
    <definedName name="_____XS1">#REF!</definedName>
    <definedName name="____aab42" localSheetId="10">#REF!</definedName>
    <definedName name="____aab42" localSheetId="8">#REF!</definedName>
    <definedName name="____aab42" localSheetId="15">#REF!</definedName>
    <definedName name="____aab42" localSheetId="4">#REF!</definedName>
    <definedName name="____aab42" localSheetId="5">#REF!</definedName>
    <definedName name="____aab42" localSheetId="26">#REF!</definedName>
    <definedName name="____aab42" localSheetId="25">#REF!</definedName>
    <definedName name="____aab42">#REF!</definedName>
    <definedName name="____dia300" localSheetId="10">#REF!</definedName>
    <definedName name="____dia300" localSheetId="8">#REF!</definedName>
    <definedName name="____dia300" localSheetId="15">#REF!</definedName>
    <definedName name="____dia300" localSheetId="4">#REF!</definedName>
    <definedName name="____dia300" localSheetId="5">#REF!</definedName>
    <definedName name="____dia300" localSheetId="26">#REF!</definedName>
    <definedName name="____dia300" localSheetId="25">#REF!</definedName>
    <definedName name="____dia300">#REF!</definedName>
    <definedName name="____dia350" localSheetId="10">#REF!</definedName>
    <definedName name="____dia350" localSheetId="8">#REF!</definedName>
    <definedName name="____dia350" localSheetId="15">#REF!</definedName>
    <definedName name="____dia350" localSheetId="4">#REF!</definedName>
    <definedName name="____dia350" localSheetId="5">#REF!</definedName>
    <definedName name="____dia350" localSheetId="26">#REF!</definedName>
    <definedName name="____dia350" localSheetId="25">#REF!</definedName>
    <definedName name="____dia350">#REF!</definedName>
    <definedName name="____P3" localSheetId="24" hidden="1">{#N/A,#N/A,FALSE,"배수1"}</definedName>
    <definedName name="____P3" hidden="1">{#N/A,#N/A,FALSE,"배수1"}</definedName>
    <definedName name="____P4" localSheetId="24" hidden="1">{#N/A,#N/A,FALSE,"혼합골재"}</definedName>
    <definedName name="____P4" hidden="1">{#N/A,#N/A,FALSE,"혼합골재"}</definedName>
    <definedName name="____P5" localSheetId="24" hidden="1">{#N/A,#N/A,FALSE,"배수1"}</definedName>
    <definedName name="____P5" hidden="1">{#N/A,#N/A,FALSE,"배수1"}</definedName>
    <definedName name="____P6" localSheetId="24" hidden="1">{#N/A,#N/A,FALSE,"2~8번"}</definedName>
    <definedName name="____P6" hidden="1">{#N/A,#N/A,FALSE,"2~8번"}</definedName>
    <definedName name="____RD5" localSheetId="10">#REF!</definedName>
    <definedName name="____RD5" localSheetId="8">#REF!</definedName>
    <definedName name="____RD5" localSheetId="15">#REF!</definedName>
    <definedName name="____RD5" localSheetId="24">#REF!</definedName>
    <definedName name="____RD5" localSheetId="4">#REF!</definedName>
    <definedName name="____RD5" localSheetId="5">#REF!</definedName>
    <definedName name="____RD5" localSheetId="26">#REF!</definedName>
    <definedName name="____RD5" localSheetId="25">#REF!</definedName>
    <definedName name="____RD5">#REF!</definedName>
    <definedName name="____S3" localSheetId="24" hidden="1">{#N/A,#N/A,FALSE,"포장2"}</definedName>
    <definedName name="____S3" hidden="1">{#N/A,#N/A,FALSE,"포장2"}</definedName>
    <definedName name="____SBB1" localSheetId="10">#REF!</definedName>
    <definedName name="____SBB1" localSheetId="15">#REF!</definedName>
    <definedName name="____SBB1" localSheetId="4">#REF!</definedName>
    <definedName name="____SBB1" localSheetId="5">#REF!</definedName>
    <definedName name="____SBB1" localSheetId="26">#REF!</definedName>
    <definedName name="____SBB1" localSheetId="25">#REF!</definedName>
    <definedName name="____SBB1">#REF!</definedName>
    <definedName name="____SBB2" localSheetId="10">#REF!</definedName>
    <definedName name="____SBB2" localSheetId="15">#REF!</definedName>
    <definedName name="____SBB2" localSheetId="4">#REF!</definedName>
    <definedName name="____SBB2" localSheetId="5">#REF!</definedName>
    <definedName name="____SBB2" localSheetId="26">#REF!</definedName>
    <definedName name="____SBB2" localSheetId="25">#REF!</definedName>
    <definedName name="____SBB2">#REF!</definedName>
    <definedName name="____SBB3" localSheetId="10">#REF!</definedName>
    <definedName name="____SBB3" localSheetId="15">#REF!</definedName>
    <definedName name="____SBB3" localSheetId="4">#REF!</definedName>
    <definedName name="____SBB3" localSheetId="5">#REF!</definedName>
    <definedName name="____SBB3" localSheetId="26">#REF!</definedName>
    <definedName name="____SBB3" localSheetId="25">#REF!</definedName>
    <definedName name="____SBB3">#REF!</definedName>
    <definedName name="____SBB4" localSheetId="10">#REF!</definedName>
    <definedName name="____SBB4" localSheetId="15">#REF!</definedName>
    <definedName name="____SBB4" localSheetId="4">#REF!</definedName>
    <definedName name="____SBB4" localSheetId="5">#REF!</definedName>
    <definedName name="____SBB4" localSheetId="26">#REF!</definedName>
    <definedName name="____SBB4" localSheetId="25">#REF!</definedName>
    <definedName name="____SBB4">#REF!</definedName>
    <definedName name="____SBB5" localSheetId="10">#REF!</definedName>
    <definedName name="____SBB5" localSheetId="15">#REF!</definedName>
    <definedName name="____SBB5" localSheetId="4">#REF!</definedName>
    <definedName name="____SBB5" localSheetId="5">#REF!</definedName>
    <definedName name="____SBB5" localSheetId="26">#REF!</definedName>
    <definedName name="____SBB5" localSheetId="25">#REF!</definedName>
    <definedName name="____SBB5">#REF!</definedName>
    <definedName name="____SHH1" localSheetId="10">#REF!</definedName>
    <definedName name="____SHH1" localSheetId="15">#REF!</definedName>
    <definedName name="____SHH1" localSheetId="4">#REF!</definedName>
    <definedName name="____SHH1" localSheetId="5">#REF!</definedName>
    <definedName name="____SHH1" localSheetId="26">#REF!</definedName>
    <definedName name="____SHH1" localSheetId="25">#REF!</definedName>
    <definedName name="____SHH1">#REF!</definedName>
    <definedName name="____SHH2" localSheetId="10">#REF!</definedName>
    <definedName name="____SHH2" localSheetId="15">#REF!</definedName>
    <definedName name="____SHH2" localSheetId="4">#REF!</definedName>
    <definedName name="____SHH2" localSheetId="5">#REF!</definedName>
    <definedName name="____SHH2" localSheetId="26">#REF!</definedName>
    <definedName name="____SHH2" localSheetId="25">#REF!</definedName>
    <definedName name="____SHH2">#REF!</definedName>
    <definedName name="____SHH3" localSheetId="10">#REF!</definedName>
    <definedName name="____SHH3" localSheetId="15">#REF!</definedName>
    <definedName name="____SHH3" localSheetId="4">#REF!</definedName>
    <definedName name="____SHH3" localSheetId="5">#REF!</definedName>
    <definedName name="____SHH3" localSheetId="26">#REF!</definedName>
    <definedName name="____SHH3" localSheetId="25">#REF!</definedName>
    <definedName name="____SHH3">#REF!</definedName>
    <definedName name="____XS1" localSheetId="10">#REF!</definedName>
    <definedName name="____XS1" localSheetId="8">#REF!</definedName>
    <definedName name="____XS1" localSheetId="15">#REF!</definedName>
    <definedName name="____XS1" localSheetId="24">#REF!</definedName>
    <definedName name="____XS1" localSheetId="4">#REF!</definedName>
    <definedName name="____XS1" localSheetId="5">#REF!</definedName>
    <definedName name="____XS1" localSheetId="26">#REF!</definedName>
    <definedName name="____XS1" localSheetId="25">#REF!</definedName>
    <definedName name="____XS1">#REF!</definedName>
    <definedName name="___a80000" localSheetId="10">#REF!</definedName>
    <definedName name="___a80000" localSheetId="15">#REF!</definedName>
    <definedName name="___a80000" localSheetId="4">#REF!</definedName>
    <definedName name="___a80000" localSheetId="5">#REF!</definedName>
    <definedName name="___a80000" localSheetId="26">#REF!</definedName>
    <definedName name="___a80000" localSheetId="25">#REF!</definedName>
    <definedName name="___a80000">#REF!</definedName>
    <definedName name="___aab42" localSheetId="10">#REF!</definedName>
    <definedName name="___aab42" localSheetId="8">#REF!</definedName>
    <definedName name="___aab42" localSheetId="15">#REF!</definedName>
    <definedName name="___aab42" localSheetId="24">#REF!</definedName>
    <definedName name="___aab42" localSheetId="4">#REF!</definedName>
    <definedName name="___aab42" localSheetId="5">#REF!</definedName>
    <definedName name="___aab42" localSheetId="26">#REF!</definedName>
    <definedName name="___aab42" localSheetId="25">#REF!</definedName>
    <definedName name="___aab42">#REF!</definedName>
    <definedName name="___dia300" localSheetId="10">[1]대로근거!#REF!</definedName>
    <definedName name="___dia300" localSheetId="8">[1]대로근거!#REF!</definedName>
    <definedName name="___dia300" localSheetId="15">[1]대로근거!#REF!</definedName>
    <definedName name="___dia300" localSheetId="4">[1]대로근거!#REF!</definedName>
    <definedName name="___dia300" localSheetId="5">[1]대로근거!#REF!</definedName>
    <definedName name="___dia300" localSheetId="26">[1]대로근거!#REF!</definedName>
    <definedName name="___dia300" localSheetId="25">[1]대로근거!#REF!</definedName>
    <definedName name="___dia300">[1]대로근거!#REF!</definedName>
    <definedName name="___dia350" localSheetId="10">[1]대로근거!#REF!</definedName>
    <definedName name="___dia350" localSheetId="8">[1]대로근거!#REF!</definedName>
    <definedName name="___dia350" localSheetId="15">[1]대로근거!#REF!</definedName>
    <definedName name="___dia350" localSheetId="4">[1]대로근거!#REF!</definedName>
    <definedName name="___dia350" localSheetId="5">[1]대로근거!#REF!</definedName>
    <definedName name="___dia350" localSheetId="26">[1]대로근거!#REF!</definedName>
    <definedName name="___dia350" localSheetId="25">[1]대로근거!#REF!</definedName>
    <definedName name="___dia350">[1]대로근거!#REF!</definedName>
    <definedName name="___GHH1" localSheetId="10">#REF!</definedName>
    <definedName name="___GHH1" localSheetId="15">#REF!</definedName>
    <definedName name="___GHH1" localSheetId="4">#REF!</definedName>
    <definedName name="___GHH1" localSheetId="5">#REF!</definedName>
    <definedName name="___GHH1" localSheetId="26">#REF!</definedName>
    <definedName name="___GHH1" localSheetId="25">#REF!</definedName>
    <definedName name="___GHH1">#REF!</definedName>
    <definedName name="___GHH2" localSheetId="10">#REF!</definedName>
    <definedName name="___GHH2" localSheetId="15">#REF!</definedName>
    <definedName name="___GHH2" localSheetId="4">#REF!</definedName>
    <definedName name="___GHH2" localSheetId="5">#REF!</definedName>
    <definedName name="___GHH2" localSheetId="26">#REF!</definedName>
    <definedName name="___GHH2" localSheetId="25">#REF!</definedName>
    <definedName name="___GHH2">#REF!</definedName>
    <definedName name="___JEA1" localSheetId="10">#REF!</definedName>
    <definedName name="___JEA1" localSheetId="15">#REF!</definedName>
    <definedName name="___JEA1" localSheetId="4">#REF!</definedName>
    <definedName name="___JEA1" localSheetId="5">#REF!</definedName>
    <definedName name="___JEA1" localSheetId="26">#REF!</definedName>
    <definedName name="___JEA1" localSheetId="25">#REF!</definedName>
    <definedName name="___JEA1">#REF!</definedName>
    <definedName name="___JEA2" localSheetId="10">#REF!</definedName>
    <definedName name="___JEA2" localSheetId="15">#REF!</definedName>
    <definedName name="___JEA2" localSheetId="4">#REF!</definedName>
    <definedName name="___JEA2" localSheetId="5">#REF!</definedName>
    <definedName name="___JEA2" localSheetId="26">#REF!</definedName>
    <definedName name="___JEA2" localSheetId="25">#REF!</definedName>
    <definedName name="___JEA2">#REF!</definedName>
    <definedName name="___MaL1" localSheetId="10">#REF!</definedName>
    <definedName name="___MaL1" localSheetId="15">#REF!</definedName>
    <definedName name="___MaL1" localSheetId="4">#REF!</definedName>
    <definedName name="___MaL1" localSheetId="5">#REF!</definedName>
    <definedName name="___MaL1" localSheetId="26">#REF!</definedName>
    <definedName name="___MaL1" localSheetId="25">#REF!</definedName>
    <definedName name="___MaL1">#REF!</definedName>
    <definedName name="___MaL2" localSheetId="10">#REF!</definedName>
    <definedName name="___MaL2" localSheetId="15">#REF!</definedName>
    <definedName name="___MaL2" localSheetId="4">#REF!</definedName>
    <definedName name="___MaL2" localSheetId="5">#REF!</definedName>
    <definedName name="___MaL2" localSheetId="26">#REF!</definedName>
    <definedName name="___MaL2" localSheetId="25">#REF!</definedName>
    <definedName name="___MaL2">#REF!</definedName>
    <definedName name="___P3" localSheetId="24" hidden="1">{#N/A,#N/A,FALSE,"배수1"}</definedName>
    <definedName name="___P3" hidden="1">{#N/A,#N/A,FALSE,"배수1"}</definedName>
    <definedName name="___P4" localSheetId="24" hidden="1">{#N/A,#N/A,FALSE,"혼합골재"}</definedName>
    <definedName name="___P4" hidden="1">{#N/A,#N/A,FALSE,"혼합골재"}</definedName>
    <definedName name="___P5" localSheetId="24" hidden="1">{#N/A,#N/A,FALSE,"배수1"}</definedName>
    <definedName name="___P5" hidden="1">{#N/A,#N/A,FALSE,"배수1"}</definedName>
    <definedName name="___P6" localSheetId="24" hidden="1">{#N/A,#N/A,FALSE,"2~8번"}</definedName>
    <definedName name="___P6" hidden="1">{#N/A,#N/A,FALSE,"2~8번"}</definedName>
    <definedName name="___RD5">[2]교각계산!$K$86</definedName>
    <definedName name="___S3" localSheetId="24" hidden="1">{#N/A,#N/A,FALSE,"포장2"}</definedName>
    <definedName name="___S3" hidden="1">{#N/A,#N/A,FALSE,"포장2"}</definedName>
    <definedName name="___SBB1" localSheetId="10">#REF!</definedName>
    <definedName name="___SBB1" localSheetId="8">#REF!</definedName>
    <definedName name="___SBB1" localSheetId="15">#REF!</definedName>
    <definedName name="___SBB1" localSheetId="24">#REF!</definedName>
    <definedName name="___SBB1" localSheetId="4">#REF!</definedName>
    <definedName name="___SBB1" localSheetId="5">#REF!</definedName>
    <definedName name="___SBB1" localSheetId="26">#REF!</definedName>
    <definedName name="___SBB1" localSheetId="25">#REF!</definedName>
    <definedName name="___SBB1">#REF!</definedName>
    <definedName name="___SBB2" localSheetId="10">#REF!</definedName>
    <definedName name="___SBB2" localSheetId="8">#REF!</definedName>
    <definedName name="___SBB2" localSheetId="15">#REF!</definedName>
    <definedName name="___SBB2" localSheetId="24">#REF!</definedName>
    <definedName name="___SBB2" localSheetId="4">#REF!</definedName>
    <definedName name="___SBB2" localSheetId="5">#REF!</definedName>
    <definedName name="___SBB2" localSheetId="26">#REF!</definedName>
    <definedName name="___SBB2" localSheetId="25">#REF!</definedName>
    <definedName name="___SBB2">#REF!</definedName>
    <definedName name="___SBB3" localSheetId="10">#REF!</definedName>
    <definedName name="___SBB3" localSheetId="8">#REF!</definedName>
    <definedName name="___SBB3" localSheetId="15">#REF!</definedName>
    <definedName name="___SBB3" localSheetId="24">#REF!</definedName>
    <definedName name="___SBB3" localSheetId="4">#REF!</definedName>
    <definedName name="___SBB3" localSheetId="5">#REF!</definedName>
    <definedName name="___SBB3" localSheetId="26">#REF!</definedName>
    <definedName name="___SBB3" localSheetId="25">#REF!</definedName>
    <definedName name="___SBB3">#REF!</definedName>
    <definedName name="___SBB4" localSheetId="10">#REF!</definedName>
    <definedName name="___SBB4" localSheetId="8">#REF!</definedName>
    <definedName name="___SBB4" localSheetId="15">#REF!</definedName>
    <definedName name="___SBB4" localSheetId="4">#REF!</definedName>
    <definedName name="___SBB4" localSheetId="5">#REF!</definedName>
    <definedName name="___SBB4" localSheetId="26">#REF!</definedName>
    <definedName name="___SBB4" localSheetId="25">#REF!</definedName>
    <definedName name="___SBB4">#REF!</definedName>
    <definedName name="___SBB5" localSheetId="10">#REF!</definedName>
    <definedName name="___SBB5" localSheetId="8">#REF!</definedName>
    <definedName name="___SBB5" localSheetId="15">#REF!</definedName>
    <definedName name="___SBB5" localSheetId="4">#REF!</definedName>
    <definedName name="___SBB5" localSheetId="5">#REF!</definedName>
    <definedName name="___SBB5" localSheetId="26">#REF!</definedName>
    <definedName name="___SBB5" localSheetId="25">#REF!</definedName>
    <definedName name="___SBB5">#REF!</definedName>
    <definedName name="___SHH1" localSheetId="10">#REF!</definedName>
    <definedName name="___SHH1" localSheetId="8">#REF!</definedName>
    <definedName name="___SHH1" localSheetId="15">#REF!</definedName>
    <definedName name="___SHH1" localSheetId="4">#REF!</definedName>
    <definedName name="___SHH1" localSheetId="5">#REF!</definedName>
    <definedName name="___SHH1" localSheetId="26">#REF!</definedName>
    <definedName name="___SHH1" localSheetId="25">#REF!</definedName>
    <definedName name="___SHH1">#REF!</definedName>
    <definedName name="___SHH2" localSheetId="10">#REF!</definedName>
    <definedName name="___SHH2" localSheetId="8">#REF!</definedName>
    <definedName name="___SHH2" localSheetId="15">#REF!</definedName>
    <definedName name="___SHH2" localSheetId="4">#REF!</definedName>
    <definedName name="___SHH2" localSheetId="5">#REF!</definedName>
    <definedName name="___SHH2" localSheetId="26">#REF!</definedName>
    <definedName name="___SHH2" localSheetId="25">#REF!</definedName>
    <definedName name="___SHH2">#REF!</definedName>
    <definedName name="___SHH3" localSheetId="10">#REF!</definedName>
    <definedName name="___SHH3" localSheetId="8">#REF!</definedName>
    <definedName name="___SHH3" localSheetId="15">#REF!</definedName>
    <definedName name="___SHH3" localSheetId="4">#REF!</definedName>
    <definedName name="___SHH3" localSheetId="5">#REF!</definedName>
    <definedName name="___SHH3" localSheetId="26">#REF!</definedName>
    <definedName name="___SHH3" localSheetId="25">#REF!</definedName>
    <definedName name="___SHH3">#REF!</definedName>
    <definedName name="___Ty1" localSheetId="10">#REF!</definedName>
    <definedName name="___Ty1" localSheetId="15">#REF!</definedName>
    <definedName name="___Ty1" localSheetId="4">#REF!</definedName>
    <definedName name="___Ty1" localSheetId="5">#REF!</definedName>
    <definedName name="___Ty1" localSheetId="26">#REF!</definedName>
    <definedName name="___Ty1" localSheetId="25">#REF!</definedName>
    <definedName name="___Ty1">#REF!</definedName>
    <definedName name="___Ty2" localSheetId="10">#REF!</definedName>
    <definedName name="___Ty2" localSheetId="15">#REF!</definedName>
    <definedName name="___Ty2" localSheetId="4">#REF!</definedName>
    <definedName name="___Ty2" localSheetId="5">#REF!</definedName>
    <definedName name="___Ty2" localSheetId="26">#REF!</definedName>
    <definedName name="___Ty2" localSheetId="25">#REF!</definedName>
    <definedName name="___Ty2">#REF!</definedName>
    <definedName name="___XS1">[2]교각계산!$M$40</definedName>
    <definedName name="__0_F" localSheetId="10">#REF!</definedName>
    <definedName name="__0_F" localSheetId="8">#REF!</definedName>
    <definedName name="__0_F" localSheetId="15">#REF!</definedName>
    <definedName name="__0_F" localSheetId="24">#REF!</definedName>
    <definedName name="__0_F" localSheetId="4">#REF!</definedName>
    <definedName name="__0_F" localSheetId="5">#REF!</definedName>
    <definedName name="__0_F" localSheetId="26">#REF!</definedName>
    <definedName name="__0_F" localSheetId="25">#REF!</definedName>
    <definedName name="__0_F">#REF!</definedName>
    <definedName name="__0_Parse" localSheetId="10">#REF!</definedName>
    <definedName name="__0_Parse" localSheetId="8">#REF!</definedName>
    <definedName name="__0_Parse" localSheetId="15">#REF!</definedName>
    <definedName name="__0_Parse" localSheetId="24">#REF!</definedName>
    <definedName name="__0_Parse" localSheetId="4">#REF!</definedName>
    <definedName name="__0_Parse" localSheetId="5">#REF!</definedName>
    <definedName name="__0_Parse" localSheetId="26">#REF!</definedName>
    <definedName name="__0_Parse" localSheetId="25">#REF!</definedName>
    <definedName name="__0_Parse">#REF!</definedName>
    <definedName name="__0Crite" localSheetId="10">#REF!</definedName>
    <definedName name="__0Crite" localSheetId="8">#REF!</definedName>
    <definedName name="__0Crite" localSheetId="15">#REF!</definedName>
    <definedName name="__0Crite" localSheetId="24">#REF!</definedName>
    <definedName name="__0Crite" localSheetId="4">#REF!</definedName>
    <definedName name="__0Crite" localSheetId="5">#REF!</definedName>
    <definedName name="__0Crite" localSheetId="26">#REF!</definedName>
    <definedName name="__0Crite" localSheetId="25">#REF!</definedName>
    <definedName name="__0Crite">#REF!</definedName>
    <definedName name="__0Extr" localSheetId="10">#REF!</definedName>
    <definedName name="__0Extr" localSheetId="8">#REF!</definedName>
    <definedName name="__0Extr" localSheetId="15">#REF!</definedName>
    <definedName name="__0Extr" localSheetId="4">#REF!</definedName>
    <definedName name="__0Extr" localSheetId="5">#REF!</definedName>
    <definedName name="__0Extr" localSheetId="26">#REF!</definedName>
    <definedName name="__0Extr" localSheetId="25">#REF!</definedName>
    <definedName name="__0Extr">#REF!</definedName>
    <definedName name="__123Graph_C" hidden="1">'[3]1062-X방향 '!$A$61:$A$102</definedName>
    <definedName name="__123Graph_X" hidden="1">'[3]1062-X방향 '!$A$61:$A$102</definedName>
    <definedName name="__44S" localSheetId="10" hidden="1">'[4]6PILE  (돌출)'!#REF!</definedName>
    <definedName name="__44S" localSheetId="8" hidden="1">'[4]6PILE  (돌출)'!#REF!</definedName>
    <definedName name="__44S" localSheetId="15" hidden="1">'[4]6PILE  (돌출)'!#REF!</definedName>
    <definedName name="__44S" localSheetId="4" hidden="1">'[4]6PILE  (돌출)'!#REF!</definedName>
    <definedName name="__44S" localSheetId="5" hidden="1">'[4]6PILE  (돌출)'!#REF!</definedName>
    <definedName name="__44S" localSheetId="26" hidden="1">'[4]6PILE  (돌출)'!#REF!</definedName>
    <definedName name="__44S" localSheetId="25" hidden="1">'[4]6PILE  (돌출)'!#REF!</definedName>
    <definedName name="__44S" hidden="1">'[4]6PILE  (돌출)'!#REF!</definedName>
    <definedName name="__48_0_S" localSheetId="10" hidden="1">'[4]6PILE  (돌출)'!#REF!</definedName>
    <definedName name="__48_0_S" localSheetId="8" hidden="1">'[4]6PILE  (돌출)'!#REF!</definedName>
    <definedName name="__48_0_S" localSheetId="15" hidden="1">'[4]6PILE  (돌출)'!#REF!</definedName>
    <definedName name="__48_0_S" localSheetId="4" hidden="1">'[4]6PILE  (돌출)'!#REF!</definedName>
    <definedName name="__48_0_S" localSheetId="5" hidden="1">'[4]6PILE  (돌출)'!#REF!</definedName>
    <definedName name="__48_0_S" localSheetId="26" hidden="1">'[4]6PILE  (돌출)'!#REF!</definedName>
    <definedName name="__48_0_S" localSheetId="25" hidden="1">'[4]6PILE  (돌출)'!#REF!</definedName>
    <definedName name="__48_0_S" hidden="1">'[4]6PILE  (돌출)'!#REF!</definedName>
    <definedName name="__a1" localSheetId="10">#REF!</definedName>
    <definedName name="__a1" localSheetId="8">#REF!</definedName>
    <definedName name="__a1" localSheetId="15">#REF!</definedName>
    <definedName name="__a1" localSheetId="24">#REF!</definedName>
    <definedName name="__a1" localSheetId="4">#REF!</definedName>
    <definedName name="__a1" localSheetId="5">#REF!</definedName>
    <definedName name="__a1" localSheetId="26">#REF!</definedName>
    <definedName name="__a1" localSheetId="25">#REF!</definedName>
    <definedName name="__a1">#REF!</definedName>
    <definedName name="__a100000" localSheetId="10">#REF!</definedName>
    <definedName name="__a100000" localSheetId="15">#REF!</definedName>
    <definedName name="__a100000" localSheetId="4">#REF!</definedName>
    <definedName name="__a100000" localSheetId="5">#REF!</definedName>
    <definedName name="__a100000" localSheetId="26">#REF!</definedName>
    <definedName name="__a100000" localSheetId="25">#REF!</definedName>
    <definedName name="__a100000">#REF!</definedName>
    <definedName name="__A22" localSheetId="18" hidden="1">{#N/A,#N/A,FALSE,"부대1"}</definedName>
    <definedName name="__A22" localSheetId="21" hidden="1">{#N/A,#N/A,FALSE,"부대1"}</definedName>
    <definedName name="__A22" hidden="1">{#N/A,#N/A,FALSE,"부대1"}</definedName>
    <definedName name="__a3" localSheetId="18" hidden="1">{#N/A,#N/A,FALSE,"골재소요량";#N/A,#N/A,FALSE,"골재소요량"}</definedName>
    <definedName name="__a3" localSheetId="21" hidden="1">{#N/A,#N/A,FALSE,"골재소요량";#N/A,#N/A,FALSE,"골재소요량"}</definedName>
    <definedName name="__a3" hidden="1">{#N/A,#N/A,FALSE,"골재소요량";#N/A,#N/A,FALSE,"골재소요량"}</definedName>
    <definedName name="__a80000" localSheetId="10">#REF!</definedName>
    <definedName name="__a80000" localSheetId="8">#REF!</definedName>
    <definedName name="__a80000" localSheetId="15">#REF!</definedName>
    <definedName name="__a80000" localSheetId="24">#REF!</definedName>
    <definedName name="__a80000" localSheetId="4">#REF!</definedName>
    <definedName name="__a80000" localSheetId="5">#REF!</definedName>
    <definedName name="__a80000" localSheetId="26">#REF!</definedName>
    <definedName name="__a80000" localSheetId="25">#REF!</definedName>
    <definedName name="__a80000">#REF!</definedName>
    <definedName name="__aab42" localSheetId="10">#REF!</definedName>
    <definedName name="__aab42" localSheetId="8">#REF!</definedName>
    <definedName name="__aab42" localSheetId="15">#REF!</definedName>
    <definedName name="__aab42" localSheetId="24">#REF!</definedName>
    <definedName name="__aab42" localSheetId="4">#REF!</definedName>
    <definedName name="__aab42" localSheetId="5">#REF!</definedName>
    <definedName name="__aab42" localSheetId="26">#REF!</definedName>
    <definedName name="__aab42" localSheetId="25">#REF!</definedName>
    <definedName name="__aab42">#REF!</definedName>
    <definedName name="__AE1" localSheetId="10">BlankMacro1</definedName>
    <definedName name="__AE1" localSheetId="15">BlankMacro1</definedName>
    <definedName name="__AE1" localSheetId="24">BlankMacro1</definedName>
    <definedName name="__AE1" localSheetId="4">BlankMacro1</definedName>
    <definedName name="__AE1" localSheetId="5">BlankMacro1</definedName>
    <definedName name="__AE1" localSheetId="26">BlankMacro1</definedName>
    <definedName name="__AE1" localSheetId="25">BlankMacro1</definedName>
    <definedName name="__AE1">BlankMacro1</definedName>
    <definedName name="__AE2" localSheetId="10">BlankMacro1</definedName>
    <definedName name="__AE2" localSheetId="15">BlankMacro1</definedName>
    <definedName name="__AE2" localSheetId="24">BlankMacro1</definedName>
    <definedName name="__AE2" localSheetId="4">BlankMacro1</definedName>
    <definedName name="__AE2" localSheetId="5">BlankMacro1</definedName>
    <definedName name="__AE2" localSheetId="26">BlankMacro1</definedName>
    <definedName name="__AE2" localSheetId="25">BlankMacro1</definedName>
    <definedName name="__AE2">BlankMacro1</definedName>
    <definedName name="__AE3" localSheetId="10">BlankMacro1</definedName>
    <definedName name="__AE3" localSheetId="15">BlankMacro1</definedName>
    <definedName name="__AE3" localSheetId="24">BlankMacro1</definedName>
    <definedName name="__AE3" localSheetId="4">BlankMacro1</definedName>
    <definedName name="__AE3" localSheetId="5">BlankMacro1</definedName>
    <definedName name="__AE3" localSheetId="26">BlankMacro1</definedName>
    <definedName name="__AE3" localSheetId="25">BlankMacro1</definedName>
    <definedName name="__AE3">BlankMacro1</definedName>
    <definedName name="__b1" localSheetId="10">[5]!_xlbgnm.b1</definedName>
    <definedName name="__b1" localSheetId="8">[5]!_xlbgnm.b1</definedName>
    <definedName name="__b1" localSheetId="15">[5]!_xlbgnm.b1</definedName>
    <definedName name="__b1" localSheetId="4">[5]!_xlbgnm.b1</definedName>
    <definedName name="__b1" localSheetId="5">[5]!_xlbgnm.b1</definedName>
    <definedName name="__b1" localSheetId="26">[5]!_xlbgnm.b1</definedName>
    <definedName name="__b1" localSheetId="25">[5]!_xlbgnm.b1</definedName>
    <definedName name="__b1">[5]!_xlbgnm.b1</definedName>
    <definedName name="__CON135" localSheetId="10">#REF!</definedName>
    <definedName name="__CON135" localSheetId="15">#REF!</definedName>
    <definedName name="__CON135" localSheetId="4">#REF!</definedName>
    <definedName name="__CON135" localSheetId="5">#REF!</definedName>
    <definedName name="__CON135" localSheetId="26">#REF!</definedName>
    <definedName name="__CON135" localSheetId="25">#REF!</definedName>
    <definedName name="__CON135">#REF!</definedName>
    <definedName name="__CON210" localSheetId="10">#REF!</definedName>
    <definedName name="__CON210" localSheetId="15">#REF!</definedName>
    <definedName name="__CON210" localSheetId="4">#REF!</definedName>
    <definedName name="__CON210" localSheetId="5">#REF!</definedName>
    <definedName name="__CON210" localSheetId="26">#REF!</definedName>
    <definedName name="__CON210" localSheetId="25">#REF!</definedName>
    <definedName name="__CON210">#REF!</definedName>
    <definedName name="__CON240" localSheetId="10">#REF!</definedName>
    <definedName name="__CON240" localSheetId="15">#REF!</definedName>
    <definedName name="__CON240" localSheetId="4">#REF!</definedName>
    <definedName name="__CON240" localSheetId="5">#REF!</definedName>
    <definedName name="__CON240" localSheetId="26">#REF!</definedName>
    <definedName name="__CON240" localSheetId="25">#REF!</definedName>
    <definedName name="__CON240">#REF!</definedName>
    <definedName name="__DemandLoad">TRUE</definedName>
    <definedName name="__DIA1" localSheetId="10">#REF!</definedName>
    <definedName name="__DIA1" localSheetId="15">#REF!</definedName>
    <definedName name="__DIA1" localSheetId="4">#REF!</definedName>
    <definedName name="__DIA1" localSheetId="5">#REF!</definedName>
    <definedName name="__DIA1" localSheetId="26">#REF!</definedName>
    <definedName name="__DIA1" localSheetId="25">#REF!</definedName>
    <definedName name="__DIA1">#REF!</definedName>
    <definedName name="__DIA2" localSheetId="10">#REF!</definedName>
    <definedName name="__DIA2" localSheetId="15">#REF!</definedName>
    <definedName name="__DIA2" localSheetId="4">#REF!</definedName>
    <definedName name="__DIA2" localSheetId="5">#REF!</definedName>
    <definedName name="__DIA2" localSheetId="26">#REF!</definedName>
    <definedName name="__DIA2" localSheetId="25">#REF!</definedName>
    <definedName name="__DIA2">#REF!</definedName>
    <definedName name="__dia300" localSheetId="10">[1]대로근거!#REF!</definedName>
    <definedName name="__dia300" localSheetId="8">[1]대로근거!#REF!</definedName>
    <definedName name="__dia300" localSheetId="15">[1]대로근거!#REF!</definedName>
    <definedName name="__dia300" localSheetId="4">[1]대로근거!#REF!</definedName>
    <definedName name="__dia300" localSheetId="5">[1]대로근거!#REF!</definedName>
    <definedName name="__dia300" localSheetId="26">[1]대로근거!#REF!</definedName>
    <definedName name="__dia300" localSheetId="25">[1]대로근거!#REF!</definedName>
    <definedName name="__dia300">[1]대로근거!#REF!</definedName>
    <definedName name="__dia350" localSheetId="10">[1]대로근거!#REF!</definedName>
    <definedName name="__dia350" localSheetId="8">[1]대로근거!#REF!</definedName>
    <definedName name="__dia350" localSheetId="15">[1]대로근거!#REF!</definedName>
    <definedName name="__dia350" localSheetId="4">[1]대로근거!#REF!</definedName>
    <definedName name="__dia350" localSheetId="5">[1]대로근거!#REF!</definedName>
    <definedName name="__dia350" localSheetId="26">[1]대로근거!#REF!</definedName>
    <definedName name="__dia350" localSheetId="25">[1]대로근거!#REF!</definedName>
    <definedName name="__dia350">[1]대로근거!#REF!</definedName>
    <definedName name="__DIA4" localSheetId="10">#REF!</definedName>
    <definedName name="__DIA4" localSheetId="15">#REF!</definedName>
    <definedName name="__DIA4" localSheetId="4">#REF!</definedName>
    <definedName name="__DIA4" localSheetId="5">#REF!</definedName>
    <definedName name="__DIA4" localSheetId="26">#REF!</definedName>
    <definedName name="__DIA4" localSheetId="25">#REF!</definedName>
    <definedName name="__DIA4">#REF!</definedName>
    <definedName name="__EKF1" localSheetId="10">BlankMacro1</definedName>
    <definedName name="__EKF1" localSheetId="15">BlankMacro1</definedName>
    <definedName name="__EKF1" localSheetId="24">BlankMacro1</definedName>
    <definedName name="__EKF1" localSheetId="4">BlankMacro1</definedName>
    <definedName name="__EKF1" localSheetId="5">BlankMacro1</definedName>
    <definedName name="__EKF1" localSheetId="26">BlankMacro1</definedName>
    <definedName name="__EKF1" localSheetId="25">BlankMacro1</definedName>
    <definedName name="__EKF1">BlankMacro1</definedName>
    <definedName name="__ELL1" localSheetId="10">#REF!</definedName>
    <definedName name="__ELL1" localSheetId="15">#REF!</definedName>
    <definedName name="__ELL1" localSheetId="4">#REF!</definedName>
    <definedName name="__ELL1" localSheetId="5">#REF!</definedName>
    <definedName name="__ELL1" localSheetId="26">#REF!</definedName>
    <definedName name="__ELL1" localSheetId="25">#REF!</definedName>
    <definedName name="__ELL1">#REF!</definedName>
    <definedName name="__ELL2" localSheetId="10">#REF!</definedName>
    <definedName name="__ELL2" localSheetId="15">#REF!</definedName>
    <definedName name="__ELL2" localSheetId="4">#REF!</definedName>
    <definedName name="__ELL2" localSheetId="5">#REF!</definedName>
    <definedName name="__ELL2" localSheetId="26">#REF!</definedName>
    <definedName name="__ELL2" localSheetId="25">#REF!</definedName>
    <definedName name="__ELL2">#REF!</definedName>
    <definedName name="__EW1" localSheetId="10">BlankMacro1</definedName>
    <definedName name="__EW1" localSheetId="15">BlankMacro1</definedName>
    <definedName name="__EW1" localSheetId="24">BlankMacro1</definedName>
    <definedName name="__EW1" localSheetId="4">BlankMacro1</definedName>
    <definedName name="__EW1" localSheetId="5">BlankMacro1</definedName>
    <definedName name="__EW1" localSheetId="26">BlankMacro1</definedName>
    <definedName name="__EW1" localSheetId="25">BlankMacro1</definedName>
    <definedName name="__EW1">BlankMacro1</definedName>
    <definedName name="__EW2" localSheetId="10">BlankMacro1</definedName>
    <definedName name="__EW2" localSheetId="15">BlankMacro1</definedName>
    <definedName name="__EW2" localSheetId="24">BlankMacro1</definedName>
    <definedName name="__EW2" localSheetId="4">BlankMacro1</definedName>
    <definedName name="__EW2" localSheetId="5">BlankMacro1</definedName>
    <definedName name="__EW2" localSheetId="26">BlankMacro1</definedName>
    <definedName name="__EW2" localSheetId="25">BlankMacro1</definedName>
    <definedName name="__EW2">BlankMacro1</definedName>
    <definedName name="__EW3" localSheetId="10">BlankMacro1</definedName>
    <definedName name="__EW3" localSheetId="15">BlankMacro1</definedName>
    <definedName name="__EW3" localSheetId="24">BlankMacro1</definedName>
    <definedName name="__EW3" localSheetId="4">BlankMacro1</definedName>
    <definedName name="__EW3" localSheetId="5">BlankMacro1</definedName>
    <definedName name="__EW3" localSheetId="26">BlankMacro1</definedName>
    <definedName name="__EW3" localSheetId="25">BlankMacro1</definedName>
    <definedName name="__EW3">BlankMacro1</definedName>
    <definedName name="__GHH1" localSheetId="10">#REF!</definedName>
    <definedName name="__GHH1" localSheetId="8">#REF!</definedName>
    <definedName name="__GHH1" localSheetId="15">#REF!</definedName>
    <definedName name="__GHH1" localSheetId="24">#REF!</definedName>
    <definedName name="__GHH1" localSheetId="4">#REF!</definedName>
    <definedName name="__GHH1" localSheetId="5">#REF!</definedName>
    <definedName name="__GHH1" localSheetId="26">#REF!</definedName>
    <definedName name="__GHH1" localSheetId="25">#REF!</definedName>
    <definedName name="__GHH1">#REF!</definedName>
    <definedName name="__GHH2" localSheetId="10">#REF!</definedName>
    <definedName name="__GHH2" localSheetId="8">#REF!</definedName>
    <definedName name="__GHH2" localSheetId="15">#REF!</definedName>
    <definedName name="__GHH2" localSheetId="24">#REF!</definedName>
    <definedName name="__GHH2" localSheetId="4">#REF!</definedName>
    <definedName name="__GHH2" localSheetId="5">#REF!</definedName>
    <definedName name="__GHH2" localSheetId="26">#REF!</definedName>
    <definedName name="__GHH2" localSheetId="25">#REF!</definedName>
    <definedName name="__GHH2">#REF!</definedName>
    <definedName name="__HPP1" localSheetId="10">#REF!</definedName>
    <definedName name="__HPP1" localSheetId="15">#REF!</definedName>
    <definedName name="__HPP1" localSheetId="4">#REF!</definedName>
    <definedName name="__HPP1" localSheetId="5">#REF!</definedName>
    <definedName name="__HPP1" localSheetId="26">#REF!</definedName>
    <definedName name="__HPP1" localSheetId="25">#REF!</definedName>
    <definedName name="__HPP1">#REF!</definedName>
    <definedName name="__III1"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__III1"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__JEA1" localSheetId="10">#REF!</definedName>
    <definedName name="__JEA1" localSheetId="8">#REF!</definedName>
    <definedName name="__JEA1" localSheetId="15">#REF!</definedName>
    <definedName name="__JEA1" localSheetId="24">#REF!</definedName>
    <definedName name="__JEA1" localSheetId="4">#REF!</definedName>
    <definedName name="__JEA1" localSheetId="5">#REF!</definedName>
    <definedName name="__JEA1" localSheetId="26">#REF!</definedName>
    <definedName name="__JEA1" localSheetId="25">#REF!</definedName>
    <definedName name="__JEA1">#REF!</definedName>
    <definedName name="__JEA2" localSheetId="10">#REF!</definedName>
    <definedName name="__JEA2" localSheetId="8">#REF!</definedName>
    <definedName name="__JEA2" localSheetId="15">#REF!</definedName>
    <definedName name="__JEA2" localSheetId="24">#REF!</definedName>
    <definedName name="__JEA2" localSheetId="4">#REF!</definedName>
    <definedName name="__JEA2" localSheetId="5">#REF!</definedName>
    <definedName name="__JEA2" localSheetId="26">#REF!</definedName>
    <definedName name="__JEA2" localSheetId="25">#REF!</definedName>
    <definedName name="__JEA2">#REF!</definedName>
    <definedName name="__JHY1" localSheetId="24">'전기관로 토공산근'!__JHY1</definedName>
    <definedName name="__JHY1">'전기관로 토공산근'!__JHY1</definedName>
    <definedName name="__JHY2" localSheetId="24">'전기관로 토공산근'!__JHY2</definedName>
    <definedName name="__JHY2">'전기관로 토공산근'!__JHY2</definedName>
    <definedName name="__JOI13" localSheetId="10">#REF!</definedName>
    <definedName name="__JOI13" localSheetId="15">#REF!</definedName>
    <definedName name="__JOI13" localSheetId="4">#REF!</definedName>
    <definedName name="__JOI13" localSheetId="5">#REF!</definedName>
    <definedName name="__JOI13" localSheetId="26">#REF!</definedName>
    <definedName name="__JOI13" localSheetId="25">#REF!</definedName>
    <definedName name="__JOI13">#REF!</definedName>
    <definedName name="__L1" localSheetId="10">#REF!</definedName>
    <definedName name="__L1" localSheetId="15">#REF!</definedName>
    <definedName name="__L1" localSheetId="4">#REF!</definedName>
    <definedName name="__L1" localSheetId="5">#REF!</definedName>
    <definedName name="__L1" localSheetId="26">#REF!</definedName>
    <definedName name="__L1" localSheetId="25">#REF!</definedName>
    <definedName name="__L1">#REF!</definedName>
    <definedName name="__L2" localSheetId="10">#REF!</definedName>
    <definedName name="__L2" localSheetId="15">#REF!</definedName>
    <definedName name="__L2" localSheetId="4">#REF!</definedName>
    <definedName name="__L2" localSheetId="5">#REF!</definedName>
    <definedName name="__L2" localSheetId="26">#REF!</definedName>
    <definedName name="__L2" localSheetId="25">#REF!</definedName>
    <definedName name="__L2">#REF!</definedName>
    <definedName name="__L3" localSheetId="10">#REF!</definedName>
    <definedName name="__L3" localSheetId="15">#REF!</definedName>
    <definedName name="__L3" localSheetId="4">#REF!</definedName>
    <definedName name="__L3" localSheetId="5">#REF!</definedName>
    <definedName name="__L3" localSheetId="26">#REF!</definedName>
    <definedName name="__L3" localSheetId="25">#REF!</definedName>
    <definedName name="__L3">#REF!</definedName>
    <definedName name="__L4" localSheetId="10">#REF!</definedName>
    <definedName name="__L4" localSheetId="15">#REF!</definedName>
    <definedName name="__L4" localSheetId="4">#REF!</definedName>
    <definedName name="__L4" localSheetId="5">#REF!</definedName>
    <definedName name="__L4" localSheetId="26">#REF!</definedName>
    <definedName name="__L4" localSheetId="25">#REF!</definedName>
    <definedName name="__L4">#REF!</definedName>
    <definedName name="__L5" localSheetId="10">#REF!</definedName>
    <definedName name="__L5" localSheetId="15">#REF!</definedName>
    <definedName name="__L5" localSheetId="4">#REF!</definedName>
    <definedName name="__L5" localSheetId="5">#REF!</definedName>
    <definedName name="__L5" localSheetId="26">#REF!</definedName>
    <definedName name="__L5" localSheetId="25">#REF!</definedName>
    <definedName name="__L5">#REF!</definedName>
    <definedName name="__L6" localSheetId="10">#REF!</definedName>
    <definedName name="__L6" localSheetId="15">#REF!</definedName>
    <definedName name="__L6" localSheetId="4">#REF!</definedName>
    <definedName name="__L6" localSheetId="5">#REF!</definedName>
    <definedName name="__L6" localSheetId="26">#REF!</definedName>
    <definedName name="__L6" localSheetId="25">#REF!</definedName>
    <definedName name="__L6">#REF!</definedName>
    <definedName name="__LKS1" localSheetId="24">'전기관로 토공산근'!__LKS1</definedName>
    <definedName name="__LKS1">'전기관로 토공산근'!__LKS1</definedName>
    <definedName name="__LKS2" localSheetId="24">'전기관로 토공산근'!__LKS2</definedName>
    <definedName name="__LKS2">'전기관로 토공산근'!__LKS2</definedName>
    <definedName name="__MaL1" localSheetId="10">#REF!</definedName>
    <definedName name="__MaL1" localSheetId="8">#REF!</definedName>
    <definedName name="__MaL1" localSheetId="15">#REF!</definedName>
    <definedName name="__MaL1" localSheetId="24">#REF!</definedName>
    <definedName name="__MaL1" localSheetId="4">#REF!</definedName>
    <definedName name="__MaL1" localSheetId="5">#REF!</definedName>
    <definedName name="__MaL1" localSheetId="26">#REF!</definedName>
    <definedName name="__MaL1" localSheetId="25">#REF!</definedName>
    <definedName name="__MaL1">#REF!</definedName>
    <definedName name="__MaL2" localSheetId="10">#REF!</definedName>
    <definedName name="__MaL2" localSheetId="8">#REF!</definedName>
    <definedName name="__MaL2" localSheetId="15">#REF!</definedName>
    <definedName name="__MaL2" localSheetId="4">#REF!</definedName>
    <definedName name="__MaL2" localSheetId="5">#REF!</definedName>
    <definedName name="__MaL2" localSheetId="26">#REF!</definedName>
    <definedName name="__MaL2" localSheetId="25">#REF!</definedName>
    <definedName name="__MaL2">#REF!</definedName>
    <definedName name="__P1" localSheetId="10">#REF!</definedName>
    <definedName name="__P1" localSheetId="15">#REF!</definedName>
    <definedName name="__P1" localSheetId="4">#REF!</definedName>
    <definedName name="__P1" localSheetId="5">#REF!</definedName>
    <definedName name="__P1" localSheetId="26">#REF!</definedName>
    <definedName name="__P1" localSheetId="25">#REF!</definedName>
    <definedName name="__P1">#REF!</definedName>
    <definedName name="__P3" localSheetId="18" hidden="1">{#N/A,#N/A,FALSE,"배수1"}</definedName>
    <definedName name="__P3" localSheetId="24" hidden="1">{#N/A,#N/A,FALSE,"배수1"}</definedName>
    <definedName name="__P3" localSheetId="21" hidden="1">{#N/A,#N/A,FALSE,"배수1"}</definedName>
    <definedName name="__P3" hidden="1">{#N/A,#N/A,FALSE,"배수1"}</definedName>
    <definedName name="__P4" localSheetId="18" hidden="1">{#N/A,#N/A,FALSE,"혼합골재"}</definedName>
    <definedName name="__P4" localSheetId="24" hidden="1">{#N/A,#N/A,FALSE,"혼합골재"}</definedName>
    <definedName name="__P4" localSheetId="21" hidden="1">{#N/A,#N/A,FALSE,"혼합골재"}</definedName>
    <definedName name="__P4" hidden="1">{#N/A,#N/A,FALSE,"혼합골재"}</definedName>
    <definedName name="__P5" localSheetId="18" hidden="1">{#N/A,#N/A,FALSE,"배수1"}</definedName>
    <definedName name="__P5" localSheetId="24" hidden="1">{#N/A,#N/A,FALSE,"배수1"}</definedName>
    <definedName name="__P5" localSheetId="21" hidden="1">{#N/A,#N/A,FALSE,"배수1"}</definedName>
    <definedName name="__P5" hidden="1">{#N/A,#N/A,FALSE,"배수1"}</definedName>
    <definedName name="__P6" localSheetId="18" hidden="1">{#N/A,#N/A,FALSE,"2~8번"}</definedName>
    <definedName name="__P6" localSheetId="24" hidden="1">{#N/A,#N/A,FALSE,"2~8번"}</definedName>
    <definedName name="__P6" localSheetId="21" hidden="1">{#N/A,#N/A,FALSE,"2~8번"}</definedName>
    <definedName name="__P6" hidden="1">{#N/A,#N/A,FALSE,"2~8번"}</definedName>
    <definedName name="__pa1" localSheetId="10">#REF!</definedName>
    <definedName name="__pa1" localSheetId="15">#REF!</definedName>
    <definedName name="__pa1" localSheetId="4">#REF!</definedName>
    <definedName name="__pa1" localSheetId="5">#REF!</definedName>
    <definedName name="__pa1" localSheetId="26">#REF!</definedName>
    <definedName name="__pa1" localSheetId="25">#REF!</definedName>
    <definedName name="__pa1">#REF!</definedName>
    <definedName name="__pa2" localSheetId="10">#REF!</definedName>
    <definedName name="__pa2" localSheetId="15">#REF!</definedName>
    <definedName name="__pa2" localSheetId="4">#REF!</definedName>
    <definedName name="__pa2" localSheetId="5">#REF!</definedName>
    <definedName name="__pa2" localSheetId="26">#REF!</definedName>
    <definedName name="__pa2" localSheetId="25">#REF!</definedName>
    <definedName name="__pa2">#REF!</definedName>
    <definedName name="__PSC19" localSheetId="10">#REF!</definedName>
    <definedName name="__PSC19" localSheetId="15">#REF!</definedName>
    <definedName name="__PSC19" localSheetId="4">#REF!</definedName>
    <definedName name="__PSC19" localSheetId="5">#REF!</definedName>
    <definedName name="__PSC19" localSheetId="26">#REF!</definedName>
    <definedName name="__PSC19" localSheetId="25">#REF!</definedName>
    <definedName name="__PSC19">#REF!</definedName>
    <definedName name="__q1" localSheetId="10">#REF!</definedName>
    <definedName name="__q1" localSheetId="15">#REF!</definedName>
    <definedName name="__q1" localSheetId="4">#REF!</definedName>
    <definedName name="__q1" localSheetId="5">#REF!</definedName>
    <definedName name="__q1" localSheetId="26">#REF!</definedName>
    <definedName name="__q1" localSheetId="25">#REF!</definedName>
    <definedName name="__q1">#REF!</definedName>
    <definedName name="__Q2" localSheetId="10">BlankMacro1</definedName>
    <definedName name="__Q2" localSheetId="15">BlankMacro1</definedName>
    <definedName name="__Q2" localSheetId="24">BlankMacro1</definedName>
    <definedName name="__Q2" localSheetId="4">BlankMacro1</definedName>
    <definedName name="__Q2" localSheetId="5">BlankMacro1</definedName>
    <definedName name="__Q2" localSheetId="26">BlankMacro1</definedName>
    <definedName name="__Q2" localSheetId="25">BlankMacro1</definedName>
    <definedName name="__Q2">BlankMacro1</definedName>
    <definedName name="__Q3" localSheetId="10">BlankMacro1</definedName>
    <definedName name="__Q3" localSheetId="15">BlankMacro1</definedName>
    <definedName name="__Q3" localSheetId="24">BlankMacro1</definedName>
    <definedName name="__Q3" localSheetId="4">BlankMacro1</definedName>
    <definedName name="__Q3" localSheetId="5">BlankMacro1</definedName>
    <definedName name="__Q3" localSheetId="26">BlankMacro1</definedName>
    <definedName name="__Q3" localSheetId="25">BlankMacro1</definedName>
    <definedName name="__Q3">BlankMacro1</definedName>
    <definedName name="__Q4" localSheetId="10">BlankMacro1</definedName>
    <definedName name="__Q4" localSheetId="15">BlankMacro1</definedName>
    <definedName name="__Q4" localSheetId="24">BlankMacro1</definedName>
    <definedName name="__Q4" localSheetId="4">BlankMacro1</definedName>
    <definedName name="__Q4" localSheetId="5">BlankMacro1</definedName>
    <definedName name="__Q4" localSheetId="26">BlankMacro1</definedName>
    <definedName name="__Q4" localSheetId="25">BlankMacro1</definedName>
    <definedName name="__Q4">BlankMacro1</definedName>
    <definedName name="__Q5" localSheetId="10">BlankMacro1</definedName>
    <definedName name="__Q5" localSheetId="15">BlankMacro1</definedName>
    <definedName name="__Q5" localSheetId="24">BlankMacro1</definedName>
    <definedName name="__Q5" localSheetId="4">BlankMacro1</definedName>
    <definedName name="__Q5" localSheetId="5">BlankMacro1</definedName>
    <definedName name="__Q5" localSheetId="26">BlankMacro1</definedName>
    <definedName name="__Q5" localSheetId="25">BlankMacro1</definedName>
    <definedName name="__Q5">BlankMacro1</definedName>
    <definedName name="__Q6" localSheetId="10">BlankMacro1</definedName>
    <definedName name="__Q6" localSheetId="15">BlankMacro1</definedName>
    <definedName name="__Q6" localSheetId="24">BlankMacro1</definedName>
    <definedName name="__Q6" localSheetId="4">BlankMacro1</definedName>
    <definedName name="__Q6" localSheetId="5">BlankMacro1</definedName>
    <definedName name="__Q6" localSheetId="26">BlankMacro1</definedName>
    <definedName name="__Q6" localSheetId="25">BlankMacro1</definedName>
    <definedName name="__Q6">BlankMacro1</definedName>
    <definedName name="__Q7" localSheetId="10">BlankMacro1</definedName>
    <definedName name="__Q7" localSheetId="15">BlankMacro1</definedName>
    <definedName name="__Q7" localSheetId="24">BlankMacro1</definedName>
    <definedName name="__Q7" localSheetId="4">BlankMacro1</definedName>
    <definedName name="__Q7" localSheetId="5">BlankMacro1</definedName>
    <definedName name="__Q7" localSheetId="26">BlankMacro1</definedName>
    <definedName name="__Q7" localSheetId="25">BlankMacro1</definedName>
    <definedName name="__Q7">BlankMacro1</definedName>
    <definedName name="__Q8" localSheetId="10">BlankMacro1</definedName>
    <definedName name="__Q8" localSheetId="15">BlankMacro1</definedName>
    <definedName name="__Q8" localSheetId="24">BlankMacro1</definedName>
    <definedName name="__Q8" localSheetId="4">BlankMacro1</definedName>
    <definedName name="__Q8" localSheetId="5">BlankMacro1</definedName>
    <definedName name="__Q8" localSheetId="26">BlankMacro1</definedName>
    <definedName name="__Q8" localSheetId="25">BlankMacro1</definedName>
    <definedName name="__Q8">BlankMacro1</definedName>
    <definedName name="__Q9" localSheetId="10">BlankMacro1</definedName>
    <definedName name="__Q9" localSheetId="15">BlankMacro1</definedName>
    <definedName name="__Q9" localSheetId="24">BlankMacro1</definedName>
    <definedName name="__Q9" localSheetId="4">BlankMacro1</definedName>
    <definedName name="__Q9" localSheetId="5">BlankMacro1</definedName>
    <definedName name="__Q9" localSheetId="26">BlankMacro1</definedName>
    <definedName name="__Q9" localSheetId="25">BlankMacro1</definedName>
    <definedName name="__Q9">BlankMacro1</definedName>
    <definedName name="__RD5">[2]교각계산!$K$86</definedName>
    <definedName name="__s1" localSheetId="10">#REF!</definedName>
    <definedName name="__s1" localSheetId="15">#REF!</definedName>
    <definedName name="__s1" localSheetId="4">#REF!</definedName>
    <definedName name="__s1" localSheetId="5">#REF!</definedName>
    <definedName name="__s1" localSheetId="26">#REF!</definedName>
    <definedName name="__s1" localSheetId="25">#REF!</definedName>
    <definedName name="__s1">#REF!</definedName>
    <definedName name="__S3" localSheetId="18" hidden="1">{#N/A,#N/A,FALSE,"포장2"}</definedName>
    <definedName name="__S3" localSheetId="24" hidden="1">{#N/A,#N/A,FALSE,"포장2"}</definedName>
    <definedName name="__S3" localSheetId="21" hidden="1">{#N/A,#N/A,FALSE,"포장2"}</definedName>
    <definedName name="__S3" hidden="1">{#N/A,#N/A,FALSE,"포장2"}</definedName>
    <definedName name="__SBB1" localSheetId="10">#REF!</definedName>
    <definedName name="__SBB1" localSheetId="8">#REF!</definedName>
    <definedName name="__SBB1" localSheetId="15">#REF!</definedName>
    <definedName name="__SBB1" localSheetId="24">#REF!</definedName>
    <definedName name="__SBB1" localSheetId="4">#REF!</definedName>
    <definedName name="__SBB1" localSheetId="5">#REF!</definedName>
    <definedName name="__SBB1" localSheetId="26">#REF!</definedName>
    <definedName name="__SBB1" localSheetId="25">#REF!</definedName>
    <definedName name="__SBB1">#REF!</definedName>
    <definedName name="__SBB2" localSheetId="10">#REF!</definedName>
    <definedName name="__SBB2" localSheetId="8">#REF!</definedName>
    <definedName name="__SBB2" localSheetId="15">#REF!</definedName>
    <definedName name="__SBB2" localSheetId="24">#REF!</definedName>
    <definedName name="__SBB2" localSheetId="4">#REF!</definedName>
    <definedName name="__SBB2" localSheetId="5">#REF!</definedName>
    <definedName name="__SBB2" localSheetId="26">#REF!</definedName>
    <definedName name="__SBB2" localSheetId="25">#REF!</definedName>
    <definedName name="__SBB2">#REF!</definedName>
    <definedName name="__SBB3" localSheetId="10">#REF!</definedName>
    <definedName name="__SBB3" localSheetId="8">#REF!</definedName>
    <definedName name="__SBB3" localSheetId="15">#REF!</definedName>
    <definedName name="__SBB3" localSheetId="24">#REF!</definedName>
    <definedName name="__SBB3" localSheetId="4">#REF!</definedName>
    <definedName name="__SBB3" localSheetId="5">#REF!</definedName>
    <definedName name="__SBB3" localSheetId="26">#REF!</definedName>
    <definedName name="__SBB3" localSheetId="25">#REF!</definedName>
    <definedName name="__SBB3">#REF!</definedName>
    <definedName name="__SBB4" localSheetId="10">#REF!</definedName>
    <definedName name="__SBB4" localSheetId="8">#REF!</definedName>
    <definedName name="__SBB4" localSheetId="15">#REF!</definedName>
    <definedName name="__SBB4" localSheetId="4">#REF!</definedName>
    <definedName name="__SBB4" localSheetId="5">#REF!</definedName>
    <definedName name="__SBB4" localSheetId="26">#REF!</definedName>
    <definedName name="__SBB4" localSheetId="25">#REF!</definedName>
    <definedName name="__SBB4">#REF!</definedName>
    <definedName name="__SBB5" localSheetId="10">#REF!</definedName>
    <definedName name="__SBB5" localSheetId="8">#REF!</definedName>
    <definedName name="__SBB5" localSheetId="15">#REF!</definedName>
    <definedName name="__SBB5" localSheetId="4">#REF!</definedName>
    <definedName name="__SBB5" localSheetId="5">#REF!</definedName>
    <definedName name="__SBB5" localSheetId="26">#REF!</definedName>
    <definedName name="__SBB5" localSheetId="25">#REF!</definedName>
    <definedName name="__SBB5">#REF!</definedName>
    <definedName name="__SCH1" localSheetId="10">#REF!</definedName>
    <definedName name="__SCH1" localSheetId="15">#REF!</definedName>
    <definedName name="__SCH1" localSheetId="4">#REF!</definedName>
    <definedName name="__SCH1" localSheetId="5">#REF!</definedName>
    <definedName name="__SCH1" localSheetId="26">#REF!</definedName>
    <definedName name="__SCH1" localSheetId="25">#REF!</definedName>
    <definedName name="__SCH1">#REF!</definedName>
    <definedName name="__SH1" localSheetId="10">#REF!</definedName>
    <definedName name="__SH1" localSheetId="15">#REF!</definedName>
    <definedName name="__SH1" localSheetId="4">#REF!</definedName>
    <definedName name="__SH1" localSheetId="5">#REF!</definedName>
    <definedName name="__SH1" localSheetId="26">#REF!</definedName>
    <definedName name="__SH1" localSheetId="25">#REF!</definedName>
    <definedName name="__SH1">#REF!</definedName>
    <definedName name="__SH2" localSheetId="10">#REF!</definedName>
    <definedName name="__SH2" localSheetId="15">#REF!</definedName>
    <definedName name="__SH2" localSheetId="4">#REF!</definedName>
    <definedName name="__SH2" localSheetId="5">#REF!</definedName>
    <definedName name="__SH2" localSheetId="26">#REF!</definedName>
    <definedName name="__SH2" localSheetId="25">#REF!</definedName>
    <definedName name="__SH2">#REF!</definedName>
    <definedName name="__SH3" localSheetId="10">#REF!</definedName>
    <definedName name="__SH3" localSheetId="15">#REF!</definedName>
    <definedName name="__SH3" localSheetId="4">#REF!</definedName>
    <definedName name="__SH3" localSheetId="5">#REF!</definedName>
    <definedName name="__SH3" localSheetId="26">#REF!</definedName>
    <definedName name="__SH3" localSheetId="25">#REF!</definedName>
    <definedName name="__SH3">#REF!</definedName>
    <definedName name="__SHH1" localSheetId="10">#REF!</definedName>
    <definedName name="__SHH1" localSheetId="8">#REF!</definedName>
    <definedName name="__SHH1" localSheetId="15">#REF!</definedName>
    <definedName name="__SHH1" localSheetId="4">#REF!</definedName>
    <definedName name="__SHH1" localSheetId="5">#REF!</definedName>
    <definedName name="__SHH1" localSheetId="26">#REF!</definedName>
    <definedName name="__SHH1" localSheetId="25">#REF!</definedName>
    <definedName name="__SHH1">#REF!</definedName>
    <definedName name="__SHH2" localSheetId="10">#REF!</definedName>
    <definedName name="__SHH2" localSheetId="8">#REF!</definedName>
    <definedName name="__SHH2" localSheetId="15">#REF!</definedName>
    <definedName name="__SHH2" localSheetId="4">#REF!</definedName>
    <definedName name="__SHH2" localSheetId="5">#REF!</definedName>
    <definedName name="__SHH2" localSheetId="26">#REF!</definedName>
    <definedName name="__SHH2" localSheetId="25">#REF!</definedName>
    <definedName name="__SHH2">#REF!</definedName>
    <definedName name="__SHH3" localSheetId="10">#REF!</definedName>
    <definedName name="__SHH3" localSheetId="8">#REF!</definedName>
    <definedName name="__SHH3" localSheetId="15">#REF!</definedName>
    <definedName name="__SHH3" localSheetId="4">#REF!</definedName>
    <definedName name="__SHH3" localSheetId="5">#REF!</definedName>
    <definedName name="__SHH3" localSheetId="26">#REF!</definedName>
    <definedName name="__SHH3" localSheetId="25">#REF!</definedName>
    <definedName name="__SHH3">#REF!</definedName>
    <definedName name="__ST1" localSheetId="10">#REF!</definedName>
    <definedName name="__ST1" localSheetId="15">#REF!</definedName>
    <definedName name="__ST1" localSheetId="4">#REF!</definedName>
    <definedName name="__ST1" localSheetId="5">#REF!</definedName>
    <definedName name="__ST1" localSheetId="26">#REF!</definedName>
    <definedName name="__ST1" localSheetId="25">#REF!</definedName>
    <definedName name="__ST1">#REF!</definedName>
    <definedName name="__Ted1" localSheetId="10">#REF!</definedName>
    <definedName name="__Ted1" localSheetId="15">#REF!</definedName>
    <definedName name="__Ted1" localSheetId="4">#REF!</definedName>
    <definedName name="__Ted1" localSheetId="5">#REF!</definedName>
    <definedName name="__Ted1" localSheetId="26">#REF!</definedName>
    <definedName name="__Ted1" localSheetId="25">#REF!</definedName>
    <definedName name="__Ted1">#REF!</definedName>
    <definedName name="__Ts1" localSheetId="10">#REF!</definedName>
    <definedName name="__Ts1" localSheetId="15">#REF!</definedName>
    <definedName name="__Ts1" localSheetId="4">#REF!</definedName>
    <definedName name="__Ts1" localSheetId="5">#REF!</definedName>
    <definedName name="__Ts1" localSheetId="26">#REF!</definedName>
    <definedName name="__Ts1" localSheetId="25">#REF!</definedName>
    <definedName name="__Ts1">#REF!</definedName>
    <definedName name="__TT1" localSheetId="10">#REF!</definedName>
    <definedName name="__TT1" localSheetId="15">#REF!</definedName>
    <definedName name="__TT1" localSheetId="4">#REF!</definedName>
    <definedName name="__TT1" localSheetId="5">#REF!</definedName>
    <definedName name="__TT1" localSheetId="26">#REF!</definedName>
    <definedName name="__TT1" localSheetId="25">#REF!</definedName>
    <definedName name="__TT1">#REF!</definedName>
    <definedName name="__TT2" localSheetId="10">#REF!</definedName>
    <definedName name="__TT2" localSheetId="15">#REF!</definedName>
    <definedName name="__TT2" localSheetId="4">#REF!</definedName>
    <definedName name="__TT2" localSheetId="5">#REF!</definedName>
    <definedName name="__TT2" localSheetId="26">#REF!</definedName>
    <definedName name="__TT2" localSheetId="25">#REF!</definedName>
    <definedName name="__TT2">#REF!</definedName>
    <definedName name="__TT3" localSheetId="10">#REF!</definedName>
    <definedName name="__TT3" localSheetId="15">#REF!</definedName>
    <definedName name="__TT3" localSheetId="4">#REF!</definedName>
    <definedName name="__TT3" localSheetId="5">#REF!</definedName>
    <definedName name="__TT3" localSheetId="26">#REF!</definedName>
    <definedName name="__TT3" localSheetId="25">#REF!</definedName>
    <definedName name="__TT3">#REF!</definedName>
    <definedName name="__Ty1" localSheetId="10">#REF!</definedName>
    <definedName name="__Ty1" localSheetId="8">#REF!</definedName>
    <definedName name="__Ty1" localSheetId="15">#REF!</definedName>
    <definedName name="__Ty1" localSheetId="4">#REF!</definedName>
    <definedName name="__Ty1" localSheetId="5">#REF!</definedName>
    <definedName name="__Ty1" localSheetId="26">#REF!</definedName>
    <definedName name="__Ty1" localSheetId="25">#REF!</definedName>
    <definedName name="__Ty1">#REF!</definedName>
    <definedName name="__Ty2" localSheetId="10">#REF!</definedName>
    <definedName name="__Ty2" localSheetId="8">#REF!</definedName>
    <definedName name="__Ty2" localSheetId="15">#REF!</definedName>
    <definedName name="__Ty2" localSheetId="4">#REF!</definedName>
    <definedName name="__Ty2" localSheetId="5">#REF!</definedName>
    <definedName name="__Ty2" localSheetId="26">#REF!</definedName>
    <definedName name="__Ty2" localSheetId="25">#REF!</definedName>
    <definedName name="__Ty2">#REF!</definedName>
    <definedName name="__x6">#N/A</definedName>
    <definedName name="__xlfn.BAHTTEXT" hidden="1">#NAME?</definedName>
    <definedName name="__XS1">[2]교각계산!$M$40</definedName>
    <definedName name="__XX6" localSheetId="10">#REF!</definedName>
    <definedName name="__XX6" localSheetId="15">#REF!</definedName>
    <definedName name="__XX6" localSheetId="4">#REF!</definedName>
    <definedName name="__XX6" localSheetId="5">#REF!</definedName>
    <definedName name="__XX6" localSheetId="26">#REF!</definedName>
    <definedName name="__XX6" localSheetId="25">#REF!</definedName>
    <definedName name="__XX6">#REF!</definedName>
    <definedName name="__XX7" localSheetId="10">#REF!</definedName>
    <definedName name="__XX7" localSheetId="15">#REF!</definedName>
    <definedName name="__XX7" localSheetId="4">#REF!</definedName>
    <definedName name="__XX7" localSheetId="5">#REF!</definedName>
    <definedName name="__XX7" localSheetId="26">#REF!</definedName>
    <definedName name="__XX7" localSheetId="25">#REF!</definedName>
    <definedName name="__XX7">#REF!</definedName>
    <definedName name="__zz1" localSheetId="10">#REF!</definedName>
    <definedName name="__zz1" localSheetId="15">#REF!</definedName>
    <definedName name="__zz1" localSheetId="4">#REF!</definedName>
    <definedName name="__zz1" localSheetId="5">#REF!</definedName>
    <definedName name="__zz1" localSheetId="26">#REF!</definedName>
    <definedName name="__zz1" localSheetId="25">#REF!</definedName>
    <definedName name="__zz1">#REF!</definedName>
    <definedName name="_1" localSheetId="10">#REF!</definedName>
    <definedName name="_1" localSheetId="8">#REF!</definedName>
    <definedName name="_1" localSheetId="15">#REF!</definedName>
    <definedName name="_1" localSheetId="24">#REF!</definedName>
    <definedName name="_1" localSheetId="4">#REF!</definedName>
    <definedName name="_1" localSheetId="5">#REF!</definedName>
    <definedName name="_1" localSheetId="26">#REF!</definedName>
    <definedName name="_1" localSheetId="25">#REF!</definedName>
    <definedName name="_1">#REF!</definedName>
    <definedName name="_1____0_F" localSheetId="10" hidden="1">[6]노임단가!#REF!</definedName>
    <definedName name="_1____0_F" localSheetId="8" hidden="1">[6]노임단가!#REF!</definedName>
    <definedName name="_1____0_F" localSheetId="15" hidden="1">[6]노임단가!#REF!</definedName>
    <definedName name="_1____0_F" localSheetId="4" hidden="1">[6]노임단가!#REF!</definedName>
    <definedName name="_1____0_F" localSheetId="5" hidden="1">[6]노임단가!#REF!</definedName>
    <definedName name="_1____0_F" localSheetId="26" hidden="1">[6]노임단가!#REF!</definedName>
    <definedName name="_1____0_F" localSheetId="25" hidden="1">[6]노임단가!#REF!</definedName>
    <definedName name="_1____0_F" hidden="1">[6]노임단가!#REF!</definedName>
    <definedName name="_10_0_F" localSheetId="10" hidden="1">[7]노임단가!#REF!</definedName>
    <definedName name="_10_0_F" localSheetId="8" hidden="1">[7]노임단가!#REF!</definedName>
    <definedName name="_10_0_F" localSheetId="15" hidden="1">[7]노임단가!#REF!</definedName>
    <definedName name="_10_0_F" localSheetId="4" hidden="1">[7]노임단가!#REF!</definedName>
    <definedName name="_10_0_F" localSheetId="5" hidden="1">[7]노임단가!#REF!</definedName>
    <definedName name="_10_0_F" localSheetId="26" hidden="1">[7]노임단가!#REF!</definedName>
    <definedName name="_10_0_F" localSheetId="25" hidden="1">[7]노임단가!#REF!</definedName>
    <definedName name="_10_0_F" hidden="1">[7]노임단가!#REF!</definedName>
    <definedName name="_10_2_0_Parse" localSheetId="10" hidden="1">[6]노임단가!#REF!</definedName>
    <definedName name="_10_2_0_Parse" localSheetId="8" hidden="1">[6]노임단가!#REF!</definedName>
    <definedName name="_10_2_0_Parse" localSheetId="15" hidden="1">[6]노임단가!#REF!</definedName>
    <definedName name="_10_2_0_Parse" localSheetId="4" hidden="1">[6]노임단가!#REF!</definedName>
    <definedName name="_10_2_0_Parse" localSheetId="5" hidden="1">[6]노임단가!#REF!</definedName>
    <definedName name="_10_2_0_Parse" localSheetId="26" hidden="1">[6]노임단가!#REF!</definedName>
    <definedName name="_10_2_0_Parse" localSheetId="25" hidden="1">[6]노임단가!#REF!</definedName>
    <definedName name="_10_2_0_Parse" hidden="1">[6]노임단가!#REF!</definedName>
    <definedName name="_105A9_" localSheetId="24" hidden="1">{#N/A,#N/A,FALSE,"조골재"}</definedName>
    <definedName name="_105A9_" hidden="1">{#N/A,#N/A,FALSE,"조골재"}</definedName>
    <definedName name="_114AA3_" localSheetId="24" hidden="1">{#N/A,#N/A,FALSE,"조골재"}</definedName>
    <definedName name="_114AA3_" hidden="1">{#N/A,#N/A,FALSE,"조골재"}</definedName>
    <definedName name="_11s1_" localSheetId="10">#REF!</definedName>
    <definedName name="_11s1_" localSheetId="8">#REF!</definedName>
    <definedName name="_11s1_" localSheetId="15">#REF!</definedName>
    <definedName name="_11s1_" localSheetId="24">#REF!</definedName>
    <definedName name="_11s1_" localSheetId="4">#REF!</definedName>
    <definedName name="_11s1_" localSheetId="5">#REF!</definedName>
    <definedName name="_11s1_" localSheetId="26">#REF!</definedName>
    <definedName name="_11s1_" localSheetId="25">#REF!</definedName>
    <definedName name="_11s1_">#REF!</definedName>
    <definedName name="_123AA4_" localSheetId="24" hidden="1">{#N/A,#N/A,FALSE,"운반시간"}</definedName>
    <definedName name="_123AA4_" hidden="1">{#N/A,#N/A,FALSE,"운반시간"}</definedName>
    <definedName name="_13">0.995</definedName>
    <definedName name="_132AA5_" localSheetId="24" hidden="1">{#N/A,#N/A,FALSE,"조골재"}</definedName>
    <definedName name="_132AA5_" hidden="1">{#N/A,#N/A,FALSE,"조골재"}</definedName>
    <definedName name="_13a3_" localSheetId="24" hidden="1">{#N/A,#N/A,FALSE,"골재소요량";#N/A,#N/A,FALSE,"골재소요량"}</definedName>
    <definedName name="_13a3_" hidden="1">{#N/A,#N/A,FALSE,"골재소요량";#N/A,#N/A,FALSE,"골재소요량"}</definedName>
    <definedName name="_141G4_" localSheetId="24" hidden="1">{#N/A,#N/A,FALSE,"운반시간"}</definedName>
    <definedName name="_141G4_" hidden="1">{#N/A,#N/A,FALSE,"운반시간"}</definedName>
    <definedName name="_15______0_F" localSheetId="10" hidden="1">[6]노임단가!#REF!</definedName>
    <definedName name="_15______0_F" localSheetId="8" hidden="1">[6]노임단가!#REF!</definedName>
    <definedName name="_15______0_F" localSheetId="15" hidden="1">[6]노임단가!#REF!</definedName>
    <definedName name="_15______0_F" localSheetId="4" hidden="1">[6]노임단가!#REF!</definedName>
    <definedName name="_15______0_F" localSheetId="5" hidden="1">[6]노임단가!#REF!</definedName>
    <definedName name="_15______0_F" localSheetId="26" hidden="1">[6]노임단가!#REF!</definedName>
    <definedName name="_15______0_F" localSheetId="25" hidden="1">[6]노임단가!#REF!</definedName>
    <definedName name="_15______0_F" hidden="1">[6]노임단가!#REF!</definedName>
    <definedName name="_15_2___Parse" localSheetId="10" hidden="1">[7]노임단가!#REF!</definedName>
    <definedName name="_15_2___Parse" localSheetId="8" hidden="1">[7]노임단가!#REF!</definedName>
    <definedName name="_15_2___Parse" localSheetId="15" hidden="1">[7]노임단가!#REF!</definedName>
    <definedName name="_15_2___Parse" localSheetId="4" hidden="1">[7]노임단가!#REF!</definedName>
    <definedName name="_15_2___Parse" localSheetId="5" hidden="1">[7]노임단가!#REF!</definedName>
    <definedName name="_15_2___Parse" localSheetId="26" hidden="1">[7]노임단가!#REF!</definedName>
    <definedName name="_15_2___Parse" localSheetId="25" hidden="1">[7]노임단가!#REF!</definedName>
    <definedName name="_15_2___Parse" hidden="1">[7]노임단가!#REF!</definedName>
    <definedName name="_150N7_" localSheetId="24" hidden="1">{#N/A,#N/A,FALSE,"골재소요량";#N/A,#N/A,FALSE,"골재소요량"}</definedName>
    <definedName name="_150N7_" hidden="1">{#N/A,#N/A,FALSE,"골재소요량";#N/A,#N/A,FALSE,"골재소요량"}</definedName>
    <definedName name="_15A">[8]금액내역서!$D$3:$D$10</definedName>
    <definedName name="_15A1_" localSheetId="24" hidden="1">{#N/A,#N/A,FALSE,"2~8번"}</definedName>
    <definedName name="_15A1_" hidden="1">{#N/A,#N/A,FALSE,"2~8번"}</definedName>
    <definedName name="_16">1.56</definedName>
    <definedName name="_16____2_0_Parse" localSheetId="10" hidden="1">[6]노임단가!#REF!</definedName>
    <definedName name="_16____2_0_Parse" localSheetId="8" hidden="1">[6]노임단가!#REF!</definedName>
    <definedName name="_16____2_0_Parse" localSheetId="15" hidden="1">[6]노임단가!#REF!</definedName>
    <definedName name="_16____2_0_Parse" localSheetId="4" hidden="1">[6]노임단가!#REF!</definedName>
    <definedName name="_16____2_0_Parse" localSheetId="5" hidden="1">[6]노임단가!#REF!</definedName>
    <definedName name="_16____2_0_Parse" localSheetId="26" hidden="1">[6]노임단가!#REF!</definedName>
    <definedName name="_16____2_0_Parse" localSheetId="25" hidden="1">[6]노임단가!#REF!</definedName>
    <definedName name="_16____2_0_Parse" hidden="1">[6]노임단가!#REF!</definedName>
    <definedName name="_16_0_F" localSheetId="10" hidden="1">[9]노임단가!#REF!</definedName>
    <definedName name="_16_0_F" localSheetId="8" hidden="1">[9]노임단가!#REF!</definedName>
    <definedName name="_16_0_F" localSheetId="15" hidden="1">[9]노임단가!#REF!</definedName>
    <definedName name="_16_0_F" localSheetId="4" hidden="1">[9]노임단가!#REF!</definedName>
    <definedName name="_16_0_F" localSheetId="5" hidden="1">[9]노임단가!#REF!</definedName>
    <definedName name="_16_0_F" localSheetId="26" hidden="1">[9]노임단가!#REF!</definedName>
    <definedName name="_16_0_F" localSheetId="25" hidden="1">[9]노임단가!#REF!</definedName>
    <definedName name="_16_0_F" hidden="1">[9]노임단가!#REF!</definedName>
    <definedName name="_17_______F" localSheetId="10" hidden="1">[6]노임단가!#REF!</definedName>
    <definedName name="_17_______F" localSheetId="8" hidden="1">[6]노임단가!#REF!</definedName>
    <definedName name="_17_______F" localSheetId="15" hidden="1">[6]노임단가!#REF!</definedName>
    <definedName name="_17_______F" localSheetId="4" hidden="1">[6]노임단가!#REF!</definedName>
    <definedName name="_17_______F" localSheetId="5" hidden="1">[6]노임단가!#REF!</definedName>
    <definedName name="_17_______F" localSheetId="26" hidden="1">[6]노임단가!#REF!</definedName>
    <definedName name="_17_______F" localSheetId="25" hidden="1">[6]노임단가!#REF!</definedName>
    <definedName name="_17_______F" hidden="1">[6]노임단가!#REF!</definedName>
    <definedName name="_18_____0_F" localSheetId="10" hidden="1">[6]노임단가!#REF!</definedName>
    <definedName name="_18_____0_F" localSheetId="8" hidden="1">[6]노임단가!#REF!</definedName>
    <definedName name="_18_____0_F" localSheetId="15" hidden="1">[6]노임단가!#REF!</definedName>
    <definedName name="_18_____0_F" localSheetId="4" hidden="1">[6]노임단가!#REF!</definedName>
    <definedName name="_18_____0_F" localSheetId="5" hidden="1">[6]노임단가!#REF!</definedName>
    <definedName name="_18_____0_F" localSheetId="26" hidden="1">[6]노임단가!#REF!</definedName>
    <definedName name="_18_____0_F" localSheetId="25" hidden="1">[6]노임단가!#REF!</definedName>
    <definedName name="_18_____0_F" hidden="1">[6]노임단가!#REF!</definedName>
    <definedName name="_19">2.25</definedName>
    <definedName name="_19___2___Parse" localSheetId="10" hidden="1">[6]노임단가!#REF!</definedName>
    <definedName name="_19___2___Parse" localSheetId="8" hidden="1">[6]노임단가!#REF!</definedName>
    <definedName name="_19___2___Parse" localSheetId="15" hidden="1">[6]노임단가!#REF!</definedName>
    <definedName name="_19___2___Parse" localSheetId="4" hidden="1">[6]노임단가!#REF!</definedName>
    <definedName name="_19___2___Parse" localSheetId="5" hidden="1">[6]노임단가!#REF!</definedName>
    <definedName name="_19___2___Parse" localSheetId="26" hidden="1">[6]노임단가!#REF!</definedName>
    <definedName name="_19___2___Parse" localSheetId="25" hidden="1">[6]노임단가!#REF!</definedName>
    <definedName name="_19___2___Parse" hidden="1">[6]노임단가!#REF!</definedName>
    <definedName name="_1L1_" localSheetId="10">#REF!</definedName>
    <definedName name="_1L1_" localSheetId="8">#REF!</definedName>
    <definedName name="_1L1_" localSheetId="15">#REF!</definedName>
    <definedName name="_1L1_" localSheetId="24">#REF!</definedName>
    <definedName name="_1L1_" localSheetId="4">#REF!</definedName>
    <definedName name="_1L1_" localSheetId="5">#REF!</definedName>
    <definedName name="_1L1_" localSheetId="26">#REF!</definedName>
    <definedName name="_1L1_" localSheetId="25">#REF!</definedName>
    <definedName name="_1L1_">#REF!</definedName>
    <definedName name="_1공장" localSheetId="10">#REF!</definedName>
    <definedName name="_1공장" localSheetId="15">#REF!</definedName>
    <definedName name="_1공장" localSheetId="4">#REF!</definedName>
    <definedName name="_1공장" localSheetId="5">#REF!</definedName>
    <definedName name="_1공장" localSheetId="26">#REF!</definedName>
    <definedName name="_1공장" localSheetId="25">#REF!</definedName>
    <definedName name="_1공장">#REF!</definedName>
    <definedName name="_2__2_0_Parse" localSheetId="10" hidden="1">[6]노임단가!#REF!</definedName>
    <definedName name="_2__2_0_Parse" localSheetId="8" hidden="1">[6]노임단가!#REF!</definedName>
    <definedName name="_2__2_0_Parse" localSheetId="15" hidden="1">[6]노임단가!#REF!</definedName>
    <definedName name="_2__2_0_Parse" localSheetId="4" hidden="1">[6]노임단가!#REF!</definedName>
    <definedName name="_2__2_0_Parse" localSheetId="5" hidden="1">[6]노임단가!#REF!</definedName>
    <definedName name="_2__2_0_Parse" localSheetId="26" hidden="1">[6]노임단가!#REF!</definedName>
    <definedName name="_2__2_0_Parse" localSheetId="25" hidden="1">[6]노임단가!#REF!</definedName>
    <definedName name="_2__2_0_Parse" hidden="1">[6]노임단가!#REF!</definedName>
    <definedName name="_20___2_0_Parse" localSheetId="10" hidden="1">[6]노임단가!#REF!</definedName>
    <definedName name="_20___2_0_Parse" localSheetId="8" hidden="1">[6]노임단가!#REF!</definedName>
    <definedName name="_20___2_0_Parse" localSheetId="15" hidden="1">[6]노임단가!#REF!</definedName>
    <definedName name="_20___2_0_Parse" localSheetId="4" hidden="1">[6]노임단가!#REF!</definedName>
    <definedName name="_20___2_0_Parse" localSheetId="5" hidden="1">[6]노임단가!#REF!</definedName>
    <definedName name="_20___2_0_Parse" localSheetId="26" hidden="1">[6]노임단가!#REF!</definedName>
    <definedName name="_20___2_0_Parse" localSheetId="25" hidden="1">[6]노임단가!#REF!</definedName>
    <definedName name="_20___2_0_Parse" hidden="1">[6]노임단가!#REF!</definedName>
    <definedName name="_21______F" localSheetId="10" hidden="1">[6]노임단가!#REF!</definedName>
    <definedName name="_21______F" localSheetId="8" hidden="1">[6]노임단가!#REF!</definedName>
    <definedName name="_21______F" localSheetId="15" hidden="1">[6]노임단가!#REF!</definedName>
    <definedName name="_21______F" localSheetId="4" hidden="1">[6]노임단가!#REF!</definedName>
    <definedName name="_21______F" localSheetId="5" hidden="1">[6]노임단가!#REF!</definedName>
    <definedName name="_21______F" localSheetId="26" hidden="1">[6]노임단가!#REF!</definedName>
    <definedName name="_21______F" localSheetId="25" hidden="1">[6]노임단가!#REF!</definedName>
    <definedName name="_21______F" hidden="1">[6]노임단가!#REF!</definedName>
    <definedName name="_22">3.04</definedName>
    <definedName name="_22____0_F" localSheetId="10" hidden="1">[6]노임단가!#REF!</definedName>
    <definedName name="_22____0_F" localSheetId="8" hidden="1">[6]노임단가!#REF!</definedName>
    <definedName name="_22____0_F" localSheetId="15" hidden="1">[6]노임단가!#REF!</definedName>
    <definedName name="_22____0_F" localSheetId="4" hidden="1">[6]노임단가!#REF!</definedName>
    <definedName name="_22____0_F" localSheetId="5" hidden="1">[6]노임단가!#REF!</definedName>
    <definedName name="_22____0_F" localSheetId="26" hidden="1">[6]노임단가!#REF!</definedName>
    <definedName name="_22____0_F" localSheetId="25" hidden="1">[6]노임단가!#REF!</definedName>
    <definedName name="_22____0_F" hidden="1">[6]노임단가!#REF!</definedName>
    <definedName name="_23__2___Parse" localSheetId="10" hidden="1">[6]노임단가!#REF!</definedName>
    <definedName name="_23__2___Parse" localSheetId="8" hidden="1">[6]노임단가!#REF!</definedName>
    <definedName name="_23__2___Parse" localSheetId="15" hidden="1">[6]노임단가!#REF!</definedName>
    <definedName name="_23__2___Parse" localSheetId="4" hidden="1">[6]노임단가!#REF!</definedName>
    <definedName name="_23__2___Parse" localSheetId="5" hidden="1">[6]노임단가!#REF!</definedName>
    <definedName name="_23__2___Parse" localSheetId="26" hidden="1">[6]노임단가!#REF!</definedName>
    <definedName name="_23__2___Parse" localSheetId="25" hidden="1">[6]노임단가!#REF!</definedName>
    <definedName name="_23__2___Parse" hidden="1">[6]노임단가!#REF!</definedName>
    <definedName name="_24__2_0_Parse" localSheetId="10" hidden="1">[6]노임단가!#REF!</definedName>
    <definedName name="_24__2_0_Parse" localSheetId="8" hidden="1">[6]노임단가!#REF!</definedName>
    <definedName name="_24__2_0_Parse" localSheetId="15" hidden="1">[6]노임단가!#REF!</definedName>
    <definedName name="_24__2_0_Parse" localSheetId="4" hidden="1">[6]노임단가!#REF!</definedName>
    <definedName name="_24__2_0_Parse" localSheetId="5" hidden="1">[6]노임단가!#REF!</definedName>
    <definedName name="_24__2_0_Parse" localSheetId="26" hidden="1">[6]노임단가!#REF!</definedName>
    <definedName name="_24__2_0_Parse" localSheetId="25" hidden="1">[6]노임단가!#REF!</definedName>
    <definedName name="_24__2_0_Parse" hidden="1">[6]노임단가!#REF!</definedName>
    <definedName name="_24_2___Parse" localSheetId="10" hidden="1">[9]노임단가!#REF!</definedName>
    <definedName name="_24_2___Parse" localSheetId="8" hidden="1">[9]노임단가!#REF!</definedName>
    <definedName name="_24_2___Parse" localSheetId="15" hidden="1">[9]노임단가!#REF!</definedName>
    <definedName name="_24_2___Parse" localSheetId="4" hidden="1">[9]노임단가!#REF!</definedName>
    <definedName name="_24_2___Parse" localSheetId="5" hidden="1">[9]노임단가!#REF!</definedName>
    <definedName name="_24_2___Parse" localSheetId="26" hidden="1">[9]노임단가!#REF!</definedName>
    <definedName name="_24_2___Parse" localSheetId="25" hidden="1">[9]노임단가!#REF!</definedName>
    <definedName name="_24_2___Parse" hidden="1">[9]노임단가!#REF!</definedName>
    <definedName name="_24A2_" localSheetId="24" hidden="1">{#N/A,#N/A,FALSE,"운반시간"}</definedName>
    <definedName name="_24A2_" hidden="1">{#N/A,#N/A,FALSE,"운반시간"}</definedName>
    <definedName name="_25">3.98</definedName>
    <definedName name="_25_____F" localSheetId="10" hidden="1">[6]노임단가!#REF!</definedName>
    <definedName name="_25_____F" localSheetId="8" hidden="1">[6]노임단가!#REF!</definedName>
    <definedName name="_25_____F" localSheetId="15" hidden="1">[6]노임단가!#REF!</definedName>
    <definedName name="_25_____F" localSheetId="4" hidden="1">[6]노임단가!#REF!</definedName>
    <definedName name="_25_____F" localSheetId="5" hidden="1">[6]노임단가!#REF!</definedName>
    <definedName name="_25_____F" localSheetId="26" hidden="1">[6]노임단가!#REF!</definedName>
    <definedName name="_25_____F" localSheetId="25" hidden="1">[6]노임단가!#REF!</definedName>
    <definedName name="_25_____F" hidden="1">[6]노임단가!#REF!</definedName>
    <definedName name="_26___0_F" localSheetId="10" hidden="1">[6]노임단가!#REF!</definedName>
    <definedName name="_26___0_F" localSheetId="8" hidden="1">[6]노임단가!#REF!</definedName>
    <definedName name="_26___0_F" localSheetId="15" hidden="1">[6]노임단가!#REF!</definedName>
    <definedName name="_26___0_F" localSheetId="4" hidden="1">[6]노임단가!#REF!</definedName>
    <definedName name="_26___0_F" localSheetId="5" hidden="1">[6]노임단가!#REF!</definedName>
    <definedName name="_26___0_F" localSheetId="26" hidden="1">[6]노임단가!#REF!</definedName>
    <definedName name="_26___0_F" localSheetId="25" hidden="1">[6]노임단가!#REF!</definedName>
    <definedName name="_26___0_F" hidden="1">[6]노임단가!#REF!</definedName>
    <definedName name="_27___0_S" localSheetId="10" hidden="1">'[4]6PILE  (돌출)'!#REF!</definedName>
    <definedName name="_27___0_S" localSheetId="8" hidden="1">'[4]6PILE  (돌출)'!#REF!</definedName>
    <definedName name="_27___0_S" localSheetId="15" hidden="1">'[4]6PILE  (돌출)'!#REF!</definedName>
    <definedName name="_27___0_S" localSheetId="4" hidden="1">'[4]6PILE  (돌출)'!#REF!</definedName>
    <definedName name="_27___0_S" localSheetId="5" hidden="1">'[4]6PILE  (돌출)'!#REF!</definedName>
    <definedName name="_27___0_S" localSheetId="26" hidden="1">'[4]6PILE  (돌출)'!#REF!</definedName>
    <definedName name="_27___0_S" localSheetId="25" hidden="1">'[4]6PILE  (돌출)'!#REF!</definedName>
    <definedName name="_27___0_S" hidden="1">'[4]6PILE  (돌출)'!#REF!</definedName>
    <definedName name="_28_2___Parse" localSheetId="10" hidden="1">[6]노임단가!#REF!</definedName>
    <definedName name="_28_2___Parse" localSheetId="8" hidden="1">[6]노임단가!#REF!</definedName>
    <definedName name="_28_2___Parse" localSheetId="15" hidden="1">[6]노임단가!#REF!</definedName>
    <definedName name="_28_2___Parse" localSheetId="4" hidden="1">[6]노임단가!#REF!</definedName>
    <definedName name="_28_2___Parse" localSheetId="5" hidden="1">[6]노임단가!#REF!</definedName>
    <definedName name="_28_2___Parse" localSheetId="26" hidden="1">[6]노임단가!#REF!</definedName>
    <definedName name="_28_2___Parse" localSheetId="25" hidden="1">[6]노임단가!#REF!</definedName>
    <definedName name="_28_2___Parse" hidden="1">[6]노임단가!#REF!</definedName>
    <definedName name="_29">5.04</definedName>
    <definedName name="_29_2_0_Parse" localSheetId="10" hidden="1">[6]노임단가!#REF!</definedName>
    <definedName name="_29_2_0_Parse" localSheetId="8" hidden="1">[6]노임단가!#REF!</definedName>
    <definedName name="_29_2_0_Parse" localSheetId="15" hidden="1">[6]노임단가!#REF!</definedName>
    <definedName name="_29_2_0_Parse" localSheetId="4" hidden="1">[6]노임단가!#REF!</definedName>
    <definedName name="_29_2_0_Parse" localSheetId="5" hidden="1">[6]노임단가!#REF!</definedName>
    <definedName name="_29_2_0_Parse" localSheetId="26" hidden="1">[6]노임단가!#REF!</definedName>
    <definedName name="_29_2_0_Parse" localSheetId="25" hidden="1">[6]노임단가!#REF!</definedName>
    <definedName name="_29_2_0_Parse" hidden="1">[6]노임단가!#REF!</definedName>
    <definedName name="_2공장" localSheetId="10">#REF!</definedName>
    <definedName name="_2공장" localSheetId="15">#REF!</definedName>
    <definedName name="_2공장" localSheetId="4">#REF!</definedName>
    <definedName name="_2공장" localSheetId="5">#REF!</definedName>
    <definedName name="_2공장" localSheetId="26">#REF!</definedName>
    <definedName name="_2공장" localSheetId="25">#REF!</definedName>
    <definedName name="_2공장">#REF!</definedName>
    <definedName name="_3___0_F" localSheetId="10" hidden="1">[6]노임단가!#REF!</definedName>
    <definedName name="_3___0_F" localSheetId="8" hidden="1">[6]노임단가!#REF!</definedName>
    <definedName name="_3___0_F" localSheetId="15" hidden="1">[6]노임단가!#REF!</definedName>
    <definedName name="_3___0_F" localSheetId="4" hidden="1">[6]노임단가!#REF!</definedName>
    <definedName name="_3___0_F" localSheetId="5" hidden="1">[6]노임단가!#REF!</definedName>
    <definedName name="_3___0_F" localSheetId="26" hidden="1">[6]노임단가!#REF!</definedName>
    <definedName name="_3___0_F" localSheetId="25" hidden="1">[6]노임단가!#REF!</definedName>
    <definedName name="_3___0_F" hidden="1">[6]노임단가!#REF!</definedName>
    <definedName name="_3_0_S" localSheetId="10" hidden="1">'[4]6PILE  (돌출)'!#REF!</definedName>
    <definedName name="_3_0_S" localSheetId="8" hidden="1">'[4]6PILE  (돌출)'!#REF!</definedName>
    <definedName name="_3_0_S" localSheetId="15" hidden="1">'[4]6PILE  (돌출)'!#REF!</definedName>
    <definedName name="_3_0_S" localSheetId="4" hidden="1">'[4]6PILE  (돌출)'!#REF!</definedName>
    <definedName name="_3_0_S" localSheetId="5" hidden="1">'[4]6PILE  (돌출)'!#REF!</definedName>
    <definedName name="_3_0_S" localSheetId="26" hidden="1">'[4]6PILE  (돌출)'!#REF!</definedName>
    <definedName name="_3_0_S" localSheetId="25" hidden="1">'[4]6PILE  (돌출)'!#REF!</definedName>
    <definedName name="_3_0_S" hidden="1">'[4]6PILE  (돌출)'!#REF!</definedName>
    <definedName name="_31_0_F" localSheetId="10" hidden="1">[6]노임단가!#REF!</definedName>
    <definedName name="_31_0_F" localSheetId="8" hidden="1">[6]노임단가!#REF!</definedName>
    <definedName name="_31_0_F" localSheetId="15" hidden="1">[6]노임단가!#REF!</definedName>
    <definedName name="_31_0_F" localSheetId="4" hidden="1">[6]노임단가!#REF!</definedName>
    <definedName name="_31_0_F" localSheetId="5" hidden="1">[6]노임단가!#REF!</definedName>
    <definedName name="_31_0_F" localSheetId="26" hidden="1">[6]노임단가!#REF!</definedName>
    <definedName name="_31_0_F" localSheetId="25" hidden="1">[6]노임단가!#REF!</definedName>
    <definedName name="_31_0_F" hidden="1">[6]노임단가!#REF!</definedName>
    <definedName name="_32">6.28</definedName>
    <definedName name="_32_0_S" localSheetId="10" hidden="1">'[4]6PILE  (돌출)'!#REF!</definedName>
    <definedName name="_32_0_S" localSheetId="8" hidden="1">'[4]6PILE  (돌출)'!#REF!</definedName>
    <definedName name="_32_0_S" localSheetId="15" hidden="1">'[4]6PILE  (돌출)'!#REF!</definedName>
    <definedName name="_32_0_S" localSheetId="4" hidden="1">'[4]6PILE  (돌출)'!#REF!</definedName>
    <definedName name="_32_0_S" localSheetId="5" hidden="1">'[4]6PILE  (돌출)'!#REF!</definedName>
    <definedName name="_32_0_S" localSheetId="26" hidden="1">'[4]6PILE  (돌출)'!#REF!</definedName>
    <definedName name="_32_0_S" localSheetId="25" hidden="1">'[4]6PILE  (돌출)'!#REF!</definedName>
    <definedName name="_32_0_S" hidden="1">'[4]6PILE  (돌출)'!#REF!</definedName>
    <definedName name="_32_2_0_Parse" localSheetId="10" hidden="1">[9]노임단가!#REF!</definedName>
    <definedName name="_32_2_0_Parse" localSheetId="8" hidden="1">[9]노임단가!#REF!</definedName>
    <definedName name="_32_2_0_Parse" localSheetId="15" hidden="1">[9]노임단가!#REF!</definedName>
    <definedName name="_32_2_0_Parse" localSheetId="4" hidden="1">[9]노임단가!#REF!</definedName>
    <definedName name="_32_2_0_Parse" localSheetId="5" hidden="1">[9]노임단가!#REF!</definedName>
    <definedName name="_32_2_0_Parse" localSheetId="26" hidden="1">[9]노임단가!#REF!</definedName>
    <definedName name="_32_2_0_Parse" localSheetId="25" hidden="1">[9]노임단가!#REF!</definedName>
    <definedName name="_32_2_0_Parse" hidden="1">[9]노임단가!#REF!</definedName>
    <definedName name="_33A3_" localSheetId="24" hidden="1">{#N/A,#N/A,FALSE,"2~8번"}</definedName>
    <definedName name="_33A3_" hidden="1">{#N/A,#N/A,FALSE,"2~8번"}</definedName>
    <definedName name="_34_2_0_Parse" localSheetId="10" hidden="1">[6]노임단가!#REF!</definedName>
    <definedName name="_34_2_0_Parse" localSheetId="8" hidden="1">[6]노임단가!#REF!</definedName>
    <definedName name="_34_2_0_Parse" localSheetId="15" hidden="1">[6]노임단가!#REF!</definedName>
    <definedName name="_34_2_0_Parse" localSheetId="4" hidden="1">[6]노임단가!#REF!</definedName>
    <definedName name="_34_2_0_Parse" localSheetId="5" hidden="1">[6]노임단가!#REF!</definedName>
    <definedName name="_34_2_0_Parse" localSheetId="26" hidden="1">[6]노임단가!#REF!</definedName>
    <definedName name="_34_2_0_Parse" localSheetId="25" hidden="1">[6]노임단가!#REF!</definedName>
    <definedName name="_34_2_0_Parse" hidden="1">[6]노임단가!#REF!</definedName>
    <definedName name="_35">7.51</definedName>
    <definedName name="_3L2_" localSheetId="10">#REF!</definedName>
    <definedName name="_3L2_" localSheetId="8">#REF!</definedName>
    <definedName name="_3L2_" localSheetId="15">#REF!</definedName>
    <definedName name="_3L2_" localSheetId="24">#REF!</definedName>
    <definedName name="_3L2_" localSheetId="4">#REF!</definedName>
    <definedName name="_3L2_" localSheetId="5">#REF!</definedName>
    <definedName name="_3L2_" localSheetId="26">#REF!</definedName>
    <definedName name="_3L2_" localSheetId="25">#REF!</definedName>
    <definedName name="_3L2_">#REF!</definedName>
    <definedName name="_3공장" localSheetId="10">#REF!</definedName>
    <definedName name="_3공장" localSheetId="15">#REF!</definedName>
    <definedName name="_3공장" localSheetId="4">#REF!</definedName>
    <definedName name="_3공장" localSheetId="5">#REF!</definedName>
    <definedName name="_3공장" localSheetId="26">#REF!</definedName>
    <definedName name="_3공장" localSheetId="25">#REF!</definedName>
    <definedName name="_3공장">#REF!</definedName>
    <definedName name="_4_2_0_Parse" localSheetId="10" hidden="1">[6]노임단가!#REF!</definedName>
    <definedName name="_4_2_0_Parse" localSheetId="8" hidden="1">[6]노임단가!#REF!</definedName>
    <definedName name="_4_2_0_Parse" localSheetId="15" hidden="1">[6]노임단가!#REF!</definedName>
    <definedName name="_4_2_0_Parse" localSheetId="4" hidden="1">[6]노임단가!#REF!</definedName>
    <definedName name="_4_2_0_Parse" localSheetId="5" hidden="1">[6]노임단가!#REF!</definedName>
    <definedName name="_4_2_0_Parse" localSheetId="26" hidden="1">[6]노임단가!#REF!</definedName>
    <definedName name="_4_2_0_Parse" localSheetId="25" hidden="1">[6]노임단가!#REF!</definedName>
    <definedName name="_4_2_0_Parse" hidden="1">[6]노임단가!#REF!</definedName>
    <definedName name="_42A45_" localSheetId="24" hidden="1">{#N/A,#N/A,FALSE,"조골재"}</definedName>
    <definedName name="_42A45_" hidden="1">{#N/A,#N/A,FALSE,"조골재"}</definedName>
    <definedName name="_47S" localSheetId="10" hidden="1">'[4]6PILE  (돌출)'!#REF!</definedName>
    <definedName name="_47S" localSheetId="8" hidden="1">'[4]6PILE  (돌출)'!#REF!</definedName>
    <definedName name="_47S" localSheetId="15" hidden="1">'[4]6PILE  (돌출)'!#REF!</definedName>
    <definedName name="_47S" localSheetId="4" hidden="1">'[4]6PILE  (돌출)'!#REF!</definedName>
    <definedName name="_47S" localSheetId="5" hidden="1">'[4]6PILE  (돌출)'!#REF!</definedName>
    <definedName name="_47S" localSheetId="26" hidden="1">'[4]6PILE  (돌출)'!#REF!</definedName>
    <definedName name="_47S" localSheetId="25" hidden="1">'[4]6PILE  (돌출)'!#REF!</definedName>
    <definedName name="_47S" hidden="1">'[4]6PILE  (돌출)'!#REF!</definedName>
    <definedName name="_4S" localSheetId="10" hidden="1">'[4]6PILE  (돌출)'!#REF!</definedName>
    <definedName name="_4S" localSheetId="8" hidden="1">'[4]6PILE  (돌출)'!#REF!</definedName>
    <definedName name="_4S" localSheetId="15" hidden="1">'[4]6PILE  (돌출)'!#REF!</definedName>
    <definedName name="_4S" localSheetId="4" hidden="1">'[4]6PILE  (돌출)'!#REF!</definedName>
    <definedName name="_4S" localSheetId="5" hidden="1">'[4]6PILE  (돌출)'!#REF!</definedName>
    <definedName name="_4S" localSheetId="26" hidden="1">'[4]6PILE  (돌출)'!#REF!</definedName>
    <definedName name="_4S" localSheetId="25" hidden="1">'[4]6PILE  (돌출)'!#REF!</definedName>
    <definedName name="_4S" hidden="1">'[4]6PILE  (돌출)'!#REF!</definedName>
    <definedName name="_5_0_F" localSheetId="10" hidden="1">[6]노임단가!#REF!</definedName>
    <definedName name="_5_0_F" localSheetId="8" hidden="1">[6]노임단가!#REF!</definedName>
    <definedName name="_5_0_F" localSheetId="15" hidden="1">[6]노임단가!#REF!</definedName>
    <definedName name="_5_0_F" localSheetId="4" hidden="1">[6]노임단가!#REF!</definedName>
    <definedName name="_5_0_F" localSheetId="5" hidden="1">[6]노임단가!#REF!</definedName>
    <definedName name="_5_0_F" localSheetId="26" hidden="1">[6]노임단가!#REF!</definedName>
    <definedName name="_5_0_F" localSheetId="25" hidden="1">[6]노임단가!#REF!</definedName>
    <definedName name="_5_0_F" hidden="1">[6]노임단가!#REF!</definedName>
    <definedName name="_50억이상" localSheetId="10">#REF!</definedName>
    <definedName name="_50억이상" localSheetId="15">#REF!</definedName>
    <definedName name="_50억이상" localSheetId="4">#REF!</definedName>
    <definedName name="_50억이상" localSheetId="5">#REF!</definedName>
    <definedName name="_50억이상" localSheetId="26">#REF!</definedName>
    <definedName name="_50억이상" localSheetId="25">#REF!</definedName>
    <definedName name="_50억이상">#REF!</definedName>
    <definedName name="_51A5_" localSheetId="24" hidden="1">{#N/A,#N/A,FALSE,"조골재"}</definedName>
    <definedName name="_51A5_" hidden="1">{#N/A,#N/A,FALSE,"조골재"}</definedName>
    <definedName name="_55_0_S" localSheetId="10" hidden="1">'[4]6PILE  (돌출)'!#REF!</definedName>
    <definedName name="_55_0_S" localSheetId="8" hidden="1">'[4]6PILE  (돌출)'!#REF!</definedName>
    <definedName name="_55_0_S" localSheetId="15" hidden="1">'[4]6PILE  (돌출)'!#REF!</definedName>
    <definedName name="_55_0_S" localSheetId="4" hidden="1">'[4]6PILE  (돌출)'!#REF!</definedName>
    <definedName name="_55_0_S" localSheetId="5" hidden="1">'[4]6PILE  (돌출)'!#REF!</definedName>
    <definedName name="_55_0_S" localSheetId="26" hidden="1">'[4]6PILE  (돌출)'!#REF!</definedName>
    <definedName name="_55_0_S" localSheetId="25" hidden="1">'[4]6PILE  (돌출)'!#REF!</definedName>
    <definedName name="_55_0_S" hidden="1">'[4]6PILE  (돌출)'!#REF!</definedName>
    <definedName name="_5F" localSheetId="10" hidden="1">[7]노임단가!#REF!</definedName>
    <definedName name="_5F" localSheetId="8" hidden="1">[7]노임단가!#REF!</definedName>
    <definedName name="_5F" localSheetId="15" hidden="1">[7]노임단가!#REF!</definedName>
    <definedName name="_5F" localSheetId="4" hidden="1">[7]노임단가!#REF!</definedName>
    <definedName name="_5F" localSheetId="5" hidden="1">[7]노임단가!#REF!</definedName>
    <definedName name="_5F" localSheetId="26" hidden="1">[7]노임단가!#REF!</definedName>
    <definedName name="_5F" localSheetId="25" hidden="1">[7]노임단가!#REF!</definedName>
    <definedName name="_5F" hidden="1">[7]노임단가!#REF!</definedName>
    <definedName name="_5L3_" localSheetId="10">#REF!</definedName>
    <definedName name="_5L3_" localSheetId="8">#REF!</definedName>
    <definedName name="_5L3_" localSheetId="15">#REF!</definedName>
    <definedName name="_5L3_" localSheetId="24">#REF!</definedName>
    <definedName name="_5L3_" localSheetId="4">#REF!</definedName>
    <definedName name="_5L3_" localSheetId="5">#REF!</definedName>
    <definedName name="_5L3_" localSheetId="26">#REF!</definedName>
    <definedName name="_5L3_" localSheetId="25">#REF!</definedName>
    <definedName name="_5L3_">#REF!</definedName>
    <definedName name="_5억원미만" localSheetId="10">#REF!</definedName>
    <definedName name="_5억원미만" localSheetId="15">#REF!</definedName>
    <definedName name="_5억원미만" localSheetId="4">#REF!</definedName>
    <definedName name="_5억원미만" localSheetId="5">#REF!</definedName>
    <definedName name="_5억원미만" localSheetId="26">#REF!</definedName>
    <definedName name="_5억원미만" localSheetId="25">#REF!</definedName>
    <definedName name="_5억원미만">#REF!</definedName>
    <definedName name="_5억이상_50억원미만" localSheetId="10">#REF!</definedName>
    <definedName name="_5억이상_50억원미만" localSheetId="15">#REF!</definedName>
    <definedName name="_5억이상_50억원미만" localSheetId="4">#REF!</definedName>
    <definedName name="_5억이상_50억원미만" localSheetId="5">#REF!</definedName>
    <definedName name="_5억이상_50억원미만" localSheetId="26">#REF!</definedName>
    <definedName name="_5억이상_50억원미만" localSheetId="25">#REF!</definedName>
    <definedName name="_5억이상_50억원미만">#REF!</definedName>
    <definedName name="_6_0_F" localSheetId="10" hidden="1">[6]노임단가!#REF!</definedName>
    <definedName name="_6_0_F" localSheetId="8" hidden="1">[6]노임단가!#REF!</definedName>
    <definedName name="_6_0_F" localSheetId="15" hidden="1">[6]노임단가!#REF!</definedName>
    <definedName name="_6_0_F" localSheetId="4" hidden="1">[6]노임단가!#REF!</definedName>
    <definedName name="_6_0_F" localSheetId="5" hidden="1">[6]노임단가!#REF!</definedName>
    <definedName name="_6_0_F" localSheetId="26" hidden="1">[6]노임단가!#REF!</definedName>
    <definedName name="_6_0_F" localSheetId="25" hidden="1">[6]노임단가!#REF!</definedName>
    <definedName name="_6_0_F" hidden="1">[6]노임단가!#REF!</definedName>
    <definedName name="_60A55_" localSheetId="24" hidden="1">{#N/A,#N/A,FALSE,"조골재"}</definedName>
    <definedName name="_60A55_" hidden="1">{#N/A,#N/A,FALSE,"조골재"}</definedName>
    <definedName name="_69A6_" localSheetId="24" hidden="1">{#N/A,#N/A,FALSE,"단가표지"}</definedName>
    <definedName name="_69A6_" hidden="1">{#N/A,#N/A,FALSE,"단가표지"}</definedName>
    <definedName name="_6L4_" localSheetId="10">#REF!</definedName>
    <definedName name="_6L4_" localSheetId="8">#REF!</definedName>
    <definedName name="_6L4_" localSheetId="15">#REF!</definedName>
    <definedName name="_6L4_" localSheetId="24">#REF!</definedName>
    <definedName name="_6L4_" localSheetId="4">#REF!</definedName>
    <definedName name="_6L4_" localSheetId="5">#REF!</definedName>
    <definedName name="_6L4_" localSheetId="26">#REF!</definedName>
    <definedName name="_6L4_" localSheetId="25">#REF!</definedName>
    <definedName name="_6L4_">#REF!</definedName>
    <definedName name="_7_2___Parse" localSheetId="10" hidden="1">[6]노임단가!#REF!</definedName>
    <definedName name="_7_2___Parse" localSheetId="8" hidden="1">[6]노임단가!#REF!</definedName>
    <definedName name="_7_2___Parse" localSheetId="15" hidden="1">[6]노임단가!#REF!</definedName>
    <definedName name="_7_2___Parse" localSheetId="4" hidden="1">[6]노임단가!#REF!</definedName>
    <definedName name="_7_2___Parse" localSheetId="5" hidden="1">[6]노임단가!#REF!</definedName>
    <definedName name="_7_2___Parse" localSheetId="26" hidden="1">[6]노임단가!#REF!</definedName>
    <definedName name="_7_2___Parse" localSheetId="25" hidden="1">[6]노임단가!#REF!</definedName>
    <definedName name="_7_2___Parse" hidden="1">[6]노임단가!#REF!</definedName>
    <definedName name="_78A65_" localSheetId="24" hidden="1">{#N/A,#N/A,FALSE,"2~8번"}</definedName>
    <definedName name="_78A65_" hidden="1">{#N/A,#N/A,FALSE,"2~8번"}</definedName>
    <definedName name="_7L5_" localSheetId="10">#REF!</definedName>
    <definedName name="_7L5_" localSheetId="8">#REF!</definedName>
    <definedName name="_7L5_" localSheetId="15">#REF!</definedName>
    <definedName name="_7L5_" localSheetId="24">#REF!</definedName>
    <definedName name="_7L5_" localSheetId="4">#REF!</definedName>
    <definedName name="_7L5_" localSheetId="5">#REF!</definedName>
    <definedName name="_7L5_" localSheetId="26">#REF!</definedName>
    <definedName name="_7L5_" localSheetId="25">#REF!</definedName>
    <definedName name="_7L5_">#REF!</definedName>
    <definedName name="_8_0_S" localSheetId="10" hidden="1">[10]Sheet1!#REF!</definedName>
    <definedName name="_8_0_S" localSheetId="8" hidden="1">[10]Sheet1!#REF!</definedName>
    <definedName name="_8_0_S" localSheetId="15" hidden="1">[10]Sheet1!#REF!</definedName>
    <definedName name="_8_0_S" localSheetId="4" hidden="1">[10]Sheet1!#REF!</definedName>
    <definedName name="_8_0_S" localSheetId="5" hidden="1">[10]Sheet1!#REF!</definedName>
    <definedName name="_8_0_S" localSheetId="26" hidden="1">[10]Sheet1!#REF!</definedName>
    <definedName name="_8_0_S" localSheetId="25" hidden="1">[10]Sheet1!#REF!</definedName>
    <definedName name="_8_0_S" hidden="1">[10]Sheet1!#REF!</definedName>
    <definedName name="_8_2_0_Parse" localSheetId="10" hidden="1">[6]노임단가!#REF!</definedName>
    <definedName name="_8_2_0_Parse" localSheetId="8" hidden="1">[6]노임단가!#REF!</definedName>
    <definedName name="_8_2_0_Parse" localSheetId="15" hidden="1">[6]노임단가!#REF!</definedName>
    <definedName name="_8_2_0_Parse" localSheetId="4" hidden="1">[6]노임단가!#REF!</definedName>
    <definedName name="_8_2_0_Parse" localSheetId="5" hidden="1">[6]노임단가!#REF!</definedName>
    <definedName name="_8_2_0_Parse" localSheetId="26" hidden="1">[6]노임단가!#REF!</definedName>
    <definedName name="_8_2_0_Parse" localSheetId="25" hidden="1">[6]노임단가!#REF!</definedName>
    <definedName name="_8_2_0_Parse" hidden="1">[6]노임단가!#REF!</definedName>
    <definedName name="_87A7_" localSheetId="24" hidden="1">{#N/A,#N/A,FALSE,"조골재"}</definedName>
    <definedName name="_87A7_" hidden="1">{#N/A,#N/A,FALSE,"조골재"}</definedName>
    <definedName name="_8F" localSheetId="10" hidden="1">[9]노임단가!#REF!</definedName>
    <definedName name="_8F" localSheetId="8" hidden="1">[9]노임단가!#REF!</definedName>
    <definedName name="_8F" localSheetId="15" hidden="1">[9]노임단가!#REF!</definedName>
    <definedName name="_8F" localSheetId="4" hidden="1">[9]노임단가!#REF!</definedName>
    <definedName name="_8F" localSheetId="5" hidden="1">[9]노임단가!#REF!</definedName>
    <definedName name="_8F" localSheetId="26" hidden="1">[9]노임단가!#REF!</definedName>
    <definedName name="_8F" localSheetId="25" hidden="1">[9]노임단가!#REF!</definedName>
    <definedName name="_8F" hidden="1">[9]노임단가!#REF!</definedName>
    <definedName name="_96A8_" localSheetId="24" hidden="1">{#N/A,#N/A,FALSE,"2~8번"}</definedName>
    <definedName name="_96A8_" hidden="1">{#N/A,#N/A,FALSE,"2~8번"}</definedName>
    <definedName name="_9L6_" localSheetId="10">#REF!</definedName>
    <definedName name="_9L6_" localSheetId="8">#REF!</definedName>
    <definedName name="_9L6_" localSheetId="15">#REF!</definedName>
    <definedName name="_9L6_" localSheetId="24">#REF!</definedName>
    <definedName name="_9L6_" localSheetId="4">#REF!</definedName>
    <definedName name="_9L6_" localSheetId="5">#REF!</definedName>
    <definedName name="_9L6_" localSheetId="26">#REF!</definedName>
    <definedName name="_9L6_" localSheetId="25">#REF!</definedName>
    <definedName name="_9L6_">#REF!</definedName>
    <definedName name="_A" localSheetId="10">#REF!</definedName>
    <definedName name="_A" localSheetId="8">#REF!</definedName>
    <definedName name="_A" localSheetId="15">#REF!</definedName>
    <definedName name="_A" localSheetId="24">#REF!</definedName>
    <definedName name="_A" localSheetId="4">#REF!</definedName>
    <definedName name="_A" localSheetId="5">#REF!</definedName>
    <definedName name="_A" localSheetId="26">#REF!</definedName>
    <definedName name="_A" localSheetId="25">#REF!</definedName>
    <definedName name="_A">#REF!</definedName>
    <definedName name="_a_8" localSheetId="10">#REF!</definedName>
    <definedName name="_a_8" localSheetId="8">#REF!</definedName>
    <definedName name="_a_8" localSheetId="15">#REF!</definedName>
    <definedName name="_a_8" localSheetId="24">#REF!</definedName>
    <definedName name="_a_8" localSheetId="4">#REF!</definedName>
    <definedName name="_a_8" localSheetId="5">#REF!</definedName>
    <definedName name="_a_8" localSheetId="26">#REF!</definedName>
    <definedName name="_a_8" localSheetId="25">#REF!</definedName>
    <definedName name="_a_8">#REF!</definedName>
    <definedName name="_a1">'[11]1호맨홀토공'!$R$12</definedName>
    <definedName name="_a10" localSheetId="10">[5]!_xlbgnm.a10</definedName>
    <definedName name="_a10" localSheetId="8">[5]!_xlbgnm.a10</definedName>
    <definedName name="_a10" localSheetId="15">[5]!_xlbgnm.a10</definedName>
    <definedName name="_a10" localSheetId="4">[5]!_xlbgnm.a10</definedName>
    <definedName name="_a10" localSheetId="5">[5]!_xlbgnm.a10</definedName>
    <definedName name="_a10" localSheetId="26">[5]!_xlbgnm.a10</definedName>
    <definedName name="_a10" localSheetId="25">[5]!_xlbgnm.a10</definedName>
    <definedName name="_a10">[5]!_xlbgnm.a10</definedName>
    <definedName name="_a100000" localSheetId="10">#REF!</definedName>
    <definedName name="_a100000" localSheetId="15">#REF!</definedName>
    <definedName name="_a100000" localSheetId="4">#REF!</definedName>
    <definedName name="_a100000" localSheetId="5">#REF!</definedName>
    <definedName name="_a100000" localSheetId="26">#REF!</definedName>
    <definedName name="_a100000" localSheetId="25">#REF!</definedName>
    <definedName name="_a100000">#REF!</definedName>
    <definedName name="_a11" localSheetId="10">[5]!_xlbgnm.a11</definedName>
    <definedName name="_a11" localSheetId="8">[5]!_xlbgnm.a11</definedName>
    <definedName name="_a11" localSheetId="15">[5]!_xlbgnm.a11</definedName>
    <definedName name="_a11" localSheetId="4">[5]!_xlbgnm.a11</definedName>
    <definedName name="_a11" localSheetId="5">[5]!_xlbgnm.a11</definedName>
    <definedName name="_a11" localSheetId="26">[5]!_xlbgnm.a11</definedName>
    <definedName name="_a11" localSheetId="25">[5]!_xlbgnm.a11</definedName>
    <definedName name="_a11">[5]!_xlbgnm.a11</definedName>
    <definedName name="_a12" localSheetId="10">[5]!_xlbgnm.a12</definedName>
    <definedName name="_a12" localSheetId="8">[5]!_xlbgnm.a12</definedName>
    <definedName name="_a12" localSheetId="15">[5]!_xlbgnm.a12</definedName>
    <definedName name="_a12" localSheetId="4">[5]!_xlbgnm.a12</definedName>
    <definedName name="_a12" localSheetId="5">[5]!_xlbgnm.a12</definedName>
    <definedName name="_a12" localSheetId="26">[5]!_xlbgnm.a12</definedName>
    <definedName name="_a12" localSheetId="25">[5]!_xlbgnm.a12</definedName>
    <definedName name="_a12">[5]!_xlbgnm.a12</definedName>
    <definedName name="_a13" localSheetId="10">[5]!_xlbgnm.a13</definedName>
    <definedName name="_a13" localSheetId="8">[5]!_xlbgnm.a13</definedName>
    <definedName name="_a13" localSheetId="15">[5]!_xlbgnm.a13</definedName>
    <definedName name="_a13" localSheetId="4">[5]!_xlbgnm.a13</definedName>
    <definedName name="_a13" localSheetId="5">[5]!_xlbgnm.a13</definedName>
    <definedName name="_a13" localSheetId="26">[5]!_xlbgnm.a13</definedName>
    <definedName name="_a13" localSheetId="25">[5]!_xlbgnm.a13</definedName>
    <definedName name="_a13">[5]!_xlbgnm.a13</definedName>
    <definedName name="_a14" localSheetId="10">[5]!_xlbgnm.a14</definedName>
    <definedName name="_a14" localSheetId="8">[5]!_xlbgnm.a14</definedName>
    <definedName name="_a14" localSheetId="15">[5]!_xlbgnm.a14</definedName>
    <definedName name="_a14" localSheetId="4">[5]!_xlbgnm.a14</definedName>
    <definedName name="_a14" localSheetId="5">[5]!_xlbgnm.a14</definedName>
    <definedName name="_a14" localSheetId="26">[5]!_xlbgnm.a14</definedName>
    <definedName name="_a14" localSheetId="25">[5]!_xlbgnm.a14</definedName>
    <definedName name="_a14">[5]!_xlbgnm.a14</definedName>
    <definedName name="_a15" localSheetId="10">[5]!_xlbgnm.a15</definedName>
    <definedName name="_a15" localSheetId="8">[5]!_xlbgnm.a15</definedName>
    <definedName name="_a15" localSheetId="15">[5]!_xlbgnm.a15</definedName>
    <definedName name="_a15" localSheetId="4">[5]!_xlbgnm.a15</definedName>
    <definedName name="_a15" localSheetId="5">[5]!_xlbgnm.a15</definedName>
    <definedName name="_a15" localSheetId="26">[5]!_xlbgnm.a15</definedName>
    <definedName name="_a15" localSheetId="25">[5]!_xlbgnm.a15</definedName>
    <definedName name="_a15">[5]!_xlbgnm.a15</definedName>
    <definedName name="_a16" localSheetId="10">[5]!_xlbgnm.a16</definedName>
    <definedName name="_a16" localSheetId="8">[5]!_xlbgnm.a16</definedName>
    <definedName name="_a16" localSheetId="15">[5]!_xlbgnm.a16</definedName>
    <definedName name="_a16" localSheetId="4">[5]!_xlbgnm.a16</definedName>
    <definedName name="_a16" localSheetId="5">[5]!_xlbgnm.a16</definedName>
    <definedName name="_a16" localSheetId="26">[5]!_xlbgnm.a16</definedName>
    <definedName name="_a16" localSheetId="25">[5]!_xlbgnm.a16</definedName>
    <definedName name="_a16">[5]!_xlbgnm.a16</definedName>
    <definedName name="_a17" localSheetId="10">[5]!_xlbgnm.a17</definedName>
    <definedName name="_a17" localSheetId="8">[5]!_xlbgnm.a17</definedName>
    <definedName name="_a17" localSheetId="15">[5]!_xlbgnm.a17</definedName>
    <definedName name="_a17" localSheetId="4">[5]!_xlbgnm.a17</definedName>
    <definedName name="_a17" localSheetId="5">[5]!_xlbgnm.a17</definedName>
    <definedName name="_a17" localSheetId="26">[5]!_xlbgnm.a17</definedName>
    <definedName name="_a17" localSheetId="25">[5]!_xlbgnm.a17</definedName>
    <definedName name="_a17">[5]!_xlbgnm.a17</definedName>
    <definedName name="_A183154" localSheetId="10">#REF!</definedName>
    <definedName name="_A183154" localSheetId="15">#REF!</definedName>
    <definedName name="_A183154" localSheetId="4">#REF!</definedName>
    <definedName name="_A183154" localSheetId="5">#REF!</definedName>
    <definedName name="_A183154" localSheetId="26">#REF!</definedName>
    <definedName name="_A183154" localSheetId="25">#REF!</definedName>
    <definedName name="_A183154">#REF!</definedName>
    <definedName name="_a2" localSheetId="10">[5]!_xlbgnm.a2</definedName>
    <definedName name="_a2" localSheetId="8">[5]!_xlbgnm.a2</definedName>
    <definedName name="_a2" localSheetId="15">[5]!_xlbgnm.a2</definedName>
    <definedName name="_a2" localSheetId="4">[5]!_xlbgnm.a2</definedName>
    <definedName name="_a2" localSheetId="5">[5]!_xlbgnm.a2</definedName>
    <definedName name="_a2" localSheetId="26">[5]!_xlbgnm.a2</definedName>
    <definedName name="_a2" localSheetId="25">[5]!_xlbgnm.a2</definedName>
    <definedName name="_a2">[5]!_xlbgnm.a2</definedName>
    <definedName name="_a3" localSheetId="10">[5]!_xlbgnm.a3</definedName>
    <definedName name="_a3" localSheetId="8">[5]!_xlbgnm.a3</definedName>
    <definedName name="_a3" localSheetId="15">[5]!_xlbgnm.a3</definedName>
    <definedName name="_a3" localSheetId="4">[5]!_xlbgnm.a3</definedName>
    <definedName name="_a3" localSheetId="5">[5]!_xlbgnm.a3</definedName>
    <definedName name="_a3" localSheetId="26">[5]!_xlbgnm.a3</definedName>
    <definedName name="_a3" localSheetId="25">[5]!_xlbgnm.a3</definedName>
    <definedName name="_a3">[5]!_xlbgnm.a3</definedName>
    <definedName name="_a4" localSheetId="10">[5]!_xlbgnm.a4</definedName>
    <definedName name="_a4" localSheetId="8">[5]!_xlbgnm.a4</definedName>
    <definedName name="_a4" localSheetId="15">[5]!_xlbgnm.a4</definedName>
    <definedName name="_a4" localSheetId="4">[5]!_xlbgnm.a4</definedName>
    <definedName name="_a4" localSheetId="5">[5]!_xlbgnm.a4</definedName>
    <definedName name="_a4" localSheetId="26">[5]!_xlbgnm.a4</definedName>
    <definedName name="_a4" localSheetId="25">[5]!_xlbgnm.a4</definedName>
    <definedName name="_a4">[5]!_xlbgnm.a4</definedName>
    <definedName name="_a5" localSheetId="10">[5]!_xlbgnm.a5</definedName>
    <definedName name="_a5" localSheetId="8">[5]!_xlbgnm.a5</definedName>
    <definedName name="_a5" localSheetId="15">[5]!_xlbgnm.a5</definedName>
    <definedName name="_a5" localSheetId="4">[5]!_xlbgnm.a5</definedName>
    <definedName name="_a5" localSheetId="5">[5]!_xlbgnm.a5</definedName>
    <definedName name="_a5" localSheetId="26">[5]!_xlbgnm.a5</definedName>
    <definedName name="_a5" localSheetId="25">[5]!_xlbgnm.a5</definedName>
    <definedName name="_a5">[5]!_xlbgnm.a5</definedName>
    <definedName name="_a6" localSheetId="10">[5]!_xlbgnm.a6</definedName>
    <definedName name="_a6" localSheetId="8">[5]!_xlbgnm.a6</definedName>
    <definedName name="_a6" localSheetId="15">[5]!_xlbgnm.a6</definedName>
    <definedName name="_a6" localSheetId="4">[5]!_xlbgnm.a6</definedName>
    <definedName name="_a6" localSheetId="5">[5]!_xlbgnm.a6</definedName>
    <definedName name="_a6" localSheetId="26">[5]!_xlbgnm.a6</definedName>
    <definedName name="_a6" localSheetId="25">[5]!_xlbgnm.a6</definedName>
    <definedName name="_a6">[5]!_xlbgnm.a6</definedName>
    <definedName name="_a7" localSheetId="10">[5]!_xlbgnm.a7</definedName>
    <definedName name="_a7" localSheetId="8">[5]!_xlbgnm.a7</definedName>
    <definedName name="_a7" localSheetId="15">[5]!_xlbgnm.a7</definedName>
    <definedName name="_a7" localSheetId="4">[5]!_xlbgnm.a7</definedName>
    <definedName name="_a7" localSheetId="5">[5]!_xlbgnm.a7</definedName>
    <definedName name="_a7" localSheetId="26">[5]!_xlbgnm.a7</definedName>
    <definedName name="_a7" localSheetId="25">[5]!_xlbgnm.a7</definedName>
    <definedName name="_a7">[5]!_xlbgnm.a7</definedName>
    <definedName name="_a8" localSheetId="10">[5]!_xlbgnm.a8</definedName>
    <definedName name="_a8" localSheetId="8">[5]!_xlbgnm.a8</definedName>
    <definedName name="_a8" localSheetId="15">[5]!_xlbgnm.a8</definedName>
    <definedName name="_a8" localSheetId="4">[5]!_xlbgnm.a8</definedName>
    <definedName name="_a8" localSheetId="5">[5]!_xlbgnm.a8</definedName>
    <definedName name="_a8" localSheetId="26">[5]!_xlbgnm.a8</definedName>
    <definedName name="_a8" localSheetId="25">[5]!_xlbgnm.a8</definedName>
    <definedName name="_a8">[5]!_xlbgnm.a8</definedName>
    <definedName name="_a80000" localSheetId="10">#REF!</definedName>
    <definedName name="_a80000" localSheetId="15">#REF!</definedName>
    <definedName name="_a80000" localSheetId="4">#REF!</definedName>
    <definedName name="_a80000" localSheetId="5">#REF!</definedName>
    <definedName name="_a80000" localSheetId="26">#REF!</definedName>
    <definedName name="_a80000" localSheetId="25">#REF!</definedName>
    <definedName name="_a80000">#REF!</definedName>
    <definedName name="_a9" localSheetId="10">[5]!_xlbgnm.a9</definedName>
    <definedName name="_a9" localSheetId="8">[5]!_xlbgnm.a9</definedName>
    <definedName name="_a9" localSheetId="15">[5]!_xlbgnm.a9</definedName>
    <definedName name="_a9" localSheetId="4">[5]!_xlbgnm.a9</definedName>
    <definedName name="_a9" localSheetId="5">[5]!_xlbgnm.a9</definedName>
    <definedName name="_a9" localSheetId="26">[5]!_xlbgnm.a9</definedName>
    <definedName name="_a9" localSheetId="25">[5]!_xlbgnm.a9</definedName>
    <definedName name="_a9">[5]!_xlbgnm.a9</definedName>
    <definedName name="_aab42" localSheetId="10">#REF!</definedName>
    <definedName name="_aab42" localSheetId="8">#REF!</definedName>
    <definedName name="_aab42" localSheetId="15">#REF!</definedName>
    <definedName name="_aab42" localSheetId="24">#REF!</definedName>
    <definedName name="_aab42" localSheetId="4">#REF!</definedName>
    <definedName name="_aab42" localSheetId="5">#REF!</definedName>
    <definedName name="_aab42" localSheetId="26">#REF!</definedName>
    <definedName name="_aab42" localSheetId="25">#REF!</definedName>
    <definedName name="_aab42">#REF!</definedName>
    <definedName name="_as10" localSheetId="10">#REF!</definedName>
    <definedName name="_as10" localSheetId="15">#REF!</definedName>
    <definedName name="_as10" localSheetId="4">#REF!</definedName>
    <definedName name="_as10" localSheetId="5">#REF!</definedName>
    <definedName name="_as10" localSheetId="26">#REF!</definedName>
    <definedName name="_as10" localSheetId="25">#REF!</definedName>
    <definedName name="_as10">#REF!</definedName>
    <definedName name="_as11" localSheetId="10">#REF!</definedName>
    <definedName name="_as11" localSheetId="15">#REF!</definedName>
    <definedName name="_as11" localSheetId="4">#REF!</definedName>
    <definedName name="_as11" localSheetId="5">#REF!</definedName>
    <definedName name="_as11" localSheetId="26">#REF!</definedName>
    <definedName name="_as11" localSheetId="25">#REF!</definedName>
    <definedName name="_as11">#REF!</definedName>
    <definedName name="_as12" localSheetId="10">#REF!</definedName>
    <definedName name="_as12" localSheetId="15">#REF!</definedName>
    <definedName name="_as12" localSheetId="4">#REF!</definedName>
    <definedName name="_as12" localSheetId="5">#REF!</definedName>
    <definedName name="_as12" localSheetId="26">#REF!</definedName>
    <definedName name="_as12" localSheetId="25">#REF!</definedName>
    <definedName name="_as12">#REF!</definedName>
    <definedName name="_as13" localSheetId="10">#REF!</definedName>
    <definedName name="_as13" localSheetId="15">#REF!</definedName>
    <definedName name="_as13" localSheetId="4">#REF!</definedName>
    <definedName name="_as13" localSheetId="5">#REF!</definedName>
    <definedName name="_as13" localSheetId="26">#REF!</definedName>
    <definedName name="_as13" localSheetId="25">#REF!</definedName>
    <definedName name="_as13">#REF!</definedName>
    <definedName name="_as14" localSheetId="10">#REF!</definedName>
    <definedName name="_as14" localSheetId="15">#REF!</definedName>
    <definedName name="_as14" localSheetId="4">#REF!</definedName>
    <definedName name="_as14" localSheetId="5">#REF!</definedName>
    <definedName name="_as14" localSheetId="26">#REF!</definedName>
    <definedName name="_as14" localSheetId="25">#REF!</definedName>
    <definedName name="_as14">#REF!</definedName>
    <definedName name="_as15" localSheetId="10">#REF!</definedName>
    <definedName name="_as15" localSheetId="15">#REF!</definedName>
    <definedName name="_as15" localSheetId="4">#REF!</definedName>
    <definedName name="_as15" localSheetId="5">#REF!</definedName>
    <definedName name="_as15" localSheetId="26">#REF!</definedName>
    <definedName name="_as15" localSheetId="25">#REF!</definedName>
    <definedName name="_as15">#REF!</definedName>
    <definedName name="_as16" localSheetId="10">#REF!</definedName>
    <definedName name="_as16" localSheetId="15">#REF!</definedName>
    <definedName name="_as16" localSheetId="4">#REF!</definedName>
    <definedName name="_as16" localSheetId="5">#REF!</definedName>
    <definedName name="_as16" localSheetId="26">#REF!</definedName>
    <definedName name="_as16" localSheetId="25">#REF!</definedName>
    <definedName name="_as16">#REF!</definedName>
    <definedName name="_as17" localSheetId="10">#REF!</definedName>
    <definedName name="_as17" localSheetId="15">#REF!</definedName>
    <definedName name="_as17" localSheetId="4">#REF!</definedName>
    <definedName name="_as17" localSheetId="5">#REF!</definedName>
    <definedName name="_as17" localSheetId="26">#REF!</definedName>
    <definedName name="_as17" localSheetId="25">#REF!</definedName>
    <definedName name="_as17">#REF!</definedName>
    <definedName name="_as18" localSheetId="10">[5]!_xlbgnm.as18</definedName>
    <definedName name="_as18" localSheetId="8">[5]!_xlbgnm.as18</definedName>
    <definedName name="_as18" localSheetId="15">[5]!_xlbgnm.as18</definedName>
    <definedName name="_as18" localSheetId="4">[5]!_xlbgnm.as18</definedName>
    <definedName name="_as18" localSheetId="5">[5]!_xlbgnm.as18</definedName>
    <definedName name="_as18" localSheetId="26">[5]!_xlbgnm.as18</definedName>
    <definedName name="_as18" localSheetId="25">[5]!_xlbgnm.as18</definedName>
    <definedName name="_as18">[5]!_xlbgnm.as18</definedName>
    <definedName name="_as19" localSheetId="10">#REF!</definedName>
    <definedName name="_as19" localSheetId="15">#REF!</definedName>
    <definedName name="_as19" localSheetId="4">#REF!</definedName>
    <definedName name="_as19" localSheetId="5">#REF!</definedName>
    <definedName name="_as19" localSheetId="26">#REF!</definedName>
    <definedName name="_as19" localSheetId="25">#REF!</definedName>
    <definedName name="_as19">#REF!</definedName>
    <definedName name="_as2" localSheetId="10">#REF!</definedName>
    <definedName name="_as2" localSheetId="15">#REF!</definedName>
    <definedName name="_as2" localSheetId="4">#REF!</definedName>
    <definedName name="_as2" localSheetId="5">#REF!</definedName>
    <definedName name="_as2" localSheetId="26">#REF!</definedName>
    <definedName name="_as2" localSheetId="25">#REF!</definedName>
    <definedName name="_as2">#REF!</definedName>
    <definedName name="_as21" localSheetId="10">#REF!</definedName>
    <definedName name="_as21" localSheetId="15">#REF!</definedName>
    <definedName name="_as21" localSheetId="4">#REF!</definedName>
    <definedName name="_as21" localSheetId="5">#REF!</definedName>
    <definedName name="_as21" localSheetId="26">#REF!</definedName>
    <definedName name="_as21" localSheetId="25">#REF!</definedName>
    <definedName name="_as21">#REF!</definedName>
    <definedName name="_as22" localSheetId="10">#REF!</definedName>
    <definedName name="_as22" localSheetId="15">#REF!</definedName>
    <definedName name="_as22" localSheetId="4">#REF!</definedName>
    <definedName name="_as22" localSheetId="5">#REF!</definedName>
    <definedName name="_as22" localSheetId="26">#REF!</definedName>
    <definedName name="_as22" localSheetId="25">#REF!</definedName>
    <definedName name="_as22">#REF!</definedName>
    <definedName name="_as23" localSheetId="10">#REF!</definedName>
    <definedName name="_as23" localSheetId="15">#REF!</definedName>
    <definedName name="_as23" localSheetId="4">#REF!</definedName>
    <definedName name="_as23" localSheetId="5">#REF!</definedName>
    <definedName name="_as23" localSheetId="26">#REF!</definedName>
    <definedName name="_as23" localSheetId="25">#REF!</definedName>
    <definedName name="_as23">#REF!</definedName>
    <definedName name="_as24" localSheetId="10">#REF!</definedName>
    <definedName name="_as24" localSheetId="15">#REF!</definedName>
    <definedName name="_as24" localSheetId="4">#REF!</definedName>
    <definedName name="_as24" localSheetId="5">#REF!</definedName>
    <definedName name="_as24" localSheetId="26">#REF!</definedName>
    <definedName name="_as24" localSheetId="25">#REF!</definedName>
    <definedName name="_as24">#REF!</definedName>
    <definedName name="_as25" localSheetId="10">#REF!</definedName>
    <definedName name="_as25" localSheetId="15">#REF!</definedName>
    <definedName name="_as25" localSheetId="4">#REF!</definedName>
    <definedName name="_as25" localSheetId="5">#REF!</definedName>
    <definedName name="_as25" localSheetId="26">#REF!</definedName>
    <definedName name="_as25" localSheetId="25">#REF!</definedName>
    <definedName name="_as25">#REF!</definedName>
    <definedName name="_as26" localSheetId="10">[5]!_xlbgnm.as26</definedName>
    <definedName name="_as26" localSheetId="8">[5]!_xlbgnm.as26</definedName>
    <definedName name="_as26" localSheetId="15">[5]!_xlbgnm.as26</definedName>
    <definedName name="_as26" localSheetId="4">[5]!_xlbgnm.as26</definedName>
    <definedName name="_as26" localSheetId="5">[5]!_xlbgnm.as26</definedName>
    <definedName name="_as26" localSheetId="26">[5]!_xlbgnm.as26</definedName>
    <definedName name="_as26" localSheetId="25">[5]!_xlbgnm.as26</definedName>
    <definedName name="_as26">[5]!_xlbgnm.as26</definedName>
    <definedName name="_as27" localSheetId="10">#REF!</definedName>
    <definedName name="_as27" localSheetId="15">#REF!</definedName>
    <definedName name="_as27" localSheetId="4">#REF!</definedName>
    <definedName name="_as27" localSheetId="5">#REF!</definedName>
    <definedName name="_as27" localSheetId="26">#REF!</definedName>
    <definedName name="_as27" localSheetId="25">#REF!</definedName>
    <definedName name="_as27">#REF!</definedName>
    <definedName name="_as3" localSheetId="10">#REF!</definedName>
    <definedName name="_as3" localSheetId="15">#REF!</definedName>
    <definedName name="_as3" localSheetId="4">#REF!</definedName>
    <definedName name="_as3" localSheetId="5">#REF!</definedName>
    <definedName name="_as3" localSheetId="26">#REF!</definedName>
    <definedName name="_as3" localSheetId="25">#REF!</definedName>
    <definedName name="_as3">#REF!</definedName>
    <definedName name="_as4" localSheetId="10">#REF!</definedName>
    <definedName name="_as4" localSheetId="15">#REF!</definedName>
    <definedName name="_as4" localSheetId="4">#REF!</definedName>
    <definedName name="_as4" localSheetId="5">#REF!</definedName>
    <definedName name="_as4" localSheetId="26">#REF!</definedName>
    <definedName name="_as4" localSheetId="25">#REF!</definedName>
    <definedName name="_as4">#REF!</definedName>
    <definedName name="_as5" localSheetId="10">#REF!</definedName>
    <definedName name="_as5" localSheetId="15">#REF!</definedName>
    <definedName name="_as5" localSheetId="4">#REF!</definedName>
    <definedName name="_as5" localSheetId="5">#REF!</definedName>
    <definedName name="_as5" localSheetId="26">#REF!</definedName>
    <definedName name="_as5" localSheetId="25">#REF!</definedName>
    <definedName name="_as5">#REF!</definedName>
    <definedName name="_as6" localSheetId="10">#REF!</definedName>
    <definedName name="_as6" localSheetId="15">#REF!</definedName>
    <definedName name="_as6" localSheetId="4">#REF!</definedName>
    <definedName name="_as6" localSheetId="5">#REF!</definedName>
    <definedName name="_as6" localSheetId="26">#REF!</definedName>
    <definedName name="_as6" localSheetId="25">#REF!</definedName>
    <definedName name="_as6">#REF!</definedName>
    <definedName name="_as7" localSheetId="10">#REF!</definedName>
    <definedName name="_as7" localSheetId="15">#REF!</definedName>
    <definedName name="_as7" localSheetId="4">#REF!</definedName>
    <definedName name="_as7" localSheetId="5">#REF!</definedName>
    <definedName name="_as7" localSheetId="26">#REF!</definedName>
    <definedName name="_as7" localSheetId="25">#REF!</definedName>
    <definedName name="_as7">#REF!</definedName>
    <definedName name="_as9" localSheetId="10">#REF!</definedName>
    <definedName name="_as9" localSheetId="15">#REF!</definedName>
    <definedName name="_as9" localSheetId="4">#REF!</definedName>
    <definedName name="_as9" localSheetId="5">#REF!</definedName>
    <definedName name="_as9" localSheetId="26">#REF!</definedName>
    <definedName name="_as9" localSheetId="25">#REF!</definedName>
    <definedName name="_as9">#REF!</definedName>
    <definedName name="_ASP11" localSheetId="10">#REF!</definedName>
    <definedName name="_ASP11" localSheetId="15">#REF!</definedName>
    <definedName name="_ASP11" localSheetId="4">#REF!</definedName>
    <definedName name="_ASP11" localSheetId="5">#REF!</definedName>
    <definedName name="_ASP11" localSheetId="26">#REF!</definedName>
    <definedName name="_ASP11" localSheetId="25">#REF!</definedName>
    <definedName name="_ASP11">#REF!</definedName>
    <definedName name="_az1" localSheetId="10">#REF!</definedName>
    <definedName name="_az1" localSheetId="15">#REF!</definedName>
    <definedName name="_az1" localSheetId="4">#REF!</definedName>
    <definedName name="_az1" localSheetId="5">#REF!</definedName>
    <definedName name="_az1" localSheetId="26">#REF!</definedName>
    <definedName name="_az1" localSheetId="25">#REF!</definedName>
    <definedName name="_az1">#REF!</definedName>
    <definedName name="_az10" localSheetId="10">#REF!</definedName>
    <definedName name="_az10" localSheetId="15">#REF!</definedName>
    <definedName name="_az10" localSheetId="4">#REF!</definedName>
    <definedName name="_az10" localSheetId="5">#REF!</definedName>
    <definedName name="_az10" localSheetId="26">#REF!</definedName>
    <definedName name="_az10" localSheetId="25">#REF!</definedName>
    <definedName name="_az10">#REF!</definedName>
    <definedName name="_az11" localSheetId="10">#REF!</definedName>
    <definedName name="_az11" localSheetId="15">#REF!</definedName>
    <definedName name="_az11" localSheetId="4">#REF!</definedName>
    <definedName name="_az11" localSheetId="5">#REF!</definedName>
    <definedName name="_az11" localSheetId="26">#REF!</definedName>
    <definedName name="_az11" localSheetId="25">#REF!</definedName>
    <definedName name="_az11">#REF!</definedName>
    <definedName name="_az12" localSheetId="10">#REF!</definedName>
    <definedName name="_az12" localSheetId="15">#REF!</definedName>
    <definedName name="_az12" localSheetId="4">#REF!</definedName>
    <definedName name="_az12" localSheetId="5">#REF!</definedName>
    <definedName name="_az12" localSheetId="26">#REF!</definedName>
    <definedName name="_az12" localSheetId="25">#REF!</definedName>
    <definedName name="_az12">#REF!</definedName>
    <definedName name="_az13" localSheetId="10">#REF!</definedName>
    <definedName name="_az13" localSheetId="15">#REF!</definedName>
    <definedName name="_az13" localSheetId="4">#REF!</definedName>
    <definedName name="_az13" localSheetId="5">#REF!</definedName>
    <definedName name="_az13" localSheetId="26">#REF!</definedName>
    <definedName name="_az13" localSheetId="25">#REF!</definedName>
    <definedName name="_az13">#REF!</definedName>
    <definedName name="_az14" localSheetId="10">#REF!</definedName>
    <definedName name="_az14" localSheetId="15">#REF!</definedName>
    <definedName name="_az14" localSheetId="4">#REF!</definedName>
    <definedName name="_az14" localSheetId="5">#REF!</definedName>
    <definedName name="_az14" localSheetId="26">#REF!</definedName>
    <definedName name="_az14" localSheetId="25">#REF!</definedName>
    <definedName name="_az14">#REF!</definedName>
    <definedName name="_az15" localSheetId="10">#REF!</definedName>
    <definedName name="_az15" localSheetId="15">#REF!</definedName>
    <definedName name="_az15" localSheetId="4">#REF!</definedName>
    <definedName name="_az15" localSheetId="5">#REF!</definedName>
    <definedName name="_az15" localSheetId="26">#REF!</definedName>
    <definedName name="_az15" localSheetId="25">#REF!</definedName>
    <definedName name="_az15">#REF!</definedName>
    <definedName name="_az16" localSheetId="10">[5]!_xlbgnm.az16</definedName>
    <definedName name="_az16" localSheetId="8">[5]!_xlbgnm.az16</definedName>
    <definedName name="_az16" localSheetId="15">[5]!_xlbgnm.az16</definedName>
    <definedName name="_az16" localSheetId="4">[5]!_xlbgnm.az16</definedName>
    <definedName name="_az16" localSheetId="5">[5]!_xlbgnm.az16</definedName>
    <definedName name="_az16" localSheetId="26">[5]!_xlbgnm.az16</definedName>
    <definedName name="_az16" localSheetId="25">[5]!_xlbgnm.az16</definedName>
    <definedName name="_az16">[5]!_xlbgnm.az16</definedName>
    <definedName name="_az17" localSheetId="10">#REF!</definedName>
    <definedName name="_az17" localSheetId="15">#REF!</definedName>
    <definedName name="_az17" localSheetId="4">#REF!</definedName>
    <definedName name="_az17" localSheetId="5">#REF!</definedName>
    <definedName name="_az17" localSheetId="26">#REF!</definedName>
    <definedName name="_az17" localSheetId="25">#REF!</definedName>
    <definedName name="_az17">#REF!</definedName>
    <definedName name="_az19" localSheetId="10">#REF!</definedName>
    <definedName name="_az19" localSheetId="15">#REF!</definedName>
    <definedName name="_az19" localSheetId="4">#REF!</definedName>
    <definedName name="_az19" localSheetId="5">#REF!</definedName>
    <definedName name="_az19" localSheetId="26">#REF!</definedName>
    <definedName name="_az19" localSheetId="25">#REF!</definedName>
    <definedName name="_az19">#REF!</definedName>
    <definedName name="_az2" localSheetId="10">#REF!</definedName>
    <definedName name="_az2" localSheetId="15">#REF!</definedName>
    <definedName name="_az2" localSheetId="4">#REF!</definedName>
    <definedName name="_az2" localSheetId="5">#REF!</definedName>
    <definedName name="_az2" localSheetId="26">#REF!</definedName>
    <definedName name="_az2" localSheetId="25">#REF!</definedName>
    <definedName name="_az2">#REF!</definedName>
    <definedName name="_az20" localSheetId="10">#REF!</definedName>
    <definedName name="_az20" localSheetId="15">#REF!</definedName>
    <definedName name="_az20" localSheetId="4">#REF!</definedName>
    <definedName name="_az20" localSheetId="5">#REF!</definedName>
    <definedName name="_az20" localSheetId="26">#REF!</definedName>
    <definedName name="_az20" localSheetId="25">#REF!</definedName>
    <definedName name="_az20">#REF!</definedName>
    <definedName name="_az21" localSheetId="10">#REF!</definedName>
    <definedName name="_az21" localSheetId="15">#REF!</definedName>
    <definedName name="_az21" localSheetId="4">#REF!</definedName>
    <definedName name="_az21" localSheetId="5">#REF!</definedName>
    <definedName name="_az21" localSheetId="26">#REF!</definedName>
    <definedName name="_az21" localSheetId="25">#REF!</definedName>
    <definedName name="_az21">#REF!</definedName>
    <definedName name="_az22" localSheetId="10">#REF!</definedName>
    <definedName name="_az22" localSheetId="15">#REF!</definedName>
    <definedName name="_az22" localSheetId="4">#REF!</definedName>
    <definedName name="_az22" localSheetId="5">#REF!</definedName>
    <definedName name="_az22" localSheetId="26">#REF!</definedName>
    <definedName name="_az22" localSheetId="25">#REF!</definedName>
    <definedName name="_az22">#REF!</definedName>
    <definedName name="_az23" localSheetId="10">#REF!</definedName>
    <definedName name="_az23" localSheetId="15">#REF!</definedName>
    <definedName name="_az23" localSheetId="4">#REF!</definedName>
    <definedName name="_az23" localSheetId="5">#REF!</definedName>
    <definedName name="_az23" localSheetId="26">#REF!</definedName>
    <definedName name="_az23" localSheetId="25">#REF!</definedName>
    <definedName name="_az23">#REF!</definedName>
    <definedName name="_az24" localSheetId="10">[5]!_xlbgnm.az24</definedName>
    <definedName name="_az24" localSheetId="8">[5]!_xlbgnm.az24</definedName>
    <definedName name="_az24" localSheetId="15">[5]!_xlbgnm.az24</definedName>
    <definedName name="_az24" localSheetId="4">[5]!_xlbgnm.az24</definedName>
    <definedName name="_az24" localSheetId="5">[5]!_xlbgnm.az24</definedName>
    <definedName name="_az24" localSheetId="26">[5]!_xlbgnm.az24</definedName>
    <definedName name="_az24" localSheetId="25">[5]!_xlbgnm.az24</definedName>
    <definedName name="_az24">[5]!_xlbgnm.az24</definedName>
    <definedName name="_az25" localSheetId="10">#REF!</definedName>
    <definedName name="_az25" localSheetId="15">#REF!</definedName>
    <definedName name="_az25" localSheetId="4">#REF!</definedName>
    <definedName name="_az25" localSheetId="5">#REF!</definedName>
    <definedName name="_az25" localSheetId="26">#REF!</definedName>
    <definedName name="_az25" localSheetId="25">#REF!</definedName>
    <definedName name="_az25">#REF!</definedName>
    <definedName name="_az3" localSheetId="10">#REF!</definedName>
    <definedName name="_az3" localSheetId="15">#REF!</definedName>
    <definedName name="_az3" localSheetId="4">#REF!</definedName>
    <definedName name="_az3" localSheetId="5">#REF!</definedName>
    <definedName name="_az3" localSheetId="26">#REF!</definedName>
    <definedName name="_az3" localSheetId="25">#REF!</definedName>
    <definedName name="_az3">#REF!</definedName>
    <definedName name="_az4" localSheetId="10">#REF!</definedName>
    <definedName name="_az4" localSheetId="15">#REF!</definedName>
    <definedName name="_az4" localSheetId="4">#REF!</definedName>
    <definedName name="_az4" localSheetId="5">#REF!</definedName>
    <definedName name="_az4" localSheetId="26">#REF!</definedName>
    <definedName name="_az4" localSheetId="25">#REF!</definedName>
    <definedName name="_az4">#REF!</definedName>
    <definedName name="_az5" localSheetId="10">#REF!</definedName>
    <definedName name="_az5" localSheetId="15">#REF!</definedName>
    <definedName name="_az5" localSheetId="4">#REF!</definedName>
    <definedName name="_az5" localSheetId="5">#REF!</definedName>
    <definedName name="_az5" localSheetId="26">#REF!</definedName>
    <definedName name="_az5" localSheetId="25">#REF!</definedName>
    <definedName name="_az5">#REF!</definedName>
    <definedName name="_az6" localSheetId="10">#REF!</definedName>
    <definedName name="_az6" localSheetId="15">#REF!</definedName>
    <definedName name="_az6" localSheetId="4">#REF!</definedName>
    <definedName name="_az6" localSheetId="5">#REF!</definedName>
    <definedName name="_az6" localSheetId="26">#REF!</definedName>
    <definedName name="_az6" localSheetId="25">#REF!</definedName>
    <definedName name="_az6">#REF!</definedName>
    <definedName name="_az7" localSheetId="10">#REF!</definedName>
    <definedName name="_az7" localSheetId="15">#REF!</definedName>
    <definedName name="_az7" localSheetId="4">#REF!</definedName>
    <definedName name="_az7" localSheetId="5">#REF!</definedName>
    <definedName name="_az7" localSheetId="26">#REF!</definedName>
    <definedName name="_az7" localSheetId="25">#REF!</definedName>
    <definedName name="_az7">#REF!</definedName>
    <definedName name="_az8" localSheetId="10">#REF!</definedName>
    <definedName name="_az8" localSheetId="15">#REF!</definedName>
    <definedName name="_az8" localSheetId="4">#REF!</definedName>
    <definedName name="_az8" localSheetId="5">#REF!</definedName>
    <definedName name="_az8" localSheetId="26">#REF!</definedName>
    <definedName name="_az8" localSheetId="25">#REF!</definedName>
    <definedName name="_az8">#REF!</definedName>
    <definedName name="_az9" localSheetId="10">#REF!</definedName>
    <definedName name="_az9" localSheetId="15">#REF!</definedName>
    <definedName name="_az9" localSheetId="4">#REF!</definedName>
    <definedName name="_az9" localSheetId="5">#REF!</definedName>
    <definedName name="_az9" localSheetId="26">#REF!</definedName>
    <definedName name="_az9" localSheetId="25">#REF!</definedName>
    <definedName name="_az9">#REF!</definedName>
    <definedName name="_b" localSheetId="10">#REF!</definedName>
    <definedName name="_b" localSheetId="8">#REF!</definedName>
    <definedName name="_b" localSheetId="15">#REF!</definedName>
    <definedName name="_b" localSheetId="24">#REF!</definedName>
    <definedName name="_b" localSheetId="4">#REF!</definedName>
    <definedName name="_b" localSheetId="5">#REF!</definedName>
    <definedName name="_b" localSheetId="26">#REF!</definedName>
    <definedName name="_b" localSheetId="25">#REF!</definedName>
    <definedName name="_b">#REF!</definedName>
    <definedName name="_b_8" localSheetId="10">#REF!</definedName>
    <definedName name="_b_8" localSheetId="8">#REF!</definedName>
    <definedName name="_b_8" localSheetId="15">#REF!</definedName>
    <definedName name="_b_8" localSheetId="24">#REF!</definedName>
    <definedName name="_b_8" localSheetId="4">#REF!</definedName>
    <definedName name="_b_8" localSheetId="5">#REF!</definedName>
    <definedName name="_b_8" localSheetId="26">#REF!</definedName>
    <definedName name="_b_8" localSheetId="25">#REF!</definedName>
    <definedName name="_b_8">#REF!</definedName>
    <definedName name="_B1" localSheetId="10">#REF!</definedName>
    <definedName name="_B1" localSheetId="15">#REF!</definedName>
    <definedName name="_B1" localSheetId="4">#REF!</definedName>
    <definedName name="_B1" localSheetId="5">#REF!</definedName>
    <definedName name="_B1" localSheetId="26">#REF!</definedName>
    <definedName name="_B1" localSheetId="25">#REF!</definedName>
    <definedName name="_B1">#REF!</definedName>
    <definedName name="_B2" localSheetId="10">#REF!</definedName>
    <definedName name="_B2" localSheetId="15">#REF!</definedName>
    <definedName name="_B2" localSheetId="4">#REF!</definedName>
    <definedName name="_B2" localSheetId="5">#REF!</definedName>
    <definedName name="_B2" localSheetId="26">#REF!</definedName>
    <definedName name="_B2" localSheetId="25">#REF!</definedName>
    <definedName name="_B2">#REF!</definedName>
    <definedName name="_B3" localSheetId="10">#REF!</definedName>
    <definedName name="_B3" localSheetId="15">#REF!</definedName>
    <definedName name="_B3" localSheetId="4">#REF!</definedName>
    <definedName name="_B3" localSheetId="5">#REF!</definedName>
    <definedName name="_B3" localSheetId="26">#REF!</definedName>
    <definedName name="_B3" localSheetId="25">#REF!</definedName>
    <definedName name="_B3">#REF!</definedName>
    <definedName name="_B4" localSheetId="10">#REF!</definedName>
    <definedName name="_B4" localSheetId="15">#REF!</definedName>
    <definedName name="_B4" localSheetId="4">#REF!</definedName>
    <definedName name="_B4" localSheetId="5">#REF!</definedName>
    <definedName name="_B4" localSheetId="26">#REF!</definedName>
    <definedName name="_B4" localSheetId="25">#REF!</definedName>
    <definedName name="_B4">#REF!</definedName>
    <definedName name="_B5" localSheetId="10">#REF!</definedName>
    <definedName name="_B5" localSheetId="15">#REF!</definedName>
    <definedName name="_B5" localSheetId="4">#REF!</definedName>
    <definedName name="_B5" localSheetId="5">#REF!</definedName>
    <definedName name="_B5" localSheetId="26">#REF!</definedName>
    <definedName name="_B5" localSheetId="25">#REF!</definedName>
    <definedName name="_B5">#REF!</definedName>
    <definedName name="_B6" localSheetId="10">#REF!</definedName>
    <definedName name="_B6" localSheetId="15">#REF!</definedName>
    <definedName name="_B6" localSheetId="4">#REF!</definedName>
    <definedName name="_B6" localSheetId="5">#REF!</definedName>
    <definedName name="_B6" localSheetId="26">#REF!</definedName>
    <definedName name="_B6" localSheetId="25">#REF!</definedName>
    <definedName name="_B6">#REF!</definedName>
    <definedName name="_B7" localSheetId="10">#REF!</definedName>
    <definedName name="_B7" localSheetId="15">#REF!</definedName>
    <definedName name="_B7" localSheetId="4">#REF!</definedName>
    <definedName name="_B7" localSheetId="5">#REF!</definedName>
    <definedName name="_B7" localSheetId="26">#REF!</definedName>
    <definedName name="_B7" localSheetId="25">#REF!</definedName>
    <definedName name="_B7">#REF!</definedName>
    <definedName name="_B8" localSheetId="10">#REF!</definedName>
    <definedName name="_B8" localSheetId="15">#REF!</definedName>
    <definedName name="_B8" localSheetId="4">#REF!</definedName>
    <definedName name="_B8" localSheetId="5">#REF!</definedName>
    <definedName name="_B8" localSheetId="26">#REF!</definedName>
    <definedName name="_B8" localSheetId="25">#REF!</definedName>
    <definedName name="_B8">#REF!</definedName>
    <definedName name="_B9" localSheetId="10">#REF!</definedName>
    <definedName name="_B9" localSheetId="15">#REF!</definedName>
    <definedName name="_B9" localSheetId="4">#REF!</definedName>
    <definedName name="_B9" localSheetId="5">#REF!</definedName>
    <definedName name="_B9" localSheetId="26">#REF!</definedName>
    <definedName name="_B9" localSheetId="25">#REF!</definedName>
    <definedName name="_B9">#REF!</definedName>
    <definedName name="_Bu1" localSheetId="10">#REF!</definedName>
    <definedName name="_Bu1" localSheetId="15">#REF!</definedName>
    <definedName name="_Bu1" localSheetId="4">#REF!</definedName>
    <definedName name="_Bu1" localSheetId="5">#REF!</definedName>
    <definedName name="_Bu1" localSheetId="26">#REF!</definedName>
    <definedName name="_Bu1" localSheetId="25">#REF!</definedName>
    <definedName name="_Bu1">#REF!</definedName>
    <definedName name="_Bu2" localSheetId="10">#REF!</definedName>
    <definedName name="_Bu2" localSheetId="15">#REF!</definedName>
    <definedName name="_Bu2" localSheetId="4">#REF!</definedName>
    <definedName name="_Bu2" localSheetId="5">#REF!</definedName>
    <definedName name="_Bu2" localSheetId="26">#REF!</definedName>
    <definedName name="_Bu2" localSheetId="25">#REF!</definedName>
    <definedName name="_Bu2">#REF!</definedName>
    <definedName name="_BVS1" localSheetId="10">#REF!</definedName>
    <definedName name="_BVS1" localSheetId="15">#REF!</definedName>
    <definedName name="_BVS1" localSheetId="4">#REF!</definedName>
    <definedName name="_BVS1" localSheetId="5">#REF!</definedName>
    <definedName name="_BVS1" localSheetId="26">#REF!</definedName>
    <definedName name="_BVS1" localSheetId="25">#REF!</definedName>
    <definedName name="_BVS1">#REF!</definedName>
    <definedName name="_BVS2" localSheetId="10">#REF!</definedName>
    <definedName name="_BVS2" localSheetId="15">#REF!</definedName>
    <definedName name="_BVS2" localSheetId="4">#REF!</definedName>
    <definedName name="_BVS2" localSheetId="5">#REF!</definedName>
    <definedName name="_BVS2" localSheetId="26">#REF!</definedName>
    <definedName name="_BVS2" localSheetId="25">#REF!</definedName>
    <definedName name="_BVS2">#REF!</definedName>
    <definedName name="_cc" localSheetId="10">#REF!</definedName>
    <definedName name="_cc" localSheetId="15">#REF!</definedName>
    <definedName name="_cc" localSheetId="4">#REF!</definedName>
    <definedName name="_cc" localSheetId="5">#REF!</definedName>
    <definedName name="_cc" localSheetId="26">#REF!</definedName>
    <definedName name="_cc" localSheetId="25">#REF!</definedName>
    <definedName name="_cc">#REF!</definedName>
    <definedName name="_CDT1" localSheetId="10">#REF!</definedName>
    <definedName name="_CDT1" localSheetId="15">#REF!</definedName>
    <definedName name="_CDT1" localSheetId="4">#REF!</definedName>
    <definedName name="_CDT1" localSheetId="5">#REF!</definedName>
    <definedName name="_CDT1" localSheetId="26">#REF!</definedName>
    <definedName name="_CDT1" localSheetId="25">#REF!</definedName>
    <definedName name="_CDT1">#REF!</definedName>
    <definedName name="_CDT2" localSheetId="10">#REF!</definedName>
    <definedName name="_CDT2" localSheetId="15">#REF!</definedName>
    <definedName name="_CDT2" localSheetId="4">#REF!</definedName>
    <definedName name="_CDT2" localSheetId="5">#REF!</definedName>
    <definedName name="_CDT2" localSheetId="26">#REF!</definedName>
    <definedName name="_CDT2" localSheetId="25">#REF!</definedName>
    <definedName name="_CDT2">#REF!</definedName>
    <definedName name="_CDT3" localSheetId="10">#REF!</definedName>
    <definedName name="_CDT3" localSheetId="15">#REF!</definedName>
    <definedName name="_CDT3" localSheetId="4">#REF!</definedName>
    <definedName name="_CDT3" localSheetId="5">#REF!</definedName>
    <definedName name="_CDT3" localSheetId="26">#REF!</definedName>
    <definedName name="_CDT3" localSheetId="25">#REF!</definedName>
    <definedName name="_CDT3">#REF!</definedName>
    <definedName name="_CON135" localSheetId="10">#REF!</definedName>
    <definedName name="_CON135" localSheetId="8">#REF!</definedName>
    <definedName name="_CON135" localSheetId="15">#REF!</definedName>
    <definedName name="_CON135" localSheetId="24">#REF!</definedName>
    <definedName name="_CON135" localSheetId="4">#REF!</definedName>
    <definedName name="_CON135" localSheetId="5">#REF!</definedName>
    <definedName name="_CON135" localSheetId="26">#REF!</definedName>
    <definedName name="_CON135" localSheetId="25">#REF!</definedName>
    <definedName name="_CON135">#REF!</definedName>
    <definedName name="_CON210" localSheetId="10">#REF!</definedName>
    <definedName name="_CON210" localSheetId="8">#REF!</definedName>
    <definedName name="_CON210" localSheetId="15">#REF!</definedName>
    <definedName name="_CON210" localSheetId="4">#REF!</definedName>
    <definedName name="_CON210" localSheetId="5">#REF!</definedName>
    <definedName name="_CON210" localSheetId="26">#REF!</definedName>
    <definedName name="_CON210" localSheetId="25">#REF!</definedName>
    <definedName name="_CON210">#REF!</definedName>
    <definedName name="_CON240" localSheetId="10">#REF!</definedName>
    <definedName name="_CON240" localSheetId="8">#REF!</definedName>
    <definedName name="_CON240" localSheetId="15">#REF!</definedName>
    <definedName name="_CON240" localSheetId="4">#REF!</definedName>
    <definedName name="_CON240" localSheetId="5">#REF!</definedName>
    <definedName name="_CON240" localSheetId="26">#REF!</definedName>
    <definedName name="_CON240" localSheetId="25">#REF!</definedName>
    <definedName name="_CON240">#REF!</definedName>
    <definedName name="_D13" localSheetId="10">#REF!</definedName>
    <definedName name="_D13" localSheetId="15">#REF!</definedName>
    <definedName name="_D13" localSheetId="4">#REF!</definedName>
    <definedName name="_D13" localSheetId="5">#REF!</definedName>
    <definedName name="_D13" localSheetId="26">#REF!</definedName>
    <definedName name="_D13" localSheetId="25">#REF!</definedName>
    <definedName name="_D13">#REF!</definedName>
    <definedName name="_D16" localSheetId="10">#REF!</definedName>
    <definedName name="_D16" localSheetId="15">#REF!</definedName>
    <definedName name="_D16" localSheetId="4">#REF!</definedName>
    <definedName name="_D16" localSheetId="5">#REF!</definedName>
    <definedName name="_D16" localSheetId="26">#REF!</definedName>
    <definedName name="_D16" localSheetId="25">#REF!</definedName>
    <definedName name="_D16">#REF!</definedName>
    <definedName name="_D19" localSheetId="10">#REF!</definedName>
    <definedName name="_D19" localSheetId="15">#REF!</definedName>
    <definedName name="_D19" localSheetId="4">#REF!</definedName>
    <definedName name="_D19" localSheetId="5">#REF!</definedName>
    <definedName name="_D19" localSheetId="26">#REF!</definedName>
    <definedName name="_D19" localSheetId="25">#REF!</definedName>
    <definedName name="_D19">#REF!</definedName>
    <definedName name="_DIA1" localSheetId="10">#REF!</definedName>
    <definedName name="_DIA1" localSheetId="8">#REF!</definedName>
    <definedName name="_DIA1" localSheetId="15">#REF!</definedName>
    <definedName name="_DIA1" localSheetId="4">#REF!</definedName>
    <definedName name="_DIA1" localSheetId="5">#REF!</definedName>
    <definedName name="_DIA1" localSheetId="26">#REF!</definedName>
    <definedName name="_DIA1" localSheetId="25">#REF!</definedName>
    <definedName name="_DIA1">#REF!</definedName>
    <definedName name="_DIA2" localSheetId="10">#REF!</definedName>
    <definedName name="_DIA2" localSheetId="8">#REF!</definedName>
    <definedName name="_DIA2" localSheetId="15">#REF!</definedName>
    <definedName name="_DIA2" localSheetId="4">#REF!</definedName>
    <definedName name="_DIA2" localSheetId="5">#REF!</definedName>
    <definedName name="_DIA2" localSheetId="26">#REF!</definedName>
    <definedName name="_DIA2" localSheetId="25">#REF!</definedName>
    <definedName name="_DIA2">#REF!</definedName>
    <definedName name="_dia300" localSheetId="10">[1]대로근거!#REF!</definedName>
    <definedName name="_dia300" localSheetId="8">[1]대로근거!#REF!</definedName>
    <definedName name="_dia300" localSheetId="15">[1]대로근거!#REF!</definedName>
    <definedName name="_dia300" localSheetId="4">[1]대로근거!#REF!</definedName>
    <definedName name="_dia300" localSheetId="5">[1]대로근거!#REF!</definedName>
    <definedName name="_dia300" localSheetId="26">[1]대로근거!#REF!</definedName>
    <definedName name="_dia300" localSheetId="25">[1]대로근거!#REF!</definedName>
    <definedName name="_dia300">[1]대로근거!#REF!</definedName>
    <definedName name="_dia350" localSheetId="10">[1]대로근거!#REF!</definedName>
    <definedName name="_dia350" localSheetId="8">[1]대로근거!#REF!</definedName>
    <definedName name="_dia350" localSheetId="15">[1]대로근거!#REF!</definedName>
    <definedName name="_dia350" localSheetId="4">[1]대로근거!#REF!</definedName>
    <definedName name="_dia350" localSheetId="5">[1]대로근거!#REF!</definedName>
    <definedName name="_dia350" localSheetId="26">[1]대로근거!#REF!</definedName>
    <definedName name="_dia350" localSheetId="25">[1]대로근거!#REF!</definedName>
    <definedName name="_dia350">[1]대로근거!#REF!</definedName>
    <definedName name="_DIA4" localSheetId="10">#REF!</definedName>
    <definedName name="_DIA4" localSheetId="8">#REF!</definedName>
    <definedName name="_DIA4" localSheetId="15">#REF!</definedName>
    <definedName name="_DIA4" localSheetId="24">#REF!</definedName>
    <definedName name="_DIA4" localSheetId="4">#REF!</definedName>
    <definedName name="_DIA4" localSheetId="5">#REF!</definedName>
    <definedName name="_DIA4" localSheetId="26">#REF!</definedName>
    <definedName name="_DIA4" localSheetId="25">#REF!</definedName>
    <definedName name="_DIA4">#REF!</definedName>
    <definedName name="_dist__bin" localSheetId="10" hidden="1">[12]조명시설!#REF!</definedName>
    <definedName name="_dist__bin" localSheetId="8" hidden="1">[12]조명시설!#REF!</definedName>
    <definedName name="_dist__bin" localSheetId="15" hidden="1">[12]조명시설!#REF!</definedName>
    <definedName name="_dist__bin" localSheetId="4" hidden="1">[12]조명시설!#REF!</definedName>
    <definedName name="_dist__bin" localSheetId="5" hidden="1">[12]조명시설!#REF!</definedName>
    <definedName name="_dist__bin" localSheetId="26" hidden="1">[12]조명시설!#REF!</definedName>
    <definedName name="_dist__bin" localSheetId="25" hidden="1">[12]조명시설!#REF!</definedName>
    <definedName name="_dist__bin" hidden="1">[12]조명시설!#REF!</definedName>
    <definedName name="_Dist_Bin" localSheetId="10" hidden="1">[13]조명시설!#REF!</definedName>
    <definedName name="_Dist_Bin" localSheetId="8" hidden="1">[13]조명시설!#REF!</definedName>
    <definedName name="_Dist_Bin" localSheetId="15" hidden="1">[13]조명시설!#REF!</definedName>
    <definedName name="_Dist_Bin" localSheetId="4" hidden="1">[13]조명시설!#REF!</definedName>
    <definedName name="_Dist_Bin" localSheetId="5" hidden="1">[13]조명시설!#REF!</definedName>
    <definedName name="_Dist_Bin" localSheetId="26" hidden="1">[13]조명시설!#REF!</definedName>
    <definedName name="_Dist_Bin" localSheetId="25" hidden="1">[13]조명시설!#REF!</definedName>
    <definedName name="_Dist_Bin" hidden="1">[13]조명시설!#REF!</definedName>
    <definedName name="_Dist_Values" localSheetId="10" hidden="1">[13]조명시설!#REF!</definedName>
    <definedName name="_Dist_Values" localSheetId="8" hidden="1">[13]조명시설!#REF!</definedName>
    <definedName name="_Dist_Values" localSheetId="15" hidden="1">[13]조명시설!#REF!</definedName>
    <definedName name="_Dist_Values" localSheetId="4" hidden="1">[13]조명시설!#REF!</definedName>
    <definedName name="_Dist_Values" localSheetId="5" hidden="1">[13]조명시설!#REF!</definedName>
    <definedName name="_Dist_Values" localSheetId="26" hidden="1">[13]조명시설!#REF!</definedName>
    <definedName name="_Dist_Values" localSheetId="25" hidden="1">[13]조명시설!#REF!</definedName>
    <definedName name="_Dist_Values" hidden="1">[13]조명시설!#REF!</definedName>
    <definedName name="_e11" localSheetId="10">[5]!_xlbgnm.e11</definedName>
    <definedName name="_e11" localSheetId="8">[5]!_xlbgnm.e11</definedName>
    <definedName name="_e11" localSheetId="15">[5]!_xlbgnm.e11</definedName>
    <definedName name="_e11" localSheetId="4">[5]!_xlbgnm.e11</definedName>
    <definedName name="_e11" localSheetId="5">[5]!_xlbgnm.e11</definedName>
    <definedName name="_e11" localSheetId="26">[5]!_xlbgnm.e11</definedName>
    <definedName name="_e11" localSheetId="25">[5]!_xlbgnm.e11</definedName>
    <definedName name="_e11">[5]!_xlbgnm.e11</definedName>
    <definedName name="_e12" localSheetId="10">[5]!_xlbgnm.e12</definedName>
    <definedName name="_e12" localSheetId="8">[5]!_xlbgnm.e12</definedName>
    <definedName name="_e12" localSheetId="15">[5]!_xlbgnm.e12</definedName>
    <definedName name="_e12" localSheetId="4">[5]!_xlbgnm.e12</definedName>
    <definedName name="_e12" localSheetId="5">[5]!_xlbgnm.e12</definedName>
    <definedName name="_e12" localSheetId="26">[5]!_xlbgnm.e12</definedName>
    <definedName name="_e12" localSheetId="25">[5]!_xlbgnm.e12</definedName>
    <definedName name="_e12">[5]!_xlbgnm.e12</definedName>
    <definedName name="_e13" localSheetId="10">[5]!_xlbgnm.e13</definedName>
    <definedName name="_e13" localSheetId="8">[5]!_xlbgnm.e13</definedName>
    <definedName name="_e13" localSheetId="15">[5]!_xlbgnm.e13</definedName>
    <definedName name="_e13" localSheetId="4">[5]!_xlbgnm.e13</definedName>
    <definedName name="_e13" localSheetId="5">[5]!_xlbgnm.e13</definedName>
    <definedName name="_e13" localSheetId="26">[5]!_xlbgnm.e13</definedName>
    <definedName name="_e13" localSheetId="25">[5]!_xlbgnm.e13</definedName>
    <definedName name="_e13">[5]!_xlbgnm.e13</definedName>
    <definedName name="_e14" localSheetId="10">[5]!_xlbgnm.e14</definedName>
    <definedName name="_e14" localSheetId="8">[5]!_xlbgnm.e14</definedName>
    <definedName name="_e14" localSheetId="15">[5]!_xlbgnm.e14</definedName>
    <definedName name="_e14" localSheetId="4">[5]!_xlbgnm.e14</definedName>
    <definedName name="_e14" localSheetId="5">[5]!_xlbgnm.e14</definedName>
    <definedName name="_e14" localSheetId="26">[5]!_xlbgnm.e14</definedName>
    <definedName name="_e14" localSheetId="25">[5]!_xlbgnm.e14</definedName>
    <definedName name="_e14">[5]!_xlbgnm.e14</definedName>
    <definedName name="_e15" localSheetId="10">[5]!_xlbgnm.e15</definedName>
    <definedName name="_e15" localSheetId="8">[5]!_xlbgnm.e15</definedName>
    <definedName name="_e15" localSheetId="15">[5]!_xlbgnm.e15</definedName>
    <definedName name="_e15" localSheetId="4">[5]!_xlbgnm.e15</definedName>
    <definedName name="_e15" localSheetId="5">[5]!_xlbgnm.e15</definedName>
    <definedName name="_e15" localSheetId="26">[5]!_xlbgnm.e15</definedName>
    <definedName name="_e15" localSheetId="25">[5]!_xlbgnm.e15</definedName>
    <definedName name="_e15">[5]!_xlbgnm.e15</definedName>
    <definedName name="_ELL1" localSheetId="10">#REF!</definedName>
    <definedName name="_ELL1" localSheetId="8">#REF!</definedName>
    <definedName name="_ELL1" localSheetId="15">#REF!</definedName>
    <definedName name="_ELL1" localSheetId="24">#REF!</definedName>
    <definedName name="_ELL1" localSheetId="4">#REF!</definedName>
    <definedName name="_ELL1" localSheetId="5">#REF!</definedName>
    <definedName name="_ELL1" localSheetId="26">#REF!</definedName>
    <definedName name="_ELL1" localSheetId="25">#REF!</definedName>
    <definedName name="_ELL1">#REF!</definedName>
    <definedName name="_ELL2" localSheetId="10">#REF!</definedName>
    <definedName name="_ELL2" localSheetId="8">#REF!</definedName>
    <definedName name="_ELL2" localSheetId="15">#REF!</definedName>
    <definedName name="_ELL2" localSheetId="24">#REF!</definedName>
    <definedName name="_ELL2" localSheetId="4">#REF!</definedName>
    <definedName name="_ELL2" localSheetId="5">#REF!</definedName>
    <definedName name="_ELL2" localSheetId="26">#REF!</definedName>
    <definedName name="_ELL2" localSheetId="25">#REF!</definedName>
    <definedName name="_ELL2">#REF!</definedName>
    <definedName name="_F46" localSheetId="10">#REF!</definedName>
    <definedName name="_F46" localSheetId="15">#REF!</definedName>
    <definedName name="_F46" localSheetId="4">#REF!</definedName>
    <definedName name="_F46" localSheetId="5">#REF!</definedName>
    <definedName name="_F46" localSheetId="26">#REF!</definedName>
    <definedName name="_F46" localSheetId="25">#REF!</definedName>
    <definedName name="_F46">#REF!</definedName>
    <definedName name="_Fill" localSheetId="10" hidden="1">#REF!</definedName>
    <definedName name="_Fill" localSheetId="8" hidden="1">#REF!</definedName>
    <definedName name="_Fill" localSheetId="15" hidden="1">#REF!</definedName>
    <definedName name="_Fill" localSheetId="24" hidden="1">#REF!</definedName>
    <definedName name="_Fill" localSheetId="4" hidden="1">#REF!</definedName>
    <definedName name="_Fill" localSheetId="5" hidden="1">#REF!</definedName>
    <definedName name="_Fill" localSheetId="26" hidden="1">#REF!</definedName>
    <definedName name="_Fill" localSheetId="25" hidden="1">#REF!</definedName>
    <definedName name="_Fill" hidden="1">#REF!</definedName>
    <definedName name="_xlnm._FilterDatabase" localSheetId="10" hidden="1">#REF!</definedName>
    <definedName name="_xlnm._FilterDatabase" localSheetId="8" hidden="1">#REF!</definedName>
    <definedName name="_xlnm._FilterDatabase" localSheetId="1" hidden="1">관로토공집계!$A$1:$A$33</definedName>
    <definedName name="_xlnm._FilterDatabase" localSheetId="15" hidden="1">#REF!</definedName>
    <definedName name="_xlnm._FilterDatabase" localSheetId="24" hidden="1">#REF!</definedName>
    <definedName name="_xlnm._FilterDatabase" localSheetId="4" hidden="1">#REF!</definedName>
    <definedName name="_xlnm._FilterDatabase" localSheetId="5" hidden="1">#REF!</definedName>
    <definedName name="_xlnm._FilterDatabase" localSheetId="26" hidden="1">#REF!</definedName>
    <definedName name="_xlnm._FilterDatabase" localSheetId="25" hidden="1">#REF!</definedName>
    <definedName name="_xlnm._FilterDatabase" localSheetId="0" hidden="1">토공집계!$A$1:$A$25</definedName>
    <definedName name="_xlnm._FilterDatabase" hidden="1">#REF!</definedName>
    <definedName name="_Fu1" localSheetId="10">#REF!</definedName>
    <definedName name="_Fu1" localSheetId="15">#REF!</definedName>
    <definedName name="_Fu1" localSheetId="4">#REF!</definedName>
    <definedName name="_Fu1" localSheetId="5">#REF!</definedName>
    <definedName name="_Fu1" localSheetId="26">#REF!</definedName>
    <definedName name="_Fu1" localSheetId="25">#REF!</definedName>
    <definedName name="_Fu1">#REF!</definedName>
    <definedName name="_Fu2" localSheetId="10">#REF!</definedName>
    <definedName name="_Fu2" localSheetId="15">#REF!</definedName>
    <definedName name="_Fu2" localSheetId="4">#REF!</definedName>
    <definedName name="_Fu2" localSheetId="5">#REF!</definedName>
    <definedName name="_Fu2" localSheetId="26">#REF!</definedName>
    <definedName name="_Fu2" localSheetId="25">#REF!</definedName>
    <definedName name="_Fu2">#REF!</definedName>
    <definedName name="_GHH1" localSheetId="10">#REF!</definedName>
    <definedName name="_GHH1" localSheetId="8">#REF!</definedName>
    <definedName name="_GHH1" localSheetId="15">#REF!</definedName>
    <definedName name="_GHH1" localSheetId="4">#REF!</definedName>
    <definedName name="_GHH1" localSheetId="5">#REF!</definedName>
    <definedName name="_GHH1" localSheetId="26">#REF!</definedName>
    <definedName name="_GHH1" localSheetId="25">#REF!</definedName>
    <definedName name="_GHH1">#REF!</definedName>
    <definedName name="_GHH2" localSheetId="10">#REF!</definedName>
    <definedName name="_GHH2" localSheetId="8">#REF!</definedName>
    <definedName name="_GHH2" localSheetId="15">#REF!</definedName>
    <definedName name="_GHH2" localSheetId="4">#REF!</definedName>
    <definedName name="_GHH2" localSheetId="5">#REF!</definedName>
    <definedName name="_GHH2" localSheetId="26">#REF!</definedName>
    <definedName name="_GHH2" localSheetId="25">#REF!</definedName>
    <definedName name="_GHH2">#REF!</definedName>
    <definedName name="_H" localSheetId="10">#REF!</definedName>
    <definedName name="_H" localSheetId="15">#REF!</definedName>
    <definedName name="_H" localSheetId="4">#REF!</definedName>
    <definedName name="_H" localSheetId="5">#REF!</definedName>
    <definedName name="_H" localSheetId="26">#REF!</definedName>
    <definedName name="_H" localSheetId="25">#REF!</definedName>
    <definedName name="_H">#REF!</definedName>
    <definedName name="_h1" localSheetId="10">#REF!</definedName>
    <definedName name="_h1" localSheetId="8">#REF!</definedName>
    <definedName name="_h1" localSheetId="15">#REF!</definedName>
    <definedName name="_h1" localSheetId="4">#REF!</definedName>
    <definedName name="_h1" localSheetId="5">#REF!</definedName>
    <definedName name="_h1" localSheetId="26">#REF!</definedName>
    <definedName name="_h1" localSheetId="25">#REF!</definedName>
    <definedName name="_h1">#REF!</definedName>
    <definedName name="_H3" localSheetId="10">#REF!</definedName>
    <definedName name="_H3" localSheetId="15">#REF!</definedName>
    <definedName name="_H3" localSheetId="4">#REF!</definedName>
    <definedName name="_H3" localSheetId="5">#REF!</definedName>
    <definedName name="_H3" localSheetId="26">#REF!</definedName>
    <definedName name="_H3" localSheetId="25">#REF!</definedName>
    <definedName name="_H3">#REF!</definedName>
    <definedName name="_H4" localSheetId="10">#REF!</definedName>
    <definedName name="_H4" localSheetId="15">#REF!</definedName>
    <definedName name="_H4" localSheetId="4">#REF!</definedName>
    <definedName name="_H4" localSheetId="5">#REF!</definedName>
    <definedName name="_H4" localSheetId="26">#REF!</definedName>
    <definedName name="_H4" localSheetId="25">#REF!</definedName>
    <definedName name="_H4">#REF!</definedName>
    <definedName name="_H5" localSheetId="10">#REF!</definedName>
    <definedName name="_H5" localSheetId="15">#REF!</definedName>
    <definedName name="_H5" localSheetId="4">#REF!</definedName>
    <definedName name="_H5" localSheetId="5">#REF!</definedName>
    <definedName name="_H5" localSheetId="26">#REF!</definedName>
    <definedName name="_H5" localSheetId="25">#REF!</definedName>
    <definedName name="_H5">#REF!</definedName>
    <definedName name="_H6" localSheetId="10">#REF!</definedName>
    <definedName name="_H6" localSheetId="15">#REF!</definedName>
    <definedName name="_H6" localSheetId="4">#REF!</definedName>
    <definedName name="_H6" localSheetId="5">#REF!</definedName>
    <definedName name="_H6" localSheetId="26">#REF!</definedName>
    <definedName name="_H6" localSheetId="25">#REF!</definedName>
    <definedName name="_H6">#REF!</definedName>
    <definedName name="_H600000" localSheetId="10">#REF!</definedName>
    <definedName name="_H600000" localSheetId="15">#REF!</definedName>
    <definedName name="_H600000" localSheetId="4">#REF!</definedName>
    <definedName name="_H600000" localSheetId="5">#REF!</definedName>
    <definedName name="_H600000" localSheetId="26">#REF!</definedName>
    <definedName name="_H600000" localSheetId="25">#REF!</definedName>
    <definedName name="_H600000">#REF!</definedName>
    <definedName name="_Hg1" localSheetId="10">#REF!</definedName>
    <definedName name="_Hg1" localSheetId="15">#REF!</definedName>
    <definedName name="_Hg1" localSheetId="4">#REF!</definedName>
    <definedName name="_Hg1" localSheetId="5">#REF!</definedName>
    <definedName name="_Hg1" localSheetId="26">#REF!</definedName>
    <definedName name="_Hg1" localSheetId="25">#REF!</definedName>
    <definedName name="_Hg1">#REF!</definedName>
    <definedName name="_Hg2" localSheetId="10">#REF!</definedName>
    <definedName name="_Hg2" localSheetId="15">#REF!</definedName>
    <definedName name="_Hg2" localSheetId="4">#REF!</definedName>
    <definedName name="_Hg2" localSheetId="5">#REF!</definedName>
    <definedName name="_Hg2" localSheetId="26">#REF!</definedName>
    <definedName name="_Hg2" localSheetId="25">#REF!</definedName>
    <definedName name="_Hg2">#REF!</definedName>
    <definedName name="_hor1" localSheetId="10">#REF!</definedName>
    <definedName name="_hor1" localSheetId="15">#REF!</definedName>
    <definedName name="_hor1" localSheetId="4">#REF!</definedName>
    <definedName name="_hor1" localSheetId="5">#REF!</definedName>
    <definedName name="_hor1" localSheetId="26">#REF!</definedName>
    <definedName name="_hor1" localSheetId="25">#REF!</definedName>
    <definedName name="_hor1">#REF!</definedName>
    <definedName name="_hor2" localSheetId="10">#REF!</definedName>
    <definedName name="_hor2" localSheetId="15">#REF!</definedName>
    <definedName name="_hor2" localSheetId="4">#REF!</definedName>
    <definedName name="_hor2" localSheetId="5">#REF!</definedName>
    <definedName name="_hor2" localSheetId="26">#REF!</definedName>
    <definedName name="_hor2" localSheetId="25">#REF!</definedName>
    <definedName name="_hor2">#REF!</definedName>
    <definedName name="_hor3" localSheetId="10">#REF!</definedName>
    <definedName name="_hor3" localSheetId="15">#REF!</definedName>
    <definedName name="_hor3" localSheetId="4">#REF!</definedName>
    <definedName name="_hor3" localSheetId="5">#REF!</definedName>
    <definedName name="_hor3" localSheetId="26">#REF!</definedName>
    <definedName name="_hor3" localSheetId="25">#REF!</definedName>
    <definedName name="_hor3">#REF!</definedName>
    <definedName name="_HPP1" localSheetId="10">#REF!</definedName>
    <definedName name="_HPP1" localSheetId="8">#REF!</definedName>
    <definedName name="_HPP1" localSheetId="15">#REF!</definedName>
    <definedName name="_HPP1" localSheetId="4">#REF!</definedName>
    <definedName name="_HPP1" localSheetId="5">#REF!</definedName>
    <definedName name="_HPP1" localSheetId="26">#REF!</definedName>
    <definedName name="_HPP1" localSheetId="25">#REF!</definedName>
    <definedName name="_HPP1">#REF!</definedName>
    <definedName name="_HUN" localSheetId="10">#REF!</definedName>
    <definedName name="_HUN" localSheetId="15">#REF!</definedName>
    <definedName name="_HUN" localSheetId="4">#REF!</definedName>
    <definedName name="_HUN" localSheetId="5">#REF!</definedName>
    <definedName name="_HUN" localSheetId="26">#REF!</definedName>
    <definedName name="_HUN" localSheetId="25">#REF!</definedName>
    <definedName name="_HUN">#REF!</definedName>
    <definedName name="_hun1" localSheetId="10">#REF!</definedName>
    <definedName name="_hun1" localSheetId="8">#REF!</definedName>
    <definedName name="_hun1" localSheetId="15">#REF!</definedName>
    <definedName name="_hun1" localSheetId="4">#REF!</definedName>
    <definedName name="_hun1" localSheetId="5">#REF!</definedName>
    <definedName name="_hun1" localSheetId="26">#REF!</definedName>
    <definedName name="_hun1" localSheetId="25">#REF!</definedName>
    <definedName name="_hun1">#REF!</definedName>
    <definedName name="_hun2" localSheetId="10">#REF!</definedName>
    <definedName name="_hun2" localSheetId="8">#REF!</definedName>
    <definedName name="_hun2" localSheetId="15">#REF!</definedName>
    <definedName name="_hun2" localSheetId="4">#REF!</definedName>
    <definedName name="_hun2" localSheetId="5">#REF!</definedName>
    <definedName name="_hun2" localSheetId="26">#REF!</definedName>
    <definedName name="_hun2" localSheetId="25">#REF!</definedName>
    <definedName name="_hun2">#REF!</definedName>
    <definedName name="_III1"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_III1"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_JEA1" localSheetId="10">#REF!</definedName>
    <definedName name="_JEA1" localSheetId="8">#REF!</definedName>
    <definedName name="_JEA1" localSheetId="15">#REF!</definedName>
    <definedName name="_JEA1" localSheetId="24">#REF!</definedName>
    <definedName name="_JEA1" localSheetId="4">#REF!</definedName>
    <definedName name="_JEA1" localSheetId="5">#REF!</definedName>
    <definedName name="_JEA1" localSheetId="26">#REF!</definedName>
    <definedName name="_JEA1" localSheetId="25">#REF!</definedName>
    <definedName name="_JEA1">#REF!</definedName>
    <definedName name="_JEA2" localSheetId="10">#REF!</definedName>
    <definedName name="_JEA2" localSheetId="8">#REF!</definedName>
    <definedName name="_JEA2" localSheetId="15">#REF!</definedName>
    <definedName name="_JEA2" localSheetId="24">#REF!</definedName>
    <definedName name="_JEA2" localSheetId="4">#REF!</definedName>
    <definedName name="_JEA2" localSheetId="5">#REF!</definedName>
    <definedName name="_JEA2" localSheetId="26">#REF!</definedName>
    <definedName name="_JEA2" localSheetId="25">#REF!</definedName>
    <definedName name="_JEA2">#REF!</definedName>
    <definedName name="_JH1" localSheetId="10">#REF!</definedName>
    <definedName name="_JH1" localSheetId="15">#REF!</definedName>
    <definedName name="_JH1" localSheetId="4">#REF!</definedName>
    <definedName name="_JH1" localSheetId="5">#REF!</definedName>
    <definedName name="_JH1" localSheetId="26">#REF!</definedName>
    <definedName name="_JH1" localSheetId="25">#REF!</definedName>
    <definedName name="_JH1">#REF!</definedName>
    <definedName name="_JH10" localSheetId="10">#REF!</definedName>
    <definedName name="_JH10" localSheetId="15">#REF!</definedName>
    <definedName name="_JH10" localSheetId="4">#REF!</definedName>
    <definedName name="_JH10" localSheetId="5">#REF!</definedName>
    <definedName name="_JH10" localSheetId="26">#REF!</definedName>
    <definedName name="_JH10" localSheetId="25">#REF!</definedName>
    <definedName name="_JH10">#REF!</definedName>
    <definedName name="_JH11" localSheetId="10">#REF!</definedName>
    <definedName name="_JH11" localSheetId="15">#REF!</definedName>
    <definedName name="_JH11" localSheetId="4">#REF!</definedName>
    <definedName name="_JH11" localSheetId="5">#REF!</definedName>
    <definedName name="_JH11" localSheetId="26">#REF!</definedName>
    <definedName name="_JH11" localSheetId="25">#REF!</definedName>
    <definedName name="_JH11">#REF!</definedName>
    <definedName name="_JH12" localSheetId="10">#REF!</definedName>
    <definedName name="_JH12" localSheetId="15">#REF!</definedName>
    <definedName name="_JH12" localSheetId="4">#REF!</definedName>
    <definedName name="_JH12" localSheetId="5">#REF!</definedName>
    <definedName name="_JH12" localSheetId="26">#REF!</definedName>
    <definedName name="_JH12" localSheetId="25">#REF!</definedName>
    <definedName name="_JH12">#REF!</definedName>
    <definedName name="_JH13" localSheetId="10">#REF!</definedName>
    <definedName name="_JH13" localSheetId="15">#REF!</definedName>
    <definedName name="_JH13" localSheetId="4">#REF!</definedName>
    <definedName name="_JH13" localSheetId="5">#REF!</definedName>
    <definedName name="_JH13" localSheetId="26">#REF!</definedName>
    <definedName name="_JH13" localSheetId="25">#REF!</definedName>
    <definedName name="_JH13">#REF!</definedName>
    <definedName name="_JH14" localSheetId="10">#REF!</definedName>
    <definedName name="_JH14" localSheetId="15">#REF!</definedName>
    <definedName name="_JH14" localSheetId="4">#REF!</definedName>
    <definedName name="_JH14" localSheetId="5">#REF!</definedName>
    <definedName name="_JH14" localSheetId="26">#REF!</definedName>
    <definedName name="_JH14" localSheetId="25">#REF!</definedName>
    <definedName name="_JH14">#REF!</definedName>
    <definedName name="_JH15" localSheetId="10">#REF!</definedName>
    <definedName name="_JH15" localSheetId="15">#REF!</definedName>
    <definedName name="_JH15" localSheetId="4">#REF!</definedName>
    <definedName name="_JH15" localSheetId="5">#REF!</definedName>
    <definedName name="_JH15" localSheetId="26">#REF!</definedName>
    <definedName name="_JH15" localSheetId="25">#REF!</definedName>
    <definedName name="_JH15">#REF!</definedName>
    <definedName name="_JH16" localSheetId="10">#REF!</definedName>
    <definedName name="_JH16" localSheetId="15">#REF!</definedName>
    <definedName name="_JH16" localSheetId="4">#REF!</definedName>
    <definedName name="_JH16" localSheetId="5">#REF!</definedName>
    <definedName name="_JH16" localSheetId="26">#REF!</definedName>
    <definedName name="_JH16" localSheetId="25">#REF!</definedName>
    <definedName name="_JH16">#REF!</definedName>
    <definedName name="_JH17" localSheetId="10">#REF!</definedName>
    <definedName name="_JH17" localSheetId="15">#REF!</definedName>
    <definedName name="_JH17" localSheetId="4">#REF!</definedName>
    <definedName name="_JH17" localSheetId="5">#REF!</definedName>
    <definedName name="_JH17" localSheetId="26">#REF!</definedName>
    <definedName name="_JH17" localSheetId="25">#REF!</definedName>
    <definedName name="_JH17">#REF!</definedName>
    <definedName name="_JH18" localSheetId="10">#REF!</definedName>
    <definedName name="_JH18" localSheetId="15">#REF!</definedName>
    <definedName name="_JH18" localSheetId="4">#REF!</definedName>
    <definedName name="_JH18" localSheetId="5">#REF!</definedName>
    <definedName name="_JH18" localSheetId="26">#REF!</definedName>
    <definedName name="_JH18" localSheetId="25">#REF!</definedName>
    <definedName name="_JH18">#REF!</definedName>
    <definedName name="_JH19" localSheetId="10">#REF!</definedName>
    <definedName name="_JH19" localSheetId="15">#REF!</definedName>
    <definedName name="_JH19" localSheetId="4">#REF!</definedName>
    <definedName name="_JH19" localSheetId="5">#REF!</definedName>
    <definedName name="_JH19" localSheetId="26">#REF!</definedName>
    <definedName name="_JH19" localSheetId="25">#REF!</definedName>
    <definedName name="_JH19">#REF!</definedName>
    <definedName name="_JH2" localSheetId="10">#REF!</definedName>
    <definedName name="_JH2" localSheetId="15">#REF!</definedName>
    <definedName name="_JH2" localSheetId="4">#REF!</definedName>
    <definedName name="_JH2" localSheetId="5">#REF!</definedName>
    <definedName name="_JH2" localSheetId="26">#REF!</definedName>
    <definedName name="_JH2" localSheetId="25">#REF!</definedName>
    <definedName name="_JH2">#REF!</definedName>
    <definedName name="_JH20" localSheetId="10">#REF!</definedName>
    <definedName name="_JH20" localSheetId="15">#REF!</definedName>
    <definedName name="_JH20" localSheetId="4">#REF!</definedName>
    <definedName name="_JH20" localSheetId="5">#REF!</definedName>
    <definedName name="_JH20" localSheetId="26">#REF!</definedName>
    <definedName name="_JH20" localSheetId="25">#REF!</definedName>
    <definedName name="_JH20">#REF!</definedName>
    <definedName name="_JH3" localSheetId="10">#REF!</definedName>
    <definedName name="_JH3" localSheetId="15">#REF!</definedName>
    <definedName name="_JH3" localSheetId="4">#REF!</definedName>
    <definedName name="_JH3" localSheetId="5">#REF!</definedName>
    <definedName name="_JH3" localSheetId="26">#REF!</definedName>
    <definedName name="_JH3" localSheetId="25">#REF!</definedName>
    <definedName name="_JH3">#REF!</definedName>
    <definedName name="_JH4" localSheetId="10">#REF!</definedName>
    <definedName name="_JH4" localSheetId="15">#REF!</definedName>
    <definedName name="_JH4" localSheetId="4">#REF!</definedName>
    <definedName name="_JH4" localSheetId="5">#REF!</definedName>
    <definedName name="_JH4" localSheetId="26">#REF!</definedName>
    <definedName name="_JH4" localSheetId="25">#REF!</definedName>
    <definedName name="_JH4">#REF!</definedName>
    <definedName name="_JH5" localSheetId="10">#REF!</definedName>
    <definedName name="_JH5" localSheetId="15">#REF!</definedName>
    <definedName name="_JH5" localSheetId="4">#REF!</definedName>
    <definedName name="_JH5" localSheetId="5">#REF!</definedName>
    <definedName name="_JH5" localSheetId="26">#REF!</definedName>
    <definedName name="_JH5" localSheetId="25">#REF!</definedName>
    <definedName name="_JH5">#REF!</definedName>
    <definedName name="_JH6" localSheetId="10">#REF!</definedName>
    <definedName name="_JH6" localSheetId="15">#REF!</definedName>
    <definedName name="_JH6" localSheetId="4">#REF!</definedName>
    <definedName name="_JH6" localSheetId="5">#REF!</definedName>
    <definedName name="_JH6" localSheetId="26">#REF!</definedName>
    <definedName name="_JH6" localSheetId="25">#REF!</definedName>
    <definedName name="_JH6">#REF!</definedName>
    <definedName name="_jh7" localSheetId="10">#REF!</definedName>
    <definedName name="_jh7" localSheetId="15">#REF!</definedName>
    <definedName name="_jh7" localSheetId="4">#REF!</definedName>
    <definedName name="_jh7" localSheetId="5">#REF!</definedName>
    <definedName name="_jh7" localSheetId="26">#REF!</definedName>
    <definedName name="_jh7" localSheetId="25">#REF!</definedName>
    <definedName name="_jh7">#REF!</definedName>
    <definedName name="_jh8" localSheetId="10">#REF!</definedName>
    <definedName name="_jh8" localSheetId="15">#REF!</definedName>
    <definedName name="_jh8" localSheetId="4">#REF!</definedName>
    <definedName name="_jh8" localSheetId="5">#REF!</definedName>
    <definedName name="_jh8" localSheetId="26">#REF!</definedName>
    <definedName name="_jh8" localSheetId="25">#REF!</definedName>
    <definedName name="_jh8">#REF!</definedName>
    <definedName name="_JH9" localSheetId="10">#REF!</definedName>
    <definedName name="_JH9" localSheetId="15">#REF!</definedName>
    <definedName name="_JH9" localSheetId="4">#REF!</definedName>
    <definedName name="_JH9" localSheetId="5">#REF!</definedName>
    <definedName name="_JH9" localSheetId="26">#REF!</definedName>
    <definedName name="_JH9" localSheetId="25">#REF!</definedName>
    <definedName name="_JH9">#REF!</definedName>
    <definedName name="_JHY1" localSheetId="24">'전기관로 토공산근'!_JHY1</definedName>
    <definedName name="_JHY1">'전기관로 토공산근'!_JHY1</definedName>
    <definedName name="_JHY2" localSheetId="24">'전기관로 토공산근'!_JHY2</definedName>
    <definedName name="_JHY2">'전기관로 토공산근'!_JHY2</definedName>
    <definedName name="_JK7" localSheetId="10">#REF!</definedName>
    <definedName name="_JK7" localSheetId="15">#REF!</definedName>
    <definedName name="_JK7" localSheetId="4">#REF!</definedName>
    <definedName name="_JK7" localSheetId="5">#REF!</definedName>
    <definedName name="_JK7" localSheetId="26">#REF!</definedName>
    <definedName name="_JK7" localSheetId="25">#REF!</definedName>
    <definedName name="_JK7">#REF!</definedName>
    <definedName name="_JK8" localSheetId="10">#REF!</definedName>
    <definedName name="_JK8" localSheetId="15">#REF!</definedName>
    <definedName name="_JK8" localSheetId="4">#REF!</definedName>
    <definedName name="_JK8" localSheetId="5">#REF!</definedName>
    <definedName name="_JK8" localSheetId="26">#REF!</definedName>
    <definedName name="_JK8" localSheetId="25">#REF!</definedName>
    <definedName name="_JK8">#REF!</definedName>
    <definedName name="_JL1" localSheetId="10">#REF!</definedName>
    <definedName name="_JL1" localSheetId="15">#REF!</definedName>
    <definedName name="_JL1" localSheetId="4">#REF!</definedName>
    <definedName name="_JL1" localSheetId="5">#REF!</definedName>
    <definedName name="_JL1" localSheetId="26">#REF!</definedName>
    <definedName name="_JL1" localSheetId="25">#REF!</definedName>
    <definedName name="_JL1">#REF!</definedName>
    <definedName name="_JL2" localSheetId="10">#REF!</definedName>
    <definedName name="_JL2" localSheetId="15">#REF!</definedName>
    <definedName name="_JL2" localSheetId="4">#REF!</definedName>
    <definedName name="_JL2" localSheetId="5">#REF!</definedName>
    <definedName name="_JL2" localSheetId="26">#REF!</definedName>
    <definedName name="_JL2" localSheetId="25">#REF!</definedName>
    <definedName name="_JL2">#REF!</definedName>
    <definedName name="_JOI13" localSheetId="10">#REF!</definedName>
    <definedName name="_JOI13" localSheetId="8">#REF!</definedName>
    <definedName name="_JOI13" localSheetId="15">#REF!</definedName>
    <definedName name="_JOI13" localSheetId="24">#REF!</definedName>
    <definedName name="_JOI13" localSheetId="4">#REF!</definedName>
    <definedName name="_JOI13" localSheetId="5">#REF!</definedName>
    <definedName name="_JOI13" localSheetId="26">#REF!</definedName>
    <definedName name="_JOI13" localSheetId="25">#REF!</definedName>
    <definedName name="_JOI13">#REF!</definedName>
    <definedName name="_JS1" localSheetId="10">#REF!</definedName>
    <definedName name="_JS1" localSheetId="15">#REF!</definedName>
    <definedName name="_JS1" localSheetId="4">#REF!</definedName>
    <definedName name="_JS1" localSheetId="5">#REF!</definedName>
    <definedName name="_JS1" localSheetId="26">#REF!</definedName>
    <definedName name="_JS1" localSheetId="25">#REF!</definedName>
    <definedName name="_JS1">#REF!</definedName>
    <definedName name="_JS2" localSheetId="10">#REF!</definedName>
    <definedName name="_JS2" localSheetId="15">#REF!</definedName>
    <definedName name="_JS2" localSheetId="4">#REF!</definedName>
    <definedName name="_JS2" localSheetId="5">#REF!</definedName>
    <definedName name="_JS2" localSheetId="26">#REF!</definedName>
    <definedName name="_JS2" localSheetId="25">#REF!</definedName>
    <definedName name="_JS2">#REF!</definedName>
    <definedName name="_kdy2" localSheetId="10" hidden="1">#REF!</definedName>
    <definedName name="_kdy2" localSheetId="8" hidden="1">#REF!</definedName>
    <definedName name="_kdy2" localSheetId="15" hidden="1">#REF!</definedName>
    <definedName name="_kdy2" localSheetId="4" hidden="1">#REF!</definedName>
    <definedName name="_kdy2" localSheetId="5" hidden="1">#REF!</definedName>
    <definedName name="_kdy2" localSheetId="26" hidden="1">#REF!</definedName>
    <definedName name="_kdy2" localSheetId="25" hidden="1">#REF!</definedName>
    <definedName name="_kdy2" hidden="1">#REF!</definedName>
    <definedName name="_Key1" localSheetId="10" hidden="1">#REF!</definedName>
    <definedName name="_Key1" localSheetId="8" hidden="1">#REF!</definedName>
    <definedName name="_Key1" localSheetId="15" hidden="1">#REF!</definedName>
    <definedName name="_Key1" localSheetId="4" hidden="1">#REF!</definedName>
    <definedName name="_Key1" localSheetId="5" hidden="1">#REF!</definedName>
    <definedName name="_Key1" localSheetId="26" hidden="1">#REF!</definedName>
    <definedName name="_Key1" localSheetId="25" hidden="1">#REF!</definedName>
    <definedName name="_Key1" hidden="1">#REF!</definedName>
    <definedName name="_Key2" localSheetId="10" hidden="1">[13]조명시설!#REF!</definedName>
    <definedName name="_Key2" localSheetId="8" hidden="1">[13]조명시설!#REF!</definedName>
    <definedName name="_Key2" localSheetId="15" hidden="1">[13]조명시설!#REF!</definedName>
    <definedName name="_Key2" localSheetId="24" hidden="1">#REF!</definedName>
    <definedName name="_Key2" localSheetId="4" hidden="1">[13]조명시설!#REF!</definedName>
    <definedName name="_Key2" localSheetId="5" hidden="1">[13]조명시설!#REF!</definedName>
    <definedName name="_Key2" localSheetId="26" hidden="1">[13]조명시설!#REF!</definedName>
    <definedName name="_Key2" localSheetId="25" hidden="1">[13]조명시설!#REF!</definedName>
    <definedName name="_Key2" hidden="1">[13]조명시설!#REF!</definedName>
    <definedName name="_kfkf" localSheetId="10" hidden="1">#REF!</definedName>
    <definedName name="_kfkf" localSheetId="8" hidden="1">#REF!</definedName>
    <definedName name="_kfkf" localSheetId="15" hidden="1">#REF!</definedName>
    <definedName name="_kfkf" localSheetId="24" hidden="1">#REF!</definedName>
    <definedName name="_kfkf" localSheetId="4" hidden="1">#REF!</definedName>
    <definedName name="_kfkf" localSheetId="5" hidden="1">#REF!</definedName>
    <definedName name="_kfkf" localSheetId="26" hidden="1">#REF!</definedName>
    <definedName name="_kfkf" localSheetId="25" hidden="1">#REF!</definedName>
    <definedName name="_kfkf" hidden="1">#REF!</definedName>
    <definedName name="_Kz1" localSheetId="10">#REF!</definedName>
    <definedName name="_Kz1" localSheetId="15">#REF!</definedName>
    <definedName name="_Kz1" localSheetId="4">#REF!</definedName>
    <definedName name="_Kz1" localSheetId="5">#REF!</definedName>
    <definedName name="_Kz1" localSheetId="26">#REF!</definedName>
    <definedName name="_Kz1" localSheetId="25">#REF!</definedName>
    <definedName name="_Kz1">#REF!</definedName>
    <definedName name="_Kz2" localSheetId="10">#REF!</definedName>
    <definedName name="_Kz2" localSheetId="15">#REF!</definedName>
    <definedName name="_Kz2" localSheetId="4">#REF!</definedName>
    <definedName name="_Kz2" localSheetId="5">#REF!</definedName>
    <definedName name="_Kz2" localSheetId="26">#REF!</definedName>
    <definedName name="_Kz2" localSheetId="25">#REF!</definedName>
    <definedName name="_Kz2">#REF!</definedName>
    <definedName name="_Kz3" localSheetId="10">#REF!</definedName>
    <definedName name="_Kz3" localSheetId="15">#REF!</definedName>
    <definedName name="_Kz3" localSheetId="4">#REF!</definedName>
    <definedName name="_Kz3" localSheetId="5">#REF!</definedName>
    <definedName name="_Kz3" localSheetId="26">#REF!</definedName>
    <definedName name="_Kz3" localSheetId="25">#REF!</definedName>
    <definedName name="_Kz3">#REF!</definedName>
    <definedName name="_L" localSheetId="10">#REF!</definedName>
    <definedName name="_L" localSheetId="15">#REF!</definedName>
    <definedName name="_L" localSheetId="4">#REF!</definedName>
    <definedName name="_L" localSheetId="5">#REF!</definedName>
    <definedName name="_L" localSheetId="26">#REF!</definedName>
    <definedName name="_L" localSheetId="25">#REF!</definedName>
    <definedName name="_L">#REF!</definedName>
    <definedName name="_L1" localSheetId="10">#REF!</definedName>
    <definedName name="_L1" localSheetId="8">#REF!</definedName>
    <definedName name="_L1" localSheetId="15">#REF!</definedName>
    <definedName name="_L1" localSheetId="24">#REF!</definedName>
    <definedName name="_L1" localSheetId="4">#REF!</definedName>
    <definedName name="_L1" localSheetId="5">#REF!</definedName>
    <definedName name="_L1" localSheetId="26">#REF!</definedName>
    <definedName name="_L1" localSheetId="25">#REF!</definedName>
    <definedName name="_L1">#REF!</definedName>
    <definedName name="_L2" localSheetId="10">#REF!</definedName>
    <definedName name="_L2" localSheetId="8">#REF!</definedName>
    <definedName name="_L2" localSheetId="15">#REF!</definedName>
    <definedName name="_L2" localSheetId="24">#REF!</definedName>
    <definedName name="_L2" localSheetId="4">#REF!</definedName>
    <definedName name="_L2" localSheetId="5">#REF!</definedName>
    <definedName name="_L2" localSheetId="26">#REF!</definedName>
    <definedName name="_L2" localSheetId="25">#REF!</definedName>
    <definedName name="_L2">#REF!</definedName>
    <definedName name="_L3" localSheetId="10">#REF!</definedName>
    <definedName name="_L3" localSheetId="8">#REF!</definedName>
    <definedName name="_L3" localSheetId="15">#REF!</definedName>
    <definedName name="_L3" localSheetId="4">#REF!</definedName>
    <definedName name="_L3" localSheetId="5">#REF!</definedName>
    <definedName name="_L3" localSheetId="26">#REF!</definedName>
    <definedName name="_L3" localSheetId="25">#REF!</definedName>
    <definedName name="_L3">#REF!</definedName>
    <definedName name="_L4" localSheetId="10">#REF!</definedName>
    <definedName name="_L4" localSheetId="8">#REF!</definedName>
    <definedName name="_L4" localSheetId="15">#REF!</definedName>
    <definedName name="_L4" localSheetId="4">#REF!</definedName>
    <definedName name="_L4" localSheetId="5">#REF!</definedName>
    <definedName name="_L4" localSheetId="26">#REF!</definedName>
    <definedName name="_L4" localSheetId="25">#REF!</definedName>
    <definedName name="_L4">#REF!</definedName>
    <definedName name="_L5" localSheetId="10">#REF!</definedName>
    <definedName name="_L5" localSheetId="8">#REF!</definedName>
    <definedName name="_L5" localSheetId="15">#REF!</definedName>
    <definedName name="_L5" localSheetId="4">#REF!</definedName>
    <definedName name="_L5" localSheetId="5">#REF!</definedName>
    <definedName name="_L5" localSheetId="26">#REF!</definedName>
    <definedName name="_L5" localSheetId="25">#REF!</definedName>
    <definedName name="_L5">#REF!</definedName>
    <definedName name="_L6" localSheetId="10">#REF!</definedName>
    <definedName name="_L6" localSheetId="8">#REF!</definedName>
    <definedName name="_L6" localSheetId="15">#REF!</definedName>
    <definedName name="_L6" localSheetId="4">#REF!</definedName>
    <definedName name="_L6" localSheetId="5">#REF!</definedName>
    <definedName name="_L6" localSheetId="26">#REF!</definedName>
    <definedName name="_L6" localSheetId="25">#REF!</definedName>
    <definedName name="_L6">#REF!</definedName>
    <definedName name="_LAB5" localSheetId="10">#REF!</definedName>
    <definedName name="_LAB5" localSheetId="15">#REF!</definedName>
    <definedName name="_LAB5" localSheetId="4">#REF!</definedName>
    <definedName name="_LAB5" localSheetId="5">#REF!</definedName>
    <definedName name="_LAB5" localSheetId="26">#REF!</definedName>
    <definedName name="_LAB5" localSheetId="25">#REF!</definedName>
    <definedName name="_LAB5">#REF!</definedName>
    <definedName name="_LAN1" localSheetId="10">#REF!</definedName>
    <definedName name="_LAN1" localSheetId="15">#REF!</definedName>
    <definedName name="_LAN1" localSheetId="4">#REF!</definedName>
    <definedName name="_LAN1" localSheetId="5">#REF!</definedName>
    <definedName name="_LAN1" localSheetId="26">#REF!</definedName>
    <definedName name="_LAN1" localSheetId="25">#REF!</definedName>
    <definedName name="_LAN1">#REF!</definedName>
    <definedName name="_LAN10" localSheetId="10">#REF!</definedName>
    <definedName name="_LAN10" localSheetId="15">#REF!</definedName>
    <definedName name="_LAN10" localSheetId="4">#REF!</definedName>
    <definedName name="_LAN10" localSheetId="5">#REF!</definedName>
    <definedName name="_LAN10" localSheetId="26">#REF!</definedName>
    <definedName name="_LAN10" localSheetId="25">#REF!</definedName>
    <definedName name="_LAN10">#REF!</definedName>
    <definedName name="_LAN11" localSheetId="10">#REF!</definedName>
    <definedName name="_LAN11" localSheetId="15">#REF!</definedName>
    <definedName name="_LAN11" localSheetId="4">#REF!</definedName>
    <definedName name="_LAN11" localSheetId="5">#REF!</definedName>
    <definedName name="_LAN11" localSheetId="26">#REF!</definedName>
    <definedName name="_LAN11" localSheetId="25">#REF!</definedName>
    <definedName name="_LAN11">#REF!</definedName>
    <definedName name="_LAN12" localSheetId="10">#REF!</definedName>
    <definedName name="_LAN12" localSheetId="15">#REF!</definedName>
    <definedName name="_LAN12" localSheetId="4">#REF!</definedName>
    <definedName name="_LAN12" localSheetId="5">#REF!</definedName>
    <definedName name="_LAN12" localSheetId="26">#REF!</definedName>
    <definedName name="_LAN12" localSheetId="25">#REF!</definedName>
    <definedName name="_LAN12">#REF!</definedName>
    <definedName name="_LAN13" localSheetId="10">#REF!</definedName>
    <definedName name="_LAN13" localSheetId="15">#REF!</definedName>
    <definedName name="_LAN13" localSheetId="4">#REF!</definedName>
    <definedName name="_LAN13" localSheetId="5">#REF!</definedName>
    <definedName name="_LAN13" localSheetId="26">#REF!</definedName>
    <definedName name="_LAN13" localSheetId="25">#REF!</definedName>
    <definedName name="_LAN13">#REF!</definedName>
    <definedName name="_LAN14" localSheetId="10">#REF!</definedName>
    <definedName name="_LAN14" localSheetId="15">#REF!</definedName>
    <definedName name="_LAN14" localSheetId="4">#REF!</definedName>
    <definedName name="_LAN14" localSheetId="5">#REF!</definedName>
    <definedName name="_LAN14" localSheetId="26">#REF!</definedName>
    <definedName name="_LAN14" localSheetId="25">#REF!</definedName>
    <definedName name="_LAN14">#REF!</definedName>
    <definedName name="_LAN15" localSheetId="10">#REF!</definedName>
    <definedName name="_LAN15" localSheetId="15">#REF!</definedName>
    <definedName name="_LAN15" localSheetId="4">#REF!</definedName>
    <definedName name="_LAN15" localSheetId="5">#REF!</definedName>
    <definedName name="_LAN15" localSheetId="26">#REF!</definedName>
    <definedName name="_LAN15" localSheetId="25">#REF!</definedName>
    <definedName name="_LAN15">#REF!</definedName>
    <definedName name="_LAN16" localSheetId="10">#REF!</definedName>
    <definedName name="_LAN16" localSheetId="15">#REF!</definedName>
    <definedName name="_LAN16" localSheetId="4">#REF!</definedName>
    <definedName name="_LAN16" localSheetId="5">#REF!</definedName>
    <definedName name="_LAN16" localSheetId="26">#REF!</definedName>
    <definedName name="_LAN16" localSheetId="25">#REF!</definedName>
    <definedName name="_LAN16">#REF!</definedName>
    <definedName name="_LAN17" localSheetId="10">#REF!</definedName>
    <definedName name="_LAN17" localSheetId="15">#REF!</definedName>
    <definedName name="_LAN17" localSheetId="4">#REF!</definedName>
    <definedName name="_LAN17" localSheetId="5">#REF!</definedName>
    <definedName name="_LAN17" localSheetId="26">#REF!</definedName>
    <definedName name="_LAN17" localSheetId="25">#REF!</definedName>
    <definedName name="_LAN17">#REF!</definedName>
    <definedName name="_LAN18" localSheetId="10">#REF!</definedName>
    <definedName name="_LAN18" localSheetId="15">#REF!</definedName>
    <definedName name="_LAN18" localSheetId="4">#REF!</definedName>
    <definedName name="_LAN18" localSheetId="5">#REF!</definedName>
    <definedName name="_LAN18" localSheetId="26">#REF!</definedName>
    <definedName name="_LAN18" localSheetId="25">#REF!</definedName>
    <definedName name="_LAN18">#REF!</definedName>
    <definedName name="_LAN19" localSheetId="10">#REF!</definedName>
    <definedName name="_LAN19" localSheetId="15">#REF!</definedName>
    <definedName name="_LAN19" localSheetId="4">#REF!</definedName>
    <definedName name="_LAN19" localSheetId="5">#REF!</definedName>
    <definedName name="_LAN19" localSheetId="26">#REF!</definedName>
    <definedName name="_LAN19" localSheetId="25">#REF!</definedName>
    <definedName name="_LAN19">#REF!</definedName>
    <definedName name="_LAN2" localSheetId="10">#REF!</definedName>
    <definedName name="_LAN2" localSheetId="15">#REF!</definedName>
    <definedName name="_LAN2" localSheetId="4">#REF!</definedName>
    <definedName name="_LAN2" localSheetId="5">#REF!</definedName>
    <definedName name="_LAN2" localSheetId="26">#REF!</definedName>
    <definedName name="_LAN2" localSheetId="25">#REF!</definedName>
    <definedName name="_LAN2">#REF!</definedName>
    <definedName name="_LAN20" localSheetId="10">#REF!</definedName>
    <definedName name="_LAN20" localSheetId="15">#REF!</definedName>
    <definedName name="_LAN20" localSheetId="4">#REF!</definedName>
    <definedName name="_LAN20" localSheetId="5">#REF!</definedName>
    <definedName name="_LAN20" localSheetId="26">#REF!</definedName>
    <definedName name="_LAN20" localSheetId="25">#REF!</definedName>
    <definedName name="_LAN20">#REF!</definedName>
    <definedName name="_LAN3" localSheetId="10">#REF!</definedName>
    <definedName name="_LAN3" localSheetId="15">#REF!</definedName>
    <definedName name="_LAN3" localSheetId="4">#REF!</definedName>
    <definedName name="_LAN3" localSheetId="5">#REF!</definedName>
    <definedName name="_LAN3" localSheetId="26">#REF!</definedName>
    <definedName name="_LAN3" localSheetId="25">#REF!</definedName>
    <definedName name="_LAN3">#REF!</definedName>
    <definedName name="_LAN4" localSheetId="10">#REF!</definedName>
    <definedName name="_LAN4" localSheetId="15">#REF!</definedName>
    <definedName name="_LAN4" localSheetId="4">#REF!</definedName>
    <definedName name="_LAN4" localSheetId="5">#REF!</definedName>
    <definedName name="_LAN4" localSheetId="26">#REF!</definedName>
    <definedName name="_LAN4" localSheetId="25">#REF!</definedName>
    <definedName name="_LAN4">#REF!</definedName>
    <definedName name="_LAN5" localSheetId="10">#REF!</definedName>
    <definedName name="_LAN5" localSheetId="15">#REF!</definedName>
    <definedName name="_LAN5" localSheetId="4">#REF!</definedName>
    <definedName name="_LAN5" localSheetId="5">#REF!</definedName>
    <definedName name="_LAN5" localSheetId="26">#REF!</definedName>
    <definedName name="_LAN5" localSheetId="25">#REF!</definedName>
    <definedName name="_LAN5">#REF!</definedName>
    <definedName name="_LAN6" localSheetId="10">#REF!</definedName>
    <definedName name="_LAN6" localSheetId="15">#REF!</definedName>
    <definedName name="_LAN6" localSheetId="4">#REF!</definedName>
    <definedName name="_LAN6" localSheetId="5">#REF!</definedName>
    <definedName name="_LAN6" localSheetId="26">#REF!</definedName>
    <definedName name="_LAN6" localSheetId="25">#REF!</definedName>
    <definedName name="_LAN6">#REF!</definedName>
    <definedName name="_LAN7" localSheetId="10">#REF!</definedName>
    <definedName name="_LAN7" localSheetId="15">#REF!</definedName>
    <definedName name="_LAN7" localSheetId="4">#REF!</definedName>
    <definedName name="_LAN7" localSheetId="5">#REF!</definedName>
    <definedName name="_LAN7" localSheetId="26">#REF!</definedName>
    <definedName name="_LAN7" localSheetId="25">#REF!</definedName>
    <definedName name="_LAN7">#REF!</definedName>
    <definedName name="_LAN8" localSheetId="10">#REF!</definedName>
    <definedName name="_LAN8" localSheetId="15">#REF!</definedName>
    <definedName name="_LAN8" localSheetId="4">#REF!</definedName>
    <definedName name="_LAN8" localSheetId="5">#REF!</definedName>
    <definedName name="_LAN8" localSheetId="26">#REF!</definedName>
    <definedName name="_LAN8" localSheetId="25">#REF!</definedName>
    <definedName name="_LAN8">#REF!</definedName>
    <definedName name="_LAN9" localSheetId="10">#REF!</definedName>
    <definedName name="_LAN9" localSheetId="15">#REF!</definedName>
    <definedName name="_LAN9" localSheetId="4">#REF!</definedName>
    <definedName name="_LAN9" localSheetId="5">#REF!</definedName>
    <definedName name="_LAN9" localSheetId="26">#REF!</definedName>
    <definedName name="_LAN9" localSheetId="25">#REF!</definedName>
    <definedName name="_LAN9">#REF!</definedName>
    <definedName name="_Lg1" localSheetId="10">#REF!</definedName>
    <definedName name="_Lg1" localSheetId="15">#REF!</definedName>
    <definedName name="_Lg1" localSheetId="4">#REF!</definedName>
    <definedName name="_Lg1" localSheetId="5">#REF!</definedName>
    <definedName name="_Lg1" localSheetId="26">#REF!</definedName>
    <definedName name="_Lg1" localSheetId="25">#REF!</definedName>
    <definedName name="_Lg1">#REF!</definedName>
    <definedName name="_Lg2" localSheetId="10">#REF!</definedName>
    <definedName name="_Lg2" localSheetId="15">#REF!</definedName>
    <definedName name="_Lg2" localSheetId="4">#REF!</definedName>
    <definedName name="_Lg2" localSheetId="5">#REF!</definedName>
    <definedName name="_Lg2" localSheetId="26">#REF!</definedName>
    <definedName name="_Lg2" localSheetId="25">#REF!</definedName>
    <definedName name="_Lg2">#REF!</definedName>
    <definedName name="_LKS1" localSheetId="24">'전기관로 토공산근'!_LKS1</definedName>
    <definedName name="_LKS1">'전기관로 토공산근'!_LKS1</definedName>
    <definedName name="_LKS2" localSheetId="24">'전기관로 토공산근'!_LKS2</definedName>
    <definedName name="_LKS2">'전기관로 토공산근'!_LKS2</definedName>
    <definedName name="_LL1" localSheetId="10">#REF!</definedName>
    <definedName name="_LL1" localSheetId="15">#REF!</definedName>
    <definedName name="_LL1" localSheetId="4">#REF!</definedName>
    <definedName name="_LL1" localSheetId="5">#REF!</definedName>
    <definedName name="_LL1" localSheetId="26">#REF!</definedName>
    <definedName name="_LL1" localSheetId="25">#REF!</definedName>
    <definedName name="_LL1">#REF!</definedName>
    <definedName name="_LL2">'[14]BOX(1.5X1.5)'!$C$3</definedName>
    <definedName name="_LR1">'[14]BOX(1.5X1.5)'!$F$2</definedName>
    <definedName name="_LR2">'[14]BOX(1.5X1.5)'!$F$3</definedName>
    <definedName name="_LR3">'[14]BOX(1.5X1.5)'!$F$4</definedName>
    <definedName name="_LS1" localSheetId="10">#REF!</definedName>
    <definedName name="_LS1" localSheetId="15">#REF!</definedName>
    <definedName name="_LS1" localSheetId="4">#REF!</definedName>
    <definedName name="_LS1" localSheetId="5">#REF!</definedName>
    <definedName name="_LS1" localSheetId="26">#REF!</definedName>
    <definedName name="_LS1" localSheetId="25">#REF!</definedName>
    <definedName name="_LS1">#REF!</definedName>
    <definedName name="_LS2" localSheetId="10">#REF!</definedName>
    <definedName name="_LS2" localSheetId="15">#REF!</definedName>
    <definedName name="_LS2" localSheetId="4">#REF!</definedName>
    <definedName name="_LS2" localSheetId="5">#REF!</definedName>
    <definedName name="_LS2" localSheetId="26">#REF!</definedName>
    <definedName name="_LS2" localSheetId="25">#REF!</definedName>
    <definedName name="_LS2">#REF!</definedName>
    <definedName name="_LS3" localSheetId="10">#REF!</definedName>
    <definedName name="_LS3" localSheetId="15">#REF!</definedName>
    <definedName name="_LS3" localSheetId="4">#REF!</definedName>
    <definedName name="_LS3" localSheetId="5">#REF!</definedName>
    <definedName name="_LS3" localSheetId="26">#REF!</definedName>
    <definedName name="_LS3" localSheetId="25">#REF!</definedName>
    <definedName name="_LS3">#REF!</definedName>
    <definedName name="_LS4" localSheetId="10">#REF!</definedName>
    <definedName name="_LS4" localSheetId="15">#REF!</definedName>
    <definedName name="_LS4" localSheetId="4">#REF!</definedName>
    <definedName name="_LS4" localSheetId="5">#REF!</definedName>
    <definedName name="_LS4" localSheetId="26">#REF!</definedName>
    <definedName name="_LS4" localSheetId="25">#REF!</definedName>
    <definedName name="_LS4">#REF!</definedName>
    <definedName name="_MaL1" localSheetId="10">#REF!</definedName>
    <definedName name="_MaL1" localSheetId="8">#REF!</definedName>
    <definedName name="_MaL1" localSheetId="15">#REF!</definedName>
    <definedName name="_MaL1" localSheetId="24">#REF!</definedName>
    <definedName name="_MaL1" localSheetId="4">#REF!</definedName>
    <definedName name="_MaL1" localSheetId="5">#REF!</definedName>
    <definedName name="_MaL1" localSheetId="26">#REF!</definedName>
    <definedName name="_MaL1" localSheetId="25">#REF!</definedName>
    <definedName name="_MaL1">#REF!</definedName>
    <definedName name="_MaL2" localSheetId="10">#REF!</definedName>
    <definedName name="_MaL2" localSheetId="8">#REF!</definedName>
    <definedName name="_MaL2" localSheetId="15">#REF!</definedName>
    <definedName name="_MaL2" localSheetId="24">#REF!</definedName>
    <definedName name="_MaL2" localSheetId="4">#REF!</definedName>
    <definedName name="_MaL2" localSheetId="5">#REF!</definedName>
    <definedName name="_MaL2" localSheetId="26">#REF!</definedName>
    <definedName name="_MaL2" localSheetId="25">#REF!</definedName>
    <definedName name="_MaL2">#REF!</definedName>
    <definedName name="_mcv1" localSheetId="10">#REF!</definedName>
    <definedName name="_mcv1" localSheetId="15">#REF!</definedName>
    <definedName name="_mcv1" localSheetId="4">#REF!</definedName>
    <definedName name="_mcv1" localSheetId="5">#REF!</definedName>
    <definedName name="_mcv1" localSheetId="26">#REF!</definedName>
    <definedName name="_mcv1" localSheetId="25">#REF!</definedName>
    <definedName name="_mcv1">#REF!</definedName>
    <definedName name="_mcv2" localSheetId="10">#REF!</definedName>
    <definedName name="_mcv2" localSheetId="15">#REF!</definedName>
    <definedName name="_mcv2" localSheetId="4">#REF!</definedName>
    <definedName name="_mcv2" localSheetId="5">#REF!</definedName>
    <definedName name="_mcv2" localSheetId="26">#REF!</definedName>
    <definedName name="_mcv2" localSheetId="25">#REF!</definedName>
    <definedName name="_mcv2">#REF!</definedName>
    <definedName name="_mcv3" localSheetId="10">#REF!</definedName>
    <definedName name="_mcv3" localSheetId="15">#REF!</definedName>
    <definedName name="_mcv3" localSheetId="4">#REF!</definedName>
    <definedName name="_mcv3" localSheetId="5">#REF!</definedName>
    <definedName name="_mcv3" localSheetId="26">#REF!</definedName>
    <definedName name="_mcv3" localSheetId="25">#REF!</definedName>
    <definedName name="_mcv3">#REF!</definedName>
    <definedName name="_mcv4" localSheetId="10">#REF!</definedName>
    <definedName name="_mcv4" localSheetId="15">#REF!</definedName>
    <definedName name="_mcv4" localSheetId="4">#REF!</definedName>
    <definedName name="_mcv4" localSheetId="5">#REF!</definedName>
    <definedName name="_mcv4" localSheetId="26">#REF!</definedName>
    <definedName name="_mcv4" localSheetId="25">#REF!</definedName>
    <definedName name="_mcv4">#REF!</definedName>
    <definedName name="_mcv5" localSheetId="10">#REF!</definedName>
    <definedName name="_mcv5" localSheetId="15">#REF!</definedName>
    <definedName name="_mcv5" localSheetId="4">#REF!</definedName>
    <definedName name="_mcv5" localSheetId="5">#REF!</definedName>
    <definedName name="_mcv5" localSheetId="26">#REF!</definedName>
    <definedName name="_mcv5" localSheetId="25">#REF!</definedName>
    <definedName name="_mcv5">#REF!</definedName>
    <definedName name="_mhw1" localSheetId="10">#REF!</definedName>
    <definedName name="_mhw1" localSheetId="15">#REF!</definedName>
    <definedName name="_mhw1" localSheetId="4">#REF!</definedName>
    <definedName name="_mhw1" localSheetId="5">#REF!</definedName>
    <definedName name="_mhw1" localSheetId="26">#REF!</definedName>
    <definedName name="_mhw1" localSheetId="25">#REF!</definedName>
    <definedName name="_mhw1">#REF!</definedName>
    <definedName name="_mvw1" localSheetId="10">#REF!</definedName>
    <definedName name="_mvw1" localSheetId="15">#REF!</definedName>
    <definedName name="_mvw1" localSheetId="4">#REF!</definedName>
    <definedName name="_mvw1" localSheetId="5">#REF!</definedName>
    <definedName name="_mvw1" localSheetId="26">#REF!</definedName>
    <definedName name="_mvw1" localSheetId="25">#REF!</definedName>
    <definedName name="_mvw1">#REF!</definedName>
    <definedName name="_NS1" localSheetId="10">#REF!</definedName>
    <definedName name="_NS1" localSheetId="15">#REF!</definedName>
    <definedName name="_NS1" localSheetId="4">#REF!</definedName>
    <definedName name="_NS1" localSheetId="5">#REF!</definedName>
    <definedName name="_NS1" localSheetId="26">#REF!</definedName>
    <definedName name="_NS1" localSheetId="25">#REF!</definedName>
    <definedName name="_NS1">#REF!</definedName>
    <definedName name="_NS2" localSheetId="10">#REF!</definedName>
    <definedName name="_NS2" localSheetId="15">#REF!</definedName>
    <definedName name="_NS2" localSheetId="4">#REF!</definedName>
    <definedName name="_NS2" localSheetId="5">#REF!</definedName>
    <definedName name="_NS2" localSheetId="26">#REF!</definedName>
    <definedName name="_NS2" localSheetId="25">#REF!</definedName>
    <definedName name="_NS2">#REF!</definedName>
    <definedName name="_NS3" localSheetId="10">#REF!</definedName>
    <definedName name="_NS3" localSheetId="15">#REF!</definedName>
    <definedName name="_NS3" localSheetId="4">#REF!</definedName>
    <definedName name="_NS3" localSheetId="5">#REF!</definedName>
    <definedName name="_NS3" localSheetId="26">#REF!</definedName>
    <definedName name="_NS3" localSheetId="25">#REF!</definedName>
    <definedName name="_NS3">#REF!</definedName>
    <definedName name="_NS4" localSheetId="10">#REF!</definedName>
    <definedName name="_NS4" localSheetId="15">#REF!</definedName>
    <definedName name="_NS4" localSheetId="4">#REF!</definedName>
    <definedName name="_NS4" localSheetId="5">#REF!</definedName>
    <definedName name="_NS4" localSheetId="26">#REF!</definedName>
    <definedName name="_NS4" localSheetId="25">#REF!</definedName>
    <definedName name="_NS4">#REF!</definedName>
    <definedName name="_nsu1" localSheetId="10">#REF!</definedName>
    <definedName name="_nsu1" localSheetId="8">#REF!</definedName>
    <definedName name="_nsu1" localSheetId="15">#REF!</definedName>
    <definedName name="_nsu1" localSheetId="24">#REF!</definedName>
    <definedName name="_nsu1" localSheetId="4">#REF!</definedName>
    <definedName name="_nsu1" localSheetId="5">#REF!</definedName>
    <definedName name="_nsu1" localSheetId="26">#REF!</definedName>
    <definedName name="_nsu1" localSheetId="25">#REF!</definedName>
    <definedName name="_nsu1">#REF!</definedName>
    <definedName name="_o" localSheetId="10">#REF!</definedName>
    <definedName name="_o" localSheetId="8">#REF!</definedName>
    <definedName name="_o" localSheetId="15">#REF!</definedName>
    <definedName name="_o" localSheetId="4">#REF!</definedName>
    <definedName name="_o" localSheetId="5">#REF!</definedName>
    <definedName name="_o" localSheetId="26">#REF!</definedName>
    <definedName name="_o" localSheetId="25">#REF!</definedName>
    <definedName name="_o">#REF!</definedName>
    <definedName name="_o_8" localSheetId="10">#REF!</definedName>
    <definedName name="_o_8" localSheetId="8">#REF!</definedName>
    <definedName name="_o_8" localSheetId="15">#REF!</definedName>
    <definedName name="_o_8" localSheetId="4">#REF!</definedName>
    <definedName name="_o_8" localSheetId="5">#REF!</definedName>
    <definedName name="_o_8" localSheetId="26">#REF!</definedName>
    <definedName name="_o_8" localSheetId="25">#REF!</definedName>
    <definedName name="_o_8">#REF!</definedName>
    <definedName name="_Order1" hidden="1">255</definedName>
    <definedName name="_Order2" hidden="1">255</definedName>
    <definedName name="_p" localSheetId="10">#REF!</definedName>
    <definedName name="_p" localSheetId="8">#REF!</definedName>
    <definedName name="_p" localSheetId="15">#REF!</definedName>
    <definedName name="_p" localSheetId="24">#REF!</definedName>
    <definedName name="_p" localSheetId="4">#REF!</definedName>
    <definedName name="_p" localSheetId="5">#REF!</definedName>
    <definedName name="_p" localSheetId="26">#REF!</definedName>
    <definedName name="_p" localSheetId="25">#REF!</definedName>
    <definedName name="_p">#REF!</definedName>
    <definedName name="_p_8" localSheetId="10">#REF!</definedName>
    <definedName name="_p_8" localSheetId="8">#REF!</definedName>
    <definedName name="_p_8" localSheetId="15">#REF!</definedName>
    <definedName name="_p_8" localSheetId="24">#REF!</definedName>
    <definedName name="_p_8" localSheetId="4">#REF!</definedName>
    <definedName name="_p_8" localSheetId="5">#REF!</definedName>
    <definedName name="_p_8" localSheetId="26">#REF!</definedName>
    <definedName name="_p_8" localSheetId="25">#REF!</definedName>
    <definedName name="_p_8">#REF!</definedName>
    <definedName name="_P1" localSheetId="10">#REF!</definedName>
    <definedName name="_P1" localSheetId="8">#REF!</definedName>
    <definedName name="_P1" localSheetId="15">#REF!</definedName>
    <definedName name="_P1" localSheetId="24">#REF!</definedName>
    <definedName name="_P1" localSheetId="4">#REF!</definedName>
    <definedName name="_P1" localSheetId="5">#REF!</definedName>
    <definedName name="_P1" localSheetId="26">#REF!</definedName>
    <definedName name="_P1" localSheetId="25">#REF!</definedName>
    <definedName name="_P1">#REF!</definedName>
    <definedName name="_P1_8" localSheetId="10">#REF!</definedName>
    <definedName name="_P1_8" localSheetId="8">#REF!</definedName>
    <definedName name="_P1_8" localSheetId="15">#REF!</definedName>
    <definedName name="_P1_8" localSheetId="4">#REF!</definedName>
    <definedName name="_P1_8" localSheetId="5">#REF!</definedName>
    <definedName name="_P1_8" localSheetId="26">#REF!</definedName>
    <definedName name="_P1_8" localSheetId="25">#REF!</definedName>
    <definedName name="_P1_8">#REF!</definedName>
    <definedName name="_P3" localSheetId="24" hidden="1">{#N/A,#N/A,FALSE,"배수1"}</definedName>
    <definedName name="_P3" hidden="1">{#N/A,#N/A,FALSE,"배수1"}</definedName>
    <definedName name="_P4" localSheetId="24" hidden="1">{#N/A,#N/A,FALSE,"혼합골재"}</definedName>
    <definedName name="_P4" hidden="1">{#N/A,#N/A,FALSE,"혼합골재"}</definedName>
    <definedName name="_P5" localSheetId="24" hidden="1">{#N/A,#N/A,FALSE,"배수1"}</definedName>
    <definedName name="_P5" hidden="1">{#N/A,#N/A,FALSE,"배수1"}</definedName>
    <definedName name="_P6" localSheetId="24" hidden="1">{#N/A,#N/A,FALSE,"2~8번"}</definedName>
    <definedName name="_P6" hidden="1">{#N/A,#N/A,FALSE,"2~8번"}</definedName>
    <definedName name="_pa1" localSheetId="10">#REF!</definedName>
    <definedName name="_pa1" localSheetId="8">#REF!</definedName>
    <definedName name="_pa1" localSheetId="15">#REF!</definedName>
    <definedName name="_pa1" localSheetId="24">#REF!</definedName>
    <definedName name="_pa1" localSheetId="4">#REF!</definedName>
    <definedName name="_pa1" localSheetId="5">#REF!</definedName>
    <definedName name="_pa1" localSheetId="26">#REF!</definedName>
    <definedName name="_pa1" localSheetId="25">#REF!</definedName>
    <definedName name="_pa1">#REF!</definedName>
    <definedName name="_pa2" localSheetId="10">#REF!</definedName>
    <definedName name="_pa2" localSheetId="8">#REF!</definedName>
    <definedName name="_pa2" localSheetId="15">#REF!</definedName>
    <definedName name="_pa2" localSheetId="24">#REF!</definedName>
    <definedName name="_pa2" localSheetId="4">#REF!</definedName>
    <definedName name="_pa2" localSheetId="5">#REF!</definedName>
    <definedName name="_pa2" localSheetId="26">#REF!</definedName>
    <definedName name="_pa2" localSheetId="25">#REF!</definedName>
    <definedName name="_pa2">#REF!</definedName>
    <definedName name="_Parse_In" localSheetId="10" hidden="1">#REF!</definedName>
    <definedName name="_Parse_In" localSheetId="8" hidden="1">#REF!</definedName>
    <definedName name="_Parse_In" localSheetId="15" hidden="1">#REF!</definedName>
    <definedName name="_Parse_In" localSheetId="4" hidden="1">#REF!</definedName>
    <definedName name="_Parse_In" localSheetId="5" hidden="1">#REF!</definedName>
    <definedName name="_Parse_In" localSheetId="26" hidden="1">#REF!</definedName>
    <definedName name="_Parse_In" localSheetId="25" hidden="1">#REF!</definedName>
    <definedName name="_Parse_In" hidden="1">#REF!</definedName>
    <definedName name="_pe22" localSheetId="10">#REF!</definedName>
    <definedName name="_pe22" localSheetId="15">#REF!</definedName>
    <definedName name="_pe22" localSheetId="4">#REF!</definedName>
    <definedName name="_pe22" localSheetId="5">#REF!</definedName>
    <definedName name="_pe22" localSheetId="26">#REF!</definedName>
    <definedName name="_pe22" localSheetId="25">#REF!</definedName>
    <definedName name="_pe22">#REF!</definedName>
    <definedName name="_Pi1">[15]역T형!$M$79</definedName>
    <definedName name="_PI3" localSheetId="10">#REF!</definedName>
    <definedName name="_PI3" localSheetId="15">#REF!</definedName>
    <definedName name="_PI3" localSheetId="4">#REF!</definedName>
    <definedName name="_PI3" localSheetId="5">#REF!</definedName>
    <definedName name="_PI3" localSheetId="26">#REF!</definedName>
    <definedName name="_PI3" localSheetId="25">#REF!</definedName>
    <definedName name="_PI3">#REF!</definedName>
    <definedName name="_pl1" localSheetId="10">#REF!</definedName>
    <definedName name="_pl1" localSheetId="15">#REF!</definedName>
    <definedName name="_pl1" localSheetId="4">#REF!</definedName>
    <definedName name="_pl1" localSheetId="5">#REF!</definedName>
    <definedName name="_pl1" localSheetId="26">#REF!</definedName>
    <definedName name="_pl1" localSheetId="25">#REF!</definedName>
    <definedName name="_pl1">#REF!</definedName>
    <definedName name="_PL2" localSheetId="10">#REF!</definedName>
    <definedName name="_PL2" localSheetId="15">#REF!</definedName>
    <definedName name="_PL2" localSheetId="4">#REF!</definedName>
    <definedName name="_PL2" localSheetId="5">#REF!</definedName>
    <definedName name="_PL2" localSheetId="26">#REF!</definedName>
    <definedName name="_PL2" localSheetId="25">#REF!</definedName>
    <definedName name="_PL2">#REF!</definedName>
    <definedName name="_PL3" localSheetId="10">#REF!</definedName>
    <definedName name="_PL3" localSheetId="15">#REF!</definedName>
    <definedName name="_PL3" localSheetId="4">#REF!</definedName>
    <definedName name="_PL3" localSheetId="5">#REF!</definedName>
    <definedName name="_PL3" localSheetId="26">#REF!</definedName>
    <definedName name="_PL3" localSheetId="25">#REF!</definedName>
    <definedName name="_PL3">#REF!</definedName>
    <definedName name="_PSC19" localSheetId="10">#REF!</definedName>
    <definedName name="_PSC19" localSheetId="15">#REF!</definedName>
    <definedName name="_PSC19" localSheetId="4">#REF!</definedName>
    <definedName name="_PSC19" localSheetId="5">#REF!</definedName>
    <definedName name="_PSC19" localSheetId="26">#REF!</definedName>
    <definedName name="_PSC19" localSheetId="25">#REF!</definedName>
    <definedName name="_PSC19">#REF!</definedName>
    <definedName name="_PVC100" localSheetId="10">#REF!</definedName>
    <definedName name="_PVC100" localSheetId="15">#REF!</definedName>
    <definedName name="_PVC100" localSheetId="4">#REF!</definedName>
    <definedName name="_PVC100" localSheetId="5">#REF!</definedName>
    <definedName name="_PVC100" localSheetId="26">#REF!</definedName>
    <definedName name="_PVC100" localSheetId="25">#REF!</definedName>
    <definedName name="_PVC100">#REF!</definedName>
    <definedName name="_PVC125" localSheetId="10">#REF!</definedName>
    <definedName name="_PVC125" localSheetId="15">#REF!</definedName>
    <definedName name="_PVC125" localSheetId="4">#REF!</definedName>
    <definedName name="_PVC125" localSheetId="5">#REF!</definedName>
    <definedName name="_PVC125" localSheetId="26">#REF!</definedName>
    <definedName name="_PVC125" localSheetId="25">#REF!</definedName>
    <definedName name="_PVC125">#REF!</definedName>
    <definedName name="_PVC150" localSheetId="10">#REF!</definedName>
    <definedName name="_PVC150" localSheetId="15">#REF!</definedName>
    <definedName name="_PVC150" localSheetId="4">#REF!</definedName>
    <definedName name="_PVC150" localSheetId="5">#REF!</definedName>
    <definedName name="_PVC150" localSheetId="26">#REF!</definedName>
    <definedName name="_PVC150" localSheetId="25">#REF!</definedName>
    <definedName name="_PVC150">#REF!</definedName>
    <definedName name="_qs1" localSheetId="10">#REF!</definedName>
    <definedName name="_qs1" localSheetId="8">#REF!</definedName>
    <definedName name="_qs1" localSheetId="15">#REF!</definedName>
    <definedName name="_qs1" localSheetId="24">#REF!</definedName>
    <definedName name="_qs1" localSheetId="4">#REF!</definedName>
    <definedName name="_qs1" localSheetId="5">#REF!</definedName>
    <definedName name="_qs1" localSheetId="26">#REF!</definedName>
    <definedName name="_qs1" localSheetId="25">#REF!</definedName>
    <definedName name="_qs1">#REF!</definedName>
    <definedName name="_qs12" localSheetId="10">#REF!</definedName>
    <definedName name="_qs12" localSheetId="8">#REF!</definedName>
    <definedName name="_qs12" localSheetId="15">#REF!</definedName>
    <definedName name="_qs12" localSheetId="24">#REF!</definedName>
    <definedName name="_qs12" localSheetId="4">#REF!</definedName>
    <definedName name="_qs12" localSheetId="5">#REF!</definedName>
    <definedName name="_qs12" localSheetId="26">#REF!</definedName>
    <definedName name="_qs12" localSheetId="25">#REF!</definedName>
    <definedName name="_qs12">#REF!</definedName>
    <definedName name="_qs2" localSheetId="10">#REF!</definedName>
    <definedName name="_qs2" localSheetId="8">#REF!</definedName>
    <definedName name="_qs2" localSheetId="15">#REF!</definedName>
    <definedName name="_qs2" localSheetId="24">#REF!</definedName>
    <definedName name="_qs2" localSheetId="4">#REF!</definedName>
    <definedName name="_qs2" localSheetId="5">#REF!</definedName>
    <definedName name="_qs2" localSheetId="26">#REF!</definedName>
    <definedName name="_qs2" localSheetId="25">#REF!</definedName>
    <definedName name="_qs2">#REF!</definedName>
    <definedName name="_qs22" localSheetId="10">#REF!</definedName>
    <definedName name="_qs22" localSheetId="8">#REF!</definedName>
    <definedName name="_qs22" localSheetId="15">#REF!</definedName>
    <definedName name="_qs22" localSheetId="4">#REF!</definedName>
    <definedName name="_qs22" localSheetId="5">#REF!</definedName>
    <definedName name="_qs22" localSheetId="26">#REF!</definedName>
    <definedName name="_qs22" localSheetId="25">#REF!</definedName>
    <definedName name="_qs22">#REF!</definedName>
    <definedName name="_RD1" localSheetId="10">#REF!</definedName>
    <definedName name="_RD1" localSheetId="15">#REF!</definedName>
    <definedName name="_RD1" localSheetId="4">#REF!</definedName>
    <definedName name="_RD1" localSheetId="5">#REF!</definedName>
    <definedName name="_RD1" localSheetId="26">#REF!</definedName>
    <definedName name="_RD1" localSheetId="25">#REF!</definedName>
    <definedName name="_RD1">#REF!</definedName>
    <definedName name="_RD2" localSheetId="10">#REF!</definedName>
    <definedName name="_RD2" localSheetId="15">#REF!</definedName>
    <definedName name="_RD2" localSheetId="4">#REF!</definedName>
    <definedName name="_RD2" localSheetId="5">#REF!</definedName>
    <definedName name="_RD2" localSheetId="26">#REF!</definedName>
    <definedName name="_RD2" localSheetId="25">#REF!</definedName>
    <definedName name="_RD2">#REF!</definedName>
    <definedName name="_RD3" localSheetId="10">#REF!</definedName>
    <definedName name="_RD3" localSheetId="15">#REF!</definedName>
    <definedName name="_RD3" localSheetId="4">#REF!</definedName>
    <definedName name="_RD3" localSheetId="5">#REF!</definedName>
    <definedName name="_RD3" localSheetId="26">#REF!</definedName>
    <definedName name="_RD3" localSheetId="25">#REF!</definedName>
    <definedName name="_RD3">#REF!</definedName>
    <definedName name="_RD4" localSheetId="10">#REF!</definedName>
    <definedName name="_RD4" localSheetId="15">#REF!</definedName>
    <definedName name="_RD4" localSheetId="4">#REF!</definedName>
    <definedName name="_RD4" localSheetId="5">#REF!</definedName>
    <definedName name="_RD4" localSheetId="26">#REF!</definedName>
    <definedName name="_RD4" localSheetId="25">#REF!</definedName>
    <definedName name="_RD4">#REF!</definedName>
    <definedName name="_RD5">[2]교각계산!$K$86</definedName>
    <definedName name="_RD6" localSheetId="10">#REF!</definedName>
    <definedName name="_RD6" localSheetId="15">#REF!</definedName>
    <definedName name="_RD6" localSheetId="4">#REF!</definedName>
    <definedName name="_RD6" localSheetId="5">#REF!</definedName>
    <definedName name="_RD6" localSheetId="26">#REF!</definedName>
    <definedName name="_RD6" localSheetId="25">#REF!</definedName>
    <definedName name="_RD6">#REF!</definedName>
    <definedName name="_RD7" localSheetId="10">#REF!</definedName>
    <definedName name="_RD7" localSheetId="15">#REF!</definedName>
    <definedName name="_RD7" localSheetId="4">#REF!</definedName>
    <definedName name="_RD7" localSheetId="5">#REF!</definedName>
    <definedName name="_RD7" localSheetId="26">#REF!</definedName>
    <definedName name="_RD7" localSheetId="25">#REF!</definedName>
    <definedName name="_RD7">#REF!</definedName>
    <definedName name="_Regression_Int" hidden="1">1</definedName>
    <definedName name="_Regression_Out" localSheetId="10" hidden="1">#REF!</definedName>
    <definedName name="_Regression_Out" localSheetId="8" hidden="1">#REF!</definedName>
    <definedName name="_Regression_Out" localSheetId="15" hidden="1">#REF!</definedName>
    <definedName name="_Regression_Out" localSheetId="24" hidden="1">#REF!</definedName>
    <definedName name="_Regression_Out" localSheetId="4" hidden="1">#REF!</definedName>
    <definedName name="_Regression_Out" localSheetId="5" hidden="1">#REF!</definedName>
    <definedName name="_Regression_Out" localSheetId="26" hidden="1">#REF!</definedName>
    <definedName name="_Regression_Out" localSheetId="25" hidden="1">#REF!</definedName>
    <definedName name="_Regression_Out" hidden="1">#REF!</definedName>
    <definedName name="_Regression_X" localSheetId="10" hidden="1">#REF!</definedName>
    <definedName name="_Regression_X" localSheetId="8" hidden="1">#REF!</definedName>
    <definedName name="_Regression_X" localSheetId="15" hidden="1">#REF!</definedName>
    <definedName name="_Regression_X" localSheetId="24" hidden="1">#REF!</definedName>
    <definedName name="_Regression_X" localSheetId="4" hidden="1">#REF!</definedName>
    <definedName name="_Regression_X" localSheetId="5" hidden="1">#REF!</definedName>
    <definedName name="_Regression_X" localSheetId="26" hidden="1">#REF!</definedName>
    <definedName name="_Regression_X" localSheetId="25" hidden="1">#REF!</definedName>
    <definedName name="_Regression_X" hidden="1">#REF!</definedName>
    <definedName name="_Regression_Y" localSheetId="10" hidden="1">#REF!</definedName>
    <definedName name="_Regression_Y" localSheetId="8" hidden="1">#REF!</definedName>
    <definedName name="_Regression_Y" localSheetId="15" hidden="1">#REF!</definedName>
    <definedName name="_Regression_Y" localSheetId="24" hidden="1">#REF!</definedName>
    <definedName name="_Regression_Y" localSheetId="4" hidden="1">#REF!</definedName>
    <definedName name="_Regression_Y" localSheetId="5" hidden="1">#REF!</definedName>
    <definedName name="_Regression_Y" localSheetId="26" hidden="1">#REF!</definedName>
    <definedName name="_Regression_Y" localSheetId="25" hidden="1">#REF!</definedName>
    <definedName name="_Regression_Y" hidden="1">#REF!</definedName>
    <definedName name="_REH1" localSheetId="10">#REF!</definedName>
    <definedName name="_REH1" localSheetId="15">#REF!</definedName>
    <definedName name="_REH1" localSheetId="4">#REF!</definedName>
    <definedName name="_REH1" localSheetId="5">#REF!</definedName>
    <definedName name="_REH1" localSheetId="26">#REF!</definedName>
    <definedName name="_REH1" localSheetId="25">#REF!</definedName>
    <definedName name="_REH1">#REF!</definedName>
    <definedName name="_RL1" localSheetId="10">#REF!</definedName>
    <definedName name="_RL1" localSheetId="15">#REF!</definedName>
    <definedName name="_RL1" localSheetId="4">#REF!</definedName>
    <definedName name="_RL1" localSheetId="5">#REF!</definedName>
    <definedName name="_RL1" localSheetId="26">#REF!</definedName>
    <definedName name="_RL1" localSheetId="25">#REF!</definedName>
    <definedName name="_RL1">#REF!</definedName>
    <definedName name="_RL2" localSheetId="10">#REF!</definedName>
    <definedName name="_RL2" localSheetId="15">#REF!</definedName>
    <definedName name="_RL2" localSheetId="4">#REF!</definedName>
    <definedName name="_RL2" localSheetId="5">#REF!</definedName>
    <definedName name="_RL2" localSheetId="26">#REF!</definedName>
    <definedName name="_RL2" localSheetId="25">#REF!</definedName>
    <definedName name="_RL2">#REF!</definedName>
    <definedName name="_RL3" localSheetId="10">#REF!</definedName>
    <definedName name="_RL3" localSheetId="15">#REF!</definedName>
    <definedName name="_RL3" localSheetId="4">#REF!</definedName>
    <definedName name="_RL3" localSheetId="5">#REF!</definedName>
    <definedName name="_RL3" localSheetId="26">#REF!</definedName>
    <definedName name="_RL3" localSheetId="25">#REF!</definedName>
    <definedName name="_RL3">#REF!</definedName>
    <definedName name="_RL4" localSheetId="10">#REF!</definedName>
    <definedName name="_RL4" localSheetId="15">#REF!</definedName>
    <definedName name="_RL4" localSheetId="4">#REF!</definedName>
    <definedName name="_RL4" localSheetId="5">#REF!</definedName>
    <definedName name="_RL4" localSheetId="26">#REF!</definedName>
    <definedName name="_RL4" localSheetId="25">#REF!</definedName>
    <definedName name="_RL4">#REF!</definedName>
    <definedName name="_RL5" localSheetId="10">#REF!</definedName>
    <definedName name="_RL5" localSheetId="15">#REF!</definedName>
    <definedName name="_RL5" localSheetId="4">#REF!</definedName>
    <definedName name="_RL5" localSheetId="5">#REF!</definedName>
    <definedName name="_RL5" localSheetId="26">#REF!</definedName>
    <definedName name="_RL5" localSheetId="25">#REF!</definedName>
    <definedName name="_RL5">#REF!</definedName>
    <definedName name="_RL6" localSheetId="10">#REF!</definedName>
    <definedName name="_RL6" localSheetId="15">#REF!</definedName>
    <definedName name="_RL6" localSheetId="4">#REF!</definedName>
    <definedName name="_RL6" localSheetId="5">#REF!</definedName>
    <definedName name="_RL6" localSheetId="26">#REF!</definedName>
    <definedName name="_RL6" localSheetId="25">#REF!</definedName>
    <definedName name="_RL6">#REF!</definedName>
    <definedName name="_RL7" localSheetId="10">#REF!</definedName>
    <definedName name="_RL7" localSheetId="15">#REF!</definedName>
    <definedName name="_RL7" localSheetId="4">#REF!</definedName>
    <definedName name="_RL7" localSheetId="5">#REF!</definedName>
    <definedName name="_RL7" localSheetId="26">#REF!</definedName>
    <definedName name="_RL7" localSheetId="25">#REF!</definedName>
    <definedName name="_RL7">#REF!</definedName>
    <definedName name="_s1" localSheetId="10">#REF!</definedName>
    <definedName name="_s1" localSheetId="8">#REF!</definedName>
    <definedName name="_s1" localSheetId="15">#REF!</definedName>
    <definedName name="_s1" localSheetId="4">#REF!</definedName>
    <definedName name="_s1" localSheetId="5">#REF!</definedName>
    <definedName name="_s1" localSheetId="26">#REF!</definedName>
    <definedName name="_s1" localSheetId="25">#REF!</definedName>
    <definedName name="_s1">#REF!</definedName>
    <definedName name="_S3" localSheetId="24" hidden="1">{#N/A,#N/A,FALSE,"포장2"}</definedName>
    <definedName name="_S3" hidden="1">{#N/A,#N/A,FALSE,"포장2"}</definedName>
    <definedName name="_SA1" localSheetId="10">#REF!</definedName>
    <definedName name="_SA1" localSheetId="15">#REF!</definedName>
    <definedName name="_SA1" localSheetId="4">#REF!</definedName>
    <definedName name="_SA1" localSheetId="5">#REF!</definedName>
    <definedName name="_SA1" localSheetId="26">#REF!</definedName>
    <definedName name="_SA1" localSheetId="25">#REF!</definedName>
    <definedName name="_SA1">#REF!</definedName>
    <definedName name="_SBB1" localSheetId="10">#REF!</definedName>
    <definedName name="_SBB1" localSheetId="8">#REF!</definedName>
    <definedName name="_SBB1" localSheetId="15">#REF!</definedName>
    <definedName name="_SBB1" localSheetId="24">#REF!</definedName>
    <definedName name="_SBB1" localSheetId="4">#REF!</definedName>
    <definedName name="_SBB1" localSheetId="5">#REF!</definedName>
    <definedName name="_SBB1" localSheetId="26">#REF!</definedName>
    <definedName name="_SBB1" localSheetId="25">#REF!</definedName>
    <definedName name="_SBB1">#REF!</definedName>
    <definedName name="_SBB2" localSheetId="10">#REF!</definedName>
    <definedName name="_SBB2" localSheetId="8">#REF!</definedName>
    <definedName name="_SBB2" localSheetId="15">#REF!</definedName>
    <definedName name="_SBB2" localSheetId="24">#REF!</definedName>
    <definedName name="_SBB2" localSheetId="4">#REF!</definedName>
    <definedName name="_SBB2" localSheetId="5">#REF!</definedName>
    <definedName name="_SBB2" localSheetId="26">#REF!</definedName>
    <definedName name="_SBB2" localSheetId="25">#REF!</definedName>
    <definedName name="_SBB2">#REF!</definedName>
    <definedName name="_SBB3" localSheetId="10">#REF!</definedName>
    <definedName name="_SBB3" localSheetId="8">#REF!</definedName>
    <definedName name="_SBB3" localSheetId="15">#REF!</definedName>
    <definedName name="_SBB3" localSheetId="24">#REF!</definedName>
    <definedName name="_SBB3" localSheetId="4">#REF!</definedName>
    <definedName name="_SBB3" localSheetId="5">#REF!</definedName>
    <definedName name="_SBB3" localSheetId="26">#REF!</definedName>
    <definedName name="_SBB3" localSheetId="25">#REF!</definedName>
    <definedName name="_SBB3">#REF!</definedName>
    <definedName name="_SBB4" localSheetId="10">#REF!</definedName>
    <definedName name="_SBB4" localSheetId="8">#REF!</definedName>
    <definedName name="_SBB4" localSheetId="15">#REF!</definedName>
    <definedName name="_SBB4" localSheetId="4">#REF!</definedName>
    <definedName name="_SBB4" localSheetId="5">#REF!</definedName>
    <definedName name="_SBB4" localSheetId="26">#REF!</definedName>
    <definedName name="_SBB4" localSheetId="25">#REF!</definedName>
    <definedName name="_SBB4">#REF!</definedName>
    <definedName name="_SBB5" localSheetId="10">#REF!</definedName>
    <definedName name="_SBB5" localSheetId="8">#REF!</definedName>
    <definedName name="_SBB5" localSheetId="15">#REF!</definedName>
    <definedName name="_SBB5" localSheetId="4">#REF!</definedName>
    <definedName name="_SBB5" localSheetId="5">#REF!</definedName>
    <definedName name="_SBB5" localSheetId="26">#REF!</definedName>
    <definedName name="_SBB5" localSheetId="25">#REF!</definedName>
    <definedName name="_SBB5">#REF!</definedName>
    <definedName name="_SCH1" localSheetId="10">#REF!</definedName>
    <definedName name="_SCH1" localSheetId="8">#REF!</definedName>
    <definedName name="_SCH1" localSheetId="15">#REF!</definedName>
    <definedName name="_SCH1" localSheetId="4">#REF!</definedName>
    <definedName name="_SCH1" localSheetId="5">#REF!</definedName>
    <definedName name="_SCH1" localSheetId="26">#REF!</definedName>
    <definedName name="_SCH1" localSheetId="25">#REF!</definedName>
    <definedName name="_SCH1">#REF!</definedName>
    <definedName name="_SH1" localSheetId="10">#REF!</definedName>
    <definedName name="_SH1" localSheetId="8">#REF!</definedName>
    <definedName name="_SH1" localSheetId="15">#REF!</definedName>
    <definedName name="_SH1" localSheetId="4">#REF!</definedName>
    <definedName name="_SH1" localSheetId="5">#REF!</definedName>
    <definedName name="_SH1" localSheetId="26">#REF!</definedName>
    <definedName name="_SH1" localSheetId="25">#REF!</definedName>
    <definedName name="_SH1">#REF!</definedName>
    <definedName name="_SH10" localSheetId="10">#REF!</definedName>
    <definedName name="_SH10" localSheetId="15">#REF!</definedName>
    <definedName name="_SH10" localSheetId="4">#REF!</definedName>
    <definedName name="_SH10" localSheetId="5">#REF!</definedName>
    <definedName name="_SH10" localSheetId="26">#REF!</definedName>
    <definedName name="_SH10" localSheetId="25">#REF!</definedName>
    <definedName name="_SH10">#REF!</definedName>
    <definedName name="_SH11" localSheetId="10">#REF!</definedName>
    <definedName name="_SH11" localSheetId="15">#REF!</definedName>
    <definedName name="_SH11" localSheetId="4">#REF!</definedName>
    <definedName name="_SH11" localSheetId="5">#REF!</definedName>
    <definedName name="_SH11" localSheetId="26">#REF!</definedName>
    <definedName name="_SH11" localSheetId="25">#REF!</definedName>
    <definedName name="_SH11">#REF!</definedName>
    <definedName name="_SH12" localSheetId="10">#REF!</definedName>
    <definedName name="_SH12" localSheetId="15">#REF!</definedName>
    <definedName name="_SH12" localSheetId="4">#REF!</definedName>
    <definedName name="_SH12" localSheetId="5">#REF!</definedName>
    <definedName name="_SH12" localSheetId="26">#REF!</definedName>
    <definedName name="_SH12" localSheetId="25">#REF!</definedName>
    <definedName name="_SH12">#REF!</definedName>
    <definedName name="_SH13" localSheetId="10">#REF!</definedName>
    <definedName name="_SH13" localSheetId="15">#REF!</definedName>
    <definedName name="_SH13" localSheetId="4">#REF!</definedName>
    <definedName name="_SH13" localSheetId="5">#REF!</definedName>
    <definedName name="_SH13" localSheetId="26">#REF!</definedName>
    <definedName name="_SH13" localSheetId="25">#REF!</definedName>
    <definedName name="_SH13">#REF!</definedName>
    <definedName name="_SH14" localSheetId="10">#REF!</definedName>
    <definedName name="_SH14" localSheetId="15">#REF!</definedName>
    <definedName name="_SH14" localSheetId="4">#REF!</definedName>
    <definedName name="_SH14" localSheetId="5">#REF!</definedName>
    <definedName name="_SH14" localSheetId="26">#REF!</definedName>
    <definedName name="_SH14" localSheetId="25">#REF!</definedName>
    <definedName name="_SH14">#REF!</definedName>
    <definedName name="_SH15" localSheetId="10">#REF!</definedName>
    <definedName name="_SH15" localSheetId="15">#REF!</definedName>
    <definedName name="_SH15" localSheetId="4">#REF!</definedName>
    <definedName name="_SH15" localSheetId="5">#REF!</definedName>
    <definedName name="_SH15" localSheetId="26">#REF!</definedName>
    <definedName name="_SH15" localSheetId="25">#REF!</definedName>
    <definedName name="_SH15">#REF!</definedName>
    <definedName name="_SH16" localSheetId="10">#REF!</definedName>
    <definedName name="_SH16" localSheetId="15">#REF!</definedName>
    <definedName name="_SH16" localSheetId="4">#REF!</definedName>
    <definedName name="_SH16" localSheetId="5">#REF!</definedName>
    <definedName name="_SH16" localSheetId="26">#REF!</definedName>
    <definedName name="_SH16" localSheetId="25">#REF!</definedName>
    <definedName name="_SH16">#REF!</definedName>
    <definedName name="_SH17" localSheetId="10">#REF!</definedName>
    <definedName name="_SH17" localSheetId="15">#REF!</definedName>
    <definedName name="_SH17" localSheetId="4">#REF!</definedName>
    <definedName name="_SH17" localSheetId="5">#REF!</definedName>
    <definedName name="_SH17" localSheetId="26">#REF!</definedName>
    <definedName name="_SH17" localSheetId="25">#REF!</definedName>
    <definedName name="_SH17">#REF!</definedName>
    <definedName name="_SH18" localSheetId="10">#REF!</definedName>
    <definedName name="_SH18" localSheetId="15">#REF!</definedName>
    <definedName name="_SH18" localSheetId="4">#REF!</definedName>
    <definedName name="_SH18" localSheetId="5">#REF!</definedName>
    <definedName name="_SH18" localSheetId="26">#REF!</definedName>
    <definedName name="_SH18" localSheetId="25">#REF!</definedName>
    <definedName name="_SH18">#REF!</definedName>
    <definedName name="_SH19" localSheetId="10">#REF!</definedName>
    <definedName name="_SH19" localSheetId="15">#REF!</definedName>
    <definedName name="_SH19" localSheetId="4">#REF!</definedName>
    <definedName name="_SH19" localSheetId="5">#REF!</definedName>
    <definedName name="_SH19" localSheetId="26">#REF!</definedName>
    <definedName name="_SH19" localSheetId="25">#REF!</definedName>
    <definedName name="_SH19">#REF!</definedName>
    <definedName name="_SH2" localSheetId="10">#REF!</definedName>
    <definedName name="_SH2" localSheetId="8">#REF!</definedName>
    <definedName name="_SH2" localSheetId="15">#REF!</definedName>
    <definedName name="_SH2" localSheetId="4">#REF!</definedName>
    <definedName name="_SH2" localSheetId="5">#REF!</definedName>
    <definedName name="_SH2" localSheetId="26">#REF!</definedName>
    <definedName name="_SH2" localSheetId="25">#REF!</definedName>
    <definedName name="_SH2">#REF!</definedName>
    <definedName name="_SH20" localSheetId="10">#REF!</definedName>
    <definedName name="_SH20" localSheetId="15">#REF!</definedName>
    <definedName name="_SH20" localSheetId="4">#REF!</definedName>
    <definedName name="_SH20" localSheetId="5">#REF!</definedName>
    <definedName name="_SH20" localSheetId="26">#REF!</definedName>
    <definedName name="_SH20" localSheetId="25">#REF!</definedName>
    <definedName name="_SH20">#REF!</definedName>
    <definedName name="_SH3" localSheetId="10">#REF!</definedName>
    <definedName name="_SH3" localSheetId="8">#REF!</definedName>
    <definedName name="_SH3" localSheetId="15">#REF!</definedName>
    <definedName name="_SH3" localSheetId="4">#REF!</definedName>
    <definedName name="_SH3" localSheetId="5">#REF!</definedName>
    <definedName name="_SH3" localSheetId="26">#REF!</definedName>
    <definedName name="_SH3" localSheetId="25">#REF!</definedName>
    <definedName name="_SH3">#REF!</definedName>
    <definedName name="_SH4" localSheetId="10">#REF!</definedName>
    <definedName name="_SH4" localSheetId="15">#REF!</definedName>
    <definedName name="_SH4" localSheetId="4">#REF!</definedName>
    <definedName name="_SH4" localSheetId="5">#REF!</definedName>
    <definedName name="_SH4" localSheetId="26">#REF!</definedName>
    <definedName name="_SH4" localSheetId="25">#REF!</definedName>
    <definedName name="_SH4">#REF!</definedName>
    <definedName name="_SH5" localSheetId="10">#REF!</definedName>
    <definedName name="_SH5" localSheetId="15">#REF!</definedName>
    <definedName name="_SH5" localSheetId="4">#REF!</definedName>
    <definedName name="_SH5" localSheetId="5">#REF!</definedName>
    <definedName name="_SH5" localSheetId="26">#REF!</definedName>
    <definedName name="_SH5" localSheetId="25">#REF!</definedName>
    <definedName name="_SH5">#REF!</definedName>
    <definedName name="_SH6" localSheetId="10">#REF!</definedName>
    <definedName name="_SH6" localSheetId="15">#REF!</definedName>
    <definedName name="_SH6" localSheetId="4">#REF!</definedName>
    <definedName name="_SH6" localSheetId="5">#REF!</definedName>
    <definedName name="_SH6" localSheetId="26">#REF!</definedName>
    <definedName name="_SH6" localSheetId="25">#REF!</definedName>
    <definedName name="_SH6">#REF!</definedName>
    <definedName name="_SH7" localSheetId="10">#REF!</definedName>
    <definedName name="_SH7" localSheetId="15">#REF!</definedName>
    <definedName name="_SH7" localSheetId="4">#REF!</definedName>
    <definedName name="_SH7" localSheetId="5">#REF!</definedName>
    <definedName name="_SH7" localSheetId="26">#REF!</definedName>
    <definedName name="_SH7" localSheetId="25">#REF!</definedName>
    <definedName name="_SH7">#REF!</definedName>
    <definedName name="_SH8" localSheetId="10">#REF!</definedName>
    <definedName name="_SH8" localSheetId="15">#REF!</definedName>
    <definedName name="_SH8" localSheetId="4">#REF!</definedName>
    <definedName name="_SH8" localSheetId="5">#REF!</definedName>
    <definedName name="_SH8" localSheetId="26">#REF!</definedName>
    <definedName name="_SH8" localSheetId="25">#REF!</definedName>
    <definedName name="_SH8">#REF!</definedName>
    <definedName name="_SH9" localSheetId="10">#REF!</definedName>
    <definedName name="_SH9" localSheetId="15">#REF!</definedName>
    <definedName name="_SH9" localSheetId="4">#REF!</definedName>
    <definedName name="_SH9" localSheetId="5">#REF!</definedName>
    <definedName name="_SH9" localSheetId="26">#REF!</definedName>
    <definedName name="_SH9" localSheetId="25">#REF!</definedName>
    <definedName name="_SH9">#REF!</definedName>
    <definedName name="_SHH1" localSheetId="10">#REF!</definedName>
    <definedName name="_SHH1" localSheetId="8">#REF!</definedName>
    <definedName name="_SHH1" localSheetId="15">#REF!</definedName>
    <definedName name="_SHH1" localSheetId="4">#REF!</definedName>
    <definedName name="_SHH1" localSheetId="5">#REF!</definedName>
    <definedName name="_SHH1" localSheetId="26">#REF!</definedName>
    <definedName name="_SHH1" localSheetId="25">#REF!</definedName>
    <definedName name="_SHH1">#REF!</definedName>
    <definedName name="_SHH2" localSheetId="10">#REF!</definedName>
    <definedName name="_SHH2" localSheetId="8">#REF!</definedName>
    <definedName name="_SHH2" localSheetId="15">#REF!</definedName>
    <definedName name="_SHH2" localSheetId="4">#REF!</definedName>
    <definedName name="_SHH2" localSheetId="5">#REF!</definedName>
    <definedName name="_SHH2" localSheetId="26">#REF!</definedName>
    <definedName name="_SHH2" localSheetId="25">#REF!</definedName>
    <definedName name="_SHH2">#REF!</definedName>
    <definedName name="_SHH3" localSheetId="10">#REF!</definedName>
    <definedName name="_SHH3" localSheetId="8">#REF!</definedName>
    <definedName name="_SHH3" localSheetId="15">#REF!</definedName>
    <definedName name="_SHH3" localSheetId="4">#REF!</definedName>
    <definedName name="_SHH3" localSheetId="5">#REF!</definedName>
    <definedName name="_SHH3" localSheetId="26">#REF!</definedName>
    <definedName name="_SHH3" localSheetId="25">#REF!</definedName>
    <definedName name="_SHH3">#REF!</definedName>
    <definedName name="_SOR" localSheetId="10" hidden="1">#REF!</definedName>
    <definedName name="_SOR" localSheetId="8" hidden="1">#REF!</definedName>
    <definedName name="_SOR" localSheetId="15" hidden="1">#REF!</definedName>
    <definedName name="_SOR" localSheetId="4" hidden="1">#REF!</definedName>
    <definedName name="_SOR" localSheetId="5" hidden="1">#REF!</definedName>
    <definedName name="_SOR" localSheetId="26" hidden="1">#REF!</definedName>
    <definedName name="_SOR" localSheetId="25" hidden="1">#REF!</definedName>
    <definedName name="_SOR" hidden="1">#REF!</definedName>
    <definedName name="_Sort" localSheetId="10" hidden="1">'[16]6PILE  (돌출)'!#REF!</definedName>
    <definedName name="_Sort" localSheetId="8" hidden="1">'[16]6PILE  (돌출)'!#REF!</definedName>
    <definedName name="_Sort" localSheetId="15" hidden="1">'[16]6PILE  (돌출)'!#REF!</definedName>
    <definedName name="_Sort" localSheetId="24" hidden="1">#REF!</definedName>
    <definedName name="_Sort" localSheetId="4" hidden="1">'[16]6PILE  (돌출)'!#REF!</definedName>
    <definedName name="_Sort" localSheetId="5" hidden="1">'[16]6PILE  (돌출)'!#REF!</definedName>
    <definedName name="_Sort" localSheetId="26" hidden="1">'[16]6PILE  (돌출)'!#REF!</definedName>
    <definedName name="_Sort" localSheetId="25" hidden="1">'[16]6PILE  (돌출)'!#REF!</definedName>
    <definedName name="_Sort" hidden="1">'[16]6PILE  (돌출)'!#REF!</definedName>
    <definedName name="_SORT1" localSheetId="10" hidden="1">#REF!</definedName>
    <definedName name="_SORT1" localSheetId="8" hidden="1">#REF!</definedName>
    <definedName name="_SORT1" localSheetId="15" hidden="1">#REF!</definedName>
    <definedName name="_SORT1" localSheetId="24" hidden="1">#REF!</definedName>
    <definedName name="_SORT1" localSheetId="4" hidden="1">#REF!</definedName>
    <definedName name="_SORT1" localSheetId="5" hidden="1">#REF!</definedName>
    <definedName name="_SORT1" localSheetId="26" hidden="1">#REF!</definedName>
    <definedName name="_SORT1" localSheetId="25" hidden="1">#REF!</definedName>
    <definedName name="_SORT1" hidden="1">#REF!</definedName>
    <definedName name="_Sort2" localSheetId="10" hidden="1">#REF!</definedName>
    <definedName name="_Sort2" localSheetId="8" hidden="1">#REF!</definedName>
    <definedName name="_Sort2" localSheetId="15" hidden="1">#REF!</definedName>
    <definedName name="_Sort2" localSheetId="4" hidden="1">#REF!</definedName>
    <definedName name="_Sort2" localSheetId="5" hidden="1">#REF!</definedName>
    <definedName name="_Sort2" localSheetId="26" hidden="1">#REF!</definedName>
    <definedName name="_Sort2" localSheetId="25" hidden="1">#REF!</definedName>
    <definedName name="_Sort2" hidden="1">#REF!</definedName>
    <definedName name="_Sortt" localSheetId="10" hidden="1">#REF!</definedName>
    <definedName name="_Sortt" localSheetId="15" hidden="1">#REF!</definedName>
    <definedName name="_Sortt" localSheetId="4" hidden="1">#REF!</definedName>
    <definedName name="_Sortt" localSheetId="5" hidden="1">#REF!</definedName>
    <definedName name="_Sortt" localSheetId="26" hidden="1">#REF!</definedName>
    <definedName name="_Sortt" localSheetId="25" hidden="1">#REF!</definedName>
    <definedName name="_Sortt" hidden="1">#REF!</definedName>
    <definedName name="_sp1" localSheetId="10">#REF!</definedName>
    <definedName name="_sp1" localSheetId="15">#REF!</definedName>
    <definedName name="_sp1" localSheetId="4">#REF!</definedName>
    <definedName name="_sp1" localSheetId="5">#REF!</definedName>
    <definedName name="_sp1" localSheetId="26">#REF!</definedName>
    <definedName name="_sp1" localSheetId="25">#REF!</definedName>
    <definedName name="_sp1">#REF!</definedName>
    <definedName name="_sp2" localSheetId="10">#REF!</definedName>
    <definedName name="_sp2" localSheetId="15">#REF!</definedName>
    <definedName name="_sp2" localSheetId="4">#REF!</definedName>
    <definedName name="_sp2" localSheetId="5">#REF!</definedName>
    <definedName name="_sp2" localSheetId="26">#REF!</definedName>
    <definedName name="_sp2" localSheetId="25">#REF!</definedName>
    <definedName name="_sp2">#REF!</definedName>
    <definedName name="_sp3" localSheetId="10">#REF!</definedName>
    <definedName name="_sp3" localSheetId="15">#REF!</definedName>
    <definedName name="_sp3" localSheetId="4">#REF!</definedName>
    <definedName name="_sp3" localSheetId="5">#REF!</definedName>
    <definedName name="_sp3" localSheetId="26">#REF!</definedName>
    <definedName name="_sp3" localSheetId="25">#REF!</definedName>
    <definedName name="_sp3">#REF!</definedName>
    <definedName name="_SS" localSheetId="10" hidden="1">#REF!</definedName>
    <definedName name="_SS" localSheetId="8" hidden="1">#REF!</definedName>
    <definedName name="_SS" localSheetId="15" hidden="1">#REF!</definedName>
    <definedName name="_SS" localSheetId="4" hidden="1">#REF!</definedName>
    <definedName name="_SS" localSheetId="5" hidden="1">#REF!</definedName>
    <definedName name="_SS" localSheetId="26" hidden="1">#REF!</definedName>
    <definedName name="_SS" localSheetId="25" hidden="1">#REF!</definedName>
    <definedName name="_SS" hidden="1">#REF!</definedName>
    <definedName name="_SS1" localSheetId="10">#REF!</definedName>
    <definedName name="_SS1" localSheetId="15">#REF!</definedName>
    <definedName name="_SS1" localSheetId="4">#REF!</definedName>
    <definedName name="_SS1" localSheetId="5">#REF!</definedName>
    <definedName name="_SS1" localSheetId="26">#REF!</definedName>
    <definedName name="_SS1" localSheetId="25">#REF!</definedName>
    <definedName name="_SS1">#REF!</definedName>
    <definedName name="_SS2" localSheetId="10">#REF!</definedName>
    <definedName name="_SS2" localSheetId="15">#REF!</definedName>
    <definedName name="_SS2" localSheetId="4">#REF!</definedName>
    <definedName name="_SS2" localSheetId="5">#REF!</definedName>
    <definedName name="_SS2" localSheetId="26">#REF!</definedName>
    <definedName name="_SS2" localSheetId="25">#REF!</definedName>
    <definedName name="_SS2">#REF!</definedName>
    <definedName name="_ST1" localSheetId="10">#REF!</definedName>
    <definedName name="_ST1" localSheetId="8">#REF!</definedName>
    <definedName name="_ST1" localSheetId="15">#REF!</definedName>
    <definedName name="_ST1" localSheetId="4">#REF!</definedName>
    <definedName name="_ST1" localSheetId="5">#REF!</definedName>
    <definedName name="_ST1" localSheetId="26">#REF!</definedName>
    <definedName name="_ST1" localSheetId="25">#REF!</definedName>
    <definedName name="_ST1">#REF!</definedName>
    <definedName name="_t2" localSheetId="10">[17]S.중기사용료!#REF!</definedName>
    <definedName name="_t2" localSheetId="8">[17]S.중기사용료!#REF!</definedName>
    <definedName name="_t2" localSheetId="15">[17]S.중기사용료!#REF!</definedName>
    <definedName name="_t2" localSheetId="4">[17]S.중기사용료!#REF!</definedName>
    <definedName name="_t2" localSheetId="5">[17]S.중기사용료!#REF!</definedName>
    <definedName name="_t2" localSheetId="26">[17]S.중기사용료!#REF!</definedName>
    <definedName name="_t2" localSheetId="25">[17]S.중기사용료!#REF!</definedName>
    <definedName name="_t2">[17]S.중기사용료!#REF!</definedName>
    <definedName name="_TC1" localSheetId="10">#REF!</definedName>
    <definedName name="_TC1" localSheetId="15">#REF!</definedName>
    <definedName name="_TC1" localSheetId="4">#REF!</definedName>
    <definedName name="_TC1" localSheetId="5">#REF!</definedName>
    <definedName name="_TC1" localSheetId="26">#REF!</definedName>
    <definedName name="_TC1" localSheetId="25">#REF!</definedName>
    <definedName name="_TC1">#REF!</definedName>
    <definedName name="_TC2" localSheetId="10">#REF!</definedName>
    <definedName name="_TC2" localSheetId="15">#REF!</definedName>
    <definedName name="_TC2" localSheetId="4">#REF!</definedName>
    <definedName name="_TC2" localSheetId="5">#REF!</definedName>
    <definedName name="_TC2" localSheetId="26">#REF!</definedName>
    <definedName name="_TC2" localSheetId="25">#REF!</definedName>
    <definedName name="_TC2">#REF!</definedName>
    <definedName name="_tdl2" localSheetId="10">#REF!</definedName>
    <definedName name="_tdl2" localSheetId="15">#REF!</definedName>
    <definedName name="_tdl2" localSheetId="4">#REF!</definedName>
    <definedName name="_tdl2" localSheetId="5">#REF!</definedName>
    <definedName name="_tdl2" localSheetId="26">#REF!</definedName>
    <definedName name="_tdl2" localSheetId="25">#REF!</definedName>
    <definedName name="_tdl2">#REF!</definedName>
    <definedName name="_teb1" localSheetId="10">#REF!</definedName>
    <definedName name="_teb1" localSheetId="15">#REF!</definedName>
    <definedName name="_teb1" localSheetId="4">#REF!</definedName>
    <definedName name="_teb1" localSheetId="5">#REF!</definedName>
    <definedName name="_teb1" localSheetId="26">#REF!</definedName>
    <definedName name="_teb1" localSheetId="25">#REF!</definedName>
    <definedName name="_teb1">#REF!</definedName>
    <definedName name="_teb2" localSheetId="10">#REF!</definedName>
    <definedName name="_teb2" localSheetId="15">#REF!</definedName>
    <definedName name="_teb2" localSheetId="4">#REF!</definedName>
    <definedName name="_teb2" localSheetId="5">#REF!</definedName>
    <definedName name="_teb2" localSheetId="26">#REF!</definedName>
    <definedName name="_teb2" localSheetId="25">#REF!</definedName>
    <definedName name="_teb2">#REF!</definedName>
    <definedName name="_teb3" localSheetId="10">#REF!</definedName>
    <definedName name="_teb3" localSheetId="15">#REF!</definedName>
    <definedName name="_teb3" localSheetId="4">#REF!</definedName>
    <definedName name="_teb3" localSheetId="5">#REF!</definedName>
    <definedName name="_teb3" localSheetId="26">#REF!</definedName>
    <definedName name="_teb3" localSheetId="25">#REF!</definedName>
    <definedName name="_teb3">#REF!</definedName>
    <definedName name="_Ted1" localSheetId="10">#REF!</definedName>
    <definedName name="_Ted1" localSheetId="8">#REF!</definedName>
    <definedName name="_Ted1" localSheetId="15">#REF!</definedName>
    <definedName name="_Ted1" localSheetId="24">#REF!</definedName>
    <definedName name="_Ted1" localSheetId="4">#REF!</definedName>
    <definedName name="_Ted1" localSheetId="5">#REF!</definedName>
    <definedName name="_Ted1" localSheetId="26">#REF!</definedName>
    <definedName name="_Ted1" localSheetId="25">#REF!</definedName>
    <definedName name="_Ted1">#REF!</definedName>
    <definedName name="_tll2" localSheetId="10">#REF!</definedName>
    <definedName name="_tll2" localSheetId="15">#REF!</definedName>
    <definedName name="_tll2" localSheetId="4">#REF!</definedName>
    <definedName name="_tll2" localSheetId="5">#REF!</definedName>
    <definedName name="_tll2" localSheetId="26">#REF!</definedName>
    <definedName name="_tll2" localSheetId="25">#REF!</definedName>
    <definedName name="_tll2">#REF!</definedName>
    <definedName name="_tri11" localSheetId="10">#REF!</definedName>
    <definedName name="_tri11" localSheetId="15">#REF!</definedName>
    <definedName name="_tri11" localSheetId="4">#REF!</definedName>
    <definedName name="_tri11" localSheetId="5">#REF!</definedName>
    <definedName name="_tri11" localSheetId="26">#REF!</definedName>
    <definedName name="_tri11" localSheetId="25">#REF!</definedName>
    <definedName name="_tri11">#REF!</definedName>
    <definedName name="_tri12" localSheetId="10">#REF!</definedName>
    <definedName name="_tri12" localSheetId="15">#REF!</definedName>
    <definedName name="_tri12" localSheetId="4">#REF!</definedName>
    <definedName name="_tri12" localSheetId="5">#REF!</definedName>
    <definedName name="_tri12" localSheetId="26">#REF!</definedName>
    <definedName name="_tri12" localSheetId="25">#REF!</definedName>
    <definedName name="_tri12">#REF!</definedName>
    <definedName name="_tri13" localSheetId="10">#REF!</definedName>
    <definedName name="_tri13" localSheetId="15">#REF!</definedName>
    <definedName name="_tri13" localSheetId="4">#REF!</definedName>
    <definedName name="_tri13" localSheetId="5">#REF!</definedName>
    <definedName name="_tri13" localSheetId="26">#REF!</definedName>
    <definedName name="_tri13" localSheetId="25">#REF!</definedName>
    <definedName name="_tri13">#REF!</definedName>
    <definedName name="_tri14" localSheetId="10">#REF!</definedName>
    <definedName name="_tri14" localSheetId="15">#REF!</definedName>
    <definedName name="_tri14" localSheetId="4">#REF!</definedName>
    <definedName name="_tri14" localSheetId="5">#REF!</definedName>
    <definedName name="_tri14" localSheetId="26">#REF!</definedName>
    <definedName name="_tri14" localSheetId="25">#REF!</definedName>
    <definedName name="_tri14">#REF!</definedName>
    <definedName name="_tri15" localSheetId="10">#REF!</definedName>
    <definedName name="_tri15" localSheetId="15">#REF!</definedName>
    <definedName name="_tri15" localSheetId="4">#REF!</definedName>
    <definedName name="_tri15" localSheetId="5">#REF!</definedName>
    <definedName name="_tri15" localSheetId="26">#REF!</definedName>
    <definedName name="_tri15" localSheetId="25">#REF!</definedName>
    <definedName name="_tri15">#REF!</definedName>
    <definedName name="_tri22" localSheetId="10">#REF!</definedName>
    <definedName name="_tri22" localSheetId="15">#REF!</definedName>
    <definedName name="_tri22" localSheetId="4">#REF!</definedName>
    <definedName name="_tri22" localSheetId="5">#REF!</definedName>
    <definedName name="_tri22" localSheetId="26">#REF!</definedName>
    <definedName name="_tri22" localSheetId="25">#REF!</definedName>
    <definedName name="_tri22">#REF!</definedName>
    <definedName name="_tri23" localSheetId="10">#REF!</definedName>
    <definedName name="_tri23" localSheetId="15">#REF!</definedName>
    <definedName name="_tri23" localSheetId="4">#REF!</definedName>
    <definedName name="_tri23" localSheetId="5">#REF!</definedName>
    <definedName name="_tri23" localSheetId="26">#REF!</definedName>
    <definedName name="_tri23" localSheetId="25">#REF!</definedName>
    <definedName name="_tri23">#REF!</definedName>
    <definedName name="_tri24" localSheetId="10">#REF!</definedName>
    <definedName name="_tri24" localSheetId="15">#REF!</definedName>
    <definedName name="_tri24" localSheetId="4">#REF!</definedName>
    <definedName name="_tri24" localSheetId="5">#REF!</definedName>
    <definedName name="_tri24" localSheetId="26">#REF!</definedName>
    <definedName name="_tri24" localSheetId="25">#REF!</definedName>
    <definedName name="_tri24">#REF!</definedName>
    <definedName name="_tri25" localSheetId="10">#REF!</definedName>
    <definedName name="_tri25" localSheetId="15">#REF!</definedName>
    <definedName name="_tri25" localSheetId="4">#REF!</definedName>
    <definedName name="_tri25" localSheetId="5">#REF!</definedName>
    <definedName name="_tri25" localSheetId="26">#REF!</definedName>
    <definedName name="_tri25" localSheetId="25">#REF!</definedName>
    <definedName name="_tri25">#REF!</definedName>
    <definedName name="_tri32" localSheetId="10">#REF!</definedName>
    <definedName name="_tri32" localSheetId="15">#REF!</definedName>
    <definedName name="_tri32" localSheetId="4">#REF!</definedName>
    <definedName name="_tri32" localSheetId="5">#REF!</definedName>
    <definedName name="_tri32" localSheetId="26">#REF!</definedName>
    <definedName name="_tri32" localSheetId="25">#REF!</definedName>
    <definedName name="_tri32">#REF!</definedName>
    <definedName name="_tri33" localSheetId="10">#REF!</definedName>
    <definedName name="_tri33" localSheetId="15">#REF!</definedName>
    <definedName name="_tri33" localSheetId="4">#REF!</definedName>
    <definedName name="_tri33" localSheetId="5">#REF!</definedName>
    <definedName name="_tri33" localSheetId="26">#REF!</definedName>
    <definedName name="_tri33" localSheetId="25">#REF!</definedName>
    <definedName name="_tri33">#REF!</definedName>
    <definedName name="_tri34" localSheetId="10">#REF!</definedName>
    <definedName name="_tri34" localSheetId="15">#REF!</definedName>
    <definedName name="_tri34" localSheetId="4">#REF!</definedName>
    <definedName name="_tri34" localSheetId="5">#REF!</definedName>
    <definedName name="_tri34" localSheetId="26">#REF!</definedName>
    <definedName name="_tri34" localSheetId="25">#REF!</definedName>
    <definedName name="_tri34">#REF!</definedName>
    <definedName name="_tri35" localSheetId="10">#REF!</definedName>
    <definedName name="_tri35" localSheetId="15">#REF!</definedName>
    <definedName name="_tri35" localSheetId="4">#REF!</definedName>
    <definedName name="_tri35" localSheetId="5">#REF!</definedName>
    <definedName name="_tri35" localSheetId="26">#REF!</definedName>
    <definedName name="_tri35" localSheetId="25">#REF!</definedName>
    <definedName name="_tri35">#REF!</definedName>
    <definedName name="_tri42" localSheetId="10">#REF!</definedName>
    <definedName name="_tri42" localSheetId="15">#REF!</definedName>
    <definedName name="_tri42" localSheetId="4">#REF!</definedName>
    <definedName name="_tri42" localSheetId="5">#REF!</definedName>
    <definedName name="_tri42" localSheetId="26">#REF!</definedName>
    <definedName name="_tri42" localSheetId="25">#REF!</definedName>
    <definedName name="_tri42">#REF!</definedName>
    <definedName name="_tri43" localSheetId="10">#REF!</definedName>
    <definedName name="_tri43" localSheetId="15">#REF!</definedName>
    <definedName name="_tri43" localSheetId="4">#REF!</definedName>
    <definedName name="_tri43" localSheetId="5">#REF!</definedName>
    <definedName name="_tri43" localSheetId="26">#REF!</definedName>
    <definedName name="_tri43" localSheetId="25">#REF!</definedName>
    <definedName name="_tri43">#REF!</definedName>
    <definedName name="_tri44" localSheetId="10">#REF!</definedName>
    <definedName name="_tri44" localSheetId="15">#REF!</definedName>
    <definedName name="_tri44" localSheetId="4">#REF!</definedName>
    <definedName name="_tri44" localSheetId="5">#REF!</definedName>
    <definedName name="_tri44" localSheetId="26">#REF!</definedName>
    <definedName name="_tri44" localSheetId="25">#REF!</definedName>
    <definedName name="_tri44">#REF!</definedName>
    <definedName name="_tri45" localSheetId="10">#REF!</definedName>
    <definedName name="_tri45" localSheetId="15">#REF!</definedName>
    <definedName name="_tri45" localSheetId="4">#REF!</definedName>
    <definedName name="_tri45" localSheetId="5">#REF!</definedName>
    <definedName name="_tri45" localSheetId="26">#REF!</definedName>
    <definedName name="_tri45" localSheetId="25">#REF!</definedName>
    <definedName name="_tri45">#REF!</definedName>
    <definedName name="_Ts1" localSheetId="10">#REF!</definedName>
    <definedName name="_Ts1" localSheetId="8">#REF!</definedName>
    <definedName name="_Ts1" localSheetId="15">#REF!</definedName>
    <definedName name="_Ts1" localSheetId="24">#REF!</definedName>
    <definedName name="_Ts1" localSheetId="4">#REF!</definedName>
    <definedName name="_Ts1" localSheetId="5">#REF!</definedName>
    <definedName name="_Ts1" localSheetId="26">#REF!</definedName>
    <definedName name="_Ts1" localSheetId="25">#REF!</definedName>
    <definedName name="_Ts1">#REF!</definedName>
    <definedName name="_TT1" localSheetId="10">#REF!</definedName>
    <definedName name="_TT1" localSheetId="8">#REF!</definedName>
    <definedName name="_TT1" localSheetId="15">#REF!</definedName>
    <definedName name="_TT1" localSheetId="24">#REF!</definedName>
    <definedName name="_TT1" localSheetId="4">#REF!</definedName>
    <definedName name="_TT1" localSheetId="5">#REF!</definedName>
    <definedName name="_TT1" localSheetId="26">#REF!</definedName>
    <definedName name="_TT1" localSheetId="25">#REF!</definedName>
    <definedName name="_TT1">#REF!</definedName>
    <definedName name="_TT2" localSheetId="10">#REF!</definedName>
    <definedName name="_TT2" localSheetId="8">#REF!</definedName>
    <definedName name="_TT2" localSheetId="15">#REF!</definedName>
    <definedName name="_TT2" localSheetId="4">#REF!</definedName>
    <definedName name="_TT2" localSheetId="5">#REF!</definedName>
    <definedName name="_TT2" localSheetId="26">#REF!</definedName>
    <definedName name="_TT2" localSheetId="25">#REF!</definedName>
    <definedName name="_TT2">#REF!</definedName>
    <definedName name="_TT3" localSheetId="10">#REF!</definedName>
    <definedName name="_TT3" localSheetId="8">#REF!</definedName>
    <definedName name="_TT3" localSheetId="15">#REF!</definedName>
    <definedName name="_TT3" localSheetId="4">#REF!</definedName>
    <definedName name="_TT3" localSheetId="5">#REF!</definedName>
    <definedName name="_TT3" localSheetId="26">#REF!</definedName>
    <definedName name="_TT3" localSheetId="25">#REF!</definedName>
    <definedName name="_TT3">#REF!</definedName>
    <definedName name="_Tu1" localSheetId="10">#REF!</definedName>
    <definedName name="_Tu1" localSheetId="15">#REF!</definedName>
    <definedName name="_Tu1" localSheetId="4">#REF!</definedName>
    <definedName name="_Tu1" localSheetId="5">#REF!</definedName>
    <definedName name="_Tu1" localSheetId="26">#REF!</definedName>
    <definedName name="_Tu1" localSheetId="25">#REF!</definedName>
    <definedName name="_Tu1">#REF!</definedName>
    <definedName name="_Tu2" localSheetId="10">#REF!</definedName>
    <definedName name="_Tu2" localSheetId="15">#REF!</definedName>
    <definedName name="_Tu2" localSheetId="4">#REF!</definedName>
    <definedName name="_Tu2" localSheetId="5">#REF!</definedName>
    <definedName name="_Tu2" localSheetId="26">#REF!</definedName>
    <definedName name="_Tu2" localSheetId="25">#REF!</definedName>
    <definedName name="_Tu2">#REF!</definedName>
    <definedName name="_TW1" localSheetId="10">#REF!</definedName>
    <definedName name="_TW1" localSheetId="15">#REF!</definedName>
    <definedName name="_TW1" localSheetId="4">#REF!</definedName>
    <definedName name="_TW1" localSheetId="5">#REF!</definedName>
    <definedName name="_TW1" localSheetId="26">#REF!</definedName>
    <definedName name="_TW1" localSheetId="25">#REF!</definedName>
    <definedName name="_TW1">#REF!</definedName>
    <definedName name="_TW2" localSheetId="10">#REF!</definedName>
    <definedName name="_TW2" localSheetId="15">#REF!</definedName>
    <definedName name="_TW2" localSheetId="4">#REF!</definedName>
    <definedName name="_TW2" localSheetId="5">#REF!</definedName>
    <definedName name="_TW2" localSheetId="26">#REF!</definedName>
    <definedName name="_TW2" localSheetId="25">#REF!</definedName>
    <definedName name="_TW2">#REF!</definedName>
    <definedName name="_Ty1" localSheetId="10">#REF!</definedName>
    <definedName name="_Ty1" localSheetId="8">#REF!</definedName>
    <definedName name="_Ty1" localSheetId="15">#REF!</definedName>
    <definedName name="_Ty1" localSheetId="4">#REF!</definedName>
    <definedName name="_Ty1" localSheetId="5">#REF!</definedName>
    <definedName name="_Ty1" localSheetId="26">#REF!</definedName>
    <definedName name="_Ty1" localSheetId="25">#REF!</definedName>
    <definedName name="_Ty1">#REF!</definedName>
    <definedName name="_Ty2" localSheetId="10">#REF!</definedName>
    <definedName name="_Ty2" localSheetId="8">#REF!</definedName>
    <definedName name="_Ty2" localSheetId="15">#REF!</definedName>
    <definedName name="_Ty2" localSheetId="4">#REF!</definedName>
    <definedName name="_Ty2" localSheetId="5">#REF!</definedName>
    <definedName name="_Ty2" localSheetId="26">#REF!</definedName>
    <definedName name="_Ty2" localSheetId="25">#REF!</definedName>
    <definedName name="_Ty2">#REF!</definedName>
    <definedName name="_ver1" localSheetId="10">#REF!</definedName>
    <definedName name="_ver1" localSheetId="15">#REF!</definedName>
    <definedName name="_ver1" localSheetId="4">#REF!</definedName>
    <definedName name="_ver1" localSheetId="5">#REF!</definedName>
    <definedName name="_ver1" localSheetId="26">#REF!</definedName>
    <definedName name="_ver1" localSheetId="25">#REF!</definedName>
    <definedName name="_ver1">#REF!</definedName>
    <definedName name="_ver2" localSheetId="10">#REF!</definedName>
    <definedName name="_ver2" localSheetId="15">#REF!</definedName>
    <definedName name="_ver2" localSheetId="4">#REF!</definedName>
    <definedName name="_ver2" localSheetId="5">#REF!</definedName>
    <definedName name="_ver2" localSheetId="26">#REF!</definedName>
    <definedName name="_ver2" localSheetId="25">#REF!</definedName>
    <definedName name="_ver2">#REF!</definedName>
    <definedName name="_ver3" localSheetId="10">#REF!</definedName>
    <definedName name="_ver3" localSheetId="15">#REF!</definedName>
    <definedName name="_ver3" localSheetId="4">#REF!</definedName>
    <definedName name="_ver3" localSheetId="5">#REF!</definedName>
    <definedName name="_ver3" localSheetId="26">#REF!</definedName>
    <definedName name="_ver3" localSheetId="25">#REF!</definedName>
    <definedName name="_ver3">#REF!</definedName>
    <definedName name="_vhw1" localSheetId="10">#REF!</definedName>
    <definedName name="_vhw1" localSheetId="15">#REF!</definedName>
    <definedName name="_vhw1" localSheetId="4">#REF!</definedName>
    <definedName name="_vhw1" localSheetId="5">#REF!</definedName>
    <definedName name="_vhw1" localSheetId="26">#REF!</definedName>
    <definedName name="_vhw1" localSheetId="25">#REF!</definedName>
    <definedName name="_vhw1">#REF!</definedName>
    <definedName name="_vvw1" localSheetId="10">#REF!</definedName>
    <definedName name="_vvw1" localSheetId="15">#REF!</definedName>
    <definedName name="_vvw1" localSheetId="4">#REF!</definedName>
    <definedName name="_vvw1" localSheetId="5">#REF!</definedName>
    <definedName name="_vvw1" localSheetId="26">#REF!</definedName>
    <definedName name="_vvw1" localSheetId="25">#REF!</definedName>
    <definedName name="_vvw1">#REF!</definedName>
    <definedName name="_w10" localSheetId="10">[5]!_xlbgnm.w10</definedName>
    <definedName name="_w10" localSheetId="8">[5]!_xlbgnm.w10</definedName>
    <definedName name="_w10" localSheetId="15">[5]!_xlbgnm.w10</definedName>
    <definedName name="_w10" localSheetId="4">[5]!_xlbgnm.w10</definedName>
    <definedName name="_w10" localSheetId="5">[5]!_xlbgnm.w10</definedName>
    <definedName name="_w10" localSheetId="26">[5]!_xlbgnm.w10</definedName>
    <definedName name="_w10" localSheetId="25">[5]!_xlbgnm.w10</definedName>
    <definedName name="_w10">[5]!_xlbgnm.w10</definedName>
    <definedName name="_w11" localSheetId="10">[5]!_xlbgnm.w11</definedName>
    <definedName name="_w11" localSheetId="8">[5]!_xlbgnm.w11</definedName>
    <definedName name="_w11" localSheetId="15">[5]!_xlbgnm.w11</definedName>
    <definedName name="_w11" localSheetId="4">[5]!_xlbgnm.w11</definedName>
    <definedName name="_w11" localSheetId="5">[5]!_xlbgnm.w11</definedName>
    <definedName name="_w11" localSheetId="26">[5]!_xlbgnm.w11</definedName>
    <definedName name="_w11" localSheetId="25">[5]!_xlbgnm.w11</definedName>
    <definedName name="_w11">[5]!_xlbgnm.w11</definedName>
    <definedName name="_w12" localSheetId="10">[5]!_xlbgnm.w12</definedName>
    <definedName name="_w12" localSheetId="8">[5]!_xlbgnm.w12</definedName>
    <definedName name="_w12" localSheetId="15">[5]!_xlbgnm.w12</definedName>
    <definedName name="_w12" localSheetId="4">[5]!_xlbgnm.w12</definedName>
    <definedName name="_w12" localSheetId="5">[5]!_xlbgnm.w12</definedName>
    <definedName name="_w12" localSheetId="26">[5]!_xlbgnm.w12</definedName>
    <definedName name="_w12" localSheetId="25">[5]!_xlbgnm.w12</definedName>
    <definedName name="_w12">[5]!_xlbgnm.w12</definedName>
    <definedName name="_w13" localSheetId="10">[5]!_xlbgnm.w13</definedName>
    <definedName name="_w13" localSheetId="8">[5]!_xlbgnm.w13</definedName>
    <definedName name="_w13" localSheetId="15">[5]!_xlbgnm.w13</definedName>
    <definedName name="_w13" localSheetId="4">[5]!_xlbgnm.w13</definedName>
    <definedName name="_w13" localSheetId="5">[5]!_xlbgnm.w13</definedName>
    <definedName name="_w13" localSheetId="26">[5]!_xlbgnm.w13</definedName>
    <definedName name="_w13" localSheetId="25">[5]!_xlbgnm.w13</definedName>
    <definedName name="_w13">[5]!_xlbgnm.w13</definedName>
    <definedName name="_w2" localSheetId="10">[5]!_xlbgnm.w2</definedName>
    <definedName name="_w2" localSheetId="8">[5]!_xlbgnm.w2</definedName>
    <definedName name="_w2" localSheetId="15">[5]!_xlbgnm.w2</definedName>
    <definedName name="_w2" localSheetId="4">[5]!_xlbgnm.w2</definedName>
    <definedName name="_w2" localSheetId="5">[5]!_xlbgnm.w2</definedName>
    <definedName name="_w2" localSheetId="26">[5]!_xlbgnm.w2</definedName>
    <definedName name="_w2" localSheetId="25">[5]!_xlbgnm.w2</definedName>
    <definedName name="_w2">[5]!_xlbgnm.w2</definedName>
    <definedName name="_w3" localSheetId="10">[5]!_xlbgnm.w3</definedName>
    <definedName name="_w3" localSheetId="8">[5]!_xlbgnm.w3</definedName>
    <definedName name="_w3" localSheetId="15">[5]!_xlbgnm.w3</definedName>
    <definedName name="_w3" localSheetId="4">[5]!_xlbgnm.w3</definedName>
    <definedName name="_w3" localSheetId="5">[5]!_xlbgnm.w3</definedName>
    <definedName name="_w3" localSheetId="26">[5]!_xlbgnm.w3</definedName>
    <definedName name="_w3" localSheetId="25">[5]!_xlbgnm.w3</definedName>
    <definedName name="_w3">[5]!_xlbgnm.w3</definedName>
    <definedName name="_w4" localSheetId="10">[5]!_xlbgnm.w4</definedName>
    <definedName name="_w4" localSheetId="8">[5]!_xlbgnm.w4</definedName>
    <definedName name="_w4" localSheetId="15">[5]!_xlbgnm.w4</definedName>
    <definedName name="_w4" localSheetId="4">[5]!_xlbgnm.w4</definedName>
    <definedName name="_w4" localSheetId="5">[5]!_xlbgnm.w4</definedName>
    <definedName name="_w4" localSheetId="26">[5]!_xlbgnm.w4</definedName>
    <definedName name="_w4" localSheetId="25">[5]!_xlbgnm.w4</definedName>
    <definedName name="_w4">[5]!_xlbgnm.w4</definedName>
    <definedName name="_w5" localSheetId="10">[5]!_xlbgnm.w5</definedName>
    <definedName name="_w5" localSheetId="8">[5]!_xlbgnm.w5</definedName>
    <definedName name="_w5" localSheetId="15">[5]!_xlbgnm.w5</definedName>
    <definedName name="_w5" localSheetId="4">[5]!_xlbgnm.w5</definedName>
    <definedName name="_w5" localSheetId="5">[5]!_xlbgnm.w5</definedName>
    <definedName name="_w5" localSheetId="26">[5]!_xlbgnm.w5</definedName>
    <definedName name="_w5" localSheetId="25">[5]!_xlbgnm.w5</definedName>
    <definedName name="_w5">[5]!_xlbgnm.w5</definedName>
    <definedName name="_w6" localSheetId="10">[5]!_xlbgnm.w6</definedName>
    <definedName name="_w6" localSheetId="8">[5]!_xlbgnm.w6</definedName>
    <definedName name="_w6" localSheetId="15">[5]!_xlbgnm.w6</definedName>
    <definedName name="_w6" localSheetId="4">[5]!_xlbgnm.w6</definedName>
    <definedName name="_w6" localSheetId="5">[5]!_xlbgnm.w6</definedName>
    <definedName name="_w6" localSheetId="26">[5]!_xlbgnm.w6</definedName>
    <definedName name="_w6" localSheetId="25">[5]!_xlbgnm.w6</definedName>
    <definedName name="_w6">[5]!_xlbgnm.w6</definedName>
    <definedName name="_w7" localSheetId="10">[5]!_xlbgnm.w7</definedName>
    <definedName name="_w7" localSheetId="8">[5]!_xlbgnm.w7</definedName>
    <definedName name="_w7" localSheetId="15">[5]!_xlbgnm.w7</definedName>
    <definedName name="_w7" localSheetId="4">[5]!_xlbgnm.w7</definedName>
    <definedName name="_w7" localSheetId="5">[5]!_xlbgnm.w7</definedName>
    <definedName name="_w7" localSheetId="26">[5]!_xlbgnm.w7</definedName>
    <definedName name="_w7" localSheetId="25">[5]!_xlbgnm.w7</definedName>
    <definedName name="_w7">[5]!_xlbgnm.w7</definedName>
    <definedName name="_w8" localSheetId="10">[5]!_xlbgnm.w8</definedName>
    <definedName name="_w8" localSheetId="8">[5]!_xlbgnm.w8</definedName>
    <definedName name="_w8" localSheetId="15">[5]!_xlbgnm.w8</definedName>
    <definedName name="_w8" localSheetId="4">[5]!_xlbgnm.w8</definedName>
    <definedName name="_w8" localSheetId="5">[5]!_xlbgnm.w8</definedName>
    <definedName name="_w8" localSheetId="26">[5]!_xlbgnm.w8</definedName>
    <definedName name="_w8" localSheetId="25">[5]!_xlbgnm.w8</definedName>
    <definedName name="_w8">[5]!_xlbgnm.w8</definedName>
    <definedName name="_w9" localSheetId="10">[5]!_xlbgnm.w9</definedName>
    <definedName name="_w9" localSheetId="8">[5]!_xlbgnm.w9</definedName>
    <definedName name="_w9" localSheetId="15">[5]!_xlbgnm.w9</definedName>
    <definedName name="_w9" localSheetId="4">[5]!_xlbgnm.w9</definedName>
    <definedName name="_w9" localSheetId="5">[5]!_xlbgnm.w9</definedName>
    <definedName name="_w9" localSheetId="26">[5]!_xlbgnm.w9</definedName>
    <definedName name="_w9" localSheetId="25">[5]!_xlbgnm.w9</definedName>
    <definedName name="_w9">[5]!_xlbgnm.w9</definedName>
    <definedName name="_WC1" localSheetId="10">#REF!</definedName>
    <definedName name="_WC1" localSheetId="15">#REF!</definedName>
    <definedName name="_WC1" localSheetId="4">#REF!</definedName>
    <definedName name="_WC1" localSheetId="5">#REF!</definedName>
    <definedName name="_WC1" localSheetId="26">#REF!</definedName>
    <definedName name="_WC1" localSheetId="25">#REF!</definedName>
    <definedName name="_WC1">#REF!</definedName>
    <definedName name="_wcv1" localSheetId="10">#REF!</definedName>
    <definedName name="_wcv1" localSheetId="15">#REF!</definedName>
    <definedName name="_wcv1" localSheetId="4">#REF!</definedName>
    <definedName name="_wcv1" localSheetId="5">#REF!</definedName>
    <definedName name="_wcv1" localSheetId="26">#REF!</definedName>
    <definedName name="_wcv1" localSheetId="25">#REF!</definedName>
    <definedName name="_wcv1">#REF!</definedName>
    <definedName name="_wcv2" localSheetId="10">#REF!</definedName>
    <definedName name="_wcv2" localSheetId="15">#REF!</definedName>
    <definedName name="_wcv2" localSheetId="4">#REF!</definedName>
    <definedName name="_wcv2" localSheetId="5">#REF!</definedName>
    <definedName name="_wcv2" localSheetId="26">#REF!</definedName>
    <definedName name="_wcv2" localSheetId="25">#REF!</definedName>
    <definedName name="_wcv2">#REF!</definedName>
    <definedName name="_wcv3" localSheetId="10">#REF!</definedName>
    <definedName name="_wcv3" localSheetId="15">#REF!</definedName>
    <definedName name="_wcv3" localSheetId="4">#REF!</definedName>
    <definedName name="_wcv3" localSheetId="5">#REF!</definedName>
    <definedName name="_wcv3" localSheetId="26">#REF!</definedName>
    <definedName name="_wcv3" localSheetId="25">#REF!</definedName>
    <definedName name="_wcv3">#REF!</definedName>
    <definedName name="_wcv4" localSheetId="10">#REF!</definedName>
    <definedName name="_wcv4" localSheetId="15">#REF!</definedName>
    <definedName name="_wcv4" localSheetId="4">#REF!</definedName>
    <definedName name="_wcv4" localSheetId="5">#REF!</definedName>
    <definedName name="_wcv4" localSheetId="26">#REF!</definedName>
    <definedName name="_wcv4" localSheetId="25">#REF!</definedName>
    <definedName name="_wcv4">#REF!</definedName>
    <definedName name="_wcv5" localSheetId="10">#REF!</definedName>
    <definedName name="_wcv5" localSheetId="15">#REF!</definedName>
    <definedName name="_wcv5" localSheetId="4">#REF!</definedName>
    <definedName name="_wcv5" localSheetId="5">#REF!</definedName>
    <definedName name="_wcv5" localSheetId="26">#REF!</definedName>
    <definedName name="_wcv5" localSheetId="25">#REF!</definedName>
    <definedName name="_wcv5">#REF!</definedName>
    <definedName name="_wd1" localSheetId="10">#REF!</definedName>
    <definedName name="_wd1" localSheetId="8">#REF!</definedName>
    <definedName name="_wd1" localSheetId="15">#REF!</definedName>
    <definedName name="_wd1" localSheetId="24">#REF!</definedName>
    <definedName name="_wd1" localSheetId="4">#REF!</definedName>
    <definedName name="_wd1" localSheetId="5">#REF!</definedName>
    <definedName name="_wd1" localSheetId="26">#REF!</definedName>
    <definedName name="_wd1" localSheetId="25">#REF!</definedName>
    <definedName name="_wd1">#REF!</definedName>
    <definedName name="_wd2" localSheetId="10">#REF!</definedName>
    <definedName name="_wd2" localSheetId="8">#REF!</definedName>
    <definedName name="_wd2" localSheetId="15">#REF!</definedName>
    <definedName name="_wd2" localSheetId="24">#REF!</definedName>
    <definedName name="_wd2" localSheetId="4">#REF!</definedName>
    <definedName name="_wd2" localSheetId="5">#REF!</definedName>
    <definedName name="_wd2" localSheetId="26">#REF!</definedName>
    <definedName name="_wd2" localSheetId="25">#REF!</definedName>
    <definedName name="_wd2">#REF!</definedName>
    <definedName name="_WL1" localSheetId="10">#REF!</definedName>
    <definedName name="_WL1" localSheetId="15">#REF!</definedName>
    <definedName name="_WL1" localSheetId="4">#REF!</definedName>
    <definedName name="_WL1" localSheetId="5">#REF!</definedName>
    <definedName name="_WL1" localSheetId="26">#REF!</definedName>
    <definedName name="_WL1" localSheetId="25">#REF!</definedName>
    <definedName name="_WL1">#REF!</definedName>
    <definedName name="_WL2" localSheetId="10">#REF!</definedName>
    <definedName name="_WL2" localSheetId="15">#REF!</definedName>
    <definedName name="_WL2" localSheetId="4">#REF!</definedName>
    <definedName name="_WL2" localSheetId="5">#REF!</definedName>
    <definedName name="_WL2" localSheetId="26">#REF!</definedName>
    <definedName name="_WL2" localSheetId="25">#REF!</definedName>
    <definedName name="_WL2">#REF!</definedName>
    <definedName name="_woogi" localSheetId="10" hidden="1">#REF!</definedName>
    <definedName name="_woogi" localSheetId="8" hidden="1">#REF!</definedName>
    <definedName name="_woogi" localSheetId="15" hidden="1">#REF!</definedName>
    <definedName name="_woogi" localSheetId="24" hidden="1">#REF!</definedName>
    <definedName name="_woogi" localSheetId="4" hidden="1">#REF!</definedName>
    <definedName name="_woogi" localSheetId="5" hidden="1">#REF!</definedName>
    <definedName name="_woogi" localSheetId="26" hidden="1">#REF!</definedName>
    <definedName name="_woogi" localSheetId="25" hidden="1">#REF!</definedName>
    <definedName name="_woogi" hidden="1">#REF!</definedName>
    <definedName name="_woogi2" localSheetId="10" hidden="1">#REF!</definedName>
    <definedName name="_woogi2" localSheetId="8" hidden="1">#REF!</definedName>
    <definedName name="_woogi2" localSheetId="15" hidden="1">#REF!</definedName>
    <definedName name="_woogi2" localSheetId="4" hidden="1">#REF!</definedName>
    <definedName name="_woogi2" localSheetId="5" hidden="1">#REF!</definedName>
    <definedName name="_woogi2" localSheetId="26" hidden="1">#REF!</definedName>
    <definedName name="_woogi2" localSheetId="25" hidden="1">#REF!</definedName>
    <definedName name="_woogi2" hidden="1">#REF!</definedName>
    <definedName name="_woogi24" localSheetId="10" hidden="1">#REF!</definedName>
    <definedName name="_woogi24" localSheetId="8" hidden="1">#REF!</definedName>
    <definedName name="_woogi24" localSheetId="15" hidden="1">#REF!</definedName>
    <definedName name="_woogi24" localSheetId="4" hidden="1">#REF!</definedName>
    <definedName name="_woogi24" localSheetId="5" hidden="1">#REF!</definedName>
    <definedName name="_woogi24" localSheetId="26" hidden="1">#REF!</definedName>
    <definedName name="_woogi24" localSheetId="25" hidden="1">#REF!</definedName>
    <definedName name="_woogi24" hidden="1">#REF!</definedName>
    <definedName name="_woogi3" localSheetId="10" hidden="1">#REF!</definedName>
    <definedName name="_woogi3" localSheetId="8" hidden="1">#REF!</definedName>
    <definedName name="_woogi3" localSheetId="15" hidden="1">#REF!</definedName>
    <definedName name="_woogi3" localSheetId="4" hidden="1">#REF!</definedName>
    <definedName name="_woogi3" localSheetId="5" hidden="1">#REF!</definedName>
    <definedName name="_woogi3" localSheetId="26" hidden="1">#REF!</definedName>
    <definedName name="_woogi3" localSheetId="25" hidden="1">#REF!</definedName>
    <definedName name="_woogi3" hidden="1">#REF!</definedName>
    <definedName name="_x2" localSheetId="10">[5]!_xlbgnm.x2</definedName>
    <definedName name="_x2" localSheetId="8">[5]!_xlbgnm.x2</definedName>
    <definedName name="_x2" localSheetId="15">[5]!_xlbgnm.x2</definedName>
    <definedName name="_x2" localSheetId="4">[5]!_xlbgnm.x2</definedName>
    <definedName name="_x2" localSheetId="5">[5]!_xlbgnm.x2</definedName>
    <definedName name="_x2" localSheetId="26">[5]!_xlbgnm.x2</definedName>
    <definedName name="_x2" localSheetId="25">[5]!_xlbgnm.x2</definedName>
    <definedName name="_x2">[5]!_xlbgnm.x2</definedName>
    <definedName name="_x3" localSheetId="10">[5]!_xlbgnm.x3</definedName>
    <definedName name="_x3" localSheetId="8">[5]!_xlbgnm.x3</definedName>
    <definedName name="_x3" localSheetId="15">[5]!_xlbgnm.x3</definedName>
    <definedName name="_x3" localSheetId="4">[5]!_xlbgnm.x3</definedName>
    <definedName name="_x3" localSheetId="5">[5]!_xlbgnm.x3</definedName>
    <definedName name="_x3" localSheetId="26">[5]!_xlbgnm.x3</definedName>
    <definedName name="_x3" localSheetId="25">[5]!_xlbgnm.x3</definedName>
    <definedName name="_x3">[5]!_xlbgnm.x3</definedName>
    <definedName name="_x5" localSheetId="10">[5]!_xlbgnm.x5</definedName>
    <definedName name="_x5" localSheetId="8">[5]!_xlbgnm.x5</definedName>
    <definedName name="_x5" localSheetId="15">[5]!_xlbgnm.x5</definedName>
    <definedName name="_x5" localSheetId="4">[5]!_xlbgnm.x5</definedName>
    <definedName name="_x5" localSheetId="5">[5]!_xlbgnm.x5</definedName>
    <definedName name="_x5" localSheetId="26">[5]!_xlbgnm.x5</definedName>
    <definedName name="_x5" localSheetId="25">[5]!_xlbgnm.x5</definedName>
    <definedName name="_x5">[5]!_xlbgnm.x5</definedName>
    <definedName name="_x6" localSheetId="10">[5]!_xlbgnm.x6</definedName>
    <definedName name="_x6" localSheetId="8">[5]!_xlbgnm.x6</definedName>
    <definedName name="_x6" localSheetId="15">[5]!_xlbgnm.x6</definedName>
    <definedName name="_x6" localSheetId="4">[5]!_xlbgnm.x6</definedName>
    <definedName name="_x6" localSheetId="5">[5]!_xlbgnm.x6</definedName>
    <definedName name="_x6" localSheetId="26">[5]!_xlbgnm.x6</definedName>
    <definedName name="_x6" localSheetId="25">[5]!_xlbgnm.x6</definedName>
    <definedName name="_x6">[5]!_xlbgnm.x6</definedName>
    <definedName name="_XS1">[2]교각계산!$M$40</definedName>
    <definedName name="_XS2" localSheetId="10">#REF!</definedName>
    <definedName name="_XS2" localSheetId="15">#REF!</definedName>
    <definedName name="_XS2" localSheetId="4">#REF!</definedName>
    <definedName name="_XS2" localSheetId="5">#REF!</definedName>
    <definedName name="_XS2" localSheetId="26">#REF!</definedName>
    <definedName name="_XS2" localSheetId="25">#REF!</definedName>
    <definedName name="_XS2">#REF!</definedName>
    <definedName name="_xx1" localSheetId="10">#REF!</definedName>
    <definedName name="_xx1" localSheetId="15">#REF!</definedName>
    <definedName name="_xx1" localSheetId="4">#REF!</definedName>
    <definedName name="_xx1" localSheetId="5">#REF!</definedName>
    <definedName name="_xx1" localSheetId="26">#REF!</definedName>
    <definedName name="_xx1" localSheetId="25">#REF!</definedName>
    <definedName name="_xx1">#REF!</definedName>
    <definedName name="_xx2" localSheetId="10">#REF!</definedName>
    <definedName name="_xx2" localSheetId="15">#REF!</definedName>
    <definedName name="_xx2" localSheetId="4">#REF!</definedName>
    <definedName name="_xx2" localSheetId="5">#REF!</definedName>
    <definedName name="_xx2" localSheetId="26">#REF!</definedName>
    <definedName name="_xx2" localSheetId="25">#REF!</definedName>
    <definedName name="_xx2">#REF!</definedName>
    <definedName name="_xx3" localSheetId="10">#REF!</definedName>
    <definedName name="_xx3" localSheetId="15">#REF!</definedName>
    <definedName name="_xx3" localSheetId="4">#REF!</definedName>
    <definedName name="_xx3" localSheetId="5">#REF!</definedName>
    <definedName name="_xx3" localSheetId="26">#REF!</definedName>
    <definedName name="_xx3" localSheetId="25">#REF!</definedName>
    <definedName name="_xx3">#REF!</definedName>
    <definedName name="_xx4" localSheetId="10">#REF!</definedName>
    <definedName name="_xx4" localSheetId="15">#REF!</definedName>
    <definedName name="_xx4" localSheetId="4">#REF!</definedName>
    <definedName name="_xx4" localSheetId="5">#REF!</definedName>
    <definedName name="_xx4" localSheetId="26">#REF!</definedName>
    <definedName name="_xx4" localSheetId="25">#REF!</definedName>
    <definedName name="_xx4">#REF!</definedName>
    <definedName name="_xx5" localSheetId="10">#REF!</definedName>
    <definedName name="_xx5" localSheetId="15">#REF!</definedName>
    <definedName name="_xx5" localSheetId="4">#REF!</definedName>
    <definedName name="_xx5" localSheetId="5">#REF!</definedName>
    <definedName name="_xx5" localSheetId="26">#REF!</definedName>
    <definedName name="_xx5" localSheetId="25">#REF!</definedName>
    <definedName name="_xx5">#REF!</definedName>
    <definedName name="_XX6" localSheetId="10">#REF!</definedName>
    <definedName name="_XX6" localSheetId="8">#REF!</definedName>
    <definedName name="_XX6" localSheetId="15">#REF!</definedName>
    <definedName name="_XX6" localSheetId="24">#REF!</definedName>
    <definedName name="_XX6" localSheetId="4">#REF!</definedName>
    <definedName name="_XX6" localSheetId="5">#REF!</definedName>
    <definedName name="_XX6" localSheetId="26">#REF!</definedName>
    <definedName name="_XX6" localSheetId="25">#REF!</definedName>
    <definedName name="_XX6">#REF!</definedName>
    <definedName name="_XX7" localSheetId="10">#REF!</definedName>
    <definedName name="_XX7" localSheetId="8">#REF!</definedName>
    <definedName name="_XX7" localSheetId="15">#REF!</definedName>
    <definedName name="_XX7" localSheetId="24">#REF!</definedName>
    <definedName name="_XX7" localSheetId="4">#REF!</definedName>
    <definedName name="_XX7" localSheetId="5">#REF!</definedName>
    <definedName name="_XX7" localSheetId="26">#REF!</definedName>
    <definedName name="_XX7" localSheetId="25">#REF!</definedName>
    <definedName name="_XX7">#REF!</definedName>
    <definedName name="_xx8" localSheetId="10">#REF!</definedName>
    <definedName name="_xx8" localSheetId="15">#REF!</definedName>
    <definedName name="_xx8" localSheetId="4">#REF!</definedName>
    <definedName name="_xx8" localSheetId="5">#REF!</definedName>
    <definedName name="_xx8" localSheetId="26">#REF!</definedName>
    <definedName name="_xx8" localSheetId="25">#REF!</definedName>
    <definedName name="_xx8">#REF!</definedName>
    <definedName name="_xx9" localSheetId="10">#REF!</definedName>
    <definedName name="_xx9" localSheetId="15">#REF!</definedName>
    <definedName name="_xx9" localSheetId="4">#REF!</definedName>
    <definedName name="_xx9" localSheetId="5">#REF!</definedName>
    <definedName name="_xx9" localSheetId="26">#REF!</definedName>
    <definedName name="_xx9" localSheetId="25">#REF!</definedName>
    <definedName name="_xx9">#REF!</definedName>
    <definedName name="_Z1" localSheetId="10">[5]!_xlbgnm.Z1</definedName>
    <definedName name="_Z1" localSheetId="8">[5]!_xlbgnm.Z1</definedName>
    <definedName name="_Z1" localSheetId="15">[5]!_xlbgnm.Z1</definedName>
    <definedName name="_Z1" localSheetId="4">[5]!_xlbgnm.Z1</definedName>
    <definedName name="_Z1" localSheetId="5">[5]!_xlbgnm.Z1</definedName>
    <definedName name="_Z1" localSheetId="26">[5]!_xlbgnm.Z1</definedName>
    <definedName name="_Z1" localSheetId="25">[5]!_xlbgnm.Z1</definedName>
    <definedName name="_Z1">[5]!_xlbgnm.Z1</definedName>
    <definedName name="_Z2" localSheetId="10">[5]!_xlbgnm.Z2</definedName>
    <definedName name="_Z2" localSheetId="8">[5]!_xlbgnm.Z2</definedName>
    <definedName name="_Z2" localSheetId="15">[5]!_xlbgnm.Z2</definedName>
    <definedName name="_Z2" localSheetId="4">[5]!_xlbgnm.Z2</definedName>
    <definedName name="_Z2" localSheetId="5">[5]!_xlbgnm.Z2</definedName>
    <definedName name="_Z2" localSheetId="26">[5]!_xlbgnm.Z2</definedName>
    <definedName name="_Z2" localSheetId="25">[5]!_xlbgnm.Z2</definedName>
    <definedName name="_Z2">[5]!_xlbgnm.Z2</definedName>
    <definedName name="_zz1" localSheetId="10">#REF!</definedName>
    <definedName name="_zz1" localSheetId="15">#REF!</definedName>
    <definedName name="_zz1" localSheetId="4">#REF!</definedName>
    <definedName name="_zz1" localSheetId="5">#REF!</definedName>
    <definedName name="_zz1" localSheetId="26">#REF!</definedName>
    <definedName name="_zz1" localSheetId="25">#REF!</definedName>
    <definedName name="_zz1">#REF!</definedName>
    <definedName name="_zz2" localSheetId="10">#REF!</definedName>
    <definedName name="_zz2" localSheetId="15">#REF!</definedName>
    <definedName name="_zz2" localSheetId="4">#REF!</definedName>
    <definedName name="_zz2" localSheetId="5">#REF!</definedName>
    <definedName name="_zz2" localSheetId="26">#REF!</definedName>
    <definedName name="_zz2" localSheetId="25">#REF!</definedName>
    <definedName name="_zz2">#REF!</definedName>
    <definedName name="_zz3" localSheetId="10">#REF!</definedName>
    <definedName name="_zz3" localSheetId="15">#REF!</definedName>
    <definedName name="_zz3" localSheetId="4">#REF!</definedName>
    <definedName name="_zz3" localSheetId="5">#REF!</definedName>
    <definedName name="_zz3" localSheetId="26">#REF!</definedName>
    <definedName name="_zz3" localSheetId="25">#REF!</definedName>
    <definedName name="_zz3">#REF!</definedName>
    <definedName name="_zz5" localSheetId="10">#REF!</definedName>
    <definedName name="_zz5" localSheetId="15">#REF!</definedName>
    <definedName name="_zz5" localSheetId="4">#REF!</definedName>
    <definedName name="_zz5" localSheetId="5">#REF!</definedName>
    <definedName name="_zz5" localSheetId="26">#REF!</definedName>
    <definedName name="_zz5" localSheetId="25">#REF!</definedName>
    <definedName name="_zz5">#REF!</definedName>
    <definedName name="_zz6" localSheetId="10">#REF!</definedName>
    <definedName name="_zz6" localSheetId="15">#REF!</definedName>
    <definedName name="_zz6" localSheetId="4">#REF!</definedName>
    <definedName name="_zz6" localSheetId="5">#REF!</definedName>
    <definedName name="_zz6" localSheetId="26">#REF!</definedName>
    <definedName name="_zz6" localSheetId="25">#REF!</definedName>
    <definedName name="_zz6">#REF!</definedName>
    <definedName name="_zz7" localSheetId="10">#REF!</definedName>
    <definedName name="_zz7" localSheetId="15">#REF!</definedName>
    <definedName name="_zz7" localSheetId="4">#REF!</definedName>
    <definedName name="_zz7" localSheetId="5">#REF!</definedName>
    <definedName name="_zz7" localSheetId="26">#REF!</definedName>
    <definedName name="_zz7" localSheetId="25">#REF!</definedName>
    <definedName name="_zz7">#REF!</definedName>
    <definedName name="_zz8" localSheetId="10">#REF!</definedName>
    <definedName name="_zz8" localSheetId="15">#REF!</definedName>
    <definedName name="_zz8" localSheetId="4">#REF!</definedName>
    <definedName name="_zz8" localSheetId="5">#REF!</definedName>
    <definedName name="_zz8" localSheetId="26">#REF!</definedName>
    <definedName name="_zz8" localSheetId="25">#REF!</definedName>
    <definedName name="_zz8">#REF!</definedName>
    <definedName name="_zz9" localSheetId="10">#REF!</definedName>
    <definedName name="_zz9" localSheetId="15">#REF!</definedName>
    <definedName name="_zz9" localSheetId="4">#REF!</definedName>
    <definedName name="_zz9" localSheetId="5">#REF!</definedName>
    <definedName name="_zz9" localSheetId="26">#REF!</definedName>
    <definedName name="_zz9" localSheetId="25">#REF!</definedName>
    <definedName name="_zz9">#REF!</definedName>
    <definedName name="_재ㅐ햐" localSheetId="10" hidden="1">#REF!</definedName>
    <definedName name="_재ㅐ햐" localSheetId="8" hidden="1">#REF!</definedName>
    <definedName name="_재ㅐ햐" localSheetId="15" hidden="1">#REF!</definedName>
    <definedName name="_재ㅐ햐" localSheetId="24" hidden="1">#REF!</definedName>
    <definedName name="_재ㅐ햐" localSheetId="4" hidden="1">#REF!</definedName>
    <definedName name="_재ㅐ햐" localSheetId="5" hidden="1">#REF!</definedName>
    <definedName name="_재ㅐ햐" localSheetId="26" hidden="1">#REF!</definedName>
    <definedName name="_재ㅐ햐" localSheetId="25" hidden="1">#REF!</definedName>
    <definedName name="_재ㅐ햐" hidden="1">#REF!</definedName>
    <definedName name="\" localSheetId="10">#REF!</definedName>
    <definedName name="\" localSheetId="15">#REF!</definedName>
    <definedName name="\" localSheetId="4">#REF!</definedName>
    <definedName name="\" localSheetId="5">#REF!</definedName>
    <definedName name="\" localSheetId="26">#REF!</definedName>
    <definedName name="\" localSheetId="25">#REF!</definedName>
    <definedName name="\">#REF!</definedName>
    <definedName name="\\O" localSheetId="10">[18]기기리스트!#REF!</definedName>
    <definedName name="\\O" localSheetId="8">[18]기기리스트!#REF!</definedName>
    <definedName name="\\O" localSheetId="15">[18]기기리스트!#REF!</definedName>
    <definedName name="\\O" localSheetId="4">[18]기기리스트!#REF!</definedName>
    <definedName name="\\O" localSheetId="5">[18]기기리스트!#REF!</definedName>
    <definedName name="\\O" localSheetId="26">[18]기기리스트!#REF!</definedName>
    <definedName name="\\O" localSheetId="25">[18]기기리스트!#REF!</definedName>
    <definedName name="\\O">[18]기기리스트!#REF!</definedName>
    <definedName name="\a" localSheetId="10">[19]약품공급2!#REF!</definedName>
    <definedName name="\a" localSheetId="8">[19]약품공급2!#REF!</definedName>
    <definedName name="\a" localSheetId="15">[19]약품공급2!#REF!</definedName>
    <definedName name="\a" localSheetId="24">#REF!</definedName>
    <definedName name="\a" localSheetId="4">[19]약품공급2!#REF!</definedName>
    <definedName name="\a" localSheetId="5">[19]약품공급2!#REF!</definedName>
    <definedName name="\a" localSheetId="26">[19]약품공급2!#REF!</definedName>
    <definedName name="\a" localSheetId="25">[19]약품공급2!#REF!</definedName>
    <definedName name="\a">[19]약품공급2!#REF!</definedName>
    <definedName name="\b" localSheetId="10">[19]약품공급2!#REF!</definedName>
    <definedName name="\b" localSheetId="8">[19]약품공급2!#REF!</definedName>
    <definedName name="\b" localSheetId="15">[19]약품공급2!#REF!</definedName>
    <definedName name="\b" localSheetId="24">#REF!</definedName>
    <definedName name="\b" localSheetId="4">[19]약품공급2!#REF!</definedName>
    <definedName name="\b" localSheetId="5">[19]약품공급2!#REF!</definedName>
    <definedName name="\b" localSheetId="26">[19]약품공급2!#REF!</definedName>
    <definedName name="\b" localSheetId="25">[19]약품공급2!#REF!</definedName>
    <definedName name="\b">[19]약품공급2!#REF!</definedName>
    <definedName name="\c" localSheetId="10">[18]기기리스트!#REF!</definedName>
    <definedName name="\c" localSheetId="8">[18]기기리스트!#REF!</definedName>
    <definedName name="\c" localSheetId="15">[18]기기리스트!#REF!</definedName>
    <definedName name="\c" localSheetId="24">#REF!</definedName>
    <definedName name="\c" localSheetId="4">[18]기기리스트!#REF!</definedName>
    <definedName name="\c" localSheetId="5">[18]기기리스트!#REF!</definedName>
    <definedName name="\c" localSheetId="26">[18]기기리스트!#REF!</definedName>
    <definedName name="\c" localSheetId="25">[18]기기리스트!#REF!</definedName>
    <definedName name="\c">[18]기기리스트!#REF!</definedName>
    <definedName name="\d" localSheetId="10">[18]기기리스트!#REF!</definedName>
    <definedName name="\d" localSheetId="8">[18]기기리스트!#REF!</definedName>
    <definedName name="\d" localSheetId="15">[18]기기리스트!#REF!</definedName>
    <definedName name="\d" localSheetId="4">[18]기기리스트!#REF!</definedName>
    <definedName name="\d" localSheetId="5">[18]기기리스트!#REF!</definedName>
    <definedName name="\d" localSheetId="26">[18]기기리스트!#REF!</definedName>
    <definedName name="\d" localSheetId="25">[18]기기리스트!#REF!</definedName>
    <definedName name="\d">[18]기기리스트!#REF!</definedName>
    <definedName name="\e" localSheetId="10">[20]약품설비!#REF!</definedName>
    <definedName name="\e" localSheetId="8">[20]약품설비!#REF!</definedName>
    <definedName name="\e" localSheetId="15">[20]약품설비!#REF!</definedName>
    <definedName name="\e" localSheetId="24">#REF!</definedName>
    <definedName name="\e" localSheetId="4">[20]약품설비!#REF!</definedName>
    <definedName name="\e" localSheetId="5">[20]약품설비!#REF!</definedName>
    <definedName name="\e" localSheetId="26">[20]약품설비!#REF!</definedName>
    <definedName name="\e" localSheetId="25">[20]약품설비!#REF!</definedName>
    <definedName name="\e">[20]약품설비!#REF!</definedName>
    <definedName name="\f" localSheetId="10">[18]기기리스트!#REF!</definedName>
    <definedName name="\f" localSheetId="8">[18]기기리스트!#REF!</definedName>
    <definedName name="\f" localSheetId="15">[18]기기리스트!#REF!</definedName>
    <definedName name="\f" localSheetId="24">#REF!</definedName>
    <definedName name="\f" localSheetId="4">[18]기기리스트!#REF!</definedName>
    <definedName name="\f" localSheetId="5">[18]기기리스트!#REF!</definedName>
    <definedName name="\f" localSheetId="26">[18]기기리스트!#REF!</definedName>
    <definedName name="\f" localSheetId="25">[18]기기리스트!#REF!</definedName>
    <definedName name="\f">[18]기기리스트!#REF!</definedName>
    <definedName name="\g" localSheetId="10">#REF!</definedName>
    <definedName name="\g" localSheetId="15">#REF!</definedName>
    <definedName name="\g" localSheetId="4">#REF!</definedName>
    <definedName name="\g" localSheetId="5">#REF!</definedName>
    <definedName name="\g" localSheetId="26">#REF!</definedName>
    <definedName name="\g" localSheetId="25">#REF!</definedName>
    <definedName name="\g">#REF!</definedName>
    <definedName name="\h" localSheetId="10">[19]약품공급2!#REF!</definedName>
    <definedName name="\h" localSheetId="8">[19]약품공급2!#REF!</definedName>
    <definedName name="\h" localSheetId="15">[19]약품공급2!#REF!</definedName>
    <definedName name="\h" localSheetId="24">#REF!</definedName>
    <definedName name="\h" localSheetId="4">[19]약품공급2!#REF!</definedName>
    <definedName name="\h" localSheetId="5">[19]약품공급2!#REF!</definedName>
    <definedName name="\h" localSheetId="26">[19]약품공급2!#REF!</definedName>
    <definedName name="\h" localSheetId="25">[19]약품공급2!#REF!</definedName>
    <definedName name="\h">[19]약품공급2!#REF!</definedName>
    <definedName name="\i" localSheetId="10">[18]기기리스트!#REF!</definedName>
    <definedName name="\i" localSheetId="8">[18]기기리스트!#REF!</definedName>
    <definedName name="\i" localSheetId="15">[18]기기리스트!#REF!</definedName>
    <definedName name="\i" localSheetId="24">#REF!</definedName>
    <definedName name="\i" localSheetId="4">[18]기기리스트!#REF!</definedName>
    <definedName name="\i" localSheetId="5">[18]기기리스트!#REF!</definedName>
    <definedName name="\i" localSheetId="26">[18]기기리스트!#REF!</definedName>
    <definedName name="\i" localSheetId="25">[18]기기리스트!#REF!</definedName>
    <definedName name="\i">[18]기기리스트!#REF!</definedName>
    <definedName name="\j" localSheetId="10">[20]약품설비!#REF!</definedName>
    <definedName name="\j" localSheetId="8">[20]약품설비!#REF!</definedName>
    <definedName name="\j" localSheetId="15">[20]약품설비!#REF!</definedName>
    <definedName name="\j" localSheetId="24">#REF!</definedName>
    <definedName name="\j" localSheetId="4">[20]약품설비!#REF!</definedName>
    <definedName name="\j" localSheetId="5">[20]약품설비!#REF!</definedName>
    <definedName name="\j" localSheetId="26">[20]약품설비!#REF!</definedName>
    <definedName name="\j" localSheetId="25">[20]약품설비!#REF!</definedName>
    <definedName name="\j">[20]약품설비!#REF!</definedName>
    <definedName name="\k" localSheetId="10">[19]약품공급2!#REF!</definedName>
    <definedName name="\k" localSheetId="8">[19]약품공급2!#REF!</definedName>
    <definedName name="\k" localSheetId="15">[19]약품공급2!#REF!</definedName>
    <definedName name="\k" localSheetId="24">#REF!</definedName>
    <definedName name="\k" localSheetId="4">[19]약품공급2!#REF!</definedName>
    <definedName name="\k" localSheetId="5">[19]약품공급2!#REF!</definedName>
    <definedName name="\k" localSheetId="26">[19]약품공급2!#REF!</definedName>
    <definedName name="\k" localSheetId="25">[19]약품공급2!#REF!</definedName>
    <definedName name="\k">[19]약품공급2!#REF!</definedName>
    <definedName name="\l" localSheetId="10">[19]약품공급2!#REF!</definedName>
    <definedName name="\l" localSheetId="8">[19]약품공급2!#REF!</definedName>
    <definedName name="\l" localSheetId="15">[19]약품공급2!#REF!</definedName>
    <definedName name="\l" localSheetId="24">#REF!</definedName>
    <definedName name="\l" localSheetId="4">[19]약품공급2!#REF!</definedName>
    <definedName name="\l" localSheetId="5">[19]약품공급2!#REF!</definedName>
    <definedName name="\l" localSheetId="26">[19]약품공급2!#REF!</definedName>
    <definedName name="\l" localSheetId="25">[19]약품공급2!#REF!</definedName>
    <definedName name="\l">[19]약품공급2!#REF!</definedName>
    <definedName name="\m" localSheetId="10">[18]기기리스트!#REF!</definedName>
    <definedName name="\m" localSheetId="8">[18]기기리스트!#REF!</definedName>
    <definedName name="\m" localSheetId="15">[18]기기리스트!#REF!</definedName>
    <definedName name="\m" localSheetId="24">#REF!</definedName>
    <definedName name="\m" localSheetId="4">[18]기기리스트!#REF!</definedName>
    <definedName name="\m" localSheetId="5">[18]기기리스트!#REF!</definedName>
    <definedName name="\m" localSheetId="26">[18]기기리스트!#REF!</definedName>
    <definedName name="\m" localSheetId="25">[18]기기리스트!#REF!</definedName>
    <definedName name="\m">[18]기기리스트!#REF!</definedName>
    <definedName name="\n" localSheetId="10">[20]약품설비!#REF!</definedName>
    <definedName name="\n" localSheetId="8">[20]약품설비!#REF!</definedName>
    <definedName name="\n" localSheetId="15">[20]약품설비!#REF!</definedName>
    <definedName name="\n" localSheetId="24">#N/A</definedName>
    <definedName name="\n" localSheetId="4">[20]약품설비!#REF!</definedName>
    <definedName name="\n" localSheetId="5">[20]약품설비!#REF!</definedName>
    <definedName name="\n" localSheetId="26">[20]약품설비!#REF!</definedName>
    <definedName name="\n" localSheetId="25">[20]약품설비!#REF!</definedName>
    <definedName name="\n">[20]약품설비!#REF!</definedName>
    <definedName name="\o" localSheetId="10">[18]기기리스트!#REF!</definedName>
    <definedName name="\o" localSheetId="8">[18]기기리스트!#REF!</definedName>
    <definedName name="\o" localSheetId="15">[18]기기리스트!#REF!</definedName>
    <definedName name="\o" localSheetId="24">#REF!</definedName>
    <definedName name="\o" localSheetId="4">[18]기기리스트!#REF!</definedName>
    <definedName name="\o" localSheetId="5">[18]기기리스트!#REF!</definedName>
    <definedName name="\o" localSheetId="26">[18]기기리스트!#REF!</definedName>
    <definedName name="\o" localSheetId="25">[18]기기리스트!#REF!</definedName>
    <definedName name="\o">[18]기기리스트!#REF!</definedName>
    <definedName name="\p" localSheetId="10">[18]기기리스트!#REF!</definedName>
    <definedName name="\p" localSheetId="8">[18]기기리스트!#REF!</definedName>
    <definedName name="\p" localSheetId="15">[18]기기리스트!#REF!</definedName>
    <definedName name="\p" localSheetId="24">#N/A</definedName>
    <definedName name="\p" localSheetId="4">[18]기기리스트!#REF!</definedName>
    <definedName name="\p" localSheetId="5">[18]기기리스트!#REF!</definedName>
    <definedName name="\p" localSheetId="26">[18]기기리스트!#REF!</definedName>
    <definedName name="\p" localSheetId="25">[18]기기리스트!#REF!</definedName>
    <definedName name="\p">[18]기기리스트!#REF!</definedName>
    <definedName name="\P1" localSheetId="10">#REF!</definedName>
    <definedName name="\P1" localSheetId="15">#REF!</definedName>
    <definedName name="\P1" localSheetId="4">#REF!</definedName>
    <definedName name="\P1" localSheetId="5">#REF!</definedName>
    <definedName name="\P1" localSheetId="26">#REF!</definedName>
    <definedName name="\P1" localSheetId="25">#REF!</definedName>
    <definedName name="\P1">#REF!</definedName>
    <definedName name="\PA" localSheetId="10">#REF!</definedName>
    <definedName name="\PA" localSheetId="15">#REF!</definedName>
    <definedName name="\PA" localSheetId="4">#REF!</definedName>
    <definedName name="\PA" localSheetId="5">#REF!</definedName>
    <definedName name="\PA" localSheetId="26">#REF!</definedName>
    <definedName name="\PA" localSheetId="25">#REF!</definedName>
    <definedName name="\PA">#REF!</definedName>
    <definedName name="\PB" localSheetId="10">#REF!</definedName>
    <definedName name="\PB" localSheetId="15">#REF!</definedName>
    <definedName name="\PB" localSheetId="4">#REF!</definedName>
    <definedName name="\PB" localSheetId="5">#REF!</definedName>
    <definedName name="\PB" localSheetId="26">#REF!</definedName>
    <definedName name="\PB" localSheetId="25">#REF!</definedName>
    <definedName name="\PB">#REF!</definedName>
    <definedName name="\PC" localSheetId="10">#REF!</definedName>
    <definedName name="\PC" localSheetId="15">#REF!</definedName>
    <definedName name="\PC" localSheetId="4">#REF!</definedName>
    <definedName name="\PC" localSheetId="5">#REF!</definedName>
    <definedName name="\PC" localSheetId="26">#REF!</definedName>
    <definedName name="\PC" localSheetId="25">#REF!</definedName>
    <definedName name="\PC">#REF!</definedName>
    <definedName name="\PD" localSheetId="10">#REF!</definedName>
    <definedName name="\PD" localSheetId="15">#REF!</definedName>
    <definedName name="\PD" localSheetId="4">#REF!</definedName>
    <definedName name="\PD" localSheetId="5">#REF!</definedName>
    <definedName name="\PD" localSheetId="26">#REF!</definedName>
    <definedName name="\PD" localSheetId="25">#REF!</definedName>
    <definedName name="\PD">#REF!</definedName>
    <definedName name="\PE" localSheetId="10">#REF!</definedName>
    <definedName name="\PE" localSheetId="15">#REF!</definedName>
    <definedName name="\PE" localSheetId="4">#REF!</definedName>
    <definedName name="\PE" localSheetId="5">#REF!</definedName>
    <definedName name="\PE" localSheetId="26">#REF!</definedName>
    <definedName name="\PE" localSheetId="25">#REF!</definedName>
    <definedName name="\PE">#REF!</definedName>
    <definedName name="\PF" localSheetId="10">#REF!</definedName>
    <definedName name="\PF" localSheetId="15">#REF!</definedName>
    <definedName name="\PF" localSheetId="4">#REF!</definedName>
    <definedName name="\PF" localSheetId="5">#REF!</definedName>
    <definedName name="\PF" localSheetId="26">#REF!</definedName>
    <definedName name="\PF" localSheetId="25">#REF!</definedName>
    <definedName name="\PF">#REF!</definedName>
    <definedName name="\PG" localSheetId="10">#REF!</definedName>
    <definedName name="\PG" localSheetId="15">#REF!</definedName>
    <definedName name="\PG" localSheetId="4">#REF!</definedName>
    <definedName name="\PG" localSheetId="5">#REF!</definedName>
    <definedName name="\PG" localSheetId="26">#REF!</definedName>
    <definedName name="\PG" localSheetId="25">#REF!</definedName>
    <definedName name="\PG">#REF!</definedName>
    <definedName name="\q" localSheetId="10">[18]기기리스트!#REF!</definedName>
    <definedName name="\q" localSheetId="8">[18]기기리스트!#REF!</definedName>
    <definedName name="\q" localSheetId="15">[18]기기리스트!#REF!</definedName>
    <definedName name="\q" localSheetId="24">#REF!</definedName>
    <definedName name="\q" localSheetId="4">[18]기기리스트!#REF!</definedName>
    <definedName name="\q" localSheetId="5">[18]기기리스트!#REF!</definedName>
    <definedName name="\q" localSheetId="26">[18]기기리스트!#REF!</definedName>
    <definedName name="\q" localSheetId="25">[18]기기리스트!#REF!</definedName>
    <definedName name="\q">[18]기기리스트!#REF!</definedName>
    <definedName name="\r" localSheetId="10">[19]약품공급2!#REF!</definedName>
    <definedName name="\r" localSheetId="8">[19]약품공급2!#REF!</definedName>
    <definedName name="\r" localSheetId="15">[19]약품공급2!#REF!</definedName>
    <definedName name="\r" localSheetId="4">[19]약품공급2!#REF!</definedName>
    <definedName name="\r" localSheetId="5">[19]약품공급2!#REF!</definedName>
    <definedName name="\r" localSheetId="26">[19]약품공급2!#REF!</definedName>
    <definedName name="\r" localSheetId="25">[19]약품공급2!#REF!</definedName>
    <definedName name="\r">[19]약품공급2!#REF!</definedName>
    <definedName name="\S" localSheetId="24">#REF!</definedName>
    <definedName name="\s">#N/A</definedName>
    <definedName name="\u" localSheetId="10">[20]약품설비!#REF!</definedName>
    <definedName name="\u" localSheetId="8">[20]약품설비!#REF!</definedName>
    <definedName name="\u" localSheetId="15">[20]약품설비!#REF!</definedName>
    <definedName name="\u" localSheetId="4">[20]약품설비!#REF!</definedName>
    <definedName name="\u" localSheetId="5">[20]약품설비!#REF!</definedName>
    <definedName name="\u" localSheetId="26">[20]약품설비!#REF!</definedName>
    <definedName name="\u" localSheetId="25">[20]약품설비!#REF!</definedName>
    <definedName name="\u">[20]약품설비!#REF!</definedName>
    <definedName name="\v" localSheetId="10">[18]기기리스트!#REF!</definedName>
    <definedName name="\v" localSheetId="8">[18]기기리스트!#REF!</definedName>
    <definedName name="\v" localSheetId="15">[18]기기리스트!#REF!</definedName>
    <definedName name="\v" localSheetId="4">[18]기기리스트!#REF!</definedName>
    <definedName name="\v" localSheetId="5">[18]기기리스트!#REF!</definedName>
    <definedName name="\v" localSheetId="26">[18]기기리스트!#REF!</definedName>
    <definedName name="\v" localSheetId="25">[18]기기리스트!#REF!</definedName>
    <definedName name="\v">[18]기기리스트!#REF!</definedName>
    <definedName name="\w" localSheetId="10">[18]기기리스트!#REF!</definedName>
    <definedName name="\w" localSheetId="8">[18]기기리스트!#REF!</definedName>
    <definedName name="\w" localSheetId="15">[18]기기리스트!#REF!</definedName>
    <definedName name="\w" localSheetId="4">[18]기기리스트!#REF!</definedName>
    <definedName name="\w" localSheetId="5">[18]기기리스트!#REF!</definedName>
    <definedName name="\w" localSheetId="26">[18]기기리스트!#REF!</definedName>
    <definedName name="\w" localSheetId="25">[18]기기리스트!#REF!</definedName>
    <definedName name="\w">[18]기기리스트!#REF!</definedName>
    <definedName name="\x" localSheetId="10">[18]기기리스트!#REF!</definedName>
    <definedName name="\x" localSheetId="8">[18]기기리스트!#REF!</definedName>
    <definedName name="\x" localSheetId="15">[18]기기리스트!#REF!</definedName>
    <definedName name="\x" localSheetId="24">#REF!</definedName>
    <definedName name="\x" localSheetId="4">[18]기기리스트!#REF!</definedName>
    <definedName name="\x" localSheetId="5">[18]기기리스트!#REF!</definedName>
    <definedName name="\x" localSheetId="26">[18]기기리스트!#REF!</definedName>
    <definedName name="\x" localSheetId="25">[18]기기리스트!#REF!</definedName>
    <definedName name="\x">[18]기기리스트!#REF!</definedName>
    <definedName name="\y" localSheetId="10">[20]약품설비!#REF!</definedName>
    <definedName name="\y" localSheetId="8">[20]약품설비!#REF!</definedName>
    <definedName name="\y" localSheetId="15">[20]약품설비!#REF!</definedName>
    <definedName name="\y" localSheetId="4">[20]약품설비!#REF!</definedName>
    <definedName name="\y" localSheetId="5">[20]약품설비!#REF!</definedName>
    <definedName name="\y" localSheetId="26">[20]약품설비!#REF!</definedName>
    <definedName name="\y" localSheetId="25">[20]약품설비!#REF!</definedName>
    <definedName name="\y">[20]약품설비!#REF!</definedName>
    <definedName name="\z" localSheetId="10">[19]약품공급2!#REF!</definedName>
    <definedName name="\z" localSheetId="8">[19]약품공급2!#REF!</definedName>
    <definedName name="\z" localSheetId="15">[19]약품공급2!#REF!</definedName>
    <definedName name="\z" localSheetId="24">#REF!</definedName>
    <definedName name="\z" localSheetId="4">[19]약품공급2!#REF!</definedName>
    <definedName name="\z" localSheetId="5">[19]약품공급2!#REF!</definedName>
    <definedName name="\z" localSheetId="26">[19]약품공급2!#REF!</definedName>
    <definedName name="\z" localSheetId="25">[19]약품공급2!#REF!</definedName>
    <definedName name="\z">[19]약품공급2!#REF!</definedName>
    <definedName name="a" localSheetId="10">#REF!</definedName>
    <definedName name="a" localSheetId="8">#REF!</definedName>
    <definedName name="a" localSheetId="15">#REF!</definedName>
    <definedName name="A" localSheetId="24">[21]DATE!$E$24:$E$85</definedName>
    <definedName name="a" localSheetId="4">#REF!</definedName>
    <definedName name="a" localSheetId="5">#REF!</definedName>
    <definedName name="a" localSheetId="26">#REF!</definedName>
    <definedName name="a" localSheetId="25">#REF!</definedName>
    <definedName name="a">#REF!</definedName>
    <definedName name="A_1" localSheetId="10">#REF!</definedName>
    <definedName name="A_1" localSheetId="8">#REF!</definedName>
    <definedName name="A_1" localSheetId="15">#REF!</definedName>
    <definedName name="A_1" localSheetId="24">#REF!</definedName>
    <definedName name="A_1" localSheetId="4">#REF!</definedName>
    <definedName name="A_1" localSheetId="5">#REF!</definedName>
    <definedName name="A_1" localSheetId="26">#REF!</definedName>
    <definedName name="A_1" localSheetId="25">#REF!</definedName>
    <definedName name="A_1">#REF!</definedName>
    <definedName name="A_10" localSheetId="10">#REF!</definedName>
    <definedName name="A_10" localSheetId="8">#REF!</definedName>
    <definedName name="A_10" localSheetId="15">#REF!</definedName>
    <definedName name="A_10" localSheetId="24">#REF!</definedName>
    <definedName name="A_10" localSheetId="4">#REF!</definedName>
    <definedName name="A_10" localSheetId="5">#REF!</definedName>
    <definedName name="A_10" localSheetId="26">#REF!</definedName>
    <definedName name="A_10" localSheetId="25">#REF!</definedName>
    <definedName name="A_10">#REF!</definedName>
    <definedName name="A_7" localSheetId="10">#REF!</definedName>
    <definedName name="A_7" localSheetId="8">#REF!</definedName>
    <definedName name="A_7" localSheetId="15">#REF!</definedName>
    <definedName name="A_7" localSheetId="4">#REF!</definedName>
    <definedName name="A_7" localSheetId="5">#REF!</definedName>
    <definedName name="A_7" localSheetId="26">#REF!</definedName>
    <definedName name="A_7" localSheetId="25">#REF!</definedName>
    <definedName name="A_7">#REF!</definedName>
    <definedName name="a0" localSheetId="10">#REF!</definedName>
    <definedName name="a0" localSheetId="8">#REF!</definedName>
    <definedName name="a0" localSheetId="15">#REF!</definedName>
    <definedName name="a0" localSheetId="4">#REF!</definedName>
    <definedName name="a0" localSheetId="5">#REF!</definedName>
    <definedName name="a0" localSheetId="26">#REF!</definedName>
    <definedName name="a0" localSheetId="25">#REF!</definedName>
    <definedName name="a0">#REF!</definedName>
    <definedName name="A1..A2_">#N/A</definedName>
    <definedName name="A1..A200_">#N/A</definedName>
    <definedName name="A1_E" localSheetId="10">#REF!</definedName>
    <definedName name="A1_E" localSheetId="8">#REF!</definedName>
    <definedName name="A1_E" localSheetId="15">#REF!</definedName>
    <definedName name="A1_E" localSheetId="4">#REF!</definedName>
    <definedName name="A1_E" localSheetId="5">#REF!</definedName>
    <definedName name="A1_E" localSheetId="26">#REF!</definedName>
    <definedName name="A1_E" localSheetId="25">#REF!</definedName>
    <definedName name="A1_E">#REF!</definedName>
    <definedName name="A12..A13_">#N/A</definedName>
    <definedName name="A1A1">#NAME?</definedName>
    <definedName name="A1A1_1">#NAME?</definedName>
    <definedName name="A1A1_10">#NAME?</definedName>
    <definedName name="A1A1_9">#NAME?</definedName>
    <definedName name="A1Q" localSheetId="10">#REF!</definedName>
    <definedName name="A1Q" localSheetId="8">#REF!</definedName>
    <definedName name="A1Q" localSheetId="15">#REF!</definedName>
    <definedName name="A1Q" localSheetId="24">#REF!</definedName>
    <definedName name="A1Q" localSheetId="4">#REF!</definedName>
    <definedName name="A1Q" localSheetId="5">#REF!</definedName>
    <definedName name="A1Q" localSheetId="26">#REF!</definedName>
    <definedName name="A1Q" localSheetId="25">#REF!</definedName>
    <definedName name="A1Q">#REF!</definedName>
    <definedName name="AA" localSheetId="24">#REF!</definedName>
    <definedName name="AA" hidden="1">{#N/A,#N/A,FALSE,"배수1"}</definedName>
    <definedName name="aaa" localSheetId="10">#REF!</definedName>
    <definedName name="aaa" localSheetId="8">#REF!</definedName>
    <definedName name="aaa" localSheetId="15">#REF!</definedName>
    <definedName name="aaa" localSheetId="24">#REF!</definedName>
    <definedName name="aaa" localSheetId="4">#REF!</definedName>
    <definedName name="aaa" localSheetId="5">#REF!</definedName>
    <definedName name="aaa" localSheetId="26">#REF!</definedName>
    <definedName name="aaa" localSheetId="25">#REF!</definedName>
    <definedName name="aaa">#REF!</definedName>
    <definedName name="AAA_1" localSheetId="10">#N/A</definedName>
    <definedName name="AAA_1" localSheetId="15">#N/A</definedName>
    <definedName name="AAA_1" localSheetId="24">'전기관로 토공산근'!AAA_1</definedName>
    <definedName name="AAA_1" localSheetId="5">#N/A</definedName>
    <definedName name="AAA_1" localSheetId="26">#N/A</definedName>
    <definedName name="AAA_1">공기밸브실조서!AAA_1</definedName>
    <definedName name="AAA_10" localSheetId="10">#N/A</definedName>
    <definedName name="AAA_10" localSheetId="15">#N/A</definedName>
    <definedName name="AAA_10" localSheetId="24">'전기관로 토공산근'!AAA_10</definedName>
    <definedName name="AAA_10" localSheetId="5">#N/A</definedName>
    <definedName name="AAA_10" localSheetId="26">#N/A</definedName>
    <definedName name="AAA_10">공기밸브실조서!AAA_10</definedName>
    <definedName name="AAA_9" localSheetId="10">#N/A</definedName>
    <definedName name="AAA_9" localSheetId="15">#N/A</definedName>
    <definedName name="AAA_9" localSheetId="24">'전기관로 토공산근'!AAA_9</definedName>
    <definedName name="AAA_9" localSheetId="5">#N/A</definedName>
    <definedName name="AAA_9" localSheetId="26">#N/A</definedName>
    <definedName name="AAA_9">공기밸브실조서!AAA_9</definedName>
    <definedName name="aaaa" localSheetId="24">#REF!</definedName>
    <definedName name="aaaa" hidden="1">{#N/A,#N/A,FALSE,"조골재"}</definedName>
    <definedName name="aaaa_8" localSheetId="10">#REF!</definedName>
    <definedName name="aaaa_8" localSheetId="8">#REF!</definedName>
    <definedName name="aaaa_8" localSheetId="15">#REF!</definedName>
    <definedName name="aaaa_8" localSheetId="24">#REF!</definedName>
    <definedName name="aaaa_8" localSheetId="4">#REF!</definedName>
    <definedName name="aaaa_8" localSheetId="5">#REF!</definedName>
    <definedName name="aaaa_8" localSheetId="26">#REF!</definedName>
    <definedName name="aaaa_8" localSheetId="25">#REF!</definedName>
    <definedName name="aaaa_8">#REF!</definedName>
    <definedName name="AAAA5" localSheetId="24" hidden="1">{#N/A,#N/A,FALSE,"골재소요량";#N/A,#N/A,FALSE,"골재소요량"}</definedName>
    <definedName name="AAAA5" hidden="1">{#N/A,#N/A,FALSE,"골재소요량";#N/A,#N/A,FALSE,"골재소요량"}</definedName>
    <definedName name="aaaaa" localSheetId="24" hidden="1">{#N/A,#N/A,FALSE,"조골재"}</definedName>
    <definedName name="AAAAA" hidden="1">{#N/A,#N/A,TRUE,"총괄"}</definedName>
    <definedName name="aaaaaa" localSheetId="10" hidden="1">'[22]8.PILE  (돌출)'!#REF!</definedName>
    <definedName name="aaaaaa" localSheetId="8" hidden="1">'[22]8.PILE  (돌출)'!#REF!</definedName>
    <definedName name="aaaaaa" localSheetId="15" hidden="1">'[22]8.PILE  (돌출)'!#REF!</definedName>
    <definedName name="aaaaaa" localSheetId="24" hidden="1">{#N/A,#N/A,FALSE,"속도"}</definedName>
    <definedName name="aaaaaa" localSheetId="4" hidden="1">'[22]8.PILE  (돌출)'!#REF!</definedName>
    <definedName name="aaaaaa" localSheetId="5" hidden="1">'[22]8.PILE  (돌출)'!#REF!</definedName>
    <definedName name="aaaaaa" localSheetId="26" hidden="1">'[22]8.PILE  (돌출)'!#REF!</definedName>
    <definedName name="aaaaaa" localSheetId="25" hidden="1">'[22]8.PILE  (돌출)'!#REF!</definedName>
    <definedName name="aaaaaa" hidden="1">'[22]8.PILE  (돌출)'!#REF!</definedName>
    <definedName name="AAAAAAA" localSheetId="10">#REF!</definedName>
    <definedName name="AAAAAAA" localSheetId="15">#REF!</definedName>
    <definedName name="AAAAAAA" localSheetId="4">#REF!</definedName>
    <definedName name="AAAAAAA" localSheetId="5">#REF!</definedName>
    <definedName name="AAAAAAA" localSheetId="26">#REF!</definedName>
    <definedName name="AAAAAAA" localSheetId="25">#REF!</definedName>
    <definedName name="AAAAAAA">#REF!</definedName>
    <definedName name="aaaaaaaa" localSheetId="10" hidden="1">'[23]8.PILE  (돌출)'!#REF!</definedName>
    <definedName name="aaaaaaaa" localSheetId="8" hidden="1">'[23]8.PILE  (돌출)'!#REF!</definedName>
    <definedName name="aaaaaaaa" localSheetId="15" hidden="1">'[23]8.PILE  (돌출)'!#REF!</definedName>
    <definedName name="aaaaaaaa" localSheetId="4" hidden="1">'[23]8.PILE  (돌출)'!#REF!</definedName>
    <definedName name="aaaaaaaa" localSheetId="5" hidden="1">'[23]8.PILE  (돌출)'!#REF!</definedName>
    <definedName name="aaaaaaaa" localSheetId="26" hidden="1">'[23]8.PILE  (돌출)'!#REF!</definedName>
    <definedName name="aaaaaaaa" localSheetId="25" hidden="1">'[23]8.PILE  (돌출)'!#REF!</definedName>
    <definedName name="aaaaaaaa" hidden="1">'[23]8.PILE  (돌출)'!#REF!</definedName>
    <definedName name="aaaaaaaaaa" localSheetId="24" hidden="1">{#N/A,#N/A,FALSE,"운반시간"}</definedName>
    <definedName name="aaaaaaaaaa" hidden="1">{#N/A,#N/A,FALSE,"운반시간"}</definedName>
    <definedName name="aaaaaaaaaaa" localSheetId="10">#REF!</definedName>
    <definedName name="aaaaaaaaaaa" localSheetId="15">#REF!</definedName>
    <definedName name="aaaaaaaaaaa" localSheetId="4">#REF!</definedName>
    <definedName name="aaaaaaaaaaa" localSheetId="5">#REF!</definedName>
    <definedName name="aaaaaaaaaaa" localSheetId="26">#REF!</definedName>
    <definedName name="aaaaaaaaaaa" localSheetId="25">#REF!</definedName>
    <definedName name="aaaaaaaaaaa">#REF!</definedName>
    <definedName name="aaaaaaaaaaaa">#NAME?</definedName>
    <definedName name="aaaaaaaaaaaa_1">#NAME?</definedName>
    <definedName name="aaaaaaaaaaaa_10">#NAME?</definedName>
    <definedName name="aaaaaaaaaaaa_9">#NAME?</definedName>
    <definedName name="AAAAAAAAAAAAAAAAAAAAAAAAA" localSheetId="10">[5]!AAAAAAAAAAAAAAAAAAAAAAAAA</definedName>
    <definedName name="AAAAAAAAAAAAAAAAAAAAAAAAA" localSheetId="8">[5]!AAAAAAAAAAAAAAAAAAAAAAAAA</definedName>
    <definedName name="AAAAAAAAAAAAAAAAAAAAAAAAA" localSheetId="15">[5]!AAAAAAAAAAAAAAAAAAAAAAAAA</definedName>
    <definedName name="AAAAAAAAAAAAAAAAAAAAAAAAA" localSheetId="4">[5]!AAAAAAAAAAAAAAAAAAAAAAAAA</definedName>
    <definedName name="AAAAAAAAAAAAAAAAAAAAAAAAA" localSheetId="5">[5]!AAAAAAAAAAAAAAAAAAAAAAAAA</definedName>
    <definedName name="AAAAAAAAAAAAAAAAAAAAAAAAA" localSheetId="26">[5]!AAAAAAAAAAAAAAAAAAAAAAAAA</definedName>
    <definedName name="AAAAAAAAAAAAAAAAAAAAAAAAA" localSheetId="25">[5]!AAAAAAAAAAAAAAAAAAAAAAAAA</definedName>
    <definedName name="AAAAAAAAAAAAAAAAAAAAAAAAA">[5]!AAAAAAAAAAAAAAAAAAAAAAAAA</definedName>
    <definedName name="aaaaqqqq" localSheetId="10">#REF!</definedName>
    <definedName name="aaaaqqqq" localSheetId="15">#REF!</definedName>
    <definedName name="aaaaqqqq" localSheetId="4">#REF!</definedName>
    <definedName name="aaaaqqqq" localSheetId="5">#REF!</definedName>
    <definedName name="aaaaqqqq" localSheetId="26">#REF!</definedName>
    <definedName name="aaaaqqqq" localSheetId="25">#REF!</definedName>
    <definedName name="aaaaqqqq">#REF!</definedName>
    <definedName name="aadf"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ad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AWF">'[23]ABUT수량-A1'!$T$25</definedName>
    <definedName name="AB" localSheetId="10">#REF!</definedName>
    <definedName name="AB" localSheetId="8">#REF!</definedName>
    <definedName name="AB" localSheetId="15">#REF!</definedName>
    <definedName name="AB" localSheetId="24">#REF!</definedName>
    <definedName name="AB" localSheetId="4">#REF!</definedName>
    <definedName name="AB" localSheetId="5">#REF!</definedName>
    <definedName name="AB" localSheetId="26">#REF!</definedName>
    <definedName name="AB" localSheetId="25">#REF!</definedName>
    <definedName name="AB">#REF!</definedName>
    <definedName name="abc" localSheetId="10">#REF!</definedName>
    <definedName name="abc" localSheetId="8">#REF!</definedName>
    <definedName name="abc" localSheetId="15">#REF!</definedName>
    <definedName name="abc" localSheetId="24">#REF!</definedName>
    <definedName name="abc" localSheetId="4">#REF!</definedName>
    <definedName name="abc" localSheetId="5">#REF!</definedName>
    <definedName name="abc" localSheetId="26">#REF!</definedName>
    <definedName name="abc" localSheetId="25">#REF!</definedName>
    <definedName name="abc">#REF!</definedName>
    <definedName name="abc_8" localSheetId="10">#REF!</definedName>
    <definedName name="abc_8" localSheetId="8">#REF!</definedName>
    <definedName name="abc_8" localSheetId="15">#REF!</definedName>
    <definedName name="abc_8" localSheetId="24">#REF!</definedName>
    <definedName name="abc_8" localSheetId="4">#REF!</definedName>
    <definedName name="abc_8" localSheetId="5">#REF!</definedName>
    <definedName name="abc_8" localSheetId="26">#REF!</definedName>
    <definedName name="abc_8" localSheetId="25">#REF!</definedName>
    <definedName name="abc_8">#REF!</definedName>
    <definedName name="abcd" localSheetId="24">'전기관로 토공산근'!abcd</definedName>
    <definedName name="abcd">'전기관로 토공산근'!abcd</definedName>
    <definedName name="abd" localSheetId="24" hidden="1">{#N/A,#N/A,FALSE,"골재소요량";#N/A,#N/A,FALSE,"골재소요량"}</definedName>
    <definedName name="abd" hidden="1">{#N/A,#N/A,FALSE,"골재소요량";#N/A,#N/A,FALSE,"골재소요량"}</definedName>
    <definedName name="ABUTH" localSheetId="10">#REF!</definedName>
    <definedName name="ABUTH" localSheetId="15">#REF!</definedName>
    <definedName name="ABUTH" localSheetId="4">#REF!</definedName>
    <definedName name="ABUTH" localSheetId="5">#REF!</definedName>
    <definedName name="ABUTH" localSheetId="26">#REF!</definedName>
    <definedName name="ABUTH" localSheetId="25">#REF!</definedName>
    <definedName name="ABUTH">#REF!</definedName>
    <definedName name="ac" localSheetId="10">#REF!</definedName>
    <definedName name="ac" localSheetId="8">#REF!</definedName>
    <definedName name="ac" localSheetId="15">#REF!</definedName>
    <definedName name="ac" localSheetId="24">#REF!</definedName>
    <definedName name="ac" localSheetId="4">#REF!</definedName>
    <definedName name="ac" localSheetId="5">#REF!</definedName>
    <definedName name="ac" localSheetId="26">#REF!</definedName>
    <definedName name="ac" localSheetId="25">#REF!</definedName>
    <definedName name="ac">#REF!</definedName>
    <definedName name="ac_8" localSheetId="10">#REF!</definedName>
    <definedName name="ac_8" localSheetId="8">#REF!</definedName>
    <definedName name="ac_8" localSheetId="15">#REF!</definedName>
    <definedName name="ac_8" localSheetId="24">#REF!</definedName>
    <definedName name="ac_8" localSheetId="4">#REF!</definedName>
    <definedName name="ac_8" localSheetId="5">#REF!</definedName>
    <definedName name="ac_8" localSheetId="26">#REF!</definedName>
    <definedName name="ac_8" localSheetId="25">#REF!</definedName>
    <definedName name="ac_8">#REF!</definedName>
    <definedName name="AccessDatabase" hidden="1">"D:\_genkou\excel97\sample\支店集計作業\本社合計2.mdb"</definedName>
    <definedName name="acicrack" localSheetId="10">#REF!</definedName>
    <definedName name="acicrack" localSheetId="15">#REF!</definedName>
    <definedName name="acicrack" localSheetId="4">#REF!</definedName>
    <definedName name="acicrack" localSheetId="5">#REF!</definedName>
    <definedName name="acicrack" localSheetId="26">#REF!</definedName>
    <definedName name="acicrack" localSheetId="25">#REF!</definedName>
    <definedName name="acicrack">#REF!</definedName>
    <definedName name="acicw" localSheetId="10">#REF!</definedName>
    <definedName name="acicw" localSheetId="15">#REF!</definedName>
    <definedName name="acicw" localSheetId="4">#REF!</definedName>
    <definedName name="acicw" localSheetId="5">#REF!</definedName>
    <definedName name="acicw" localSheetId="26">#REF!</definedName>
    <definedName name="acicw" localSheetId="25">#REF!</definedName>
    <definedName name="acicw">#REF!</definedName>
    <definedName name="acifs" localSheetId="10">#REF!</definedName>
    <definedName name="acifs" localSheetId="15">#REF!</definedName>
    <definedName name="acifs" localSheetId="4">#REF!</definedName>
    <definedName name="acifs" localSheetId="5">#REF!</definedName>
    <definedName name="acifs" localSheetId="26">#REF!</definedName>
    <definedName name="acifs" localSheetId="25">#REF!</definedName>
    <definedName name="acifs">#REF!</definedName>
    <definedName name="acim" localSheetId="10">#REF!</definedName>
    <definedName name="acim" localSheetId="15">#REF!</definedName>
    <definedName name="acim" localSheetId="4">#REF!</definedName>
    <definedName name="acim" localSheetId="5">#REF!</definedName>
    <definedName name="acim" localSheetId="26">#REF!</definedName>
    <definedName name="acim" localSheetId="25">#REF!</definedName>
    <definedName name="acim">#REF!</definedName>
    <definedName name="acist" localSheetId="10">#REF!</definedName>
    <definedName name="acist" localSheetId="15">#REF!</definedName>
    <definedName name="acist" localSheetId="4">#REF!</definedName>
    <definedName name="acist" localSheetId="5">#REF!</definedName>
    <definedName name="acist" localSheetId="26">#REF!</definedName>
    <definedName name="acist" localSheetId="25">#REF!</definedName>
    <definedName name="acist">#REF!</definedName>
    <definedName name="acitemp" localSheetId="10">#REF!</definedName>
    <definedName name="acitemp" localSheetId="15">#REF!</definedName>
    <definedName name="acitemp" localSheetId="4">#REF!</definedName>
    <definedName name="acitemp" localSheetId="5">#REF!</definedName>
    <definedName name="acitemp" localSheetId="26">#REF!</definedName>
    <definedName name="acitemp" localSheetId="25">#REF!</definedName>
    <definedName name="acitemp">#REF!</definedName>
    <definedName name="aciw" localSheetId="10">#REF!</definedName>
    <definedName name="aciw" localSheetId="15">#REF!</definedName>
    <definedName name="aciw" localSheetId="4">#REF!</definedName>
    <definedName name="aciw" localSheetId="5">#REF!</definedName>
    <definedName name="aciw" localSheetId="26">#REF!</definedName>
    <definedName name="aciw" localSheetId="25">#REF!</definedName>
    <definedName name="aciw">#REF!</definedName>
    <definedName name="ad"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dad" localSheetId="10">BlankMacro1</definedName>
    <definedName name="adad" localSheetId="15">BlankMacro1</definedName>
    <definedName name="adad" localSheetId="24">BlankMacro1</definedName>
    <definedName name="adad" localSheetId="4">BlankMacro1</definedName>
    <definedName name="adad" localSheetId="5">BlankMacro1</definedName>
    <definedName name="adad" localSheetId="26">BlankMacro1</definedName>
    <definedName name="adad" localSheetId="25">BlankMacro1</definedName>
    <definedName name="adad">BlankMacro1</definedName>
    <definedName name="adada" localSheetId="10" hidden="1">'[24]8.PILE  (돌출)'!#REF!</definedName>
    <definedName name="adada" localSheetId="8" hidden="1">'[24]8.PILE  (돌출)'!#REF!</definedName>
    <definedName name="adada" localSheetId="15" hidden="1">'[24]8.PILE  (돌출)'!#REF!</definedName>
    <definedName name="adada" localSheetId="4" hidden="1">'[24]8.PILE  (돌출)'!#REF!</definedName>
    <definedName name="adada" localSheetId="5" hidden="1">'[24]8.PILE  (돌출)'!#REF!</definedName>
    <definedName name="adada" localSheetId="26" hidden="1">'[24]8.PILE  (돌출)'!#REF!</definedName>
    <definedName name="adada" localSheetId="25" hidden="1">'[24]8.PILE  (돌출)'!#REF!</definedName>
    <definedName name="adada" hidden="1">'[24]8.PILE  (돌출)'!#REF!</definedName>
    <definedName name="ADD" localSheetId="24">#REF!</definedName>
    <definedName name="a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dfdge" localSheetId="24" hidden="1">{#N/A,#N/A,FALSE,"2~8번"}</definedName>
    <definedName name="adfdge" hidden="1">{#N/A,#N/A,FALSE,"2~8번"}</definedName>
    <definedName name="AE" localSheetId="24">#REF!</definedName>
    <definedName name="ae"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f"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FDF" localSheetId="10">#REF!</definedName>
    <definedName name="AFDF" localSheetId="8">#REF!</definedName>
    <definedName name="AFDF" localSheetId="15">#REF!</definedName>
    <definedName name="AFDF" localSheetId="24">#REF!</definedName>
    <definedName name="AFDF" localSheetId="4">#REF!</definedName>
    <definedName name="AFDF" localSheetId="5">#REF!</definedName>
    <definedName name="AFDF" localSheetId="26">#REF!</definedName>
    <definedName name="AFDF" localSheetId="25">#REF!</definedName>
    <definedName name="AFDF">#REF!</definedName>
    <definedName name="AFDGUYR" localSheetId="10">#REF!</definedName>
    <definedName name="AFDGUYR" localSheetId="15">#REF!</definedName>
    <definedName name="AFDGUYR" localSheetId="4">#REF!</definedName>
    <definedName name="AFDGUYR" localSheetId="5">#REF!</definedName>
    <definedName name="AFDGUYR" localSheetId="26">#REF!</definedName>
    <definedName name="AFDGUYR" localSheetId="25">#REF!</definedName>
    <definedName name="AFDGUYR">#REF!</definedName>
    <definedName name="AFF" localSheetId="24">#REF!</definedName>
    <definedName name="a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FTER4" localSheetId="10">#REF!</definedName>
    <definedName name="AFTER4" localSheetId="15">#REF!</definedName>
    <definedName name="AFTER4" localSheetId="4">#REF!</definedName>
    <definedName name="AFTER4" localSheetId="5">#REF!</definedName>
    <definedName name="AFTER4" localSheetId="26">#REF!</definedName>
    <definedName name="AFTER4" localSheetId="25">#REF!</definedName>
    <definedName name="AFTER4">#REF!</definedName>
    <definedName name="ag" localSheetId="24">#REF!</definedName>
    <definedName name="a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g_8" localSheetId="10">#REF!</definedName>
    <definedName name="ag_8" localSheetId="8">#REF!</definedName>
    <definedName name="ag_8" localSheetId="15">#REF!</definedName>
    <definedName name="ag_8" localSheetId="24">#REF!</definedName>
    <definedName name="ag_8" localSheetId="4">#REF!</definedName>
    <definedName name="ag_8" localSheetId="5">#REF!</definedName>
    <definedName name="ag_8" localSheetId="26">#REF!</definedName>
    <definedName name="ag_8" localSheetId="25">#REF!</definedName>
    <definedName name="ag_8">#REF!</definedName>
    <definedName name="agaf" localSheetId="24">[25]DATE!$I$24:$I$85</definedName>
    <definedName name="agaf">[26]DATE!$I$24:$I$85</definedName>
    <definedName name="agag" localSheetId="10">#REF!</definedName>
    <definedName name="agag" localSheetId="15">#REF!</definedName>
    <definedName name="agag" localSheetId="4">#REF!</definedName>
    <definedName name="agag" localSheetId="5">#REF!</definedName>
    <definedName name="agag" localSheetId="26">#REF!</definedName>
    <definedName name="agag" localSheetId="25">#REF!</definedName>
    <definedName name="agag">#REF!</definedName>
    <definedName name="agdump" localSheetId="10">#REF!</definedName>
    <definedName name="agdump" localSheetId="15">#REF!</definedName>
    <definedName name="agdump" localSheetId="4">#REF!</definedName>
    <definedName name="agdump" localSheetId="5">#REF!</definedName>
    <definedName name="agdump" localSheetId="26">#REF!</definedName>
    <definedName name="agdump" localSheetId="25">#REF!</definedName>
    <definedName name="agdump">#REF!</definedName>
    <definedName name="agedump" localSheetId="10">#REF!</definedName>
    <definedName name="agedump" localSheetId="15">#REF!</definedName>
    <definedName name="agedump" localSheetId="4">#REF!</definedName>
    <definedName name="agedump" localSheetId="5">#REF!</definedName>
    <definedName name="agedump" localSheetId="26">#REF!</definedName>
    <definedName name="agedump" localSheetId="25">#REF!</definedName>
    <definedName name="agedump">#REF!</definedName>
    <definedName name="agencydump" localSheetId="10">#REF!</definedName>
    <definedName name="agencydump" localSheetId="15">#REF!</definedName>
    <definedName name="agencydump" localSheetId="4">#REF!</definedName>
    <definedName name="agencydump" localSheetId="5">#REF!</definedName>
    <definedName name="agencydump" localSheetId="26">#REF!</definedName>
    <definedName name="agencydump" localSheetId="25">#REF!</definedName>
    <definedName name="agencydump">#REF!</definedName>
    <definedName name="AGENCYLY" localSheetId="10">#REF!</definedName>
    <definedName name="AGENCYLY" localSheetId="15">#REF!</definedName>
    <definedName name="AGENCYLY" localSheetId="4">#REF!</definedName>
    <definedName name="AGENCYLY" localSheetId="5">#REF!</definedName>
    <definedName name="AGENCYLY" localSheetId="26">#REF!</definedName>
    <definedName name="AGENCYLY" localSheetId="25">#REF!</definedName>
    <definedName name="AGENCYLY">#REF!</definedName>
    <definedName name="AGENCYPLAN" localSheetId="10">#REF!</definedName>
    <definedName name="AGENCYPLAN" localSheetId="15">#REF!</definedName>
    <definedName name="AGENCYPLAN" localSheetId="4">#REF!</definedName>
    <definedName name="AGENCYPLAN" localSheetId="5">#REF!</definedName>
    <definedName name="AGENCYPLAN" localSheetId="26">#REF!</definedName>
    <definedName name="AGENCYPLAN" localSheetId="25">#REF!</definedName>
    <definedName name="AGENCYPLAN">#REF!</definedName>
    <definedName name="agg"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g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H" localSheetId="24">#REF!</definedName>
    <definedName name="a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hAHAH" localSheetId="10">BlankMacro1</definedName>
    <definedName name="ahAHAH" localSheetId="15">BlankMacro1</definedName>
    <definedName name="ahAHAH" localSheetId="24">BlankMacro1</definedName>
    <definedName name="ahAHAH" localSheetId="4">BlankMacro1</definedName>
    <definedName name="ahAHAH" localSheetId="5">BlankMacro1</definedName>
    <definedName name="ahAHAH" localSheetId="26">BlankMacro1</definedName>
    <definedName name="ahAHAH" localSheetId="25">BlankMacro1</definedName>
    <definedName name="ahAHAH">BlankMacro1</definedName>
    <definedName name="ahh"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h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I" localSheetId="10">#REF!</definedName>
    <definedName name="AI" localSheetId="15">#REF!</definedName>
    <definedName name="AI" localSheetId="4">#REF!</definedName>
    <definedName name="AI" localSheetId="5">#REF!</definedName>
    <definedName name="AI" localSheetId="26">#REF!</definedName>
    <definedName name="AI" localSheetId="25">#REF!</definedName>
    <definedName name="AI">#REF!</definedName>
    <definedName name="ais" localSheetId="10">#REF!</definedName>
    <definedName name="ais" localSheetId="8">#REF!</definedName>
    <definedName name="ais" localSheetId="15">#REF!</definedName>
    <definedName name="ais" localSheetId="24">#REF!</definedName>
    <definedName name="ais" localSheetId="4">#REF!</definedName>
    <definedName name="ais" localSheetId="5">#REF!</definedName>
    <definedName name="ais" localSheetId="26">#REF!</definedName>
    <definedName name="ais" localSheetId="25">#REF!</definedName>
    <definedName name="ais">#REF!</definedName>
    <definedName name="ajah" localSheetId="10">BlankMacro1</definedName>
    <definedName name="ajah" localSheetId="15">BlankMacro1</definedName>
    <definedName name="ajah" localSheetId="24">BlankMacro1</definedName>
    <definedName name="ajah" localSheetId="4">BlankMacro1</definedName>
    <definedName name="ajah" localSheetId="5">BlankMacro1</definedName>
    <definedName name="ajah" localSheetId="26">BlankMacro1</definedName>
    <definedName name="ajah" localSheetId="25">BlankMacro1</definedName>
    <definedName name="ajah">BlankMacro1</definedName>
    <definedName name="AL" localSheetId="10">#REF!</definedName>
    <definedName name="AL" localSheetId="15">#REF!</definedName>
    <definedName name="AL" localSheetId="4">#REF!</definedName>
    <definedName name="AL" localSheetId="5">#REF!</definedName>
    <definedName name="AL" localSheetId="26">#REF!</definedName>
    <definedName name="AL" localSheetId="25">#REF!</definedName>
    <definedName name="AL">#REF!</definedName>
    <definedName name="all4fix" localSheetId="10">#REF!</definedName>
    <definedName name="all4fix" localSheetId="15">#REF!</definedName>
    <definedName name="all4fix" localSheetId="4">#REF!</definedName>
    <definedName name="all4fix" localSheetId="5">#REF!</definedName>
    <definedName name="all4fix" localSheetId="26">#REF!</definedName>
    <definedName name="all4fix" localSheetId="25">#REF!</definedName>
    <definedName name="all4fix">#REF!</definedName>
    <definedName name="ALPA" localSheetId="10">#REF!</definedName>
    <definedName name="ALPA" localSheetId="15">#REF!</definedName>
    <definedName name="ALPA" localSheetId="4">#REF!</definedName>
    <definedName name="ALPA" localSheetId="5">#REF!</definedName>
    <definedName name="ALPA" localSheetId="26">#REF!</definedName>
    <definedName name="ALPA" localSheetId="25">#REF!</definedName>
    <definedName name="ALPA">#REF!</definedName>
    <definedName name="ALPHA" localSheetId="10">#REF!</definedName>
    <definedName name="ALPHA" localSheetId="15">#REF!</definedName>
    <definedName name="ALPHA" localSheetId="4">#REF!</definedName>
    <definedName name="ALPHA" localSheetId="5">#REF!</definedName>
    <definedName name="ALPHA" localSheetId="26">#REF!</definedName>
    <definedName name="ALPHA" localSheetId="25">#REF!</definedName>
    <definedName name="ALPHA">#REF!</definedName>
    <definedName name="AN" localSheetId="24">#REF!</definedName>
    <definedName name="an"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n1_ea" localSheetId="10">#REF!</definedName>
    <definedName name="an1_ea" localSheetId="8">#REF!</definedName>
    <definedName name="an1_ea" localSheetId="15">#REF!</definedName>
    <definedName name="an1_ea" localSheetId="24">#REF!</definedName>
    <definedName name="an1_ea" localSheetId="4">#REF!</definedName>
    <definedName name="an1_ea" localSheetId="5">#REF!</definedName>
    <definedName name="an1_ea" localSheetId="26">#REF!</definedName>
    <definedName name="an1_ea" localSheetId="25">#REF!</definedName>
    <definedName name="an1_ea">#REF!</definedName>
    <definedName name="an21_e" localSheetId="10">#REF!</definedName>
    <definedName name="an21_e" localSheetId="8">#REF!</definedName>
    <definedName name="an21_e" localSheetId="15">#REF!</definedName>
    <definedName name="an21_e" localSheetId="24">#REF!</definedName>
    <definedName name="an21_e" localSheetId="4">#REF!</definedName>
    <definedName name="an21_e" localSheetId="5">#REF!</definedName>
    <definedName name="an21_e" localSheetId="26">#REF!</definedName>
    <definedName name="an21_e" localSheetId="25">#REF!</definedName>
    <definedName name="an21_e">#REF!</definedName>
    <definedName name="an21_ea" localSheetId="10">#REF!</definedName>
    <definedName name="an21_ea" localSheetId="8">#REF!</definedName>
    <definedName name="an21_ea" localSheetId="15">#REF!</definedName>
    <definedName name="an21_ea" localSheetId="24">#REF!</definedName>
    <definedName name="an21_ea" localSheetId="4">#REF!</definedName>
    <definedName name="an21_ea" localSheetId="5">#REF!</definedName>
    <definedName name="an21_ea" localSheetId="26">#REF!</definedName>
    <definedName name="an21_ea" localSheetId="25">#REF!</definedName>
    <definedName name="an21_ea">#REF!</definedName>
    <definedName name="an22_ea" localSheetId="10">#REF!</definedName>
    <definedName name="an22_ea" localSheetId="8">#REF!</definedName>
    <definedName name="an22_ea" localSheetId="15">#REF!</definedName>
    <definedName name="an22_ea" localSheetId="4">#REF!</definedName>
    <definedName name="an22_ea" localSheetId="5">#REF!</definedName>
    <definedName name="an22_ea" localSheetId="26">#REF!</definedName>
    <definedName name="an22_ea" localSheetId="25">#REF!</definedName>
    <definedName name="an22_ea">#REF!</definedName>
    <definedName name="ANG" localSheetId="10">#REF!</definedName>
    <definedName name="ANG" localSheetId="15">#REF!</definedName>
    <definedName name="ANG" localSheetId="4">#REF!</definedName>
    <definedName name="ANG" localSheetId="5">#REF!</definedName>
    <definedName name="ANG" localSheetId="26">#REF!</definedName>
    <definedName name="ANG" localSheetId="25">#REF!</definedName>
    <definedName name="ANG">#REF!</definedName>
    <definedName name="ANGLE1" localSheetId="10">#REF!</definedName>
    <definedName name="ANGLE1" localSheetId="8">#REF!</definedName>
    <definedName name="ANGLE1" localSheetId="15">#REF!</definedName>
    <definedName name="ANGLE1" localSheetId="4">#REF!</definedName>
    <definedName name="ANGLE1" localSheetId="5">#REF!</definedName>
    <definedName name="ANGLE1" localSheetId="26">#REF!</definedName>
    <definedName name="ANGLE1" localSheetId="25">#REF!</definedName>
    <definedName name="ANGLE1">#REF!</definedName>
    <definedName name="ANGLE21" localSheetId="10">#REF!</definedName>
    <definedName name="ANGLE21" localSheetId="8">#REF!</definedName>
    <definedName name="ANGLE21" localSheetId="15">#REF!</definedName>
    <definedName name="ANGLE21" localSheetId="4">#REF!</definedName>
    <definedName name="ANGLE21" localSheetId="5">#REF!</definedName>
    <definedName name="ANGLE21" localSheetId="26">#REF!</definedName>
    <definedName name="ANGLE21" localSheetId="25">#REF!</definedName>
    <definedName name="ANGLE21">#REF!</definedName>
    <definedName name="ANGLE22" localSheetId="10">#REF!</definedName>
    <definedName name="ANGLE22" localSheetId="8">#REF!</definedName>
    <definedName name="ANGLE22" localSheetId="15">#REF!</definedName>
    <definedName name="ANGLE22" localSheetId="4">#REF!</definedName>
    <definedName name="ANGLE22" localSheetId="5">#REF!</definedName>
    <definedName name="ANGLE22" localSheetId="26">#REF!</definedName>
    <definedName name="ANGLE22" localSheetId="25">#REF!</definedName>
    <definedName name="ANGLE22">#REF!</definedName>
    <definedName name="ann"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nn"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nscount" hidden="1">1</definedName>
    <definedName name="ao" localSheetId="10">#REF!</definedName>
    <definedName name="ao" localSheetId="15">#REF!</definedName>
    <definedName name="ao" localSheetId="4">#REF!</definedName>
    <definedName name="ao" localSheetId="5">#REF!</definedName>
    <definedName name="ao" localSheetId="26">#REF!</definedName>
    <definedName name="ao" localSheetId="25">#REF!</definedName>
    <definedName name="ao">#REF!</definedName>
    <definedName name="aq" localSheetId="10">#REF!</definedName>
    <definedName name="aq" localSheetId="8">#REF!</definedName>
    <definedName name="aq" localSheetId="15">#REF!</definedName>
    <definedName name="aq" localSheetId="24">#REF!</definedName>
    <definedName name="aq" localSheetId="4">#REF!</definedName>
    <definedName name="aq" localSheetId="5">#REF!</definedName>
    <definedName name="aq" localSheetId="26">#REF!</definedName>
    <definedName name="aq" localSheetId="25">#REF!</definedName>
    <definedName name="aq">#REF!</definedName>
    <definedName name="aqaq">'[27]ABUT수량-A1'!$T$25</definedName>
    <definedName name="ar" localSheetId="10">#REF!</definedName>
    <definedName name="ar" localSheetId="15">#REF!</definedName>
    <definedName name="ar" localSheetId="4">#REF!</definedName>
    <definedName name="ar" localSheetId="5">#REF!</definedName>
    <definedName name="ar" localSheetId="26">#REF!</definedName>
    <definedName name="ar" localSheetId="25">#REF!</definedName>
    <definedName name="ar">#REF!</definedName>
    <definedName name="ARESULT" localSheetId="10">#REF!</definedName>
    <definedName name="ARESULT" localSheetId="15">#REF!</definedName>
    <definedName name="ARESULT" localSheetId="4">#REF!</definedName>
    <definedName name="ARESULT" localSheetId="5">#REF!</definedName>
    <definedName name="ARESULT" localSheetId="26">#REF!</definedName>
    <definedName name="ARESULT" localSheetId="25">#REF!</definedName>
    <definedName name="ARESULT">#REF!</definedName>
    <definedName name="arr"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rr"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s"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SASA" localSheetId="10">BlankMacro1</definedName>
    <definedName name="ASASA" localSheetId="15">BlankMacro1</definedName>
    <definedName name="ASASA" localSheetId="24">BlankMacro1</definedName>
    <definedName name="ASASA" localSheetId="4">BlankMacro1</definedName>
    <definedName name="ASASA" localSheetId="5">BlankMacro1</definedName>
    <definedName name="ASASA" localSheetId="26">BlankMacro1</definedName>
    <definedName name="ASASA" localSheetId="25">BlankMacro1</definedName>
    <definedName name="ASASA">BlankMacro1</definedName>
    <definedName name="ASB" localSheetId="10">#REF!</definedName>
    <definedName name="ASB" localSheetId="8">#REF!</definedName>
    <definedName name="ASB" localSheetId="15">#REF!</definedName>
    <definedName name="ASB" localSheetId="24">#REF!</definedName>
    <definedName name="ASB" localSheetId="4">#REF!</definedName>
    <definedName name="ASB" localSheetId="5">#REF!</definedName>
    <definedName name="ASB" localSheetId="26">#REF!</definedName>
    <definedName name="ASB" localSheetId="25">#REF!</definedName>
    <definedName name="ASB">#REF!</definedName>
    <definedName name="ASCON" localSheetId="10">#REF!</definedName>
    <definedName name="ASCON" localSheetId="8">#REF!</definedName>
    <definedName name="ASCON" localSheetId="15">#REF!</definedName>
    <definedName name="ASCON" localSheetId="24">#REF!</definedName>
    <definedName name="ASCON" localSheetId="4">#REF!</definedName>
    <definedName name="ASCON" localSheetId="5">#REF!</definedName>
    <definedName name="ASCON" localSheetId="26">#REF!</definedName>
    <definedName name="ASCON" localSheetId="25">#REF!</definedName>
    <definedName name="ASCON">#REF!</definedName>
    <definedName name="asd" localSheetId="10">#REF!</definedName>
    <definedName name="asd" localSheetId="15">#REF!</definedName>
    <definedName name="asd" localSheetId="4">#REF!</definedName>
    <definedName name="asd" localSheetId="5">#REF!</definedName>
    <definedName name="asd" localSheetId="26">#REF!</definedName>
    <definedName name="asd" localSheetId="25">#REF!</definedName>
    <definedName name="asd">#REF!</definedName>
    <definedName name="asdf" localSheetId="24">[25]DATE!$I$24:$I$85</definedName>
    <definedName name="asdf">[26]DATE!$I$24:$I$85</definedName>
    <definedName name="asdfasfdasdf" localSheetId="10">#REF!</definedName>
    <definedName name="asdfasfdasdf" localSheetId="15">#REF!</definedName>
    <definedName name="asdfasfdasdf" localSheetId="4">#REF!</definedName>
    <definedName name="asdfasfdasdf" localSheetId="5">#REF!</definedName>
    <definedName name="asdfasfdasdf" localSheetId="26">#REF!</definedName>
    <definedName name="asdfasfdasdf" localSheetId="25">#REF!</definedName>
    <definedName name="asdfasfdasdf">#REF!</definedName>
    <definedName name="asdjjkj" localSheetId="10">#REF!</definedName>
    <definedName name="asdjjkj" localSheetId="15">#REF!</definedName>
    <definedName name="asdjjkj" localSheetId="4">#REF!</definedName>
    <definedName name="asdjjkj" localSheetId="5">#REF!</definedName>
    <definedName name="asdjjkj" localSheetId="26">#REF!</definedName>
    <definedName name="asdjjkj" localSheetId="25">#REF!</definedName>
    <definedName name="asdjjkj">#REF!</definedName>
    <definedName name="ASF" localSheetId="24" hidden="1">{#N/A,#N/A,FALSE,"2~8번"}</definedName>
    <definedName name="ASF" hidden="1">{#N/A,#N/A,FALSE,"2~8번"}</definedName>
    <definedName name="ASGF" localSheetId="24" hidden="1">{#N/A,#N/A,FALSE,"2~8번"}</definedName>
    <definedName name="ASGF" hidden="1">{#N/A,#N/A,FALSE,"2~8번"}</definedName>
    <definedName name="ASL" localSheetId="10">#REF!</definedName>
    <definedName name="ASL" localSheetId="8">#REF!</definedName>
    <definedName name="ASL" localSheetId="15">#REF!</definedName>
    <definedName name="ASL" localSheetId="24">#REF!</definedName>
    <definedName name="ASL" localSheetId="4">#REF!</definedName>
    <definedName name="ASL" localSheetId="5">#REF!</definedName>
    <definedName name="ASL" localSheetId="26">#REF!</definedName>
    <definedName name="ASL" localSheetId="25">#REF!</definedName>
    <definedName name="ASL">#REF!</definedName>
    <definedName name="ASOURCE" localSheetId="10">#REF!</definedName>
    <definedName name="ASOURCE" localSheetId="15">#REF!</definedName>
    <definedName name="ASOURCE" localSheetId="4">#REF!</definedName>
    <definedName name="ASOURCE" localSheetId="5">#REF!</definedName>
    <definedName name="ASOURCE" localSheetId="26">#REF!</definedName>
    <definedName name="ASOURCE" localSheetId="25">#REF!</definedName>
    <definedName name="ASOURCE">#REF!</definedName>
    <definedName name="ASP" localSheetId="10">#REF!</definedName>
    <definedName name="ASP" localSheetId="8">#REF!</definedName>
    <definedName name="ASP" localSheetId="15">#REF!</definedName>
    <definedName name="ASP" localSheetId="24">#REF!</definedName>
    <definedName name="ASP" localSheetId="4">#REF!</definedName>
    <definedName name="ASP" localSheetId="5">#REF!</definedName>
    <definedName name="ASP" localSheetId="26">#REF!</definedName>
    <definedName name="ASP" localSheetId="25">#REF!</definedName>
    <definedName name="ASP">#REF!</definedName>
    <definedName name="ASPBD300" localSheetId="10">#N/A</definedName>
    <definedName name="ASPBD300" localSheetId="15">#N/A</definedName>
    <definedName name="ASPBD300" localSheetId="24">'전기관로 토공산근'!ASPBD300</definedName>
    <definedName name="ASPBD300" localSheetId="5">#N/A</definedName>
    <definedName name="ASPBD300" localSheetId="26">#N/A</definedName>
    <definedName name="ASPBD300">공기밸브실조서!ASPBD300</definedName>
    <definedName name="ASPBD300_1" localSheetId="10">#N/A</definedName>
    <definedName name="ASPBD300_1" localSheetId="15">#N/A</definedName>
    <definedName name="ASPBD300_1" localSheetId="24">'전기관로 토공산근'!ASPBD300_1</definedName>
    <definedName name="ASPBD300_1" localSheetId="5">#N/A</definedName>
    <definedName name="ASPBD300_1" localSheetId="26">#N/A</definedName>
    <definedName name="ASPBD300_1">공기밸브실조서!ASPBD300_1</definedName>
    <definedName name="ASPBD300_10" localSheetId="10">#N/A</definedName>
    <definedName name="ASPBD300_10" localSheetId="15">#N/A</definedName>
    <definedName name="ASPBD300_10" localSheetId="24">'전기관로 토공산근'!ASPBD300_10</definedName>
    <definedName name="ASPBD300_10" localSheetId="5">#N/A</definedName>
    <definedName name="ASPBD300_10" localSheetId="26">#N/A</definedName>
    <definedName name="ASPBD300_10">공기밸브실조서!ASPBD300_10</definedName>
    <definedName name="ASPBD300_8" localSheetId="10">#N/A</definedName>
    <definedName name="ASPBD300_8" localSheetId="15">#N/A</definedName>
    <definedName name="ASPBD300_8" localSheetId="24">'전기관로 토공산근'!ASPBD300_8</definedName>
    <definedName name="ASPBD300_8" localSheetId="5">#N/A</definedName>
    <definedName name="ASPBD300_8" localSheetId="26">#N/A</definedName>
    <definedName name="ASPBD300_8">공기밸브실조서!ASPBD300_8</definedName>
    <definedName name="ASPBD300_9" localSheetId="10">#N/A</definedName>
    <definedName name="ASPBD300_9" localSheetId="15">#N/A</definedName>
    <definedName name="ASPBD300_9" localSheetId="24">'전기관로 토공산근'!ASPBD300_9</definedName>
    <definedName name="ASPBD300_9" localSheetId="5">#N/A</definedName>
    <definedName name="ASPBD300_9" localSheetId="26">#N/A</definedName>
    <definedName name="ASPBD300_9">공기밸브실조서!ASPBD300_9</definedName>
    <definedName name="ASPO" localSheetId="10">#REF!</definedName>
    <definedName name="ASPO" localSheetId="15">#REF!</definedName>
    <definedName name="ASPO" localSheetId="4">#REF!</definedName>
    <definedName name="ASPO" localSheetId="5">#REF!</definedName>
    <definedName name="ASPO" localSheetId="26">#REF!</definedName>
    <definedName name="ASPO" localSheetId="25">#REF!</definedName>
    <definedName name="ASPO">#REF!</definedName>
    <definedName name="asp두께">0.15</definedName>
    <definedName name="ASP포장단위수량최종" localSheetId="10">#REF!</definedName>
    <definedName name="ASP포장단위수량최종" localSheetId="15">#REF!</definedName>
    <definedName name="ASP포장단위수량최종" localSheetId="4">#REF!</definedName>
    <definedName name="ASP포장단위수량최종" localSheetId="5">#REF!</definedName>
    <definedName name="ASP포장단위수량최종" localSheetId="26">#REF!</definedName>
    <definedName name="ASP포장단위수량최종" localSheetId="25">#REF!</definedName>
    <definedName name="ASP포장단위수량최종">#REF!</definedName>
    <definedName name="asr" localSheetId="10">#REF!</definedName>
    <definedName name="asr" localSheetId="15">#REF!</definedName>
    <definedName name="asr" localSheetId="4">#REF!</definedName>
    <definedName name="asr" localSheetId="5">#REF!</definedName>
    <definedName name="asr" localSheetId="26">#REF!</definedName>
    <definedName name="asr" localSheetId="25">#REF!</definedName>
    <definedName name="asr">#REF!</definedName>
    <definedName name="ASS" localSheetId="24">#REF!</definedName>
    <definedName name="as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ST" localSheetId="10">#REF!</definedName>
    <definedName name="AST" localSheetId="8">#REF!</definedName>
    <definedName name="AST" localSheetId="15">#REF!</definedName>
    <definedName name="AST" localSheetId="24">#REF!</definedName>
    <definedName name="AST" localSheetId="4">#REF!</definedName>
    <definedName name="AST" localSheetId="5">#REF!</definedName>
    <definedName name="AST" localSheetId="26">#REF!</definedName>
    <definedName name="AST" localSheetId="25">#REF!</definedName>
    <definedName name="AST">#REF!</definedName>
    <definedName name="ASTMOUT" localSheetId="10">#REF!</definedName>
    <definedName name="ASTMOUT" localSheetId="15">#REF!</definedName>
    <definedName name="ASTMOUT" localSheetId="4">#REF!</definedName>
    <definedName name="ASTMOUT" localSheetId="5">#REF!</definedName>
    <definedName name="ASTMOUT" localSheetId="26">#REF!</definedName>
    <definedName name="ASTMOUT" localSheetId="25">#REF!</definedName>
    <definedName name="ASTMOUT">#REF!</definedName>
    <definedName name="ASTMREBAR" localSheetId="10">#REF!</definedName>
    <definedName name="ASTMREBAR" localSheetId="15">#REF!</definedName>
    <definedName name="ASTMREBAR" localSheetId="4">#REF!</definedName>
    <definedName name="ASTMREBAR" localSheetId="5">#REF!</definedName>
    <definedName name="ASTMREBAR" localSheetId="26">#REF!</definedName>
    <definedName name="ASTMREBAR" localSheetId="25">#REF!</definedName>
    <definedName name="ASTMREBAR">#REF!</definedName>
    <definedName name="Astotal" localSheetId="10">#REF!</definedName>
    <definedName name="Astotal" localSheetId="15">#REF!</definedName>
    <definedName name="Astotal" localSheetId="4">#REF!</definedName>
    <definedName name="Astotal" localSheetId="5">#REF!</definedName>
    <definedName name="Astotal" localSheetId="26">#REF!</definedName>
    <definedName name="Astotal" localSheetId="25">#REF!</definedName>
    <definedName name="Astotal">#REF!</definedName>
    <definedName name="atg" localSheetId="10">#REF!</definedName>
    <definedName name="atg" localSheetId="15">#REF!</definedName>
    <definedName name="atg" localSheetId="4">#REF!</definedName>
    <definedName name="atg" localSheetId="5">#REF!</definedName>
    <definedName name="atg" localSheetId="26">#REF!</definedName>
    <definedName name="atg" localSheetId="25">#REF!</definedName>
    <definedName name="atg">#REF!</definedName>
    <definedName name="AVF" localSheetId="10">#REF!</definedName>
    <definedName name="AVF" localSheetId="15">#REF!</definedName>
    <definedName name="AVF" localSheetId="4">#REF!</definedName>
    <definedName name="AVF" localSheetId="5">#REF!</definedName>
    <definedName name="AVF" localSheetId="26">#REF!</definedName>
    <definedName name="AVF" localSheetId="25">#REF!</definedName>
    <definedName name="AVF">#REF!</definedName>
    <definedName name="avvvv"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vvv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vvvvv"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vvvv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W" localSheetId="10">#REF!</definedName>
    <definedName name="AW" localSheetId="8">#REF!</definedName>
    <definedName name="AW" localSheetId="15">#REF!</definedName>
    <definedName name="AW" localSheetId="24">#REF!</definedName>
    <definedName name="AW" localSheetId="4">#REF!</definedName>
    <definedName name="AW" localSheetId="5">#REF!</definedName>
    <definedName name="AW" localSheetId="26">#REF!</definedName>
    <definedName name="AW" localSheetId="25">#REF!</definedName>
    <definedName name="AW">#REF!</definedName>
    <definedName name="AXCQEWD" localSheetId="10">#REF!</definedName>
    <definedName name="AXCQEWD" localSheetId="8">#REF!</definedName>
    <definedName name="AXCQEWD" localSheetId="15">#REF!</definedName>
    <definedName name="AXCQEWD" localSheetId="24">#REF!</definedName>
    <definedName name="AXCQEWD" localSheetId="4">#REF!</definedName>
    <definedName name="AXCQEWD" localSheetId="5">#REF!</definedName>
    <definedName name="AXCQEWD" localSheetId="26">#REF!</definedName>
    <definedName name="AXCQEWD" localSheetId="25">#REF!</definedName>
    <definedName name="AXCQEWD">#REF!</definedName>
    <definedName name="azsr" localSheetId="10">#REF!</definedName>
    <definedName name="azsr" localSheetId="15">#REF!</definedName>
    <definedName name="azsr" localSheetId="4">#REF!</definedName>
    <definedName name="azsr" localSheetId="5">#REF!</definedName>
    <definedName name="azsr" localSheetId="26">#REF!</definedName>
    <definedName name="azsr" localSheetId="25">#REF!</definedName>
    <definedName name="azsr">#REF!</definedName>
    <definedName name="AZX" localSheetId="10">#REF!</definedName>
    <definedName name="AZX" localSheetId="15">#REF!</definedName>
    <definedName name="AZX" localSheetId="4">#REF!</definedName>
    <definedName name="AZX" localSheetId="5">#REF!</definedName>
    <definedName name="AZX" localSheetId="26">#REF!</definedName>
    <definedName name="AZX" localSheetId="25">#REF!</definedName>
    <definedName name="AZX">#REF!</definedName>
    <definedName name="A삼" localSheetId="10">#REF!</definedName>
    <definedName name="A삼" localSheetId="8">#REF!</definedName>
    <definedName name="A삼" localSheetId="15">#REF!</definedName>
    <definedName name="A삼" localSheetId="24">#REF!</definedName>
    <definedName name="A삼" localSheetId="4">#REF!</definedName>
    <definedName name="A삼" localSheetId="5">#REF!</definedName>
    <definedName name="A삼" localSheetId="26">#REF!</definedName>
    <definedName name="A삼" localSheetId="25">#REF!</definedName>
    <definedName name="A삼">#REF!</definedName>
    <definedName name="A삼_8" localSheetId="10">#REF!</definedName>
    <definedName name="A삼_8" localSheetId="8">#REF!</definedName>
    <definedName name="A삼_8" localSheetId="15">#REF!</definedName>
    <definedName name="A삼_8" localSheetId="4">#REF!</definedName>
    <definedName name="A삼_8" localSheetId="5">#REF!</definedName>
    <definedName name="A삼_8" localSheetId="26">#REF!</definedName>
    <definedName name="A삼_8" localSheetId="25">#REF!</definedName>
    <definedName name="A삼_8">#REF!</definedName>
    <definedName name="A이" localSheetId="10">#REF!</definedName>
    <definedName name="A이" localSheetId="8">#REF!</definedName>
    <definedName name="A이" localSheetId="15">#REF!</definedName>
    <definedName name="A이" localSheetId="4">#REF!</definedName>
    <definedName name="A이" localSheetId="5">#REF!</definedName>
    <definedName name="A이" localSheetId="26">#REF!</definedName>
    <definedName name="A이" localSheetId="25">#REF!</definedName>
    <definedName name="A이">#REF!</definedName>
    <definedName name="A이_8" localSheetId="10">#REF!</definedName>
    <definedName name="A이_8" localSheetId="8">#REF!</definedName>
    <definedName name="A이_8" localSheetId="15">#REF!</definedName>
    <definedName name="A이_8" localSheetId="4">#REF!</definedName>
    <definedName name="A이_8" localSheetId="5">#REF!</definedName>
    <definedName name="A이_8" localSheetId="26">#REF!</definedName>
    <definedName name="A이_8" localSheetId="25">#REF!</definedName>
    <definedName name="A이_8">#REF!</definedName>
    <definedName name="A일" localSheetId="10">#REF!</definedName>
    <definedName name="A일" localSheetId="8">#REF!</definedName>
    <definedName name="A일" localSheetId="15">#REF!</definedName>
    <definedName name="A일" localSheetId="4">#REF!</definedName>
    <definedName name="A일" localSheetId="5">#REF!</definedName>
    <definedName name="A일" localSheetId="26">#REF!</definedName>
    <definedName name="A일" localSheetId="25">#REF!</definedName>
    <definedName name="A일">#REF!</definedName>
    <definedName name="A일_8" localSheetId="10">#REF!</definedName>
    <definedName name="A일_8" localSheetId="8">#REF!</definedName>
    <definedName name="A일_8" localSheetId="15">#REF!</definedName>
    <definedName name="A일_8" localSheetId="4">#REF!</definedName>
    <definedName name="A일_8" localSheetId="5">#REF!</definedName>
    <definedName name="A일_8" localSheetId="26">#REF!</definedName>
    <definedName name="A일_8" localSheetId="25">#REF!</definedName>
    <definedName name="A일_8">#REF!</definedName>
    <definedName name="B" localSheetId="10">'[28]토사(PE)'!#REF!</definedName>
    <definedName name="B" localSheetId="8">'[28]토사(PE)'!#REF!</definedName>
    <definedName name="B" localSheetId="15">'[28]토사(PE)'!#REF!</definedName>
    <definedName name="B" localSheetId="24">#REF!</definedName>
    <definedName name="B" localSheetId="4">'[28]토사(PE)'!#REF!</definedName>
    <definedName name="B" localSheetId="5">'[28]토사(PE)'!#REF!</definedName>
    <definedName name="B" localSheetId="26">'[28]토사(PE)'!#REF!</definedName>
    <definedName name="B" localSheetId="25">'[28]토사(PE)'!#REF!</definedName>
    <definedName name="B">'[28]토사(PE)'!#REF!</definedName>
    <definedName name="B.1" localSheetId="10">#REF!</definedName>
    <definedName name="B.1" localSheetId="8">#REF!</definedName>
    <definedName name="B.1" localSheetId="15">#REF!</definedName>
    <definedName name="B.1" localSheetId="24">#REF!</definedName>
    <definedName name="B.1" localSheetId="4">#REF!</definedName>
    <definedName name="B.1" localSheetId="5">#REF!</definedName>
    <definedName name="B.1" localSheetId="26">#REF!</definedName>
    <definedName name="B.1" localSheetId="25">#REF!</definedName>
    <definedName name="B.1">#REF!</definedName>
    <definedName name="B.2" localSheetId="10">#REF!</definedName>
    <definedName name="B.2" localSheetId="8">#REF!</definedName>
    <definedName name="B.2" localSheetId="15">#REF!</definedName>
    <definedName name="B.2" localSheetId="24">#REF!</definedName>
    <definedName name="B.2" localSheetId="4">#REF!</definedName>
    <definedName name="B.2" localSheetId="5">#REF!</definedName>
    <definedName name="B.2" localSheetId="26">#REF!</definedName>
    <definedName name="B.2" localSheetId="25">#REF!</definedName>
    <definedName name="B.2">#REF!</definedName>
    <definedName name="B.3" localSheetId="10">#REF!</definedName>
    <definedName name="B.3" localSheetId="8">#REF!</definedName>
    <definedName name="B.3" localSheetId="15">#REF!</definedName>
    <definedName name="B.3" localSheetId="24">#REF!</definedName>
    <definedName name="B.3" localSheetId="4">#REF!</definedName>
    <definedName name="B.3" localSheetId="5">#REF!</definedName>
    <definedName name="B.3" localSheetId="26">#REF!</definedName>
    <definedName name="B.3" localSheetId="25">#REF!</definedName>
    <definedName name="B.3">#REF!</definedName>
    <definedName name="B.4" localSheetId="10">#REF!</definedName>
    <definedName name="B.4" localSheetId="8">#REF!</definedName>
    <definedName name="B.4" localSheetId="15">#REF!</definedName>
    <definedName name="B.4" localSheetId="4">#REF!</definedName>
    <definedName name="B.4" localSheetId="5">#REF!</definedName>
    <definedName name="B.4" localSheetId="26">#REF!</definedName>
    <definedName name="B.4" localSheetId="25">#REF!</definedName>
    <definedName name="B.4">#REF!</definedName>
    <definedName name="B_" localSheetId="10">#REF!</definedName>
    <definedName name="B_" localSheetId="15">#REF!</definedName>
    <definedName name="B_" localSheetId="4">#REF!</definedName>
    <definedName name="B_" localSheetId="5">#REF!</definedName>
    <definedName name="B_" localSheetId="26">#REF!</definedName>
    <definedName name="B_" localSheetId="25">#REF!</definedName>
    <definedName name="B_">#REF!</definedName>
    <definedName name="B_10" localSheetId="10">#REF!</definedName>
    <definedName name="B_10" localSheetId="8">#REF!</definedName>
    <definedName name="B_10" localSheetId="15">#REF!</definedName>
    <definedName name="B_10" localSheetId="4">#REF!</definedName>
    <definedName name="B_10" localSheetId="5">#REF!</definedName>
    <definedName name="B_10" localSheetId="26">#REF!</definedName>
    <definedName name="B_10" localSheetId="25">#REF!</definedName>
    <definedName name="B_10">#REF!</definedName>
    <definedName name="B_3" localSheetId="10">#REF!</definedName>
    <definedName name="B_3" localSheetId="8">#REF!</definedName>
    <definedName name="B_3" localSheetId="15">#REF!</definedName>
    <definedName name="B_3" localSheetId="4">#REF!</definedName>
    <definedName name="B_3" localSheetId="5">#REF!</definedName>
    <definedName name="B_3" localSheetId="26">#REF!</definedName>
    <definedName name="B_3" localSheetId="25">#REF!</definedName>
    <definedName name="B_3">#REF!</definedName>
    <definedName name="B_4" localSheetId="10">#REF!</definedName>
    <definedName name="B_4" localSheetId="8">#REF!</definedName>
    <definedName name="B_4" localSheetId="15">#REF!</definedName>
    <definedName name="B_4" localSheetId="4">#REF!</definedName>
    <definedName name="B_4" localSheetId="5">#REF!</definedName>
    <definedName name="B_4" localSheetId="26">#REF!</definedName>
    <definedName name="B_4" localSheetId="25">#REF!</definedName>
    <definedName name="B_4">#REF!</definedName>
    <definedName name="B_7" localSheetId="10">#REF!</definedName>
    <definedName name="B_7" localSheetId="8">#REF!</definedName>
    <definedName name="B_7" localSheetId="15">#REF!</definedName>
    <definedName name="B_7" localSheetId="4">#REF!</definedName>
    <definedName name="B_7" localSheetId="5">#REF!</definedName>
    <definedName name="B_7" localSheetId="26">#REF!</definedName>
    <definedName name="B_7" localSheetId="25">#REF!</definedName>
    <definedName name="B_7">#REF!</definedName>
    <definedName name="B_8" localSheetId="10">#REF!</definedName>
    <definedName name="B_8" localSheetId="8">#REF!</definedName>
    <definedName name="B_8" localSheetId="15">#REF!</definedName>
    <definedName name="B_8" localSheetId="4">#REF!</definedName>
    <definedName name="B_8" localSheetId="5">#REF!</definedName>
    <definedName name="B_8" localSheetId="26">#REF!</definedName>
    <definedName name="B_8" localSheetId="25">#REF!</definedName>
    <definedName name="B_8">#REF!</definedName>
    <definedName name="B_B" localSheetId="10">#REF!</definedName>
    <definedName name="B_B" localSheetId="15">#REF!</definedName>
    <definedName name="B_B" localSheetId="4">#REF!</definedName>
    <definedName name="B_B" localSheetId="5">#REF!</definedName>
    <definedName name="B_B" localSheetId="26">#REF!</definedName>
    <definedName name="B_B" localSheetId="25">#REF!</definedName>
    <definedName name="B_B">#REF!</definedName>
    <definedName name="B_C" localSheetId="10">#REF!</definedName>
    <definedName name="B_C" localSheetId="15">#REF!</definedName>
    <definedName name="B_C" localSheetId="4">#REF!</definedName>
    <definedName name="B_C" localSheetId="5">#REF!</definedName>
    <definedName name="B_C" localSheetId="26">#REF!</definedName>
    <definedName name="B_C" localSheetId="25">#REF!</definedName>
    <definedName name="B_C">#REF!</definedName>
    <definedName name="B_D" localSheetId="10">#REF!</definedName>
    <definedName name="B_D" localSheetId="15">#REF!</definedName>
    <definedName name="B_D" localSheetId="4">#REF!</definedName>
    <definedName name="B_D" localSheetId="5">#REF!</definedName>
    <definedName name="B_D" localSheetId="26">#REF!</definedName>
    <definedName name="B_D" localSheetId="25">#REF!</definedName>
    <definedName name="B_D">#REF!</definedName>
    <definedName name="B_H" localSheetId="10">#REF!</definedName>
    <definedName name="B_H" localSheetId="15">#REF!</definedName>
    <definedName name="B_H" localSheetId="4">#REF!</definedName>
    <definedName name="B_H" localSheetId="5">#REF!</definedName>
    <definedName name="B_H" localSheetId="26">#REF!</definedName>
    <definedName name="B_H" localSheetId="25">#REF!</definedName>
    <definedName name="B_H">#REF!</definedName>
    <definedName name="B_HUNCH" localSheetId="10">#REF!</definedName>
    <definedName name="B_HUNCH" localSheetId="15">#REF!</definedName>
    <definedName name="B_HUNCH" localSheetId="4">#REF!</definedName>
    <definedName name="B_HUNCH" localSheetId="5">#REF!</definedName>
    <definedName name="B_HUNCH" localSheetId="26">#REF!</definedName>
    <definedName name="B_HUNCH" localSheetId="25">#REF!</definedName>
    <definedName name="B_HUNCH">#REF!</definedName>
    <definedName name="B_L" localSheetId="10">#REF!</definedName>
    <definedName name="B_L" localSheetId="15">#REF!</definedName>
    <definedName name="B_L" localSheetId="4">#REF!</definedName>
    <definedName name="B_L" localSheetId="5">#REF!</definedName>
    <definedName name="B_L" localSheetId="26">#REF!</definedName>
    <definedName name="B_L" localSheetId="25">#REF!</definedName>
    <definedName name="B_L">#REF!</definedName>
    <definedName name="B_M" localSheetId="10">#REF!</definedName>
    <definedName name="B_M" localSheetId="15">#REF!</definedName>
    <definedName name="B_M" localSheetId="4">#REF!</definedName>
    <definedName name="B_M" localSheetId="5">#REF!</definedName>
    <definedName name="B_M" localSheetId="26">#REF!</definedName>
    <definedName name="B_M" localSheetId="25">#REF!</definedName>
    <definedName name="B_M">#REF!</definedName>
    <definedName name="B_P1" localSheetId="10">#REF!</definedName>
    <definedName name="B_P1" localSheetId="15">#REF!</definedName>
    <definedName name="B_P1" localSheetId="4">#REF!</definedName>
    <definedName name="B_P1" localSheetId="5">#REF!</definedName>
    <definedName name="B_P1" localSheetId="26">#REF!</definedName>
    <definedName name="B_P1" localSheetId="25">#REF!</definedName>
    <definedName name="B_P1">#REF!</definedName>
    <definedName name="B_P2" localSheetId="10">#REF!</definedName>
    <definedName name="B_P2" localSheetId="15">#REF!</definedName>
    <definedName name="B_P2" localSheetId="4">#REF!</definedName>
    <definedName name="B_P2" localSheetId="5">#REF!</definedName>
    <definedName name="B_P2" localSheetId="26">#REF!</definedName>
    <definedName name="B_P2" localSheetId="25">#REF!</definedName>
    <definedName name="B_P2">#REF!</definedName>
    <definedName name="B_P3" localSheetId="10">#REF!</definedName>
    <definedName name="B_P3" localSheetId="15">#REF!</definedName>
    <definedName name="B_P3" localSheetId="4">#REF!</definedName>
    <definedName name="B_P3" localSheetId="5">#REF!</definedName>
    <definedName name="B_P3" localSheetId="26">#REF!</definedName>
    <definedName name="B_P3" localSheetId="25">#REF!</definedName>
    <definedName name="B_P3">#REF!</definedName>
    <definedName name="B_P4" localSheetId="10">#REF!</definedName>
    <definedName name="B_P4" localSheetId="15">#REF!</definedName>
    <definedName name="B_P4" localSheetId="4">#REF!</definedName>
    <definedName name="B_P4" localSheetId="5">#REF!</definedName>
    <definedName name="B_P4" localSheetId="26">#REF!</definedName>
    <definedName name="B_P4" localSheetId="25">#REF!</definedName>
    <definedName name="B_P4">#REF!</definedName>
    <definedName name="B_U" localSheetId="10">#REF!</definedName>
    <definedName name="B_U" localSheetId="15">#REF!</definedName>
    <definedName name="B_U" localSheetId="4">#REF!</definedName>
    <definedName name="B_U" localSheetId="5">#REF!</definedName>
    <definedName name="B_U" localSheetId="26">#REF!</definedName>
    <definedName name="B_U" localSheetId="25">#REF!</definedName>
    <definedName name="B_U">#REF!</definedName>
    <definedName name="B_Y" localSheetId="10">#REF!</definedName>
    <definedName name="B_Y" localSheetId="15">#REF!</definedName>
    <definedName name="B_Y" localSheetId="4">#REF!</definedName>
    <definedName name="B_Y" localSheetId="5">#REF!</definedName>
    <definedName name="B_Y" localSheetId="26">#REF!</definedName>
    <definedName name="B_Y" localSheetId="25">#REF!</definedName>
    <definedName name="B_Y">#REF!</definedName>
    <definedName name="B10A1P">'[14]BOX(1.5X1.5)'!$I$12</definedName>
    <definedName name="b10a1t">'[14]BOX(1.5X1.5)'!$I$60</definedName>
    <definedName name="b10a2p">'[14]BOX(1.5X1.5)'!$I$36</definedName>
    <definedName name="b10a2t">'[14]BOX(1.5X1.5)'!$I$84</definedName>
    <definedName name="B11A1P">'[14]BOX(1.5X1.5)'!$I$13</definedName>
    <definedName name="b11a1t">'[14]BOX(1.5X1.5)'!$I$61</definedName>
    <definedName name="b11a2p">'[14]BOX(1.5X1.5)'!$I$37</definedName>
    <definedName name="b11a2t">'[14]BOX(1.5X1.5)'!$I$85</definedName>
    <definedName name="B12A1P">'[14]BOX(1.5X1.5)'!$I$14</definedName>
    <definedName name="b12a1t">'[14]BOX(1.5X1.5)'!$I$62</definedName>
    <definedName name="b12a2p">'[14]BOX(1.5X1.5)'!$I$38</definedName>
    <definedName name="b12a2t">'[14]BOX(1.5X1.5)'!$I$86</definedName>
    <definedName name="B13A1P">'[14]BOX(1.5X1.5)'!$I$15</definedName>
    <definedName name="b13a1t">'[14]BOX(1.5X1.5)'!$I$63</definedName>
    <definedName name="b13a2p">'[14]BOX(1.5X1.5)'!$I$39</definedName>
    <definedName name="b13a2t">'[14]BOX(1.5X1.5)'!$I$87</definedName>
    <definedName name="B14A1P">'[14]BOX(1.5X1.5)'!$I$16</definedName>
    <definedName name="b14a1t">'[14]BOX(1.5X1.5)'!$I$64</definedName>
    <definedName name="b14a2p">'[14]BOX(1.5X1.5)'!$I$40</definedName>
    <definedName name="b14a2t">'[14]BOX(1.5X1.5)'!$I$88</definedName>
    <definedName name="B15A1P">'[14]BOX(1.5X1.5)'!$I$17</definedName>
    <definedName name="b15a1t">'[14]BOX(1.5X1.5)'!$I$65</definedName>
    <definedName name="b15a2p">'[14]BOX(1.5X1.5)'!$I$41</definedName>
    <definedName name="b15a2t">'[14]BOX(1.5X1.5)'!$I$89</definedName>
    <definedName name="B16A1T">'[14]BOX(1.5X1.5)'!$I$67</definedName>
    <definedName name="B16A2P">'[14]BOX(1.5X1.5)'!$I$43</definedName>
    <definedName name="B1A1P">'[14]BOX(1.5X1.5)'!$I$3</definedName>
    <definedName name="b1a1t">'[14]BOX(1.5X1.5)'!$I$51</definedName>
    <definedName name="b1a2p">'[14]BOX(1.5X1.5)'!$I$27</definedName>
    <definedName name="b1a2t">'[14]BOX(1.5X1.5)'!$I$75</definedName>
    <definedName name="B1B" localSheetId="10">#REF!</definedName>
    <definedName name="B1B" localSheetId="8">#REF!</definedName>
    <definedName name="B1B" localSheetId="15">#REF!</definedName>
    <definedName name="B1B" localSheetId="24">#REF!</definedName>
    <definedName name="B1B" localSheetId="4">#REF!</definedName>
    <definedName name="B1B" localSheetId="5">#REF!</definedName>
    <definedName name="B1B" localSheetId="26">#REF!</definedName>
    <definedName name="B1B" localSheetId="25">#REF!</definedName>
    <definedName name="B1B">#REF!</definedName>
    <definedName name="B1C" localSheetId="10">#REF!</definedName>
    <definedName name="B1C" localSheetId="15">#REF!</definedName>
    <definedName name="B1C" localSheetId="4">#REF!</definedName>
    <definedName name="B1C" localSheetId="5">#REF!</definedName>
    <definedName name="B1C" localSheetId="26">#REF!</definedName>
    <definedName name="B1C" localSheetId="25">#REF!</definedName>
    <definedName name="B1C">#REF!</definedName>
    <definedName name="B1F" localSheetId="10">#REF!</definedName>
    <definedName name="B1F" localSheetId="15">#REF!</definedName>
    <definedName name="B1F" localSheetId="4">#REF!</definedName>
    <definedName name="B1F" localSheetId="5">#REF!</definedName>
    <definedName name="B1F" localSheetId="26">#REF!</definedName>
    <definedName name="B1F" localSheetId="25">#REF!</definedName>
    <definedName name="B1F">#REF!</definedName>
    <definedName name="B2A1P">'[14]BOX(1.5X1.5)'!$I$4</definedName>
    <definedName name="b2a1t">'[14]BOX(1.5X1.5)'!$I$52</definedName>
    <definedName name="b2a2p">'[14]BOX(1.5X1.5)'!$I$28</definedName>
    <definedName name="b2a2t">'[14]BOX(1.5X1.5)'!$I$76</definedName>
    <definedName name="B2B" localSheetId="10">#REF!</definedName>
    <definedName name="B2B" localSheetId="8">#REF!</definedName>
    <definedName name="B2B" localSheetId="15">#REF!</definedName>
    <definedName name="B2B" localSheetId="24">#REF!</definedName>
    <definedName name="B2B" localSheetId="4">#REF!</definedName>
    <definedName name="B2B" localSheetId="5">#REF!</definedName>
    <definedName name="B2B" localSheetId="26">#REF!</definedName>
    <definedName name="B2B" localSheetId="25">#REF!</definedName>
    <definedName name="B2B">#REF!</definedName>
    <definedName name="B2C" localSheetId="10">#REF!</definedName>
    <definedName name="B2C" localSheetId="15">#REF!</definedName>
    <definedName name="B2C" localSheetId="4">#REF!</definedName>
    <definedName name="B2C" localSheetId="5">#REF!</definedName>
    <definedName name="B2C" localSheetId="26">#REF!</definedName>
    <definedName name="B2C" localSheetId="25">#REF!</definedName>
    <definedName name="B2C">#REF!</definedName>
    <definedName name="B30A1P">'[14]BOX(1.5X1.5)'!$I$18</definedName>
    <definedName name="b30a1t">'[14]BOX(1.5X1.5)'!$I$66</definedName>
    <definedName name="b30a2p">'[14]BOX(1.5X1.5)'!$I$42</definedName>
    <definedName name="b30a2t">'[14]BOX(1.5X1.5)'!$I$90</definedName>
    <definedName name="B3A1P">'[14]BOX(1.5X1.5)'!$I$5</definedName>
    <definedName name="b3a1t">'[14]BOX(1.5X1.5)'!$I$53</definedName>
    <definedName name="b3a2p">'[14]BOX(1.5X1.5)'!$I$29</definedName>
    <definedName name="b3a2t">'[14]BOX(1.5X1.5)'!$I$77</definedName>
    <definedName name="B3B" localSheetId="10">#REF!</definedName>
    <definedName name="B3B" localSheetId="8">#REF!</definedName>
    <definedName name="B3B" localSheetId="15">#REF!</definedName>
    <definedName name="B3B" localSheetId="24">#REF!</definedName>
    <definedName name="B3B" localSheetId="4">#REF!</definedName>
    <definedName name="B3B" localSheetId="5">#REF!</definedName>
    <definedName name="B3B" localSheetId="26">#REF!</definedName>
    <definedName name="B3B" localSheetId="25">#REF!</definedName>
    <definedName name="B3B">#REF!</definedName>
    <definedName name="b3r1h1" localSheetId="10">#REF!</definedName>
    <definedName name="b3r1h1" localSheetId="15">#REF!</definedName>
    <definedName name="b3r1h1" localSheetId="4">#REF!</definedName>
    <definedName name="b3r1h1" localSheetId="5">#REF!</definedName>
    <definedName name="b3r1h1" localSheetId="26">#REF!</definedName>
    <definedName name="b3r1h1" localSheetId="25">#REF!</definedName>
    <definedName name="b3r1h1">#REF!</definedName>
    <definedName name="b3r1h2" localSheetId="10">#REF!</definedName>
    <definedName name="b3r1h2" localSheetId="15">#REF!</definedName>
    <definedName name="b3r1h2" localSheetId="4">#REF!</definedName>
    <definedName name="b3r1h2" localSheetId="5">#REF!</definedName>
    <definedName name="b3r1h2" localSheetId="26">#REF!</definedName>
    <definedName name="b3r1h2" localSheetId="25">#REF!</definedName>
    <definedName name="b3r1h2">#REF!</definedName>
    <definedName name="B4A1P">'[14]BOX(1.5X1.5)'!$I$6</definedName>
    <definedName name="b4a1t">'[14]BOX(1.5X1.5)'!$I$54</definedName>
    <definedName name="b4a2p">'[14]BOX(1.5X1.5)'!$I$30</definedName>
    <definedName name="b4a2t">'[14]BOX(1.5X1.5)'!$I$78</definedName>
    <definedName name="B4B" localSheetId="10">#REF!</definedName>
    <definedName name="B4B" localSheetId="8">#REF!</definedName>
    <definedName name="B4B" localSheetId="15">#REF!</definedName>
    <definedName name="B4B" localSheetId="24">#REF!</definedName>
    <definedName name="B4B" localSheetId="4">#REF!</definedName>
    <definedName name="B4B" localSheetId="5">#REF!</definedName>
    <definedName name="B4B" localSheetId="26">#REF!</definedName>
    <definedName name="B4B" localSheetId="25">#REF!</definedName>
    <definedName name="B4B">#REF!</definedName>
    <definedName name="B5A1P">'[14]BOX(1.5X1.5)'!$I$7</definedName>
    <definedName name="b5a1t">'[14]BOX(1.5X1.5)'!$I$55</definedName>
    <definedName name="b5a2p">'[14]BOX(1.5X1.5)'!$I$31</definedName>
    <definedName name="b5a2t">'[14]BOX(1.5X1.5)'!$I$79</definedName>
    <definedName name="B5B" localSheetId="10">[29]교각1!#REF!</definedName>
    <definedName name="B5B" localSheetId="8">[29]교각1!#REF!</definedName>
    <definedName name="B5B" localSheetId="15">[29]교각1!#REF!</definedName>
    <definedName name="B5B" localSheetId="4">[29]교각1!#REF!</definedName>
    <definedName name="B5B" localSheetId="5">[29]교각1!#REF!</definedName>
    <definedName name="B5B" localSheetId="26">[29]교각1!#REF!</definedName>
    <definedName name="B5B" localSheetId="25">[29]교각1!#REF!</definedName>
    <definedName name="B5B">[29]교각1!#REF!</definedName>
    <definedName name="B6A1P">'[14]BOX(1.5X1.5)'!$I$8</definedName>
    <definedName name="b6a1t">'[14]BOX(1.5X1.5)'!$I$56</definedName>
    <definedName name="b6a2p">'[14]BOX(1.5X1.5)'!$I$32</definedName>
    <definedName name="b6a2t">'[14]BOX(1.5X1.5)'!$I$80</definedName>
    <definedName name="B6B" localSheetId="10">[29]교각1!#REF!</definedName>
    <definedName name="B6B" localSheetId="8">[29]교각1!#REF!</definedName>
    <definedName name="B6B" localSheetId="15">[29]교각1!#REF!</definedName>
    <definedName name="B6B" localSheetId="4">[29]교각1!#REF!</definedName>
    <definedName name="B6B" localSheetId="5">[29]교각1!#REF!</definedName>
    <definedName name="B6B" localSheetId="26">[29]교각1!#REF!</definedName>
    <definedName name="B6B" localSheetId="25">[29]교각1!#REF!</definedName>
    <definedName name="B6B">[29]교각1!#REF!</definedName>
    <definedName name="B7A1P">'[14]BOX(1.5X1.5)'!$I$9</definedName>
    <definedName name="b7a1t">'[14]BOX(1.5X1.5)'!$I$57</definedName>
    <definedName name="b7a2p">'[14]BOX(1.5X1.5)'!$I$33</definedName>
    <definedName name="b7a2t">'[14]BOX(1.5X1.5)'!$I$81</definedName>
    <definedName name="B7B" localSheetId="10">[29]교각1!#REF!</definedName>
    <definedName name="B7B" localSheetId="8">[29]교각1!#REF!</definedName>
    <definedName name="B7B" localSheetId="15">[29]교각1!#REF!</definedName>
    <definedName name="B7B" localSheetId="4">[29]교각1!#REF!</definedName>
    <definedName name="B7B" localSheetId="5">[29]교각1!#REF!</definedName>
    <definedName name="B7B" localSheetId="26">[29]교각1!#REF!</definedName>
    <definedName name="B7B" localSheetId="25">[29]교각1!#REF!</definedName>
    <definedName name="B7B">[29]교각1!#REF!</definedName>
    <definedName name="B8A1P">'[14]BOX(1.5X1.5)'!$I$10</definedName>
    <definedName name="b8a1t">'[14]BOX(1.5X1.5)'!$I$58</definedName>
    <definedName name="b8a2p">'[14]BOX(1.5X1.5)'!$I$34</definedName>
    <definedName name="b8a2t">'[14]BOX(1.5X1.5)'!$I$82</definedName>
    <definedName name="B9A1P">'[14]BOX(1.5X1.5)'!$I$11</definedName>
    <definedName name="b9a1t">'[14]BOX(1.5X1.5)'!$I$59</definedName>
    <definedName name="b9a2p">'[14]BOX(1.5X1.5)'!$I$35</definedName>
    <definedName name="b9a2t">'[14]BOX(1.5X1.5)'!$I$83</definedName>
    <definedName name="BA" localSheetId="10">#REF!</definedName>
    <definedName name="BA" localSheetId="8">#REF!</definedName>
    <definedName name="BA" localSheetId="15">#REF!</definedName>
    <definedName name="BA" localSheetId="24">#REF!</definedName>
    <definedName name="BA" localSheetId="4">#REF!</definedName>
    <definedName name="BA" localSheetId="5">#REF!</definedName>
    <definedName name="BA" localSheetId="26">#REF!</definedName>
    <definedName name="BA" localSheetId="25">#REF!</definedName>
    <definedName name="BA">#REF!</definedName>
    <definedName name="BA1P">'[14]BOX(1.5X1.5)'!$I$2</definedName>
    <definedName name="ba1t">'[14]BOX(1.5X1.5)'!$I$50</definedName>
    <definedName name="ba2p">'[14]BOX(1.5X1.5)'!$I$26</definedName>
    <definedName name="ba2t">'[14]BOX(1.5X1.5)'!$I$74</definedName>
    <definedName name="BackLen">[15]역T형!$M$155</definedName>
    <definedName name="BaloonText" localSheetId="10">#REF!</definedName>
    <definedName name="BaloonText" localSheetId="15">#REF!</definedName>
    <definedName name="BaloonText" localSheetId="4">#REF!</definedName>
    <definedName name="BaloonText" localSheetId="5">#REF!</definedName>
    <definedName name="BaloonText" localSheetId="26">#REF!</definedName>
    <definedName name="BaloonText" localSheetId="25">#REF!</definedName>
    <definedName name="BaloonText">#REF!</definedName>
    <definedName name="base1" localSheetId="10">#REF!</definedName>
    <definedName name="base1" localSheetId="15">#REF!</definedName>
    <definedName name="base1" localSheetId="4">#REF!</definedName>
    <definedName name="base1" localSheetId="5">#REF!</definedName>
    <definedName name="base1" localSheetId="26">#REF!</definedName>
    <definedName name="base1" localSheetId="25">#REF!</definedName>
    <definedName name="base1">#REF!</definedName>
    <definedName name="BB" localSheetId="10">#REF!</definedName>
    <definedName name="BB" localSheetId="8">#REF!</definedName>
    <definedName name="BB" localSheetId="15">#REF!</definedName>
    <definedName name="BB" localSheetId="24">#REF!</definedName>
    <definedName name="BB" localSheetId="4">#REF!</definedName>
    <definedName name="BB" localSheetId="5">#REF!</definedName>
    <definedName name="BB" localSheetId="26">#REF!</definedName>
    <definedName name="BB" localSheetId="25">#REF!</definedName>
    <definedName name="BB">#REF!</definedName>
    <definedName name="BB_8">#NAME?</definedName>
    <definedName name="BBB" localSheetId="10">#N/A</definedName>
    <definedName name="BBB" localSheetId="15">#N/A</definedName>
    <definedName name="BBB" localSheetId="24">'전기관로 토공산근'!BBB</definedName>
    <definedName name="BBB" localSheetId="5">#N/A</definedName>
    <definedName name="BBB" localSheetId="26">#N/A</definedName>
    <definedName name="BBB">공기밸브실조서!BBB</definedName>
    <definedName name="BBB_1" localSheetId="10">#N/A</definedName>
    <definedName name="BBB_1" localSheetId="15">#N/A</definedName>
    <definedName name="BBB_1" localSheetId="24">'전기관로 토공산근'!BBB_1</definedName>
    <definedName name="BBB_1" localSheetId="5">#N/A</definedName>
    <definedName name="BBB_1" localSheetId="26">#N/A</definedName>
    <definedName name="BBB_1">공기밸브실조서!BBB_1</definedName>
    <definedName name="BBB_10" localSheetId="10">#N/A</definedName>
    <definedName name="BBB_10" localSheetId="15">#N/A</definedName>
    <definedName name="BBB_10" localSheetId="24">'전기관로 토공산근'!BBB_10</definedName>
    <definedName name="BBB_10" localSheetId="5">#N/A</definedName>
    <definedName name="BBB_10" localSheetId="26">#N/A</definedName>
    <definedName name="BBB_10">공기밸브실조서!BBB_10</definedName>
    <definedName name="BBB_8">#NAME?</definedName>
    <definedName name="BBB_9" localSheetId="10">#N/A</definedName>
    <definedName name="BBB_9" localSheetId="15">#N/A</definedName>
    <definedName name="BBB_9" localSheetId="24">'전기관로 토공산근'!BBB_9</definedName>
    <definedName name="BBB_9" localSheetId="5">#N/A</definedName>
    <definedName name="BBB_9" localSheetId="26">#N/A</definedName>
    <definedName name="BBB_9">공기밸브실조서!BBB_9</definedName>
    <definedName name="BBBB" localSheetId="10">#REF!</definedName>
    <definedName name="BBBB" localSheetId="8">#REF!</definedName>
    <definedName name="BBBB" localSheetId="15">#REF!</definedName>
    <definedName name="BBBB" localSheetId="24">#REF!</definedName>
    <definedName name="BBBB" localSheetId="4">#REF!</definedName>
    <definedName name="BBBB" localSheetId="5">#REF!</definedName>
    <definedName name="BBBB" localSheetId="26">#REF!</definedName>
    <definedName name="BBBB" localSheetId="25">#REF!</definedName>
    <definedName name="BBBB">#REF!</definedName>
    <definedName name="bbbbb" localSheetId="18" hidden="1">{"'결과(하)'!$L$24"}</definedName>
    <definedName name="bbbbb" localSheetId="21" hidden="1">{"'결과(하)'!$L$24"}</definedName>
    <definedName name="bbbbb" hidden="1">{"'결과(하)'!$L$24"}</definedName>
    <definedName name="BBC" localSheetId="10">#REF!</definedName>
    <definedName name="BBC" localSheetId="15">#REF!</definedName>
    <definedName name="BBC" localSheetId="4">#REF!</definedName>
    <definedName name="BBC" localSheetId="5">#REF!</definedName>
    <definedName name="BBC" localSheetId="26">#REF!</definedName>
    <definedName name="BBC" localSheetId="25">#REF!</definedName>
    <definedName name="BBC">#REF!</definedName>
    <definedName name="Bbf" localSheetId="10">#REF!</definedName>
    <definedName name="Bbf" localSheetId="15">#REF!</definedName>
    <definedName name="Bbf" localSheetId="4">#REF!</definedName>
    <definedName name="Bbf" localSheetId="5">#REF!</definedName>
    <definedName name="Bbf" localSheetId="26">#REF!</definedName>
    <definedName name="Bbf" localSheetId="25">#REF!</definedName>
    <definedName name="Bbf">#REF!</definedName>
    <definedName name="BC">[2]교각계산!$E$32</definedName>
    <definedName name="BCB" localSheetId="10">#REF!</definedName>
    <definedName name="BCB" localSheetId="15">#REF!</definedName>
    <definedName name="BCB" localSheetId="4">#REF!</definedName>
    <definedName name="BCB" localSheetId="5">#REF!</definedName>
    <definedName name="BCB" localSheetId="26">#REF!</definedName>
    <definedName name="BCB" localSheetId="25">#REF!</definedName>
    <definedName name="BCB">#REF!</definedName>
    <definedName name="bcout" localSheetId="10">#REF!</definedName>
    <definedName name="bcout" localSheetId="15">#REF!</definedName>
    <definedName name="bcout" localSheetId="4">#REF!</definedName>
    <definedName name="bcout" localSheetId="5">#REF!</definedName>
    <definedName name="bcout" localSheetId="26">#REF!</definedName>
    <definedName name="bcout" localSheetId="25">#REF!</definedName>
    <definedName name="bcout">#REF!</definedName>
    <definedName name="Bcv" localSheetId="10">#REF!</definedName>
    <definedName name="Bcv" localSheetId="15">#REF!</definedName>
    <definedName name="Bcv" localSheetId="4">#REF!</definedName>
    <definedName name="Bcv" localSheetId="5">#REF!</definedName>
    <definedName name="Bcv" localSheetId="26">#REF!</definedName>
    <definedName name="Bcv" localSheetId="25">#REF!</definedName>
    <definedName name="Bcv">#REF!</definedName>
    <definedName name="BD" localSheetId="10">#REF!</definedName>
    <definedName name="BD" localSheetId="15">#REF!</definedName>
    <definedName name="BD" localSheetId="4">#REF!</definedName>
    <definedName name="BD" localSheetId="5">#REF!</definedName>
    <definedName name="BD" localSheetId="26">#REF!</definedName>
    <definedName name="BD" localSheetId="25">#REF!</definedName>
    <definedName name="BD">#REF!</definedName>
    <definedName name="BE" localSheetId="10">#REF!</definedName>
    <definedName name="BE" localSheetId="15">#REF!</definedName>
    <definedName name="BE" localSheetId="4">#REF!</definedName>
    <definedName name="BE" localSheetId="5">#REF!</definedName>
    <definedName name="BE" localSheetId="26">#REF!</definedName>
    <definedName name="BE" localSheetId="25">#REF!</definedName>
    <definedName name="BE">#REF!</definedName>
    <definedName name="BEAB1" localSheetId="10">#REF!</definedName>
    <definedName name="BEAB1" localSheetId="8">#REF!</definedName>
    <definedName name="BEAB1" localSheetId="15">#REF!</definedName>
    <definedName name="BEAB1" localSheetId="24">#REF!</definedName>
    <definedName name="BEAB1" localSheetId="4">#REF!</definedName>
    <definedName name="BEAB1" localSheetId="5">#REF!</definedName>
    <definedName name="BEAB1" localSheetId="26">#REF!</definedName>
    <definedName name="BEAB1" localSheetId="25">#REF!</definedName>
    <definedName name="BEAB1">#REF!</definedName>
    <definedName name="BEAB2" localSheetId="10">#REF!</definedName>
    <definedName name="BEAB2" localSheetId="8">#REF!</definedName>
    <definedName name="BEAB2" localSheetId="15">#REF!</definedName>
    <definedName name="BEAB2" localSheetId="24">#REF!</definedName>
    <definedName name="BEAB2" localSheetId="4">#REF!</definedName>
    <definedName name="BEAB2" localSheetId="5">#REF!</definedName>
    <definedName name="BEAB2" localSheetId="26">#REF!</definedName>
    <definedName name="BEAB2" localSheetId="25">#REF!</definedName>
    <definedName name="BEAB2">#REF!</definedName>
    <definedName name="BEAB3" localSheetId="10">#REF!</definedName>
    <definedName name="BEAB3" localSheetId="8">#REF!</definedName>
    <definedName name="BEAB3" localSheetId="15">#REF!</definedName>
    <definedName name="BEAB3" localSheetId="24">#REF!</definedName>
    <definedName name="BEAB3" localSheetId="4">#REF!</definedName>
    <definedName name="BEAB3" localSheetId="5">#REF!</definedName>
    <definedName name="BEAB3" localSheetId="26">#REF!</definedName>
    <definedName name="BEAB3" localSheetId="25">#REF!</definedName>
    <definedName name="BEAB3">#REF!</definedName>
    <definedName name="BEAB4" localSheetId="10">#REF!</definedName>
    <definedName name="BEAB4" localSheetId="8">#REF!</definedName>
    <definedName name="BEAB4" localSheetId="15">#REF!</definedName>
    <definedName name="BEAB4" localSheetId="4">#REF!</definedName>
    <definedName name="BEAB4" localSheetId="5">#REF!</definedName>
    <definedName name="BEAB4" localSheetId="26">#REF!</definedName>
    <definedName name="BEAB4" localSheetId="25">#REF!</definedName>
    <definedName name="BEAB4">#REF!</definedName>
    <definedName name="BEAB5" localSheetId="10">#REF!</definedName>
    <definedName name="BEAB5" localSheetId="8">#REF!</definedName>
    <definedName name="BEAB5" localSheetId="15">#REF!</definedName>
    <definedName name="BEAB5" localSheetId="4">#REF!</definedName>
    <definedName name="BEAB5" localSheetId="5">#REF!</definedName>
    <definedName name="BEAB5" localSheetId="26">#REF!</definedName>
    <definedName name="BEAB5" localSheetId="25">#REF!</definedName>
    <definedName name="BEAB5">#REF!</definedName>
    <definedName name="BEAR1" localSheetId="10">#REF!</definedName>
    <definedName name="BEAR1" localSheetId="8">#REF!</definedName>
    <definedName name="BEAR1" localSheetId="15">#REF!</definedName>
    <definedName name="BEAR1" localSheetId="4">#REF!</definedName>
    <definedName name="BEAR1" localSheetId="5">#REF!</definedName>
    <definedName name="BEAR1" localSheetId="26">#REF!</definedName>
    <definedName name="BEAR1" localSheetId="25">#REF!</definedName>
    <definedName name="BEAR1">#REF!</definedName>
    <definedName name="BEAR2" localSheetId="10">#REF!</definedName>
    <definedName name="BEAR2" localSheetId="8">#REF!</definedName>
    <definedName name="BEAR2" localSheetId="15">#REF!</definedName>
    <definedName name="BEAR2" localSheetId="4">#REF!</definedName>
    <definedName name="BEAR2" localSheetId="5">#REF!</definedName>
    <definedName name="BEAR2" localSheetId="26">#REF!</definedName>
    <definedName name="BEAR2" localSheetId="25">#REF!</definedName>
    <definedName name="BEAR2">#REF!</definedName>
    <definedName name="BEB" localSheetId="10">#REF!</definedName>
    <definedName name="BEB" localSheetId="8">#REF!</definedName>
    <definedName name="BEB" localSheetId="15">#REF!</definedName>
    <definedName name="BEB" localSheetId="4">#REF!</definedName>
    <definedName name="BEB" localSheetId="5">#REF!</definedName>
    <definedName name="BEB" localSheetId="26">#REF!</definedName>
    <definedName name="BEB" localSheetId="25">#REF!</definedName>
    <definedName name="BEB">#REF!</definedName>
    <definedName name="BEFORE4" localSheetId="10">#REF!</definedName>
    <definedName name="BEFORE4" localSheetId="15">#REF!</definedName>
    <definedName name="BEFORE4" localSheetId="4">#REF!</definedName>
    <definedName name="BEFORE4" localSheetId="5">#REF!</definedName>
    <definedName name="BEFORE4" localSheetId="26">#REF!</definedName>
    <definedName name="BEFORE4" localSheetId="25">#REF!</definedName>
    <definedName name="BEFORE4">#REF!</definedName>
    <definedName name="BETA" localSheetId="10">#REF!</definedName>
    <definedName name="BETA" localSheetId="15">#REF!</definedName>
    <definedName name="BETA" localSheetId="4">#REF!</definedName>
    <definedName name="BETA" localSheetId="5">#REF!</definedName>
    <definedName name="BETA" localSheetId="26">#REF!</definedName>
    <definedName name="BETA" localSheetId="25">#REF!</definedName>
    <definedName name="BETA">#REF!</definedName>
    <definedName name="beta1" localSheetId="10">#REF!</definedName>
    <definedName name="beta1" localSheetId="15">#REF!</definedName>
    <definedName name="beta1" localSheetId="4">#REF!</definedName>
    <definedName name="beta1" localSheetId="5">#REF!</definedName>
    <definedName name="beta1" localSheetId="26">#REF!</definedName>
    <definedName name="beta1" localSheetId="25">#REF!</definedName>
    <definedName name="beta1">#REF!</definedName>
    <definedName name="BF" localSheetId="10">#REF!</definedName>
    <definedName name="BF" localSheetId="15">#REF!</definedName>
    <definedName name="BF" localSheetId="4">#REF!</definedName>
    <definedName name="BF" localSheetId="5">#REF!</definedName>
    <definedName name="BF" localSheetId="26">#REF!</definedName>
    <definedName name="BF" localSheetId="25">#REF!</definedName>
    <definedName name="BF">#REF!</definedName>
    <definedName name="BFH" localSheetId="10">#REF!</definedName>
    <definedName name="BFH" localSheetId="15">#REF!</definedName>
    <definedName name="BFH" localSheetId="4">#REF!</definedName>
    <definedName name="BFH" localSheetId="5">#REF!</definedName>
    <definedName name="BFH" localSheetId="26">#REF!</definedName>
    <definedName name="BFH" localSheetId="25">#REF!</definedName>
    <definedName name="BFH">#REF!</definedName>
    <definedName name="BG" localSheetId="10">#REF!</definedName>
    <definedName name="BG" localSheetId="15">#REF!</definedName>
    <definedName name="BG" localSheetId="4">#REF!</definedName>
    <definedName name="BG" localSheetId="5">#REF!</definedName>
    <definedName name="BG" localSheetId="26">#REF!</definedName>
    <definedName name="BG" localSheetId="25">#REF!</definedName>
    <definedName name="BG">#REF!</definedName>
    <definedName name="bgbgbg" localSheetId="10">BlankMacro1</definedName>
    <definedName name="bgbgbg" localSheetId="15">BlankMacro1</definedName>
    <definedName name="bgbgbg" localSheetId="24">BlankMacro1</definedName>
    <definedName name="bgbgbg" localSheetId="4">BlankMacro1</definedName>
    <definedName name="bgbgbg" localSheetId="5">BlankMacro1</definedName>
    <definedName name="bgbgbg" localSheetId="26">BlankMacro1</definedName>
    <definedName name="bgbgbg" localSheetId="25">BlankMacro1</definedName>
    <definedName name="bgbgbg">BlankMacro1</definedName>
    <definedName name="BHB" localSheetId="10">#REF!</definedName>
    <definedName name="BHB" localSheetId="8">#REF!</definedName>
    <definedName name="BHB" localSheetId="15">#REF!</definedName>
    <definedName name="BHB" localSheetId="4">#REF!</definedName>
    <definedName name="BHB" localSheetId="5">#REF!</definedName>
    <definedName name="BHB" localSheetId="26">#REF!</definedName>
    <definedName name="BHB" localSheetId="25">#REF!</definedName>
    <definedName name="BHB">#REF!</definedName>
    <definedName name="BHS" localSheetId="10">#REF!</definedName>
    <definedName name="BHS" localSheetId="15">#REF!</definedName>
    <definedName name="BHS" localSheetId="4">#REF!</definedName>
    <definedName name="BHS" localSheetId="5">#REF!</definedName>
    <definedName name="BHS" localSheetId="26">#REF!</definedName>
    <definedName name="BHS" localSheetId="25">#REF!</definedName>
    <definedName name="BHS">#REF!</definedName>
    <definedName name="BHU" localSheetId="10">#REF!</definedName>
    <definedName name="BHU" localSheetId="8">#REF!</definedName>
    <definedName name="BHU" localSheetId="15">#REF!</definedName>
    <definedName name="BHU" localSheetId="4">#REF!</definedName>
    <definedName name="BHU" localSheetId="5">#REF!</definedName>
    <definedName name="BHU" localSheetId="26">#REF!</definedName>
    <definedName name="BHU" localSheetId="25">#REF!</definedName>
    <definedName name="BHU">#REF!</definedName>
    <definedName name="bik" localSheetId="10">#REF!</definedName>
    <definedName name="bik" localSheetId="8">#REF!</definedName>
    <definedName name="bik" localSheetId="15">#REF!</definedName>
    <definedName name="bik" localSheetId="4">#REF!</definedName>
    <definedName name="bik" localSheetId="5">#REF!</definedName>
    <definedName name="bik" localSheetId="26">#REF!</definedName>
    <definedName name="bik" localSheetId="25">#REF!</definedName>
    <definedName name="bik">#REF!</definedName>
    <definedName name="BLO_1">#N/A</definedName>
    <definedName name="BLOCK" localSheetId="10">#REF!</definedName>
    <definedName name="BLOCK" localSheetId="8">#REF!</definedName>
    <definedName name="BLOCK" localSheetId="15">#REF!</definedName>
    <definedName name="BLOCK" localSheetId="4">#REF!</definedName>
    <definedName name="BLOCK" localSheetId="5">#REF!</definedName>
    <definedName name="BLOCK" localSheetId="26">#REF!</definedName>
    <definedName name="BLOCK" localSheetId="25">#REF!</definedName>
    <definedName name="BLOCK">#REF!</definedName>
    <definedName name="block1" localSheetId="10">#REF!</definedName>
    <definedName name="block1" localSheetId="15">#REF!</definedName>
    <definedName name="block1" localSheetId="4">#REF!</definedName>
    <definedName name="block1" localSheetId="5">#REF!</definedName>
    <definedName name="block1" localSheetId="26">#REF!</definedName>
    <definedName name="block1" localSheetId="25">#REF!</definedName>
    <definedName name="block1">#REF!</definedName>
    <definedName name="BM" localSheetId="10">#REF!</definedName>
    <definedName name="BM" localSheetId="15">#REF!</definedName>
    <definedName name="BM" localSheetId="4">#REF!</definedName>
    <definedName name="BM" localSheetId="5">#REF!</definedName>
    <definedName name="BM" localSheetId="26">#REF!</definedName>
    <definedName name="BM" localSheetId="25">#REF!</definedName>
    <definedName name="BM">#REF!</definedName>
    <definedName name="BMM" localSheetId="10">#REF!</definedName>
    <definedName name="BMM" localSheetId="15">#REF!</definedName>
    <definedName name="BMM" localSheetId="4">#REF!</definedName>
    <definedName name="BMM" localSheetId="5">#REF!</definedName>
    <definedName name="BMM" localSheetId="26">#REF!</definedName>
    <definedName name="BMM" localSheetId="25">#REF!</definedName>
    <definedName name="BMM">#REF!</definedName>
    <definedName name="BOM_OF_ECP" localSheetId="10">#REF!</definedName>
    <definedName name="BOM_OF_ECP" localSheetId="15">#REF!</definedName>
    <definedName name="BOM_OF_ECP" localSheetId="4">#REF!</definedName>
    <definedName name="BOM_OF_ECP" localSheetId="5">#REF!</definedName>
    <definedName name="BOM_OF_ECP" localSheetId="26">#REF!</definedName>
    <definedName name="BOM_OF_ECP" localSheetId="25">#REF!</definedName>
    <definedName name="BOM_OF_ECP">#REF!</definedName>
    <definedName name="book1" localSheetId="10">#REF!</definedName>
    <definedName name="book1" localSheetId="8">#REF!</definedName>
    <definedName name="book1" localSheetId="15">#REF!</definedName>
    <definedName name="book1" localSheetId="4">#REF!</definedName>
    <definedName name="book1" localSheetId="5">#REF!</definedName>
    <definedName name="book1" localSheetId="26">#REF!</definedName>
    <definedName name="book1" localSheetId="25">#REF!</definedName>
    <definedName name="book1">#REF!</definedName>
    <definedName name="book1_8" localSheetId="10">#REF!</definedName>
    <definedName name="book1_8" localSheetId="8">#REF!</definedName>
    <definedName name="book1_8" localSheetId="15">#REF!</definedName>
    <definedName name="book1_8" localSheetId="4">#REF!</definedName>
    <definedName name="book1_8" localSheetId="5">#REF!</definedName>
    <definedName name="book1_8" localSheetId="26">#REF!</definedName>
    <definedName name="book1_8" localSheetId="25">#REF!</definedName>
    <definedName name="book1_8">#REF!</definedName>
    <definedName name="BOUND" localSheetId="10">#REF!</definedName>
    <definedName name="BOUND" localSheetId="8">#REF!</definedName>
    <definedName name="BOUND" localSheetId="15">#REF!</definedName>
    <definedName name="BOUND" localSheetId="4">#REF!</definedName>
    <definedName name="BOUND" localSheetId="5">#REF!</definedName>
    <definedName name="BOUND" localSheetId="26">#REF!</definedName>
    <definedName name="BOUND" localSheetId="25">#REF!</definedName>
    <definedName name="BOUND">#REF!</definedName>
    <definedName name="BR" localSheetId="10">#REF!</definedName>
    <definedName name="BR" localSheetId="15">#REF!</definedName>
    <definedName name="BR" localSheetId="4">#REF!</definedName>
    <definedName name="BR" localSheetId="5">#REF!</definedName>
    <definedName name="BR" localSheetId="26">#REF!</definedName>
    <definedName name="BR" localSheetId="25">#REF!</definedName>
    <definedName name="BR">#REF!</definedName>
    <definedName name="br_ea" localSheetId="10">#REF!</definedName>
    <definedName name="br_ea" localSheetId="8">#REF!</definedName>
    <definedName name="br_ea" localSheetId="15">#REF!</definedName>
    <definedName name="br_ea" localSheetId="4">#REF!</definedName>
    <definedName name="br_ea" localSheetId="5">#REF!</definedName>
    <definedName name="br_ea" localSheetId="26">#REF!</definedName>
    <definedName name="br_ea" localSheetId="25">#REF!</definedName>
    <definedName name="br_ea">#REF!</definedName>
    <definedName name="br4r1" localSheetId="10">#REF!</definedName>
    <definedName name="br4r1" localSheetId="15">#REF!</definedName>
    <definedName name="br4r1" localSheetId="4">#REF!</definedName>
    <definedName name="br4r1" localSheetId="5">#REF!</definedName>
    <definedName name="br4r1" localSheetId="26">#REF!</definedName>
    <definedName name="br4r1" localSheetId="25">#REF!</definedName>
    <definedName name="br4r1">#REF!</definedName>
    <definedName name="br4r2" localSheetId="10">#REF!</definedName>
    <definedName name="br4r2" localSheetId="15">#REF!</definedName>
    <definedName name="br4r2" localSheetId="4">#REF!</definedName>
    <definedName name="br4r2" localSheetId="5">#REF!</definedName>
    <definedName name="br4r2" localSheetId="26">#REF!</definedName>
    <definedName name="br4r2" localSheetId="25">#REF!</definedName>
    <definedName name="br4r2">#REF!</definedName>
    <definedName name="BRACING" localSheetId="10">#REF!</definedName>
    <definedName name="BRACING" localSheetId="8">#REF!</definedName>
    <definedName name="BRACING" localSheetId="15">#REF!</definedName>
    <definedName name="BRACING" localSheetId="4">#REF!</definedName>
    <definedName name="BRACING" localSheetId="5">#REF!</definedName>
    <definedName name="BRACING" localSheetId="26">#REF!</definedName>
    <definedName name="BRACING" localSheetId="25">#REF!</definedName>
    <definedName name="BRACING">#REF!</definedName>
    <definedName name="BS" localSheetId="10">#REF!</definedName>
    <definedName name="BS" localSheetId="15">#REF!</definedName>
    <definedName name="BS" localSheetId="4">#REF!</definedName>
    <definedName name="BS" localSheetId="5">#REF!</definedName>
    <definedName name="BS" localSheetId="26">#REF!</definedName>
    <definedName name="BS" localSheetId="25">#REF!</definedName>
    <definedName name="BS">#REF!</definedName>
    <definedName name="bs_chekjum" localSheetId="10">#REF!</definedName>
    <definedName name="bs_chekjum" localSheetId="8">#REF!</definedName>
    <definedName name="bs_chekjum" localSheetId="15">#REF!</definedName>
    <definedName name="bs_chekjum" localSheetId="4">#REF!</definedName>
    <definedName name="bs_chekjum" localSheetId="5">#REF!</definedName>
    <definedName name="bs_chekjum" localSheetId="26">#REF!</definedName>
    <definedName name="bs_chekjum" localSheetId="25">#REF!</definedName>
    <definedName name="bs_chekjum">#REF!</definedName>
    <definedName name="bs_chekplus" localSheetId="10">#REF!</definedName>
    <definedName name="bs_chekplus" localSheetId="8">#REF!</definedName>
    <definedName name="bs_chekplus" localSheetId="15">#REF!</definedName>
    <definedName name="bs_chekplus" localSheetId="4">#REF!</definedName>
    <definedName name="bs_chekplus" localSheetId="5">#REF!</definedName>
    <definedName name="bs_chekplus" localSheetId="26">#REF!</definedName>
    <definedName name="bs_chekplus" localSheetId="25">#REF!</definedName>
    <definedName name="bs_chekplus">#REF!</definedName>
    <definedName name="bs_chekwave" localSheetId="10">#REF!</definedName>
    <definedName name="bs_chekwave" localSheetId="8">#REF!</definedName>
    <definedName name="bs_chekwave" localSheetId="15">#REF!</definedName>
    <definedName name="bs_chekwave" localSheetId="4">#REF!</definedName>
    <definedName name="bs_chekwave" localSheetId="5">#REF!</definedName>
    <definedName name="bs_chekwave" localSheetId="26">#REF!</definedName>
    <definedName name="bs_chekwave" localSheetId="25">#REF!</definedName>
    <definedName name="bs_chekwave">#REF!</definedName>
    <definedName name="BSB"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BSB"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BSS" localSheetId="10">#REF!</definedName>
    <definedName name="BSS" localSheetId="15">#REF!</definedName>
    <definedName name="BSS" localSheetId="4">#REF!</definedName>
    <definedName name="BSS" localSheetId="5">#REF!</definedName>
    <definedName name="BSS" localSheetId="26">#REF!</definedName>
    <definedName name="BSS" localSheetId="25">#REF!</definedName>
    <definedName name="BSS">#REF!</definedName>
    <definedName name="BST" localSheetId="10">#REF!</definedName>
    <definedName name="BST" localSheetId="15">#REF!</definedName>
    <definedName name="BST" localSheetId="4">#REF!</definedName>
    <definedName name="BST" localSheetId="5">#REF!</definedName>
    <definedName name="BST" localSheetId="26">#REF!</definedName>
    <definedName name="BST" localSheetId="25">#REF!</definedName>
    <definedName name="BST">#REF!</definedName>
    <definedName name="BSV" localSheetId="10">#REF!</definedName>
    <definedName name="BSV" localSheetId="15">#REF!</definedName>
    <definedName name="BSV" localSheetId="4">#REF!</definedName>
    <definedName name="BSV" localSheetId="5">#REF!</definedName>
    <definedName name="BSV" localSheetId="26">#REF!</definedName>
    <definedName name="BSV" localSheetId="25">#REF!</definedName>
    <definedName name="BSV">#REF!</definedName>
    <definedName name="BT" localSheetId="10">#REF!</definedName>
    <definedName name="BT" localSheetId="8">#REF!</definedName>
    <definedName name="BT" localSheetId="15">#REF!</definedName>
    <definedName name="BT" localSheetId="24">#REF!</definedName>
    <definedName name="BT" localSheetId="4">#REF!</definedName>
    <definedName name="BT" localSheetId="5">#REF!</definedName>
    <definedName name="BT" localSheetId="26">#REF!</definedName>
    <definedName name="BT" localSheetId="25">#REF!</definedName>
    <definedName name="BT">#REF!</definedName>
    <definedName name="BT_C" localSheetId="10">#REF!</definedName>
    <definedName name="BT_C" localSheetId="15">#REF!</definedName>
    <definedName name="BT_C" localSheetId="4">#REF!</definedName>
    <definedName name="BT_C" localSheetId="5">#REF!</definedName>
    <definedName name="BT_C" localSheetId="26">#REF!</definedName>
    <definedName name="BT_C" localSheetId="25">#REF!</definedName>
    <definedName name="BT_C">#REF!</definedName>
    <definedName name="BT_S" localSheetId="10">#REF!</definedName>
    <definedName name="BT_S" localSheetId="15">#REF!</definedName>
    <definedName name="BT_S" localSheetId="4">#REF!</definedName>
    <definedName name="BT_S" localSheetId="5">#REF!</definedName>
    <definedName name="BT_S" localSheetId="26">#REF!</definedName>
    <definedName name="BT_S" localSheetId="25">#REF!</definedName>
    <definedName name="BT_S">#REF!</definedName>
    <definedName name="BTA" localSheetId="10">#REF!</definedName>
    <definedName name="BTA" localSheetId="15">#REF!</definedName>
    <definedName name="BTA" localSheetId="4">#REF!</definedName>
    <definedName name="BTA" localSheetId="5">#REF!</definedName>
    <definedName name="BTA" localSheetId="26">#REF!</definedName>
    <definedName name="BTA" localSheetId="25">#REF!</definedName>
    <definedName name="BTA">#REF!</definedName>
    <definedName name="BTP" localSheetId="10">#REF!</definedName>
    <definedName name="BTP" localSheetId="8">#REF!</definedName>
    <definedName name="BTP" localSheetId="15">#REF!</definedName>
    <definedName name="BTP" localSheetId="24">#REF!</definedName>
    <definedName name="BTP" localSheetId="4">#REF!</definedName>
    <definedName name="BTP" localSheetId="5">#REF!</definedName>
    <definedName name="BTP" localSheetId="26">#REF!</definedName>
    <definedName name="BTP" localSheetId="25">#REF!</definedName>
    <definedName name="BTP">#REF!</definedName>
    <definedName name="BTP_8" localSheetId="10">#REF!</definedName>
    <definedName name="BTP_8" localSheetId="8">#REF!</definedName>
    <definedName name="BTP_8" localSheetId="15">#REF!</definedName>
    <definedName name="BTP_8" localSheetId="24">#REF!</definedName>
    <definedName name="BTP_8" localSheetId="4">#REF!</definedName>
    <definedName name="BTP_8" localSheetId="5">#REF!</definedName>
    <definedName name="BTP_8" localSheetId="26">#REF!</definedName>
    <definedName name="BTP_8" localSheetId="25">#REF!</definedName>
    <definedName name="BTP_8">#REF!</definedName>
    <definedName name="Bu" localSheetId="10">#REF!</definedName>
    <definedName name="Bu" localSheetId="15">#REF!</definedName>
    <definedName name="Bu" localSheetId="4">#REF!</definedName>
    <definedName name="Bu" localSheetId="5">#REF!</definedName>
    <definedName name="Bu" localSheetId="26">#REF!</definedName>
    <definedName name="Bu" localSheetId="25">#REF!</definedName>
    <definedName name="Bu">#REF!</definedName>
    <definedName name="BUF" localSheetId="10">#REF!</definedName>
    <definedName name="BUF" localSheetId="15">#REF!</definedName>
    <definedName name="BUF" localSheetId="4">#REF!</definedName>
    <definedName name="BUF" localSheetId="5">#REF!</definedName>
    <definedName name="BUF" localSheetId="26">#REF!</definedName>
    <definedName name="BUF" localSheetId="25">#REF!</definedName>
    <definedName name="BUF">#REF!</definedName>
    <definedName name="BuJae1" localSheetId="10">#REF!</definedName>
    <definedName name="BuJae1" localSheetId="15">#REF!</definedName>
    <definedName name="BuJae1" localSheetId="4">#REF!</definedName>
    <definedName name="BuJae1" localSheetId="5">#REF!</definedName>
    <definedName name="BuJae1" localSheetId="26">#REF!</definedName>
    <definedName name="BuJae1" localSheetId="25">#REF!</definedName>
    <definedName name="BuJae1">#REF!</definedName>
    <definedName name="BuJae2" localSheetId="10">#REF!</definedName>
    <definedName name="BuJae2" localSheetId="15">#REF!</definedName>
    <definedName name="BuJae2" localSheetId="4">#REF!</definedName>
    <definedName name="BuJae2" localSheetId="5">#REF!</definedName>
    <definedName name="BuJae2" localSheetId="26">#REF!</definedName>
    <definedName name="BuJae2" localSheetId="25">#REF!</definedName>
    <definedName name="BuJae2">#REF!</definedName>
    <definedName name="BuJae3" localSheetId="10">#REF!</definedName>
    <definedName name="BuJae3" localSheetId="15">#REF!</definedName>
    <definedName name="BuJae3" localSheetId="4">#REF!</definedName>
    <definedName name="BuJae3" localSheetId="5">#REF!</definedName>
    <definedName name="BuJae3" localSheetId="26">#REF!</definedName>
    <definedName name="BuJae3" localSheetId="25">#REF!</definedName>
    <definedName name="BuJae3">#REF!</definedName>
    <definedName name="BuJae4" localSheetId="10">#REF!</definedName>
    <definedName name="BuJae4" localSheetId="15">#REF!</definedName>
    <definedName name="BuJae4" localSheetId="4">#REF!</definedName>
    <definedName name="BuJae4" localSheetId="5">#REF!</definedName>
    <definedName name="BuJae4" localSheetId="26">#REF!</definedName>
    <definedName name="BuJae4" localSheetId="25">#REF!</definedName>
    <definedName name="BuJae4">#REF!</definedName>
    <definedName name="BUJAE5" localSheetId="10">#REF!</definedName>
    <definedName name="BUJAE5" localSheetId="15">#REF!</definedName>
    <definedName name="BUJAE5" localSheetId="4">#REF!</definedName>
    <definedName name="BUJAE5" localSheetId="5">#REF!</definedName>
    <definedName name="BUJAE5" localSheetId="26">#REF!</definedName>
    <definedName name="BUJAE5" localSheetId="25">#REF!</definedName>
    <definedName name="BUJAE5">#REF!</definedName>
    <definedName name="BV" localSheetId="10">#REF!</definedName>
    <definedName name="BV" localSheetId="15">#REF!</definedName>
    <definedName name="BV" localSheetId="4">#REF!</definedName>
    <definedName name="BV" localSheetId="5">#REF!</definedName>
    <definedName name="BV" localSheetId="26">#REF!</definedName>
    <definedName name="BV" localSheetId="25">#REF!</definedName>
    <definedName name="BV">#REF!</definedName>
    <definedName name="BW" localSheetId="10">#REF!</definedName>
    <definedName name="BW" localSheetId="15">#REF!</definedName>
    <definedName name="BW" localSheetId="4">#REF!</definedName>
    <definedName name="BW" localSheetId="5">#REF!</definedName>
    <definedName name="BW" localSheetId="26">#REF!</definedName>
    <definedName name="BW" localSheetId="25">#REF!</definedName>
    <definedName name="BW">#REF!</definedName>
    <definedName name="bwc" localSheetId="10">#REF!</definedName>
    <definedName name="bwc" localSheetId="15">#REF!</definedName>
    <definedName name="bwc" localSheetId="4">#REF!</definedName>
    <definedName name="bwc" localSheetId="5">#REF!</definedName>
    <definedName name="bwc" localSheetId="26">#REF!</definedName>
    <definedName name="bwc" localSheetId="25">#REF!</definedName>
    <definedName name="bwc">#REF!</definedName>
    <definedName name="BWD" localSheetId="10">#REF!</definedName>
    <definedName name="BWD" localSheetId="15">#REF!</definedName>
    <definedName name="BWD" localSheetId="4">#REF!</definedName>
    <definedName name="BWD" localSheetId="5">#REF!</definedName>
    <definedName name="BWD" localSheetId="26">#REF!</definedName>
    <definedName name="BWD" localSheetId="25">#REF!</definedName>
    <definedName name="BWD">#REF!</definedName>
    <definedName name="B이" localSheetId="10">#REF!</definedName>
    <definedName name="B이" localSheetId="8">#REF!</definedName>
    <definedName name="B이" localSheetId="15">#REF!</definedName>
    <definedName name="B이" localSheetId="4">#REF!</definedName>
    <definedName name="B이" localSheetId="5">#REF!</definedName>
    <definedName name="B이" localSheetId="26">#REF!</definedName>
    <definedName name="B이" localSheetId="25">#REF!</definedName>
    <definedName name="B이">#REF!</definedName>
    <definedName name="B이_8" localSheetId="10">#REF!</definedName>
    <definedName name="B이_8" localSheetId="8">#REF!</definedName>
    <definedName name="B이_8" localSheetId="15">#REF!</definedName>
    <definedName name="B이_8" localSheetId="4">#REF!</definedName>
    <definedName name="B이_8" localSheetId="5">#REF!</definedName>
    <definedName name="B이_8" localSheetId="26">#REF!</definedName>
    <definedName name="B이_8" localSheetId="25">#REF!</definedName>
    <definedName name="B이_8">#REF!</definedName>
    <definedName name="B일" localSheetId="10">#REF!</definedName>
    <definedName name="B일" localSheetId="8">#REF!</definedName>
    <definedName name="B일" localSheetId="15">#REF!</definedName>
    <definedName name="B일" localSheetId="4">#REF!</definedName>
    <definedName name="B일" localSheetId="5">#REF!</definedName>
    <definedName name="B일" localSheetId="26">#REF!</definedName>
    <definedName name="B일" localSheetId="25">#REF!</definedName>
    <definedName name="B일">#REF!</definedName>
    <definedName name="B일_8" localSheetId="10">#REF!</definedName>
    <definedName name="B일_8" localSheetId="8">#REF!</definedName>
    <definedName name="B일_8" localSheetId="15">#REF!</definedName>
    <definedName name="B일_8" localSheetId="4">#REF!</definedName>
    <definedName name="B일_8" localSheetId="5">#REF!</definedName>
    <definedName name="B일_8" localSheetId="26">#REF!</definedName>
    <definedName name="B일_8" localSheetId="25">#REF!</definedName>
    <definedName name="B일_8">#REF!</definedName>
    <definedName name="B제로" localSheetId="10">#REF!</definedName>
    <definedName name="B제로" localSheetId="8">#REF!</definedName>
    <definedName name="B제로" localSheetId="15">#REF!</definedName>
    <definedName name="B제로" localSheetId="4">#REF!</definedName>
    <definedName name="B제로" localSheetId="5">#REF!</definedName>
    <definedName name="B제로" localSheetId="26">#REF!</definedName>
    <definedName name="B제로" localSheetId="25">#REF!</definedName>
    <definedName name="B제로">#REF!</definedName>
    <definedName name="B제로_8" localSheetId="10">#REF!</definedName>
    <definedName name="B제로_8" localSheetId="8">#REF!</definedName>
    <definedName name="B제로_8" localSheetId="15">#REF!</definedName>
    <definedName name="B제로_8" localSheetId="4">#REF!</definedName>
    <definedName name="B제로_8" localSheetId="5">#REF!</definedName>
    <definedName name="B제로_8" localSheetId="26">#REF!</definedName>
    <definedName name="B제로_8" localSheetId="25">#REF!</definedName>
    <definedName name="B제로_8">#REF!</definedName>
    <definedName name="C.T.C" localSheetId="10">#REF!</definedName>
    <definedName name="C.T.C" localSheetId="15">#REF!</definedName>
    <definedName name="C.T.C" localSheetId="4">#REF!</definedName>
    <definedName name="C.T.C" localSheetId="5">#REF!</definedName>
    <definedName name="C.T.C" localSheetId="26">#REF!</definedName>
    <definedName name="C.T.C" localSheetId="25">#REF!</definedName>
    <definedName name="C.T.C">#REF!</definedName>
    <definedName name="C.T.C1" localSheetId="10">#REF!</definedName>
    <definedName name="C.T.C1" localSheetId="15">#REF!</definedName>
    <definedName name="C.T.C1" localSheetId="4">#REF!</definedName>
    <definedName name="C.T.C1" localSheetId="5">#REF!</definedName>
    <definedName name="C.T.C1" localSheetId="26">#REF!</definedName>
    <definedName name="C.T.C1" localSheetId="25">#REF!</definedName>
    <definedName name="C.T.C1">#REF!</definedName>
    <definedName name="C_">#N/A</definedName>
    <definedName name="C_1" localSheetId="10">#REF!</definedName>
    <definedName name="C_1" localSheetId="8">#REF!</definedName>
    <definedName name="C_1" localSheetId="15">#REF!</definedName>
    <definedName name="C_1" localSheetId="4">#REF!</definedName>
    <definedName name="C_1" localSheetId="5">#REF!</definedName>
    <definedName name="C_1" localSheetId="26">#REF!</definedName>
    <definedName name="C_1" localSheetId="25">#REF!</definedName>
    <definedName name="C_1">#REF!</definedName>
    <definedName name="c_1e" localSheetId="10">#REF!</definedName>
    <definedName name="c_1e" localSheetId="8">#REF!</definedName>
    <definedName name="c_1e" localSheetId="15">#REF!</definedName>
    <definedName name="c_1e" localSheetId="4">#REF!</definedName>
    <definedName name="c_1e" localSheetId="5">#REF!</definedName>
    <definedName name="c_1e" localSheetId="26">#REF!</definedName>
    <definedName name="c_1e" localSheetId="25">#REF!</definedName>
    <definedName name="c_1e">#REF!</definedName>
    <definedName name="C_2" localSheetId="10">#REF!</definedName>
    <definedName name="C_2" localSheetId="8">#REF!</definedName>
    <definedName name="C_2" localSheetId="15">#REF!</definedName>
    <definedName name="C_2" localSheetId="4">#REF!</definedName>
    <definedName name="C_2" localSheetId="5">#REF!</definedName>
    <definedName name="C_2" localSheetId="26">#REF!</definedName>
    <definedName name="C_2" localSheetId="25">#REF!</definedName>
    <definedName name="C_2">#REF!</definedName>
    <definedName name="C_2E" localSheetId="10">#REF!</definedName>
    <definedName name="C_2E" localSheetId="8">#REF!</definedName>
    <definedName name="C_2E" localSheetId="15">#REF!</definedName>
    <definedName name="C_2E" localSheetId="4">#REF!</definedName>
    <definedName name="C_2E" localSheetId="5">#REF!</definedName>
    <definedName name="C_2E" localSheetId="26">#REF!</definedName>
    <definedName name="C_2E" localSheetId="25">#REF!</definedName>
    <definedName name="C_2E">#REF!</definedName>
    <definedName name="c_3" localSheetId="10">#REF!</definedName>
    <definedName name="c_3" localSheetId="8">#REF!</definedName>
    <definedName name="c_3" localSheetId="15">#REF!</definedName>
    <definedName name="c_3" localSheetId="4">#REF!</definedName>
    <definedName name="c_3" localSheetId="5">#REF!</definedName>
    <definedName name="c_3" localSheetId="26">#REF!</definedName>
    <definedName name="c_3" localSheetId="25">#REF!</definedName>
    <definedName name="c_3">#REF!</definedName>
    <definedName name="c_33" localSheetId="10">#REF!</definedName>
    <definedName name="c_33" localSheetId="8">#REF!</definedName>
    <definedName name="c_33" localSheetId="15">#REF!</definedName>
    <definedName name="c_33" localSheetId="4">#REF!</definedName>
    <definedName name="c_33" localSheetId="5">#REF!</definedName>
    <definedName name="c_33" localSheetId="26">#REF!</definedName>
    <definedName name="c_33" localSheetId="25">#REF!</definedName>
    <definedName name="c_33">#REF!</definedName>
    <definedName name="c_4" localSheetId="10">#REF!</definedName>
    <definedName name="c_4" localSheetId="8">#REF!</definedName>
    <definedName name="c_4" localSheetId="15">#REF!</definedName>
    <definedName name="c_4" localSheetId="4">#REF!</definedName>
    <definedName name="c_4" localSheetId="5">#REF!</definedName>
    <definedName name="c_4" localSheetId="26">#REF!</definedName>
    <definedName name="c_4" localSheetId="25">#REF!</definedName>
    <definedName name="c_4">#REF!</definedName>
    <definedName name="C_본" localSheetId="10">#REF!</definedName>
    <definedName name="C_본" localSheetId="15">#REF!</definedName>
    <definedName name="C_본" localSheetId="4">#REF!</definedName>
    <definedName name="C_본" localSheetId="5">#REF!</definedName>
    <definedName name="C_본" localSheetId="26">#REF!</definedName>
    <definedName name="C_본" localSheetId="25">#REF!</definedName>
    <definedName name="C_본">#REF!</definedName>
    <definedName name="c1.a1p">'[14]BOX(1.5X1.5)'!$F$20</definedName>
    <definedName name="c1.a1t">'[14]BOX(1.5X1.5)'!$F$68</definedName>
    <definedName name="c1.a2p">'[14]BOX(1.5X1.5)'!$F$44</definedName>
    <definedName name="c1.a2t">'[14]BOX(1.5X1.5)'!$F$92</definedName>
    <definedName name="c2.a1p">'[14]BOX(1.5X1.5)'!$F$21</definedName>
    <definedName name="c2.a1t">'[14]BOX(1.5X1.5)'!$F$69</definedName>
    <definedName name="c2.a2p">'[14]BOX(1.5X1.5)'!$F$45</definedName>
    <definedName name="c2.a2t">'[14]BOX(1.5X1.5)'!$F$93</definedName>
    <definedName name="CA" localSheetId="10">#REF!</definedName>
    <definedName name="CA" localSheetId="15">#REF!</definedName>
    <definedName name="CA" localSheetId="4">#REF!</definedName>
    <definedName name="CA" localSheetId="5">#REF!</definedName>
    <definedName name="CA" localSheetId="26">#REF!</definedName>
    <definedName name="CA" localSheetId="25">#REF!</definedName>
    <definedName name="CA">#REF!</definedName>
    <definedName name="cable높이">'[29]-15.0'!$T$27</definedName>
    <definedName name="CalcAgencyPrice" localSheetId="10">#REF!</definedName>
    <definedName name="CalcAgencyPrice" localSheetId="15">#REF!</definedName>
    <definedName name="CalcAgencyPrice" localSheetId="4">#REF!</definedName>
    <definedName name="CalcAgencyPrice" localSheetId="5">#REF!</definedName>
    <definedName name="CalcAgencyPrice" localSheetId="26">#REF!</definedName>
    <definedName name="CalcAgencyPrice" localSheetId="25">#REF!</definedName>
    <definedName name="CalcAgencyPrice">#REF!</definedName>
    <definedName name="CALCU" localSheetId="24">'전기관로 토공산근'!CALCU</definedName>
    <definedName name="CALCU">'전기관로 토공산근'!CALCU</definedName>
    <definedName name="CALCUL" localSheetId="24">'전기관로 토공산근'!CALCUL</definedName>
    <definedName name="CALCUL">'전기관로 토공산근'!CALCUL</definedName>
    <definedName name="CALCULA" localSheetId="24">'전기관로 토공산근'!CALCULA</definedName>
    <definedName name="CALCULA">'전기관로 토공산근'!CALCULA</definedName>
    <definedName name="CALCULAT" localSheetId="24">'전기관로 토공산근'!CALCULAT</definedName>
    <definedName name="CALCULAT">'전기관로 토공산근'!CALCULAT</definedName>
    <definedName name="CALCULATI" localSheetId="24">'전기관로 토공산근'!CALCULATI</definedName>
    <definedName name="CALCULATI">'전기관로 토공산근'!CALCULATI</definedName>
    <definedName name="CALCULATION" localSheetId="24">'전기관로 토공산근'!CALCULATION</definedName>
    <definedName name="CALCULATION">'전기관로 토공산근'!CALCULATION</definedName>
    <definedName name="camberWork" localSheetId="10">#N/A</definedName>
    <definedName name="camberWork" localSheetId="15">#N/A</definedName>
    <definedName name="camberWork" localSheetId="24">'전기관로 토공산근'!camberWork</definedName>
    <definedName name="camberWork" localSheetId="5">#N/A</definedName>
    <definedName name="camberWork" localSheetId="26">#N/A</definedName>
    <definedName name="camberWork">공기밸브실조서!camberWork</definedName>
    <definedName name="camberWork_1" localSheetId="10">#N/A</definedName>
    <definedName name="camberWork_1" localSheetId="15">#N/A</definedName>
    <definedName name="camberWork_1" localSheetId="24">'전기관로 토공산근'!camberWork_1</definedName>
    <definedName name="camberWork_1" localSheetId="5">#N/A</definedName>
    <definedName name="camberWork_1" localSheetId="26">#N/A</definedName>
    <definedName name="camberWork_1">공기밸브실조서!camberWork_1</definedName>
    <definedName name="camberWork_10" localSheetId="10">#N/A</definedName>
    <definedName name="camberWork_10" localSheetId="15">#N/A</definedName>
    <definedName name="camberWork_10" localSheetId="24">'전기관로 토공산근'!camberWork_10</definedName>
    <definedName name="camberWork_10" localSheetId="5">#N/A</definedName>
    <definedName name="camberWork_10" localSheetId="26">#N/A</definedName>
    <definedName name="camberWork_10">공기밸브실조서!camberWork_10</definedName>
    <definedName name="camberWork_8" localSheetId="10">#N/A</definedName>
    <definedName name="camberWork_8" localSheetId="15">#N/A</definedName>
    <definedName name="camberWork_8" localSheetId="24">'전기관로 토공산근'!camberWork_8</definedName>
    <definedName name="camberWork_8" localSheetId="5">#N/A</definedName>
    <definedName name="camberWork_8" localSheetId="26">#N/A</definedName>
    <definedName name="camberWork_8">공기밸브실조서!camberWork_8</definedName>
    <definedName name="camberWork_9" localSheetId="10">#N/A</definedName>
    <definedName name="camberWork_9" localSheetId="15">#N/A</definedName>
    <definedName name="camberWork_9" localSheetId="24">'전기관로 토공산근'!camberWork_9</definedName>
    <definedName name="camberWork_9" localSheetId="5">#N/A</definedName>
    <definedName name="camberWork_9" localSheetId="26">#N/A</definedName>
    <definedName name="camberWork_9">공기밸브실조서!camberWork_9</definedName>
    <definedName name="case1" localSheetId="10">#REF!</definedName>
    <definedName name="case1" localSheetId="15">#REF!</definedName>
    <definedName name="case1" localSheetId="4">#REF!</definedName>
    <definedName name="case1" localSheetId="5">#REF!</definedName>
    <definedName name="case1" localSheetId="26">#REF!</definedName>
    <definedName name="case1" localSheetId="25">#REF!</definedName>
    <definedName name="case1">#REF!</definedName>
    <definedName name="case2" localSheetId="10">#REF!</definedName>
    <definedName name="case2" localSheetId="15">#REF!</definedName>
    <definedName name="case2" localSheetId="4">#REF!</definedName>
    <definedName name="case2" localSheetId="5">#REF!</definedName>
    <definedName name="case2" localSheetId="26">#REF!</definedName>
    <definedName name="case2" localSheetId="25">#REF!</definedName>
    <definedName name="case2">#REF!</definedName>
    <definedName name="CB" localSheetId="10">#REF!</definedName>
    <definedName name="CB" localSheetId="15">#REF!</definedName>
    <definedName name="CB" localSheetId="4">#REF!</definedName>
    <definedName name="CB" localSheetId="5">#REF!</definedName>
    <definedName name="CB" localSheetId="26">#REF!</definedName>
    <definedName name="CB" localSheetId="25">#REF!</definedName>
    <definedName name="CB">#REF!</definedName>
    <definedName name="cc" localSheetId="10">#REF!</definedName>
    <definedName name="cc" localSheetId="15">#REF!</definedName>
    <definedName name="cc" localSheetId="4">#REF!</definedName>
    <definedName name="cc" localSheetId="5">#REF!</definedName>
    <definedName name="cc" localSheetId="26">#REF!</definedName>
    <definedName name="cc" localSheetId="25">#REF!</definedName>
    <definedName name="cc">#REF!</definedName>
    <definedName name="CCC" localSheetId="10">#REF!</definedName>
    <definedName name="CCC" localSheetId="8">#REF!</definedName>
    <definedName name="CCC" localSheetId="15">#REF!</definedName>
    <definedName name="CCC" localSheetId="24">#REF!</definedName>
    <definedName name="CCC" localSheetId="4">#REF!</definedName>
    <definedName name="CCC" localSheetId="5">#REF!</definedName>
    <definedName name="CCC" localSheetId="26">#REF!</definedName>
    <definedName name="CCC" localSheetId="25">#REF!</definedName>
    <definedName name="CCC">#REF!</definedName>
    <definedName name="CCC_8" localSheetId="10">BlankMacro1</definedName>
    <definedName name="CCC_8" localSheetId="8">BlankMacro1</definedName>
    <definedName name="CCC_8" localSheetId="15">BlankMacro1</definedName>
    <definedName name="CCC_8" localSheetId="24">BlankMacro1</definedName>
    <definedName name="CCC_8" localSheetId="4">BlankMacro1</definedName>
    <definedName name="CCC_8" localSheetId="5">BlankMacro1</definedName>
    <definedName name="CCC_8" localSheetId="26">BlankMacro1</definedName>
    <definedName name="CCC_8" localSheetId="25">BlankMacro1</definedName>
    <definedName name="CCC_8">BlankMacro1</definedName>
    <definedName name="CCCC" localSheetId="10">#REF!</definedName>
    <definedName name="CCCC" localSheetId="8">#REF!</definedName>
    <definedName name="CCCC" localSheetId="15">#REF!</definedName>
    <definedName name="CCCC" localSheetId="24">#REF!</definedName>
    <definedName name="CCCC" localSheetId="4">#REF!</definedName>
    <definedName name="CCCC" localSheetId="5">#REF!</definedName>
    <definedName name="CCCC" localSheetId="26">#REF!</definedName>
    <definedName name="CCCC" localSheetId="25">#REF!</definedName>
    <definedName name="CCCC">#REF!</definedName>
    <definedName name="cccc1" localSheetId="24">'전기관로 토공산근'!cccc1</definedName>
    <definedName name="cccc1">'전기관로 토공산근'!cccc1</definedName>
    <definedName name="ccccvcv" localSheetId="10">#REF!</definedName>
    <definedName name="ccccvcv" localSheetId="15">#REF!</definedName>
    <definedName name="ccccvcv" localSheetId="4">#REF!</definedName>
    <definedName name="ccccvcv" localSheetId="5">#REF!</definedName>
    <definedName name="ccccvcv" localSheetId="26">#REF!</definedName>
    <definedName name="ccccvcv" localSheetId="25">#REF!</definedName>
    <definedName name="ccccvcv">#REF!</definedName>
    <definedName name="CCV" localSheetId="10">#REF!</definedName>
    <definedName name="CCV" localSheetId="8">#REF!</definedName>
    <definedName name="CCV" localSheetId="15">#REF!</definedName>
    <definedName name="CCV" localSheetId="24">#REF!</definedName>
    <definedName name="CCV" localSheetId="4">#REF!</definedName>
    <definedName name="CCV" localSheetId="5">#REF!</definedName>
    <definedName name="CCV" localSheetId="26">#REF!</definedName>
    <definedName name="CCV" localSheetId="25">#REF!</definedName>
    <definedName name="CCV">#REF!</definedName>
    <definedName name="CD" localSheetId="10">#REF!</definedName>
    <definedName name="CD" localSheetId="15">#REF!</definedName>
    <definedName name="CD" localSheetId="4">#REF!</definedName>
    <definedName name="CD" localSheetId="5">#REF!</definedName>
    <definedName name="CD" localSheetId="26">#REF!</definedName>
    <definedName name="CD" localSheetId="25">#REF!</definedName>
    <definedName name="CD">#REF!</definedName>
    <definedName name="cdcdcdc" localSheetId="10">BlankMacro1</definedName>
    <definedName name="cdcdcdc" localSheetId="15">BlankMacro1</definedName>
    <definedName name="cdcdcdc" localSheetId="24">BlankMacro1</definedName>
    <definedName name="cdcdcdc" localSheetId="4">BlankMacro1</definedName>
    <definedName name="cdcdcdc" localSheetId="5">BlankMacro1</definedName>
    <definedName name="cdcdcdc" localSheetId="26">BlankMacro1</definedName>
    <definedName name="cdcdcdc" localSheetId="25">BlankMacro1</definedName>
    <definedName name="cdcdcdc">BlankMacro1</definedName>
    <definedName name="CE" localSheetId="10">#REF!</definedName>
    <definedName name="CE" localSheetId="15">#REF!</definedName>
    <definedName name="CE" localSheetId="4">#REF!</definedName>
    <definedName name="CE" localSheetId="5">#REF!</definedName>
    <definedName name="CE" localSheetId="26">#REF!</definedName>
    <definedName name="CE" localSheetId="25">#REF!</definedName>
    <definedName name="CE">#REF!</definedName>
    <definedName name="CEN_PILE" localSheetId="10">#REF!</definedName>
    <definedName name="CEN_PILE" localSheetId="15">#REF!</definedName>
    <definedName name="CEN_PILE" localSheetId="4">#REF!</definedName>
    <definedName name="CEN_PILE" localSheetId="5">#REF!</definedName>
    <definedName name="CEN_PILE" localSheetId="26">#REF!</definedName>
    <definedName name="CEN_PILE" localSheetId="25">#REF!</definedName>
    <definedName name="CEN_PILE">#REF!</definedName>
    <definedName name="CF" localSheetId="10">#REF!</definedName>
    <definedName name="CF" localSheetId="15">#REF!</definedName>
    <definedName name="CF" localSheetId="4">#REF!</definedName>
    <definedName name="CF" localSheetId="5">#REF!</definedName>
    <definedName name="CF" localSheetId="26">#REF!</definedName>
    <definedName name="CF" localSheetId="25">#REF!</definedName>
    <definedName name="CF">#REF!</definedName>
    <definedName name="CG" localSheetId="10">#REF!</definedName>
    <definedName name="CG" localSheetId="15">#REF!</definedName>
    <definedName name="CG" localSheetId="4">#REF!</definedName>
    <definedName name="CG" localSheetId="5">#REF!</definedName>
    <definedName name="CG" localSheetId="26">#REF!</definedName>
    <definedName name="CG" localSheetId="25">#REF!</definedName>
    <definedName name="CG">#REF!</definedName>
    <definedName name="CGP" localSheetId="10">#REF!</definedName>
    <definedName name="CGP" localSheetId="15">#REF!</definedName>
    <definedName name="CGP" localSheetId="4">#REF!</definedName>
    <definedName name="CGP" localSheetId="5">#REF!</definedName>
    <definedName name="CGP" localSheetId="26">#REF!</definedName>
    <definedName name="CGP" localSheetId="25">#REF!</definedName>
    <definedName name="CGP">#REF!</definedName>
    <definedName name="CH" localSheetId="10">#REF!</definedName>
    <definedName name="CH" localSheetId="8">#REF!</definedName>
    <definedName name="CH" localSheetId="15">#REF!</definedName>
    <definedName name="CH" localSheetId="24">#REF!</definedName>
    <definedName name="CH" localSheetId="4">#REF!</definedName>
    <definedName name="CH" localSheetId="5">#REF!</definedName>
    <definedName name="CH" localSheetId="26">#REF!</definedName>
    <definedName name="CH" localSheetId="25">#REF!</definedName>
    <definedName name="CH">#REF!</definedName>
    <definedName name="ch_e" localSheetId="10">#REF!</definedName>
    <definedName name="ch_e" localSheetId="8">#REF!</definedName>
    <definedName name="ch_e" localSheetId="15">#REF!</definedName>
    <definedName name="ch_e" localSheetId="4">#REF!</definedName>
    <definedName name="ch_e" localSheetId="5">#REF!</definedName>
    <definedName name="ch_e" localSheetId="26">#REF!</definedName>
    <definedName name="ch_e" localSheetId="25">#REF!</definedName>
    <definedName name="ch_e">#REF!</definedName>
    <definedName name="ch_ea" localSheetId="10">#REF!</definedName>
    <definedName name="ch_ea" localSheetId="8">#REF!</definedName>
    <definedName name="ch_ea" localSheetId="15">#REF!</definedName>
    <definedName name="ch_ea" localSheetId="4">#REF!</definedName>
    <definedName name="ch_ea" localSheetId="5">#REF!</definedName>
    <definedName name="ch_ea" localSheetId="26">#REF!</definedName>
    <definedName name="ch_ea" localSheetId="25">#REF!</definedName>
    <definedName name="ch_ea">#REF!</definedName>
    <definedName name="CHAIR" localSheetId="10">[30]맨홀수량산출!#REF!</definedName>
    <definedName name="CHAIR" localSheetId="8">[30]맨홀수량산출!#REF!</definedName>
    <definedName name="CHAIR" localSheetId="15">[30]맨홀수량산출!#REF!</definedName>
    <definedName name="CHAIR" localSheetId="24">#REF!</definedName>
    <definedName name="CHAIR" localSheetId="4">[30]맨홀수량산출!#REF!</definedName>
    <definedName name="CHAIR" localSheetId="5">[30]맨홀수량산출!#REF!</definedName>
    <definedName name="CHAIR" localSheetId="26">[30]맨홀수량산출!#REF!</definedName>
    <definedName name="CHAIR" localSheetId="25">[30]맨홀수량산출!#REF!</definedName>
    <definedName name="CHAIR">[30]맨홀수량산출!#REF!</definedName>
    <definedName name="CHANNEL" localSheetId="10">#REF!</definedName>
    <definedName name="CHANNEL" localSheetId="8">#REF!</definedName>
    <definedName name="CHANNEL" localSheetId="15">#REF!</definedName>
    <definedName name="CHANNEL" localSheetId="24">#REF!</definedName>
    <definedName name="CHANNEL" localSheetId="4">#REF!</definedName>
    <definedName name="CHANNEL" localSheetId="5">#REF!</definedName>
    <definedName name="CHANNEL" localSheetId="26">#REF!</definedName>
    <definedName name="CHANNEL" localSheetId="25">#REF!</definedName>
    <definedName name="CHANNEL">#REF!</definedName>
    <definedName name="CHECKVALVE25" localSheetId="10">#REF!</definedName>
    <definedName name="CHECKVALVE25" localSheetId="15">#REF!</definedName>
    <definedName name="CHECKVALVE25" localSheetId="4">#REF!</definedName>
    <definedName name="CHECKVALVE25" localSheetId="5">#REF!</definedName>
    <definedName name="CHECKVALVE25" localSheetId="26">#REF!</definedName>
    <definedName name="CHECKVALVE25" localSheetId="25">#REF!</definedName>
    <definedName name="CHECKVALVE25">#REF!</definedName>
    <definedName name="CHECKVALVE32" localSheetId="10">#REF!</definedName>
    <definedName name="CHECKVALVE32" localSheetId="15">#REF!</definedName>
    <definedName name="CHECKVALVE32" localSheetId="4">#REF!</definedName>
    <definedName name="CHECKVALVE32" localSheetId="5">#REF!</definedName>
    <definedName name="CHECKVALVE32" localSheetId="26">#REF!</definedName>
    <definedName name="CHECKVALVE32" localSheetId="25">#REF!</definedName>
    <definedName name="CHECKVALVE32">#REF!</definedName>
    <definedName name="CHEJUM2" localSheetId="10">#REF!</definedName>
    <definedName name="CHEJUM2" localSheetId="8">#REF!</definedName>
    <definedName name="CHEJUM2" localSheetId="15">#REF!</definedName>
    <definedName name="CHEJUM2" localSheetId="24">#REF!</definedName>
    <definedName name="CHEJUM2" localSheetId="4">#REF!</definedName>
    <definedName name="CHEJUM2" localSheetId="5">#REF!</definedName>
    <definedName name="CHEJUM2" localSheetId="26">#REF!</definedName>
    <definedName name="CHEJUM2" localSheetId="25">#REF!</definedName>
    <definedName name="CHEJUM2">#REF!</definedName>
    <definedName name="chekjum" localSheetId="10">#REF!</definedName>
    <definedName name="chekjum" localSheetId="8">#REF!</definedName>
    <definedName name="chekjum" localSheetId="15">#REF!</definedName>
    <definedName name="chekjum" localSheetId="24">#REF!</definedName>
    <definedName name="chekjum" localSheetId="4">#REF!</definedName>
    <definedName name="chekjum" localSheetId="5">#REF!</definedName>
    <definedName name="chekjum" localSheetId="26">#REF!</definedName>
    <definedName name="chekjum" localSheetId="25">#REF!</definedName>
    <definedName name="chekjum">#REF!</definedName>
    <definedName name="chekplus" localSheetId="10">#REF!</definedName>
    <definedName name="chekplus" localSheetId="8">#REF!</definedName>
    <definedName name="chekplus" localSheetId="15">#REF!</definedName>
    <definedName name="chekplus" localSheetId="4">#REF!</definedName>
    <definedName name="chekplus" localSheetId="5">#REF!</definedName>
    <definedName name="chekplus" localSheetId="26">#REF!</definedName>
    <definedName name="chekplus" localSheetId="25">#REF!</definedName>
    <definedName name="chekplus">#REF!</definedName>
    <definedName name="CHEKWA" localSheetId="10">#REF!</definedName>
    <definedName name="CHEKWA" localSheetId="8">#REF!</definedName>
    <definedName name="CHEKWA" localSheetId="15">#REF!</definedName>
    <definedName name="CHEKWA" localSheetId="4">#REF!</definedName>
    <definedName name="CHEKWA" localSheetId="5">#REF!</definedName>
    <definedName name="CHEKWA" localSheetId="26">#REF!</definedName>
    <definedName name="CHEKWA" localSheetId="25">#REF!</definedName>
    <definedName name="CHEKWA">#REF!</definedName>
    <definedName name="chekwave" localSheetId="10">#REF!</definedName>
    <definedName name="chekwave" localSheetId="8">#REF!</definedName>
    <definedName name="chekwave" localSheetId="15">#REF!</definedName>
    <definedName name="chekwave" localSheetId="4">#REF!</definedName>
    <definedName name="chekwave" localSheetId="5">#REF!</definedName>
    <definedName name="chekwave" localSheetId="26">#REF!</definedName>
    <definedName name="chekwave" localSheetId="25">#REF!</definedName>
    <definedName name="chekwave">#REF!</definedName>
    <definedName name="CHEPLUS2" localSheetId="10">#REF!</definedName>
    <definedName name="CHEPLUS2" localSheetId="8">#REF!</definedName>
    <definedName name="CHEPLUS2" localSheetId="15">#REF!</definedName>
    <definedName name="CHEPLUS2" localSheetId="4">#REF!</definedName>
    <definedName name="CHEPLUS2" localSheetId="5">#REF!</definedName>
    <definedName name="CHEPLUS2" localSheetId="26">#REF!</definedName>
    <definedName name="CHEPLUS2" localSheetId="25">#REF!</definedName>
    <definedName name="CHEPLUS2">#REF!</definedName>
    <definedName name="CHR" localSheetId="10">#REF!</definedName>
    <definedName name="CHR" localSheetId="15">#REF!</definedName>
    <definedName name="CHR" localSheetId="4">#REF!</definedName>
    <definedName name="CHR" localSheetId="5">#REF!</definedName>
    <definedName name="CHR" localSheetId="26">#REF!</definedName>
    <definedName name="CHR" localSheetId="25">#REF!</definedName>
    <definedName name="CHR">#REF!</definedName>
    <definedName name="CHS" localSheetId="10">#REF!</definedName>
    <definedName name="CHS" localSheetId="15">#REF!</definedName>
    <definedName name="CHS" localSheetId="4">#REF!</definedName>
    <definedName name="CHS" localSheetId="5">#REF!</definedName>
    <definedName name="CHS" localSheetId="26">#REF!</definedName>
    <definedName name="CHS" localSheetId="25">#REF!</definedName>
    <definedName name="CHS">#REF!</definedName>
    <definedName name="CI" localSheetId="10">#REF!</definedName>
    <definedName name="CI" localSheetId="15">#REF!</definedName>
    <definedName name="CI" localSheetId="4">#REF!</definedName>
    <definedName name="CI" localSheetId="5">#REF!</definedName>
    <definedName name="CI" localSheetId="26">#REF!</definedName>
    <definedName name="CI" localSheetId="25">#REF!</definedName>
    <definedName name="CI">#REF!</definedName>
    <definedName name="CJ" localSheetId="10">#REF!</definedName>
    <definedName name="CJ" localSheetId="15">#REF!</definedName>
    <definedName name="CJ" localSheetId="4">#REF!</definedName>
    <definedName name="CJ" localSheetId="5">#REF!</definedName>
    <definedName name="CJ" localSheetId="26">#REF!</definedName>
    <definedName name="CJ" localSheetId="25">#REF!</definedName>
    <definedName name="CJ">#REF!</definedName>
    <definedName name="CJFRMS" localSheetId="10">#REF!</definedName>
    <definedName name="CJFRMS" localSheetId="15">#REF!</definedName>
    <definedName name="CJFRMS" localSheetId="4">#REF!</definedName>
    <definedName name="CJFRMS" localSheetId="5">#REF!</definedName>
    <definedName name="CJFRMS" localSheetId="26">#REF!</definedName>
    <definedName name="CJFRMS" localSheetId="25">#REF!</definedName>
    <definedName name="CJFRMS">#REF!</definedName>
    <definedName name="cjlk" localSheetId="10">#REF!</definedName>
    <definedName name="cjlk" localSheetId="15">#REF!</definedName>
    <definedName name="cjlk" localSheetId="4">#REF!</definedName>
    <definedName name="cjlk" localSheetId="5">#REF!</definedName>
    <definedName name="cjlk" localSheetId="26">#REF!</definedName>
    <definedName name="cjlk" localSheetId="25">#REF!</definedName>
    <definedName name="cjlk">#REF!</definedName>
    <definedName name="CK" localSheetId="10">#REF!</definedName>
    <definedName name="CK" localSheetId="8">#REF!</definedName>
    <definedName name="CK" localSheetId="15">#REF!</definedName>
    <definedName name="CK" localSheetId="4">#REF!</definedName>
    <definedName name="CK" localSheetId="5">#REF!</definedName>
    <definedName name="CK" localSheetId="26">#REF!</definedName>
    <definedName name="CK" localSheetId="25">#REF!</definedName>
    <definedName name="CK">#REF!</definedName>
    <definedName name="CK_8" localSheetId="10">#REF!</definedName>
    <definedName name="CK_8" localSheetId="8">#REF!</definedName>
    <definedName name="CK_8" localSheetId="15">#REF!</definedName>
    <definedName name="CK_8" localSheetId="4">#REF!</definedName>
    <definedName name="CK_8" localSheetId="5">#REF!</definedName>
    <definedName name="CK_8" localSheetId="26">#REF!</definedName>
    <definedName name="CK_8" localSheetId="25">#REF!</definedName>
    <definedName name="CK_8">#REF!</definedName>
    <definedName name="CL" localSheetId="10">#REF!</definedName>
    <definedName name="CL" localSheetId="8">#REF!</definedName>
    <definedName name="CL" localSheetId="15">#REF!</definedName>
    <definedName name="CL" localSheetId="4">#REF!</definedName>
    <definedName name="CL" localSheetId="5">#REF!</definedName>
    <definedName name="CL" localSheetId="26">#REF!</definedName>
    <definedName name="CL" localSheetId="25">#REF!</definedName>
    <definedName name="CL">#REF!</definedName>
    <definedName name="CL_8" localSheetId="10">#REF!</definedName>
    <definedName name="CL_8" localSheetId="8">#REF!</definedName>
    <definedName name="CL_8" localSheetId="15">#REF!</definedName>
    <definedName name="CL_8" localSheetId="4">#REF!</definedName>
    <definedName name="CL_8" localSheetId="5">#REF!</definedName>
    <definedName name="CL_8" localSheetId="26">#REF!</definedName>
    <definedName name="CL_8" localSheetId="25">#REF!</definedName>
    <definedName name="CL_8">#REF!</definedName>
    <definedName name="Cm" localSheetId="10">[17]S.중기사용료!#REF!</definedName>
    <definedName name="Cm" localSheetId="8">[17]S.중기사용료!#REF!</definedName>
    <definedName name="Cm" localSheetId="15">[17]S.중기사용료!#REF!</definedName>
    <definedName name="Cm" localSheetId="4">[17]S.중기사용료!#REF!</definedName>
    <definedName name="Cm" localSheetId="5">[17]S.중기사용료!#REF!</definedName>
    <definedName name="Cm" localSheetId="26">[17]S.중기사용료!#REF!</definedName>
    <definedName name="Cm" localSheetId="25">[17]S.중기사용료!#REF!</definedName>
    <definedName name="Cm">[17]S.중기사용료!#REF!</definedName>
    <definedName name="CODE">[31]CODE!$A$3:$L$92</definedName>
    <definedName name="COLUMN_A" localSheetId="10">#REF!</definedName>
    <definedName name="COLUMN_A" localSheetId="8">#REF!</definedName>
    <definedName name="COLUMN_A" localSheetId="15">#REF!</definedName>
    <definedName name="COLUMN_A" localSheetId="24">#REF!</definedName>
    <definedName name="COLUMN_A" localSheetId="4">#REF!</definedName>
    <definedName name="COLUMN_A" localSheetId="5">#REF!</definedName>
    <definedName name="COLUMN_A" localSheetId="26">#REF!</definedName>
    <definedName name="COLUMN_A" localSheetId="25">#REF!</definedName>
    <definedName name="COLUMN_A">#REF!</definedName>
    <definedName name="Commission" localSheetId="10">#REF!</definedName>
    <definedName name="Commission" localSheetId="15">#REF!</definedName>
    <definedName name="Commission" localSheetId="4">#REF!</definedName>
    <definedName name="Commission" localSheetId="5">#REF!</definedName>
    <definedName name="Commission" localSheetId="26">#REF!</definedName>
    <definedName name="Commission" localSheetId="25">#REF!</definedName>
    <definedName name="Commission">#REF!</definedName>
    <definedName name="CON" localSheetId="10">#REF!</definedName>
    <definedName name="CON" localSheetId="8">#REF!</definedName>
    <definedName name="CON" localSheetId="15">#REF!</definedName>
    <definedName name="CON" localSheetId="24">#REF!</definedName>
    <definedName name="CON" localSheetId="4">#REF!</definedName>
    <definedName name="CON" localSheetId="5">#REF!</definedName>
    <definedName name="CON" localSheetId="26">#REF!</definedName>
    <definedName name="CON" localSheetId="25">#REF!</definedName>
    <definedName name="CON">#REF!</definedName>
    <definedName name="conc" localSheetId="10">#REF!</definedName>
    <definedName name="conc" localSheetId="15">#REF!</definedName>
    <definedName name="conc" localSheetId="4">#REF!</definedName>
    <definedName name="conc" localSheetId="5">#REF!</definedName>
    <definedName name="conc" localSheetId="26">#REF!</definedName>
    <definedName name="conc" localSheetId="25">#REF!</definedName>
    <definedName name="conc">#REF!</definedName>
    <definedName name="CONDUIT" localSheetId="10">#REF!</definedName>
    <definedName name="CONDUIT" localSheetId="15">#REF!</definedName>
    <definedName name="CONDUIT" localSheetId="4">#REF!</definedName>
    <definedName name="CONDUIT" localSheetId="5">#REF!</definedName>
    <definedName name="CONDUIT" localSheetId="26">#REF!</definedName>
    <definedName name="CONDUIT" localSheetId="25">#REF!</definedName>
    <definedName name="CONDUIT">#REF!</definedName>
    <definedName name="COPING_L" localSheetId="10">#REF!</definedName>
    <definedName name="COPING_L" localSheetId="15">#REF!</definedName>
    <definedName name="COPING_L" localSheetId="4">#REF!</definedName>
    <definedName name="COPING_L" localSheetId="5">#REF!</definedName>
    <definedName name="COPING_L" localSheetId="26">#REF!</definedName>
    <definedName name="COPING_L" localSheetId="25">#REF!</definedName>
    <definedName name="COPING_L">#REF!</definedName>
    <definedName name="COPING_W" localSheetId="10">#REF!</definedName>
    <definedName name="COPING_W" localSheetId="15">#REF!</definedName>
    <definedName name="COPING_W" localSheetId="4">#REF!</definedName>
    <definedName name="COPING_W" localSheetId="5">#REF!</definedName>
    <definedName name="COPING_W" localSheetId="26">#REF!</definedName>
    <definedName name="COPING_W" localSheetId="25">#REF!</definedName>
    <definedName name="COPING_W">#REF!</definedName>
    <definedName name="COV" localSheetId="10">#REF!</definedName>
    <definedName name="COV" localSheetId="15">#REF!</definedName>
    <definedName name="COV" localSheetId="4">#REF!</definedName>
    <definedName name="COV" localSheetId="5">#REF!</definedName>
    <definedName name="COV" localSheetId="26">#REF!</definedName>
    <definedName name="COV" localSheetId="25">#REF!</definedName>
    <definedName name="COV">#REF!</definedName>
    <definedName name="CR" localSheetId="10">#REF!</definedName>
    <definedName name="CR" localSheetId="15">#REF!</definedName>
    <definedName name="CR" localSheetId="4">#REF!</definedName>
    <definedName name="CR" localSheetId="5">#REF!</definedName>
    <definedName name="CR" localSheetId="26">#REF!</definedName>
    <definedName name="CR" localSheetId="25">#REF!</definedName>
    <definedName name="CR">#REF!</definedName>
    <definedName name="_xlnm.Criteria" localSheetId="10">#REF!</definedName>
    <definedName name="_xlnm.Criteria" localSheetId="8">#REF!</definedName>
    <definedName name="_xlnm.Criteria" localSheetId="15">#REF!</definedName>
    <definedName name="_xlnm.Criteria" localSheetId="24">#REF!</definedName>
    <definedName name="_xlnm.Criteria" localSheetId="4">#REF!</definedName>
    <definedName name="_xlnm.Criteria" localSheetId="5">#REF!</definedName>
    <definedName name="_xlnm.Criteria" localSheetId="26">#REF!</definedName>
    <definedName name="_xlnm.Criteria" localSheetId="25">#REF!</definedName>
    <definedName name="_xlnm.Criteria">#REF!</definedName>
    <definedName name="CS" localSheetId="10">#REF!</definedName>
    <definedName name="CS" localSheetId="15">#REF!</definedName>
    <definedName name="CS" localSheetId="4">#REF!</definedName>
    <definedName name="CS" localSheetId="5">#REF!</definedName>
    <definedName name="CS" localSheetId="26">#REF!</definedName>
    <definedName name="CS" localSheetId="25">#REF!</definedName>
    <definedName name="CS">#REF!</definedName>
    <definedName name="CT" localSheetId="10">#REF!</definedName>
    <definedName name="CT" localSheetId="8">#REF!</definedName>
    <definedName name="CT" localSheetId="15">#REF!</definedName>
    <definedName name="CT" localSheetId="4">#REF!</definedName>
    <definedName name="CT" localSheetId="5">#REF!</definedName>
    <definedName name="CT" localSheetId="26">#REF!</definedName>
    <definedName name="CT" localSheetId="25">#REF!</definedName>
    <definedName name="CT">#REF!</definedName>
    <definedName name="CT_8" localSheetId="10">#REF!</definedName>
    <definedName name="CT_8" localSheetId="8">#REF!</definedName>
    <definedName name="CT_8" localSheetId="15">#REF!</definedName>
    <definedName name="CT_8" localSheetId="4">#REF!</definedName>
    <definedName name="CT_8" localSheetId="5">#REF!</definedName>
    <definedName name="CT_8" localSheetId="26">#REF!</definedName>
    <definedName name="CT_8" localSheetId="25">#REF!</definedName>
    <definedName name="CT_8">#REF!</definedName>
    <definedName name="CTC" localSheetId="10">#REF!</definedName>
    <definedName name="CTC" localSheetId="8">#REF!</definedName>
    <definedName name="CTC" localSheetId="15">#REF!</definedName>
    <definedName name="CTC" localSheetId="4">#REF!</definedName>
    <definedName name="CTC" localSheetId="5">#REF!</definedName>
    <definedName name="CTC" localSheetId="26">#REF!</definedName>
    <definedName name="CTC" localSheetId="25">#REF!</definedName>
    <definedName name="CTC">#REF!</definedName>
    <definedName name="CTC_8" localSheetId="10">#REF!</definedName>
    <definedName name="CTC_8" localSheetId="8">#REF!</definedName>
    <definedName name="CTC_8" localSheetId="15">#REF!</definedName>
    <definedName name="CTC_8" localSheetId="4">#REF!</definedName>
    <definedName name="CTC_8" localSheetId="5">#REF!</definedName>
    <definedName name="CTC_8" localSheetId="26">#REF!</definedName>
    <definedName name="CTC_8" localSheetId="25">#REF!</definedName>
    <definedName name="CTC_8">#REF!</definedName>
    <definedName name="CTL" localSheetId="10">#REF!</definedName>
    <definedName name="CTL" localSheetId="15">#REF!</definedName>
    <definedName name="CTL" localSheetId="4">#REF!</definedName>
    <definedName name="CTL" localSheetId="5">#REF!</definedName>
    <definedName name="CTL" localSheetId="26">#REF!</definedName>
    <definedName name="CTL" localSheetId="25">#REF!</definedName>
    <definedName name="CTL">#REF!</definedName>
    <definedName name="CTR" localSheetId="10">#REF!</definedName>
    <definedName name="CTR" localSheetId="15">#REF!</definedName>
    <definedName name="CTR" localSheetId="4">#REF!</definedName>
    <definedName name="CTR" localSheetId="5">#REF!</definedName>
    <definedName name="CTR" localSheetId="26">#REF!</definedName>
    <definedName name="CTR" localSheetId="25">#REF!</definedName>
    <definedName name="CTR">#REF!</definedName>
    <definedName name="CV" localSheetId="10">#REF!</definedName>
    <definedName name="CV" localSheetId="8">#REF!</definedName>
    <definedName name="CV" localSheetId="15">#REF!</definedName>
    <definedName name="CV" localSheetId="4">#REF!</definedName>
    <definedName name="CV" localSheetId="5">#REF!</definedName>
    <definedName name="CV" localSheetId="26">#REF!</definedName>
    <definedName name="CV" localSheetId="25">#REF!</definedName>
    <definedName name="CV">#REF!</definedName>
    <definedName name="CV_8" localSheetId="10">#REF!</definedName>
    <definedName name="CV_8" localSheetId="8">#REF!</definedName>
    <definedName name="CV_8" localSheetId="15">#REF!</definedName>
    <definedName name="CV_8" localSheetId="4">#REF!</definedName>
    <definedName name="CV_8" localSheetId="5">#REF!</definedName>
    <definedName name="CV_8" localSheetId="26">#REF!</definedName>
    <definedName name="CV_8" localSheetId="25">#REF!</definedName>
    <definedName name="CV_8">#REF!</definedName>
    <definedName name="cvcvcvncvbn" localSheetId="10">#REF!</definedName>
    <definedName name="cvcvcvncvbn" localSheetId="15">#REF!</definedName>
    <definedName name="cvcvcvncvbn" localSheetId="4">#REF!</definedName>
    <definedName name="cvcvcvncvbn" localSheetId="5">#REF!</definedName>
    <definedName name="cvcvcvncvbn" localSheetId="26">#REF!</definedName>
    <definedName name="cvcvcvncvbn" localSheetId="25">#REF!</definedName>
    <definedName name="cvcvcvncvbn">#REF!</definedName>
    <definedName name="CVV" localSheetId="10">#REF!</definedName>
    <definedName name="CVV" localSheetId="8">#REF!</definedName>
    <definedName name="CVV" localSheetId="15">#REF!</definedName>
    <definedName name="CVV" localSheetId="4">#REF!</definedName>
    <definedName name="CVV" localSheetId="5">#REF!</definedName>
    <definedName name="CVV" localSheetId="26">#REF!</definedName>
    <definedName name="CVV" localSheetId="25">#REF!</definedName>
    <definedName name="CVV">#REF!</definedName>
    <definedName name="CY" localSheetId="10">#REF!</definedName>
    <definedName name="CY" localSheetId="15">#REF!</definedName>
    <definedName name="CY" localSheetId="4">#REF!</definedName>
    <definedName name="CY" localSheetId="5">#REF!</definedName>
    <definedName name="CY" localSheetId="26">#REF!</definedName>
    <definedName name="CY" localSheetId="25">#REF!</definedName>
    <definedName name="CY">#REF!</definedName>
    <definedName name="C라인" localSheetId="10">BlankMacro1</definedName>
    <definedName name="C라인" localSheetId="8">BlankMacro1</definedName>
    <definedName name="C라인" localSheetId="15">BlankMacro1</definedName>
    <definedName name="C라인" localSheetId="24">BlankMacro1</definedName>
    <definedName name="C라인" localSheetId="4">BlankMacro1</definedName>
    <definedName name="C라인" localSheetId="5">BlankMacro1</definedName>
    <definedName name="C라인" localSheetId="26">BlankMacro1</definedName>
    <definedName name="C라인" localSheetId="25">BlankMacro1</definedName>
    <definedName name="C라인">BlankMacro1</definedName>
    <definedName name="C라인_10" localSheetId="10">BlankMacro1</definedName>
    <definedName name="C라인_10" localSheetId="8">BlankMacro1</definedName>
    <definedName name="C라인_10" localSheetId="15">BlankMacro1</definedName>
    <definedName name="C라인_10" localSheetId="24">BlankMacro1</definedName>
    <definedName name="C라인_10" localSheetId="4">BlankMacro1</definedName>
    <definedName name="C라인_10" localSheetId="5">BlankMacro1</definedName>
    <definedName name="C라인_10" localSheetId="26">BlankMacro1</definedName>
    <definedName name="C라인_10" localSheetId="25">BlankMacro1</definedName>
    <definedName name="C라인_10">BlankMacro1</definedName>
    <definedName name="C라인_8" localSheetId="10">BlankMacro1</definedName>
    <definedName name="C라인_8" localSheetId="8">BlankMacro1</definedName>
    <definedName name="C라인_8" localSheetId="15">BlankMacro1</definedName>
    <definedName name="C라인_8" localSheetId="24">BlankMacro1</definedName>
    <definedName name="C라인_8" localSheetId="4">BlankMacro1</definedName>
    <definedName name="C라인_8" localSheetId="5">BlankMacro1</definedName>
    <definedName name="C라인_8" localSheetId="26">BlankMacro1</definedName>
    <definedName name="C라인_8" localSheetId="25">BlankMacro1</definedName>
    <definedName name="C라인_8">BlankMacro1</definedName>
    <definedName name="C라인_9" localSheetId="10">BlankMacro1</definedName>
    <definedName name="C라인_9" localSheetId="8">BlankMacro1</definedName>
    <definedName name="C라인_9" localSheetId="15">BlankMacro1</definedName>
    <definedName name="C라인_9" localSheetId="24">BlankMacro1</definedName>
    <definedName name="C라인_9" localSheetId="4">BlankMacro1</definedName>
    <definedName name="C라인_9" localSheetId="5">BlankMacro1</definedName>
    <definedName name="C라인_9" localSheetId="26">BlankMacro1</definedName>
    <definedName name="C라인_9" localSheetId="25">BlankMacro1</definedName>
    <definedName name="C라인_9">BlankMacro1</definedName>
    <definedName name="D" localSheetId="24">[21]DATE!$C$24:$C$85</definedName>
    <definedName name="D">[32]DATE!$C$24:$C$85</definedName>
    <definedName name="D.1" localSheetId="10">#REF!</definedName>
    <definedName name="D.1" localSheetId="8">#REF!</definedName>
    <definedName name="D.1" localSheetId="15">#REF!</definedName>
    <definedName name="D.1" localSheetId="24">#REF!</definedName>
    <definedName name="D.1" localSheetId="4">#REF!</definedName>
    <definedName name="D.1" localSheetId="5">#REF!</definedName>
    <definedName name="D.1" localSheetId="26">#REF!</definedName>
    <definedName name="D.1" localSheetId="25">#REF!</definedName>
    <definedName name="D.1">#REF!</definedName>
    <definedName name="D.2" localSheetId="10">#REF!</definedName>
    <definedName name="D.2" localSheetId="8">#REF!</definedName>
    <definedName name="D.2" localSheetId="15">#REF!</definedName>
    <definedName name="D.2" localSheetId="24">#REF!</definedName>
    <definedName name="D.2" localSheetId="4">#REF!</definedName>
    <definedName name="D.2" localSheetId="5">#REF!</definedName>
    <definedName name="D.2" localSheetId="26">#REF!</definedName>
    <definedName name="D.2" localSheetId="25">#REF!</definedName>
    <definedName name="D.2">#REF!</definedName>
    <definedName name="D_1" localSheetId="10">#REF!</definedName>
    <definedName name="D_1" localSheetId="8">#REF!</definedName>
    <definedName name="D_1" localSheetId="15">#REF!</definedName>
    <definedName name="D_1" localSheetId="24">#REF!</definedName>
    <definedName name="D_1" localSheetId="4">#REF!</definedName>
    <definedName name="D_1" localSheetId="5">#REF!</definedName>
    <definedName name="D_1" localSheetId="26">#REF!</definedName>
    <definedName name="D_1" localSheetId="25">#REF!</definedName>
    <definedName name="D_1">#REF!</definedName>
    <definedName name="D_2" localSheetId="10">#REF!</definedName>
    <definedName name="D_2" localSheetId="8">#REF!</definedName>
    <definedName name="D_2" localSheetId="15">#REF!</definedName>
    <definedName name="D_2" localSheetId="4">#REF!</definedName>
    <definedName name="D_2" localSheetId="5">#REF!</definedName>
    <definedName name="D_2" localSheetId="26">#REF!</definedName>
    <definedName name="D_2" localSheetId="25">#REF!</definedName>
    <definedName name="D_2">#REF!</definedName>
    <definedName name="D_3" localSheetId="10">#REF!</definedName>
    <definedName name="D_3" localSheetId="8">#REF!</definedName>
    <definedName name="D_3" localSheetId="15">#REF!</definedName>
    <definedName name="D_3" localSheetId="4">#REF!</definedName>
    <definedName name="D_3" localSheetId="5">#REF!</definedName>
    <definedName name="D_3" localSheetId="26">#REF!</definedName>
    <definedName name="D_3" localSheetId="25">#REF!</definedName>
    <definedName name="D_3">#REF!</definedName>
    <definedName name="D_4" localSheetId="10">#REF!</definedName>
    <definedName name="D_4" localSheetId="8">#REF!</definedName>
    <definedName name="D_4" localSheetId="15">#REF!</definedName>
    <definedName name="D_4" localSheetId="4">#REF!</definedName>
    <definedName name="D_4" localSheetId="5">#REF!</definedName>
    <definedName name="D_4" localSheetId="26">#REF!</definedName>
    <definedName name="D_4" localSheetId="25">#REF!</definedName>
    <definedName name="D_4">#REF!</definedName>
    <definedName name="D_A" localSheetId="10">#REF!</definedName>
    <definedName name="D_A" localSheetId="15">#REF!</definedName>
    <definedName name="D_A" localSheetId="4">#REF!</definedName>
    <definedName name="D_A" localSheetId="5">#REF!</definedName>
    <definedName name="D_A" localSheetId="26">#REF!</definedName>
    <definedName name="D_A" localSheetId="25">#REF!</definedName>
    <definedName name="D_A">#REF!</definedName>
    <definedName name="D_B" localSheetId="10">#REF!</definedName>
    <definedName name="D_B" localSheetId="15">#REF!</definedName>
    <definedName name="D_B" localSheetId="4">#REF!</definedName>
    <definedName name="D_B" localSheetId="5">#REF!</definedName>
    <definedName name="D_B" localSheetId="26">#REF!</definedName>
    <definedName name="D_B" localSheetId="25">#REF!</definedName>
    <definedName name="D_B">#REF!</definedName>
    <definedName name="D_C1" localSheetId="10">#REF!</definedName>
    <definedName name="D_C1" localSheetId="15">#REF!</definedName>
    <definedName name="D_C1" localSheetId="4">#REF!</definedName>
    <definedName name="D_C1" localSheetId="5">#REF!</definedName>
    <definedName name="D_C1" localSheetId="26">#REF!</definedName>
    <definedName name="D_C1" localSheetId="25">#REF!</definedName>
    <definedName name="D_C1">#REF!</definedName>
    <definedName name="D_C11" localSheetId="10">#REF!</definedName>
    <definedName name="D_C11" localSheetId="15">#REF!</definedName>
    <definedName name="D_C11" localSheetId="4">#REF!</definedName>
    <definedName name="D_C11" localSheetId="5">#REF!</definedName>
    <definedName name="D_C11" localSheetId="26">#REF!</definedName>
    <definedName name="D_C11" localSheetId="25">#REF!</definedName>
    <definedName name="D_C11">#REF!</definedName>
    <definedName name="D_C12" localSheetId="10">#REF!</definedName>
    <definedName name="D_C12" localSheetId="15">#REF!</definedName>
    <definedName name="D_C12" localSheetId="4">#REF!</definedName>
    <definedName name="D_C12" localSheetId="5">#REF!</definedName>
    <definedName name="D_C12" localSheetId="26">#REF!</definedName>
    <definedName name="D_C12" localSheetId="25">#REF!</definedName>
    <definedName name="D_C12">#REF!</definedName>
    <definedName name="D_C2" localSheetId="10">#REF!</definedName>
    <definedName name="D_C2" localSheetId="15">#REF!</definedName>
    <definedName name="D_C2" localSheetId="4">#REF!</definedName>
    <definedName name="D_C2" localSheetId="5">#REF!</definedName>
    <definedName name="D_C2" localSheetId="26">#REF!</definedName>
    <definedName name="D_C2" localSheetId="25">#REF!</definedName>
    <definedName name="D_C2">#REF!</definedName>
    <definedName name="D_C21" localSheetId="10">#REF!</definedName>
    <definedName name="D_C21" localSheetId="15">#REF!</definedName>
    <definedName name="D_C21" localSheetId="4">#REF!</definedName>
    <definedName name="D_C21" localSheetId="5">#REF!</definedName>
    <definedName name="D_C21" localSheetId="26">#REF!</definedName>
    <definedName name="D_C21" localSheetId="25">#REF!</definedName>
    <definedName name="D_C21">#REF!</definedName>
    <definedName name="D_C22" localSheetId="10">#REF!</definedName>
    <definedName name="D_C22" localSheetId="15">#REF!</definedName>
    <definedName name="D_C22" localSheetId="4">#REF!</definedName>
    <definedName name="D_C22" localSheetId="5">#REF!</definedName>
    <definedName name="D_C22" localSheetId="26">#REF!</definedName>
    <definedName name="D_C22" localSheetId="25">#REF!</definedName>
    <definedName name="D_C22">#REF!</definedName>
    <definedName name="D_C3" localSheetId="10">#REF!</definedName>
    <definedName name="D_C3" localSheetId="15">#REF!</definedName>
    <definedName name="D_C3" localSheetId="4">#REF!</definedName>
    <definedName name="D_C3" localSheetId="5">#REF!</definedName>
    <definedName name="D_C3" localSheetId="26">#REF!</definedName>
    <definedName name="D_C3" localSheetId="25">#REF!</definedName>
    <definedName name="D_C3">#REF!</definedName>
    <definedName name="D_C31" localSheetId="10">#REF!</definedName>
    <definedName name="D_C31" localSheetId="15">#REF!</definedName>
    <definedName name="D_C31" localSheetId="4">#REF!</definedName>
    <definedName name="D_C31" localSheetId="5">#REF!</definedName>
    <definedName name="D_C31" localSheetId="26">#REF!</definedName>
    <definedName name="D_C31" localSheetId="25">#REF!</definedName>
    <definedName name="D_C31">#REF!</definedName>
    <definedName name="D_C32" localSheetId="10">#REF!</definedName>
    <definedName name="D_C32" localSheetId="15">#REF!</definedName>
    <definedName name="D_C32" localSheetId="4">#REF!</definedName>
    <definedName name="D_C32" localSheetId="5">#REF!</definedName>
    <definedName name="D_C32" localSheetId="26">#REF!</definedName>
    <definedName name="D_C32" localSheetId="25">#REF!</definedName>
    <definedName name="D_C32">#REF!</definedName>
    <definedName name="D_C33" localSheetId="10">#REF!</definedName>
    <definedName name="D_C33" localSheetId="15">#REF!</definedName>
    <definedName name="D_C33" localSheetId="4">#REF!</definedName>
    <definedName name="D_C33" localSheetId="5">#REF!</definedName>
    <definedName name="D_C33" localSheetId="26">#REF!</definedName>
    <definedName name="D_C33" localSheetId="25">#REF!</definedName>
    <definedName name="D_C33">#REF!</definedName>
    <definedName name="D_C4" localSheetId="10">#REF!</definedName>
    <definedName name="D_C4" localSheetId="15">#REF!</definedName>
    <definedName name="D_C4" localSheetId="4">#REF!</definedName>
    <definedName name="D_C4" localSheetId="5">#REF!</definedName>
    <definedName name="D_C4" localSheetId="26">#REF!</definedName>
    <definedName name="D_C4" localSheetId="25">#REF!</definedName>
    <definedName name="D_C4">#REF!</definedName>
    <definedName name="D_C5" localSheetId="10">#REF!</definedName>
    <definedName name="D_C5" localSheetId="15">#REF!</definedName>
    <definedName name="D_C5" localSheetId="4">#REF!</definedName>
    <definedName name="D_C5" localSheetId="5">#REF!</definedName>
    <definedName name="D_C5" localSheetId="26">#REF!</definedName>
    <definedName name="D_C5" localSheetId="25">#REF!</definedName>
    <definedName name="D_C5">#REF!</definedName>
    <definedName name="D_D" localSheetId="24">#REF!</definedName>
    <definedName name="D_D">[33]수량산출!$R$164</definedName>
    <definedName name="D_E" localSheetId="10">#REF!</definedName>
    <definedName name="D_E" localSheetId="15">#REF!</definedName>
    <definedName name="D_E" localSheetId="4">#REF!</definedName>
    <definedName name="D_E" localSheetId="5">#REF!</definedName>
    <definedName name="D_E" localSheetId="26">#REF!</definedName>
    <definedName name="D_E" localSheetId="25">#REF!</definedName>
    <definedName name="D_E">#REF!</definedName>
    <definedName name="D_F" localSheetId="10">#REF!</definedName>
    <definedName name="D_F" localSheetId="15">#REF!</definedName>
    <definedName name="D_F" localSheetId="4">#REF!</definedName>
    <definedName name="D_F" localSheetId="5">#REF!</definedName>
    <definedName name="D_F" localSheetId="26">#REF!</definedName>
    <definedName name="D_F" localSheetId="25">#REF!</definedName>
    <definedName name="D_F">#REF!</definedName>
    <definedName name="D_FE" localSheetId="10">#REF!</definedName>
    <definedName name="D_FE" localSheetId="15">#REF!</definedName>
    <definedName name="D_FE" localSheetId="4">#REF!</definedName>
    <definedName name="D_FE" localSheetId="5">#REF!</definedName>
    <definedName name="D_FE" localSheetId="26">#REF!</definedName>
    <definedName name="D_FE" localSheetId="25">#REF!</definedName>
    <definedName name="D_FE">#REF!</definedName>
    <definedName name="D_FO" localSheetId="10">#REF!</definedName>
    <definedName name="D_FO" localSheetId="15">#REF!</definedName>
    <definedName name="D_FO" localSheetId="4">#REF!</definedName>
    <definedName name="D_FO" localSheetId="5">#REF!</definedName>
    <definedName name="D_FO" localSheetId="26">#REF!</definedName>
    <definedName name="D_FO" localSheetId="25">#REF!</definedName>
    <definedName name="D_FO">#REF!</definedName>
    <definedName name="D_G" localSheetId="10">#REF!</definedName>
    <definedName name="D_G" localSheetId="15">#REF!</definedName>
    <definedName name="D_G" localSheetId="4">#REF!</definedName>
    <definedName name="D_G" localSheetId="5">#REF!</definedName>
    <definedName name="D_G" localSheetId="26">#REF!</definedName>
    <definedName name="D_G" localSheetId="25">#REF!</definedName>
    <definedName name="D_G">#REF!</definedName>
    <definedName name="D_H" localSheetId="10">#REF!</definedName>
    <definedName name="D_H" localSheetId="15">#REF!</definedName>
    <definedName name="D_H" localSheetId="4">#REF!</definedName>
    <definedName name="D_H" localSheetId="5">#REF!</definedName>
    <definedName name="D_H" localSheetId="26">#REF!</definedName>
    <definedName name="D_H" localSheetId="25">#REF!</definedName>
    <definedName name="D_H">#REF!</definedName>
    <definedName name="D_HUNCH" localSheetId="10">#REF!</definedName>
    <definedName name="D_HUNCH" localSheetId="15">#REF!</definedName>
    <definedName name="D_HUNCH" localSheetId="4">#REF!</definedName>
    <definedName name="D_HUNCH" localSheetId="5">#REF!</definedName>
    <definedName name="D_HUNCH" localSheetId="26">#REF!</definedName>
    <definedName name="D_HUNCH" localSheetId="25">#REF!</definedName>
    <definedName name="D_HUNCH">#REF!</definedName>
    <definedName name="D_K" localSheetId="10">#REF!</definedName>
    <definedName name="D_K" localSheetId="15">#REF!</definedName>
    <definedName name="D_K" localSheetId="4">#REF!</definedName>
    <definedName name="D_K" localSheetId="5">#REF!</definedName>
    <definedName name="D_K" localSheetId="26">#REF!</definedName>
    <definedName name="D_K" localSheetId="25">#REF!</definedName>
    <definedName name="D_K">#REF!</definedName>
    <definedName name="D_T" localSheetId="10">#REF!</definedName>
    <definedName name="D_T" localSheetId="15">#REF!</definedName>
    <definedName name="D_T" localSheetId="4">#REF!</definedName>
    <definedName name="D_T" localSheetId="5">#REF!</definedName>
    <definedName name="D_T" localSheetId="26">#REF!</definedName>
    <definedName name="D_T" localSheetId="25">#REF!</definedName>
    <definedName name="D_T">#REF!</definedName>
    <definedName name="D_t1" localSheetId="10">#REF!</definedName>
    <definedName name="D_t1" localSheetId="15">#REF!</definedName>
    <definedName name="D_t1" localSheetId="4">#REF!</definedName>
    <definedName name="D_t1" localSheetId="5">#REF!</definedName>
    <definedName name="D_t1" localSheetId="26">#REF!</definedName>
    <definedName name="D_t1" localSheetId="25">#REF!</definedName>
    <definedName name="D_t1">#REF!</definedName>
    <definedName name="D_t2" localSheetId="10">#REF!</definedName>
    <definedName name="D_t2" localSheetId="15">#REF!</definedName>
    <definedName name="D_t2" localSheetId="4">#REF!</definedName>
    <definedName name="D_t2" localSheetId="5">#REF!</definedName>
    <definedName name="D_t2" localSheetId="26">#REF!</definedName>
    <definedName name="D_t2" localSheetId="25">#REF!</definedName>
    <definedName name="D_t2">#REF!</definedName>
    <definedName name="D_t3" localSheetId="10">#REF!</definedName>
    <definedName name="D_t3" localSheetId="15">#REF!</definedName>
    <definedName name="D_t3" localSheetId="4">#REF!</definedName>
    <definedName name="D_t3" localSheetId="5">#REF!</definedName>
    <definedName name="D_t3" localSheetId="26">#REF!</definedName>
    <definedName name="D_t3" localSheetId="25">#REF!</definedName>
    <definedName name="D_t3">#REF!</definedName>
    <definedName name="D_t4" localSheetId="10">#REF!</definedName>
    <definedName name="D_t4" localSheetId="15">#REF!</definedName>
    <definedName name="D_t4" localSheetId="4">#REF!</definedName>
    <definedName name="D_t4" localSheetId="5">#REF!</definedName>
    <definedName name="D_t4" localSheetId="26">#REF!</definedName>
    <definedName name="D_t4" localSheetId="25">#REF!</definedName>
    <definedName name="D_t4">#REF!</definedName>
    <definedName name="D_W" localSheetId="10">#REF!</definedName>
    <definedName name="D_W" localSheetId="15">#REF!</definedName>
    <definedName name="D_W" localSheetId="4">#REF!</definedName>
    <definedName name="D_W" localSheetId="5">#REF!</definedName>
    <definedName name="D_W" localSheetId="26">#REF!</definedName>
    <definedName name="D_W" localSheetId="25">#REF!</definedName>
    <definedName name="D_W">#REF!</definedName>
    <definedName name="d1_e" localSheetId="10">#REF!</definedName>
    <definedName name="d1_e" localSheetId="8">#REF!</definedName>
    <definedName name="d1_e" localSheetId="15">#REF!</definedName>
    <definedName name="d1_e" localSheetId="24">#REF!</definedName>
    <definedName name="d1_e" localSheetId="4">#REF!</definedName>
    <definedName name="d1_e" localSheetId="5">#REF!</definedName>
    <definedName name="d1_e" localSheetId="26">#REF!</definedName>
    <definedName name="d1_e" localSheetId="25">#REF!</definedName>
    <definedName name="d1_e">#REF!</definedName>
    <definedName name="d1_ea" localSheetId="10">#REF!</definedName>
    <definedName name="d1_ea" localSheetId="8">#REF!</definedName>
    <definedName name="d1_ea" localSheetId="15">#REF!</definedName>
    <definedName name="d1_ea" localSheetId="24">#REF!</definedName>
    <definedName name="d1_ea" localSheetId="4">#REF!</definedName>
    <definedName name="d1_ea" localSheetId="5">#REF!</definedName>
    <definedName name="d1_ea" localSheetId="26">#REF!</definedName>
    <definedName name="d1_ea" localSheetId="25">#REF!</definedName>
    <definedName name="d1_ea">#REF!</definedName>
    <definedName name="D13." localSheetId="10">#REF!</definedName>
    <definedName name="D13." localSheetId="15">#REF!</definedName>
    <definedName name="D13." localSheetId="4">#REF!</definedName>
    <definedName name="D13." localSheetId="5">#REF!</definedName>
    <definedName name="D13." localSheetId="26">#REF!</definedName>
    <definedName name="D13." localSheetId="25">#REF!</definedName>
    <definedName name="D13.">#REF!</definedName>
    <definedName name="D2_E" localSheetId="10">#REF!</definedName>
    <definedName name="D2_E" localSheetId="8">#REF!</definedName>
    <definedName name="D2_E" localSheetId="15">#REF!</definedName>
    <definedName name="D2_E" localSheetId="24">#REF!</definedName>
    <definedName name="D2_E" localSheetId="4">#REF!</definedName>
    <definedName name="D2_E" localSheetId="5">#REF!</definedName>
    <definedName name="D2_E" localSheetId="26">#REF!</definedName>
    <definedName name="D2_E" localSheetId="25">#REF!</definedName>
    <definedName name="D2_E">#REF!</definedName>
    <definedName name="d3_e" localSheetId="10">#REF!</definedName>
    <definedName name="d3_e" localSheetId="8">#REF!</definedName>
    <definedName name="d3_e" localSheetId="15">#REF!</definedName>
    <definedName name="d3_e" localSheetId="4">#REF!</definedName>
    <definedName name="d3_e" localSheetId="5">#REF!</definedName>
    <definedName name="d3_e" localSheetId="26">#REF!</definedName>
    <definedName name="d3_e" localSheetId="25">#REF!</definedName>
    <definedName name="d3_e">#REF!</definedName>
    <definedName name="d3_ea" localSheetId="10">#REF!</definedName>
    <definedName name="d3_ea" localSheetId="8">#REF!</definedName>
    <definedName name="d3_ea" localSheetId="15">#REF!</definedName>
    <definedName name="d3_ea" localSheetId="4">#REF!</definedName>
    <definedName name="d3_ea" localSheetId="5">#REF!</definedName>
    <definedName name="d3_ea" localSheetId="26">#REF!</definedName>
    <definedName name="d3_ea" localSheetId="25">#REF!</definedName>
    <definedName name="d3_ea">#REF!</definedName>
    <definedName name="d4_e" localSheetId="10">#REF!</definedName>
    <definedName name="d4_e" localSheetId="8">#REF!</definedName>
    <definedName name="d4_e" localSheetId="15">#REF!</definedName>
    <definedName name="d4_e" localSheetId="4">#REF!</definedName>
    <definedName name="d4_e" localSheetId="5">#REF!</definedName>
    <definedName name="d4_e" localSheetId="26">#REF!</definedName>
    <definedName name="d4_e" localSheetId="25">#REF!</definedName>
    <definedName name="d4_e">#REF!</definedName>
    <definedName name="d4_ea" localSheetId="10">#REF!</definedName>
    <definedName name="d4_ea" localSheetId="8">#REF!</definedName>
    <definedName name="d4_ea" localSheetId="15">#REF!</definedName>
    <definedName name="d4_ea" localSheetId="4">#REF!</definedName>
    <definedName name="d4_ea" localSheetId="5">#REF!</definedName>
    <definedName name="d4_ea" localSheetId="26">#REF!</definedName>
    <definedName name="d4_ea" localSheetId="25">#REF!</definedName>
    <definedName name="d4_ea">#REF!</definedName>
    <definedName name="D900__11¼" localSheetId="10">#REF!</definedName>
    <definedName name="D900__11¼" localSheetId="8">#REF!</definedName>
    <definedName name="D900__11¼" localSheetId="15">#REF!</definedName>
    <definedName name="D900__11¼" localSheetId="4">#REF!</definedName>
    <definedName name="D900__11¼" localSheetId="5">#REF!</definedName>
    <definedName name="D900__11¼" localSheetId="26">#REF!</definedName>
    <definedName name="D900__11¼" localSheetId="25">#REF!</definedName>
    <definedName name="D900__11¼">#REF!</definedName>
    <definedName name="D900X45_" localSheetId="10">#REF!</definedName>
    <definedName name="D900X45_" localSheetId="8">#REF!</definedName>
    <definedName name="D900X45_" localSheetId="15">#REF!</definedName>
    <definedName name="D900X45_" localSheetId="4">#REF!</definedName>
    <definedName name="D900X45_" localSheetId="5">#REF!</definedName>
    <definedName name="D900X45_" localSheetId="26">#REF!</definedName>
    <definedName name="D900X45_" localSheetId="25">#REF!</definedName>
    <definedName name="D900X45_">#REF!</definedName>
    <definedName name="DA" localSheetId="10">#REF!</definedName>
    <definedName name="DA" localSheetId="8">#REF!</definedName>
    <definedName name="DA" localSheetId="15">#REF!</definedName>
    <definedName name="DA" localSheetId="4">#REF!</definedName>
    <definedName name="DA" localSheetId="5">#REF!</definedName>
    <definedName name="DA" localSheetId="26">#REF!</definedName>
    <definedName name="DA" localSheetId="25">#REF!</definedName>
    <definedName name="DA">#REF!</definedName>
    <definedName name="DA_8" localSheetId="10">#REF!</definedName>
    <definedName name="DA_8" localSheetId="8">#REF!</definedName>
    <definedName name="DA_8" localSheetId="15">#REF!</definedName>
    <definedName name="DA_8" localSheetId="4">#REF!</definedName>
    <definedName name="DA_8" localSheetId="5">#REF!</definedName>
    <definedName name="DA_8" localSheetId="26">#REF!</definedName>
    <definedName name="DA_8" localSheetId="25">#REF!</definedName>
    <definedName name="DA_8">#REF!</definedName>
    <definedName name="DAA" localSheetId="10">#REF!</definedName>
    <definedName name="DAA" localSheetId="8">#REF!</definedName>
    <definedName name="DAA" localSheetId="15">#REF!</definedName>
    <definedName name="DAA" localSheetId="4">#REF!</definedName>
    <definedName name="DAA" localSheetId="5">#REF!</definedName>
    <definedName name="DAA" localSheetId="26">#REF!</definedName>
    <definedName name="DAA" localSheetId="25">#REF!</definedName>
    <definedName name="DAA">#REF!</definedName>
    <definedName name="DAA_8" localSheetId="10">#REF!</definedName>
    <definedName name="DAA_8" localSheetId="8">#REF!</definedName>
    <definedName name="DAA_8" localSheetId="15">#REF!</definedName>
    <definedName name="DAA_8" localSheetId="4">#REF!</definedName>
    <definedName name="DAA_8" localSheetId="5">#REF!</definedName>
    <definedName name="DAA_8" localSheetId="26">#REF!</definedName>
    <definedName name="DAA_8" localSheetId="25">#REF!</definedName>
    <definedName name="DAA_8">#REF!</definedName>
    <definedName name="dada" localSheetId="10">#REF!</definedName>
    <definedName name="dada" localSheetId="15">#REF!</definedName>
    <definedName name="dada" localSheetId="4">#REF!</definedName>
    <definedName name="dada" localSheetId="5">#REF!</definedName>
    <definedName name="dada" localSheetId="26">#REF!</definedName>
    <definedName name="dada" localSheetId="25">#REF!</definedName>
    <definedName name="dada">#REF!</definedName>
    <definedName name="dadadas" localSheetId="10" hidden="1">'[34]8.PILE  (돌출)'!#REF!</definedName>
    <definedName name="dadadas" localSheetId="8" hidden="1">'[34]8.PILE  (돌출)'!#REF!</definedName>
    <definedName name="dadadas" localSheetId="15" hidden="1">'[34]8.PILE  (돌출)'!#REF!</definedName>
    <definedName name="dadadas" localSheetId="4" hidden="1">'[34]8.PILE  (돌출)'!#REF!</definedName>
    <definedName name="dadadas" localSheetId="5" hidden="1">'[34]8.PILE  (돌출)'!#REF!</definedName>
    <definedName name="dadadas" localSheetId="26" hidden="1">'[34]8.PILE  (돌출)'!#REF!</definedName>
    <definedName name="dadadas" localSheetId="25" hidden="1">'[34]8.PILE  (돌출)'!#REF!</definedName>
    <definedName name="dadadas" hidden="1">'[34]8.PILE  (돌출)'!#REF!</definedName>
    <definedName name="DANGA" localSheetId="10">#REF!,#REF!</definedName>
    <definedName name="DANGA" localSheetId="15">#REF!,#REF!</definedName>
    <definedName name="DANGA" localSheetId="4">#REF!,#REF!</definedName>
    <definedName name="DANGA" localSheetId="5">#REF!,#REF!</definedName>
    <definedName name="DANGA" localSheetId="26">#REF!,#REF!</definedName>
    <definedName name="DANGA" localSheetId="25">#REF!,#REF!</definedName>
    <definedName name="DANGA">#REF!,#REF!</definedName>
    <definedName name="DanW">[15]역T형!$N$1129</definedName>
    <definedName name="DaRWk1" localSheetId="10">#REF!</definedName>
    <definedName name="DaRWk1" localSheetId="15">#REF!</definedName>
    <definedName name="DaRWk1" localSheetId="4">#REF!</definedName>
    <definedName name="DaRWk1" localSheetId="5">#REF!</definedName>
    <definedName name="DaRWk1" localSheetId="26">#REF!</definedName>
    <definedName name="DaRWk1" localSheetId="25">#REF!</definedName>
    <definedName name="DaRWk1">#REF!</definedName>
    <definedName name="DaRWk10" localSheetId="10">#REF!</definedName>
    <definedName name="DaRWk10" localSheetId="15">#REF!</definedName>
    <definedName name="DaRWk10" localSheetId="4">#REF!</definedName>
    <definedName name="DaRWk10" localSheetId="5">#REF!</definedName>
    <definedName name="DaRWk10" localSheetId="26">#REF!</definedName>
    <definedName name="DaRWk10" localSheetId="25">#REF!</definedName>
    <definedName name="DaRWk10">#REF!</definedName>
    <definedName name="DaRWk11" localSheetId="10">#REF!</definedName>
    <definedName name="DaRWk11" localSheetId="15">#REF!</definedName>
    <definedName name="DaRWk11" localSheetId="4">#REF!</definedName>
    <definedName name="DaRWk11" localSheetId="5">#REF!</definedName>
    <definedName name="DaRWk11" localSheetId="26">#REF!</definedName>
    <definedName name="DaRWk11" localSheetId="25">#REF!</definedName>
    <definedName name="DaRWk11">#REF!</definedName>
    <definedName name="DaRWk12" localSheetId="10">#REF!</definedName>
    <definedName name="DaRWk12" localSheetId="15">#REF!</definedName>
    <definedName name="DaRWk12" localSheetId="4">#REF!</definedName>
    <definedName name="DaRWk12" localSheetId="5">#REF!</definedName>
    <definedName name="DaRWk12" localSheetId="26">#REF!</definedName>
    <definedName name="DaRWk12" localSheetId="25">#REF!</definedName>
    <definedName name="DaRWk12">#REF!</definedName>
    <definedName name="DaRWk2" localSheetId="10">#REF!</definedName>
    <definedName name="DaRWk2" localSheetId="15">#REF!</definedName>
    <definedName name="DaRWk2" localSheetId="4">#REF!</definedName>
    <definedName name="DaRWk2" localSheetId="5">#REF!</definedName>
    <definedName name="DaRWk2" localSheetId="26">#REF!</definedName>
    <definedName name="DaRWk2" localSheetId="25">#REF!</definedName>
    <definedName name="DaRWk2">#REF!</definedName>
    <definedName name="DaRWk3" localSheetId="10">#REF!</definedName>
    <definedName name="DaRWk3" localSheetId="15">#REF!</definedName>
    <definedName name="DaRWk3" localSheetId="4">#REF!</definedName>
    <definedName name="DaRWk3" localSheetId="5">#REF!</definedName>
    <definedName name="DaRWk3" localSheetId="26">#REF!</definedName>
    <definedName name="DaRWk3" localSheetId="25">#REF!</definedName>
    <definedName name="DaRWk3">#REF!</definedName>
    <definedName name="DaRWk4" localSheetId="10">#REF!</definedName>
    <definedName name="DaRWk4" localSheetId="15">#REF!</definedName>
    <definedName name="DaRWk4" localSheetId="4">#REF!</definedName>
    <definedName name="DaRWk4" localSheetId="5">#REF!</definedName>
    <definedName name="DaRWk4" localSheetId="26">#REF!</definedName>
    <definedName name="DaRWk4" localSheetId="25">#REF!</definedName>
    <definedName name="DaRWk4">#REF!</definedName>
    <definedName name="DaRWk5" localSheetId="10">#REF!</definedName>
    <definedName name="DaRWk5" localSheetId="15">#REF!</definedName>
    <definedName name="DaRWk5" localSheetId="4">#REF!</definedName>
    <definedName name="DaRWk5" localSheetId="5">#REF!</definedName>
    <definedName name="DaRWk5" localSheetId="26">#REF!</definedName>
    <definedName name="DaRWk5" localSheetId="25">#REF!</definedName>
    <definedName name="DaRWk5">#REF!</definedName>
    <definedName name="DaRWk6" localSheetId="10">#REF!</definedName>
    <definedName name="DaRWk6" localSheetId="15">#REF!</definedName>
    <definedName name="DaRWk6" localSheetId="4">#REF!</definedName>
    <definedName name="DaRWk6" localSheetId="5">#REF!</definedName>
    <definedName name="DaRWk6" localSheetId="26">#REF!</definedName>
    <definedName name="DaRWk6" localSheetId="25">#REF!</definedName>
    <definedName name="DaRWk6">#REF!</definedName>
    <definedName name="DaRWk8" localSheetId="10">#REF!</definedName>
    <definedName name="DaRWk8" localSheetId="15">#REF!</definedName>
    <definedName name="DaRWk8" localSheetId="4">#REF!</definedName>
    <definedName name="DaRWk8" localSheetId="5">#REF!</definedName>
    <definedName name="DaRWk8" localSheetId="26">#REF!</definedName>
    <definedName name="DaRWk8" localSheetId="25">#REF!</definedName>
    <definedName name="DaRWk8">#REF!</definedName>
    <definedName name="DaRwk9" localSheetId="10">#REF!</definedName>
    <definedName name="DaRwk9" localSheetId="15">#REF!</definedName>
    <definedName name="DaRwk9" localSheetId="4">#REF!</definedName>
    <definedName name="DaRwk9" localSheetId="5">#REF!</definedName>
    <definedName name="DaRwk9" localSheetId="26">#REF!</definedName>
    <definedName name="DaRwk9" localSheetId="25">#REF!</definedName>
    <definedName name="DaRwk9">#REF!</definedName>
    <definedName name="Data_Area" localSheetId="10">#REF!</definedName>
    <definedName name="Data_Area" localSheetId="8">#REF!</definedName>
    <definedName name="Data_Area" localSheetId="15">#REF!</definedName>
    <definedName name="Data_Area" localSheetId="24">#REF!</definedName>
    <definedName name="Data_Area" localSheetId="4">#REF!</definedName>
    <definedName name="Data_Area" localSheetId="5">#REF!</definedName>
    <definedName name="Data_Area" localSheetId="26">#REF!</definedName>
    <definedName name="Data_Area" localSheetId="25">#REF!</definedName>
    <definedName name="Data_Area">#REF!</definedName>
    <definedName name="_xlnm.Database" localSheetId="10">#REF!</definedName>
    <definedName name="_xlnm.Database" localSheetId="8">#REF!</definedName>
    <definedName name="_xlnm.Database" localSheetId="15">#REF!</definedName>
    <definedName name="_xlnm.Database" localSheetId="24">#REF!</definedName>
    <definedName name="_xlnm.Database" localSheetId="4">#REF!</definedName>
    <definedName name="_xlnm.Database" localSheetId="5">#REF!</definedName>
    <definedName name="_xlnm.Database" localSheetId="26">#REF!</definedName>
    <definedName name="_xlnm.Database" localSheetId="25">#REF!</definedName>
    <definedName name="_xlnm.Database">#REF!</definedName>
    <definedName name="DATABASE1" localSheetId="10">#REF!</definedName>
    <definedName name="DATABASE1" localSheetId="8">#REF!</definedName>
    <definedName name="DATABASE1" localSheetId="15">#REF!</definedName>
    <definedName name="DATABASE1" localSheetId="24">#REF!</definedName>
    <definedName name="DATABASE1" localSheetId="4">#REF!</definedName>
    <definedName name="DATABASE1" localSheetId="5">#REF!</definedName>
    <definedName name="DATABASE1" localSheetId="26">#REF!</definedName>
    <definedName name="DATABASE1" localSheetId="25">#REF!</definedName>
    <definedName name="DATABASE1">#REF!</definedName>
    <definedName name="database2" localSheetId="10">#REF!</definedName>
    <definedName name="database2" localSheetId="8">#REF!</definedName>
    <definedName name="database2" localSheetId="15">#REF!</definedName>
    <definedName name="database2" localSheetId="4">#REF!</definedName>
    <definedName name="database2" localSheetId="5">#REF!</definedName>
    <definedName name="database2" localSheetId="26">#REF!</definedName>
    <definedName name="database2" localSheetId="25">#REF!</definedName>
    <definedName name="database2">#REF!</definedName>
    <definedName name="database2_6" localSheetId="10">#REF!</definedName>
    <definedName name="database2_6" localSheetId="8">#REF!</definedName>
    <definedName name="database2_6" localSheetId="15">#REF!</definedName>
    <definedName name="database2_6" localSheetId="4">#REF!</definedName>
    <definedName name="database2_6" localSheetId="5">#REF!</definedName>
    <definedName name="database2_6" localSheetId="26">#REF!</definedName>
    <definedName name="database2_6" localSheetId="25">#REF!</definedName>
    <definedName name="database2_6">#REF!</definedName>
    <definedName name="database2_8" localSheetId="10">#REF!</definedName>
    <definedName name="database2_8" localSheetId="8">#REF!</definedName>
    <definedName name="database2_8" localSheetId="15">#REF!</definedName>
    <definedName name="database2_8" localSheetId="4">#REF!</definedName>
    <definedName name="database2_8" localSheetId="5">#REF!</definedName>
    <definedName name="database2_8" localSheetId="26">#REF!</definedName>
    <definedName name="database2_8" localSheetId="25">#REF!</definedName>
    <definedName name="database2_8">#REF!</definedName>
    <definedName name="dataww" localSheetId="10" hidden="1">#REF!</definedName>
    <definedName name="dataww" localSheetId="8" hidden="1">#REF!</definedName>
    <definedName name="dataww" localSheetId="15" hidden="1">#REF!</definedName>
    <definedName name="dataww" localSheetId="4" hidden="1">#REF!</definedName>
    <definedName name="dataww" localSheetId="5" hidden="1">#REF!</definedName>
    <definedName name="dataww" localSheetId="26" hidden="1">#REF!</definedName>
    <definedName name="dataww" localSheetId="25" hidden="1">#REF!</definedName>
    <definedName name="dataww" hidden="1">#REF!</definedName>
    <definedName name="DaWk7" localSheetId="10">#REF!</definedName>
    <definedName name="DaWk7" localSheetId="15">#REF!</definedName>
    <definedName name="DaWk7" localSheetId="4">#REF!</definedName>
    <definedName name="DaWk7" localSheetId="5">#REF!</definedName>
    <definedName name="DaWk7" localSheetId="26">#REF!</definedName>
    <definedName name="DaWk7" localSheetId="25">#REF!</definedName>
    <definedName name="DaWk7">#REF!</definedName>
    <definedName name="DB" localSheetId="10">#REF!</definedName>
    <definedName name="DB" localSheetId="15">#REF!</definedName>
    <definedName name="DB" localSheetId="4">#REF!</definedName>
    <definedName name="DB" localSheetId="5">#REF!</definedName>
    <definedName name="DB" localSheetId="26">#REF!</definedName>
    <definedName name="DB" localSheetId="25">#REF!</definedName>
    <definedName name="DB">#REF!</definedName>
    <definedName name="DB_18" localSheetId="10">#REF!</definedName>
    <definedName name="DB_18" localSheetId="15">#REF!</definedName>
    <definedName name="DB_18" localSheetId="4">#REF!</definedName>
    <definedName name="DB_18" localSheetId="5">#REF!</definedName>
    <definedName name="DB_18" localSheetId="26">#REF!</definedName>
    <definedName name="DB_18" localSheetId="25">#REF!</definedName>
    <definedName name="DB_18">#REF!</definedName>
    <definedName name="DB_24" localSheetId="10">#REF!</definedName>
    <definedName name="DB_24" localSheetId="15">#REF!</definedName>
    <definedName name="DB_24" localSheetId="4">#REF!</definedName>
    <definedName name="DB_24" localSheetId="5">#REF!</definedName>
    <definedName name="DB_24" localSheetId="26">#REF!</definedName>
    <definedName name="DB_24" localSheetId="25">#REF!</definedName>
    <definedName name="DB_24">#REF!</definedName>
    <definedName name="dbrwk1" localSheetId="10">#REF!</definedName>
    <definedName name="dbrwk1" localSheetId="15">#REF!</definedName>
    <definedName name="dbrwk1" localSheetId="4">#REF!</definedName>
    <definedName name="dbrwk1" localSheetId="5">#REF!</definedName>
    <definedName name="dbrwk1" localSheetId="26">#REF!</definedName>
    <definedName name="dbrwk1" localSheetId="25">#REF!</definedName>
    <definedName name="dbrwk1">#REF!</definedName>
    <definedName name="dbrwk10" localSheetId="10">#REF!</definedName>
    <definedName name="dbrwk10" localSheetId="15">#REF!</definedName>
    <definedName name="dbrwk10" localSheetId="4">#REF!</definedName>
    <definedName name="dbrwk10" localSheetId="5">#REF!</definedName>
    <definedName name="dbrwk10" localSheetId="26">#REF!</definedName>
    <definedName name="dbrwk10" localSheetId="25">#REF!</definedName>
    <definedName name="dbrwk10">#REF!</definedName>
    <definedName name="dbrwk11" localSheetId="10">#REF!</definedName>
    <definedName name="dbrwk11" localSheetId="15">#REF!</definedName>
    <definedName name="dbrwk11" localSheetId="4">#REF!</definedName>
    <definedName name="dbrwk11" localSheetId="5">#REF!</definedName>
    <definedName name="dbrwk11" localSheetId="26">#REF!</definedName>
    <definedName name="dbrwk11" localSheetId="25">#REF!</definedName>
    <definedName name="dbrwk11">#REF!</definedName>
    <definedName name="dbrwk12" localSheetId="10">#REF!</definedName>
    <definedName name="dbrwk12" localSheetId="15">#REF!</definedName>
    <definedName name="dbrwk12" localSheetId="4">#REF!</definedName>
    <definedName name="dbrwk12" localSheetId="5">#REF!</definedName>
    <definedName name="dbrwk12" localSheetId="26">#REF!</definedName>
    <definedName name="dbrwk12" localSheetId="25">#REF!</definedName>
    <definedName name="dbrwk12">#REF!</definedName>
    <definedName name="dbrwk2" localSheetId="10">#REF!</definedName>
    <definedName name="dbrwk2" localSheetId="15">#REF!</definedName>
    <definedName name="dbrwk2" localSheetId="4">#REF!</definedName>
    <definedName name="dbrwk2" localSheetId="5">#REF!</definedName>
    <definedName name="dbrwk2" localSheetId="26">#REF!</definedName>
    <definedName name="dbrwk2" localSheetId="25">#REF!</definedName>
    <definedName name="dbrwk2">#REF!</definedName>
    <definedName name="dbrwk3" localSheetId="10">#REF!</definedName>
    <definedName name="dbrwk3" localSheetId="15">#REF!</definedName>
    <definedName name="dbrwk3" localSheetId="4">#REF!</definedName>
    <definedName name="dbrwk3" localSheetId="5">#REF!</definedName>
    <definedName name="dbrwk3" localSheetId="26">#REF!</definedName>
    <definedName name="dbrwk3" localSheetId="25">#REF!</definedName>
    <definedName name="dbrwk3">#REF!</definedName>
    <definedName name="dbrwk4" localSheetId="10">#REF!</definedName>
    <definedName name="dbrwk4" localSheetId="15">#REF!</definedName>
    <definedName name="dbrwk4" localSheetId="4">#REF!</definedName>
    <definedName name="dbrwk4" localSheetId="5">#REF!</definedName>
    <definedName name="dbrwk4" localSheetId="26">#REF!</definedName>
    <definedName name="dbrwk4" localSheetId="25">#REF!</definedName>
    <definedName name="dbrwk4">#REF!</definedName>
    <definedName name="dbrwk5" localSheetId="10">#REF!</definedName>
    <definedName name="dbrwk5" localSheetId="15">#REF!</definedName>
    <definedName name="dbrwk5" localSheetId="4">#REF!</definedName>
    <definedName name="dbrwk5" localSheetId="5">#REF!</definedName>
    <definedName name="dbrwk5" localSheetId="26">#REF!</definedName>
    <definedName name="dbrwk5" localSheetId="25">#REF!</definedName>
    <definedName name="dbrwk5">#REF!</definedName>
    <definedName name="dbrwk6" localSheetId="10">#REF!</definedName>
    <definedName name="dbrwk6" localSheetId="15">#REF!</definedName>
    <definedName name="dbrwk6" localSheetId="4">#REF!</definedName>
    <definedName name="dbrwk6" localSheetId="5">#REF!</definedName>
    <definedName name="dbrwk6" localSheetId="26">#REF!</definedName>
    <definedName name="dbrwk6" localSheetId="25">#REF!</definedName>
    <definedName name="dbrwk6">#REF!</definedName>
    <definedName name="dbrwk7" localSheetId="10">#REF!</definedName>
    <definedName name="dbrwk7" localSheetId="15">#REF!</definedName>
    <definedName name="dbrwk7" localSheetId="4">#REF!</definedName>
    <definedName name="dbrwk7" localSheetId="5">#REF!</definedName>
    <definedName name="dbrwk7" localSheetId="26">#REF!</definedName>
    <definedName name="dbrwk7" localSheetId="25">#REF!</definedName>
    <definedName name="dbrwk7">#REF!</definedName>
    <definedName name="dbrwk8" localSheetId="10">#REF!</definedName>
    <definedName name="dbrwk8" localSheetId="15">#REF!</definedName>
    <definedName name="dbrwk8" localSheetId="4">#REF!</definedName>
    <definedName name="dbrwk8" localSheetId="5">#REF!</definedName>
    <definedName name="dbrwk8" localSheetId="26">#REF!</definedName>
    <definedName name="dbrwk8" localSheetId="25">#REF!</definedName>
    <definedName name="dbrwk8">#REF!</definedName>
    <definedName name="dbrwk9" localSheetId="10">#REF!</definedName>
    <definedName name="dbrwk9" localSheetId="15">#REF!</definedName>
    <definedName name="dbrwk9" localSheetId="4">#REF!</definedName>
    <definedName name="dbrwk9" localSheetId="5">#REF!</definedName>
    <definedName name="dbrwk9" localSheetId="26">#REF!</definedName>
    <definedName name="dbrwk9" localSheetId="25">#REF!</definedName>
    <definedName name="dbrwk9">#REF!</definedName>
    <definedName name="DC" localSheetId="10">#REF!</definedName>
    <definedName name="DC" localSheetId="15">#REF!</definedName>
    <definedName name="DC" localSheetId="4">#REF!</definedName>
    <definedName name="DC" localSheetId="5">#REF!</definedName>
    <definedName name="DC" localSheetId="26">#REF!</definedName>
    <definedName name="DC" localSheetId="25">#REF!</definedName>
    <definedName name="DC">#REF!</definedName>
    <definedName name="DC.PIPE" localSheetId="10">#REF!</definedName>
    <definedName name="DC.PIPE" localSheetId="15">#REF!</definedName>
    <definedName name="DC.PIPE" localSheetId="4">#REF!</definedName>
    <definedName name="DC.PIPE" localSheetId="5">#REF!</definedName>
    <definedName name="DC.PIPE" localSheetId="26">#REF!</definedName>
    <definedName name="DC.PIPE" localSheetId="25">#REF!</definedName>
    <definedName name="DC.PIPE">#REF!</definedName>
    <definedName name="dcrwk1" localSheetId="10">#REF!</definedName>
    <definedName name="dcrwk1" localSheetId="15">#REF!</definedName>
    <definedName name="dcrwk1" localSheetId="4">#REF!</definedName>
    <definedName name="dcrwk1" localSheetId="5">#REF!</definedName>
    <definedName name="dcrwk1" localSheetId="26">#REF!</definedName>
    <definedName name="dcrwk1" localSheetId="25">#REF!</definedName>
    <definedName name="dcrwk1">#REF!</definedName>
    <definedName name="dcrwk10" localSheetId="10">#REF!</definedName>
    <definedName name="dcrwk10" localSheetId="15">#REF!</definedName>
    <definedName name="dcrwk10" localSheetId="4">#REF!</definedName>
    <definedName name="dcrwk10" localSheetId="5">#REF!</definedName>
    <definedName name="dcrwk10" localSheetId="26">#REF!</definedName>
    <definedName name="dcrwk10" localSheetId="25">#REF!</definedName>
    <definedName name="dcrwk10">#REF!</definedName>
    <definedName name="dcrwk11" localSheetId="10">#REF!</definedName>
    <definedName name="dcrwk11" localSheetId="15">#REF!</definedName>
    <definedName name="dcrwk11" localSheetId="4">#REF!</definedName>
    <definedName name="dcrwk11" localSheetId="5">#REF!</definedName>
    <definedName name="dcrwk11" localSheetId="26">#REF!</definedName>
    <definedName name="dcrwk11" localSheetId="25">#REF!</definedName>
    <definedName name="dcrwk11">#REF!</definedName>
    <definedName name="dcrwk12" localSheetId="10">#REF!</definedName>
    <definedName name="dcrwk12" localSheetId="15">#REF!</definedName>
    <definedName name="dcrwk12" localSheetId="4">#REF!</definedName>
    <definedName name="dcrwk12" localSheetId="5">#REF!</definedName>
    <definedName name="dcrwk12" localSheetId="26">#REF!</definedName>
    <definedName name="dcrwk12" localSheetId="25">#REF!</definedName>
    <definedName name="dcrwk12">#REF!</definedName>
    <definedName name="dcrwk2" localSheetId="10">#REF!</definedName>
    <definedName name="dcrwk2" localSheetId="15">#REF!</definedName>
    <definedName name="dcrwk2" localSheetId="4">#REF!</definedName>
    <definedName name="dcrwk2" localSheetId="5">#REF!</definedName>
    <definedName name="dcrwk2" localSheetId="26">#REF!</definedName>
    <definedName name="dcrwk2" localSheetId="25">#REF!</definedName>
    <definedName name="dcrwk2">#REF!</definedName>
    <definedName name="dcrwk3" localSheetId="10">#REF!</definedName>
    <definedName name="dcrwk3" localSheetId="15">#REF!</definedName>
    <definedName name="dcrwk3" localSheetId="4">#REF!</definedName>
    <definedName name="dcrwk3" localSheetId="5">#REF!</definedName>
    <definedName name="dcrwk3" localSheetId="26">#REF!</definedName>
    <definedName name="dcrwk3" localSheetId="25">#REF!</definedName>
    <definedName name="dcrwk3">#REF!</definedName>
    <definedName name="dcrwk4" localSheetId="10">#REF!</definedName>
    <definedName name="dcrwk4" localSheetId="15">#REF!</definedName>
    <definedName name="dcrwk4" localSheetId="4">#REF!</definedName>
    <definedName name="dcrwk4" localSheetId="5">#REF!</definedName>
    <definedName name="dcrwk4" localSheetId="26">#REF!</definedName>
    <definedName name="dcrwk4" localSheetId="25">#REF!</definedName>
    <definedName name="dcrwk4">#REF!</definedName>
    <definedName name="dcrwk5" localSheetId="10">#REF!</definedName>
    <definedName name="dcrwk5" localSheetId="15">#REF!</definedName>
    <definedName name="dcrwk5" localSheetId="4">#REF!</definedName>
    <definedName name="dcrwk5" localSheetId="5">#REF!</definedName>
    <definedName name="dcrwk5" localSheetId="26">#REF!</definedName>
    <definedName name="dcrwk5" localSheetId="25">#REF!</definedName>
    <definedName name="dcrwk5">#REF!</definedName>
    <definedName name="dcrwk6" localSheetId="10">#REF!</definedName>
    <definedName name="dcrwk6" localSheetId="15">#REF!</definedName>
    <definedName name="dcrwk6" localSheetId="4">#REF!</definedName>
    <definedName name="dcrwk6" localSheetId="5">#REF!</definedName>
    <definedName name="dcrwk6" localSheetId="26">#REF!</definedName>
    <definedName name="dcrwk6" localSheetId="25">#REF!</definedName>
    <definedName name="dcrwk6">#REF!</definedName>
    <definedName name="dcrwk7" localSheetId="10">#REF!</definedName>
    <definedName name="dcrwk7" localSheetId="15">#REF!</definedName>
    <definedName name="dcrwk7" localSheetId="4">#REF!</definedName>
    <definedName name="dcrwk7" localSheetId="5">#REF!</definedName>
    <definedName name="dcrwk7" localSheetId="26">#REF!</definedName>
    <definedName name="dcrwk7" localSheetId="25">#REF!</definedName>
    <definedName name="dcrwk7">#REF!</definedName>
    <definedName name="dcrwk8" localSheetId="10">#REF!</definedName>
    <definedName name="dcrwk8" localSheetId="15">#REF!</definedName>
    <definedName name="dcrwk8" localSheetId="4">#REF!</definedName>
    <definedName name="dcrwk8" localSheetId="5">#REF!</definedName>
    <definedName name="dcrwk8" localSheetId="26">#REF!</definedName>
    <definedName name="dcrwk8" localSheetId="25">#REF!</definedName>
    <definedName name="dcrwk8">#REF!</definedName>
    <definedName name="dcrwk9" localSheetId="10">#REF!</definedName>
    <definedName name="dcrwk9" localSheetId="15">#REF!</definedName>
    <definedName name="dcrwk9" localSheetId="4">#REF!</definedName>
    <definedName name="dcrwk9" localSheetId="5">#REF!</definedName>
    <definedName name="dcrwk9" localSheetId="26">#REF!</definedName>
    <definedName name="dcrwk9" localSheetId="25">#REF!</definedName>
    <definedName name="dcrwk9">#REF!</definedName>
    <definedName name="DD" localSheetId="10" hidden="1">'[22]8.PILE  (돌출)'!#REF!</definedName>
    <definedName name="DD" localSheetId="8" hidden="1">'[22]8.PILE  (돌출)'!#REF!</definedName>
    <definedName name="DD" localSheetId="15" hidden="1">'[22]8.PILE  (돌출)'!#REF!</definedName>
    <definedName name="DD" localSheetId="4" hidden="1">'[22]8.PILE  (돌출)'!#REF!</definedName>
    <definedName name="DD" localSheetId="5" hidden="1">'[22]8.PILE  (돌출)'!#REF!</definedName>
    <definedName name="DD" localSheetId="26" hidden="1">'[22]8.PILE  (돌출)'!#REF!</definedName>
    <definedName name="DD" localSheetId="25" hidden="1">'[22]8.PILE  (돌출)'!#REF!</definedName>
    <definedName name="DD" hidden="1">'[22]8.PILE  (돌출)'!#REF!</definedName>
    <definedName name="dd_8" localSheetId="10">BlankMacro1</definedName>
    <definedName name="dd_8" localSheetId="8">BlankMacro1</definedName>
    <definedName name="dd_8" localSheetId="15">BlankMacro1</definedName>
    <definedName name="dd_8" localSheetId="24">BlankMacro1</definedName>
    <definedName name="dd_8" localSheetId="4">BlankMacro1</definedName>
    <definedName name="dd_8" localSheetId="5">BlankMacro1</definedName>
    <definedName name="dd_8" localSheetId="26">BlankMacro1</definedName>
    <definedName name="dd_8" localSheetId="25">BlankMacro1</definedName>
    <definedName name="dd_8">BlankMacro1</definedName>
    <definedName name="ddasdds" localSheetId="10">#REF!</definedName>
    <definedName name="ddasdds" localSheetId="15">#REF!</definedName>
    <definedName name="ddasdds" localSheetId="4">#REF!</definedName>
    <definedName name="ddasdds" localSheetId="5">#REF!</definedName>
    <definedName name="ddasdds" localSheetId="26">#REF!</definedName>
    <definedName name="ddasdds" localSheetId="25">#REF!</definedName>
    <definedName name="ddasdds">#REF!</definedName>
    <definedName name="DDD">[35]지장물C!$H$10</definedName>
    <definedName name="ddd_1" localSheetId="10">BlankMacro1</definedName>
    <definedName name="ddd_1" localSheetId="8">BlankMacro1</definedName>
    <definedName name="ddd_1" localSheetId="15">BlankMacro1</definedName>
    <definedName name="ddd_1" localSheetId="24">BlankMacro1</definedName>
    <definedName name="ddd_1" localSheetId="4">BlankMacro1</definedName>
    <definedName name="ddd_1" localSheetId="5">BlankMacro1</definedName>
    <definedName name="ddd_1" localSheetId="26">BlankMacro1</definedName>
    <definedName name="ddd_1" localSheetId="25">BlankMacro1</definedName>
    <definedName name="ddd_1">BlankMacro1</definedName>
    <definedName name="ddd_10" localSheetId="10">BlankMacro1</definedName>
    <definedName name="ddd_10" localSheetId="8">BlankMacro1</definedName>
    <definedName name="ddd_10" localSheetId="15">BlankMacro1</definedName>
    <definedName name="ddd_10" localSheetId="24">BlankMacro1</definedName>
    <definedName name="ddd_10" localSheetId="4">BlankMacro1</definedName>
    <definedName name="ddd_10" localSheetId="5">BlankMacro1</definedName>
    <definedName name="ddd_10" localSheetId="26">BlankMacro1</definedName>
    <definedName name="ddd_10" localSheetId="25">BlankMacro1</definedName>
    <definedName name="ddd_10">BlankMacro1</definedName>
    <definedName name="ddd_8" localSheetId="10">#REF!</definedName>
    <definedName name="ddd_8" localSheetId="8">#REF!</definedName>
    <definedName name="ddd_8" localSheetId="15">#REF!</definedName>
    <definedName name="ddd_8" localSheetId="24">#REF!</definedName>
    <definedName name="ddd_8" localSheetId="4">#REF!</definedName>
    <definedName name="ddd_8" localSheetId="5">#REF!</definedName>
    <definedName name="ddd_8" localSheetId="26">#REF!</definedName>
    <definedName name="ddd_8" localSheetId="25">#REF!</definedName>
    <definedName name="ddd_8">#REF!</definedName>
    <definedName name="ddd_9" localSheetId="10">BlankMacro1</definedName>
    <definedName name="ddd_9" localSheetId="8">BlankMacro1</definedName>
    <definedName name="ddd_9" localSheetId="15">BlankMacro1</definedName>
    <definedName name="ddd_9" localSheetId="24">BlankMacro1</definedName>
    <definedName name="ddd_9" localSheetId="4">BlankMacro1</definedName>
    <definedName name="ddd_9" localSheetId="5">BlankMacro1</definedName>
    <definedName name="ddd_9" localSheetId="26">BlankMacro1</definedName>
    <definedName name="ddd_9" localSheetId="25">BlankMacro1</definedName>
    <definedName name="ddd_9">BlankMacro1</definedName>
    <definedName name="dddd" localSheetId="10" hidden="1">'[36]8.PILE  (돌출)'!#REF!</definedName>
    <definedName name="dddd" localSheetId="8" hidden="1">'[36]8.PILE  (돌출)'!#REF!</definedName>
    <definedName name="dddd" localSheetId="15" hidden="1">'[36]8.PILE  (돌출)'!#REF!</definedName>
    <definedName name="DDDD" localSheetId="24">#REF!</definedName>
    <definedName name="dddd" localSheetId="4" hidden="1">'[36]8.PILE  (돌출)'!#REF!</definedName>
    <definedName name="dddd" localSheetId="5" hidden="1">'[36]8.PILE  (돌출)'!#REF!</definedName>
    <definedName name="dddd" localSheetId="26" hidden="1">'[36]8.PILE  (돌출)'!#REF!</definedName>
    <definedName name="dddd" localSheetId="25" hidden="1">'[36]8.PILE  (돌출)'!#REF!</definedName>
    <definedName name="dddd" hidden="1">'[36]8.PILE  (돌출)'!#REF!</definedName>
    <definedName name="DDDD_8" localSheetId="10">#REF!</definedName>
    <definedName name="DDDD_8" localSheetId="8">#REF!</definedName>
    <definedName name="DDDD_8" localSheetId="15">#REF!</definedName>
    <definedName name="DDDD_8" localSheetId="24">#REF!</definedName>
    <definedName name="DDDD_8" localSheetId="4">#REF!</definedName>
    <definedName name="DDDD_8" localSheetId="5">#REF!</definedName>
    <definedName name="DDDD_8" localSheetId="26">#REF!</definedName>
    <definedName name="DDDD_8" localSheetId="25">#REF!</definedName>
    <definedName name="DDDD_8">#REF!</definedName>
    <definedName name="ddddd" localSheetId="24">BlankMacro1</definedName>
    <definedName name="ddd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_1" localSheetId="10">BlankMacro1</definedName>
    <definedName name="ddddd_1" localSheetId="8">BlankMacro1</definedName>
    <definedName name="ddddd_1" localSheetId="15">BlankMacro1</definedName>
    <definedName name="ddddd_1" localSheetId="24">BlankMacro1</definedName>
    <definedName name="ddddd_1" localSheetId="4">BlankMacro1</definedName>
    <definedName name="ddddd_1" localSheetId="5">BlankMacro1</definedName>
    <definedName name="ddddd_1" localSheetId="26">BlankMacro1</definedName>
    <definedName name="ddddd_1" localSheetId="25">BlankMacro1</definedName>
    <definedName name="ddddd_1">BlankMacro1</definedName>
    <definedName name="ddddd_10" localSheetId="10">BlankMacro1</definedName>
    <definedName name="ddddd_10" localSheetId="8">BlankMacro1</definedName>
    <definedName name="ddddd_10" localSheetId="15">BlankMacro1</definedName>
    <definedName name="ddddd_10" localSheetId="24">BlankMacro1</definedName>
    <definedName name="ddddd_10" localSheetId="4">BlankMacro1</definedName>
    <definedName name="ddddd_10" localSheetId="5">BlankMacro1</definedName>
    <definedName name="ddddd_10" localSheetId="26">BlankMacro1</definedName>
    <definedName name="ddddd_10" localSheetId="25">BlankMacro1</definedName>
    <definedName name="ddddd_10">BlankMacro1</definedName>
    <definedName name="ddddd_9" localSheetId="10">BlankMacro1</definedName>
    <definedName name="ddddd_9" localSheetId="8">BlankMacro1</definedName>
    <definedName name="ddddd_9" localSheetId="15">BlankMacro1</definedName>
    <definedName name="ddddd_9" localSheetId="24">BlankMacro1</definedName>
    <definedName name="ddddd_9" localSheetId="4">BlankMacro1</definedName>
    <definedName name="ddddd_9" localSheetId="5">BlankMacro1</definedName>
    <definedName name="ddddd_9" localSheetId="26">BlankMacro1</definedName>
    <definedName name="ddddd_9" localSheetId="25">BlankMacro1</definedName>
    <definedName name="ddddd_9">BlankMacro1</definedName>
    <definedName name="dddddd"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DD" localSheetId="24">BlankMacro1</definedName>
    <definedName name="ddddd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DD_10" localSheetId="10">BlankMacro1</definedName>
    <definedName name="DDDDDDD_10" localSheetId="8">BlankMacro1</definedName>
    <definedName name="DDDDDDD_10" localSheetId="15">BlankMacro1</definedName>
    <definedName name="DDDDDDD_10" localSheetId="24">BlankMacro1</definedName>
    <definedName name="DDDDDDD_10" localSheetId="4">BlankMacro1</definedName>
    <definedName name="DDDDDDD_10" localSheetId="5">BlankMacro1</definedName>
    <definedName name="DDDDDDD_10" localSheetId="26">BlankMacro1</definedName>
    <definedName name="DDDDDDD_10" localSheetId="25">BlankMacro1</definedName>
    <definedName name="DDDDDDD_10">BlankMacro1</definedName>
    <definedName name="DDDDDDD_8" localSheetId="10">BlankMacro1</definedName>
    <definedName name="DDDDDDD_8" localSheetId="8">BlankMacro1</definedName>
    <definedName name="DDDDDDD_8" localSheetId="15">BlankMacro1</definedName>
    <definedName name="DDDDDDD_8" localSheetId="24">BlankMacro1</definedName>
    <definedName name="DDDDDDD_8" localSheetId="4">BlankMacro1</definedName>
    <definedName name="DDDDDDD_8" localSheetId="5">BlankMacro1</definedName>
    <definedName name="DDDDDDD_8" localSheetId="26">BlankMacro1</definedName>
    <definedName name="DDDDDDD_8" localSheetId="25">BlankMacro1</definedName>
    <definedName name="DDDDDDD_8">BlankMacro1</definedName>
    <definedName name="DDDDDDD_9" localSheetId="10">BlankMacro1</definedName>
    <definedName name="DDDDDDD_9" localSheetId="8">BlankMacro1</definedName>
    <definedName name="DDDDDDD_9" localSheetId="15">BlankMacro1</definedName>
    <definedName name="DDDDDDD_9" localSheetId="24">BlankMacro1</definedName>
    <definedName name="DDDDDDD_9" localSheetId="4">BlankMacro1</definedName>
    <definedName name="DDDDDDD_9" localSheetId="5">BlankMacro1</definedName>
    <definedName name="DDDDDDD_9" localSheetId="26">BlankMacro1</definedName>
    <definedName name="DDDDDDD_9" localSheetId="25">BlankMacro1</definedName>
    <definedName name="DDDDDDD_9">BlankMacro1</definedName>
    <definedName name="DDDDDDDD" localSheetId="10">BlankMacro1</definedName>
    <definedName name="DDDDDDDD" localSheetId="8">BlankMacro1</definedName>
    <definedName name="DDDDDDDD" localSheetId="15">BlankMacro1</definedName>
    <definedName name="DDDDDDDD" localSheetId="24">BlankMacro1</definedName>
    <definedName name="DDDDDDDD" localSheetId="4">BlankMacro1</definedName>
    <definedName name="DDDDDDDD" localSheetId="5">BlankMacro1</definedName>
    <definedName name="DDDDDDDD" localSheetId="26">BlankMacro1</definedName>
    <definedName name="DDDDDDDD" localSheetId="25">BlankMacro1</definedName>
    <definedName name="DDDDDDDD">BlankMacro1</definedName>
    <definedName name="DDDDDDDD_10" localSheetId="10">BlankMacro1</definedName>
    <definedName name="DDDDDDDD_10" localSheetId="8">BlankMacro1</definedName>
    <definedName name="DDDDDDDD_10" localSheetId="15">BlankMacro1</definedName>
    <definedName name="DDDDDDDD_10" localSheetId="24">BlankMacro1</definedName>
    <definedName name="DDDDDDDD_10" localSheetId="4">BlankMacro1</definedName>
    <definedName name="DDDDDDDD_10" localSheetId="5">BlankMacro1</definedName>
    <definedName name="DDDDDDDD_10" localSheetId="26">BlankMacro1</definedName>
    <definedName name="DDDDDDDD_10" localSheetId="25">BlankMacro1</definedName>
    <definedName name="DDDDDDDD_10">BlankMacro1</definedName>
    <definedName name="DDDDDDDD_8" localSheetId="10">BlankMacro1</definedName>
    <definedName name="DDDDDDDD_8" localSheetId="8">BlankMacro1</definedName>
    <definedName name="DDDDDDDD_8" localSheetId="15">BlankMacro1</definedName>
    <definedName name="DDDDDDDD_8" localSheetId="24">BlankMacro1</definedName>
    <definedName name="DDDDDDDD_8" localSheetId="4">BlankMacro1</definedName>
    <definedName name="DDDDDDDD_8" localSheetId="5">BlankMacro1</definedName>
    <definedName name="DDDDDDDD_8" localSheetId="26">BlankMacro1</definedName>
    <definedName name="DDDDDDDD_8" localSheetId="25">BlankMacro1</definedName>
    <definedName name="DDDDDDDD_8">BlankMacro1</definedName>
    <definedName name="DDDDDDDD_9" localSheetId="10">BlankMacro1</definedName>
    <definedName name="DDDDDDDD_9" localSheetId="8">BlankMacro1</definedName>
    <definedName name="DDDDDDDD_9" localSheetId="15">BlankMacro1</definedName>
    <definedName name="DDDDDDDD_9" localSheetId="24">BlankMacro1</definedName>
    <definedName name="DDDDDDDD_9" localSheetId="4">BlankMacro1</definedName>
    <definedName name="DDDDDDDD_9" localSheetId="5">BlankMacro1</definedName>
    <definedName name="DDDDDDDD_9" localSheetId="26">BlankMacro1</definedName>
    <definedName name="DDDDDDDD_9" localSheetId="25">BlankMacro1</definedName>
    <definedName name="DDDDDDDD_9">BlankMacro1</definedName>
    <definedName name="DDDDDDDDDDDDDDDD" localSheetId="10">[5]!DDDDDDDDDDDDDDDD</definedName>
    <definedName name="DDDDDDDDDDDDDDDD" localSheetId="8">[5]!DDDDDDDDDDDDDDDD</definedName>
    <definedName name="DDDDDDDDDDDDDDDD" localSheetId="15">[5]!DDDDDDDDDDDDDDDD</definedName>
    <definedName name="DDDDDDDDDDDDDDDD" localSheetId="4">[5]!DDDDDDDDDDDDDDDD</definedName>
    <definedName name="DDDDDDDDDDDDDDDD" localSheetId="5">[5]!DDDDDDDDDDDDDDDD</definedName>
    <definedName name="DDDDDDDDDDDDDDDD" localSheetId="26">[5]!DDDDDDDDDDDDDDDD</definedName>
    <definedName name="DDDDDDDDDDDDDDDD" localSheetId="25">[5]!DDDDDDDDDDDDDDDD</definedName>
    <definedName name="DDDDDDDDDDDDDDDD">[5]!DDDDDDDDDDDDDDDD</definedName>
    <definedName name="DDE" localSheetId="10">#REF!</definedName>
    <definedName name="DDE" localSheetId="15">#REF!</definedName>
    <definedName name="DDE" localSheetId="4">#REF!</definedName>
    <definedName name="DDE" localSheetId="5">#REF!</definedName>
    <definedName name="DDE" localSheetId="26">#REF!</definedName>
    <definedName name="DDE" localSheetId="25">#REF!</definedName>
    <definedName name="DDE">#REF!</definedName>
    <definedName name="DDF"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fjrteawe" localSheetId="10">#REF!</definedName>
    <definedName name="ddfjrteawe" localSheetId="15">#REF!</definedName>
    <definedName name="ddfjrteawe" localSheetId="4">#REF!</definedName>
    <definedName name="ddfjrteawe" localSheetId="5">#REF!</definedName>
    <definedName name="ddfjrteawe" localSheetId="26">#REF!</definedName>
    <definedName name="ddfjrteawe" localSheetId="25">#REF!</definedName>
    <definedName name="ddfjrteawe">#REF!</definedName>
    <definedName name="DDO" localSheetId="10">#REF!</definedName>
    <definedName name="DDO" localSheetId="15">#REF!</definedName>
    <definedName name="DDO" localSheetId="4">#REF!</definedName>
    <definedName name="DDO" localSheetId="5">#REF!</definedName>
    <definedName name="DDO" localSheetId="26">#REF!</definedName>
    <definedName name="DDO" localSheetId="25">#REF!</definedName>
    <definedName name="DDO">#REF!</definedName>
    <definedName name="DE" localSheetId="10">#REF!</definedName>
    <definedName name="DE" localSheetId="15">#REF!</definedName>
    <definedName name="DE" localSheetId="4">#REF!</definedName>
    <definedName name="DE" localSheetId="5">#REF!</definedName>
    <definedName name="DE" localSheetId="26">#REF!</definedName>
    <definedName name="DE" localSheetId="25">#REF!</definedName>
    <definedName name="DE">#REF!</definedName>
    <definedName name="DEA" localSheetId="10">#REF!</definedName>
    <definedName name="DEA" localSheetId="8">#REF!</definedName>
    <definedName name="DEA" localSheetId="15">#REF!</definedName>
    <definedName name="DEA" localSheetId="24">#REF!</definedName>
    <definedName name="DEA" localSheetId="4">#REF!</definedName>
    <definedName name="DEA" localSheetId="5">#REF!</definedName>
    <definedName name="DEA" localSheetId="26">#REF!</definedName>
    <definedName name="DEA" localSheetId="25">#REF!</definedName>
    <definedName name="DEA">#REF!</definedName>
    <definedName name="deck" localSheetId="10">#REF!</definedName>
    <definedName name="deck" localSheetId="8">#REF!</definedName>
    <definedName name="deck" localSheetId="15">#REF!</definedName>
    <definedName name="deck" localSheetId="24">#REF!</definedName>
    <definedName name="deck" localSheetId="4">#REF!</definedName>
    <definedName name="deck" localSheetId="5">#REF!</definedName>
    <definedName name="deck" localSheetId="26">#REF!</definedName>
    <definedName name="deck" localSheetId="25">#REF!</definedName>
    <definedName name="deck">#REF!</definedName>
    <definedName name="deck_ea" localSheetId="10">#REF!</definedName>
    <definedName name="deck_ea" localSheetId="8">#REF!</definedName>
    <definedName name="deck_ea" localSheetId="15">#REF!</definedName>
    <definedName name="deck_ea" localSheetId="24">#REF!</definedName>
    <definedName name="deck_ea" localSheetId="4">#REF!</definedName>
    <definedName name="deck_ea" localSheetId="5">#REF!</definedName>
    <definedName name="deck_ea" localSheetId="26">#REF!</definedName>
    <definedName name="deck_ea" localSheetId="25">#REF!</definedName>
    <definedName name="deck_ea">#REF!</definedName>
    <definedName name="DECK_PLATE" localSheetId="10">#REF!</definedName>
    <definedName name="DECK_PLATE" localSheetId="15">#REF!</definedName>
    <definedName name="DECK_PLATE" localSheetId="4">#REF!</definedName>
    <definedName name="DECK_PLATE" localSheetId="5">#REF!</definedName>
    <definedName name="DECK_PLATE" localSheetId="26">#REF!</definedName>
    <definedName name="DECK_PLATE" localSheetId="25">#REF!</definedName>
    <definedName name="DECK_PLATE">#REF!</definedName>
    <definedName name="DelDC" localSheetId="10">#REF!</definedName>
    <definedName name="DelDC" localSheetId="15">#REF!</definedName>
    <definedName name="DelDC" localSheetId="4">#REF!</definedName>
    <definedName name="DelDC" localSheetId="5">#REF!</definedName>
    <definedName name="DelDC" localSheetId="26">#REF!</definedName>
    <definedName name="DelDC" localSheetId="25">#REF!</definedName>
    <definedName name="DelDC">#REF!</definedName>
    <definedName name="DelDm" localSheetId="10">#REF!</definedName>
    <definedName name="DelDm" localSheetId="15">#REF!</definedName>
    <definedName name="DelDm" localSheetId="4">#REF!</definedName>
    <definedName name="DelDm" localSheetId="5">#REF!</definedName>
    <definedName name="DelDm" localSheetId="26">#REF!</definedName>
    <definedName name="DelDm" localSheetId="25">#REF!</definedName>
    <definedName name="DelDm">#REF!</definedName>
    <definedName name="Delivery" localSheetId="10">#REF!</definedName>
    <definedName name="Delivery" localSheetId="15">#REF!</definedName>
    <definedName name="Delivery" localSheetId="4">#REF!</definedName>
    <definedName name="Delivery" localSheetId="5">#REF!</definedName>
    <definedName name="Delivery" localSheetId="26">#REF!</definedName>
    <definedName name="Delivery" localSheetId="25">#REF!</definedName>
    <definedName name="Delivery">#REF!</definedName>
    <definedName name="DelType" localSheetId="10">#REF!</definedName>
    <definedName name="DelType" localSheetId="15">#REF!</definedName>
    <definedName name="DelType" localSheetId="4">#REF!</definedName>
    <definedName name="DelType" localSheetId="5">#REF!</definedName>
    <definedName name="DelType" localSheetId="26">#REF!</definedName>
    <definedName name="DelType" localSheetId="25">#REF!</definedName>
    <definedName name="DelType">#REF!</definedName>
    <definedName name="deptLookup" localSheetId="10">#REF!</definedName>
    <definedName name="deptLookup" localSheetId="15">#REF!</definedName>
    <definedName name="deptLookup" localSheetId="4">#REF!</definedName>
    <definedName name="deptLookup" localSheetId="5">#REF!</definedName>
    <definedName name="deptLookup" localSheetId="26">#REF!</definedName>
    <definedName name="deptLookup" localSheetId="25">#REF!</definedName>
    <definedName name="deptLookup">#REF!</definedName>
    <definedName name="design" localSheetId="10">#REF!</definedName>
    <definedName name="design" localSheetId="15">#REF!</definedName>
    <definedName name="design" localSheetId="4">#REF!</definedName>
    <definedName name="design" localSheetId="5">#REF!</definedName>
    <definedName name="design" localSheetId="26">#REF!</definedName>
    <definedName name="design" localSheetId="25">#REF!</definedName>
    <definedName name="design">#REF!</definedName>
    <definedName name="designout" localSheetId="10">#REF!</definedName>
    <definedName name="designout" localSheetId="15">#REF!</definedName>
    <definedName name="designout" localSheetId="4">#REF!</definedName>
    <definedName name="designout" localSheetId="5">#REF!</definedName>
    <definedName name="designout" localSheetId="26">#REF!</definedName>
    <definedName name="designout" localSheetId="25">#REF!</definedName>
    <definedName name="designout">#REF!</definedName>
    <definedName name="designTemp" localSheetId="10">#REF!</definedName>
    <definedName name="designTemp" localSheetId="15">#REF!</definedName>
    <definedName name="designTemp" localSheetId="4">#REF!</definedName>
    <definedName name="designTemp" localSheetId="5">#REF!</definedName>
    <definedName name="designTemp" localSheetId="26">#REF!</definedName>
    <definedName name="designTemp" localSheetId="25">#REF!</definedName>
    <definedName name="designTemp">#REF!</definedName>
    <definedName name="DFA" localSheetId="10">#REF!</definedName>
    <definedName name="DFA" localSheetId="15">#REF!</definedName>
    <definedName name="DFA" localSheetId="4">#REF!</definedName>
    <definedName name="DFA" localSheetId="5">#REF!</definedName>
    <definedName name="DFA" localSheetId="26">#REF!</definedName>
    <definedName name="DFA" localSheetId="25">#REF!</definedName>
    <definedName name="DFA">#REF!</definedName>
    <definedName name="DFASFD" localSheetId="24" hidden="1">{#N/A,#N/A,FALSE,"골재소요량";#N/A,#N/A,FALSE,"골재소요량"}</definedName>
    <definedName name="DFASFD" hidden="1">{#N/A,#N/A,FALSE,"골재소요량";#N/A,#N/A,FALSE,"골재소요량"}</definedName>
    <definedName name="DFDASFGDASG" localSheetId="24" hidden="1">{#N/A,#N/A,FALSE,"단가표지"}</definedName>
    <definedName name="DFDASFGDASG" hidden="1">{#N/A,#N/A,FALSE,"단가표지"}</definedName>
    <definedName name="DFDF" localSheetId="24">#REF!</definedName>
    <definedName name="dfd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DFDF" localSheetId="24" hidden="1">{#N/A,#N/A,FALSE,"단가표지"}</definedName>
    <definedName name="DFDFDF" hidden="1">{#N/A,#N/A,FALSE,"단가표지"}</definedName>
    <definedName name="DFDSADFADSF" localSheetId="24" hidden="1">{#N/A,#N/A,FALSE,"2~8번"}</definedName>
    <definedName name="DFDSADFADSF" hidden="1">{#N/A,#N/A,FALSE,"2~8번"}</definedName>
    <definedName name="DFDSAFDFD" localSheetId="24" hidden="1">{#N/A,#N/A,FALSE,"부대1"}</definedName>
    <definedName name="DFDSAFDFD" hidden="1">{#N/A,#N/A,FALSE,"부대1"}</definedName>
    <definedName name="DFDSAFSFG" localSheetId="24" hidden="1">{#N/A,#N/A,FALSE,"구조2"}</definedName>
    <definedName name="DFDSAFSFG" hidden="1">{#N/A,#N/A,FALSE,"구조2"}</definedName>
    <definedName name="DFDSAGFDSAG" localSheetId="24" hidden="1">{#N/A,#N/A,FALSE,"혼합골재"}</definedName>
    <definedName name="DFDSAGFDSAG" hidden="1">{#N/A,#N/A,FALSE,"혼합골재"}</definedName>
    <definedName name="DFDSFD" localSheetId="24" hidden="1">{#N/A,#N/A,FALSE,"속도"}</definedName>
    <definedName name="DFDSFD" hidden="1">{#N/A,#N/A,FALSE,"속도"}</definedName>
    <definedName name="DFDSFDFDFD" localSheetId="24" hidden="1">{#N/A,#N/A,FALSE,"구조1"}</definedName>
    <definedName name="DFDSFDFDFD" hidden="1">{#N/A,#N/A,FALSE,"구조1"}</definedName>
    <definedName name="DFDSFDS" localSheetId="24" hidden="1">{#N/A,#N/A,FALSE,"부대2"}</definedName>
    <definedName name="DFDSFDS" hidden="1">{#N/A,#N/A,FALSE,"부대2"}</definedName>
    <definedName name="DFDSSF" localSheetId="24" hidden="1">{#N/A,#N/A,FALSE,"이정표"}</definedName>
    <definedName name="DFDSSF" hidden="1">{#N/A,#N/A,FALSE,"이정표"}</definedName>
    <definedName name="dfg"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GADSGAFDG" localSheetId="24" hidden="1">{#N/A,#N/A,FALSE,"운반시간"}</definedName>
    <definedName name="DFGADSGAFDG" hidden="1">{#N/A,#N/A,FALSE,"운반시간"}</definedName>
    <definedName name="dfgdfhdfh" localSheetId="10">#REF!</definedName>
    <definedName name="dfgdfhdfh" localSheetId="15">#REF!</definedName>
    <definedName name="dfgdfhdfh" localSheetId="4">#REF!</definedName>
    <definedName name="dfgdfhdfh" localSheetId="5">#REF!</definedName>
    <definedName name="dfgdfhdfh" localSheetId="26">#REF!</definedName>
    <definedName name="dfgdfhdfh" localSheetId="25">#REF!</definedName>
    <definedName name="dfgdfhdfh">#REF!</definedName>
    <definedName name="dfggh"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gg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ha" localSheetId="10">#REF!</definedName>
    <definedName name="dfha" localSheetId="15">#REF!</definedName>
    <definedName name="dfha" localSheetId="4">#REF!</definedName>
    <definedName name="dfha" localSheetId="5">#REF!</definedName>
    <definedName name="dfha" localSheetId="26">#REF!</definedName>
    <definedName name="dfha" localSheetId="25">#REF!</definedName>
    <definedName name="dfha">#REF!</definedName>
    <definedName name="dfrxg" localSheetId="10">#REF!</definedName>
    <definedName name="dfrxg" localSheetId="15">#REF!</definedName>
    <definedName name="dfrxg" localSheetId="4">#REF!</definedName>
    <definedName name="dfrxg" localSheetId="5">#REF!</definedName>
    <definedName name="dfrxg" localSheetId="26">#REF!</definedName>
    <definedName name="dfrxg" localSheetId="25">#REF!</definedName>
    <definedName name="dfrxg">#REF!</definedName>
    <definedName name="DFS" localSheetId="24" hidden="1">{#N/A,#N/A,FALSE,"조골재"}</definedName>
    <definedName name="DFS" hidden="1">{#N/A,#N/A,FALSE,"조골재"}</definedName>
    <definedName name="dg" localSheetId="24">#REF!</definedName>
    <definedName name="D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GA" localSheetId="10">#REF!</definedName>
    <definedName name="DGA" localSheetId="15">#REF!</definedName>
    <definedName name="DGA" localSheetId="4">#REF!</definedName>
    <definedName name="DGA" localSheetId="5">#REF!</definedName>
    <definedName name="DGA" localSheetId="26">#REF!</definedName>
    <definedName name="DGA" localSheetId="25">#REF!</definedName>
    <definedName name="DGA">#REF!</definedName>
    <definedName name="dgasg" localSheetId="24" hidden="1">{#N/A,#N/A,FALSE,"조골재"}</definedName>
    <definedName name="dgasg" hidden="1">{#N/A,#N/A,FALSE,"조골재"}</definedName>
    <definedName name="DGDFGFGDG" localSheetId="24" hidden="1">{#N/A,#N/A,FALSE,"배수1"}</definedName>
    <definedName name="DGDFGFGDG" hidden="1">{#N/A,#N/A,FALSE,"배수1"}</definedName>
    <definedName name="dggfdf" localSheetId="10">#REF!</definedName>
    <definedName name="dggfdf" localSheetId="15">#REF!</definedName>
    <definedName name="dggfdf" localSheetId="4">#REF!</definedName>
    <definedName name="dggfdf" localSheetId="5">#REF!</definedName>
    <definedName name="dggfdf" localSheetId="26">#REF!</definedName>
    <definedName name="dggfdf" localSheetId="25">#REF!</definedName>
    <definedName name="dggfdf">#REF!</definedName>
    <definedName name="DGH" localSheetId="24" hidden="1">{#N/A,#N/A,FALSE,"조골재"}</definedName>
    <definedName name="DGH" hidden="1">{#N/A,#N/A,FALSE,"조골재"}</definedName>
    <definedName name="dH" localSheetId="24">#REF!</definedName>
    <definedName name="d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H_8" localSheetId="10">#REF!</definedName>
    <definedName name="dH_8" localSheetId="8">#REF!</definedName>
    <definedName name="dH_8" localSheetId="15">#REF!</definedName>
    <definedName name="dH_8" localSheetId="24">#REF!</definedName>
    <definedName name="dH_8" localSheetId="4">#REF!</definedName>
    <definedName name="dH_8" localSheetId="5">#REF!</definedName>
    <definedName name="dH_8" localSheetId="26">#REF!</definedName>
    <definedName name="dH_8" localSheetId="25">#REF!</definedName>
    <definedName name="dH_8">#REF!</definedName>
    <definedName name="DHS" localSheetId="10">#REF!</definedName>
    <definedName name="DHS" localSheetId="15">#REF!</definedName>
    <definedName name="DHS" localSheetId="4">#REF!</definedName>
    <definedName name="DHS" localSheetId="5">#REF!</definedName>
    <definedName name="DHS" localSheetId="26">#REF!</definedName>
    <definedName name="DHS" localSheetId="25">#REF!</definedName>
    <definedName name="DHS">#REF!</definedName>
    <definedName name="DI" localSheetId="10">#REF!</definedName>
    <definedName name="DI" localSheetId="15">#REF!</definedName>
    <definedName name="DI" localSheetId="4">#REF!</definedName>
    <definedName name="DI" localSheetId="5">#REF!</definedName>
    <definedName name="DI" localSheetId="26">#REF!</definedName>
    <definedName name="DI" localSheetId="25">#REF!</definedName>
    <definedName name="DI">#REF!</definedName>
    <definedName name="DIA">[15]역T형!$K$1155</definedName>
    <definedName name="DIA_8" localSheetId="10">#REF!</definedName>
    <definedName name="DIA_8" localSheetId="8">#REF!</definedName>
    <definedName name="DIA_8" localSheetId="15">#REF!</definedName>
    <definedName name="DIA_8" localSheetId="24">#REF!</definedName>
    <definedName name="DIA_8" localSheetId="4">#REF!</definedName>
    <definedName name="DIA_8" localSheetId="5">#REF!</definedName>
    <definedName name="DIA_8" localSheetId="26">#REF!</definedName>
    <definedName name="DIA_8" localSheetId="25">#REF!</definedName>
    <definedName name="DIA_8">#REF!</definedName>
    <definedName name="DIA_H" localSheetId="10">#REF!</definedName>
    <definedName name="DIA_H" localSheetId="8">#REF!</definedName>
    <definedName name="DIA_H" localSheetId="15">#REF!</definedName>
    <definedName name="DIA_H" localSheetId="24">#REF!</definedName>
    <definedName name="DIA_H" localSheetId="4">#REF!</definedName>
    <definedName name="DIA_H" localSheetId="5">#REF!</definedName>
    <definedName name="DIA_H" localSheetId="26">#REF!</definedName>
    <definedName name="DIA_H" localSheetId="25">#REF!</definedName>
    <definedName name="DIA_H">#REF!</definedName>
    <definedName name="dia_mm">[37]말뚝지지력산정!$J$19</definedName>
    <definedName name="DIA1_8" localSheetId="10">#REF!</definedName>
    <definedName name="DIA1_8" localSheetId="8">#REF!</definedName>
    <definedName name="DIA1_8" localSheetId="15">#REF!</definedName>
    <definedName name="DIA1_8" localSheetId="24">#REF!</definedName>
    <definedName name="DIA1_8" localSheetId="4">#REF!</definedName>
    <definedName name="DIA1_8" localSheetId="5">#REF!</definedName>
    <definedName name="DIA1_8" localSheetId="26">#REF!</definedName>
    <definedName name="DIA1_8" localSheetId="25">#REF!</definedName>
    <definedName name="DIA1_8">#REF!</definedName>
    <definedName name="DIA2_8" localSheetId="10">#REF!</definedName>
    <definedName name="DIA2_8" localSheetId="8">#REF!</definedName>
    <definedName name="DIA2_8" localSheetId="15">#REF!</definedName>
    <definedName name="DIA2_8" localSheetId="24">#REF!</definedName>
    <definedName name="DIA2_8" localSheetId="4">#REF!</definedName>
    <definedName name="DIA2_8" localSheetId="5">#REF!</definedName>
    <definedName name="DIA2_8" localSheetId="26">#REF!</definedName>
    <definedName name="DIA2_8" localSheetId="25">#REF!</definedName>
    <definedName name="DIA2_8">#REF!</definedName>
    <definedName name="DIA4_8" localSheetId="10">#REF!</definedName>
    <definedName name="DIA4_8" localSheetId="8">#REF!</definedName>
    <definedName name="DIA4_8" localSheetId="15">#REF!</definedName>
    <definedName name="DIA4_8" localSheetId="24">#REF!</definedName>
    <definedName name="DIA4_8" localSheetId="4">#REF!</definedName>
    <definedName name="DIA4_8" localSheetId="5">#REF!</definedName>
    <definedName name="DIA4_8" localSheetId="26">#REF!</definedName>
    <definedName name="DIA4_8" localSheetId="25">#REF!</definedName>
    <definedName name="DIA4_8">#REF!</definedName>
    <definedName name="dieng" localSheetId="24">'전기관로 토공산근'!dieng</definedName>
    <definedName name="dieng">'전기관로 토공산근'!dieng</definedName>
    <definedName name="DIFFUSE" localSheetId="10">#REF!</definedName>
    <definedName name="DIFFUSE" localSheetId="15">#REF!</definedName>
    <definedName name="DIFFUSE" localSheetId="4">#REF!</definedName>
    <definedName name="DIFFUSE" localSheetId="5">#REF!</definedName>
    <definedName name="DIFFUSE" localSheetId="26">#REF!</definedName>
    <definedName name="DIFFUSE" localSheetId="25">#REF!</definedName>
    <definedName name="DIFFUSE">#REF!</definedName>
    <definedName name="direction" localSheetId="10">#REF!</definedName>
    <definedName name="direction" localSheetId="15">#REF!</definedName>
    <definedName name="direction" localSheetId="4">#REF!</definedName>
    <definedName name="direction" localSheetId="5">#REF!</definedName>
    <definedName name="direction" localSheetId="26">#REF!</definedName>
    <definedName name="direction" localSheetId="25">#REF!</definedName>
    <definedName name="direction">#REF!</definedName>
    <definedName name="dirout" localSheetId="10">#REF!</definedName>
    <definedName name="dirout" localSheetId="15">#REF!</definedName>
    <definedName name="dirout" localSheetId="4">#REF!</definedName>
    <definedName name="dirout" localSheetId="5">#REF!</definedName>
    <definedName name="dirout" localSheetId="26">#REF!</definedName>
    <definedName name="dirout" localSheetId="25">#REF!</definedName>
    <definedName name="dirout">#REF!</definedName>
    <definedName name="DJ" localSheetId="24">#REF!</definedName>
    <definedName name="dj"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jdj" localSheetId="10">BlankMacro1</definedName>
    <definedName name="djdj" localSheetId="15">BlankMacro1</definedName>
    <definedName name="djdj" localSheetId="24">BlankMacro1</definedName>
    <definedName name="djdj" localSheetId="4">BlankMacro1</definedName>
    <definedName name="djdj" localSheetId="5">BlankMacro1</definedName>
    <definedName name="djdj" localSheetId="26">BlankMacro1</definedName>
    <definedName name="djdj" localSheetId="25">BlankMacro1</definedName>
    <definedName name="djdj">BlankMacro1</definedName>
    <definedName name="djidd" localSheetId="10">#REF!</definedName>
    <definedName name="djidd" localSheetId="15">#REF!</definedName>
    <definedName name="djidd" localSheetId="4">#REF!</definedName>
    <definedName name="djidd" localSheetId="5">#REF!</definedName>
    <definedName name="djidd" localSheetId="26">#REF!</definedName>
    <definedName name="djidd" localSheetId="25">#REF!</definedName>
    <definedName name="djidd">#REF!</definedName>
    <definedName name="dk"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k"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KD" localSheetId="10">#REF!</definedName>
    <definedName name="DKD" localSheetId="8">#REF!</definedName>
    <definedName name="DKD" localSheetId="15">#REF!</definedName>
    <definedName name="DKD" localSheetId="24">#REF!</definedName>
    <definedName name="DKD" localSheetId="4">#REF!</definedName>
    <definedName name="DKD" localSheetId="5">#REF!</definedName>
    <definedName name="DKD" localSheetId="26">#REF!</definedName>
    <definedName name="DKD" localSheetId="25">#REF!</definedName>
    <definedName name="DKD">#REF!</definedName>
    <definedName name="DKD_8" localSheetId="10">#REF!</definedName>
    <definedName name="DKD_8" localSheetId="8">#REF!</definedName>
    <definedName name="DKD_8" localSheetId="15">#REF!</definedName>
    <definedName name="DKD_8" localSheetId="24">#REF!</definedName>
    <definedName name="DKD_8" localSheetId="4">#REF!</definedName>
    <definedName name="DKD_8" localSheetId="5">#REF!</definedName>
    <definedName name="DKD_8" localSheetId="26">#REF!</definedName>
    <definedName name="DKD_8" localSheetId="25">#REF!</definedName>
    <definedName name="DKD_8">#REF!</definedName>
    <definedName name="DKLJD" localSheetId="10">BlankMacro1</definedName>
    <definedName name="DKLJD" localSheetId="8">BlankMacro1</definedName>
    <definedName name="DKLJD" localSheetId="15">BlankMacro1</definedName>
    <definedName name="DKLJD" localSheetId="24">BlankMacro1</definedName>
    <definedName name="DKLJD" localSheetId="4">BlankMacro1</definedName>
    <definedName name="DKLJD" localSheetId="5">BlankMacro1</definedName>
    <definedName name="DKLJD" localSheetId="26">BlankMacro1</definedName>
    <definedName name="DKLJD" localSheetId="25">BlankMacro1</definedName>
    <definedName name="DKLJD">BlankMacro1</definedName>
    <definedName name="DKLJD_1" localSheetId="10">BlankMacro1</definedName>
    <definedName name="DKLJD_1" localSheetId="8">BlankMacro1</definedName>
    <definedName name="DKLJD_1" localSheetId="15">BlankMacro1</definedName>
    <definedName name="DKLJD_1" localSheetId="24">BlankMacro1</definedName>
    <definedName name="DKLJD_1" localSheetId="4">BlankMacro1</definedName>
    <definedName name="DKLJD_1" localSheetId="5">BlankMacro1</definedName>
    <definedName name="DKLJD_1" localSheetId="26">BlankMacro1</definedName>
    <definedName name="DKLJD_1" localSheetId="25">BlankMacro1</definedName>
    <definedName name="DKLJD_1">BlankMacro1</definedName>
    <definedName name="DKLJD_10" localSheetId="10">BlankMacro1</definedName>
    <definedName name="DKLJD_10" localSheetId="8">BlankMacro1</definedName>
    <definedName name="DKLJD_10" localSheetId="15">BlankMacro1</definedName>
    <definedName name="DKLJD_10" localSheetId="24">BlankMacro1</definedName>
    <definedName name="DKLJD_10" localSheetId="4">BlankMacro1</definedName>
    <definedName name="DKLJD_10" localSheetId="5">BlankMacro1</definedName>
    <definedName name="DKLJD_10" localSheetId="26">BlankMacro1</definedName>
    <definedName name="DKLJD_10" localSheetId="25">BlankMacro1</definedName>
    <definedName name="DKLJD_10">BlankMacro1</definedName>
    <definedName name="DKLJD_9" localSheetId="10">BlankMacro1</definedName>
    <definedName name="DKLJD_9" localSheetId="8">BlankMacro1</definedName>
    <definedName name="DKLJD_9" localSheetId="15">BlankMacro1</definedName>
    <definedName name="DKLJD_9" localSheetId="24">BlankMacro1</definedName>
    <definedName name="DKLJD_9" localSheetId="4">BlankMacro1</definedName>
    <definedName name="DKLJD_9" localSheetId="5">BlankMacro1</definedName>
    <definedName name="DKLJD_9" localSheetId="26">BlankMacro1</definedName>
    <definedName name="DKLJD_9" localSheetId="25">BlankMacro1</definedName>
    <definedName name="DKLJD_9">BlankMacro1</definedName>
    <definedName name="dkrjnv" localSheetId="10">BlankMacro1</definedName>
    <definedName name="dkrjnv" localSheetId="15">BlankMacro1</definedName>
    <definedName name="dkrjnv" localSheetId="24">BlankMacro1</definedName>
    <definedName name="dkrjnv" localSheetId="4">BlankMacro1</definedName>
    <definedName name="dkrjnv" localSheetId="5">BlankMacro1</definedName>
    <definedName name="dkrjnv" localSheetId="26">BlankMacro1</definedName>
    <definedName name="dkrjnv" localSheetId="25">BlankMacro1</definedName>
    <definedName name="dkrjnv">BlankMacro1</definedName>
    <definedName name="DKS" localSheetId="10" hidden="1">#REF!</definedName>
    <definedName name="DKS" localSheetId="8" hidden="1">#REF!</definedName>
    <definedName name="DKS" localSheetId="15" hidden="1">#REF!</definedName>
    <definedName name="dks" localSheetId="24">#REF!</definedName>
    <definedName name="DKS" localSheetId="4" hidden="1">#REF!</definedName>
    <definedName name="DKS" localSheetId="5" hidden="1">#REF!</definedName>
    <definedName name="DKS" localSheetId="26" hidden="1">#REF!</definedName>
    <definedName name="DKS" localSheetId="25" hidden="1">#REF!</definedName>
    <definedName name="DKS" hidden="1">#REF!</definedName>
    <definedName name="DL" localSheetId="10">#REF!</definedName>
    <definedName name="DL" localSheetId="15">#REF!</definedName>
    <definedName name="DL" localSheetId="4">#REF!</definedName>
    <definedName name="DL" localSheetId="5">#REF!</definedName>
    <definedName name="DL" localSheetId="26">#REF!</definedName>
    <definedName name="DL" localSheetId="25">#REF!</definedName>
    <definedName name="DL">#REF!</definedName>
    <definedName name="DLAWHDDLF" localSheetId="10">#REF!</definedName>
    <definedName name="DLAWHDDLF" localSheetId="15">#REF!</definedName>
    <definedName name="DLAWHDDLF" localSheetId="4">#REF!</definedName>
    <definedName name="DLAWHDDLF" localSheetId="5">#REF!</definedName>
    <definedName name="DLAWHDDLF" localSheetId="26">#REF!</definedName>
    <definedName name="DLAWHDDLF" localSheetId="25">#REF!</definedName>
    <definedName name="DLAWHDDLF">#REF!</definedName>
    <definedName name="dldldldll" localSheetId="10" hidden="1">[38]조명시설!#REF!</definedName>
    <definedName name="dldldldll" localSheetId="8" hidden="1">[38]조명시설!#REF!</definedName>
    <definedName name="dldldldll" localSheetId="15" hidden="1">[38]조명시설!#REF!</definedName>
    <definedName name="dldldldll" localSheetId="4" hidden="1">[38]조명시설!#REF!</definedName>
    <definedName name="dldldldll" localSheetId="5" hidden="1">[38]조명시설!#REF!</definedName>
    <definedName name="dldldldll" localSheetId="26" hidden="1">[38]조명시설!#REF!</definedName>
    <definedName name="dldldldll" localSheetId="25" hidden="1">[38]조명시설!#REF!</definedName>
    <definedName name="dldldldll" hidden="1">[38]조명시설!#REF!</definedName>
    <definedName name="DLFE" localSheetId="10">#REF!</definedName>
    <definedName name="DLFE" localSheetId="15">#REF!</definedName>
    <definedName name="DLFE" localSheetId="4">#REF!</definedName>
    <definedName name="DLFE" localSheetId="5">#REF!</definedName>
    <definedName name="DLFE" localSheetId="26">#REF!</definedName>
    <definedName name="DLFE" localSheetId="25">#REF!</definedName>
    <definedName name="DLFE">#REF!</definedName>
    <definedName name="DLFO" localSheetId="10">#REF!</definedName>
    <definedName name="DLFO" localSheetId="15">#REF!</definedName>
    <definedName name="DLFO" localSheetId="4">#REF!</definedName>
    <definedName name="DLFO" localSheetId="5">#REF!</definedName>
    <definedName name="DLFO" localSheetId="26">#REF!</definedName>
    <definedName name="DLFO" localSheetId="25">#REF!</definedName>
    <definedName name="DLFO">#REF!</definedName>
    <definedName name="dns" localSheetId="24" hidden="1">{#N/A,#N/A,FALSE,"운반시간"}</definedName>
    <definedName name="dns" hidden="1">{#N/A,#N/A,FALSE,"운반시간"}</definedName>
    <definedName name="Document_array" localSheetId="24">{"Book1","부대-(표지판,데리,가드).xls","부대-(낙,차,중분대).xls"}</definedName>
    <definedName name="Document_array">{"Book1","부대-(표지판,데리,가드).xls","부대-(낙,차,중분대).xls"}</definedName>
    <definedName name="DONG1" localSheetId="10">#REF!</definedName>
    <definedName name="DONG1" localSheetId="8">#REF!</definedName>
    <definedName name="DONG1" localSheetId="15">#REF!</definedName>
    <definedName name="DONG1" localSheetId="24">#REF!</definedName>
    <definedName name="DONG1" localSheetId="4">#REF!</definedName>
    <definedName name="DONG1" localSheetId="5">#REF!</definedName>
    <definedName name="DONG1" localSheetId="26">#REF!</definedName>
    <definedName name="DONG1" localSheetId="25">#REF!</definedName>
    <definedName name="DONG1">#REF!</definedName>
    <definedName name="DONG2" localSheetId="10">#REF!</definedName>
    <definedName name="DONG2" localSheetId="8">#REF!</definedName>
    <definedName name="DONG2" localSheetId="15">#REF!</definedName>
    <definedName name="DONG2" localSheetId="24">#REF!</definedName>
    <definedName name="DONG2" localSheetId="4">#REF!</definedName>
    <definedName name="DONG2" localSheetId="5">#REF!</definedName>
    <definedName name="DONG2" localSheetId="26">#REF!</definedName>
    <definedName name="DONG2" localSheetId="25">#REF!</definedName>
    <definedName name="DONG2">#REF!</definedName>
    <definedName name="dp" localSheetId="10">#REF!</definedName>
    <definedName name="dp" localSheetId="15">#REF!</definedName>
    <definedName name="dp" localSheetId="4">#REF!</definedName>
    <definedName name="dp" localSheetId="5">#REF!</definedName>
    <definedName name="dp" localSheetId="26">#REF!</definedName>
    <definedName name="dp" localSheetId="25">#REF!</definedName>
    <definedName name="dp">#REF!</definedName>
    <definedName name="DRDEWF" localSheetId="10">#REF!</definedName>
    <definedName name="DRDEWF" localSheetId="15">#REF!</definedName>
    <definedName name="DRDEWF" localSheetId="4">#REF!</definedName>
    <definedName name="DRDEWF" localSheetId="5">#REF!</definedName>
    <definedName name="DRDEWF" localSheetId="26">#REF!</definedName>
    <definedName name="DRDEWF" localSheetId="25">#REF!</definedName>
    <definedName name="DRDEWF">#REF!</definedName>
    <definedName name="DRDS" localSheetId="10">#REF!</definedName>
    <definedName name="DRDS" localSheetId="15">#REF!</definedName>
    <definedName name="DRDS" localSheetId="4">#REF!</definedName>
    <definedName name="DRDS" localSheetId="5">#REF!</definedName>
    <definedName name="DRDS" localSheetId="26">#REF!</definedName>
    <definedName name="DRDS" localSheetId="25">#REF!</definedName>
    <definedName name="DRDS">#REF!</definedName>
    <definedName name="drefdfd" localSheetId="10">#REF!</definedName>
    <definedName name="drefdfd" localSheetId="15">#REF!</definedName>
    <definedName name="drefdfd" localSheetId="4">#REF!</definedName>
    <definedName name="drefdfd" localSheetId="5">#REF!</definedName>
    <definedName name="drefdfd" localSheetId="26">#REF!</definedName>
    <definedName name="drefdfd" localSheetId="25">#REF!</definedName>
    <definedName name="drefdfd">#REF!</definedName>
    <definedName name="DRXSZH" localSheetId="10">#REF!</definedName>
    <definedName name="DRXSZH" localSheetId="15">#REF!</definedName>
    <definedName name="DRXSZH" localSheetId="4">#REF!</definedName>
    <definedName name="DRXSZH" localSheetId="5">#REF!</definedName>
    <definedName name="DRXSZH" localSheetId="26">#REF!</definedName>
    <definedName name="DRXSZH" localSheetId="25">#REF!</definedName>
    <definedName name="DRXSZH">#REF!</definedName>
    <definedName name="ds" localSheetId="10">#REF!</definedName>
    <definedName name="ds" localSheetId="8">#REF!</definedName>
    <definedName name="ds" localSheetId="15">#REF!</definedName>
    <definedName name="ds" localSheetId="24">#REF!</definedName>
    <definedName name="ds" localSheetId="4">#REF!</definedName>
    <definedName name="ds" localSheetId="5">#REF!</definedName>
    <definedName name="ds" localSheetId="26">#REF!</definedName>
    <definedName name="ds" localSheetId="25">#REF!</definedName>
    <definedName name="ds">#REF!</definedName>
    <definedName name="ds_8" localSheetId="10">#REF!</definedName>
    <definedName name="ds_8" localSheetId="8">#REF!</definedName>
    <definedName name="ds_8" localSheetId="15">#REF!</definedName>
    <definedName name="ds_8" localSheetId="4">#REF!</definedName>
    <definedName name="ds_8" localSheetId="5">#REF!</definedName>
    <definedName name="ds_8" localSheetId="26">#REF!</definedName>
    <definedName name="ds_8" localSheetId="25">#REF!</definedName>
    <definedName name="ds_8">#REF!</definedName>
    <definedName name="Ds_h" localSheetId="10">#REF!</definedName>
    <definedName name="Ds_h" localSheetId="15">#REF!</definedName>
    <definedName name="Ds_h" localSheetId="4">#REF!</definedName>
    <definedName name="Ds_h" localSheetId="5">#REF!</definedName>
    <definedName name="Ds_h" localSheetId="26">#REF!</definedName>
    <definedName name="Ds_h" localSheetId="25">#REF!</definedName>
    <definedName name="Ds_h">#REF!</definedName>
    <definedName name="DsA" localSheetId="24">#REF!</definedName>
    <definedName name="DSA" hidden="1">{#N/A,#N/A,FALSE,"포장1";#N/A,#N/A,FALSE,"포장1"}</definedName>
    <definedName name="dsaf" localSheetId="24" hidden="1">{#N/A,#N/A,FALSE,"조골재"}</definedName>
    <definedName name="dsaf" hidden="1">{#N/A,#N/A,FALSE,"조골재"}</definedName>
    <definedName name="dsDS" localSheetId="10">#REF!</definedName>
    <definedName name="dsDS" localSheetId="15">#REF!</definedName>
    <definedName name="dsDS" localSheetId="4">#REF!</definedName>
    <definedName name="dsDS" localSheetId="5">#REF!</definedName>
    <definedName name="dsDS" localSheetId="26">#REF!</definedName>
    <definedName name="dsDS" localSheetId="25">#REF!</definedName>
    <definedName name="dsDS">#REF!</definedName>
    <definedName name="DSE" localSheetId="10">#REF!</definedName>
    <definedName name="DSE" localSheetId="15">#REF!</definedName>
    <definedName name="DSE" localSheetId="4">#REF!</definedName>
    <definedName name="DSE" localSheetId="5">#REF!</definedName>
    <definedName name="DSE" localSheetId="26">#REF!</definedName>
    <definedName name="DSE" localSheetId="25">#REF!</definedName>
    <definedName name="DSE">#REF!</definedName>
    <definedName name="DSec1MMax" localSheetId="10">#REF!</definedName>
    <definedName name="DSec1MMax" localSheetId="15">#REF!</definedName>
    <definedName name="DSec1MMax" localSheetId="4">#REF!</definedName>
    <definedName name="DSec1MMax" localSheetId="5">#REF!</definedName>
    <definedName name="DSec1MMax" localSheetId="26">#REF!</definedName>
    <definedName name="DSec1MMax" localSheetId="25">#REF!</definedName>
    <definedName name="DSec1MMax">#REF!</definedName>
    <definedName name="DSec1MMin" localSheetId="10">#REF!</definedName>
    <definedName name="DSec1MMin" localSheetId="15">#REF!</definedName>
    <definedName name="DSec1MMin" localSheetId="4">#REF!</definedName>
    <definedName name="DSec1MMin" localSheetId="5">#REF!</definedName>
    <definedName name="DSec1MMin" localSheetId="26">#REF!</definedName>
    <definedName name="DSec1MMin" localSheetId="25">#REF!</definedName>
    <definedName name="DSec1MMin">#REF!</definedName>
    <definedName name="DSec1PMax" localSheetId="10">#REF!</definedName>
    <definedName name="DSec1PMax" localSheetId="15">#REF!</definedName>
    <definedName name="DSec1PMax" localSheetId="4">#REF!</definedName>
    <definedName name="DSec1PMax" localSheetId="5">#REF!</definedName>
    <definedName name="DSec1PMax" localSheetId="26">#REF!</definedName>
    <definedName name="DSec1PMax" localSheetId="25">#REF!</definedName>
    <definedName name="DSec1PMax">#REF!</definedName>
    <definedName name="DSec1PMin" localSheetId="10">#REF!</definedName>
    <definedName name="DSec1PMin" localSheetId="15">#REF!</definedName>
    <definedName name="DSec1PMin" localSheetId="4">#REF!</definedName>
    <definedName name="DSec1PMin" localSheetId="5">#REF!</definedName>
    <definedName name="DSec1PMin" localSheetId="26">#REF!</definedName>
    <definedName name="DSec1PMin" localSheetId="25">#REF!</definedName>
    <definedName name="DSec1PMin">#REF!</definedName>
    <definedName name="DSec1SMax" localSheetId="10">#REF!</definedName>
    <definedName name="DSec1SMax" localSheetId="15">#REF!</definedName>
    <definedName name="DSec1SMax" localSheetId="4">#REF!</definedName>
    <definedName name="DSec1SMax" localSheetId="5">#REF!</definedName>
    <definedName name="DSec1SMax" localSheetId="26">#REF!</definedName>
    <definedName name="DSec1SMax" localSheetId="25">#REF!</definedName>
    <definedName name="DSec1SMax">#REF!</definedName>
    <definedName name="DSec1SMin" localSheetId="10">#REF!</definedName>
    <definedName name="DSec1SMin" localSheetId="15">#REF!</definedName>
    <definedName name="DSec1SMin" localSheetId="4">#REF!</definedName>
    <definedName name="DSec1SMin" localSheetId="5">#REF!</definedName>
    <definedName name="DSec1SMin" localSheetId="26">#REF!</definedName>
    <definedName name="DSec1SMin" localSheetId="25">#REF!</definedName>
    <definedName name="DSec1SMin">#REF!</definedName>
    <definedName name="DSec2MMax" localSheetId="10">#REF!</definedName>
    <definedName name="DSec2MMax" localSheetId="15">#REF!</definedName>
    <definedName name="DSec2MMax" localSheetId="4">#REF!</definedName>
    <definedName name="DSec2MMax" localSheetId="5">#REF!</definedName>
    <definedName name="DSec2MMax" localSheetId="26">#REF!</definedName>
    <definedName name="DSec2MMax" localSheetId="25">#REF!</definedName>
    <definedName name="DSec2MMax">#REF!</definedName>
    <definedName name="DSec2MMin" localSheetId="10">#REF!</definedName>
    <definedName name="DSec2MMin" localSheetId="15">#REF!</definedName>
    <definedName name="DSec2MMin" localSheetId="4">#REF!</definedName>
    <definedName name="DSec2MMin" localSheetId="5">#REF!</definedName>
    <definedName name="DSec2MMin" localSheetId="26">#REF!</definedName>
    <definedName name="DSec2MMin" localSheetId="25">#REF!</definedName>
    <definedName name="DSec2MMin">#REF!</definedName>
    <definedName name="DSec2PMax" localSheetId="10">#REF!</definedName>
    <definedName name="DSec2PMax" localSheetId="15">#REF!</definedName>
    <definedName name="DSec2PMax" localSheetId="4">#REF!</definedName>
    <definedName name="DSec2PMax" localSheetId="5">#REF!</definedName>
    <definedName name="DSec2PMax" localSheetId="26">#REF!</definedName>
    <definedName name="DSec2PMax" localSheetId="25">#REF!</definedName>
    <definedName name="DSec2PMax">#REF!</definedName>
    <definedName name="DSec2PMin" localSheetId="10">#REF!</definedName>
    <definedName name="DSec2PMin" localSheetId="15">#REF!</definedName>
    <definedName name="DSec2PMin" localSheetId="4">#REF!</definedName>
    <definedName name="DSec2PMin" localSheetId="5">#REF!</definedName>
    <definedName name="DSec2PMin" localSheetId="26">#REF!</definedName>
    <definedName name="DSec2PMin" localSheetId="25">#REF!</definedName>
    <definedName name="DSec2PMin">#REF!</definedName>
    <definedName name="DSec2SMax" localSheetId="10">#REF!</definedName>
    <definedName name="DSec2SMax" localSheetId="15">#REF!</definedName>
    <definedName name="DSec2SMax" localSheetId="4">#REF!</definedName>
    <definedName name="DSec2SMax" localSheetId="5">#REF!</definedName>
    <definedName name="DSec2SMax" localSheetId="26">#REF!</definedName>
    <definedName name="DSec2SMax" localSheetId="25">#REF!</definedName>
    <definedName name="DSec2SMax">#REF!</definedName>
    <definedName name="DSec2SMin" localSheetId="10">#REF!</definedName>
    <definedName name="DSec2SMin" localSheetId="15">#REF!</definedName>
    <definedName name="DSec2SMin" localSheetId="4">#REF!</definedName>
    <definedName name="DSec2SMin" localSheetId="5">#REF!</definedName>
    <definedName name="DSec2SMin" localSheetId="26">#REF!</definedName>
    <definedName name="DSec2SMin" localSheetId="25">#REF!</definedName>
    <definedName name="DSec2SMin">#REF!</definedName>
    <definedName name="DSec3MMax" localSheetId="10">#REF!</definedName>
    <definedName name="DSec3MMax" localSheetId="15">#REF!</definedName>
    <definedName name="DSec3MMax" localSheetId="4">#REF!</definedName>
    <definedName name="DSec3MMax" localSheetId="5">#REF!</definedName>
    <definedName name="DSec3MMax" localSheetId="26">#REF!</definedName>
    <definedName name="DSec3MMax" localSheetId="25">#REF!</definedName>
    <definedName name="DSec3MMax">#REF!</definedName>
    <definedName name="DSec3MMin" localSheetId="10">#REF!</definedName>
    <definedName name="DSec3MMin" localSheetId="15">#REF!</definedName>
    <definedName name="DSec3MMin" localSheetId="4">#REF!</definedName>
    <definedName name="DSec3MMin" localSheetId="5">#REF!</definedName>
    <definedName name="DSec3MMin" localSheetId="26">#REF!</definedName>
    <definedName name="DSec3MMin" localSheetId="25">#REF!</definedName>
    <definedName name="DSec3MMin">#REF!</definedName>
    <definedName name="DSec3PMax" localSheetId="10">#REF!</definedName>
    <definedName name="DSec3PMax" localSheetId="15">#REF!</definedName>
    <definedName name="DSec3PMax" localSheetId="4">#REF!</definedName>
    <definedName name="DSec3PMax" localSheetId="5">#REF!</definedName>
    <definedName name="DSec3PMax" localSheetId="26">#REF!</definedName>
    <definedName name="DSec3PMax" localSheetId="25">#REF!</definedName>
    <definedName name="DSec3PMax">#REF!</definedName>
    <definedName name="DSec3PMin" localSheetId="10">#REF!</definedName>
    <definedName name="DSec3PMin" localSheetId="15">#REF!</definedName>
    <definedName name="DSec3PMin" localSheetId="4">#REF!</definedName>
    <definedName name="DSec3PMin" localSheetId="5">#REF!</definedName>
    <definedName name="DSec3PMin" localSheetId="26">#REF!</definedName>
    <definedName name="DSec3PMin" localSheetId="25">#REF!</definedName>
    <definedName name="DSec3PMin">#REF!</definedName>
    <definedName name="DSec3SMax" localSheetId="10">#REF!</definedName>
    <definedName name="DSec3SMax" localSheetId="15">#REF!</definedName>
    <definedName name="DSec3SMax" localSheetId="4">#REF!</definedName>
    <definedName name="DSec3SMax" localSheetId="5">#REF!</definedName>
    <definedName name="DSec3SMax" localSheetId="26">#REF!</definedName>
    <definedName name="DSec3SMax" localSheetId="25">#REF!</definedName>
    <definedName name="DSec3SMax">#REF!</definedName>
    <definedName name="DSec3SMin" localSheetId="10">#REF!</definedName>
    <definedName name="DSec3SMin" localSheetId="15">#REF!</definedName>
    <definedName name="DSec3SMin" localSheetId="4">#REF!</definedName>
    <definedName name="DSec3SMin" localSheetId="5">#REF!</definedName>
    <definedName name="DSec3SMin" localSheetId="26">#REF!</definedName>
    <definedName name="DSec3SMin" localSheetId="25">#REF!</definedName>
    <definedName name="DSec3SMin">#REF!</definedName>
    <definedName name="DSec4MMax" localSheetId="10">#REF!</definedName>
    <definedName name="DSec4MMax" localSheetId="15">#REF!</definedName>
    <definedName name="DSec4MMax" localSheetId="4">#REF!</definedName>
    <definedName name="DSec4MMax" localSheetId="5">#REF!</definedName>
    <definedName name="DSec4MMax" localSheetId="26">#REF!</definedName>
    <definedName name="DSec4MMax" localSheetId="25">#REF!</definedName>
    <definedName name="DSec4MMax">#REF!</definedName>
    <definedName name="DSec4MMin" localSheetId="10">#REF!</definedName>
    <definedName name="DSec4MMin" localSheetId="15">#REF!</definedName>
    <definedName name="DSec4MMin" localSheetId="4">#REF!</definedName>
    <definedName name="DSec4MMin" localSheetId="5">#REF!</definedName>
    <definedName name="DSec4MMin" localSheetId="26">#REF!</definedName>
    <definedName name="DSec4MMin" localSheetId="25">#REF!</definedName>
    <definedName name="DSec4MMin">#REF!</definedName>
    <definedName name="DSec4PMax" localSheetId="10">#REF!</definedName>
    <definedName name="DSec4PMax" localSheetId="15">#REF!</definedName>
    <definedName name="DSec4PMax" localSheetId="4">#REF!</definedName>
    <definedName name="DSec4PMax" localSheetId="5">#REF!</definedName>
    <definedName name="DSec4PMax" localSheetId="26">#REF!</definedName>
    <definedName name="DSec4PMax" localSheetId="25">#REF!</definedName>
    <definedName name="DSec4PMax">#REF!</definedName>
    <definedName name="DSec4PMin" localSheetId="10">#REF!</definedName>
    <definedName name="DSec4PMin" localSheetId="15">#REF!</definedName>
    <definedName name="DSec4PMin" localSheetId="4">#REF!</definedName>
    <definedName name="DSec4PMin" localSheetId="5">#REF!</definedName>
    <definedName name="DSec4PMin" localSheetId="26">#REF!</definedName>
    <definedName name="DSec4PMin" localSheetId="25">#REF!</definedName>
    <definedName name="DSec4PMin">#REF!</definedName>
    <definedName name="DSec4SMax" localSheetId="10">#REF!</definedName>
    <definedName name="DSec4SMax" localSheetId="15">#REF!</definedName>
    <definedName name="DSec4SMax" localSheetId="4">#REF!</definedName>
    <definedName name="DSec4SMax" localSheetId="5">#REF!</definedName>
    <definedName name="DSec4SMax" localSheetId="26">#REF!</definedName>
    <definedName name="DSec4SMax" localSheetId="25">#REF!</definedName>
    <definedName name="DSec4SMax">#REF!</definedName>
    <definedName name="DSec4SMin" localSheetId="10">#REF!</definedName>
    <definedName name="DSec4SMin" localSheetId="15">#REF!</definedName>
    <definedName name="DSec4SMin" localSheetId="4">#REF!</definedName>
    <definedName name="DSec4SMin" localSheetId="5">#REF!</definedName>
    <definedName name="DSec4SMin" localSheetId="26">#REF!</definedName>
    <definedName name="DSec4SMin" localSheetId="25">#REF!</definedName>
    <definedName name="DSec4SMin">#REF!</definedName>
    <definedName name="DSec5MMax" localSheetId="10">#REF!</definedName>
    <definedName name="DSec5MMax" localSheetId="15">#REF!</definedName>
    <definedName name="DSec5MMax" localSheetId="4">#REF!</definedName>
    <definedName name="DSec5MMax" localSheetId="5">#REF!</definedName>
    <definedName name="DSec5MMax" localSheetId="26">#REF!</definedName>
    <definedName name="DSec5MMax" localSheetId="25">#REF!</definedName>
    <definedName name="DSec5MMax">#REF!</definedName>
    <definedName name="DSec5MMin" localSheetId="10">#REF!</definedName>
    <definedName name="DSec5MMin" localSheetId="15">#REF!</definedName>
    <definedName name="DSec5MMin" localSheetId="4">#REF!</definedName>
    <definedName name="DSec5MMin" localSheetId="5">#REF!</definedName>
    <definedName name="DSec5MMin" localSheetId="26">#REF!</definedName>
    <definedName name="DSec5MMin" localSheetId="25">#REF!</definedName>
    <definedName name="DSec5MMin">#REF!</definedName>
    <definedName name="DSec5PMax" localSheetId="10">#REF!</definedName>
    <definedName name="DSec5PMax" localSheetId="15">#REF!</definedName>
    <definedName name="DSec5PMax" localSheetId="4">#REF!</definedName>
    <definedName name="DSec5PMax" localSheetId="5">#REF!</definedName>
    <definedName name="DSec5PMax" localSheetId="26">#REF!</definedName>
    <definedName name="DSec5PMax" localSheetId="25">#REF!</definedName>
    <definedName name="DSec5PMax">#REF!</definedName>
    <definedName name="DSec5PMin" localSheetId="10">#REF!</definedName>
    <definedName name="DSec5PMin" localSheetId="15">#REF!</definedName>
    <definedName name="DSec5PMin" localSheetId="4">#REF!</definedName>
    <definedName name="DSec5PMin" localSheetId="5">#REF!</definedName>
    <definedName name="DSec5PMin" localSheetId="26">#REF!</definedName>
    <definedName name="DSec5PMin" localSheetId="25">#REF!</definedName>
    <definedName name="DSec5PMin">#REF!</definedName>
    <definedName name="DSec5SMax" localSheetId="10">#REF!</definedName>
    <definedName name="DSec5SMax" localSheetId="15">#REF!</definedName>
    <definedName name="DSec5SMax" localSheetId="4">#REF!</definedName>
    <definedName name="DSec5SMax" localSheetId="5">#REF!</definedName>
    <definedName name="DSec5SMax" localSheetId="26">#REF!</definedName>
    <definedName name="DSec5SMax" localSheetId="25">#REF!</definedName>
    <definedName name="DSec5SMax">#REF!</definedName>
    <definedName name="DSec5SMin" localSheetId="10">#REF!</definedName>
    <definedName name="DSec5SMin" localSheetId="15">#REF!</definedName>
    <definedName name="DSec5SMin" localSheetId="4">#REF!</definedName>
    <definedName name="DSec5SMin" localSheetId="5">#REF!</definedName>
    <definedName name="DSec5SMin" localSheetId="26">#REF!</definedName>
    <definedName name="DSec5SMin" localSheetId="25">#REF!</definedName>
    <definedName name="DSec5SMin">#REF!</definedName>
    <definedName name="DSec6MMax" localSheetId="10">#REF!</definedName>
    <definedName name="DSec6MMax" localSheetId="15">#REF!</definedName>
    <definedName name="DSec6MMax" localSheetId="4">#REF!</definedName>
    <definedName name="DSec6MMax" localSheetId="5">#REF!</definedName>
    <definedName name="DSec6MMax" localSheetId="26">#REF!</definedName>
    <definedName name="DSec6MMax" localSheetId="25">#REF!</definedName>
    <definedName name="DSec6MMax">#REF!</definedName>
    <definedName name="DSec6MMin" localSheetId="10">#REF!</definedName>
    <definedName name="DSec6MMin" localSheetId="15">#REF!</definedName>
    <definedName name="DSec6MMin" localSheetId="4">#REF!</definedName>
    <definedName name="DSec6MMin" localSheetId="5">#REF!</definedName>
    <definedName name="DSec6MMin" localSheetId="26">#REF!</definedName>
    <definedName name="DSec6MMin" localSheetId="25">#REF!</definedName>
    <definedName name="DSec6MMin">#REF!</definedName>
    <definedName name="DSec6PMax" localSheetId="10">#REF!</definedName>
    <definedName name="DSec6PMax" localSheetId="15">#REF!</definedName>
    <definedName name="DSec6PMax" localSheetId="4">#REF!</definedName>
    <definedName name="DSec6PMax" localSheetId="5">#REF!</definedName>
    <definedName name="DSec6PMax" localSheetId="26">#REF!</definedName>
    <definedName name="DSec6PMax" localSheetId="25">#REF!</definedName>
    <definedName name="DSec6PMax">#REF!</definedName>
    <definedName name="DSec6PMin" localSheetId="10">#REF!</definedName>
    <definedName name="DSec6PMin" localSheetId="15">#REF!</definedName>
    <definedName name="DSec6PMin" localSheetId="4">#REF!</definedName>
    <definedName name="DSec6PMin" localSheetId="5">#REF!</definedName>
    <definedName name="DSec6PMin" localSheetId="26">#REF!</definedName>
    <definedName name="DSec6PMin" localSheetId="25">#REF!</definedName>
    <definedName name="DSec6PMin">#REF!</definedName>
    <definedName name="DSec6SMax" localSheetId="10">#REF!</definedName>
    <definedName name="DSec6SMax" localSheetId="15">#REF!</definedName>
    <definedName name="DSec6SMax" localSheetId="4">#REF!</definedName>
    <definedName name="DSec6SMax" localSheetId="5">#REF!</definedName>
    <definedName name="DSec6SMax" localSheetId="26">#REF!</definedName>
    <definedName name="DSec6SMax" localSheetId="25">#REF!</definedName>
    <definedName name="DSec6SMax">#REF!</definedName>
    <definedName name="DSec6SMin" localSheetId="10">#REF!</definedName>
    <definedName name="DSec6SMin" localSheetId="15">#REF!</definedName>
    <definedName name="DSec6SMin" localSheetId="4">#REF!</definedName>
    <definedName name="DSec6SMin" localSheetId="5">#REF!</definedName>
    <definedName name="DSec6SMin" localSheetId="26">#REF!</definedName>
    <definedName name="DSec6SMin" localSheetId="25">#REF!</definedName>
    <definedName name="DSec6SMin">#REF!</definedName>
    <definedName name="DSec7MMax" localSheetId="10">#REF!</definedName>
    <definedName name="DSec7MMax" localSheetId="15">#REF!</definedName>
    <definedName name="DSec7MMax" localSheetId="4">#REF!</definedName>
    <definedName name="DSec7MMax" localSheetId="5">#REF!</definedName>
    <definedName name="DSec7MMax" localSheetId="26">#REF!</definedName>
    <definedName name="DSec7MMax" localSheetId="25">#REF!</definedName>
    <definedName name="DSec7MMax">#REF!</definedName>
    <definedName name="DSec7MMin" localSheetId="10">#REF!</definedName>
    <definedName name="DSec7MMin" localSheetId="15">#REF!</definedName>
    <definedName name="DSec7MMin" localSheetId="4">#REF!</definedName>
    <definedName name="DSec7MMin" localSheetId="5">#REF!</definedName>
    <definedName name="DSec7MMin" localSheetId="26">#REF!</definedName>
    <definedName name="DSec7MMin" localSheetId="25">#REF!</definedName>
    <definedName name="DSec7MMin">#REF!</definedName>
    <definedName name="DSec7PMax" localSheetId="10">#REF!</definedName>
    <definedName name="DSec7PMax" localSheetId="15">#REF!</definedName>
    <definedName name="DSec7PMax" localSheetId="4">#REF!</definedName>
    <definedName name="DSec7PMax" localSheetId="5">#REF!</definedName>
    <definedName name="DSec7PMax" localSheetId="26">#REF!</definedName>
    <definedName name="DSec7PMax" localSheetId="25">#REF!</definedName>
    <definedName name="DSec7PMax">#REF!</definedName>
    <definedName name="DSec7PMIn" localSheetId="10">#REF!</definedName>
    <definedName name="DSec7PMIn" localSheetId="15">#REF!</definedName>
    <definedName name="DSec7PMIn" localSheetId="4">#REF!</definedName>
    <definedName name="DSec7PMIn" localSheetId="5">#REF!</definedName>
    <definedName name="DSec7PMIn" localSheetId="26">#REF!</definedName>
    <definedName name="DSec7PMIn" localSheetId="25">#REF!</definedName>
    <definedName name="DSec7PMIn">#REF!</definedName>
    <definedName name="DSec7SMax" localSheetId="10">#REF!</definedName>
    <definedName name="DSec7SMax" localSheetId="15">#REF!</definedName>
    <definedName name="DSec7SMax" localSheetId="4">#REF!</definedName>
    <definedName name="DSec7SMax" localSheetId="5">#REF!</definedName>
    <definedName name="DSec7SMax" localSheetId="26">#REF!</definedName>
    <definedName name="DSec7SMax" localSheetId="25">#REF!</definedName>
    <definedName name="DSec7SMax">#REF!</definedName>
    <definedName name="DSec7SMin" localSheetId="10">#REF!</definedName>
    <definedName name="DSec7SMin" localSheetId="15">#REF!</definedName>
    <definedName name="DSec7SMin" localSheetId="4">#REF!</definedName>
    <definedName name="DSec7SMin" localSheetId="5">#REF!</definedName>
    <definedName name="DSec7SMin" localSheetId="26">#REF!</definedName>
    <definedName name="DSec7SMin" localSheetId="25">#REF!</definedName>
    <definedName name="DSec7SMin">#REF!</definedName>
    <definedName name="DSF" localSheetId="24" hidden="1">{#N/A,#N/A,FALSE,"골재소요량";#N/A,#N/A,FALSE,"골재소요량"}</definedName>
    <definedName name="DSF" hidden="1">{#N/A,#N/A,FALSE,"골재소요량";#N/A,#N/A,FALSE,"골재소요량"}</definedName>
    <definedName name="DSFDS" localSheetId="10">[5]!DSFDS</definedName>
    <definedName name="DSFDS" localSheetId="8">[5]!DSFDS</definedName>
    <definedName name="DSFDS" localSheetId="15">[5]!DSFDS</definedName>
    <definedName name="DSFDS" localSheetId="4">[5]!DSFDS</definedName>
    <definedName name="DSFDS" localSheetId="5">[5]!DSFDS</definedName>
    <definedName name="DSFDS" localSheetId="26">[5]!DSFDS</definedName>
    <definedName name="DSFDS" localSheetId="25">[5]!DSFDS</definedName>
    <definedName name="DSFDS">[5]!DSFDS</definedName>
    <definedName name="DSFG" localSheetId="24" hidden="1">{#N/A,#N/A,FALSE,"2~8번"}</definedName>
    <definedName name="DSFG" hidden="1">{#N/A,#N/A,FALSE,"2~8번"}</definedName>
    <definedName name="DSGHE" localSheetId="24" hidden="1">{#N/A,#N/A,FALSE,"단가표지"}</definedName>
    <definedName name="DSGHE" hidden="1">{#N/A,#N/A,FALSE,"단가표지"}</definedName>
    <definedName name="dsgre" localSheetId="10">#REF!</definedName>
    <definedName name="dsgre" localSheetId="15">#REF!</definedName>
    <definedName name="dsgre" localSheetId="4">#REF!</definedName>
    <definedName name="dsgre" localSheetId="5">#REF!</definedName>
    <definedName name="dsgre" localSheetId="26">#REF!</definedName>
    <definedName name="dsgre" localSheetId="25">#REF!</definedName>
    <definedName name="dsgre">#REF!</definedName>
    <definedName name="dsh" localSheetId="10">#REF!</definedName>
    <definedName name="dsh" localSheetId="15">#REF!</definedName>
    <definedName name="dsh" localSheetId="4">#REF!</definedName>
    <definedName name="dsh" localSheetId="5">#REF!</definedName>
    <definedName name="dsh" localSheetId="26">#REF!</definedName>
    <definedName name="dsh" localSheetId="25">#REF!</definedName>
    <definedName name="dsh">#REF!</definedName>
    <definedName name="dshn" localSheetId="10">#REF!</definedName>
    <definedName name="dshn" localSheetId="15">#REF!</definedName>
    <definedName name="dshn" localSheetId="4">#REF!</definedName>
    <definedName name="dshn" localSheetId="5">#REF!</definedName>
    <definedName name="dshn" localSheetId="26">#REF!</definedName>
    <definedName name="dshn" localSheetId="25">#REF!</definedName>
    <definedName name="dshn">#REF!</definedName>
    <definedName name="DSO" localSheetId="10">#REF!</definedName>
    <definedName name="DSO" localSheetId="15">#REF!</definedName>
    <definedName name="DSO" localSheetId="4">#REF!</definedName>
    <definedName name="DSO" localSheetId="5">#REF!</definedName>
    <definedName name="DSO" localSheetId="26">#REF!</definedName>
    <definedName name="DSO" localSheetId="25">#REF!</definedName>
    <definedName name="DSO">#REF!</definedName>
    <definedName name="dsv" localSheetId="10">#REF!</definedName>
    <definedName name="dsv" localSheetId="15">#REF!</definedName>
    <definedName name="dsv" localSheetId="4">#REF!</definedName>
    <definedName name="dsv" localSheetId="5">#REF!</definedName>
    <definedName name="dsv" localSheetId="26">#REF!</definedName>
    <definedName name="dsv" localSheetId="25">#REF!</definedName>
    <definedName name="dsv">#REF!</definedName>
    <definedName name="dsvn" localSheetId="10">#REF!</definedName>
    <definedName name="dsvn" localSheetId="15">#REF!</definedName>
    <definedName name="dsvn" localSheetId="4">#REF!</definedName>
    <definedName name="dsvn" localSheetId="5">#REF!</definedName>
    <definedName name="dsvn" localSheetId="26">#REF!</definedName>
    <definedName name="dsvn" localSheetId="25">#REF!</definedName>
    <definedName name="dsvn">#REF!</definedName>
    <definedName name="dumppr" localSheetId="10">#REF!</definedName>
    <definedName name="dumppr" localSheetId="15">#REF!</definedName>
    <definedName name="dumppr" localSheetId="4">#REF!</definedName>
    <definedName name="dumppr" localSheetId="5">#REF!</definedName>
    <definedName name="dumppr" localSheetId="26">#REF!</definedName>
    <definedName name="dumppr" localSheetId="25">#REF!</definedName>
    <definedName name="dumppr">#REF!</definedName>
    <definedName name="DW" localSheetId="24" hidden="1">{#N/A,#N/A,FALSE,"배수2"}</definedName>
    <definedName name="DW" hidden="1">{#N/A,#N/A,FALSE,"배수2"}</definedName>
    <definedName name="DWD"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W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E" localSheetId="10">[17]S.중기사용료!#REF!</definedName>
    <definedName name="E" localSheetId="8">[17]S.중기사용료!#REF!</definedName>
    <definedName name="E" localSheetId="15">[17]S.중기사용료!#REF!</definedName>
    <definedName name="E" localSheetId="4">[17]S.중기사용료!#REF!</definedName>
    <definedName name="E" localSheetId="5">[17]S.중기사용료!#REF!</definedName>
    <definedName name="E" localSheetId="26">[17]S.중기사용료!#REF!</definedName>
    <definedName name="E" localSheetId="25">[17]S.중기사용료!#REF!</definedName>
    <definedName name="E">[17]S.중기사용료!#REF!</definedName>
    <definedName name="E_1" localSheetId="10">#REF!</definedName>
    <definedName name="E_1" localSheetId="8">#REF!</definedName>
    <definedName name="E_1" localSheetId="15">#REF!</definedName>
    <definedName name="E_1" localSheetId="24">#REF!</definedName>
    <definedName name="E_1" localSheetId="4">#REF!</definedName>
    <definedName name="E_1" localSheetId="5">#REF!</definedName>
    <definedName name="E_1" localSheetId="26">#REF!</definedName>
    <definedName name="E_1" localSheetId="25">#REF!</definedName>
    <definedName name="E_1">#REF!</definedName>
    <definedName name="e_2" localSheetId="10">#REF!</definedName>
    <definedName name="e_2" localSheetId="8">#REF!</definedName>
    <definedName name="e_2" localSheetId="15">#REF!</definedName>
    <definedName name="e_2" localSheetId="24">#REF!</definedName>
    <definedName name="e_2" localSheetId="4">#REF!</definedName>
    <definedName name="e_2" localSheetId="5">#REF!</definedName>
    <definedName name="e_2" localSheetId="26">#REF!</definedName>
    <definedName name="e_2" localSheetId="25">#REF!</definedName>
    <definedName name="e_2">#REF!</definedName>
    <definedName name="E_8" localSheetId="10">#REF!</definedName>
    <definedName name="E_8" localSheetId="8">#REF!</definedName>
    <definedName name="E_8" localSheetId="15">#REF!</definedName>
    <definedName name="E_8" localSheetId="24">#REF!</definedName>
    <definedName name="E_8" localSheetId="4">#REF!</definedName>
    <definedName name="E_8" localSheetId="5">#REF!</definedName>
    <definedName name="E_8" localSheetId="26">#REF!</definedName>
    <definedName name="E_8" localSheetId="25">#REF!</definedName>
    <definedName name="E_8">#REF!</definedName>
    <definedName name="e1_e" localSheetId="10">#REF!</definedName>
    <definedName name="e1_e" localSheetId="8">#REF!</definedName>
    <definedName name="e1_e" localSheetId="15">#REF!</definedName>
    <definedName name="e1_e" localSheetId="4">#REF!</definedName>
    <definedName name="e1_e" localSheetId="5">#REF!</definedName>
    <definedName name="e1_e" localSheetId="26">#REF!</definedName>
    <definedName name="e1_e" localSheetId="25">#REF!</definedName>
    <definedName name="e1_e">#REF!</definedName>
    <definedName name="e1_ea" localSheetId="10">#REF!</definedName>
    <definedName name="e1_ea" localSheetId="8">#REF!</definedName>
    <definedName name="e1_ea" localSheetId="15">#REF!</definedName>
    <definedName name="e1_ea" localSheetId="4">#REF!</definedName>
    <definedName name="e1_ea" localSheetId="5">#REF!</definedName>
    <definedName name="e1_ea" localSheetId="26">#REF!</definedName>
    <definedName name="e1_ea" localSheetId="25">#REF!</definedName>
    <definedName name="e1_ea">#REF!</definedName>
    <definedName name="e2_e" localSheetId="10">#REF!</definedName>
    <definedName name="e2_e" localSheetId="8">#REF!</definedName>
    <definedName name="e2_e" localSheetId="15">#REF!</definedName>
    <definedName name="e2_e" localSheetId="4">#REF!</definedName>
    <definedName name="e2_e" localSheetId="5">#REF!</definedName>
    <definedName name="e2_e" localSheetId="26">#REF!</definedName>
    <definedName name="e2_e" localSheetId="25">#REF!</definedName>
    <definedName name="e2_e">#REF!</definedName>
    <definedName name="e2_ea" localSheetId="10">#REF!</definedName>
    <definedName name="e2_ea" localSheetId="8">#REF!</definedName>
    <definedName name="e2_ea" localSheetId="15">#REF!</definedName>
    <definedName name="e2_ea" localSheetId="4">#REF!</definedName>
    <definedName name="e2_ea" localSheetId="5">#REF!</definedName>
    <definedName name="e2_ea" localSheetId="26">#REF!</definedName>
    <definedName name="e2_ea" localSheetId="25">#REF!</definedName>
    <definedName name="e2_ea">#REF!</definedName>
    <definedName name="EA" localSheetId="10">#REF!</definedName>
    <definedName name="EA" localSheetId="8">#REF!</definedName>
    <definedName name="EA" localSheetId="15">#REF!</definedName>
    <definedName name="EA" localSheetId="4">#REF!</definedName>
    <definedName name="EA" localSheetId="5">#REF!</definedName>
    <definedName name="EA" localSheetId="26">#REF!</definedName>
    <definedName name="EA" localSheetId="25">#REF!</definedName>
    <definedName name="EA">#REF!</definedName>
    <definedName name="eamp" localSheetId="10">#REF!</definedName>
    <definedName name="eamp" localSheetId="15">#REF!</definedName>
    <definedName name="eamp" localSheetId="4">#REF!</definedName>
    <definedName name="eamp" localSheetId="5">#REF!</definedName>
    <definedName name="eamp" localSheetId="26">#REF!</definedName>
    <definedName name="eamp" localSheetId="25">#REF!</definedName>
    <definedName name="eamp">#REF!</definedName>
    <definedName name="ean" localSheetId="10">#REF!</definedName>
    <definedName name="ean" localSheetId="15">#REF!</definedName>
    <definedName name="ean" localSheetId="4">#REF!</definedName>
    <definedName name="ean" localSheetId="5">#REF!</definedName>
    <definedName name="ean" localSheetId="26">#REF!</definedName>
    <definedName name="ean" localSheetId="25">#REF!</definedName>
    <definedName name="ean">#REF!</definedName>
    <definedName name="earthp" localSheetId="10">#REF!</definedName>
    <definedName name="earthp" localSheetId="15">#REF!</definedName>
    <definedName name="earthp" localSheetId="4">#REF!</definedName>
    <definedName name="earthp" localSheetId="5">#REF!</definedName>
    <definedName name="earthp" localSheetId="26">#REF!</definedName>
    <definedName name="earthp" localSheetId="25">#REF!</definedName>
    <definedName name="earthp">#REF!</definedName>
    <definedName name="eaw" localSheetId="10">#REF!</definedName>
    <definedName name="eaw" localSheetId="15">#REF!</definedName>
    <definedName name="eaw" localSheetId="4">#REF!</definedName>
    <definedName name="eaw" localSheetId="5">#REF!</definedName>
    <definedName name="eaw" localSheetId="26">#REF!</definedName>
    <definedName name="eaw" localSheetId="25">#REF!</definedName>
    <definedName name="eaw">#REF!</definedName>
    <definedName name="EB" localSheetId="10">#REF!</definedName>
    <definedName name="EB" localSheetId="15">#REF!</definedName>
    <definedName name="EB" localSheetId="4">#REF!</definedName>
    <definedName name="EB" localSheetId="5">#REF!</definedName>
    <definedName name="EB" localSheetId="26">#REF!</definedName>
    <definedName name="EB" localSheetId="25">#REF!</definedName>
    <definedName name="EB">#REF!</definedName>
    <definedName name="EC" localSheetId="10">#REF!</definedName>
    <definedName name="EC" localSheetId="8">#REF!</definedName>
    <definedName name="EC" localSheetId="15">#REF!</definedName>
    <definedName name="EC" localSheetId="4">#REF!</definedName>
    <definedName name="EC" localSheetId="5">#REF!</definedName>
    <definedName name="EC" localSheetId="26">#REF!</definedName>
    <definedName name="EC" localSheetId="25">#REF!</definedName>
    <definedName name="EC">#REF!</definedName>
    <definedName name="Ec_8" localSheetId="10">#REF!</definedName>
    <definedName name="Ec_8" localSheetId="8">#REF!</definedName>
    <definedName name="Ec_8" localSheetId="15">#REF!</definedName>
    <definedName name="Ec_8" localSheetId="4">#REF!</definedName>
    <definedName name="Ec_8" localSheetId="5">#REF!</definedName>
    <definedName name="Ec_8" localSheetId="26">#REF!</definedName>
    <definedName name="Ec_8" localSheetId="25">#REF!</definedName>
    <definedName name="Ec_8">#REF!</definedName>
    <definedName name="Ec3Span" localSheetId="10">#REF!</definedName>
    <definedName name="Ec3Span" localSheetId="8">#REF!</definedName>
    <definedName name="Ec3Span" localSheetId="15">#REF!</definedName>
    <definedName name="Ec3Span" localSheetId="4">#REF!</definedName>
    <definedName name="Ec3Span" localSheetId="5">#REF!</definedName>
    <definedName name="Ec3Span" localSheetId="26">#REF!</definedName>
    <definedName name="Ec3Span" localSheetId="25">#REF!</definedName>
    <definedName name="Ec3Span">#REF!</definedName>
    <definedName name="Ec3Span_8" localSheetId="10">#REF!</definedName>
    <definedName name="Ec3Span_8" localSheetId="8">#REF!</definedName>
    <definedName name="Ec3Span_8" localSheetId="15">#REF!</definedName>
    <definedName name="Ec3Span_8" localSheetId="4">#REF!</definedName>
    <definedName name="Ec3Span_8" localSheetId="5">#REF!</definedName>
    <definedName name="Ec3Span_8" localSheetId="26">#REF!</definedName>
    <definedName name="Ec3Span_8" localSheetId="25">#REF!</definedName>
    <definedName name="Ec3Span_8">#REF!</definedName>
    <definedName name="EE" localSheetId="10">#REF!</definedName>
    <definedName name="EE" localSheetId="8">#REF!</definedName>
    <definedName name="EE" localSheetId="15">#REF!</definedName>
    <definedName name="EE" localSheetId="4">#REF!</definedName>
    <definedName name="EE" localSheetId="5">#REF!</definedName>
    <definedName name="EE" localSheetId="26">#REF!</definedName>
    <definedName name="EE" localSheetId="25">#REF!</definedName>
    <definedName name="EE">#REF!</definedName>
    <definedName name="EEE" localSheetId="24">#REF!</definedName>
    <definedName name="eee" hidden="1">{#N/A,#N/A,FALSE,"2~8번"}</definedName>
    <definedName name="EEE_8" localSheetId="10">#REF!</definedName>
    <definedName name="EEE_8" localSheetId="8">#REF!</definedName>
    <definedName name="EEE_8" localSheetId="15">#REF!</definedName>
    <definedName name="EEE_8" localSheetId="24">#REF!</definedName>
    <definedName name="EEE_8" localSheetId="4">#REF!</definedName>
    <definedName name="EEE_8" localSheetId="5">#REF!</definedName>
    <definedName name="EEE_8" localSheetId="26">#REF!</definedName>
    <definedName name="EEE_8" localSheetId="25">#REF!</definedName>
    <definedName name="EEE_8">#REF!</definedName>
    <definedName name="EEEE" localSheetId="10">#REF!</definedName>
    <definedName name="EEEE" localSheetId="8">#REF!</definedName>
    <definedName name="EEEE" localSheetId="15">#REF!</definedName>
    <definedName name="EEEE" localSheetId="24">#REF!</definedName>
    <definedName name="EEEE" localSheetId="4">#REF!</definedName>
    <definedName name="EEEE" localSheetId="5">#REF!</definedName>
    <definedName name="EEEE" localSheetId="26">#REF!</definedName>
    <definedName name="EEEE" localSheetId="25">#REF!</definedName>
    <definedName name="EEEE">#REF!</definedName>
    <definedName name="EERW" localSheetId="10">#REF!</definedName>
    <definedName name="EERW" localSheetId="15">#REF!</definedName>
    <definedName name="EERW" localSheetId="4">#REF!</definedName>
    <definedName name="EERW" localSheetId="5">#REF!</definedName>
    <definedName name="EERW" localSheetId="26">#REF!</definedName>
    <definedName name="EERW" localSheetId="25">#REF!</definedName>
    <definedName name="EERW">#REF!</definedName>
    <definedName name="EETG" localSheetId="10">#REF!</definedName>
    <definedName name="EETG" localSheetId="15">#REF!</definedName>
    <definedName name="EETG" localSheetId="4">#REF!</definedName>
    <definedName name="EETG" localSheetId="5">#REF!</definedName>
    <definedName name="EETG" localSheetId="26">#REF!</definedName>
    <definedName name="EETG" localSheetId="25">#REF!</definedName>
    <definedName name="EETG">#REF!</definedName>
    <definedName name="efdd"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ef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efete" localSheetId="10">#REF!</definedName>
    <definedName name="efete" localSheetId="15">#REF!</definedName>
    <definedName name="efete" localSheetId="4">#REF!</definedName>
    <definedName name="efete" localSheetId="5">#REF!</definedName>
    <definedName name="efete" localSheetId="26">#REF!</definedName>
    <definedName name="efete" localSheetId="25">#REF!</definedName>
    <definedName name="efete">#REF!</definedName>
    <definedName name="EFREW" localSheetId="10">#REF!</definedName>
    <definedName name="EFREW" localSheetId="15">#REF!</definedName>
    <definedName name="EFREW" localSheetId="4">#REF!</definedName>
    <definedName name="EFREW" localSheetId="5">#REF!</definedName>
    <definedName name="EFREW" localSheetId="26">#REF!</definedName>
    <definedName name="EFREW" localSheetId="25">#REF!</definedName>
    <definedName name="EFREW">#REF!</definedName>
    <definedName name="eidnvndhj" localSheetId="10">#N/A</definedName>
    <definedName name="eidnvndhj" localSheetId="15">#N/A</definedName>
    <definedName name="eidnvndhj" localSheetId="24">'전기관로 토공산근'!eidnvndhj</definedName>
    <definedName name="eidnvndhj" localSheetId="5">#N/A</definedName>
    <definedName name="eidnvndhj" localSheetId="26">#N/A</definedName>
    <definedName name="eidnvndhj">공기밸브실조서!eidnvndhj</definedName>
    <definedName name="eidnvndhj_1" localSheetId="10">#N/A</definedName>
    <definedName name="eidnvndhj_1" localSheetId="15">#N/A</definedName>
    <definedName name="eidnvndhj_1" localSheetId="24">'전기관로 토공산근'!eidnvndhj_1</definedName>
    <definedName name="eidnvndhj_1" localSheetId="5">#N/A</definedName>
    <definedName name="eidnvndhj_1" localSheetId="26">#N/A</definedName>
    <definedName name="eidnvndhj_1">공기밸브실조서!eidnvndhj_1</definedName>
    <definedName name="eidnvndhj_10" localSheetId="10">#N/A</definedName>
    <definedName name="eidnvndhj_10" localSheetId="15">#N/A</definedName>
    <definedName name="eidnvndhj_10" localSheetId="24">'전기관로 토공산근'!eidnvndhj_10</definedName>
    <definedName name="eidnvndhj_10" localSheetId="5">#N/A</definedName>
    <definedName name="eidnvndhj_10" localSheetId="26">#N/A</definedName>
    <definedName name="eidnvndhj_10">공기밸브실조서!eidnvndhj_10</definedName>
    <definedName name="eidnvndhj_9" localSheetId="10">#N/A</definedName>
    <definedName name="eidnvndhj_9" localSheetId="15">#N/A</definedName>
    <definedName name="eidnvndhj_9" localSheetId="24">'전기관로 토공산근'!eidnvndhj_9</definedName>
    <definedName name="eidnvndhj_9" localSheetId="5">#N/A</definedName>
    <definedName name="eidnvndhj_9" localSheetId="26">#N/A</definedName>
    <definedName name="eidnvndhj_9">공기밸브실조서!eidnvndhj_9</definedName>
    <definedName name="eiedkgheofs" localSheetId="10">#N/A</definedName>
    <definedName name="eiedkgheofs" localSheetId="15">#N/A</definedName>
    <definedName name="eiedkgheofs" localSheetId="24">'전기관로 토공산근'!eiedkgheofs</definedName>
    <definedName name="eiedkgheofs" localSheetId="5">#N/A</definedName>
    <definedName name="eiedkgheofs" localSheetId="26">#N/A</definedName>
    <definedName name="eiedkgheofs">공기밸브실조서!eiedkgheofs</definedName>
    <definedName name="eiedkgheofs_1" localSheetId="10">#N/A</definedName>
    <definedName name="eiedkgheofs_1" localSheetId="15">#N/A</definedName>
    <definedName name="eiedkgheofs_1" localSheetId="24">'전기관로 토공산근'!eiedkgheofs_1</definedName>
    <definedName name="eiedkgheofs_1" localSheetId="5">#N/A</definedName>
    <definedName name="eiedkgheofs_1" localSheetId="26">#N/A</definedName>
    <definedName name="eiedkgheofs_1">공기밸브실조서!eiedkgheofs_1</definedName>
    <definedName name="eiedkgheofs_10" localSheetId="10">#N/A</definedName>
    <definedName name="eiedkgheofs_10" localSheetId="15">#N/A</definedName>
    <definedName name="eiedkgheofs_10" localSheetId="24">'전기관로 토공산근'!eiedkgheofs_10</definedName>
    <definedName name="eiedkgheofs_10" localSheetId="5">#N/A</definedName>
    <definedName name="eiedkgheofs_10" localSheetId="26">#N/A</definedName>
    <definedName name="eiedkgheofs_10">공기밸브실조서!eiedkgheofs_10</definedName>
    <definedName name="eiedkgheofs_9" localSheetId="10">#N/A</definedName>
    <definedName name="eiedkgheofs_9" localSheetId="15">#N/A</definedName>
    <definedName name="eiedkgheofs_9" localSheetId="24">'전기관로 토공산근'!eiedkgheofs_9</definedName>
    <definedName name="eiedkgheofs_9" localSheetId="5">#N/A</definedName>
    <definedName name="eiedkgheofs_9" localSheetId="26">#N/A</definedName>
    <definedName name="eiedkgheofs_9">공기밸브실조서!eiedkgheofs_9</definedName>
    <definedName name="EKF" localSheetId="10">BlankMacro1</definedName>
    <definedName name="EKF" localSheetId="15">BlankMacro1</definedName>
    <definedName name="EKF" localSheetId="24">BlankMacro1</definedName>
    <definedName name="EKF" localSheetId="4">BlankMacro1</definedName>
    <definedName name="EKF" localSheetId="5">BlankMacro1</definedName>
    <definedName name="EKF" localSheetId="26">BlankMacro1</definedName>
    <definedName name="EKF" localSheetId="25">BlankMacro1</definedName>
    <definedName name="EKF">BlankMacro1</definedName>
    <definedName name="ekfjla" localSheetId="10">BlankMacro1</definedName>
    <definedName name="ekfjla" localSheetId="15">BlankMacro1</definedName>
    <definedName name="ekfjla" localSheetId="24">BlankMacro1</definedName>
    <definedName name="ekfjla" localSheetId="4">BlankMacro1</definedName>
    <definedName name="ekfjla" localSheetId="5">BlankMacro1</definedName>
    <definedName name="ekfjla" localSheetId="26">BlankMacro1</definedName>
    <definedName name="ekfjla" localSheetId="25">BlankMacro1</definedName>
    <definedName name="ekfjla">BlankMacro1</definedName>
    <definedName name="ekfjls" localSheetId="10">BlankMacro1</definedName>
    <definedName name="ekfjls" localSheetId="15">BlankMacro1</definedName>
    <definedName name="ekfjls" localSheetId="24">BlankMacro1</definedName>
    <definedName name="ekfjls" localSheetId="4">BlankMacro1</definedName>
    <definedName name="ekfjls" localSheetId="5">BlankMacro1</definedName>
    <definedName name="ekfjls" localSheetId="26">BlankMacro1</definedName>
    <definedName name="ekfjls" localSheetId="25">BlankMacro1</definedName>
    <definedName name="ekfjls">BlankMacro1</definedName>
    <definedName name="el" localSheetId="10">#REF!</definedName>
    <definedName name="el" localSheetId="8">#REF!</definedName>
    <definedName name="el" localSheetId="15">#REF!</definedName>
    <definedName name="el" localSheetId="24">#REF!</definedName>
    <definedName name="el" localSheetId="4">#REF!</definedName>
    <definedName name="el" localSheetId="5">#REF!</definedName>
    <definedName name="el" localSheetId="26">#REF!</definedName>
    <definedName name="el" localSheetId="25">#REF!</definedName>
    <definedName name="el">#REF!</definedName>
    <definedName name="el_8" localSheetId="10">#REF!</definedName>
    <definedName name="el_8" localSheetId="8">#REF!</definedName>
    <definedName name="el_8" localSheetId="15">#REF!</definedName>
    <definedName name="el_8" localSheetId="24">#REF!</definedName>
    <definedName name="el_8" localSheetId="4">#REF!</definedName>
    <definedName name="el_8" localSheetId="5">#REF!</definedName>
    <definedName name="el_8" localSheetId="26">#REF!</definedName>
    <definedName name="el_8" localSheetId="25">#REF!</definedName>
    <definedName name="el_8">#REF!</definedName>
    <definedName name="EL1A1P">'[14]BOX(1.5X1.5)'!$C$15</definedName>
    <definedName name="el1a1t">'[14]BOX(1.5X1.5)'!$C$63</definedName>
    <definedName name="el1a2p">'[14]BOX(1.5X1.5)'!$C$39</definedName>
    <definedName name="el1a2t">'[14]BOX(1.5X1.5)'!$C$87</definedName>
    <definedName name="EL2A1P">'[14]BOX(1.5X1.5)'!$C$16</definedName>
    <definedName name="el2a1t">'[14]BOX(1.5X1.5)'!$C$64</definedName>
    <definedName name="el2a2p">'[14]BOX(1.5X1.5)'!$C$40</definedName>
    <definedName name="el2a2t">'[14]BOX(1.5X1.5)'!$C$88</definedName>
    <definedName name="EL3A1P">'[14]BOX(1.5X1.5)'!$C$18</definedName>
    <definedName name="el3a1t">'[14]BOX(1.5X1.5)'!$C$66</definedName>
    <definedName name="el3a2p">'[14]BOX(1.5X1.5)'!$C$42</definedName>
    <definedName name="el3a2t">'[14]BOX(1.5X1.5)'!$C$90</definedName>
    <definedName name="ELC" localSheetId="10">#REF!</definedName>
    <definedName name="ELC" localSheetId="15">#REF!</definedName>
    <definedName name="ELC" localSheetId="4">#REF!</definedName>
    <definedName name="ELC" localSheetId="5">#REF!</definedName>
    <definedName name="ELC" localSheetId="26">#REF!</definedName>
    <definedName name="ELC" localSheetId="25">#REF!</definedName>
    <definedName name="ELC">#REF!</definedName>
    <definedName name="ELFE" localSheetId="10">#REF!</definedName>
    <definedName name="ELFE" localSheetId="15">#REF!</definedName>
    <definedName name="ELFE" localSheetId="4">#REF!</definedName>
    <definedName name="ELFE" localSheetId="5">#REF!</definedName>
    <definedName name="ELFE" localSheetId="26">#REF!</definedName>
    <definedName name="ELFE" localSheetId="25">#REF!</definedName>
    <definedName name="ELFE">#REF!</definedName>
    <definedName name="ELI" localSheetId="10">#REF!</definedName>
    <definedName name="ELI" localSheetId="15">#REF!</definedName>
    <definedName name="ELI" localSheetId="4">#REF!</definedName>
    <definedName name="ELI" localSheetId="5">#REF!</definedName>
    <definedName name="ELI" localSheetId="26">#REF!</definedName>
    <definedName name="ELI" localSheetId="25">#REF!</definedName>
    <definedName name="ELI">#REF!</definedName>
    <definedName name="EO" localSheetId="10">#REF!</definedName>
    <definedName name="EO" localSheetId="15">#REF!</definedName>
    <definedName name="EO" localSheetId="4">#REF!</definedName>
    <definedName name="EO" localSheetId="5">#REF!</definedName>
    <definedName name="EO" localSheetId="26">#REF!</definedName>
    <definedName name="EO" localSheetId="25">#REF!</definedName>
    <definedName name="EO">#REF!</definedName>
    <definedName name="EP_1" localSheetId="10">#REF!</definedName>
    <definedName name="EP_1" localSheetId="15">#REF!</definedName>
    <definedName name="EP_1" localSheetId="4">#REF!</definedName>
    <definedName name="EP_1" localSheetId="5">#REF!</definedName>
    <definedName name="EP_1" localSheetId="26">#REF!</definedName>
    <definedName name="EP_1" localSheetId="25">#REF!</definedName>
    <definedName name="EP_1">#REF!</definedName>
    <definedName name="EP_2" localSheetId="10">#REF!</definedName>
    <definedName name="EP_2" localSheetId="15">#REF!</definedName>
    <definedName name="EP_2" localSheetId="4">#REF!</definedName>
    <definedName name="EP_2" localSheetId="5">#REF!</definedName>
    <definedName name="EP_2" localSheetId="26">#REF!</definedName>
    <definedName name="EP_2" localSheetId="25">#REF!</definedName>
    <definedName name="EP_2">#REF!</definedName>
    <definedName name="EP_3" localSheetId="10">#REF!</definedName>
    <definedName name="EP_3" localSheetId="15">#REF!</definedName>
    <definedName name="EP_3" localSheetId="4">#REF!</definedName>
    <definedName name="EP_3" localSheetId="5">#REF!</definedName>
    <definedName name="EP_3" localSheetId="26">#REF!</definedName>
    <definedName name="EP_3" localSheetId="25">#REF!</definedName>
    <definedName name="EP_3">#REF!</definedName>
    <definedName name="EP_4" localSheetId="10">#REF!</definedName>
    <definedName name="EP_4" localSheetId="15">#REF!</definedName>
    <definedName name="EP_4" localSheetId="4">#REF!</definedName>
    <definedName name="EP_4" localSheetId="5">#REF!</definedName>
    <definedName name="EP_4" localSheetId="26">#REF!</definedName>
    <definedName name="EP_4" localSheetId="25">#REF!</definedName>
    <definedName name="EP_4">#REF!</definedName>
    <definedName name="Epc" localSheetId="10">#REF!</definedName>
    <definedName name="Epc" localSheetId="8">#REF!</definedName>
    <definedName name="Epc" localSheetId="15">#REF!</definedName>
    <definedName name="Epc" localSheetId="24">#REF!</definedName>
    <definedName name="Epc" localSheetId="4">#REF!</definedName>
    <definedName name="Epc" localSheetId="5">#REF!</definedName>
    <definedName name="Epc" localSheetId="26">#REF!</definedName>
    <definedName name="Epc" localSheetId="25">#REF!</definedName>
    <definedName name="Epc">#REF!</definedName>
    <definedName name="Epc_8" localSheetId="10">#REF!</definedName>
    <definedName name="Epc_8" localSheetId="8">#REF!</definedName>
    <definedName name="Epc_8" localSheetId="15">#REF!</definedName>
    <definedName name="Epc_8" localSheetId="24">#REF!</definedName>
    <definedName name="Epc_8" localSheetId="4">#REF!</definedName>
    <definedName name="Epc_8" localSheetId="5">#REF!</definedName>
    <definedName name="Epc_8" localSheetId="26">#REF!</definedName>
    <definedName name="Epc_8" localSheetId="25">#REF!</definedName>
    <definedName name="Epc_8">#REF!</definedName>
    <definedName name="Epc3Span" localSheetId="10">#REF!</definedName>
    <definedName name="Epc3Span" localSheetId="8">#REF!</definedName>
    <definedName name="Epc3Span" localSheetId="15">#REF!</definedName>
    <definedName name="Epc3Span" localSheetId="24">#REF!</definedName>
    <definedName name="Epc3Span" localSheetId="4">#REF!</definedName>
    <definedName name="Epc3Span" localSheetId="5">#REF!</definedName>
    <definedName name="Epc3Span" localSheetId="26">#REF!</definedName>
    <definedName name="Epc3Span" localSheetId="25">#REF!</definedName>
    <definedName name="Epc3Span">#REF!</definedName>
    <definedName name="Epc3Span_8" localSheetId="10">#REF!</definedName>
    <definedName name="Epc3Span_8" localSheetId="8">#REF!</definedName>
    <definedName name="Epc3Span_8" localSheetId="15">#REF!</definedName>
    <definedName name="Epc3Span_8" localSheetId="4">#REF!</definedName>
    <definedName name="Epc3Span_8" localSheetId="5">#REF!</definedName>
    <definedName name="Epc3Span_8" localSheetId="26">#REF!</definedName>
    <definedName name="Epc3Span_8" localSheetId="25">#REF!</definedName>
    <definedName name="Epc3Span_8">#REF!</definedName>
    <definedName name="er" localSheetId="10">#REF!</definedName>
    <definedName name="er" localSheetId="15">#REF!</definedName>
    <definedName name="er" localSheetId="4">#REF!</definedName>
    <definedName name="er" localSheetId="5">#REF!</definedName>
    <definedName name="er" localSheetId="26">#REF!</definedName>
    <definedName name="er" localSheetId="25">#REF!</definedName>
    <definedName name="er">#REF!</definedName>
    <definedName name="ererre" localSheetId="24">[25]DATE!$B$24:$B$85</definedName>
    <definedName name="ererre">[26]DATE!$B$24:$B$85</definedName>
    <definedName name="ererw" localSheetId="24">[25]DATE!$H$24:$H$85</definedName>
    <definedName name="ererw">[26]DATE!$H$24:$H$85</definedName>
    <definedName name="ERERWERE" localSheetId="10">[5]!ERERWERE</definedName>
    <definedName name="ERERWERE" localSheetId="8">[5]!ERERWERE</definedName>
    <definedName name="ERERWERE" localSheetId="15">[5]!ERERWERE</definedName>
    <definedName name="ERERWERE" localSheetId="4">[5]!ERERWERE</definedName>
    <definedName name="ERERWERE" localSheetId="5">[5]!ERERWERE</definedName>
    <definedName name="ERERWERE" localSheetId="26">[5]!ERERWERE</definedName>
    <definedName name="ERERWERE" localSheetId="25">[5]!ERERWERE</definedName>
    <definedName name="ERERWERE">[5]!ERERWERE</definedName>
    <definedName name="ERFE" localSheetId="10">#REF!</definedName>
    <definedName name="ERFE" localSheetId="15">#REF!</definedName>
    <definedName name="ERFE" localSheetId="4">#REF!</definedName>
    <definedName name="ERFE" localSheetId="5">#REF!</definedName>
    <definedName name="ERFE" localSheetId="26">#REF!</definedName>
    <definedName name="ERFE" localSheetId="25">#REF!</definedName>
    <definedName name="ERFE">#REF!</definedName>
    <definedName name="ergg" localSheetId="24">[25]DATE!$C$24:$C$85</definedName>
    <definedName name="ergg">[26]DATE!$C$24:$C$85</definedName>
    <definedName name="erwqew" localSheetId="10">[5]!erwqew</definedName>
    <definedName name="erwqew" localSheetId="8">[5]!erwqew</definedName>
    <definedName name="erwqew" localSheetId="15">[5]!erwqew</definedName>
    <definedName name="erwqew" localSheetId="4">[5]!erwqew</definedName>
    <definedName name="erwqew" localSheetId="5">[5]!erwqew</definedName>
    <definedName name="erwqew" localSheetId="26">[5]!erwqew</definedName>
    <definedName name="erwqew" localSheetId="25">[5]!erwqew</definedName>
    <definedName name="erwqew">[5]!erwqew</definedName>
    <definedName name="erwrewfe" localSheetId="24">[25]DATE!$E$24:$E$85</definedName>
    <definedName name="erwrewfe">[26]DATE!$E$24:$E$85</definedName>
    <definedName name="ES" localSheetId="10">#REF!</definedName>
    <definedName name="ES" localSheetId="8">#REF!</definedName>
    <definedName name="ES" localSheetId="15">#REF!</definedName>
    <definedName name="ES" localSheetId="24">#REF!</definedName>
    <definedName name="ES" localSheetId="4">#REF!</definedName>
    <definedName name="ES" localSheetId="5">#REF!</definedName>
    <definedName name="ES" localSheetId="26">#REF!</definedName>
    <definedName name="ES" localSheetId="25">#REF!</definedName>
    <definedName name="ES">#REF!</definedName>
    <definedName name="Eslab" localSheetId="10">#REF!</definedName>
    <definedName name="Eslab" localSheetId="8">#REF!</definedName>
    <definedName name="Eslab" localSheetId="15">#REF!</definedName>
    <definedName name="Eslab" localSheetId="24">#REF!</definedName>
    <definedName name="Eslab" localSheetId="4">#REF!</definedName>
    <definedName name="Eslab" localSheetId="5">#REF!</definedName>
    <definedName name="Eslab" localSheetId="26">#REF!</definedName>
    <definedName name="Eslab" localSheetId="25">#REF!</definedName>
    <definedName name="Eslab">#REF!</definedName>
    <definedName name="Eslab_8" localSheetId="10">#REF!</definedName>
    <definedName name="Eslab_8" localSheetId="8">#REF!</definedName>
    <definedName name="Eslab_8" localSheetId="15">#REF!</definedName>
    <definedName name="Eslab_8" localSheetId="24">#REF!</definedName>
    <definedName name="Eslab_8" localSheetId="4">#REF!</definedName>
    <definedName name="Eslab_8" localSheetId="5">#REF!</definedName>
    <definedName name="Eslab_8" localSheetId="26">#REF!</definedName>
    <definedName name="Eslab_8" localSheetId="25">#REF!</definedName>
    <definedName name="Eslab_8">#REF!</definedName>
    <definedName name="ET" localSheetId="10">BlankMacro1</definedName>
    <definedName name="ET" localSheetId="15">BlankMacro1</definedName>
    <definedName name="ET" localSheetId="24">BlankMacro1</definedName>
    <definedName name="ET" localSheetId="4">BlankMacro1</definedName>
    <definedName name="ET" localSheetId="5">BlankMacro1</definedName>
    <definedName name="ET" localSheetId="26">BlankMacro1</definedName>
    <definedName name="ET" localSheetId="25">BlankMacro1</definedName>
    <definedName name="ET">BlankMacro1</definedName>
    <definedName name="ETE" localSheetId="10">#REF!</definedName>
    <definedName name="ETE" localSheetId="15">#REF!</definedName>
    <definedName name="ETE" localSheetId="4">#REF!</definedName>
    <definedName name="ETE" localSheetId="5">#REF!</definedName>
    <definedName name="ETE" localSheetId="26">#REF!</definedName>
    <definedName name="ETE" localSheetId="25">#REF!</definedName>
    <definedName name="ETE">#REF!</definedName>
    <definedName name="ETTERET" localSheetId="10">#REF!</definedName>
    <definedName name="ETTERET" localSheetId="15">#REF!</definedName>
    <definedName name="ETTERET" localSheetId="4">#REF!</definedName>
    <definedName name="ETTERET" localSheetId="5">#REF!</definedName>
    <definedName name="ETTERET" localSheetId="26">#REF!</definedName>
    <definedName name="ETTERET" localSheetId="25">#REF!</definedName>
    <definedName name="ETTERET">#REF!</definedName>
    <definedName name="ETWGR" localSheetId="10">#REF!</definedName>
    <definedName name="ETWGR" localSheetId="15">#REF!</definedName>
    <definedName name="ETWGR" localSheetId="4">#REF!</definedName>
    <definedName name="ETWGR" localSheetId="5">#REF!</definedName>
    <definedName name="ETWGR" localSheetId="26">#REF!</definedName>
    <definedName name="ETWGR" localSheetId="25">#REF!</definedName>
    <definedName name="ETWGR">#REF!</definedName>
    <definedName name="Eu" localSheetId="10">#REF!</definedName>
    <definedName name="Eu" localSheetId="15">#REF!</definedName>
    <definedName name="Eu" localSheetId="4">#REF!</definedName>
    <definedName name="Eu" localSheetId="5">#REF!</definedName>
    <definedName name="Eu" localSheetId="26">#REF!</definedName>
    <definedName name="Eu" localSheetId="25">#REF!</definedName>
    <definedName name="Eu">#REF!</definedName>
    <definedName name="EUEUEU" localSheetId="10">BlankMacro1</definedName>
    <definedName name="EUEUEU" localSheetId="15">BlankMacro1</definedName>
    <definedName name="EUEUEU" localSheetId="24">BlankMacro1</definedName>
    <definedName name="EUEUEU" localSheetId="4">BlankMacro1</definedName>
    <definedName name="EUEUEU" localSheetId="5">BlankMacro1</definedName>
    <definedName name="EUEUEU" localSheetId="26">BlankMacro1</definedName>
    <definedName name="EUEUEU" localSheetId="25">BlankMacro1</definedName>
    <definedName name="EUEUEU">BlankMacro1</definedName>
    <definedName name="EW" localSheetId="10">#REF!</definedName>
    <definedName name="EW" localSheetId="8">#REF!</definedName>
    <definedName name="EW" localSheetId="15">#REF!</definedName>
    <definedName name="EW" localSheetId="4">#REF!</definedName>
    <definedName name="EW" localSheetId="5">#REF!</definedName>
    <definedName name="EW" localSheetId="26">#REF!</definedName>
    <definedName name="EW" localSheetId="25">#REF!</definedName>
    <definedName name="EW">#REF!</definedName>
    <definedName name="ewarrte4" localSheetId="10">#N/A</definedName>
    <definedName name="ewarrte4" localSheetId="15">#N/A</definedName>
    <definedName name="ewarrte4" localSheetId="24">'전기관로 토공산근'!ewarrte4</definedName>
    <definedName name="ewarrte4" localSheetId="5">#N/A</definedName>
    <definedName name="ewarrte4" localSheetId="26">#N/A</definedName>
    <definedName name="ewarrte4">공기밸브실조서!ewarrte4</definedName>
    <definedName name="ewarrte4_1" localSheetId="10">#N/A</definedName>
    <definedName name="ewarrte4_1" localSheetId="15">#N/A</definedName>
    <definedName name="ewarrte4_1" localSheetId="24">'전기관로 토공산근'!ewarrte4_1</definedName>
    <definedName name="ewarrte4_1" localSheetId="5">#N/A</definedName>
    <definedName name="ewarrte4_1" localSheetId="26">#N/A</definedName>
    <definedName name="ewarrte4_1">공기밸브실조서!ewarrte4_1</definedName>
    <definedName name="ewarrte4_10" localSheetId="10">#N/A</definedName>
    <definedName name="ewarrte4_10" localSheetId="15">#N/A</definedName>
    <definedName name="ewarrte4_10" localSheetId="24">'전기관로 토공산근'!ewarrte4_10</definedName>
    <definedName name="ewarrte4_10" localSheetId="5">#N/A</definedName>
    <definedName name="ewarrte4_10" localSheetId="26">#N/A</definedName>
    <definedName name="ewarrte4_10">공기밸브실조서!ewarrte4_10</definedName>
    <definedName name="ewarrte4_9" localSheetId="10">#N/A</definedName>
    <definedName name="ewarrte4_9" localSheetId="15">#N/A</definedName>
    <definedName name="ewarrte4_9" localSheetId="24">'전기관로 토공산근'!ewarrte4_9</definedName>
    <definedName name="ewarrte4_9" localSheetId="5">#N/A</definedName>
    <definedName name="ewarrte4_9" localSheetId="26">#N/A</definedName>
    <definedName name="ewarrte4_9">공기밸브실조서!ewarrte4_9</definedName>
    <definedName name="EWQ" localSheetId="10">BlankMacro1</definedName>
    <definedName name="EWQ" localSheetId="15">BlankMacro1</definedName>
    <definedName name="EWQ" localSheetId="24">BlankMacro1</definedName>
    <definedName name="EWQ" localSheetId="4">BlankMacro1</definedName>
    <definedName name="EWQ" localSheetId="5">BlankMacro1</definedName>
    <definedName name="EWQ" localSheetId="26">BlankMacro1</definedName>
    <definedName name="EWQ" localSheetId="25">BlankMacro1</definedName>
    <definedName name="EWQ">BlankMacro1</definedName>
    <definedName name="ewr" localSheetId="10">#REF!</definedName>
    <definedName name="ewr" localSheetId="15">#REF!</definedName>
    <definedName name="ewr" localSheetId="4">#REF!</definedName>
    <definedName name="ewr" localSheetId="5">#REF!</definedName>
    <definedName name="ewr" localSheetId="26">#REF!</definedName>
    <definedName name="ewr" localSheetId="25">#REF!</definedName>
    <definedName name="ewr">#REF!</definedName>
    <definedName name="ewre" localSheetId="24">[39]DATE!$G$24:$G$79</definedName>
    <definedName name="ewre">[40]DATE!$G$24:$G$79</definedName>
    <definedName name="EWRFD" localSheetId="10">#REF!</definedName>
    <definedName name="EWRFD" localSheetId="15">#REF!</definedName>
    <definedName name="EWRFD" localSheetId="4">#REF!</definedName>
    <definedName name="EWRFD" localSheetId="5">#REF!</definedName>
    <definedName name="EWRFD" localSheetId="26">#REF!</definedName>
    <definedName name="EWRFD" localSheetId="25">#REF!</definedName>
    <definedName name="EWRFD">#REF!</definedName>
    <definedName name="EWRGD" localSheetId="10">#REF!</definedName>
    <definedName name="EWRGD" localSheetId="15">#REF!</definedName>
    <definedName name="EWRGD" localSheetId="4">#REF!</definedName>
    <definedName name="EWRGD" localSheetId="5">#REF!</definedName>
    <definedName name="EWRGD" localSheetId="26">#REF!</definedName>
    <definedName name="EWRGD" localSheetId="25">#REF!</definedName>
    <definedName name="EWRGD">#REF!</definedName>
    <definedName name="Excel_BuiltIn_Criteria" localSheetId="10">#REF!</definedName>
    <definedName name="Excel_BuiltIn_Criteria" localSheetId="8">#REF!</definedName>
    <definedName name="Excel_BuiltIn_Criteria" localSheetId="15">#REF!</definedName>
    <definedName name="Excel_BuiltIn_Criteria" localSheetId="24">#REF!</definedName>
    <definedName name="Excel_BuiltIn_Criteria" localSheetId="4">#REF!</definedName>
    <definedName name="Excel_BuiltIn_Criteria" localSheetId="5">#REF!</definedName>
    <definedName name="Excel_BuiltIn_Criteria" localSheetId="26">#REF!</definedName>
    <definedName name="Excel_BuiltIn_Criteria" localSheetId="25">#REF!</definedName>
    <definedName name="Excel_BuiltIn_Criteria">#REF!</definedName>
    <definedName name="Excel_BuiltIn_Criteria_8" localSheetId="10">#REF!</definedName>
    <definedName name="Excel_BuiltIn_Criteria_8" localSheetId="8">#REF!</definedName>
    <definedName name="Excel_BuiltIn_Criteria_8" localSheetId="15">#REF!</definedName>
    <definedName name="Excel_BuiltIn_Criteria_8" localSheetId="24">#REF!</definedName>
    <definedName name="Excel_BuiltIn_Criteria_8" localSheetId="4">#REF!</definedName>
    <definedName name="Excel_BuiltIn_Criteria_8" localSheetId="5">#REF!</definedName>
    <definedName name="Excel_BuiltIn_Criteria_8" localSheetId="26">#REF!</definedName>
    <definedName name="Excel_BuiltIn_Criteria_8" localSheetId="25">#REF!</definedName>
    <definedName name="Excel_BuiltIn_Criteria_8">#REF!</definedName>
    <definedName name="Excel_BuiltIn_Database" localSheetId="10">#REF!</definedName>
    <definedName name="Excel_BuiltIn_Database" localSheetId="8">#REF!</definedName>
    <definedName name="Excel_BuiltIn_Database" localSheetId="15">#REF!</definedName>
    <definedName name="Excel_BuiltIn_Database" localSheetId="24">#REF!</definedName>
    <definedName name="Excel_BuiltIn_Database" localSheetId="4">#REF!</definedName>
    <definedName name="Excel_BuiltIn_Database" localSheetId="5">#REF!</definedName>
    <definedName name="Excel_BuiltIn_Database" localSheetId="26">#REF!</definedName>
    <definedName name="Excel_BuiltIn_Database" localSheetId="25">#REF!</definedName>
    <definedName name="Excel_BuiltIn_Database">#REF!</definedName>
    <definedName name="Excel_BuiltIn_Database_6" localSheetId="10">#REF!</definedName>
    <definedName name="Excel_BuiltIn_Database_6" localSheetId="8">#REF!</definedName>
    <definedName name="Excel_BuiltIn_Database_6" localSheetId="15">#REF!</definedName>
    <definedName name="Excel_BuiltIn_Database_6" localSheetId="4">#REF!</definedName>
    <definedName name="Excel_BuiltIn_Database_6" localSheetId="5">#REF!</definedName>
    <definedName name="Excel_BuiltIn_Database_6" localSheetId="26">#REF!</definedName>
    <definedName name="Excel_BuiltIn_Database_6" localSheetId="25">#REF!</definedName>
    <definedName name="Excel_BuiltIn_Database_6">#REF!</definedName>
    <definedName name="Excel_BuiltIn_Database_8" localSheetId="10">#REF!</definedName>
    <definedName name="Excel_BuiltIn_Database_8" localSheetId="8">#REF!</definedName>
    <definedName name="Excel_BuiltIn_Database_8" localSheetId="15">#REF!</definedName>
    <definedName name="Excel_BuiltIn_Database_8" localSheetId="4">#REF!</definedName>
    <definedName name="Excel_BuiltIn_Database_8" localSheetId="5">#REF!</definedName>
    <definedName name="Excel_BuiltIn_Database_8" localSheetId="26">#REF!</definedName>
    <definedName name="Excel_BuiltIn_Database_8" localSheetId="25">#REF!</definedName>
    <definedName name="Excel_BuiltIn_Database_8">#REF!</definedName>
    <definedName name="Excel_BuiltIn_Extract" localSheetId="10">#REF!</definedName>
    <definedName name="Excel_BuiltIn_Extract" localSheetId="8">#REF!</definedName>
    <definedName name="Excel_BuiltIn_Extract" localSheetId="15">#REF!</definedName>
    <definedName name="Excel_BuiltIn_Extract" localSheetId="4">#REF!</definedName>
    <definedName name="Excel_BuiltIn_Extract" localSheetId="5">#REF!</definedName>
    <definedName name="Excel_BuiltIn_Extract" localSheetId="26">#REF!</definedName>
    <definedName name="Excel_BuiltIn_Extract" localSheetId="25">#REF!</definedName>
    <definedName name="Excel_BuiltIn_Extract">#REF!</definedName>
    <definedName name="Excel_BuiltIn_Extract_8" localSheetId="10">#REF!</definedName>
    <definedName name="Excel_BuiltIn_Extract_8" localSheetId="8">#REF!</definedName>
    <definedName name="Excel_BuiltIn_Extract_8" localSheetId="15">#REF!</definedName>
    <definedName name="Excel_BuiltIn_Extract_8" localSheetId="4">#REF!</definedName>
    <definedName name="Excel_BuiltIn_Extract_8" localSheetId="5">#REF!</definedName>
    <definedName name="Excel_BuiltIn_Extract_8" localSheetId="26">#REF!</definedName>
    <definedName name="Excel_BuiltIn_Extract_8" localSheetId="25">#REF!</definedName>
    <definedName name="Excel_BuiltIn_Extract_8">#REF!</definedName>
    <definedName name="Excel_BuiltIn_Print_Area" localSheetId="10">#REF!</definedName>
    <definedName name="Excel_BuiltIn_Print_Area" localSheetId="8">#REF!</definedName>
    <definedName name="Excel_BuiltIn_Print_Area" localSheetId="15">#REF!</definedName>
    <definedName name="Excel_BuiltIn_Print_Area" localSheetId="4">#REF!</definedName>
    <definedName name="Excel_BuiltIn_Print_Area" localSheetId="5">#REF!</definedName>
    <definedName name="Excel_BuiltIn_Print_Area" localSheetId="26">#REF!</definedName>
    <definedName name="Excel_BuiltIn_Print_Area" localSheetId="25">#REF!</definedName>
    <definedName name="Excel_BuiltIn_Print_Area">#REF!</definedName>
    <definedName name="Excel_BuiltIn_Recorder" localSheetId="10">#REF!</definedName>
    <definedName name="Excel_BuiltIn_Recorder" localSheetId="8">#REF!</definedName>
    <definedName name="Excel_BuiltIn_Recorder" localSheetId="15">#REF!</definedName>
    <definedName name="Excel_BuiltIn_Recorder" localSheetId="4">#REF!</definedName>
    <definedName name="Excel_BuiltIn_Recorder" localSheetId="5">#REF!</definedName>
    <definedName name="Excel_BuiltIn_Recorder" localSheetId="26">#REF!</definedName>
    <definedName name="Excel_BuiltIn_Recorder" localSheetId="25">#REF!</definedName>
    <definedName name="Excel_BuiltIn_Recorder">#REF!</definedName>
    <definedName name="_xlnm.Extract" localSheetId="10">#REF!</definedName>
    <definedName name="_xlnm.Extract" localSheetId="8">#REF!</definedName>
    <definedName name="_xlnm.Extract" localSheetId="15">#REF!</definedName>
    <definedName name="_xlnm.Extract" localSheetId="4">#REF!</definedName>
    <definedName name="_xlnm.Extract" localSheetId="5">#REF!</definedName>
    <definedName name="_xlnm.Extract" localSheetId="26">#REF!</definedName>
    <definedName name="_xlnm.Extract" localSheetId="25">#REF!</definedName>
    <definedName name="_xlnm.Extract">#REF!</definedName>
    <definedName name="eyh" localSheetId="10">#N/A</definedName>
    <definedName name="eyh" localSheetId="15">#N/A</definedName>
    <definedName name="eyh" localSheetId="24">'전기관로 토공산근'!eyh</definedName>
    <definedName name="eyh" localSheetId="5">#N/A</definedName>
    <definedName name="eyh" localSheetId="26">#N/A</definedName>
    <definedName name="eyh">공기밸브실조서!eyh</definedName>
    <definedName name="eyh_1" localSheetId="10">#N/A</definedName>
    <definedName name="eyh_1" localSheetId="15">#N/A</definedName>
    <definedName name="eyh_1" localSheetId="24">'전기관로 토공산근'!eyh_1</definedName>
    <definedName name="eyh_1" localSheetId="5">#N/A</definedName>
    <definedName name="eyh_1" localSheetId="26">#N/A</definedName>
    <definedName name="eyh_1">공기밸브실조서!eyh_1</definedName>
    <definedName name="eyh_10" localSheetId="10">#N/A</definedName>
    <definedName name="eyh_10" localSheetId="15">#N/A</definedName>
    <definedName name="eyh_10" localSheetId="24">'전기관로 토공산근'!eyh_10</definedName>
    <definedName name="eyh_10" localSheetId="5">#N/A</definedName>
    <definedName name="eyh_10" localSheetId="26">#N/A</definedName>
    <definedName name="eyh_10">공기밸브실조서!eyh_10</definedName>
    <definedName name="eyh_9" localSheetId="10">#N/A</definedName>
    <definedName name="eyh_9" localSheetId="15">#N/A</definedName>
    <definedName name="eyh_9" localSheetId="24">'전기관로 토공산근'!eyh_9</definedName>
    <definedName name="eyh_9" localSheetId="5">#N/A</definedName>
    <definedName name="eyh_9" localSheetId="26">#N/A</definedName>
    <definedName name="eyh_9">공기밸브실조서!eyh_9</definedName>
    <definedName name="EYYUUTUTUTUTTRU" localSheetId="10">#REF!</definedName>
    <definedName name="EYYUUTUTUTUTTRU" localSheetId="8">#REF!</definedName>
    <definedName name="EYYUUTUTUTUTTRU" localSheetId="15">#REF!</definedName>
    <definedName name="EYYUUTUTUTUTTRU" localSheetId="24">#REF!</definedName>
    <definedName name="EYYUUTUTUTUTTRU" localSheetId="4">#REF!</definedName>
    <definedName name="EYYUUTUTUTUTTRU" localSheetId="5">#REF!</definedName>
    <definedName name="EYYUUTUTUTUTTRU" localSheetId="26">#REF!</definedName>
    <definedName name="EYYUUTUTUTUTTRU" localSheetId="25">#REF!</definedName>
    <definedName name="EYYUUTUTUTUTTRU">#REF!</definedName>
    <definedName name="f" localSheetId="24">#REF!</definedName>
    <definedName name="F" hidden="1">{#N/A,#N/A,FALSE,"배수1"}</definedName>
    <definedName name="F_8" localSheetId="10">#REF!</definedName>
    <definedName name="F_8" localSheetId="8">#REF!</definedName>
    <definedName name="F_8" localSheetId="15">#REF!</definedName>
    <definedName name="F_8" localSheetId="24">#REF!</definedName>
    <definedName name="F_8" localSheetId="4">#REF!</definedName>
    <definedName name="F_8" localSheetId="5">#REF!</definedName>
    <definedName name="F_8" localSheetId="26">#REF!</definedName>
    <definedName name="F_8" localSheetId="25">#REF!</definedName>
    <definedName name="F_8">#REF!</definedName>
    <definedName name="F1F" localSheetId="10">[29]교각1!#REF!</definedName>
    <definedName name="F1F" localSheetId="8">[29]교각1!#REF!</definedName>
    <definedName name="F1F" localSheetId="15">[29]교각1!#REF!</definedName>
    <definedName name="F1F" localSheetId="4">[29]교각1!#REF!</definedName>
    <definedName name="F1F" localSheetId="5">[29]교각1!#REF!</definedName>
    <definedName name="F1F" localSheetId="26">[29]교각1!#REF!</definedName>
    <definedName name="F1F" localSheetId="25">[29]교각1!#REF!</definedName>
    <definedName name="F1F">[29]교각1!#REF!</definedName>
    <definedName name="F2F" localSheetId="10">[29]교각1!#REF!</definedName>
    <definedName name="F2F" localSheetId="8">[29]교각1!#REF!</definedName>
    <definedName name="F2F" localSheetId="15">[29]교각1!#REF!</definedName>
    <definedName name="F2F" localSheetId="4">[29]교각1!#REF!</definedName>
    <definedName name="F2F" localSheetId="5">[29]교각1!#REF!</definedName>
    <definedName name="F2F" localSheetId="26">[29]교각1!#REF!</definedName>
    <definedName name="F2F" localSheetId="25">[29]교각1!#REF!</definedName>
    <definedName name="F2F">[29]교각1!#REF!</definedName>
    <definedName name="F3F" localSheetId="10">[29]교각1!#REF!</definedName>
    <definedName name="F3F" localSheetId="8">[29]교각1!#REF!</definedName>
    <definedName name="F3F" localSheetId="15">[29]교각1!#REF!</definedName>
    <definedName name="F3F" localSheetId="4">[29]교각1!#REF!</definedName>
    <definedName name="F3F" localSheetId="5">[29]교각1!#REF!</definedName>
    <definedName name="F3F" localSheetId="26">[29]교각1!#REF!</definedName>
    <definedName name="F3F" localSheetId="25">[29]교각1!#REF!</definedName>
    <definedName name="F3F">[29]교각1!#REF!</definedName>
    <definedName name="fa" localSheetId="10">[5]!fa</definedName>
    <definedName name="fa" localSheetId="8">[5]!fa</definedName>
    <definedName name="fa" localSheetId="15">[5]!fa</definedName>
    <definedName name="fa" localSheetId="4">[5]!fa</definedName>
    <definedName name="fa" localSheetId="5">[5]!fa</definedName>
    <definedName name="fa" localSheetId="26">[5]!fa</definedName>
    <definedName name="fa" localSheetId="25">[5]!fa</definedName>
    <definedName name="fa">[5]!fa</definedName>
    <definedName name="FacterEarth">[15]역T형!$J$575</definedName>
    <definedName name="FacterLive">[15]역T형!$J$574</definedName>
    <definedName name="FADSFA" localSheetId="10">#REF!</definedName>
    <definedName name="FADSFA" localSheetId="8">#REF!</definedName>
    <definedName name="FADSFA" localSheetId="15">#REF!</definedName>
    <definedName name="FADSFA" localSheetId="24">#REF!</definedName>
    <definedName name="FADSFA" localSheetId="4">#REF!</definedName>
    <definedName name="FADSFA" localSheetId="5">#REF!</definedName>
    <definedName name="FADSFA" localSheetId="26">#REF!</definedName>
    <definedName name="FADSFA" localSheetId="25">#REF!</definedName>
    <definedName name="FADSFA">#REF!</definedName>
    <definedName name="FB" localSheetId="10">#REF!</definedName>
    <definedName name="FB" localSheetId="8">#REF!</definedName>
    <definedName name="FB" localSheetId="15">#REF!</definedName>
    <definedName name="FB" localSheetId="24">#REF!</definedName>
    <definedName name="FB" localSheetId="4">#REF!</definedName>
    <definedName name="FB" localSheetId="5">#REF!</definedName>
    <definedName name="FB" localSheetId="26">#REF!</definedName>
    <definedName name="FB" localSheetId="25">#REF!</definedName>
    <definedName name="FB">#REF!</definedName>
    <definedName name="FC" localSheetId="10">#REF!</definedName>
    <definedName name="FC" localSheetId="15">#REF!</definedName>
    <definedName name="FC" localSheetId="4">#REF!</definedName>
    <definedName name="FC" localSheetId="5">#REF!</definedName>
    <definedName name="FC" localSheetId="26">#REF!</definedName>
    <definedName name="FC" localSheetId="25">#REF!</definedName>
    <definedName name="FC">#REF!</definedName>
    <definedName name="Fci" localSheetId="10">#REF!</definedName>
    <definedName name="Fci" localSheetId="8">#REF!</definedName>
    <definedName name="Fci" localSheetId="15">#REF!</definedName>
    <definedName name="Fci" localSheetId="24">#REF!</definedName>
    <definedName name="Fci" localSheetId="4">#REF!</definedName>
    <definedName name="Fci" localSheetId="5">#REF!</definedName>
    <definedName name="Fci" localSheetId="26">#REF!</definedName>
    <definedName name="Fci" localSheetId="25">#REF!</definedName>
    <definedName name="Fci">#REF!</definedName>
    <definedName name="Fci_8" localSheetId="10">#REF!</definedName>
    <definedName name="Fci_8" localSheetId="8">#REF!</definedName>
    <definedName name="Fci_8" localSheetId="15">#REF!</definedName>
    <definedName name="Fci_8" localSheetId="4">#REF!</definedName>
    <definedName name="Fci_8" localSheetId="5">#REF!</definedName>
    <definedName name="Fci_8" localSheetId="26">#REF!</definedName>
    <definedName name="Fci_8" localSheetId="25">#REF!</definedName>
    <definedName name="Fci_8">#REF!</definedName>
    <definedName name="Fck" localSheetId="10">#REF!</definedName>
    <definedName name="Fck" localSheetId="8">#REF!</definedName>
    <definedName name="Fck" localSheetId="15">#REF!</definedName>
    <definedName name="Fck" localSheetId="4">#REF!</definedName>
    <definedName name="Fck" localSheetId="5">#REF!</definedName>
    <definedName name="Fck" localSheetId="26">#REF!</definedName>
    <definedName name="Fck" localSheetId="25">#REF!</definedName>
    <definedName name="Fck">#REF!</definedName>
    <definedName name="fcp" localSheetId="10">#REF!</definedName>
    <definedName name="fcp" localSheetId="15">#REF!</definedName>
    <definedName name="fcp" localSheetId="4">#REF!</definedName>
    <definedName name="fcp" localSheetId="5">#REF!</definedName>
    <definedName name="fcp" localSheetId="26">#REF!</definedName>
    <definedName name="fcp" localSheetId="25">#REF!</definedName>
    <definedName name="fcp">#REF!</definedName>
    <definedName name="fdafs" localSheetId="24">[25]DATE!$C$24:$C$85</definedName>
    <definedName name="fdafs">[26]DATE!$C$24:$C$85</definedName>
    <definedName name="FDAS" localSheetId="10">#REF!</definedName>
    <definedName name="FDAS" localSheetId="15">#REF!</definedName>
    <definedName name="FDAS" localSheetId="4">#REF!</definedName>
    <definedName name="FDAS" localSheetId="5">#REF!</definedName>
    <definedName name="FDAS" localSheetId="26">#REF!</definedName>
    <definedName name="FDAS" localSheetId="25">#REF!</definedName>
    <definedName name="FDAS">#REF!</definedName>
    <definedName name="fdfd"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DF" localSheetId="10">#REF!</definedName>
    <definedName name="FDFDF" localSheetId="15">#REF!</definedName>
    <definedName name="FDFDF" localSheetId="4">#REF!</definedName>
    <definedName name="FDFDF" localSheetId="5">#REF!</definedName>
    <definedName name="FDFDF" localSheetId="26">#REF!</definedName>
    <definedName name="FDFDF" localSheetId="25">#REF!</definedName>
    <definedName name="FDFDF">#REF!</definedName>
    <definedName name="fdfdfd"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df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e"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e"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r" localSheetId="10">#REF!</definedName>
    <definedName name="fdfr" localSheetId="15">#REF!</definedName>
    <definedName name="fdfr" localSheetId="4">#REF!</definedName>
    <definedName name="fdfr" localSheetId="5">#REF!</definedName>
    <definedName name="fdfr" localSheetId="26">#REF!</definedName>
    <definedName name="fdfr" localSheetId="25">#REF!</definedName>
    <definedName name="fdfr">#REF!</definedName>
    <definedName name="FDGDFAGFD" localSheetId="24" hidden="1">{#N/A,#N/A,FALSE,"포장1";#N/A,#N/A,FALSE,"포장1"}</definedName>
    <definedName name="FDGDFAGFD" hidden="1">{#N/A,#N/A,FALSE,"포장1";#N/A,#N/A,FALSE,"포장1"}</definedName>
    <definedName name="fdgf" localSheetId="10">#N/A</definedName>
    <definedName name="fdgf" localSheetId="15">#N/A</definedName>
    <definedName name="fdgf" localSheetId="24">'전기관로 토공산근'!fdgf</definedName>
    <definedName name="fdgf" localSheetId="5">#N/A</definedName>
    <definedName name="fdgf" localSheetId="26">#N/A</definedName>
    <definedName name="fdgf">공기밸브실조서!fdgf</definedName>
    <definedName name="fdgf_1" localSheetId="10">#N/A</definedName>
    <definedName name="fdgf_1" localSheetId="15">#N/A</definedName>
    <definedName name="fdgf_1" localSheetId="24">'전기관로 토공산근'!fdgf_1</definedName>
    <definedName name="fdgf_1" localSheetId="5">#N/A</definedName>
    <definedName name="fdgf_1" localSheetId="26">#N/A</definedName>
    <definedName name="fdgf_1">공기밸브실조서!fdgf_1</definedName>
    <definedName name="fdgf_10" localSheetId="10">#N/A</definedName>
    <definedName name="fdgf_10" localSheetId="15">#N/A</definedName>
    <definedName name="fdgf_10" localSheetId="24">'전기관로 토공산근'!fdgf_10</definedName>
    <definedName name="fdgf_10" localSheetId="5">#N/A</definedName>
    <definedName name="fdgf_10" localSheetId="26">#N/A</definedName>
    <definedName name="fdgf_10">공기밸브실조서!fdgf_10</definedName>
    <definedName name="fdgf_9" localSheetId="10">#N/A</definedName>
    <definedName name="fdgf_9" localSheetId="15">#N/A</definedName>
    <definedName name="fdgf_9" localSheetId="24">'전기관로 토공산근'!fdgf_9</definedName>
    <definedName name="fdgf_9" localSheetId="5">#N/A</definedName>
    <definedName name="fdgf_9" localSheetId="26">#N/A</definedName>
    <definedName name="fdgf_9">공기밸브실조서!fdgf_9</definedName>
    <definedName name="fdgfdg" localSheetId="24" hidden="1">{#N/A,#N/A,FALSE,"2~8번"}</definedName>
    <definedName name="fdgfdg" hidden="1">{#N/A,#N/A,FALSE,"2~8번"}</definedName>
    <definedName name="fdgfgf" localSheetId="24" hidden="1">{#N/A,#N/A,FALSE,"운반시간"}</definedName>
    <definedName name="fdgfgf" hidden="1">{#N/A,#N/A,FALSE,"운반시간"}</definedName>
    <definedName name="FDRHGFDS" localSheetId="10">#REF!</definedName>
    <definedName name="FDRHGFDS" localSheetId="15">#REF!</definedName>
    <definedName name="FDRHGFDS" localSheetId="4">#REF!</definedName>
    <definedName name="FDRHGFDS" localSheetId="5">#REF!</definedName>
    <definedName name="FDRHGFDS" localSheetId="26">#REF!</definedName>
    <definedName name="FDRHGFDS" localSheetId="25">#REF!</definedName>
    <definedName name="FDRHGFDS">#REF!</definedName>
    <definedName name="FDS" localSheetId="24">#REF!</definedName>
    <definedName name="FD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SFAFAFS" localSheetId="10">[5]!FDSFAFAFS</definedName>
    <definedName name="FDSFAFAFS" localSheetId="8">[5]!FDSFAFAFS</definedName>
    <definedName name="FDSFAFAFS" localSheetId="15">[5]!FDSFAFAFS</definedName>
    <definedName name="FDSFAFAFS" localSheetId="4">[5]!FDSFAFAFS</definedName>
    <definedName name="FDSFAFAFS" localSheetId="5">[5]!FDSFAFAFS</definedName>
    <definedName name="FDSFAFAFS" localSheetId="26">[5]!FDSFAFAFS</definedName>
    <definedName name="FDSFAFAFS" localSheetId="25">[5]!FDSFAFAFS</definedName>
    <definedName name="FDSFAFAFS">[5]!FDSFAFAFS</definedName>
    <definedName name="FDSFSD" localSheetId="10">[5]!FDSFSD</definedName>
    <definedName name="FDSFSD" localSheetId="8">[5]!FDSFSD</definedName>
    <definedName name="FDSFSD" localSheetId="15">[5]!FDSFSD</definedName>
    <definedName name="FDSFSD" localSheetId="4">[5]!FDSFSD</definedName>
    <definedName name="FDSFSD" localSheetId="5">[5]!FDSFSD</definedName>
    <definedName name="FDSFSD" localSheetId="26">[5]!FDSFSD</definedName>
    <definedName name="FDSFSD" localSheetId="25">[5]!FDSFSD</definedName>
    <definedName name="FDSFSD">[5]!FDSFSD</definedName>
    <definedName name="FDSVCDS" localSheetId="10">#REF!</definedName>
    <definedName name="FDSVCDS" localSheetId="15">#REF!</definedName>
    <definedName name="FDSVCDS" localSheetId="4">#REF!</definedName>
    <definedName name="FDSVCDS" localSheetId="5">#REF!</definedName>
    <definedName name="FDSVCDS" localSheetId="26">#REF!</definedName>
    <definedName name="FDSVCDS" localSheetId="25">#REF!</definedName>
    <definedName name="FDSVCDS">#REF!</definedName>
    <definedName name="fdtdhg" localSheetId="10">#REF!</definedName>
    <definedName name="fdtdhg" localSheetId="15">#REF!</definedName>
    <definedName name="fdtdhg" localSheetId="4">#REF!</definedName>
    <definedName name="fdtdhg" localSheetId="5">#REF!</definedName>
    <definedName name="fdtdhg" localSheetId="26">#REF!</definedName>
    <definedName name="fdtdhg" localSheetId="25">#REF!</definedName>
    <definedName name="fdtdhg">#REF!</definedName>
    <definedName name="FDTRJHR" localSheetId="10">#REF!</definedName>
    <definedName name="FDTRJHR" localSheetId="15">#REF!</definedName>
    <definedName name="FDTRJHR" localSheetId="4">#REF!</definedName>
    <definedName name="FDTRJHR" localSheetId="5">#REF!</definedName>
    <definedName name="FDTRJHR" localSheetId="26">#REF!</definedName>
    <definedName name="FDTRJHR" localSheetId="25">#REF!</definedName>
    <definedName name="FDTRJHR">#REF!</definedName>
    <definedName name="FEF"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E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efe" localSheetId="24">#REF!</definedName>
    <definedName name="FEFE"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efefeerw" localSheetId="10">#REF!</definedName>
    <definedName name="fefefeerw" localSheetId="15">#REF!</definedName>
    <definedName name="fefefeerw" localSheetId="4">#REF!</definedName>
    <definedName name="fefefeerw" localSheetId="5">#REF!</definedName>
    <definedName name="fefefeerw" localSheetId="26">#REF!</definedName>
    <definedName name="fefefeerw" localSheetId="25">#REF!</definedName>
    <definedName name="fefefeerw">#REF!</definedName>
    <definedName name="ferew" localSheetId="10">#REF!</definedName>
    <definedName name="ferew" localSheetId="15">#REF!</definedName>
    <definedName name="ferew" localSheetId="4">#REF!</definedName>
    <definedName name="ferew" localSheetId="5">#REF!</definedName>
    <definedName name="ferew" localSheetId="26">#REF!</definedName>
    <definedName name="ferew" localSheetId="25">#REF!</definedName>
    <definedName name="ferew">#REF!</definedName>
    <definedName name="ferff" localSheetId="10">#REF!</definedName>
    <definedName name="ferff" localSheetId="15">#REF!</definedName>
    <definedName name="ferff" localSheetId="4">#REF!</definedName>
    <definedName name="ferff" localSheetId="5">#REF!</definedName>
    <definedName name="ferff" localSheetId="26">#REF!</definedName>
    <definedName name="ferff" localSheetId="25">#REF!</definedName>
    <definedName name="ferff">#REF!</definedName>
    <definedName name="fewsfssf" localSheetId="10" hidden="1">[41]조명시설!#REF!</definedName>
    <definedName name="fewsfssf" localSheetId="8" hidden="1">[41]조명시설!#REF!</definedName>
    <definedName name="fewsfssf" localSheetId="15" hidden="1">[41]조명시설!#REF!</definedName>
    <definedName name="fewsfssf" localSheetId="4" hidden="1">[41]조명시설!#REF!</definedName>
    <definedName name="fewsfssf" localSheetId="5" hidden="1">[41]조명시설!#REF!</definedName>
    <definedName name="fewsfssf" localSheetId="26" hidden="1">[41]조명시설!#REF!</definedName>
    <definedName name="fewsfssf" localSheetId="25" hidden="1">[41]조명시설!#REF!</definedName>
    <definedName name="fewsfssf" hidden="1">[41]조명시설!#REF!</definedName>
    <definedName name="FEXRE" localSheetId="10">#REF!</definedName>
    <definedName name="FEXRE" localSheetId="15">#REF!</definedName>
    <definedName name="FEXRE" localSheetId="4">#REF!</definedName>
    <definedName name="FEXRE" localSheetId="5">#REF!</definedName>
    <definedName name="FEXRE" localSheetId="26">#REF!</definedName>
    <definedName name="FEXRE" localSheetId="25">#REF!</definedName>
    <definedName name="FEXRE">#REF!</definedName>
    <definedName name="FF" localSheetId="24">#REF!</definedName>
    <definedName name="FF" hidden="1">{#N/A,#N/A,FALSE,"표지목차"}</definedName>
    <definedName name="ffdfef" localSheetId="10">#REF!</definedName>
    <definedName name="ffdfef" localSheetId="15">#REF!</definedName>
    <definedName name="ffdfef" localSheetId="4">#REF!</definedName>
    <definedName name="ffdfef" localSheetId="5">#REF!</definedName>
    <definedName name="ffdfef" localSheetId="26">#REF!</definedName>
    <definedName name="ffdfef" localSheetId="25">#REF!</definedName>
    <definedName name="ffdfef">#REF!</definedName>
    <definedName name="FFF" localSheetId="24">'전기관로 토공산근'!FFF</definedName>
    <definedName name="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_1" localSheetId="10">#N/A</definedName>
    <definedName name="FFF_1" localSheetId="15">#N/A</definedName>
    <definedName name="FFF_1" localSheetId="24">'전기관로 토공산근'!FFF_1</definedName>
    <definedName name="FFF_1" localSheetId="5">#N/A</definedName>
    <definedName name="FFF_1" localSheetId="26">#N/A</definedName>
    <definedName name="FFF_1">공기밸브실조서!FFF_1</definedName>
    <definedName name="FFF_10" localSheetId="10">#N/A</definedName>
    <definedName name="FFF_10" localSheetId="15">#N/A</definedName>
    <definedName name="FFF_10" localSheetId="24">'전기관로 토공산근'!FFF_10</definedName>
    <definedName name="FFF_10" localSheetId="5">#N/A</definedName>
    <definedName name="FFF_10" localSheetId="26">#N/A</definedName>
    <definedName name="FFF_10">공기밸브실조서!FFF_10</definedName>
    <definedName name="FFF_9" localSheetId="10">#N/A</definedName>
    <definedName name="FFF_9" localSheetId="15">#N/A</definedName>
    <definedName name="FFF_9" localSheetId="24">'전기관로 토공산근'!FFF_9</definedName>
    <definedName name="FFF_9" localSheetId="5">#N/A</definedName>
    <definedName name="FFF_9" localSheetId="26">#N/A</definedName>
    <definedName name="FFF_9">공기밸브실조서!FFF_9</definedName>
    <definedName name="ffff" localSheetId="24">BlankMacro1</definedName>
    <definedName name="f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f_1" localSheetId="10">BlankMacro1</definedName>
    <definedName name="ffff_1" localSheetId="8">BlankMacro1</definedName>
    <definedName name="ffff_1" localSheetId="15">BlankMacro1</definedName>
    <definedName name="ffff_1" localSheetId="24">BlankMacro1</definedName>
    <definedName name="ffff_1" localSheetId="4">BlankMacro1</definedName>
    <definedName name="ffff_1" localSheetId="5">BlankMacro1</definedName>
    <definedName name="ffff_1" localSheetId="26">BlankMacro1</definedName>
    <definedName name="ffff_1" localSheetId="25">BlankMacro1</definedName>
    <definedName name="ffff_1">BlankMacro1</definedName>
    <definedName name="ffff_10" localSheetId="10">BlankMacro1</definedName>
    <definedName name="ffff_10" localSheetId="8">BlankMacro1</definedName>
    <definedName name="ffff_10" localSheetId="15">BlankMacro1</definedName>
    <definedName name="ffff_10" localSheetId="24">BlankMacro1</definedName>
    <definedName name="ffff_10" localSheetId="4">BlankMacro1</definedName>
    <definedName name="ffff_10" localSheetId="5">BlankMacro1</definedName>
    <definedName name="ffff_10" localSheetId="26">BlankMacro1</definedName>
    <definedName name="ffff_10" localSheetId="25">BlankMacro1</definedName>
    <definedName name="ffff_10">BlankMacro1</definedName>
    <definedName name="ffff_9" localSheetId="10">BlankMacro1</definedName>
    <definedName name="ffff_9" localSheetId="8">BlankMacro1</definedName>
    <definedName name="ffff_9" localSheetId="15">BlankMacro1</definedName>
    <definedName name="ffff_9" localSheetId="24">BlankMacro1</definedName>
    <definedName name="ffff_9" localSheetId="4">BlankMacro1</definedName>
    <definedName name="ffff_9" localSheetId="5">BlankMacro1</definedName>
    <definedName name="ffff_9" localSheetId="26">BlankMacro1</definedName>
    <definedName name="ffff_9" localSheetId="25">BlankMacro1</definedName>
    <definedName name="ffff_9">BlankMacro1</definedName>
    <definedName name="FFFFF" localSheetId="10">BlankMacro1</definedName>
    <definedName name="FFFFF" localSheetId="8">BlankMacro1</definedName>
    <definedName name="FFFFF" localSheetId="15">BlankMacro1</definedName>
    <definedName name="FFFFF" localSheetId="24">BlankMacro1</definedName>
    <definedName name="FFFFF" localSheetId="4">BlankMacro1</definedName>
    <definedName name="FFFFF" localSheetId="5">BlankMacro1</definedName>
    <definedName name="FFFFF" localSheetId="26">BlankMacro1</definedName>
    <definedName name="FFFFF" localSheetId="25">BlankMacro1</definedName>
    <definedName name="FFFFF">BlankMacro1</definedName>
    <definedName name="FFFFF_10" localSheetId="10">BlankMacro1</definedName>
    <definedName name="FFFFF_10" localSheetId="8">BlankMacro1</definedName>
    <definedName name="FFFFF_10" localSheetId="15">BlankMacro1</definedName>
    <definedName name="FFFFF_10" localSheetId="24">BlankMacro1</definedName>
    <definedName name="FFFFF_10" localSheetId="4">BlankMacro1</definedName>
    <definedName name="FFFFF_10" localSheetId="5">BlankMacro1</definedName>
    <definedName name="FFFFF_10" localSheetId="26">BlankMacro1</definedName>
    <definedName name="FFFFF_10" localSheetId="25">BlankMacro1</definedName>
    <definedName name="FFFFF_10">BlankMacro1</definedName>
    <definedName name="FFFFF_8" localSheetId="10">BlankMacro1</definedName>
    <definedName name="FFFFF_8" localSheetId="8">BlankMacro1</definedName>
    <definedName name="FFFFF_8" localSheetId="15">BlankMacro1</definedName>
    <definedName name="FFFFF_8" localSheetId="24">BlankMacro1</definedName>
    <definedName name="FFFFF_8" localSheetId="4">BlankMacro1</definedName>
    <definedName name="FFFFF_8" localSheetId="5">BlankMacro1</definedName>
    <definedName name="FFFFF_8" localSheetId="26">BlankMacro1</definedName>
    <definedName name="FFFFF_8" localSheetId="25">BlankMacro1</definedName>
    <definedName name="FFFFF_8">BlankMacro1</definedName>
    <definedName name="FFFFF_9" localSheetId="10">BlankMacro1</definedName>
    <definedName name="FFFFF_9" localSheetId="8">BlankMacro1</definedName>
    <definedName name="FFFFF_9" localSheetId="15">BlankMacro1</definedName>
    <definedName name="FFFFF_9" localSheetId="24">BlankMacro1</definedName>
    <definedName name="FFFFF_9" localSheetId="4">BlankMacro1</definedName>
    <definedName name="FFFFF_9" localSheetId="5">BlankMacro1</definedName>
    <definedName name="FFFFF_9" localSheetId="26">BlankMacro1</definedName>
    <definedName name="FFFFF_9" localSheetId="25">BlankMacro1</definedName>
    <definedName name="FFFFF_9">BlankMacro1</definedName>
    <definedName name="ffffff" localSheetId="24" hidden="1">{#N/A,#N/A,FALSE,"조골재"}</definedName>
    <definedName name="fff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fffff"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ff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FFFFFFFFFFFFFFFFFFF" localSheetId="10">[5]!FFFFFFFFFFFFFFFFFFFFFF</definedName>
    <definedName name="FFFFFFFFFFFFFFFFFFFFFF" localSheetId="8">[5]!FFFFFFFFFFFFFFFFFFFFFF</definedName>
    <definedName name="FFFFFFFFFFFFFFFFFFFFFF" localSheetId="15">[5]!FFFFFFFFFFFFFFFFFFFFFF</definedName>
    <definedName name="FFFFFFFFFFFFFFFFFFFFFF" localSheetId="4">[5]!FFFFFFFFFFFFFFFFFFFFFF</definedName>
    <definedName name="FFFFFFFFFFFFFFFFFFFFFF" localSheetId="5">[5]!FFFFFFFFFFFFFFFFFFFFFF</definedName>
    <definedName name="FFFFFFFFFFFFFFFFFFFFFF" localSheetId="26">[5]!FFFFFFFFFFFFFFFFFFFFFF</definedName>
    <definedName name="FFFFFFFFFFFFFFFFFFFFFF" localSheetId="25">[5]!FFFFFFFFFFFFFFFFFFFFFF</definedName>
    <definedName name="FFFFFFFFFFFFFFFFFFFFFF">[5]!FFFFFFFFFFFFFFFFFFFFFF</definedName>
    <definedName name="FFFFFFFFFFFFFFFFFFFFFFFFFFFFFF" localSheetId="10">[5]!FFFFFFFFFFFFFFFFFFFFFFFFFFFFFF</definedName>
    <definedName name="FFFFFFFFFFFFFFFFFFFFFFFFFFFFFF" localSheetId="8">[5]!FFFFFFFFFFFFFFFFFFFFFFFFFFFFFF</definedName>
    <definedName name="FFFFFFFFFFFFFFFFFFFFFFFFFFFFFF" localSheetId="15">[5]!FFFFFFFFFFFFFFFFFFFFFFFFFFFFFF</definedName>
    <definedName name="FFFFFFFFFFFFFFFFFFFFFFFFFFFFFF" localSheetId="4">[5]!FFFFFFFFFFFFFFFFFFFFFFFFFFFFFF</definedName>
    <definedName name="FFFFFFFFFFFFFFFFFFFFFFFFFFFFFF" localSheetId="5">[5]!FFFFFFFFFFFFFFFFFFFFFFFFFFFFFF</definedName>
    <definedName name="FFFFFFFFFFFFFFFFFFFFFFFFFFFFFF" localSheetId="26">[5]!FFFFFFFFFFFFFFFFFFFFFFFFFFFFFF</definedName>
    <definedName name="FFFFFFFFFFFFFFFFFFFFFFFFFFFFFF" localSheetId="25">[5]!FFFFFFFFFFFFFFFFFFFFFFFFFFFFFF</definedName>
    <definedName name="FFFFFFFFFFFFFFFFFFFFFFFFFFFFFF">[5]!FFFFFFFFFFFFFFFFFFFFFFFFFFFFFF</definedName>
    <definedName name="ffk" localSheetId="10" hidden="1">#REF!</definedName>
    <definedName name="ffk" localSheetId="8" hidden="1">#REF!</definedName>
    <definedName name="ffk" localSheetId="15" hidden="1">#REF!</definedName>
    <definedName name="ffk" localSheetId="4" hidden="1">#REF!</definedName>
    <definedName name="ffk" localSheetId="5" hidden="1">#REF!</definedName>
    <definedName name="ffk" localSheetId="26" hidden="1">#REF!</definedName>
    <definedName name="ffk" localSheetId="25" hidden="1">#REF!</definedName>
    <definedName name="ffk" hidden="1">#REF!</definedName>
    <definedName name="ffsffds" localSheetId="10">#REF!</definedName>
    <definedName name="ffsffds" localSheetId="8">#REF!</definedName>
    <definedName name="ffsffds" localSheetId="15">#REF!</definedName>
    <definedName name="ffsffds" localSheetId="24">#REF!</definedName>
    <definedName name="ffsffds" localSheetId="4">#REF!</definedName>
    <definedName name="ffsffds" localSheetId="5">#REF!</definedName>
    <definedName name="ffsffds" localSheetId="26">#REF!</definedName>
    <definedName name="ffsffds" localSheetId="25">#REF!</definedName>
    <definedName name="ffsffds">#REF!</definedName>
    <definedName name="FG" localSheetId="10">#REF!</definedName>
    <definedName name="FG" localSheetId="8">#REF!</definedName>
    <definedName name="FG" localSheetId="15">#REF!</definedName>
    <definedName name="FG" localSheetId="24">#REF!</definedName>
    <definedName name="FG" localSheetId="4">#REF!</definedName>
    <definedName name="FG" localSheetId="5">#REF!</definedName>
    <definedName name="FG" localSheetId="26">#REF!</definedName>
    <definedName name="FG" localSheetId="25">#REF!</definedName>
    <definedName name="FG">#REF!</definedName>
    <definedName name="FG_8" localSheetId="10">#REF!</definedName>
    <definedName name="FG_8" localSheetId="8">#REF!</definedName>
    <definedName name="FG_8" localSheetId="15">#REF!</definedName>
    <definedName name="FG_8" localSheetId="4">#REF!</definedName>
    <definedName name="FG_8" localSheetId="5">#REF!</definedName>
    <definedName name="FG_8" localSheetId="26">#REF!</definedName>
    <definedName name="FG_8" localSheetId="25">#REF!</definedName>
    <definedName name="FG_8">#REF!</definedName>
    <definedName name="FGD" localSheetId="10">#REF!</definedName>
    <definedName name="FGD" localSheetId="15">#REF!</definedName>
    <definedName name="FGD" localSheetId="4">#REF!</definedName>
    <definedName name="FGD" localSheetId="5">#REF!</definedName>
    <definedName name="FGD" localSheetId="26">#REF!</definedName>
    <definedName name="FGD" localSheetId="25">#REF!</definedName>
    <definedName name="FGD">#REF!</definedName>
    <definedName name="FGDAG" localSheetId="24" hidden="1">{#N/A,#N/A,FALSE,"포장2"}</definedName>
    <definedName name="FGDAG" hidden="1">{#N/A,#N/A,FALSE,"포장2"}</definedName>
    <definedName name="FGDAGFG" localSheetId="24" hidden="1">{#N/A,#N/A,FALSE,"혼합골재"}</definedName>
    <definedName name="FGDAGFG" hidden="1">{#N/A,#N/A,FALSE,"혼합골재"}</definedName>
    <definedName name="FGF"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gfadgf" localSheetId="24" hidden="1">{#N/A,#N/A,FALSE,"혼합골재"}</definedName>
    <definedName name="fgfadgf" hidden="1">{#N/A,#N/A,FALSE,"혼합골재"}</definedName>
    <definedName name="FGFDG" localSheetId="24" hidden="1">{#N/A,#N/A,FALSE,"표지목차"}</definedName>
    <definedName name="FGFDG" hidden="1">{#N/A,#N/A,FALSE,"표지목차"}</definedName>
    <definedName name="fgfdgffff" localSheetId="24" hidden="1">{#N/A,#N/A,FALSE,"부대2"}</definedName>
    <definedName name="fgfdgffff" hidden="1">{#N/A,#N/A,FALSE,"부대2"}</definedName>
    <definedName name="fgfdsgdfg" localSheetId="24" hidden="1">{#N/A,#N/A,FALSE,"혼합골재"}</definedName>
    <definedName name="fgfdsgdfg" hidden="1">{#N/A,#N/A,FALSE,"혼합골재"}</definedName>
    <definedName name="fggfdxgr" localSheetId="10">#REF!</definedName>
    <definedName name="fggfdxgr" localSheetId="15">#REF!</definedName>
    <definedName name="fggfdxgr" localSheetId="4">#REF!</definedName>
    <definedName name="fggfdxgr" localSheetId="5">#REF!</definedName>
    <definedName name="fggfdxgr" localSheetId="26">#REF!</definedName>
    <definedName name="fggfdxgr" localSheetId="25">#REF!</definedName>
    <definedName name="fggfdxgr">#REF!</definedName>
    <definedName name="fghfdagfd" localSheetId="24" hidden="1">{#N/A,#N/A,FALSE,"표지목차"}</definedName>
    <definedName name="fghfdagfd" hidden="1">{#N/A,#N/A,FALSE,"표지목차"}</definedName>
    <definedName name="FH" localSheetId="10">#REF!</definedName>
    <definedName name="FH" localSheetId="8">#REF!</definedName>
    <definedName name="FH" localSheetId="15">#REF!</definedName>
    <definedName name="FH" localSheetId="24">#REF!</definedName>
    <definedName name="FH" localSheetId="4">#REF!</definedName>
    <definedName name="FH" localSheetId="5">#REF!</definedName>
    <definedName name="FH" localSheetId="26">#REF!</definedName>
    <definedName name="FH" localSheetId="25">#REF!</definedName>
    <definedName name="FH">#REF!</definedName>
    <definedName name="fhddg" localSheetId="24" hidden="1">{#N/A,#N/A,FALSE,"부대1"}</definedName>
    <definedName name="fhddg" hidden="1">{#N/A,#N/A,FALSE,"부대1"}</definedName>
    <definedName name="FLEXIBLE_JOINT" localSheetId="10">#REF!</definedName>
    <definedName name="FLEXIBLE_JOINT" localSheetId="15">#REF!</definedName>
    <definedName name="FLEXIBLE_JOINT" localSheetId="4">#REF!</definedName>
    <definedName name="FLEXIBLE_JOINT" localSheetId="5">#REF!</definedName>
    <definedName name="FLEXIBLE_JOINT" localSheetId="26">#REF!</definedName>
    <definedName name="FLEXIBLE_JOINT" localSheetId="25">#REF!</definedName>
    <definedName name="FLEXIBLE_JOINT">#REF!</definedName>
    <definedName name="FLEXIBLE32" localSheetId="10">#REF!</definedName>
    <definedName name="FLEXIBLE32" localSheetId="15">#REF!</definedName>
    <definedName name="FLEXIBLE32" localSheetId="4">#REF!</definedName>
    <definedName name="FLEXIBLE32" localSheetId="5">#REF!</definedName>
    <definedName name="FLEXIBLE32" localSheetId="26">#REF!</definedName>
    <definedName name="FLEXIBLE32" localSheetId="25">#REF!</definedName>
    <definedName name="FLEXIBLE32">#REF!</definedName>
    <definedName name="flflf" localSheetId="10">BlankMacro1</definedName>
    <definedName name="flflf" localSheetId="15">BlankMacro1</definedName>
    <definedName name="flflf" localSheetId="24">BlankMacro1</definedName>
    <definedName name="flflf" localSheetId="4">BlankMacro1</definedName>
    <definedName name="flflf" localSheetId="5">BlankMacro1</definedName>
    <definedName name="flflf" localSheetId="26">BlankMacro1</definedName>
    <definedName name="flflf" localSheetId="25">BlankMacro1</definedName>
    <definedName name="flflf">BlankMacro1</definedName>
    <definedName name="FN" localSheetId="10">[29]교각1!#REF!</definedName>
    <definedName name="FN" localSheetId="8">[29]교각1!#REF!</definedName>
    <definedName name="FN" localSheetId="15">[29]교각1!#REF!</definedName>
    <definedName name="FN" localSheetId="4">[29]교각1!#REF!</definedName>
    <definedName name="FN" localSheetId="5">[29]교각1!#REF!</definedName>
    <definedName name="FN" localSheetId="26">[29]교각1!#REF!</definedName>
    <definedName name="FN" localSheetId="25">[29]교각1!#REF!</definedName>
    <definedName name="FN">[29]교각1!#REF!</definedName>
    <definedName name="FOOT1" localSheetId="10">#REF!</definedName>
    <definedName name="FOOT1" localSheetId="8">#REF!</definedName>
    <definedName name="FOOT1" localSheetId="15">#REF!</definedName>
    <definedName name="FOOT1" localSheetId="24">#REF!</definedName>
    <definedName name="FOOT1" localSheetId="4">#REF!</definedName>
    <definedName name="FOOT1" localSheetId="5">#REF!</definedName>
    <definedName name="FOOT1" localSheetId="26">#REF!</definedName>
    <definedName name="FOOT1" localSheetId="25">#REF!</definedName>
    <definedName name="FOOT1">#REF!</definedName>
    <definedName name="FOOT1_8" localSheetId="10">#REF!</definedName>
    <definedName name="FOOT1_8" localSheetId="8">#REF!</definedName>
    <definedName name="FOOT1_8" localSheetId="15">#REF!</definedName>
    <definedName name="FOOT1_8" localSheetId="24">#REF!</definedName>
    <definedName name="FOOT1_8" localSheetId="4">#REF!</definedName>
    <definedName name="FOOT1_8" localSheetId="5">#REF!</definedName>
    <definedName name="FOOT1_8" localSheetId="26">#REF!</definedName>
    <definedName name="FOOT1_8" localSheetId="25">#REF!</definedName>
    <definedName name="FOOT1_8">#REF!</definedName>
    <definedName name="FOOT2" localSheetId="10">#REF!</definedName>
    <definedName name="FOOT2" localSheetId="8">#REF!</definedName>
    <definedName name="FOOT2" localSheetId="15">#REF!</definedName>
    <definedName name="FOOT2" localSheetId="24">#REF!</definedName>
    <definedName name="FOOT2" localSheetId="4">#REF!</definedName>
    <definedName name="FOOT2" localSheetId="5">#REF!</definedName>
    <definedName name="FOOT2" localSheetId="26">#REF!</definedName>
    <definedName name="FOOT2" localSheetId="25">#REF!</definedName>
    <definedName name="FOOT2">#REF!</definedName>
    <definedName name="FOOT2_8" localSheetId="10">#REF!</definedName>
    <definedName name="FOOT2_8" localSheetId="8">#REF!</definedName>
    <definedName name="FOOT2_8" localSheetId="15">#REF!</definedName>
    <definedName name="FOOT2_8" localSheetId="4">#REF!</definedName>
    <definedName name="FOOT2_8" localSheetId="5">#REF!</definedName>
    <definedName name="FOOT2_8" localSheetId="26">#REF!</definedName>
    <definedName name="FOOT2_8" localSheetId="25">#REF!</definedName>
    <definedName name="FOOT2_8">#REF!</definedName>
    <definedName name="FOOT3" localSheetId="10">#REF!</definedName>
    <definedName name="FOOT3" localSheetId="8">#REF!</definedName>
    <definedName name="FOOT3" localSheetId="15">#REF!</definedName>
    <definedName name="FOOT3" localSheetId="4">#REF!</definedName>
    <definedName name="FOOT3" localSheetId="5">#REF!</definedName>
    <definedName name="FOOT3" localSheetId="26">#REF!</definedName>
    <definedName name="FOOT3" localSheetId="25">#REF!</definedName>
    <definedName name="FOOT3">#REF!</definedName>
    <definedName name="FOOT3_8" localSheetId="10">#REF!</definedName>
    <definedName name="FOOT3_8" localSheetId="8">#REF!</definedName>
    <definedName name="FOOT3_8" localSheetId="15">#REF!</definedName>
    <definedName name="FOOT3_8" localSheetId="4">#REF!</definedName>
    <definedName name="FOOT3_8" localSheetId="5">#REF!</definedName>
    <definedName name="FOOT3_8" localSheetId="26">#REF!</definedName>
    <definedName name="FOOT3_8" localSheetId="25">#REF!</definedName>
    <definedName name="FOOT3_8">#REF!</definedName>
    <definedName name="FootH">[15]역T형!$C$148</definedName>
    <definedName name="form" localSheetId="10">#REF!</definedName>
    <definedName name="form" localSheetId="8">#REF!</definedName>
    <definedName name="form" localSheetId="15">#REF!</definedName>
    <definedName name="form" localSheetId="24">#REF!</definedName>
    <definedName name="form" localSheetId="4">#REF!</definedName>
    <definedName name="form" localSheetId="5">#REF!</definedName>
    <definedName name="form" localSheetId="26">#REF!</definedName>
    <definedName name="form" localSheetId="25">#REF!</definedName>
    <definedName name="form">#REF!</definedName>
    <definedName name="FOUND_A" localSheetId="10">#REF!</definedName>
    <definedName name="FOUND_A" localSheetId="8">#REF!</definedName>
    <definedName name="FOUND_A" localSheetId="15">#REF!</definedName>
    <definedName name="FOUND_A" localSheetId="24">#REF!</definedName>
    <definedName name="FOUND_A" localSheetId="4">#REF!</definedName>
    <definedName name="FOUND_A" localSheetId="5">#REF!</definedName>
    <definedName name="FOUND_A" localSheetId="26">#REF!</definedName>
    <definedName name="FOUND_A" localSheetId="25">#REF!</definedName>
    <definedName name="FOUND_A">#REF!</definedName>
    <definedName name="FOUND_H" localSheetId="10">#REF!</definedName>
    <definedName name="FOUND_H" localSheetId="8">#REF!</definedName>
    <definedName name="FOUND_H" localSheetId="15">#REF!</definedName>
    <definedName name="FOUND_H" localSheetId="24">#REF!</definedName>
    <definedName name="FOUND_H" localSheetId="4">#REF!</definedName>
    <definedName name="FOUND_H" localSheetId="5">#REF!</definedName>
    <definedName name="FOUND_H" localSheetId="26">#REF!</definedName>
    <definedName name="FOUND_H" localSheetId="25">#REF!</definedName>
    <definedName name="FOUND_H">#REF!</definedName>
    <definedName name="Fpu" localSheetId="10">#REF!</definedName>
    <definedName name="Fpu" localSheetId="8">#REF!</definedName>
    <definedName name="Fpu" localSheetId="15">#REF!</definedName>
    <definedName name="Fpu" localSheetId="4">#REF!</definedName>
    <definedName name="Fpu" localSheetId="5">#REF!</definedName>
    <definedName name="Fpu" localSheetId="26">#REF!</definedName>
    <definedName name="Fpu" localSheetId="25">#REF!</definedName>
    <definedName name="Fpu">#REF!</definedName>
    <definedName name="Fpu_8" localSheetId="10">#REF!</definedName>
    <definedName name="Fpu_8" localSheetId="8">#REF!</definedName>
    <definedName name="Fpu_8" localSheetId="15">#REF!</definedName>
    <definedName name="Fpu_8" localSheetId="4">#REF!</definedName>
    <definedName name="Fpu_8" localSheetId="5">#REF!</definedName>
    <definedName name="Fpu_8" localSheetId="26">#REF!</definedName>
    <definedName name="Fpu_8" localSheetId="25">#REF!</definedName>
    <definedName name="Fpu_8">#REF!</definedName>
    <definedName name="Fpy" localSheetId="10">#REF!</definedName>
    <definedName name="Fpy" localSheetId="8">#REF!</definedName>
    <definedName name="Fpy" localSheetId="15">#REF!</definedName>
    <definedName name="Fpy" localSheetId="4">#REF!</definedName>
    <definedName name="Fpy" localSheetId="5">#REF!</definedName>
    <definedName name="Fpy" localSheetId="26">#REF!</definedName>
    <definedName name="Fpy" localSheetId="25">#REF!</definedName>
    <definedName name="Fpy">#REF!</definedName>
    <definedName name="Fpy_8" localSheetId="10">#REF!</definedName>
    <definedName name="Fpy_8" localSheetId="8">#REF!</definedName>
    <definedName name="Fpy_8" localSheetId="15">#REF!</definedName>
    <definedName name="Fpy_8" localSheetId="4">#REF!</definedName>
    <definedName name="Fpy_8" localSheetId="5">#REF!</definedName>
    <definedName name="Fpy_8" localSheetId="26">#REF!</definedName>
    <definedName name="Fpy_8" localSheetId="25">#REF!</definedName>
    <definedName name="Fpy_8">#REF!</definedName>
    <definedName name="FrontLen">[15]역T형!$F$155</definedName>
    <definedName name="FS" localSheetId="24">#REF!</definedName>
    <definedName name="FS" hidden="1">{#N/A,#N/A,FALSE,"배수1"}</definedName>
    <definedName name="FSA" localSheetId="24" hidden="1">{#N/A,#N/A,FALSE,"조골재"}</definedName>
    <definedName name="FSA" hidden="1">{#N/A,#N/A,FALSE,"조골재"}</definedName>
    <definedName name="FSDF" localSheetId="10">[5]!FSDF</definedName>
    <definedName name="FSDF" localSheetId="8">[5]!FSDF</definedName>
    <definedName name="FSDF" localSheetId="15">[5]!FSDF</definedName>
    <definedName name="FSDF" localSheetId="4">[5]!FSDF</definedName>
    <definedName name="FSDF" localSheetId="5">[5]!FSDF</definedName>
    <definedName name="FSDF" localSheetId="26">[5]!FSDF</definedName>
    <definedName name="FSDF" localSheetId="25">[5]!FSDF</definedName>
    <definedName name="FSDF">[5]!FSDF</definedName>
    <definedName name="ftri11" localSheetId="10">#REF!</definedName>
    <definedName name="ftri11" localSheetId="15">#REF!</definedName>
    <definedName name="ftri11" localSheetId="4">#REF!</definedName>
    <definedName name="ftri11" localSheetId="5">#REF!</definedName>
    <definedName name="ftri11" localSheetId="26">#REF!</definedName>
    <definedName name="ftri11" localSheetId="25">#REF!</definedName>
    <definedName name="ftri11">#REF!</definedName>
    <definedName name="ftri12" localSheetId="10">#REF!</definedName>
    <definedName name="ftri12" localSheetId="15">#REF!</definedName>
    <definedName name="ftri12" localSheetId="4">#REF!</definedName>
    <definedName name="ftri12" localSheetId="5">#REF!</definedName>
    <definedName name="ftri12" localSheetId="26">#REF!</definedName>
    <definedName name="ftri12" localSheetId="25">#REF!</definedName>
    <definedName name="ftri12">#REF!</definedName>
    <definedName name="ftri13" localSheetId="10">#REF!</definedName>
    <definedName name="ftri13" localSheetId="15">#REF!</definedName>
    <definedName name="ftri13" localSheetId="4">#REF!</definedName>
    <definedName name="ftri13" localSheetId="5">#REF!</definedName>
    <definedName name="ftri13" localSheetId="26">#REF!</definedName>
    <definedName name="ftri13" localSheetId="25">#REF!</definedName>
    <definedName name="ftri13">#REF!</definedName>
    <definedName name="ftri14" localSheetId="10">#REF!</definedName>
    <definedName name="ftri14" localSheetId="15">#REF!</definedName>
    <definedName name="ftri14" localSheetId="4">#REF!</definedName>
    <definedName name="ftri14" localSheetId="5">#REF!</definedName>
    <definedName name="ftri14" localSheetId="26">#REF!</definedName>
    <definedName name="ftri14" localSheetId="25">#REF!</definedName>
    <definedName name="ftri14">#REF!</definedName>
    <definedName name="ftri15" localSheetId="10">#REF!</definedName>
    <definedName name="ftri15" localSheetId="15">#REF!</definedName>
    <definedName name="ftri15" localSheetId="4">#REF!</definedName>
    <definedName name="ftri15" localSheetId="5">#REF!</definedName>
    <definedName name="ftri15" localSheetId="26">#REF!</definedName>
    <definedName name="ftri15" localSheetId="25">#REF!</definedName>
    <definedName name="ftri15">#REF!</definedName>
    <definedName name="FX" localSheetId="24">#REF!</definedName>
    <definedName name="fx" hidden="1">{#N/A,#N/A,FALSE,"조골재"}</definedName>
    <definedName name="fxmhpe1" localSheetId="10">#REF!</definedName>
    <definedName name="fxmhpe1" localSheetId="15">#REF!</definedName>
    <definedName name="fxmhpe1" localSheetId="4">#REF!</definedName>
    <definedName name="fxmhpe1" localSheetId="5">#REF!</definedName>
    <definedName name="fxmhpe1" localSheetId="26">#REF!</definedName>
    <definedName name="fxmhpe1" localSheetId="25">#REF!</definedName>
    <definedName name="fxmhpe1">#REF!</definedName>
    <definedName name="fxmhpe2" localSheetId="10">#REF!</definedName>
    <definedName name="fxmhpe2" localSheetId="15">#REF!</definedName>
    <definedName name="fxmhpe2" localSheetId="4">#REF!</definedName>
    <definedName name="fxmhpe2" localSheetId="5">#REF!</definedName>
    <definedName name="fxmhpe2" localSheetId="26">#REF!</definedName>
    <definedName name="fxmhpe2" localSheetId="25">#REF!</definedName>
    <definedName name="fxmhpe2">#REF!</definedName>
    <definedName name="fxmhpw" localSheetId="10">#REF!</definedName>
    <definedName name="fxmhpw" localSheetId="15">#REF!</definedName>
    <definedName name="fxmhpw" localSheetId="4">#REF!</definedName>
    <definedName name="fxmhpw" localSheetId="5">#REF!</definedName>
    <definedName name="fxmhpw" localSheetId="26">#REF!</definedName>
    <definedName name="fxmhpw" localSheetId="25">#REF!</definedName>
    <definedName name="fxmhpw">#REF!</definedName>
    <definedName name="fxmhq" localSheetId="10">#REF!</definedName>
    <definedName name="fxmhq" localSheetId="15">#REF!</definedName>
    <definedName name="fxmhq" localSheetId="4">#REF!</definedName>
    <definedName name="fxmhq" localSheetId="5">#REF!</definedName>
    <definedName name="fxmhq" localSheetId="26">#REF!</definedName>
    <definedName name="fxmhq" localSheetId="25">#REF!</definedName>
    <definedName name="fxmhq">#REF!</definedName>
    <definedName name="fxvhpe1" localSheetId="10">#REF!</definedName>
    <definedName name="fxvhpe1" localSheetId="15">#REF!</definedName>
    <definedName name="fxvhpe1" localSheetId="4">#REF!</definedName>
    <definedName name="fxvhpe1" localSheetId="5">#REF!</definedName>
    <definedName name="fxvhpe1" localSheetId="26">#REF!</definedName>
    <definedName name="fxvhpe1" localSheetId="25">#REF!</definedName>
    <definedName name="fxvhpe1">#REF!</definedName>
    <definedName name="fxvhpe2" localSheetId="10">#REF!</definedName>
    <definedName name="fxvhpe2" localSheetId="15">#REF!</definedName>
    <definedName name="fxvhpe2" localSheetId="4">#REF!</definedName>
    <definedName name="fxvhpe2" localSheetId="5">#REF!</definedName>
    <definedName name="fxvhpe2" localSheetId="26">#REF!</definedName>
    <definedName name="fxvhpe2" localSheetId="25">#REF!</definedName>
    <definedName name="fxvhpe2">#REF!</definedName>
    <definedName name="fxvhpw" localSheetId="10">#REF!</definedName>
    <definedName name="fxvhpw" localSheetId="15">#REF!</definedName>
    <definedName name="fxvhpw" localSheetId="4">#REF!</definedName>
    <definedName name="fxvhpw" localSheetId="5">#REF!</definedName>
    <definedName name="fxvhpw" localSheetId="26">#REF!</definedName>
    <definedName name="fxvhpw" localSheetId="25">#REF!</definedName>
    <definedName name="fxvhpw">#REF!</definedName>
    <definedName name="fxvhq" localSheetId="10">#REF!</definedName>
    <definedName name="fxvhq" localSheetId="15">#REF!</definedName>
    <definedName name="fxvhq" localSheetId="4">#REF!</definedName>
    <definedName name="fxvhq" localSheetId="5">#REF!</definedName>
    <definedName name="fxvhq" localSheetId="26">#REF!</definedName>
    <definedName name="fxvhq" localSheetId="25">#REF!</definedName>
    <definedName name="fxvhq">#REF!</definedName>
    <definedName name="Fy" localSheetId="10">#REF!</definedName>
    <definedName name="Fy" localSheetId="8">#REF!</definedName>
    <definedName name="Fy" localSheetId="15">#REF!</definedName>
    <definedName name="Fy" localSheetId="24">#REF!</definedName>
    <definedName name="Fy" localSheetId="4">#REF!</definedName>
    <definedName name="Fy" localSheetId="5">#REF!</definedName>
    <definedName name="Fy" localSheetId="26">#REF!</definedName>
    <definedName name="Fy" localSheetId="25">#REF!</definedName>
    <definedName name="Fy">#REF!</definedName>
    <definedName name="FZ" localSheetId="10">#REF!</definedName>
    <definedName name="FZ" localSheetId="15">#REF!</definedName>
    <definedName name="FZ" localSheetId="4">#REF!</definedName>
    <definedName name="FZ" localSheetId="5">#REF!</definedName>
    <definedName name="FZ" localSheetId="26">#REF!</definedName>
    <definedName name="FZ" localSheetId="25">#REF!</definedName>
    <definedName name="FZ">#REF!</definedName>
    <definedName name="Fㄹ" localSheetId="10">BlankMacro1</definedName>
    <definedName name="Fㄹ" localSheetId="8">BlankMacro1</definedName>
    <definedName name="Fㄹ" localSheetId="15">BlankMacro1</definedName>
    <definedName name="Fㄹ" localSheetId="24">BlankMacro1</definedName>
    <definedName name="Fㄹ" localSheetId="4">BlankMacro1</definedName>
    <definedName name="Fㄹ" localSheetId="5">BlankMacro1</definedName>
    <definedName name="Fㄹ" localSheetId="26">BlankMacro1</definedName>
    <definedName name="Fㄹ" localSheetId="25">BlankMacro1</definedName>
    <definedName name="Fㄹ">BlankMacro1</definedName>
    <definedName name="Fㄹ_10" localSheetId="10">BlankMacro1</definedName>
    <definedName name="Fㄹ_10" localSheetId="8">BlankMacro1</definedName>
    <definedName name="Fㄹ_10" localSheetId="15">BlankMacro1</definedName>
    <definedName name="Fㄹ_10" localSheetId="24">BlankMacro1</definedName>
    <definedName name="Fㄹ_10" localSheetId="4">BlankMacro1</definedName>
    <definedName name="Fㄹ_10" localSheetId="5">BlankMacro1</definedName>
    <definedName name="Fㄹ_10" localSheetId="26">BlankMacro1</definedName>
    <definedName name="Fㄹ_10" localSheetId="25">BlankMacro1</definedName>
    <definedName name="Fㄹ_10">BlankMacro1</definedName>
    <definedName name="Fㄹ_8" localSheetId="10">BlankMacro1</definedName>
    <definedName name="Fㄹ_8" localSheetId="8">BlankMacro1</definedName>
    <definedName name="Fㄹ_8" localSheetId="15">BlankMacro1</definedName>
    <definedName name="Fㄹ_8" localSheetId="24">BlankMacro1</definedName>
    <definedName name="Fㄹ_8" localSheetId="4">BlankMacro1</definedName>
    <definedName name="Fㄹ_8" localSheetId="5">BlankMacro1</definedName>
    <definedName name="Fㄹ_8" localSheetId="26">BlankMacro1</definedName>
    <definedName name="Fㄹ_8" localSheetId="25">BlankMacro1</definedName>
    <definedName name="Fㄹ_8">BlankMacro1</definedName>
    <definedName name="Fㄹ_9" localSheetId="10">BlankMacro1</definedName>
    <definedName name="Fㄹ_9" localSheetId="8">BlankMacro1</definedName>
    <definedName name="Fㄹ_9" localSheetId="15">BlankMacro1</definedName>
    <definedName name="Fㄹ_9" localSheetId="24">BlankMacro1</definedName>
    <definedName name="Fㄹ_9" localSheetId="4">BlankMacro1</definedName>
    <definedName name="Fㄹ_9" localSheetId="5">BlankMacro1</definedName>
    <definedName name="Fㄹ_9" localSheetId="26">BlankMacro1</definedName>
    <definedName name="Fㄹ_9" localSheetId="25">BlankMacro1</definedName>
    <definedName name="Fㄹ_9">BlankMacro1</definedName>
    <definedName name="F라인" localSheetId="10">BlankMacro1</definedName>
    <definedName name="F라인" localSheetId="8">BlankMacro1</definedName>
    <definedName name="F라인" localSheetId="15">BlankMacro1</definedName>
    <definedName name="F라인" localSheetId="24">BlankMacro1</definedName>
    <definedName name="F라인" localSheetId="4">BlankMacro1</definedName>
    <definedName name="F라인" localSheetId="5">BlankMacro1</definedName>
    <definedName name="F라인" localSheetId="26">BlankMacro1</definedName>
    <definedName name="F라인" localSheetId="25">BlankMacro1</definedName>
    <definedName name="F라인">BlankMacro1</definedName>
    <definedName name="F라인_10" localSheetId="10">BlankMacro1</definedName>
    <definedName name="F라인_10" localSheetId="8">BlankMacro1</definedName>
    <definedName name="F라인_10" localSheetId="15">BlankMacro1</definedName>
    <definedName name="F라인_10" localSheetId="24">BlankMacro1</definedName>
    <definedName name="F라인_10" localSheetId="4">BlankMacro1</definedName>
    <definedName name="F라인_10" localSheetId="5">BlankMacro1</definedName>
    <definedName name="F라인_10" localSheetId="26">BlankMacro1</definedName>
    <definedName name="F라인_10" localSheetId="25">BlankMacro1</definedName>
    <definedName name="F라인_10">BlankMacro1</definedName>
    <definedName name="F라인_8" localSheetId="10">BlankMacro1</definedName>
    <definedName name="F라인_8" localSheetId="8">BlankMacro1</definedName>
    <definedName name="F라인_8" localSheetId="15">BlankMacro1</definedName>
    <definedName name="F라인_8" localSheetId="24">BlankMacro1</definedName>
    <definedName name="F라인_8" localSheetId="4">BlankMacro1</definedName>
    <definedName name="F라인_8" localSheetId="5">BlankMacro1</definedName>
    <definedName name="F라인_8" localSheetId="26">BlankMacro1</definedName>
    <definedName name="F라인_8" localSheetId="25">BlankMacro1</definedName>
    <definedName name="F라인_8">BlankMacro1</definedName>
    <definedName name="F라인_9" localSheetId="10">BlankMacro1</definedName>
    <definedName name="F라인_9" localSheetId="8">BlankMacro1</definedName>
    <definedName name="F라인_9" localSheetId="15">BlankMacro1</definedName>
    <definedName name="F라인_9" localSheetId="24">BlankMacro1</definedName>
    <definedName name="F라인_9" localSheetId="4">BlankMacro1</definedName>
    <definedName name="F라인_9" localSheetId="5">BlankMacro1</definedName>
    <definedName name="F라인_9" localSheetId="26">BlankMacro1</definedName>
    <definedName name="F라인_9" localSheetId="25">BlankMacro1</definedName>
    <definedName name="F라인_9">BlankMacro1</definedName>
    <definedName name="F이" localSheetId="10">#REF!</definedName>
    <definedName name="F이" localSheetId="8">#REF!</definedName>
    <definedName name="F이" localSheetId="15">#REF!</definedName>
    <definedName name="F이" localSheetId="24">#REF!</definedName>
    <definedName name="F이" localSheetId="4">#REF!</definedName>
    <definedName name="F이" localSheetId="5">#REF!</definedName>
    <definedName name="F이" localSheetId="26">#REF!</definedName>
    <definedName name="F이" localSheetId="25">#REF!</definedName>
    <definedName name="F이">#REF!</definedName>
    <definedName name="F이_8" localSheetId="10">#REF!</definedName>
    <definedName name="F이_8" localSheetId="8">#REF!</definedName>
    <definedName name="F이_8" localSheetId="15">#REF!</definedName>
    <definedName name="F이_8" localSheetId="24">#REF!</definedName>
    <definedName name="F이_8" localSheetId="4">#REF!</definedName>
    <definedName name="F이_8" localSheetId="5">#REF!</definedName>
    <definedName name="F이_8" localSheetId="26">#REF!</definedName>
    <definedName name="F이_8" localSheetId="25">#REF!</definedName>
    <definedName name="F이_8">#REF!</definedName>
    <definedName name="F일" localSheetId="10">#REF!</definedName>
    <definedName name="F일" localSheetId="8">#REF!</definedName>
    <definedName name="F일" localSheetId="15">#REF!</definedName>
    <definedName name="F일" localSheetId="24">#REF!</definedName>
    <definedName name="F일" localSheetId="4">#REF!</definedName>
    <definedName name="F일" localSheetId="5">#REF!</definedName>
    <definedName name="F일" localSheetId="26">#REF!</definedName>
    <definedName name="F일" localSheetId="25">#REF!</definedName>
    <definedName name="F일">#REF!</definedName>
    <definedName name="F일_8" localSheetId="10">#REF!</definedName>
    <definedName name="F일_8" localSheetId="8">#REF!</definedName>
    <definedName name="F일_8" localSheetId="15">#REF!</definedName>
    <definedName name="F일_8" localSheetId="4">#REF!</definedName>
    <definedName name="F일_8" localSheetId="5">#REF!</definedName>
    <definedName name="F일_8" localSheetId="26">#REF!</definedName>
    <definedName name="F일_8" localSheetId="25">#REF!</definedName>
    <definedName name="F일_8">#REF!</definedName>
    <definedName name="G" localSheetId="24">#REF!</definedName>
    <definedName name="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_8" localSheetId="10">#REF!</definedName>
    <definedName name="G_8" localSheetId="8">#REF!</definedName>
    <definedName name="G_8" localSheetId="15">#REF!</definedName>
    <definedName name="G_8" localSheetId="24">#REF!</definedName>
    <definedName name="G_8" localSheetId="4">#REF!</definedName>
    <definedName name="G_8" localSheetId="5">#REF!</definedName>
    <definedName name="G_8" localSheetId="26">#REF!</definedName>
    <definedName name="G_8" localSheetId="25">#REF!</definedName>
    <definedName name="G_8">#REF!</definedName>
    <definedName name="G_m" localSheetId="10">#REF!</definedName>
    <definedName name="G_m" localSheetId="8">#REF!</definedName>
    <definedName name="G_m" localSheetId="15">#REF!</definedName>
    <definedName name="G_m" localSheetId="24">#REF!</definedName>
    <definedName name="G_m" localSheetId="4">#REF!</definedName>
    <definedName name="G_m" localSheetId="5">#REF!</definedName>
    <definedName name="G_m" localSheetId="26">#REF!</definedName>
    <definedName name="G_m" localSheetId="25">#REF!</definedName>
    <definedName name="G_m">#REF!</definedName>
    <definedName name="g1a1t">'[14]BOX(1.5X1.5)'!$L$50</definedName>
    <definedName name="g1a2t">'[14]BOX(1.5X1.5)'!$L$74</definedName>
    <definedName name="g2a1t">'[14]BOX(1.5X1.5)'!$L$51</definedName>
    <definedName name="g2a2t">'[14]BOX(1.5X1.5)'!$L$75</definedName>
    <definedName name="g3a1t">'[14]BOX(1.5X1.5)'!$L$52</definedName>
    <definedName name="g3a2t">'[14]BOX(1.5X1.5)'!$L$76</definedName>
    <definedName name="g4a1t">'[14]BOX(1.5X1.5)'!$L$53</definedName>
    <definedName name="g4a2t">'[14]BOX(1.5X1.5)'!$L$77</definedName>
    <definedName name="g5a1t">'[14]BOX(1.5X1.5)'!$L$54</definedName>
    <definedName name="g5a2t">'[14]BOX(1.5X1.5)'!$L$78</definedName>
    <definedName name="G6A1P">'[14]BOX(1.5X1.5)'!$L$7</definedName>
    <definedName name="g6a1t">'[14]BOX(1.5X1.5)'!$L$55</definedName>
    <definedName name="g6a2p">'[14]BOX(1.5X1.5)'!$L$31</definedName>
    <definedName name="g6a2t">'[14]BOX(1.5X1.5)'!$L$79</definedName>
    <definedName name="GABION_개_소_별_명_세" localSheetId="10">#REF!</definedName>
    <definedName name="GABION_개_소_별_명_세" localSheetId="15">#REF!</definedName>
    <definedName name="GABION_개_소_별_명_세" localSheetId="4">#REF!</definedName>
    <definedName name="GABION_개_소_별_명_세" localSheetId="5">#REF!</definedName>
    <definedName name="GABION_개_소_별_명_세" localSheetId="26">#REF!</definedName>
    <definedName name="GABION_개_소_별_명_세" localSheetId="25">#REF!</definedName>
    <definedName name="GABION_개_소_별_명_세">#REF!</definedName>
    <definedName name="GABION_수_량_집_계" localSheetId="10">#REF!</definedName>
    <definedName name="GABION_수_량_집_계" localSheetId="15">#REF!</definedName>
    <definedName name="GABION_수_량_집_계" localSheetId="4">#REF!</definedName>
    <definedName name="GABION_수_량_집_계" localSheetId="5">#REF!</definedName>
    <definedName name="GABION_수_량_집_계" localSheetId="26">#REF!</definedName>
    <definedName name="GABION_수_량_집_계" localSheetId="25">#REF!</definedName>
    <definedName name="GABION_수_량_집_계">#REF!</definedName>
    <definedName name="GABION개소별명세" localSheetId="10">#REF!</definedName>
    <definedName name="GABION개소별명세" localSheetId="8">#REF!</definedName>
    <definedName name="GABION개소별명세" localSheetId="15">#REF!</definedName>
    <definedName name="GABION개소별명세" localSheetId="24">#REF!</definedName>
    <definedName name="GABION개소별명세" localSheetId="4">#REF!</definedName>
    <definedName name="GABION개소별명세" localSheetId="5">#REF!</definedName>
    <definedName name="GABION개소별명세" localSheetId="26">#REF!</definedName>
    <definedName name="GABION개소별명세" localSheetId="25">#REF!</definedName>
    <definedName name="GABION개소별명세">#REF!</definedName>
    <definedName name="GABION단위수량" localSheetId="10">#REF!</definedName>
    <definedName name="GABION단위수량" localSheetId="8">#REF!</definedName>
    <definedName name="GABION단위수량" localSheetId="15">#REF!</definedName>
    <definedName name="GABION단위수량" localSheetId="24">#REF!</definedName>
    <definedName name="GABION단위수량" localSheetId="4">#REF!</definedName>
    <definedName name="GABION단위수량" localSheetId="5">#REF!</definedName>
    <definedName name="GABION단위수량" localSheetId="26">#REF!</definedName>
    <definedName name="GABION단위수량" localSheetId="25">#REF!</definedName>
    <definedName name="GABION단위수량">#REF!</definedName>
    <definedName name="GABION수량집계" localSheetId="10">#REF!</definedName>
    <definedName name="GABION수량집계" localSheetId="8">#REF!</definedName>
    <definedName name="GABION수량집계" localSheetId="15">#REF!</definedName>
    <definedName name="GABION수량집계" localSheetId="24">#REF!</definedName>
    <definedName name="GABION수량집계" localSheetId="4">#REF!</definedName>
    <definedName name="GABION수량집계" localSheetId="5">#REF!</definedName>
    <definedName name="GABION수량집계" localSheetId="26">#REF!</definedName>
    <definedName name="GABION수량집계" localSheetId="25">#REF!</definedName>
    <definedName name="GABION수량집계">#REF!</definedName>
    <definedName name="GAK" localSheetId="10">#REF!</definedName>
    <definedName name="GAK" localSheetId="15">#REF!</definedName>
    <definedName name="GAK" localSheetId="4">#REF!</definedName>
    <definedName name="GAK" localSheetId="5">#REF!</definedName>
    <definedName name="GAK" localSheetId="26">#REF!</definedName>
    <definedName name="GAK" localSheetId="25">#REF!</definedName>
    <definedName name="GAK">#REF!</definedName>
    <definedName name="gammaas" localSheetId="10">#REF!</definedName>
    <definedName name="gammaas" localSheetId="15">#REF!</definedName>
    <definedName name="gammaas" localSheetId="4">#REF!</definedName>
    <definedName name="gammaas" localSheetId="5">#REF!</definedName>
    <definedName name="gammaas" localSheetId="26">#REF!</definedName>
    <definedName name="gammaas" localSheetId="25">#REF!</definedName>
    <definedName name="gammaas">#REF!</definedName>
    <definedName name="gammac" localSheetId="10">#REF!</definedName>
    <definedName name="gammac" localSheetId="15">#REF!</definedName>
    <definedName name="gammac" localSheetId="4">#REF!</definedName>
    <definedName name="gammac" localSheetId="5">#REF!</definedName>
    <definedName name="gammac" localSheetId="26">#REF!</definedName>
    <definedName name="gammac" localSheetId="25">#REF!</definedName>
    <definedName name="gammac">#REF!</definedName>
    <definedName name="GammaS1">[15]역T형!$M$69</definedName>
    <definedName name="gammasub" localSheetId="10">#REF!</definedName>
    <definedName name="gammasub" localSheetId="15">#REF!</definedName>
    <definedName name="gammasub" localSheetId="4">#REF!</definedName>
    <definedName name="gammasub" localSheetId="5">#REF!</definedName>
    <definedName name="gammasub" localSheetId="26">#REF!</definedName>
    <definedName name="gammasub" localSheetId="25">#REF!</definedName>
    <definedName name="gammasub">#REF!</definedName>
    <definedName name="gammat" localSheetId="10">#REF!</definedName>
    <definedName name="gammat" localSheetId="15">#REF!</definedName>
    <definedName name="gammat" localSheetId="4">#REF!</definedName>
    <definedName name="gammat" localSheetId="5">#REF!</definedName>
    <definedName name="gammat" localSheetId="26">#REF!</definedName>
    <definedName name="gammat" localSheetId="25">#REF!</definedName>
    <definedName name="gammat">#REF!</definedName>
    <definedName name="gammaw" localSheetId="10">#REF!</definedName>
    <definedName name="gammaw" localSheetId="15">#REF!</definedName>
    <definedName name="gammaw" localSheetId="4">#REF!</definedName>
    <definedName name="gammaw" localSheetId="5">#REF!</definedName>
    <definedName name="gammaw" localSheetId="26">#REF!</definedName>
    <definedName name="gammaw" localSheetId="25">#REF!</definedName>
    <definedName name="gammaw">#REF!</definedName>
    <definedName name="gams" localSheetId="10">#REF!</definedName>
    <definedName name="gams" localSheetId="15">#REF!</definedName>
    <definedName name="gams" localSheetId="4">#REF!</definedName>
    <definedName name="gams" localSheetId="5">#REF!</definedName>
    <definedName name="gams" localSheetId="26">#REF!</definedName>
    <definedName name="gams" localSheetId="25">#REF!</definedName>
    <definedName name="gams">#REF!</definedName>
    <definedName name="gamt" localSheetId="10">#REF!</definedName>
    <definedName name="gamt" localSheetId="15">#REF!</definedName>
    <definedName name="gamt" localSheetId="4">#REF!</definedName>
    <definedName name="gamt" localSheetId="5">#REF!</definedName>
    <definedName name="gamt" localSheetId="26">#REF!</definedName>
    <definedName name="gamt" localSheetId="25">#REF!</definedName>
    <definedName name="gamt">#REF!</definedName>
    <definedName name="gamw" localSheetId="10">#REF!</definedName>
    <definedName name="gamw" localSheetId="15">#REF!</definedName>
    <definedName name="gamw" localSheetId="4">#REF!</definedName>
    <definedName name="gamw" localSheetId="5">#REF!</definedName>
    <definedName name="gamw" localSheetId="26">#REF!</definedName>
    <definedName name="gamw" localSheetId="25">#REF!</definedName>
    <definedName name="gamw">#REF!</definedName>
    <definedName name="GATEVALVE20" localSheetId="10">#REF!</definedName>
    <definedName name="GATEVALVE20" localSheetId="15">#REF!</definedName>
    <definedName name="GATEVALVE20" localSheetId="4">#REF!</definedName>
    <definedName name="GATEVALVE20" localSheetId="5">#REF!</definedName>
    <definedName name="GATEVALVE20" localSheetId="26">#REF!</definedName>
    <definedName name="GATEVALVE20" localSheetId="25">#REF!</definedName>
    <definedName name="GATEVALVE20">#REF!</definedName>
    <definedName name="GATEVALVE25" localSheetId="10">#REF!</definedName>
    <definedName name="GATEVALVE25" localSheetId="15">#REF!</definedName>
    <definedName name="GATEVALVE25" localSheetId="4">#REF!</definedName>
    <definedName name="GATEVALVE25" localSheetId="5">#REF!</definedName>
    <definedName name="GATEVALVE25" localSheetId="26">#REF!</definedName>
    <definedName name="GATEVALVE25" localSheetId="25">#REF!</definedName>
    <definedName name="GATEVALVE25">#REF!</definedName>
    <definedName name="GATEVALVE32" localSheetId="10">#REF!</definedName>
    <definedName name="GATEVALVE32" localSheetId="15">#REF!</definedName>
    <definedName name="GATEVALVE32" localSheetId="4">#REF!</definedName>
    <definedName name="GATEVALVE32" localSheetId="5">#REF!</definedName>
    <definedName name="GATEVALVE32" localSheetId="26">#REF!</definedName>
    <definedName name="GATEVALVE32" localSheetId="25">#REF!</definedName>
    <definedName name="GATEVALVE32">#REF!</definedName>
    <definedName name="GATEVALVE50" localSheetId="10">#REF!</definedName>
    <definedName name="GATEVALVE50" localSheetId="15">#REF!</definedName>
    <definedName name="GATEVALVE50" localSheetId="4">#REF!</definedName>
    <definedName name="GATEVALVE50" localSheetId="5">#REF!</definedName>
    <definedName name="GATEVALVE50" localSheetId="26">#REF!</definedName>
    <definedName name="GATEVALVE50" localSheetId="25">#REF!</definedName>
    <definedName name="GATEVALVE50">#REF!</definedName>
    <definedName name="gbc"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bc"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C" localSheetId="10">#REF!</definedName>
    <definedName name="GC" localSheetId="15">#REF!</definedName>
    <definedName name="GC" localSheetId="4">#REF!</definedName>
    <definedName name="GC" localSheetId="5">#REF!</definedName>
    <definedName name="GC" localSheetId="26">#REF!</definedName>
    <definedName name="GC" localSheetId="25">#REF!</definedName>
    <definedName name="GC">#REF!</definedName>
    <definedName name="Gd" localSheetId="10">#REF!</definedName>
    <definedName name="Gd" localSheetId="15">#REF!</definedName>
    <definedName name="Gd" localSheetId="4">#REF!</definedName>
    <definedName name="Gd" localSheetId="5">#REF!</definedName>
    <definedName name="Gd" localSheetId="26">#REF!</definedName>
    <definedName name="Gd" localSheetId="25">#REF!</definedName>
    <definedName name="Gd">#REF!</definedName>
    <definedName name="GDFG" localSheetId="24" hidden="1">{#N/A,#N/A,FALSE,"2~8번"}</definedName>
    <definedName name="GDFG" hidden="1">{#N/A,#N/A,FALSE,"2~8번"}</definedName>
    <definedName name="GDFS" localSheetId="24" hidden="1">{#N/A,#N/A,FALSE,"2~8번"}</definedName>
    <definedName name="GDFS" hidden="1">{#N/A,#N/A,FALSE,"2~8번"}</definedName>
    <definedName name="GDG" localSheetId="24" hidden="1">{#N/A,#N/A,FALSE,"포장2"}</definedName>
    <definedName name="GDG" hidden="1">{#N/A,#N/A,FALSE,"포장2"}</definedName>
    <definedName name="GDGFD" localSheetId="24" hidden="1">{#N/A,#N/A,FALSE,"배수1"}</definedName>
    <definedName name="GDGFD" hidden="1">{#N/A,#N/A,FALSE,"배수1"}</definedName>
    <definedName name="gdgrdf" localSheetId="10">#REF!</definedName>
    <definedName name="gdgrdf" localSheetId="15">#REF!</definedName>
    <definedName name="gdgrdf" localSheetId="4">#REF!</definedName>
    <definedName name="gdgrdf" localSheetId="5">#REF!</definedName>
    <definedName name="gdgrdf" localSheetId="26">#REF!</definedName>
    <definedName name="gdgrdf" localSheetId="25">#REF!</definedName>
    <definedName name="gdgrdf">#REF!</definedName>
    <definedName name="GEW"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EW"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a" localSheetId="24">'전기관로 토공산근'!gfa</definedName>
    <definedName name="gfa">'전기관로 토공산근'!gfa</definedName>
    <definedName name="GFD" localSheetId="24" hidden="1">{#N/A,#N/A,FALSE,"골재소요량";#N/A,#N/A,FALSE,"골재소요량"}</definedName>
    <definedName name="GFD" hidden="1">{#N/A,#N/A,FALSE,"골재소요량";#N/A,#N/A,FALSE,"골재소요량"}</definedName>
    <definedName name="gfdg" localSheetId="24">[25]DATE!$E$24:$E$85</definedName>
    <definedName name="gfdg">[26]DATE!$E$24:$E$85</definedName>
    <definedName name="GFDGDFGFG" localSheetId="24" hidden="1">{#N/A,#N/A,FALSE,"혼합골재"}</definedName>
    <definedName name="GFDGDFGFG" hidden="1">{#N/A,#N/A,FALSE,"혼합골재"}</definedName>
    <definedName name="GFDSAG" localSheetId="24" hidden="1">{#N/A,#N/A,FALSE,"2~8번"}</definedName>
    <definedName name="GFDSAG" hidden="1">{#N/A,#N/A,FALSE,"2~8번"}</definedName>
    <definedName name="gfdtrf" localSheetId="10">#REF!</definedName>
    <definedName name="gfdtrf" localSheetId="15">#REF!</definedName>
    <definedName name="gfdtrf" localSheetId="4">#REF!</definedName>
    <definedName name="gfdtrf" localSheetId="5">#REF!</definedName>
    <definedName name="gfdtrf" localSheetId="26">#REF!</definedName>
    <definedName name="gfdtrf" localSheetId="25">#REF!</definedName>
    <definedName name="gfdtrf">#REF!</definedName>
    <definedName name="gfdtrfdgdf" localSheetId="10">#REF!</definedName>
    <definedName name="gfdtrfdgdf" localSheetId="15">#REF!</definedName>
    <definedName name="gfdtrfdgdf" localSheetId="4">#REF!</definedName>
    <definedName name="gfdtrfdgdf" localSheetId="5">#REF!</definedName>
    <definedName name="gfdtrfdgdf" localSheetId="26">#REF!</definedName>
    <definedName name="gfdtrfdgdf" localSheetId="25">#REF!</definedName>
    <definedName name="gfdtrfdgdf">#REF!</definedName>
    <definedName name="GFG"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gfg"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gf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GFHGFHF" localSheetId="24" hidden="1">{#N/A,#N/A,FALSE,"토공2"}</definedName>
    <definedName name="GFGFHGFHF" hidden="1">{#N/A,#N/A,FALSE,"토공2"}</definedName>
    <definedName name="gfhgh" localSheetId="24" hidden="1">{#N/A,#N/A,FALSE,"배수2"}</definedName>
    <definedName name="gfhgh" hidden="1">{#N/A,#N/A,FALSE,"배수2"}</definedName>
    <definedName name="GFHR" localSheetId="24" hidden="1">{#N/A,#N/A,FALSE,"운반시간"}</definedName>
    <definedName name="GFHR" hidden="1">{#N/A,#N/A,FALSE,"운반시간"}</definedName>
    <definedName name="GG" localSheetId="10">#REF!</definedName>
    <definedName name="GG" localSheetId="8">#REF!</definedName>
    <definedName name="GG" localSheetId="15">#REF!</definedName>
    <definedName name="GG" localSheetId="24">#REF!</definedName>
    <definedName name="GG" localSheetId="4">#REF!</definedName>
    <definedName name="GG" localSheetId="5">#REF!</definedName>
    <definedName name="GG" localSheetId="26">#REF!</definedName>
    <definedName name="GG" localSheetId="25">#REF!</definedName>
    <definedName name="GG">#REF!</definedName>
    <definedName name="ggfe" localSheetId="10">#REF!</definedName>
    <definedName name="ggfe" localSheetId="15">#REF!</definedName>
    <definedName name="ggfe" localSheetId="4">#REF!</definedName>
    <definedName name="ggfe" localSheetId="5">#REF!</definedName>
    <definedName name="ggfe" localSheetId="26">#REF!</definedName>
    <definedName name="ggfe" localSheetId="25">#REF!</definedName>
    <definedName name="ggfe">#REF!</definedName>
    <definedName name="ggfhgfshgh" localSheetId="24" hidden="1">{#N/A,#N/A,FALSE,"포장2"}</definedName>
    <definedName name="ggfhgfshgh" hidden="1">{#N/A,#N/A,FALSE,"포장2"}</definedName>
    <definedName name="GGG">'[42]ABUT수량-A1'!$T$25</definedName>
    <definedName name="GGGG" localSheetId="10">#REF!</definedName>
    <definedName name="GGGG" localSheetId="8">#REF!</definedName>
    <definedName name="GGGG" localSheetId="15">#REF!</definedName>
    <definedName name="GGGG" localSheetId="24">#REF!</definedName>
    <definedName name="GGGG" localSheetId="4">#REF!</definedName>
    <definedName name="GGGG" localSheetId="5">#REF!</definedName>
    <definedName name="GGGG" localSheetId="26">#REF!</definedName>
    <definedName name="GGGG" localSheetId="25">#REF!</definedName>
    <definedName name="GGGG">#REF!</definedName>
    <definedName name="ggggg" localSheetId="24" hidden="1">{#N/A,#N/A,FALSE,"구조1"}</definedName>
    <definedName name="ggggg" hidden="1">{#N/A,#N/A,FALSE,"구조1"}</definedName>
    <definedName name="GGGGGGGGGG" localSheetId="10">[5]!GGGGGGGGGG</definedName>
    <definedName name="GGGGGGGGGG" localSheetId="8">[5]!GGGGGGGGGG</definedName>
    <definedName name="GGGGGGGGGG" localSheetId="15">[5]!GGGGGGGGGG</definedName>
    <definedName name="GGGGGGGGGG" localSheetId="4">[5]!GGGGGGGGGG</definedName>
    <definedName name="GGGGGGGGGG" localSheetId="5">[5]!GGGGGGGGGG</definedName>
    <definedName name="GGGGGGGGGG" localSheetId="26">[5]!GGGGGGGGGG</definedName>
    <definedName name="GGGGGGGGGG" localSheetId="25">[5]!GGGGGGGGGG</definedName>
    <definedName name="GGGGGGGGGG">[5]!GGGGGGGGGG</definedName>
    <definedName name="GGGHGH" localSheetId="10">BlankMacro1</definedName>
    <definedName name="GGGHGH" localSheetId="8">BlankMacro1</definedName>
    <definedName name="GGGHGH" localSheetId="15">BlankMacro1</definedName>
    <definedName name="GGGHGH" localSheetId="24">BlankMacro1</definedName>
    <definedName name="GGGHGH" localSheetId="4">BlankMacro1</definedName>
    <definedName name="GGGHGH" localSheetId="5">BlankMacro1</definedName>
    <definedName name="GGGHGH" localSheetId="26">BlankMacro1</definedName>
    <definedName name="GGGHGH" localSheetId="25">BlankMacro1</definedName>
    <definedName name="GGGHGH">BlankMacro1</definedName>
    <definedName name="GGGHGH_1" localSheetId="10">BlankMacro1</definedName>
    <definedName name="GGGHGH_1" localSheetId="8">BlankMacro1</definedName>
    <definedName name="GGGHGH_1" localSheetId="15">BlankMacro1</definedName>
    <definedName name="GGGHGH_1" localSheetId="24">BlankMacro1</definedName>
    <definedName name="GGGHGH_1" localSheetId="4">BlankMacro1</definedName>
    <definedName name="GGGHGH_1" localSheetId="5">BlankMacro1</definedName>
    <definedName name="GGGHGH_1" localSheetId="26">BlankMacro1</definedName>
    <definedName name="GGGHGH_1" localSheetId="25">BlankMacro1</definedName>
    <definedName name="GGGHGH_1">BlankMacro1</definedName>
    <definedName name="GGGHGH_10" localSheetId="10">BlankMacro1</definedName>
    <definedName name="GGGHGH_10" localSheetId="8">BlankMacro1</definedName>
    <definedName name="GGGHGH_10" localSheetId="15">BlankMacro1</definedName>
    <definedName name="GGGHGH_10" localSheetId="24">BlankMacro1</definedName>
    <definedName name="GGGHGH_10" localSheetId="4">BlankMacro1</definedName>
    <definedName name="GGGHGH_10" localSheetId="5">BlankMacro1</definedName>
    <definedName name="GGGHGH_10" localSheetId="26">BlankMacro1</definedName>
    <definedName name="GGGHGH_10" localSheetId="25">BlankMacro1</definedName>
    <definedName name="GGGHGH_10">BlankMacro1</definedName>
    <definedName name="GGGHGH_9" localSheetId="10">BlankMacro1</definedName>
    <definedName name="GGGHGH_9" localSheetId="8">BlankMacro1</definedName>
    <definedName name="GGGHGH_9" localSheetId="15">BlankMacro1</definedName>
    <definedName name="GGGHGH_9" localSheetId="24">BlankMacro1</definedName>
    <definedName name="GGGHGH_9" localSheetId="4">BlankMacro1</definedName>
    <definedName name="GGGHGH_9" localSheetId="5">BlankMacro1</definedName>
    <definedName name="GGGHGH_9" localSheetId="26">BlankMacro1</definedName>
    <definedName name="GGGHGH_9" localSheetId="25">BlankMacro1</definedName>
    <definedName name="GGGHGH_9">BlankMacro1</definedName>
    <definedName name="GGV" localSheetId="10">#REF!</definedName>
    <definedName name="GGV" localSheetId="8">#REF!</definedName>
    <definedName name="GGV" localSheetId="15">#REF!</definedName>
    <definedName name="GGV" localSheetId="24">#REF!</definedName>
    <definedName name="GGV" localSheetId="4">#REF!</definedName>
    <definedName name="GGV" localSheetId="5">#REF!</definedName>
    <definedName name="GGV" localSheetId="26">#REF!</definedName>
    <definedName name="GGV" localSheetId="25">#REF!</definedName>
    <definedName name="GGV">#REF!</definedName>
    <definedName name="GH" localSheetId="24">#REF!</definedName>
    <definedName name="G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hadg" localSheetId="10">#REF!</definedName>
    <definedName name="ghadg" localSheetId="15">#REF!</definedName>
    <definedName name="ghadg" localSheetId="4">#REF!</definedName>
    <definedName name="ghadg" localSheetId="5">#REF!</definedName>
    <definedName name="ghadg" localSheetId="26">#REF!</definedName>
    <definedName name="ghadg" localSheetId="25">#REF!</definedName>
    <definedName name="ghadg">#REF!</definedName>
    <definedName name="GHFJ" localSheetId="10">BlankMacro1</definedName>
    <definedName name="GHFJ" localSheetId="8">BlankMacro1</definedName>
    <definedName name="GHFJ" localSheetId="15">BlankMacro1</definedName>
    <definedName name="GHFJ" localSheetId="24">BlankMacro1</definedName>
    <definedName name="GHFJ" localSheetId="4">BlankMacro1</definedName>
    <definedName name="GHFJ" localSheetId="5">BlankMacro1</definedName>
    <definedName name="GHFJ" localSheetId="26">BlankMacro1</definedName>
    <definedName name="GHFJ" localSheetId="25">BlankMacro1</definedName>
    <definedName name="GHFJ">BlankMacro1</definedName>
    <definedName name="GHFJ_1" localSheetId="10">BlankMacro1</definedName>
    <definedName name="GHFJ_1" localSheetId="8">BlankMacro1</definedName>
    <definedName name="GHFJ_1" localSheetId="15">BlankMacro1</definedName>
    <definedName name="GHFJ_1" localSheetId="24">BlankMacro1</definedName>
    <definedName name="GHFJ_1" localSheetId="4">BlankMacro1</definedName>
    <definedName name="GHFJ_1" localSheetId="5">BlankMacro1</definedName>
    <definedName name="GHFJ_1" localSheetId="26">BlankMacro1</definedName>
    <definedName name="GHFJ_1" localSheetId="25">BlankMacro1</definedName>
    <definedName name="GHFJ_1">BlankMacro1</definedName>
    <definedName name="GHFJ_10" localSheetId="10">BlankMacro1</definedName>
    <definedName name="GHFJ_10" localSheetId="8">BlankMacro1</definedName>
    <definedName name="GHFJ_10" localSheetId="15">BlankMacro1</definedName>
    <definedName name="GHFJ_10" localSheetId="24">BlankMacro1</definedName>
    <definedName name="GHFJ_10" localSheetId="4">BlankMacro1</definedName>
    <definedName name="GHFJ_10" localSheetId="5">BlankMacro1</definedName>
    <definedName name="GHFJ_10" localSheetId="26">BlankMacro1</definedName>
    <definedName name="GHFJ_10" localSheetId="25">BlankMacro1</definedName>
    <definedName name="GHFJ_10">BlankMacro1</definedName>
    <definedName name="GHFJ_9" localSheetId="10">BlankMacro1</definedName>
    <definedName name="GHFJ_9" localSheetId="8">BlankMacro1</definedName>
    <definedName name="GHFJ_9" localSheetId="15">BlankMacro1</definedName>
    <definedName name="GHFJ_9" localSheetId="24">BlankMacro1</definedName>
    <definedName name="GHFJ_9" localSheetId="4">BlankMacro1</definedName>
    <definedName name="GHFJ_9" localSheetId="5">BlankMacro1</definedName>
    <definedName name="GHFJ_9" localSheetId="26">BlankMacro1</definedName>
    <definedName name="GHFJ_9" localSheetId="25">BlankMacro1</definedName>
    <definedName name="GHFJ_9">BlankMacro1</definedName>
    <definedName name="ghgfh" localSheetId="24" hidden="1">{#N/A,#N/A,FALSE,"포장2"}</definedName>
    <definedName name="ghgfh" hidden="1">{#N/A,#N/A,FALSE,"포장2"}</definedName>
    <definedName name="GHH" localSheetId="10">BlankMacro1</definedName>
    <definedName name="GHH" localSheetId="8">BlankMacro1</definedName>
    <definedName name="GHH" localSheetId="15">BlankMacro1</definedName>
    <definedName name="GHH" localSheetId="24">BlankMacro1</definedName>
    <definedName name="GHH" localSheetId="4">BlankMacro1</definedName>
    <definedName name="GHH" localSheetId="5">BlankMacro1</definedName>
    <definedName name="GHH" localSheetId="26">BlankMacro1</definedName>
    <definedName name="GHH" localSheetId="25">BlankMacro1</definedName>
    <definedName name="GHH">BlankMacro1</definedName>
    <definedName name="GHH_10" localSheetId="10">BlankMacro1</definedName>
    <definedName name="GHH_10" localSheetId="8">BlankMacro1</definedName>
    <definedName name="GHH_10" localSheetId="15">BlankMacro1</definedName>
    <definedName name="GHH_10" localSheetId="24">BlankMacro1</definedName>
    <definedName name="GHH_10" localSheetId="4">BlankMacro1</definedName>
    <definedName name="GHH_10" localSheetId="5">BlankMacro1</definedName>
    <definedName name="GHH_10" localSheetId="26">BlankMacro1</definedName>
    <definedName name="GHH_10" localSheetId="25">BlankMacro1</definedName>
    <definedName name="GHH_10">BlankMacro1</definedName>
    <definedName name="GHH_8" localSheetId="10">BlankMacro1</definedName>
    <definedName name="GHH_8" localSheetId="8">BlankMacro1</definedName>
    <definedName name="GHH_8" localSheetId="15">BlankMacro1</definedName>
    <definedName name="GHH_8" localSheetId="24">BlankMacro1</definedName>
    <definedName name="GHH_8" localSheetId="4">BlankMacro1</definedName>
    <definedName name="GHH_8" localSheetId="5">BlankMacro1</definedName>
    <definedName name="GHH_8" localSheetId="26">BlankMacro1</definedName>
    <definedName name="GHH_8" localSheetId="25">BlankMacro1</definedName>
    <definedName name="GHH_8">BlankMacro1</definedName>
    <definedName name="GHH_9" localSheetId="10">BlankMacro1</definedName>
    <definedName name="GHH_9" localSheetId="8">BlankMacro1</definedName>
    <definedName name="GHH_9" localSheetId="15">BlankMacro1</definedName>
    <definedName name="GHH_9" localSheetId="24">BlankMacro1</definedName>
    <definedName name="GHH_9" localSheetId="4">BlankMacro1</definedName>
    <definedName name="GHH_9" localSheetId="5">BlankMacro1</definedName>
    <definedName name="GHH_9" localSheetId="26">BlankMacro1</definedName>
    <definedName name="GHH_9" localSheetId="25">BlankMacro1</definedName>
    <definedName name="GHH_9">BlankMacro1</definedName>
    <definedName name="GHHHHHHHHHHHHHHHHHHHHH" localSheetId="10">[5]!GHHHHHHHHHHHHHHHHHHHHH</definedName>
    <definedName name="GHHHHHHHHHHHHHHHHHHHHH" localSheetId="8">[5]!GHHHHHHHHHHHHHHHHHHHHH</definedName>
    <definedName name="GHHHHHHHHHHHHHHHHHHHHH" localSheetId="15">[5]!GHHHHHHHHHHHHHHHHHHHHH</definedName>
    <definedName name="GHHHHHHHHHHHHHHHHHHHHH" localSheetId="4">[5]!GHHHHHHHHHHHHHHHHHHHHH</definedName>
    <definedName name="GHHHHHHHHHHHHHHHHHHHHH" localSheetId="5">[5]!GHHHHHHHHHHHHHHHHHHHHH</definedName>
    <definedName name="GHHHHHHHHHHHHHHHHHHHHH" localSheetId="26">[5]!GHHHHHHHHHHHHHHHHHHHHH</definedName>
    <definedName name="GHHHHHHHHHHHHHHHHHHHHH" localSheetId="25">[5]!GHHHHHHHHHHHHHHHHHHHHH</definedName>
    <definedName name="GHHHHHHHHHHHHHHHHHHHHH">[5]!GHHHHHHHHHHHHHHHHHHHHH</definedName>
    <definedName name="ghj" localSheetId="24" hidden="1">{#N/A,#N/A,FALSE,"운반시간"}</definedName>
    <definedName name="ghj" hidden="1">{#N/A,#N/A,FALSE,"운반시간"}</definedName>
    <definedName name="ghrgfdg" localSheetId="10">#REF!</definedName>
    <definedName name="ghrgfdg" localSheetId="15">#REF!</definedName>
    <definedName name="ghrgfdg" localSheetId="4">#REF!</definedName>
    <definedName name="ghrgfdg" localSheetId="5">#REF!</definedName>
    <definedName name="ghrgfdg" localSheetId="26">#REF!</definedName>
    <definedName name="ghrgfdg" localSheetId="25">#REF!</definedName>
    <definedName name="ghrgfdg">#REF!</definedName>
    <definedName name="ghrgfdxtr" localSheetId="10">#REF!</definedName>
    <definedName name="ghrgfdxtr" localSheetId="15">#REF!</definedName>
    <definedName name="ghrgfdxtr" localSheetId="4">#REF!</definedName>
    <definedName name="ghrgfdxtr" localSheetId="5">#REF!</definedName>
    <definedName name="ghrgfdxtr" localSheetId="26">#REF!</definedName>
    <definedName name="ghrgfdxtr" localSheetId="25">#REF!</definedName>
    <definedName name="ghrgfdxtr">#REF!</definedName>
    <definedName name="gigin" localSheetId="10">#REF!</definedName>
    <definedName name="gigin" localSheetId="8">#REF!</definedName>
    <definedName name="gigin" localSheetId="15">#REF!</definedName>
    <definedName name="gigin" localSheetId="24">#REF!</definedName>
    <definedName name="gigin" localSheetId="4">#REF!</definedName>
    <definedName name="gigin" localSheetId="5">#REF!</definedName>
    <definedName name="gigin" localSheetId="26">#REF!</definedName>
    <definedName name="gigin" localSheetId="25">#REF!</definedName>
    <definedName name="gigin">#REF!</definedName>
    <definedName name="gigin_8" localSheetId="10">#REF!</definedName>
    <definedName name="gigin_8" localSheetId="8">#REF!</definedName>
    <definedName name="gigin_8" localSheetId="15">#REF!</definedName>
    <definedName name="gigin_8" localSheetId="24">#REF!</definedName>
    <definedName name="gigin_8" localSheetId="4">#REF!</definedName>
    <definedName name="gigin_8" localSheetId="5">#REF!</definedName>
    <definedName name="gigin_8" localSheetId="26">#REF!</definedName>
    <definedName name="gigin_8" localSheetId="25">#REF!</definedName>
    <definedName name="gigin_8">#REF!</definedName>
    <definedName name="GJHGLI" localSheetId="24" hidden="1">{#N/A,#N/A,FALSE,"포장1";#N/A,#N/A,FALSE,"포장1"}</definedName>
    <definedName name="GJHGLI" hidden="1">{#N/A,#N/A,FALSE,"포장1";#N/A,#N/A,FALSE,"포장1"}</definedName>
    <definedName name="gjkfi" localSheetId="10">#N/A</definedName>
    <definedName name="gjkfi" localSheetId="15">#N/A</definedName>
    <definedName name="gjkfi" localSheetId="24">'전기관로 토공산근'!gjkfi</definedName>
    <definedName name="gjkfi" localSheetId="5">#N/A</definedName>
    <definedName name="gjkfi" localSheetId="26">#N/A</definedName>
    <definedName name="gjkfi">공기밸브실조서!gjkfi</definedName>
    <definedName name="gjkfi_1" localSheetId="10">#N/A</definedName>
    <definedName name="gjkfi_1" localSheetId="15">#N/A</definedName>
    <definedName name="gjkfi_1" localSheetId="24">'전기관로 토공산근'!gjkfi_1</definedName>
    <definedName name="gjkfi_1" localSheetId="5">#N/A</definedName>
    <definedName name="gjkfi_1" localSheetId="26">#N/A</definedName>
    <definedName name="gjkfi_1">공기밸브실조서!gjkfi_1</definedName>
    <definedName name="gjkfi_10" localSheetId="10">#N/A</definedName>
    <definedName name="gjkfi_10" localSheetId="15">#N/A</definedName>
    <definedName name="gjkfi_10" localSheetId="24">'전기관로 토공산근'!gjkfi_10</definedName>
    <definedName name="gjkfi_10" localSheetId="5">#N/A</definedName>
    <definedName name="gjkfi_10" localSheetId="26">#N/A</definedName>
    <definedName name="gjkfi_10">공기밸브실조서!gjkfi_10</definedName>
    <definedName name="gjkfi_9" localSheetId="10">#N/A</definedName>
    <definedName name="gjkfi_9" localSheetId="15">#N/A</definedName>
    <definedName name="gjkfi_9" localSheetId="24">'전기관로 토공산근'!gjkfi_9</definedName>
    <definedName name="gjkfi_9" localSheetId="5">#N/A</definedName>
    <definedName name="gjkfi_9" localSheetId="26">#N/A</definedName>
    <definedName name="gjkfi_9">공기밸브실조서!gjkfi_9</definedName>
    <definedName name="GJP" localSheetId="10">#REF!</definedName>
    <definedName name="GJP" localSheetId="15">#REF!</definedName>
    <definedName name="GJP" localSheetId="4">#REF!</definedName>
    <definedName name="GJP" localSheetId="5">#REF!</definedName>
    <definedName name="GJP" localSheetId="26">#REF!</definedName>
    <definedName name="GJP" localSheetId="25">#REF!</definedName>
    <definedName name="GJP">#REF!</definedName>
    <definedName name="GKS" localSheetId="10">#REF!</definedName>
    <definedName name="GKS" localSheetId="15">#REF!</definedName>
    <definedName name="GKS" localSheetId="4">#REF!</definedName>
    <definedName name="GKS" localSheetId="5">#REF!</definedName>
    <definedName name="GKS" localSheetId="26">#REF!</definedName>
    <definedName name="GKS" localSheetId="25">#REF!</definedName>
    <definedName name="GKS">#REF!</definedName>
    <definedName name="GKSKSK" localSheetId="10">#REF!</definedName>
    <definedName name="GKSKSK" localSheetId="15">#REF!</definedName>
    <definedName name="GKSKSK" localSheetId="4">#REF!</definedName>
    <definedName name="GKSKSK" localSheetId="5">#REF!</definedName>
    <definedName name="GKSKSK" localSheetId="26">#REF!</definedName>
    <definedName name="GKSKSK" localSheetId="25">#REF!</definedName>
    <definedName name="GKSKSK">#REF!</definedName>
    <definedName name="GLA1P">'[14]BOX(1.5X1.5)'!$C$17</definedName>
    <definedName name="gla1t">'[14]BOX(1.5X1.5)'!$C$65</definedName>
    <definedName name="gla2p">'[14]BOX(1.5X1.5)'!$C$41</definedName>
    <definedName name="gla2t">'[14]BOX(1.5X1.5)'!$C$89</definedName>
    <definedName name="GO" localSheetId="10">#REF!</definedName>
    <definedName name="GO" localSheetId="8">#REF!</definedName>
    <definedName name="GO" localSheetId="15">#REF!</definedName>
    <definedName name="GO" localSheetId="24">#REF!</definedName>
    <definedName name="GO" localSheetId="4">#REF!</definedName>
    <definedName name="GO" localSheetId="5">#REF!</definedName>
    <definedName name="GO" localSheetId="26">#REF!</definedName>
    <definedName name="GO" localSheetId="25">#REF!</definedName>
    <definedName name="GO">#REF!</definedName>
    <definedName name="GP" localSheetId="10">#REF!</definedName>
    <definedName name="GP" localSheetId="15">#REF!</definedName>
    <definedName name="GP" localSheetId="4">#REF!</definedName>
    <definedName name="GP" localSheetId="5">#REF!</definedName>
    <definedName name="GP" localSheetId="26">#REF!</definedName>
    <definedName name="GP" localSheetId="25">#REF!</definedName>
    <definedName name="GP">#REF!</definedName>
    <definedName name="gragf" localSheetId="10">#REF!</definedName>
    <definedName name="gragf" localSheetId="15">#REF!</definedName>
    <definedName name="gragf" localSheetId="4">#REF!</definedName>
    <definedName name="gragf" localSheetId="5">#REF!</definedName>
    <definedName name="gragf" localSheetId="26">#REF!</definedName>
    <definedName name="gragf" localSheetId="25">#REF!</definedName>
    <definedName name="gragf">#REF!</definedName>
    <definedName name="GRFCX" localSheetId="10">#REF!</definedName>
    <definedName name="GRFCX" localSheetId="15">#REF!</definedName>
    <definedName name="GRFCX" localSheetId="4">#REF!</definedName>
    <definedName name="GRFCX" localSheetId="5">#REF!</definedName>
    <definedName name="GRFCX" localSheetId="26">#REF!</definedName>
    <definedName name="GRFCX" localSheetId="25">#REF!</definedName>
    <definedName name="GRFCX">#REF!</definedName>
    <definedName name="grg" localSheetId="10">#REF!</definedName>
    <definedName name="grg" localSheetId="15">#REF!</definedName>
    <definedName name="grg" localSheetId="4">#REF!</definedName>
    <definedName name="grg" localSheetId="5">#REF!</definedName>
    <definedName name="grg" localSheetId="26">#REF!</definedName>
    <definedName name="grg" localSheetId="25">#REF!</definedName>
    <definedName name="grg">#REF!</definedName>
    <definedName name="grgdgr" localSheetId="10">#REF!</definedName>
    <definedName name="grgdgr" localSheetId="15">#REF!</definedName>
    <definedName name="grgdgr" localSheetId="4">#REF!</definedName>
    <definedName name="grgdgr" localSheetId="5">#REF!</definedName>
    <definedName name="grgdgr" localSheetId="26">#REF!</definedName>
    <definedName name="grgdgr" localSheetId="25">#REF!</definedName>
    <definedName name="grgdgr">#REF!</definedName>
    <definedName name="grggsf" localSheetId="10">#REF!</definedName>
    <definedName name="grggsf" localSheetId="15">#REF!</definedName>
    <definedName name="grggsf" localSheetId="4">#REF!</definedName>
    <definedName name="grggsf" localSheetId="5">#REF!</definedName>
    <definedName name="grggsf" localSheetId="26">#REF!</definedName>
    <definedName name="grggsf" localSheetId="25">#REF!</definedName>
    <definedName name="grggsf">#REF!</definedName>
    <definedName name="grgr" localSheetId="10">#REF!</definedName>
    <definedName name="grgr" localSheetId="15">#REF!</definedName>
    <definedName name="grgr" localSheetId="4">#REF!</definedName>
    <definedName name="grgr" localSheetId="5">#REF!</definedName>
    <definedName name="grgr" localSheetId="26">#REF!</definedName>
    <definedName name="grgr" localSheetId="25">#REF!</definedName>
    <definedName name="grgr">#REF!</definedName>
    <definedName name="grgrfdxzg" localSheetId="10">#REF!</definedName>
    <definedName name="grgrfdxzg" localSheetId="15">#REF!</definedName>
    <definedName name="grgrfdxzg" localSheetId="4">#REF!</definedName>
    <definedName name="grgrfdxzg" localSheetId="5">#REF!</definedName>
    <definedName name="grgrfdxzg" localSheetId="26">#REF!</definedName>
    <definedName name="grgrfdxzg" localSheetId="25">#REF!</definedName>
    <definedName name="grgrfdxzg">#REF!</definedName>
    <definedName name="grgvcxg" localSheetId="10">#REF!</definedName>
    <definedName name="grgvcxg" localSheetId="15">#REF!</definedName>
    <definedName name="grgvcxg" localSheetId="4">#REF!</definedName>
    <definedName name="grgvcxg" localSheetId="5">#REF!</definedName>
    <definedName name="grgvcxg" localSheetId="26">#REF!</definedName>
    <definedName name="grgvcxg" localSheetId="25">#REF!</definedName>
    <definedName name="grgvcxg">#REF!</definedName>
    <definedName name="GrphActSales" localSheetId="10">#REF!</definedName>
    <definedName name="GrphActSales" localSheetId="15">#REF!</definedName>
    <definedName name="GrphActSales" localSheetId="4">#REF!</definedName>
    <definedName name="GrphActSales" localSheetId="5">#REF!</definedName>
    <definedName name="GrphActSales" localSheetId="26">#REF!</definedName>
    <definedName name="GrphActSales" localSheetId="25">#REF!</definedName>
    <definedName name="GrphActSales">#REF!</definedName>
    <definedName name="GrphActStk" localSheetId="10">#REF!</definedName>
    <definedName name="GrphActStk" localSheetId="15">#REF!</definedName>
    <definedName name="GrphActStk" localSheetId="4">#REF!</definedName>
    <definedName name="GrphActStk" localSheetId="5">#REF!</definedName>
    <definedName name="GrphActStk" localSheetId="26">#REF!</definedName>
    <definedName name="GrphActStk" localSheetId="25">#REF!</definedName>
    <definedName name="GrphActStk">#REF!</definedName>
    <definedName name="GrphPlanSales" localSheetId="10">#REF!</definedName>
    <definedName name="GrphPlanSales" localSheetId="15">#REF!</definedName>
    <definedName name="GrphPlanSales" localSheetId="4">#REF!</definedName>
    <definedName name="GrphPlanSales" localSheetId="5">#REF!</definedName>
    <definedName name="GrphPlanSales" localSheetId="26">#REF!</definedName>
    <definedName name="GrphPlanSales" localSheetId="25">#REF!</definedName>
    <definedName name="GrphPlanSales">#REF!</definedName>
    <definedName name="GrphTgtStk" localSheetId="10">#REF!</definedName>
    <definedName name="GrphTgtStk" localSheetId="15">#REF!</definedName>
    <definedName name="GrphTgtStk" localSheetId="4">#REF!</definedName>
    <definedName name="GrphTgtStk" localSheetId="5">#REF!</definedName>
    <definedName name="GrphTgtStk" localSheetId="26">#REF!</definedName>
    <definedName name="GrphTgtStk" localSheetId="25">#REF!</definedName>
    <definedName name="GrphTgtStk">#REF!</definedName>
    <definedName name="GRTR" localSheetId="10">#REF!</definedName>
    <definedName name="GRTR" localSheetId="15">#REF!</definedName>
    <definedName name="GRTR" localSheetId="4">#REF!</definedName>
    <definedName name="GRTR" localSheetId="5">#REF!</definedName>
    <definedName name="GRTR" localSheetId="26">#REF!</definedName>
    <definedName name="GRTR" localSheetId="25">#REF!</definedName>
    <definedName name="GRTR">#REF!</definedName>
    <definedName name="grvds" localSheetId="10">#REF!</definedName>
    <definedName name="grvds" localSheetId="15">#REF!</definedName>
    <definedName name="grvds" localSheetId="4">#REF!</definedName>
    <definedName name="grvds" localSheetId="5">#REF!</definedName>
    <definedName name="grvds" localSheetId="26">#REF!</definedName>
    <definedName name="grvds" localSheetId="25">#REF!</definedName>
    <definedName name="grvds">#REF!</definedName>
    <definedName name="grZ" localSheetId="10">#REF!</definedName>
    <definedName name="grZ" localSheetId="15">#REF!</definedName>
    <definedName name="grZ" localSheetId="4">#REF!</definedName>
    <definedName name="grZ" localSheetId="5">#REF!</definedName>
    <definedName name="grZ" localSheetId="26">#REF!</definedName>
    <definedName name="grZ" localSheetId="25">#REF!</definedName>
    <definedName name="grZ">#REF!</definedName>
    <definedName name="GS" localSheetId="10">#REF!</definedName>
    <definedName name="GS" localSheetId="15">#REF!</definedName>
    <definedName name="GS" localSheetId="4">#REF!</definedName>
    <definedName name="GS" localSheetId="5">#REF!</definedName>
    <definedName name="GS" localSheetId="26">#REF!</definedName>
    <definedName name="GS" localSheetId="25">#REF!</definedName>
    <definedName name="GS">#REF!</definedName>
    <definedName name="gsand" localSheetId="10">#REF!</definedName>
    <definedName name="gsand" localSheetId="15">#REF!</definedName>
    <definedName name="gsand" localSheetId="4">#REF!</definedName>
    <definedName name="gsand" localSheetId="5">#REF!</definedName>
    <definedName name="gsand" localSheetId="26">#REF!</definedName>
    <definedName name="gsand" localSheetId="25">#REF!</definedName>
    <definedName name="gsand">#REF!</definedName>
    <definedName name="gt" localSheetId="10">#REF!</definedName>
    <definedName name="gt" localSheetId="8">#REF!</definedName>
    <definedName name="gt" localSheetId="15">#REF!</definedName>
    <definedName name="gt" localSheetId="24">#REF!</definedName>
    <definedName name="gt" localSheetId="4">#REF!</definedName>
    <definedName name="gt" localSheetId="5">#REF!</definedName>
    <definedName name="gt" localSheetId="26">#REF!</definedName>
    <definedName name="gt" localSheetId="25">#REF!</definedName>
    <definedName name="gt">#REF!</definedName>
    <definedName name="gt_8" localSheetId="10">#REF!</definedName>
    <definedName name="gt_8" localSheetId="8">#REF!</definedName>
    <definedName name="gt_8" localSheetId="15">#REF!</definedName>
    <definedName name="gt_8" localSheetId="24">#REF!</definedName>
    <definedName name="gt_8" localSheetId="4">#REF!</definedName>
    <definedName name="gt_8" localSheetId="5">#REF!</definedName>
    <definedName name="gt_8" localSheetId="26">#REF!</definedName>
    <definedName name="gt_8" localSheetId="25">#REF!</definedName>
    <definedName name="gt_8">#REF!</definedName>
    <definedName name="GuBae" localSheetId="10">#REF!</definedName>
    <definedName name="GuBae" localSheetId="8">#REF!</definedName>
    <definedName name="GuBae" localSheetId="15">#REF!</definedName>
    <definedName name="GuBae" localSheetId="4">#REF!</definedName>
    <definedName name="GuBae" localSheetId="5">#REF!</definedName>
    <definedName name="GuBae" localSheetId="26">#REF!</definedName>
    <definedName name="GuBae" localSheetId="25">#REF!</definedName>
    <definedName name="GuBae">#REF!</definedName>
    <definedName name="GuidText" localSheetId="10">#REF!</definedName>
    <definedName name="GuidText" localSheetId="15">#REF!</definedName>
    <definedName name="GuidText" localSheetId="4">#REF!</definedName>
    <definedName name="GuidText" localSheetId="5">#REF!</definedName>
    <definedName name="GuidText" localSheetId="26">#REF!</definedName>
    <definedName name="GuidText" localSheetId="25">#REF!</definedName>
    <definedName name="GuidText">#REF!</definedName>
    <definedName name="GV" localSheetId="10">#REF!</definedName>
    <definedName name="GV" localSheetId="8">#REF!</definedName>
    <definedName name="GV" localSheetId="15">#REF!</definedName>
    <definedName name="GV" localSheetId="4">#REF!</definedName>
    <definedName name="GV" localSheetId="5">#REF!</definedName>
    <definedName name="GV" localSheetId="26">#REF!</definedName>
    <definedName name="GV" localSheetId="25">#REF!</definedName>
    <definedName name="GV">#REF!</definedName>
    <definedName name="GV_8" localSheetId="10">#REF!</definedName>
    <definedName name="GV_8" localSheetId="8">#REF!</definedName>
    <definedName name="GV_8" localSheetId="15">#REF!</definedName>
    <definedName name="GV_8" localSheetId="4">#REF!</definedName>
    <definedName name="GV_8" localSheetId="5">#REF!</definedName>
    <definedName name="GV_8" localSheetId="26">#REF!</definedName>
    <definedName name="GV_8" localSheetId="25">#REF!</definedName>
    <definedName name="GV_8">#REF!</definedName>
    <definedName name="GVV" localSheetId="10">#REF!</definedName>
    <definedName name="GVV" localSheetId="8">#REF!</definedName>
    <definedName name="GVV" localSheetId="15">#REF!</definedName>
    <definedName name="GVV" localSheetId="4">#REF!</definedName>
    <definedName name="GVV" localSheetId="5">#REF!</definedName>
    <definedName name="GVV" localSheetId="26">#REF!</definedName>
    <definedName name="GVV" localSheetId="25">#REF!</definedName>
    <definedName name="GVV">#REF!</definedName>
    <definedName name="gwewe" localSheetId="10">#REF!</definedName>
    <definedName name="gwewe" localSheetId="15">#REF!</definedName>
    <definedName name="gwewe" localSheetId="4">#REF!</definedName>
    <definedName name="gwewe" localSheetId="5">#REF!</definedName>
    <definedName name="gwewe" localSheetId="26">#REF!</definedName>
    <definedName name="gwewe" localSheetId="25">#REF!</definedName>
    <definedName name="gwewe">#REF!</definedName>
    <definedName name="GYUH" localSheetId="10" hidden="1">'[43]8.PILE  (돌출)'!#REF!</definedName>
    <definedName name="GYUH" localSheetId="8" hidden="1">'[43]8.PILE  (돌출)'!#REF!</definedName>
    <definedName name="GYUH" localSheetId="15" hidden="1">'[43]8.PILE  (돌출)'!#REF!</definedName>
    <definedName name="GYUH" localSheetId="4" hidden="1">'[43]8.PILE  (돌출)'!#REF!</definedName>
    <definedName name="GYUH" localSheetId="5" hidden="1">'[43]8.PILE  (돌출)'!#REF!</definedName>
    <definedName name="GYUH" localSheetId="26" hidden="1">'[43]8.PILE  (돌출)'!#REF!</definedName>
    <definedName name="GYUH" localSheetId="25" hidden="1">'[43]8.PILE  (돌출)'!#REF!</definedName>
    <definedName name="GYUH" hidden="1">'[43]8.PILE  (돌출)'!#REF!</definedName>
    <definedName name="H" localSheetId="10">#REF!</definedName>
    <definedName name="H" localSheetId="8">#REF!</definedName>
    <definedName name="H" localSheetId="15">#REF!</definedName>
    <definedName name="H" localSheetId="24">#REF!</definedName>
    <definedName name="H" localSheetId="4">#REF!</definedName>
    <definedName name="H" localSheetId="5">#REF!</definedName>
    <definedName name="H" localSheetId="26">#REF!</definedName>
    <definedName name="H" localSheetId="25">#REF!</definedName>
    <definedName name="H">#REF!</definedName>
    <definedName name="H.1" localSheetId="10">#REF!</definedName>
    <definedName name="H.1" localSheetId="8">#REF!</definedName>
    <definedName name="H.1" localSheetId="15">#REF!</definedName>
    <definedName name="H.1" localSheetId="24">#REF!</definedName>
    <definedName name="H.1" localSheetId="4">#REF!</definedName>
    <definedName name="H.1" localSheetId="5">#REF!</definedName>
    <definedName name="H.1" localSheetId="26">#REF!</definedName>
    <definedName name="H.1" localSheetId="25">#REF!</definedName>
    <definedName name="H.1">#REF!</definedName>
    <definedName name="H.10" localSheetId="10">#REF!</definedName>
    <definedName name="H.10" localSheetId="8">#REF!</definedName>
    <definedName name="H.10" localSheetId="15">#REF!</definedName>
    <definedName name="H.10" localSheetId="24">#REF!</definedName>
    <definedName name="H.10" localSheetId="4">#REF!</definedName>
    <definedName name="H.10" localSheetId="5">#REF!</definedName>
    <definedName name="H.10" localSheetId="26">#REF!</definedName>
    <definedName name="H.10" localSheetId="25">#REF!</definedName>
    <definedName name="H.10">#REF!</definedName>
    <definedName name="H.2" localSheetId="10">#REF!</definedName>
    <definedName name="H.2" localSheetId="8">#REF!</definedName>
    <definedName name="H.2" localSheetId="15">#REF!</definedName>
    <definedName name="H.2" localSheetId="4">#REF!</definedName>
    <definedName name="H.2" localSheetId="5">#REF!</definedName>
    <definedName name="H.2" localSheetId="26">#REF!</definedName>
    <definedName name="H.2" localSheetId="25">#REF!</definedName>
    <definedName name="H.2">#REF!</definedName>
    <definedName name="H.3" localSheetId="10">#REF!</definedName>
    <definedName name="H.3" localSheetId="8">#REF!</definedName>
    <definedName name="H.3" localSheetId="15">#REF!</definedName>
    <definedName name="H.3" localSheetId="4">#REF!</definedName>
    <definedName name="H.3" localSheetId="5">#REF!</definedName>
    <definedName name="H.3" localSheetId="26">#REF!</definedName>
    <definedName name="H.3" localSheetId="25">#REF!</definedName>
    <definedName name="H.3">#REF!</definedName>
    <definedName name="H.4" localSheetId="10">#REF!</definedName>
    <definedName name="H.4" localSheetId="8">#REF!</definedName>
    <definedName name="H.4" localSheetId="15">#REF!</definedName>
    <definedName name="H.4" localSheetId="4">#REF!</definedName>
    <definedName name="H.4" localSheetId="5">#REF!</definedName>
    <definedName name="H.4" localSheetId="26">#REF!</definedName>
    <definedName name="H.4" localSheetId="25">#REF!</definedName>
    <definedName name="H.4">#REF!</definedName>
    <definedName name="H.5" localSheetId="10">#REF!</definedName>
    <definedName name="H.5" localSheetId="8">#REF!</definedName>
    <definedName name="H.5" localSheetId="15">#REF!</definedName>
    <definedName name="H.5" localSheetId="4">#REF!</definedName>
    <definedName name="H.5" localSheetId="5">#REF!</definedName>
    <definedName name="H.5" localSheetId="26">#REF!</definedName>
    <definedName name="H.5" localSheetId="25">#REF!</definedName>
    <definedName name="H.5">#REF!</definedName>
    <definedName name="H.6" localSheetId="10">#REF!</definedName>
    <definedName name="H.6" localSheetId="8">#REF!</definedName>
    <definedName name="H.6" localSheetId="15">#REF!</definedName>
    <definedName name="H.6" localSheetId="4">#REF!</definedName>
    <definedName name="H.6" localSheetId="5">#REF!</definedName>
    <definedName name="H.6" localSheetId="26">#REF!</definedName>
    <definedName name="H.6" localSheetId="25">#REF!</definedName>
    <definedName name="H.6">#REF!</definedName>
    <definedName name="H.7" localSheetId="10">#REF!</definedName>
    <definedName name="H.7" localSheetId="8">#REF!</definedName>
    <definedName name="H.7" localSheetId="15">#REF!</definedName>
    <definedName name="H.7" localSheetId="4">#REF!</definedName>
    <definedName name="H.7" localSheetId="5">#REF!</definedName>
    <definedName name="H.7" localSheetId="26">#REF!</definedName>
    <definedName name="H.7" localSheetId="25">#REF!</definedName>
    <definedName name="H.7">#REF!</definedName>
    <definedName name="H.8" localSheetId="10">#REF!</definedName>
    <definedName name="H.8" localSheetId="8">#REF!</definedName>
    <definedName name="H.8" localSheetId="15">#REF!</definedName>
    <definedName name="H.8" localSheetId="4">#REF!</definedName>
    <definedName name="H.8" localSheetId="5">#REF!</definedName>
    <definedName name="H.8" localSheetId="26">#REF!</definedName>
    <definedName name="H.8" localSheetId="25">#REF!</definedName>
    <definedName name="H.8">#REF!</definedName>
    <definedName name="H.9" localSheetId="10">#REF!</definedName>
    <definedName name="H.9" localSheetId="8">#REF!</definedName>
    <definedName name="H.9" localSheetId="15">#REF!</definedName>
    <definedName name="H.9" localSheetId="4">#REF!</definedName>
    <definedName name="H.9" localSheetId="5">#REF!</definedName>
    <definedName name="H.9" localSheetId="26">#REF!</definedName>
    <definedName name="H.9" localSheetId="25">#REF!</definedName>
    <definedName name="H.9">#REF!</definedName>
    <definedName name="H_1" localSheetId="10">#REF!</definedName>
    <definedName name="H_1" localSheetId="8">#REF!</definedName>
    <definedName name="H_1" localSheetId="15">#REF!</definedName>
    <definedName name="H_1" localSheetId="4">#REF!</definedName>
    <definedName name="H_1" localSheetId="5">#REF!</definedName>
    <definedName name="H_1" localSheetId="26">#REF!</definedName>
    <definedName name="H_1" localSheetId="25">#REF!</definedName>
    <definedName name="H_1">#REF!</definedName>
    <definedName name="H_2" localSheetId="10">#REF!</definedName>
    <definedName name="H_2" localSheetId="8">#REF!</definedName>
    <definedName name="H_2" localSheetId="15">#REF!</definedName>
    <definedName name="H_2" localSheetId="4">#REF!</definedName>
    <definedName name="H_2" localSheetId="5">#REF!</definedName>
    <definedName name="H_2" localSheetId="26">#REF!</definedName>
    <definedName name="H_2" localSheetId="25">#REF!</definedName>
    <definedName name="H_2">#REF!</definedName>
    <definedName name="h_3" localSheetId="10">#REF!</definedName>
    <definedName name="h_3" localSheetId="8">#REF!</definedName>
    <definedName name="h_3" localSheetId="15">#REF!</definedName>
    <definedName name="h_3" localSheetId="4">#REF!</definedName>
    <definedName name="h_3" localSheetId="5">#REF!</definedName>
    <definedName name="h_3" localSheetId="26">#REF!</definedName>
    <definedName name="h_3" localSheetId="25">#REF!</definedName>
    <definedName name="h_3">#REF!</definedName>
    <definedName name="H_8" localSheetId="10">#REF!</definedName>
    <definedName name="H_8" localSheetId="8">#REF!</definedName>
    <definedName name="H_8" localSheetId="15">#REF!</definedName>
    <definedName name="H_8" localSheetId="4">#REF!</definedName>
    <definedName name="H_8" localSheetId="5">#REF!</definedName>
    <definedName name="H_8" localSheetId="26">#REF!</definedName>
    <definedName name="H_8" localSheetId="25">#REF!</definedName>
    <definedName name="H_8">#REF!</definedName>
    <definedName name="h_pile" localSheetId="10">#REF!</definedName>
    <definedName name="h_pile" localSheetId="8">#REF!</definedName>
    <definedName name="h_pile" localSheetId="15">#REF!</definedName>
    <definedName name="h_pile" localSheetId="4">#REF!</definedName>
    <definedName name="h_pile" localSheetId="5">#REF!</definedName>
    <definedName name="h_pile" localSheetId="26">#REF!</definedName>
    <definedName name="h_pile" localSheetId="25">#REF!</definedName>
    <definedName name="h_pile">#REF!</definedName>
    <definedName name="h_pile1e">[44]변화치수!$D$46</definedName>
    <definedName name="h_pile2e">[44]변화치수!$D$49</definedName>
    <definedName name="h_pileea" localSheetId="10">#REF!</definedName>
    <definedName name="h_pileea" localSheetId="8">#REF!</definedName>
    <definedName name="h_pileea" localSheetId="15">#REF!</definedName>
    <definedName name="h_pileea" localSheetId="24">#REF!</definedName>
    <definedName name="h_pileea" localSheetId="4">#REF!</definedName>
    <definedName name="h_pileea" localSheetId="5">#REF!</definedName>
    <definedName name="h_pileea" localSheetId="26">#REF!</definedName>
    <definedName name="h_pileea" localSheetId="25">#REF!</definedName>
    <definedName name="h_pileea">#REF!</definedName>
    <definedName name="h_water" localSheetId="10">'[45]3BL공동구 수량'!#REF!</definedName>
    <definedName name="h_water" localSheetId="8">'[45]3BL공동구 수량'!#REF!</definedName>
    <definedName name="h_water" localSheetId="15">'[45]3BL공동구 수량'!#REF!</definedName>
    <definedName name="h_water" localSheetId="4">'[45]3BL공동구 수량'!#REF!</definedName>
    <definedName name="h_water" localSheetId="5">'[45]3BL공동구 수량'!#REF!</definedName>
    <definedName name="h_water" localSheetId="26">'[45]3BL공동구 수량'!#REF!</definedName>
    <definedName name="h_water" localSheetId="25">'[45]3BL공동구 수량'!#REF!</definedName>
    <definedName name="h_water">'[45]3BL공동구 수량'!#REF!</definedName>
    <definedName name="H10A1P">'[14]BOX(1.5X1.5)'!$C$12</definedName>
    <definedName name="h10a1t">'[14]BOX(1.5X1.5)'!$C$60</definedName>
    <definedName name="h10a2p">'[14]BOX(1.5X1.5)'!$C$36</definedName>
    <definedName name="h10a2t">'[14]BOX(1.5X1.5)'!$C$84</definedName>
    <definedName name="H11A1P">'[14]BOX(1.5X1.5)'!$C$13</definedName>
    <definedName name="h11a1t">'[14]BOX(1.5X1.5)'!$C$61</definedName>
    <definedName name="h11a2p">'[14]BOX(1.5X1.5)'!$C$37</definedName>
    <definedName name="H11A2T">'[14]BOX(1.5X1.5)'!$C$85</definedName>
    <definedName name="H1A" localSheetId="10">#REF!</definedName>
    <definedName name="H1A" localSheetId="15">#REF!</definedName>
    <definedName name="H1A" localSheetId="4">#REF!</definedName>
    <definedName name="H1A" localSheetId="5">#REF!</definedName>
    <definedName name="H1A" localSheetId="26">#REF!</definedName>
    <definedName name="H1A" localSheetId="25">#REF!</definedName>
    <definedName name="H1A">#REF!</definedName>
    <definedName name="H1A1P">'[14]BOX(1.5X1.5)'!$C$3</definedName>
    <definedName name="h1a1t">'[14]BOX(1.5X1.5)'!$C$51</definedName>
    <definedName name="h1a2p">'[14]BOX(1.5X1.5)'!$C$27</definedName>
    <definedName name="h1a2t">'[14]BOX(1.5X1.5)'!$C$75</definedName>
    <definedName name="H1C" localSheetId="10">#REF!</definedName>
    <definedName name="H1C" localSheetId="15">#REF!</definedName>
    <definedName name="H1C" localSheetId="4">#REF!</definedName>
    <definedName name="H1C" localSheetId="5">#REF!</definedName>
    <definedName name="H1C" localSheetId="26">#REF!</definedName>
    <definedName name="H1C" localSheetId="25">#REF!</definedName>
    <definedName name="H1C">#REF!</definedName>
    <definedName name="H1D" localSheetId="10">#REF!</definedName>
    <definedName name="H1D" localSheetId="15">#REF!</definedName>
    <definedName name="H1D" localSheetId="4">#REF!</definedName>
    <definedName name="H1D" localSheetId="5">#REF!</definedName>
    <definedName name="H1D" localSheetId="26">#REF!</definedName>
    <definedName name="H1D" localSheetId="25">#REF!</definedName>
    <definedName name="H1D">#REF!</definedName>
    <definedName name="H1H" localSheetId="10">#REF!</definedName>
    <definedName name="H1H" localSheetId="8">#REF!</definedName>
    <definedName name="H1H" localSheetId="15">#REF!</definedName>
    <definedName name="H1H" localSheetId="24">#REF!</definedName>
    <definedName name="H1H" localSheetId="4">#REF!</definedName>
    <definedName name="H1H" localSheetId="5">#REF!</definedName>
    <definedName name="H1H" localSheetId="26">#REF!</definedName>
    <definedName name="H1H" localSheetId="25">#REF!</definedName>
    <definedName name="H1H">#REF!</definedName>
    <definedName name="H2A1P">'[14]BOX(1.5X1.5)'!$C$4</definedName>
    <definedName name="h2a1t">'[14]BOX(1.5X1.5)'!$C$52</definedName>
    <definedName name="h2a2p">'[14]BOX(1.5X1.5)'!$C$28</definedName>
    <definedName name="h2a2t">'[14]BOX(1.5X1.5)'!$C$76</definedName>
    <definedName name="H2C" localSheetId="10">#REF!</definedName>
    <definedName name="H2C" localSheetId="15">#REF!</definedName>
    <definedName name="H2C" localSheetId="4">#REF!</definedName>
    <definedName name="H2C" localSheetId="5">#REF!</definedName>
    <definedName name="H2C" localSheetId="26">#REF!</definedName>
    <definedName name="H2C" localSheetId="25">#REF!</definedName>
    <definedName name="H2C">#REF!</definedName>
    <definedName name="H2D" localSheetId="10">#REF!</definedName>
    <definedName name="H2D" localSheetId="15">#REF!</definedName>
    <definedName name="H2D" localSheetId="4">#REF!</definedName>
    <definedName name="H2D" localSheetId="5">#REF!</definedName>
    <definedName name="H2D" localSheetId="26">#REF!</definedName>
    <definedName name="H2D" localSheetId="25">#REF!</definedName>
    <definedName name="H2D">#REF!</definedName>
    <definedName name="H2H" localSheetId="10">#REF!</definedName>
    <definedName name="H2H" localSheetId="8">#REF!</definedName>
    <definedName name="H2H" localSheetId="15">#REF!</definedName>
    <definedName name="H2H" localSheetId="24">#REF!</definedName>
    <definedName name="H2H" localSheetId="4">#REF!</definedName>
    <definedName name="H2H" localSheetId="5">#REF!</definedName>
    <definedName name="H2H" localSheetId="26">#REF!</definedName>
    <definedName name="H2H" localSheetId="25">#REF!</definedName>
    <definedName name="H2H">#REF!</definedName>
    <definedName name="H3A1P">'[14]BOX(1.5X1.5)'!$C$5</definedName>
    <definedName name="h3a1t">'[14]BOX(1.5X1.5)'!$C$53</definedName>
    <definedName name="h3a2p">'[14]BOX(1.5X1.5)'!$C$29</definedName>
    <definedName name="h3a2t">'[14]BOX(1.5X1.5)'!$C$77</definedName>
    <definedName name="H3AP1">'[14]BOX(1.5X1.5)'!$C$5</definedName>
    <definedName name="H3C" localSheetId="10">#REF!</definedName>
    <definedName name="H3C" localSheetId="15">#REF!</definedName>
    <definedName name="H3C" localSheetId="4">#REF!</definedName>
    <definedName name="H3C" localSheetId="5">#REF!</definedName>
    <definedName name="H3C" localSheetId="26">#REF!</definedName>
    <definedName name="H3C" localSheetId="25">#REF!</definedName>
    <definedName name="H3C">#REF!</definedName>
    <definedName name="H3H" localSheetId="10">#REF!</definedName>
    <definedName name="H3H" localSheetId="8">#REF!</definedName>
    <definedName name="H3H" localSheetId="15">#REF!</definedName>
    <definedName name="H3H" localSheetId="24">#REF!</definedName>
    <definedName name="H3H" localSheetId="4">#REF!</definedName>
    <definedName name="H3H" localSheetId="5">#REF!</definedName>
    <definedName name="H3H" localSheetId="26">#REF!</definedName>
    <definedName name="H3H" localSheetId="25">#REF!</definedName>
    <definedName name="H3H">#REF!</definedName>
    <definedName name="h4a1p">'[14]BOX(1.5X1.5)'!$C$6</definedName>
    <definedName name="h4a1t">'[14]BOX(1.5X1.5)'!$C$54</definedName>
    <definedName name="h4a2p">'[14]BOX(1.5X1.5)'!$C$30</definedName>
    <definedName name="h4a2t">'[14]BOX(1.5X1.5)'!$C$78</definedName>
    <definedName name="H4H" localSheetId="10">#REF!</definedName>
    <definedName name="H4H" localSheetId="8">#REF!</definedName>
    <definedName name="H4H" localSheetId="15">#REF!</definedName>
    <definedName name="H4H" localSheetId="24">#REF!</definedName>
    <definedName name="H4H" localSheetId="4">#REF!</definedName>
    <definedName name="H4H" localSheetId="5">#REF!</definedName>
    <definedName name="H4H" localSheetId="26">#REF!</definedName>
    <definedName name="H4H" localSheetId="25">#REF!</definedName>
    <definedName name="H4H">#REF!</definedName>
    <definedName name="H5A1P">'[14]BOX(1.5X1.5)'!$C$7</definedName>
    <definedName name="h5a1t">'[14]BOX(1.5X1.5)'!$C$55</definedName>
    <definedName name="h5a2p">'[14]BOX(1.5X1.5)'!$C$31</definedName>
    <definedName name="h5a2t">'[14]BOX(1.5X1.5)'!$C$79</definedName>
    <definedName name="H6A1P">'[14]BOX(1.5X1.5)'!$C$8</definedName>
    <definedName name="h6a1t">'[14]BOX(1.5X1.5)'!$C$56</definedName>
    <definedName name="h6a2p">'[14]BOX(1.5X1.5)'!$C$32</definedName>
    <definedName name="h6a2t">'[14]BOX(1.5X1.5)'!$C$80</definedName>
    <definedName name="H7A1P">'[14]BOX(1.5X1.5)'!$C$9</definedName>
    <definedName name="h7a1t">'[14]BOX(1.5X1.5)'!$C$57</definedName>
    <definedName name="h7a2p">'[14]BOX(1.5X1.5)'!$C$33</definedName>
    <definedName name="h7a2t">'[14]BOX(1.5X1.5)'!$C$81</definedName>
    <definedName name="H8A1P">'[14]BOX(1.5X1.5)'!$C$10</definedName>
    <definedName name="h8a1t">'[14]BOX(1.5X1.5)'!$C$58</definedName>
    <definedName name="h8a2p">'[14]BOX(1.5X1.5)'!$C$34</definedName>
    <definedName name="h8a2t">'[14]BOX(1.5X1.5)'!$C$82</definedName>
    <definedName name="H9A1P">'[14]BOX(1.5X1.5)'!$C$11</definedName>
    <definedName name="h9a1t">'[14]BOX(1.5X1.5)'!$C$59</definedName>
    <definedName name="h9a2p">'[14]BOX(1.5X1.5)'!$C$35</definedName>
    <definedName name="h9a2t">'[14]BOX(1.5X1.5)'!$C$83</definedName>
    <definedName name="HA" localSheetId="10">#REF!</definedName>
    <definedName name="HA" localSheetId="8">#REF!</definedName>
    <definedName name="HA" localSheetId="15">#REF!</definedName>
    <definedName name="HA" localSheetId="24">#REF!</definedName>
    <definedName name="HA" localSheetId="4">#REF!</definedName>
    <definedName name="HA" localSheetId="5">#REF!</definedName>
    <definedName name="HA" localSheetId="26">#REF!</definedName>
    <definedName name="HA" localSheetId="25">#REF!</definedName>
    <definedName name="HA">#REF!</definedName>
    <definedName name="HA_8" localSheetId="10">#REF!</definedName>
    <definedName name="HA_8" localSheetId="8">#REF!</definedName>
    <definedName name="HA_8" localSheetId="15">#REF!</definedName>
    <definedName name="HA_8" localSheetId="24">#REF!</definedName>
    <definedName name="HA_8" localSheetId="4">#REF!</definedName>
    <definedName name="HA_8" localSheetId="5">#REF!</definedName>
    <definedName name="HA_8" localSheetId="26">#REF!</definedName>
    <definedName name="HA_8" localSheetId="25">#REF!</definedName>
    <definedName name="HA_8">#REF!</definedName>
    <definedName name="HA1P">'[14]BOX(1.5X1.5)'!$C$2</definedName>
    <definedName name="ha1t">'[14]BOX(1.5X1.5)'!$C$50</definedName>
    <definedName name="ha2p">'[14]BOX(1.5X1.5)'!$C$26</definedName>
    <definedName name="ha2t">'[14]BOX(1.5X1.5)'!$C$74</definedName>
    <definedName name="HAA" localSheetId="10">#REF!</definedName>
    <definedName name="HAA" localSheetId="8">#REF!</definedName>
    <definedName name="HAA" localSheetId="15">#REF!</definedName>
    <definedName name="HAA" localSheetId="24">#REF!</definedName>
    <definedName name="HAA" localSheetId="4">#REF!</definedName>
    <definedName name="HAA" localSheetId="5">#REF!</definedName>
    <definedName name="HAA" localSheetId="26">#REF!</definedName>
    <definedName name="HAA" localSheetId="25">#REF!</definedName>
    <definedName name="HAA">#REF!</definedName>
    <definedName name="HAA_8" localSheetId="10">#REF!</definedName>
    <definedName name="HAA_8" localSheetId="8">#REF!</definedName>
    <definedName name="HAA_8" localSheetId="15">#REF!</definedName>
    <definedName name="HAA_8" localSheetId="24">#REF!</definedName>
    <definedName name="HAA_8" localSheetId="4">#REF!</definedName>
    <definedName name="HAA_8" localSheetId="5">#REF!</definedName>
    <definedName name="HAA_8" localSheetId="26">#REF!</definedName>
    <definedName name="HAA_8" localSheetId="25">#REF!</definedName>
    <definedName name="HAA_8">#REF!</definedName>
    <definedName name="HAB" localSheetId="10">#REF!</definedName>
    <definedName name="HAB" localSheetId="15">#REF!</definedName>
    <definedName name="HAB" localSheetId="4">#REF!</definedName>
    <definedName name="HAB" localSheetId="5">#REF!</definedName>
    <definedName name="HAB" localSheetId="26">#REF!</definedName>
    <definedName name="HAB" localSheetId="25">#REF!</definedName>
    <definedName name="HAB">#REF!</definedName>
    <definedName name="HAP" localSheetId="10">#REF!</definedName>
    <definedName name="HAP" localSheetId="15">#REF!</definedName>
    <definedName name="HAP" localSheetId="4">#REF!</definedName>
    <definedName name="HAP" localSheetId="5">#REF!</definedName>
    <definedName name="HAP" localSheetId="26">#REF!</definedName>
    <definedName name="HAP" localSheetId="25">#REF!</definedName>
    <definedName name="HAP">#REF!</definedName>
    <definedName name="HB" localSheetId="10">#REF!</definedName>
    <definedName name="HB" localSheetId="8">#REF!</definedName>
    <definedName name="HB" localSheetId="15">#REF!</definedName>
    <definedName name="HB" localSheetId="24">#REF!</definedName>
    <definedName name="HB" localSheetId="4">#REF!</definedName>
    <definedName name="HB" localSheetId="5">#REF!</definedName>
    <definedName name="HB" localSheetId="26">#REF!</definedName>
    <definedName name="HB" localSheetId="25">#REF!</definedName>
    <definedName name="HB">#REF!</definedName>
    <definedName name="HB_8" localSheetId="10">#REF!</definedName>
    <definedName name="HB_8" localSheetId="8">#REF!</definedName>
    <definedName name="HB_8" localSheetId="15">#REF!</definedName>
    <definedName name="HB_8" localSheetId="4">#REF!</definedName>
    <definedName name="HB_8" localSheetId="5">#REF!</definedName>
    <definedName name="HB_8" localSheetId="26">#REF!</definedName>
    <definedName name="HB_8" localSheetId="25">#REF!</definedName>
    <definedName name="HB_8">#REF!</definedName>
    <definedName name="HBB" localSheetId="10">#REF!</definedName>
    <definedName name="HBB" localSheetId="8">#REF!</definedName>
    <definedName name="HBB" localSheetId="15">#REF!</definedName>
    <definedName name="HBB" localSheetId="4">#REF!</definedName>
    <definedName name="HBB" localSheetId="5">#REF!</definedName>
    <definedName name="HBB" localSheetId="26">#REF!</definedName>
    <definedName name="HBB" localSheetId="25">#REF!</definedName>
    <definedName name="HBB">#REF!</definedName>
    <definedName name="HBB_8" localSheetId="10">#REF!</definedName>
    <definedName name="HBB_8" localSheetId="8">#REF!</definedName>
    <definedName name="HBB_8" localSheetId="15">#REF!</definedName>
    <definedName name="HBB_8" localSheetId="4">#REF!</definedName>
    <definedName name="HBB_8" localSheetId="5">#REF!</definedName>
    <definedName name="HBB_8" localSheetId="26">#REF!</definedName>
    <definedName name="HBB_8" localSheetId="25">#REF!</definedName>
    <definedName name="HBB_8">#REF!</definedName>
    <definedName name="HC" localSheetId="10">#REF!</definedName>
    <definedName name="HC" localSheetId="8">#REF!</definedName>
    <definedName name="HC" localSheetId="15">#REF!</definedName>
    <definedName name="HC" localSheetId="4">#REF!</definedName>
    <definedName name="HC" localSheetId="5">#REF!</definedName>
    <definedName name="HC" localSheetId="26">#REF!</definedName>
    <definedName name="HC" localSheetId="25">#REF!</definedName>
    <definedName name="HC">#REF!</definedName>
    <definedName name="Hca" localSheetId="10">#REF!</definedName>
    <definedName name="Hca" localSheetId="15">#REF!</definedName>
    <definedName name="Hca" localSheetId="4">#REF!</definedName>
    <definedName name="Hca" localSheetId="5">#REF!</definedName>
    <definedName name="Hca" localSheetId="26">#REF!</definedName>
    <definedName name="Hca" localSheetId="25">#REF!</definedName>
    <definedName name="Hca">#REF!</definedName>
    <definedName name="Hcd" localSheetId="10">#REF!</definedName>
    <definedName name="Hcd" localSheetId="15">#REF!</definedName>
    <definedName name="Hcd" localSheetId="4">#REF!</definedName>
    <definedName name="Hcd" localSheetId="5">#REF!</definedName>
    <definedName name="Hcd" localSheetId="26">#REF!</definedName>
    <definedName name="Hcd" localSheetId="25">#REF!</definedName>
    <definedName name="Hcd">#REF!</definedName>
    <definedName name="HD" localSheetId="10">#REF!</definedName>
    <definedName name="HD" localSheetId="8">#REF!</definedName>
    <definedName name="HD" localSheetId="15">#REF!</definedName>
    <definedName name="HD" localSheetId="4">#REF!</definedName>
    <definedName name="HD" localSheetId="5">#REF!</definedName>
    <definedName name="HD" localSheetId="26">#REF!</definedName>
    <definedName name="HD" localSheetId="25">#REF!</definedName>
    <definedName name="HD">#REF!</definedName>
    <definedName name="hddr" localSheetId="10">#REF!</definedName>
    <definedName name="hddr" localSheetId="15">#REF!</definedName>
    <definedName name="hddr" localSheetId="4">#REF!</definedName>
    <definedName name="hddr" localSheetId="5">#REF!</definedName>
    <definedName name="hddr" localSheetId="26">#REF!</definedName>
    <definedName name="hddr" localSheetId="25">#REF!</definedName>
    <definedName name="hddr">#REF!</definedName>
    <definedName name="HDGBGD"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DGBG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DGF" localSheetId="24" hidden="1">{#N/A,#N/A,FALSE,"표지목차"}</definedName>
    <definedName name="HDGF" hidden="1">{#N/A,#N/A,FALSE,"표지목차"}</definedName>
    <definedName name="HE" localSheetId="10">#REF!</definedName>
    <definedName name="HE" localSheetId="8">#REF!</definedName>
    <definedName name="HE" localSheetId="15">#REF!</definedName>
    <definedName name="HE" localSheetId="24">#REF!</definedName>
    <definedName name="HE" localSheetId="4">#REF!</definedName>
    <definedName name="HE" localSheetId="5">#REF!</definedName>
    <definedName name="HE" localSheetId="26">#REF!</definedName>
    <definedName name="HE" localSheetId="25">#REF!</definedName>
    <definedName name="HE">#REF!</definedName>
    <definedName name="HF" localSheetId="10">#REF!</definedName>
    <definedName name="HF" localSheetId="15">#REF!</definedName>
    <definedName name="HF" localSheetId="4">#REF!</definedName>
    <definedName name="HF" localSheetId="5">#REF!</definedName>
    <definedName name="HF" localSheetId="26">#REF!</definedName>
    <definedName name="HF" localSheetId="25">#REF!</definedName>
    <definedName name="HF">#REF!</definedName>
    <definedName name="hfgr" localSheetId="10">#REF!</definedName>
    <definedName name="hfgr" localSheetId="15">#REF!</definedName>
    <definedName name="hfgr" localSheetId="4">#REF!</definedName>
    <definedName name="hfgr" localSheetId="5">#REF!</definedName>
    <definedName name="hfgr" localSheetId="26">#REF!</definedName>
    <definedName name="hfgr" localSheetId="25">#REF!</definedName>
    <definedName name="hfgr">#REF!</definedName>
    <definedName name="hfgrg" localSheetId="10">#REF!</definedName>
    <definedName name="hfgrg" localSheetId="15">#REF!</definedName>
    <definedName name="hfgrg" localSheetId="4">#REF!</definedName>
    <definedName name="hfgrg" localSheetId="5">#REF!</definedName>
    <definedName name="hfgrg" localSheetId="26">#REF!</definedName>
    <definedName name="hfgrg" localSheetId="25">#REF!</definedName>
    <definedName name="hfgrg">#REF!</definedName>
    <definedName name="hfgrgfdg" localSheetId="10">#REF!</definedName>
    <definedName name="hfgrgfdg" localSheetId="15">#REF!</definedName>
    <definedName name="hfgrgfdg" localSheetId="4">#REF!</definedName>
    <definedName name="hfgrgfdg" localSheetId="5">#REF!</definedName>
    <definedName name="hfgrgfdg" localSheetId="26">#REF!</definedName>
    <definedName name="hfgrgfdg" localSheetId="25">#REF!</definedName>
    <definedName name="hfgrgfdg">#REF!</definedName>
    <definedName name="hgd" localSheetId="24" hidden="1">{#N/A,#N/A,FALSE,"배수2"}</definedName>
    <definedName name="hgd" hidden="1">{#N/A,#N/A,FALSE,"배수2"}</definedName>
    <definedName name="hgderfd" localSheetId="10">#REF!</definedName>
    <definedName name="hgderfd" localSheetId="15">#REF!</definedName>
    <definedName name="hgderfd" localSheetId="4">#REF!</definedName>
    <definedName name="hgderfd" localSheetId="5">#REF!</definedName>
    <definedName name="hgderfd" localSheetId="26">#REF!</definedName>
    <definedName name="hgderfd" localSheetId="25">#REF!</definedName>
    <definedName name="hgderfd">#REF!</definedName>
    <definedName name="HGF" localSheetId="24">#REF!</definedName>
    <definedName name="h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gfgtr" localSheetId="10">#REF!</definedName>
    <definedName name="hgfgtr" localSheetId="15">#REF!</definedName>
    <definedName name="hgfgtr" localSheetId="4">#REF!</definedName>
    <definedName name="hgfgtr" localSheetId="5">#REF!</definedName>
    <definedName name="hgfgtr" localSheetId="26">#REF!</definedName>
    <definedName name="hgfgtr" localSheetId="25">#REF!</definedName>
    <definedName name="hgfgtr">#REF!</definedName>
    <definedName name="HGFH" localSheetId="24" hidden="1">{#N/A,#N/A,FALSE,"2~8번"}</definedName>
    <definedName name="HGFH" hidden="1">{#N/A,#N/A,FALSE,"2~8번"}</definedName>
    <definedName name="hgratg" localSheetId="10">#REF!</definedName>
    <definedName name="hgratg" localSheetId="15">#REF!</definedName>
    <definedName name="hgratg" localSheetId="4">#REF!</definedName>
    <definedName name="hgratg" localSheetId="5">#REF!</definedName>
    <definedName name="hgratg" localSheetId="26">#REF!</definedName>
    <definedName name="hgratg" localSheetId="25">#REF!</definedName>
    <definedName name="hgratg">#REF!</definedName>
    <definedName name="HH" localSheetId="10">#REF!</definedName>
    <definedName name="HH" localSheetId="8">#REF!</definedName>
    <definedName name="HH" localSheetId="15">#REF!</definedName>
    <definedName name="HH" localSheetId="24">#REF!</definedName>
    <definedName name="HH" localSheetId="4">#REF!</definedName>
    <definedName name="HH" localSheetId="5">#REF!</definedName>
    <definedName name="HH" localSheetId="26">#REF!</definedName>
    <definedName name="HH" localSheetId="25">#REF!</definedName>
    <definedName name="HH">#REF!</definedName>
    <definedName name="hh_8" localSheetId="10">#REF!</definedName>
    <definedName name="hh_8" localSheetId="8">#REF!</definedName>
    <definedName name="hh_8" localSheetId="15">#REF!</definedName>
    <definedName name="hh_8" localSheetId="24">#REF!</definedName>
    <definedName name="hh_8" localSheetId="4">#REF!</definedName>
    <definedName name="hh_8" localSheetId="5">#REF!</definedName>
    <definedName name="hh_8" localSheetId="26">#REF!</definedName>
    <definedName name="hh_8" localSheetId="25">#REF!</definedName>
    <definedName name="hh_8">#REF!</definedName>
    <definedName name="HHADG" localSheetId="24" hidden="1">{#N/A,#N/A,FALSE,"조골재"}</definedName>
    <definedName name="HHADG" hidden="1">{#N/A,#N/A,FALSE,"조골재"}</definedName>
    <definedName name="hhh" localSheetId="24">BlankMacro1</definedName>
    <definedName name="HH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hh_1" localSheetId="10">BlankMacro1</definedName>
    <definedName name="hhh_1" localSheetId="8">BlankMacro1</definedName>
    <definedName name="hhh_1" localSheetId="15">BlankMacro1</definedName>
    <definedName name="hhh_1" localSheetId="24">BlankMacro1</definedName>
    <definedName name="hhh_1" localSheetId="4">BlankMacro1</definedName>
    <definedName name="hhh_1" localSheetId="5">BlankMacro1</definedName>
    <definedName name="hhh_1" localSheetId="26">BlankMacro1</definedName>
    <definedName name="hhh_1" localSheetId="25">BlankMacro1</definedName>
    <definedName name="hhh_1">BlankMacro1</definedName>
    <definedName name="hhh_10" localSheetId="10">BlankMacro1</definedName>
    <definedName name="hhh_10" localSheetId="8">BlankMacro1</definedName>
    <definedName name="hhh_10" localSheetId="15">BlankMacro1</definedName>
    <definedName name="hhh_10" localSheetId="24">BlankMacro1</definedName>
    <definedName name="hhh_10" localSheetId="4">BlankMacro1</definedName>
    <definedName name="hhh_10" localSheetId="5">BlankMacro1</definedName>
    <definedName name="hhh_10" localSheetId="26">BlankMacro1</definedName>
    <definedName name="hhh_10" localSheetId="25">BlankMacro1</definedName>
    <definedName name="hhh_10">BlankMacro1</definedName>
    <definedName name="hhh_8" localSheetId="10">#REF!</definedName>
    <definedName name="hhh_8" localSheetId="8">#REF!</definedName>
    <definedName name="hhh_8" localSheetId="15">#REF!</definedName>
    <definedName name="hhh_8" localSheetId="24">#REF!</definedName>
    <definedName name="hhh_8" localSheetId="4">#REF!</definedName>
    <definedName name="hhh_8" localSheetId="5">#REF!</definedName>
    <definedName name="hhh_8" localSheetId="26">#REF!</definedName>
    <definedName name="hhh_8" localSheetId="25">#REF!</definedName>
    <definedName name="hhh_8">#REF!</definedName>
    <definedName name="hhh_9" localSheetId="10">BlankMacro1</definedName>
    <definedName name="hhh_9" localSheetId="8">BlankMacro1</definedName>
    <definedName name="hhh_9" localSheetId="15">BlankMacro1</definedName>
    <definedName name="hhh_9" localSheetId="24">BlankMacro1</definedName>
    <definedName name="hhh_9" localSheetId="4">BlankMacro1</definedName>
    <definedName name="hhh_9" localSheetId="5">BlankMacro1</definedName>
    <definedName name="hhh_9" localSheetId="26">BlankMacro1</definedName>
    <definedName name="hhh_9" localSheetId="25">BlankMacro1</definedName>
    <definedName name="hhh_9">BlankMacro1</definedName>
    <definedName name="HHHH" localSheetId="10">#REF!</definedName>
    <definedName name="HHHH" localSheetId="8">#REF!</definedName>
    <definedName name="HHHH" localSheetId="15">#REF!</definedName>
    <definedName name="HHHH" localSheetId="24">#REF!</definedName>
    <definedName name="HHHH" localSheetId="4">#REF!</definedName>
    <definedName name="HHHH" localSheetId="5">#REF!</definedName>
    <definedName name="HHHH" localSheetId="26">#REF!</definedName>
    <definedName name="HHHH" localSheetId="25">#REF!</definedName>
    <definedName name="HHHH">#REF!</definedName>
    <definedName name="HHHH_8" localSheetId="10">#REF!</definedName>
    <definedName name="HHHH_8" localSheetId="8">#REF!</definedName>
    <definedName name="HHHH_8" localSheetId="15">#REF!</definedName>
    <definedName name="HHHH_8" localSheetId="24">#REF!</definedName>
    <definedName name="HHHH_8" localSheetId="4">#REF!</definedName>
    <definedName name="HHHH_8" localSheetId="5">#REF!</definedName>
    <definedName name="HHHH_8" localSheetId="26">#REF!</definedName>
    <definedName name="HHHH_8" localSheetId="25">#REF!</definedName>
    <definedName name="HHHH_8">#REF!</definedName>
    <definedName name="HHHHHHHHHHHHH" localSheetId="24" hidden="1">{#N/A,#N/A,FALSE,"혼합골재"}</definedName>
    <definedName name="HHHHHHHHHHHHH" hidden="1">{#N/A,#N/A,FALSE,"혼합골재"}</definedName>
    <definedName name="HHHHHHHHHHHHHH" localSheetId="10">[5]!HHHHHHHHHHHHHH</definedName>
    <definedName name="HHHHHHHHHHHHHH" localSheetId="8">[5]!HHHHHHHHHHHHHH</definedName>
    <definedName name="HHHHHHHHHHHHHH" localSheetId="15">[5]!HHHHHHHHHHHHHH</definedName>
    <definedName name="HHHHHHHHHHHHHH" localSheetId="4">[5]!HHHHHHHHHHHHHH</definedName>
    <definedName name="HHHHHHHHHHHHHH" localSheetId="5">[5]!HHHHHHHHHHHHHH</definedName>
    <definedName name="HHHHHHHHHHHHHH" localSheetId="26">[5]!HHHHHHHHHHHHHH</definedName>
    <definedName name="HHHHHHHHHHHHHH" localSheetId="25">[5]!HHHHHHHHHHHHHH</definedName>
    <definedName name="HHHHHHHHHHHHHH">[5]!HHHHHHHHHHHHHH</definedName>
    <definedName name="hhnngh" localSheetId="10">#N/A</definedName>
    <definedName name="hhnngh" localSheetId="15">#N/A</definedName>
    <definedName name="hhnngh" localSheetId="24">'전기관로 토공산근'!hhnngh</definedName>
    <definedName name="hhnngh" localSheetId="5">#N/A</definedName>
    <definedName name="hhnngh" localSheetId="26">#N/A</definedName>
    <definedName name="hhnngh">공기밸브실조서!hhnngh</definedName>
    <definedName name="hhnngh_1" localSheetId="10">#N/A</definedName>
    <definedName name="hhnngh_1" localSheetId="15">#N/A</definedName>
    <definedName name="hhnngh_1" localSheetId="24">'전기관로 토공산근'!hhnngh_1</definedName>
    <definedName name="hhnngh_1" localSheetId="5">#N/A</definedName>
    <definedName name="hhnngh_1" localSheetId="26">#N/A</definedName>
    <definedName name="hhnngh_1">공기밸브실조서!hhnngh_1</definedName>
    <definedName name="hhnngh_10" localSheetId="10">#N/A</definedName>
    <definedName name="hhnngh_10" localSheetId="15">#N/A</definedName>
    <definedName name="hhnngh_10" localSheetId="24">'전기관로 토공산근'!hhnngh_10</definedName>
    <definedName name="hhnngh_10" localSheetId="5">#N/A</definedName>
    <definedName name="hhnngh_10" localSheetId="26">#N/A</definedName>
    <definedName name="hhnngh_10">공기밸브실조서!hhnngh_10</definedName>
    <definedName name="hhnngh_9" localSheetId="10">#N/A</definedName>
    <definedName name="hhnngh_9" localSheetId="15">#N/A</definedName>
    <definedName name="hhnngh_9" localSheetId="24">'전기관로 토공산근'!hhnngh_9</definedName>
    <definedName name="hhnngh_9" localSheetId="5">#N/A</definedName>
    <definedName name="hhnngh_9" localSheetId="26">#N/A</definedName>
    <definedName name="hhnngh_9">공기밸브실조서!hhnngh_9</definedName>
    <definedName name="HHR" localSheetId="24" hidden="1">{#N/A,#N/A,FALSE,"포장2"}</definedName>
    <definedName name="HHR" hidden="1">{#N/A,#N/A,FALSE,"포장2"}</definedName>
    <definedName name="HHS" localSheetId="10">#REF!</definedName>
    <definedName name="HHS" localSheetId="15">#REF!</definedName>
    <definedName name="HHS" localSheetId="4">#REF!</definedName>
    <definedName name="HHS" localSheetId="5">#REF!</definedName>
    <definedName name="HHS" localSheetId="26">#REF!</definedName>
    <definedName name="HHS" localSheetId="25">#REF!</definedName>
    <definedName name="HHS">#REF!</definedName>
    <definedName name="HHT" localSheetId="10">#REF!</definedName>
    <definedName name="HHT" localSheetId="15">#REF!</definedName>
    <definedName name="HHT" localSheetId="4">#REF!</definedName>
    <definedName name="HHT" localSheetId="5">#REF!</definedName>
    <definedName name="HHT" localSheetId="26">#REF!</definedName>
    <definedName name="HHT" localSheetId="25">#REF!</definedName>
    <definedName name="HHT">#REF!</definedName>
    <definedName name="hjhhgjg" localSheetId="24" hidden="1">{#N/A,#N/A,FALSE,"배수1"}</definedName>
    <definedName name="hjhhgjg" hidden="1">{#N/A,#N/A,FALSE,"배수1"}</definedName>
    <definedName name="hjtdfgfg" localSheetId="10">#REF!</definedName>
    <definedName name="hjtdfgfg" localSheetId="15">#REF!</definedName>
    <definedName name="hjtdfgfg" localSheetId="4">#REF!</definedName>
    <definedName name="hjtdfgfg" localSheetId="5">#REF!</definedName>
    <definedName name="hjtdfgfg" localSheetId="26">#REF!</definedName>
    <definedName name="hjtdfgfg" localSheetId="25">#REF!</definedName>
    <definedName name="hjtdfgfg">#REF!</definedName>
    <definedName name="HM" localSheetId="10">#REF!</definedName>
    <definedName name="HM" localSheetId="15">#REF!</definedName>
    <definedName name="HM" localSheetId="4">#REF!</definedName>
    <definedName name="HM" localSheetId="5">#REF!</definedName>
    <definedName name="HM" localSheetId="26">#REF!</definedName>
    <definedName name="HM" localSheetId="25">#REF!</definedName>
    <definedName name="HM">#REF!</definedName>
    <definedName name="HMAX">#N/A</definedName>
    <definedName name="HMHM"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MHM"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mp" localSheetId="10">#REF!</definedName>
    <definedName name="hmp" localSheetId="15">#REF!</definedName>
    <definedName name="hmp" localSheetId="4">#REF!</definedName>
    <definedName name="hmp" localSheetId="5">#REF!</definedName>
    <definedName name="hmp" localSheetId="26">#REF!</definedName>
    <definedName name="hmp" localSheetId="25">#REF!</definedName>
    <definedName name="hmp">#REF!</definedName>
    <definedName name="hn" localSheetId="10">#REF!</definedName>
    <definedName name="hn" localSheetId="15">#REF!</definedName>
    <definedName name="hn" localSheetId="4">#REF!</definedName>
    <definedName name="hn" localSheetId="5">#REF!</definedName>
    <definedName name="hn" localSheetId="26">#REF!</definedName>
    <definedName name="hn" localSheetId="25">#REF!</definedName>
    <definedName name="hn">#REF!</definedName>
    <definedName name="HO" localSheetId="10">#REF!</definedName>
    <definedName name="HO" localSheetId="15">#REF!</definedName>
    <definedName name="HO" localSheetId="4">#REF!</definedName>
    <definedName name="HO" localSheetId="5">#REF!</definedName>
    <definedName name="HO" localSheetId="26">#REF!</definedName>
    <definedName name="HO" localSheetId="25">#REF!</definedName>
    <definedName name="HO">#REF!</definedName>
    <definedName name="HOHOHO" localSheetId="10">#REF!</definedName>
    <definedName name="HOHOHO" localSheetId="8">#REF!</definedName>
    <definedName name="HOHOHO" localSheetId="15">#REF!</definedName>
    <definedName name="HOHOHO" localSheetId="24">#REF!</definedName>
    <definedName name="HOHOHO" localSheetId="4">#REF!</definedName>
    <definedName name="HOHOHO" localSheetId="5">#REF!</definedName>
    <definedName name="HOHOHO" localSheetId="26">#REF!</definedName>
    <definedName name="HOHOHO" localSheetId="25">#REF!</definedName>
    <definedName name="HOHOHO">#REF!</definedName>
    <definedName name="HOHOHO_8" localSheetId="10">#REF!</definedName>
    <definedName name="HOHOHO_8" localSheetId="8">#REF!</definedName>
    <definedName name="HOHOHO_8" localSheetId="15">#REF!</definedName>
    <definedName name="HOHOHO_8" localSheetId="24">#REF!</definedName>
    <definedName name="HOHOHO_8" localSheetId="4">#REF!</definedName>
    <definedName name="HOHOHO_8" localSheetId="5">#REF!</definedName>
    <definedName name="HOHOHO_8" localSheetId="26">#REF!</definedName>
    <definedName name="HOHOHO_8" localSheetId="25">#REF!</definedName>
    <definedName name="HOHOHO_8">#REF!</definedName>
    <definedName name="HP" localSheetId="10">#REF!</definedName>
    <definedName name="HP" localSheetId="15">#REF!</definedName>
    <definedName name="HP" localSheetId="4">#REF!</definedName>
    <definedName name="HP" localSheetId="5">#REF!</definedName>
    <definedName name="HP" localSheetId="26">#REF!</definedName>
    <definedName name="HP" localSheetId="25">#REF!</definedName>
    <definedName name="HP">#REF!</definedName>
    <definedName name="hpd" localSheetId="10">#REF!</definedName>
    <definedName name="hpd" localSheetId="15">#REF!</definedName>
    <definedName name="hpd" localSheetId="4">#REF!</definedName>
    <definedName name="hpd" localSheetId="5">#REF!</definedName>
    <definedName name="hpd" localSheetId="26">#REF!</definedName>
    <definedName name="hpd" localSheetId="25">#REF!</definedName>
    <definedName name="hpd">#REF!</definedName>
    <definedName name="HPI" localSheetId="10">#REF!</definedName>
    <definedName name="HPI" localSheetId="15">#REF!</definedName>
    <definedName name="HPI" localSheetId="4">#REF!</definedName>
    <definedName name="HPI" localSheetId="5">#REF!</definedName>
    <definedName name="HPI" localSheetId="26">#REF!</definedName>
    <definedName name="HPI" localSheetId="25">#REF!</definedName>
    <definedName name="HPI">#REF!</definedName>
    <definedName name="HPP" localSheetId="10">#REF!</definedName>
    <definedName name="HPP" localSheetId="8">#REF!</definedName>
    <definedName name="HPP" localSheetId="15">#REF!</definedName>
    <definedName name="HPP" localSheetId="24">#REF!</definedName>
    <definedName name="HPP" localSheetId="4">#REF!</definedName>
    <definedName name="HPP" localSheetId="5">#REF!</definedName>
    <definedName name="HPP" localSheetId="26">#REF!</definedName>
    <definedName name="HPP" localSheetId="25">#REF!</definedName>
    <definedName name="HPP">#REF!</definedName>
    <definedName name="HPP_8" localSheetId="10">#REF!</definedName>
    <definedName name="HPP_8" localSheetId="8">#REF!</definedName>
    <definedName name="HPP_8" localSheetId="15">#REF!</definedName>
    <definedName name="HPP_8" localSheetId="4">#REF!</definedName>
    <definedName name="HPP_8" localSheetId="5">#REF!</definedName>
    <definedName name="HPP_8" localSheetId="26">#REF!</definedName>
    <definedName name="HPP_8" localSheetId="25">#REF!</definedName>
    <definedName name="HPP_8">#REF!</definedName>
    <definedName name="HPP1_8" localSheetId="10">#REF!</definedName>
    <definedName name="HPP1_8" localSheetId="8">#REF!</definedName>
    <definedName name="HPP1_8" localSheetId="15">#REF!</definedName>
    <definedName name="HPP1_8" localSheetId="4">#REF!</definedName>
    <definedName name="HPP1_8" localSheetId="5">#REF!</definedName>
    <definedName name="HPP1_8" localSheetId="26">#REF!</definedName>
    <definedName name="HPP1_8" localSheetId="25">#REF!</definedName>
    <definedName name="HPP1_8">#REF!</definedName>
    <definedName name="HRH" localSheetId="24" hidden="1">{#N/A,#N/A,FALSE,"혼합골재"}</definedName>
    <definedName name="HRH" hidden="1">{#N/A,#N/A,FALSE,"혼합골재"}</definedName>
    <definedName name="HS" localSheetId="10">[29]교각1!#REF!</definedName>
    <definedName name="HS" localSheetId="8">[29]교각1!#REF!</definedName>
    <definedName name="HS" localSheetId="15">[29]교각1!#REF!</definedName>
    <definedName name="HS" localSheetId="4">[29]교각1!#REF!</definedName>
    <definedName name="HS" localSheetId="5">[29]교각1!#REF!</definedName>
    <definedName name="HS" localSheetId="26">[29]교각1!#REF!</definedName>
    <definedName name="HS" localSheetId="25">[29]교각1!#REF!</definedName>
    <definedName name="HS">[29]교각1!#REF!</definedName>
    <definedName name="Hs_8" localSheetId="10">#REF!</definedName>
    <definedName name="Hs_8" localSheetId="8">#REF!</definedName>
    <definedName name="Hs_8" localSheetId="15">#REF!</definedName>
    <definedName name="Hs_8" localSheetId="24">#REF!</definedName>
    <definedName name="Hs_8" localSheetId="4">#REF!</definedName>
    <definedName name="Hs_8" localSheetId="5">#REF!</definedName>
    <definedName name="Hs_8" localSheetId="26">#REF!</definedName>
    <definedName name="Hs_8" localSheetId="25">#REF!</definedName>
    <definedName name="Hs_8">#REF!</definedName>
    <definedName name="HSO">[2]교각계산!$M$38</definedName>
    <definedName name="HSP" localSheetId="10">#REF!</definedName>
    <definedName name="HSP" localSheetId="15">#REF!</definedName>
    <definedName name="HSP" localSheetId="4">#REF!</definedName>
    <definedName name="HSP" localSheetId="5">#REF!</definedName>
    <definedName name="HSP" localSheetId="26">#REF!</definedName>
    <definedName name="HSP" localSheetId="25">#REF!</definedName>
    <definedName name="HSP">#REF!</definedName>
    <definedName name="HST" localSheetId="10">#REF!</definedName>
    <definedName name="HST" localSheetId="15">#REF!</definedName>
    <definedName name="HST" localSheetId="4">#REF!</definedName>
    <definedName name="HST" localSheetId="5">#REF!</definedName>
    <definedName name="HST" localSheetId="26">#REF!</definedName>
    <definedName name="HST" localSheetId="25">#REF!</definedName>
    <definedName name="HST">#REF!</definedName>
    <definedName name="HT" localSheetId="10">#REF!</definedName>
    <definedName name="HT" localSheetId="8">#REF!</definedName>
    <definedName name="HT" localSheetId="15">#REF!</definedName>
    <definedName name="HT" localSheetId="24">#REF!</definedName>
    <definedName name="HT" localSheetId="4">#REF!</definedName>
    <definedName name="HT" localSheetId="5">#REF!</definedName>
    <definedName name="HT" localSheetId="26">#REF!</definedName>
    <definedName name="HT" localSheetId="25">#REF!</definedName>
    <definedName name="HT">#REF!</definedName>
    <definedName name="htgfdg" localSheetId="10">#REF!</definedName>
    <definedName name="htgfdg" localSheetId="15">#REF!</definedName>
    <definedName name="htgfdg" localSheetId="4">#REF!</definedName>
    <definedName name="htgfdg" localSheetId="5">#REF!</definedName>
    <definedName name="htgfdg" localSheetId="26">#REF!</definedName>
    <definedName name="htgfdg" localSheetId="25">#REF!</definedName>
    <definedName name="htgfdg">#REF!</definedName>
    <definedName name="HTHT"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THT"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THT1"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THT1"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thth" localSheetId="10">#REF!</definedName>
    <definedName name="hthth" localSheetId="15">#REF!</definedName>
    <definedName name="hthth" localSheetId="4">#REF!</definedName>
    <definedName name="hthth" localSheetId="5">#REF!</definedName>
    <definedName name="hthth" localSheetId="26">#REF!</definedName>
    <definedName name="hthth" localSheetId="25">#REF!</definedName>
    <definedName name="hthth">#REF!</definedName>
    <definedName name="HTML_CodePage" hidden="1">949</definedName>
    <definedName name="HTML_Control" localSheetId="10" hidden="1">{"'Sheet1'!$A$4","'Sheet1'!$A$9:$G$28"}</definedName>
    <definedName name="HTML_Control" localSheetId="18" hidden="1">{"'단계별시설공사비'!$A$3:$K$51"}</definedName>
    <definedName name="HTML_Control" localSheetId="16" hidden="1">{"'Sheet1'!$A$4","'Sheet1'!$A$9:$G$28"}</definedName>
    <definedName name="HTML_Control" localSheetId="24" hidden="1">{"'Sheet1'!$A$4","'Sheet1'!$A$9:$G$28"}</definedName>
    <definedName name="HTML_Control" localSheetId="21" hidden="1">{"'단계별시설공사비'!$A$3:$K$51"}</definedName>
    <definedName name="HTML_Control" hidden="1">{"'Sheet1'!$A$4","'Sheet1'!$A$9:$G$28"}</definedName>
    <definedName name="HTML_Description" hidden="1">""</definedName>
    <definedName name="HTML_Email" hidden="1">""</definedName>
    <definedName name="HTML_Header" hidden="1">"사업비총괄"</definedName>
    <definedName name="HTML_LastUpdate" hidden="1">"01-06-17"</definedName>
    <definedName name="HTML_LineAfter" hidden="1">FALSE</definedName>
    <definedName name="HTML_LineBefore" hidden="1">FALSE</definedName>
    <definedName name="HTML_Name" hidden="1">"김정호"</definedName>
    <definedName name="HTML_OBDlg2" hidden="1">TRUE</definedName>
    <definedName name="HTML_OBDlg4" hidden="1">TRUE</definedName>
    <definedName name="HTML_OS" hidden="1">0</definedName>
    <definedName name="HTML_PathFile" hidden="1">"C:\My Documents\6.htm"</definedName>
    <definedName name="HTML_Title" hidden="1">"비용산출"</definedName>
    <definedName name="HTML1_1" hidden="1">"'[엑셀95-따라하기 문제.xls]인터넷 어시스턴트'!$A$1:$J$18"</definedName>
    <definedName name="HTML1_10" hidden="1">"Marihan@hitel.kol.co.kr"</definedName>
    <definedName name="HTML1_11" hidden="1">1</definedName>
    <definedName name="HTML1_12" hidden="1">"C:\김종완\원고\[작업중] 한빛-엑셀70\CD-ROM문제\따라하기 문제&amp;그림\MyHTML01.htm"</definedName>
    <definedName name="HTML1_2" hidden="1">1</definedName>
    <definedName name="HTML1_3" hidden="1">"엑셀 프로젝트"</definedName>
    <definedName name="HTML1_4" hidden="1">"인터넷 어시스턴트"</definedName>
    <definedName name="HTML1_5" hidden="1">"엑셀 워크시트를 HTML문서로 변환한다. 이 적업은 &lt;한빛 미디어&gt; 책에서만 가능하며, [어린왕자]만의 독특한 아이디어 이다."</definedName>
    <definedName name="HTML1_6" hidden="1">1</definedName>
    <definedName name="HTML1_7" hidden="1">1</definedName>
    <definedName name="HTML1_8" hidden="1">"97-10-09"</definedName>
    <definedName name="HTML1_9" hidden="1">"김종완/어린왕자"</definedName>
    <definedName name="HTMLCount" hidden="1">1</definedName>
    <definedName name="htri12" localSheetId="10">#REF!</definedName>
    <definedName name="htri12" localSheetId="15">#REF!</definedName>
    <definedName name="htri12" localSheetId="4">#REF!</definedName>
    <definedName name="htri12" localSheetId="5">#REF!</definedName>
    <definedName name="htri12" localSheetId="26">#REF!</definedName>
    <definedName name="htri12" localSheetId="25">#REF!</definedName>
    <definedName name="htri12">#REF!</definedName>
    <definedName name="htri13" localSheetId="10">#REF!</definedName>
    <definedName name="htri13" localSheetId="15">#REF!</definedName>
    <definedName name="htri13" localSheetId="4">#REF!</definedName>
    <definedName name="htri13" localSheetId="5">#REF!</definedName>
    <definedName name="htri13" localSheetId="26">#REF!</definedName>
    <definedName name="htri13" localSheetId="25">#REF!</definedName>
    <definedName name="htri13">#REF!</definedName>
    <definedName name="htri14" localSheetId="10">#REF!</definedName>
    <definedName name="htri14" localSheetId="15">#REF!</definedName>
    <definedName name="htri14" localSheetId="4">#REF!</definedName>
    <definedName name="htri14" localSheetId="5">#REF!</definedName>
    <definedName name="htri14" localSheetId="26">#REF!</definedName>
    <definedName name="htri14" localSheetId="25">#REF!</definedName>
    <definedName name="htri14">#REF!</definedName>
    <definedName name="htri15" localSheetId="10">#REF!</definedName>
    <definedName name="htri15" localSheetId="15">#REF!</definedName>
    <definedName name="htri15" localSheetId="4">#REF!</definedName>
    <definedName name="htri15" localSheetId="5">#REF!</definedName>
    <definedName name="htri15" localSheetId="26">#REF!</definedName>
    <definedName name="htri15" localSheetId="25">#REF!</definedName>
    <definedName name="htri15">#REF!</definedName>
    <definedName name="htri22" localSheetId="10">#REF!</definedName>
    <definedName name="htri22" localSheetId="15">#REF!</definedName>
    <definedName name="htri22" localSheetId="4">#REF!</definedName>
    <definedName name="htri22" localSheetId="5">#REF!</definedName>
    <definedName name="htri22" localSheetId="26">#REF!</definedName>
    <definedName name="htri22" localSheetId="25">#REF!</definedName>
    <definedName name="htri22">#REF!</definedName>
    <definedName name="htri23" localSheetId="10">#REF!</definedName>
    <definedName name="htri23" localSheetId="15">#REF!</definedName>
    <definedName name="htri23" localSheetId="4">#REF!</definedName>
    <definedName name="htri23" localSheetId="5">#REF!</definedName>
    <definedName name="htri23" localSheetId="26">#REF!</definedName>
    <definedName name="htri23" localSheetId="25">#REF!</definedName>
    <definedName name="htri23">#REF!</definedName>
    <definedName name="htri24" localSheetId="10">#REF!</definedName>
    <definedName name="htri24" localSheetId="15">#REF!</definedName>
    <definedName name="htri24" localSheetId="4">#REF!</definedName>
    <definedName name="htri24" localSheetId="5">#REF!</definedName>
    <definedName name="htri24" localSheetId="26">#REF!</definedName>
    <definedName name="htri24" localSheetId="25">#REF!</definedName>
    <definedName name="htri24">#REF!</definedName>
    <definedName name="htri25" localSheetId="10">#REF!</definedName>
    <definedName name="htri25" localSheetId="15">#REF!</definedName>
    <definedName name="htri25" localSheetId="4">#REF!</definedName>
    <definedName name="htri25" localSheetId="5">#REF!</definedName>
    <definedName name="htri25" localSheetId="26">#REF!</definedName>
    <definedName name="htri25" localSheetId="25">#REF!</definedName>
    <definedName name="htri25">#REF!</definedName>
    <definedName name="htri32" localSheetId="10">#REF!</definedName>
    <definedName name="htri32" localSheetId="15">#REF!</definedName>
    <definedName name="htri32" localSheetId="4">#REF!</definedName>
    <definedName name="htri32" localSheetId="5">#REF!</definedName>
    <definedName name="htri32" localSheetId="26">#REF!</definedName>
    <definedName name="htri32" localSheetId="25">#REF!</definedName>
    <definedName name="htri32">#REF!</definedName>
    <definedName name="htri33" localSheetId="10">#REF!</definedName>
    <definedName name="htri33" localSheetId="15">#REF!</definedName>
    <definedName name="htri33" localSheetId="4">#REF!</definedName>
    <definedName name="htri33" localSheetId="5">#REF!</definedName>
    <definedName name="htri33" localSheetId="26">#REF!</definedName>
    <definedName name="htri33" localSheetId="25">#REF!</definedName>
    <definedName name="htri33">#REF!</definedName>
    <definedName name="htri34" localSheetId="10">#REF!</definedName>
    <definedName name="htri34" localSheetId="15">#REF!</definedName>
    <definedName name="htri34" localSheetId="4">#REF!</definedName>
    <definedName name="htri34" localSheetId="5">#REF!</definedName>
    <definedName name="htri34" localSheetId="26">#REF!</definedName>
    <definedName name="htri34" localSheetId="25">#REF!</definedName>
    <definedName name="htri34">#REF!</definedName>
    <definedName name="htri35" localSheetId="10">#REF!</definedName>
    <definedName name="htri35" localSheetId="15">#REF!</definedName>
    <definedName name="htri35" localSheetId="4">#REF!</definedName>
    <definedName name="htri35" localSheetId="5">#REF!</definedName>
    <definedName name="htri35" localSheetId="26">#REF!</definedName>
    <definedName name="htri35" localSheetId="25">#REF!</definedName>
    <definedName name="htri35">#REF!</definedName>
    <definedName name="htri42" localSheetId="10">#REF!</definedName>
    <definedName name="htri42" localSheetId="15">#REF!</definedName>
    <definedName name="htri42" localSheetId="4">#REF!</definedName>
    <definedName name="htri42" localSheetId="5">#REF!</definedName>
    <definedName name="htri42" localSheetId="26">#REF!</definedName>
    <definedName name="htri42" localSheetId="25">#REF!</definedName>
    <definedName name="htri42">#REF!</definedName>
    <definedName name="htri43" localSheetId="10">#REF!</definedName>
    <definedName name="htri43" localSheetId="15">#REF!</definedName>
    <definedName name="htri43" localSheetId="4">#REF!</definedName>
    <definedName name="htri43" localSheetId="5">#REF!</definedName>
    <definedName name="htri43" localSheetId="26">#REF!</definedName>
    <definedName name="htri43" localSheetId="25">#REF!</definedName>
    <definedName name="htri43">#REF!</definedName>
    <definedName name="htri44" localSheetId="10">#REF!</definedName>
    <definedName name="htri44" localSheetId="15">#REF!</definedName>
    <definedName name="htri44" localSheetId="4">#REF!</definedName>
    <definedName name="htri44" localSheetId="5">#REF!</definedName>
    <definedName name="htri44" localSheetId="26">#REF!</definedName>
    <definedName name="htri44" localSheetId="25">#REF!</definedName>
    <definedName name="htri44">#REF!</definedName>
    <definedName name="htri45" localSheetId="10">#REF!</definedName>
    <definedName name="htri45" localSheetId="15">#REF!</definedName>
    <definedName name="htri45" localSheetId="4">#REF!</definedName>
    <definedName name="htri45" localSheetId="5">#REF!</definedName>
    <definedName name="htri45" localSheetId="26">#REF!</definedName>
    <definedName name="htri45" localSheetId="25">#REF!</definedName>
    <definedName name="htri45">#REF!</definedName>
    <definedName name="Hu" localSheetId="10">#REF!</definedName>
    <definedName name="Hu" localSheetId="15">#REF!</definedName>
    <definedName name="Hu" localSheetId="4">#REF!</definedName>
    <definedName name="Hu" localSheetId="5">#REF!</definedName>
    <definedName name="Hu" localSheetId="26">#REF!</definedName>
    <definedName name="Hu" localSheetId="25">#REF!</definedName>
    <definedName name="Hu">#REF!</definedName>
    <definedName name="HUB" localSheetId="10">#REF!</definedName>
    <definedName name="HUB" localSheetId="15">#REF!</definedName>
    <definedName name="HUB" localSheetId="4">#REF!</definedName>
    <definedName name="HUB" localSheetId="5">#REF!</definedName>
    <definedName name="HUB" localSheetId="26">#REF!</definedName>
    <definedName name="HUB" localSheetId="25">#REF!</definedName>
    <definedName name="HUB">#REF!</definedName>
    <definedName name="HUH" localSheetId="10">#REF!</definedName>
    <definedName name="HUH" localSheetId="15">#REF!</definedName>
    <definedName name="HUH" localSheetId="4">#REF!</definedName>
    <definedName name="HUH" localSheetId="5">#REF!</definedName>
    <definedName name="HUH" localSheetId="26">#REF!</definedName>
    <definedName name="HUH" localSheetId="25">#REF!</definedName>
    <definedName name="HUH">#REF!</definedName>
    <definedName name="hun1_8" localSheetId="10">#REF!</definedName>
    <definedName name="hun1_8" localSheetId="8">#REF!</definedName>
    <definedName name="hun1_8" localSheetId="15">#REF!</definedName>
    <definedName name="hun1_8" localSheetId="24">#REF!</definedName>
    <definedName name="hun1_8" localSheetId="4">#REF!</definedName>
    <definedName name="hun1_8" localSheetId="5">#REF!</definedName>
    <definedName name="hun1_8" localSheetId="26">#REF!</definedName>
    <definedName name="hun1_8" localSheetId="25">#REF!</definedName>
    <definedName name="hun1_8">#REF!</definedName>
    <definedName name="hun2_8" localSheetId="10">#REF!</definedName>
    <definedName name="hun2_8" localSheetId="8">#REF!</definedName>
    <definedName name="hun2_8" localSheetId="15">#REF!</definedName>
    <definedName name="hun2_8" localSheetId="24">#REF!</definedName>
    <definedName name="hun2_8" localSheetId="4">#REF!</definedName>
    <definedName name="hun2_8" localSheetId="5">#REF!</definedName>
    <definedName name="hun2_8" localSheetId="26">#REF!</definedName>
    <definedName name="hun2_8" localSheetId="25">#REF!</definedName>
    <definedName name="hun2_8">#REF!</definedName>
    <definedName name="HUNCH" localSheetId="10">#REF!</definedName>
    <definedName name="HUNCH" localSheetId="15">#REF!</definedName>
    <definedName name="HUNCH" localSheetId="4">#REF!</definedName>
    <definedName name="HUNCH" localSheetId="5">#REF!</definedName>
    <definedName name="HUNCH" localSheetId="26">#REF!</definedName>
    <definedName name="HUNCH" localSheetId="25">#REF!</definedName>
    <definedName name="HUNCH">#REF!</definedName>
    <definedName name="HWP" localSheetId="10">#REF!</definedName>
    <definedName name="HWP" localSheetId="15">#REF!</definedName>
    <definedName name="HWP" localSheetId="4">#REF!</definedName>
    <definedName name="HWP" localSheetId="5">#REF!</definedName>
    <definedName name="HWP" localSheetId="26">#REF!</definedName>
    <definedName name="HWP" localSheetId="25">#REF!</definedName>
    <definedName name="HWP">#REF!</definedName>
    <definedName name="H모래180규격">[46]SORCE1!$N$18:$Y$32</definedName>
    <definedName name="H모래90규격">[46]SORCE1!$A$18:$L$32</definedName>
    <definedName name="H사" localSheetId="10">#REF!</definedName>
    <definedName name="H사" localSheetId="8">#REF!</definedName>
    <definedName name="H사" localSheetId="15">#REF!</definedName>
    <definedName name="H사" localSheetId="24">#REF!</definedName>
    <definedName name="H사" localSheetId="4">#REF!</definedName>
    <definedName name="H사" localSheetId="5">#REF!</definedName>
    <definedName name="H사" localSheetId="26">#REF!</definedName>
    <definedName name="H사" localSheetId="25">#REF!</definedName>
    <definedName name="H사">#REF!</definedName>
    <definedName name="H사_8" localSheetId="10">#REF!</definedName>
    <definedName name="H사_8" localSheetId="8">#REF!</definedName>
    <definedName name="H사_8" localSheetId="15">#REF!</definedName>
    <definedName name="H사_8" localSheetId="24">#REF!</definedName>
    <definedName name="H사_8" localSheetId="4">#REF!</definedName>
    <definedName name="H사_8" localSheetId="5">#REF!</definedName>
    <definedName name="H사_8" localSheetId="26">#REF!</definedName>
    <definedName name="H사_8" localSheetId="25">#REF!</definedName>
    <definedName name="H사_8">#REF!</definedName>
    <definedName name="H삼" localSheetId="10">#REF!</definedName>
    <definedName name="H삼" localSheetId="8">#REF!</definedName>
    <definedName name="H삼" localSheetId="15">#REF!</definedName>
    <definedName name="H삼" localSheetId="24">#REF!</definedName>
    <definedName name="H삼" localSheetId="4">#REF!</definedName>
    <definedName name="H삼" localSheetId="5">#REF!</definedName>
    <definedName name="H삼" localSheetId="26">#REF!</definedName>
    <definedName name="H삼" localSheetId="25">#REF!</definedName>
    <definedName name="H삼">#REF!</definedName>
    <definedName name="H삼_8" localSheetId="10">#REF!</definedName>
    <definedName name="H삼_8" localSheetId="8">#REF!</definedName>
    <definedName name="H삼_8" localSheetId="15">#REF!</definedName>
    <definedName name="H삼_8" localSheetId="4">#REF!</definedName>
    <definedName name="H삼_8" localSheetId="5">#REF!</definedName>
    <definedName name="H삼_8" localSheetId="26">#REF!</definedName>
    <definedName name="H삼_8" localSheetId="25">#REF!</definedName>
    <definedName name="H삼_8">#REF!</definedName>
    <definedName name="H이" localSheetId="10">#REF!</definedName>
    <definedName name="H이" localSheetId="8">#REF!</definedName>
    <definedName name="H이" localSheetId="15">#REF!</definedName>
    <definedName name="H이" localSheetId="4">#REF!</definedName>
    <definedName name="H이" localSheetId="5">#REF!</definedName>
    <definedName name="H이" localSheetId="26">#REF!</definedName>
    <definedName name="H이" localSheetId="25">#REF!</definedName>
    <definedName name="H이">#REF!</definedName>
    <definedName name="H이_8" localSheetId="10">#REF!</definedName>
    <definedName name="H이_8" localSheetId="8">#REF!</definedName>
    <definedName name="H이_8" localSheetId="15">#REF!</definedName>
    <definedName name="H이_8" localSheetId="4">#REF!</definedName>
    <definedName name="H이_8" localSheetId="5">#REF!</definedName>
    <definedName name="H이_8" localSheetId="26">#REF!</definedName>
    <definedName name="H이_8" localSheetId="25">#REF!</definedName>
    <definedName name="H이_8">#REF!</definedName>
    <definedName name="H일" localSheetId="10">#REF!</definedName>
    <definedName name="H일" localSheetId="8">#REF!</definedName>
    <definedName name="H일" localSheetId="15">#REF!</definedName>
    <definedName name="H일" localSheetId="4">#REF!</definedName>
    <definedName name="H일" localSheetId="5">#REF!</definedName>
    <definedName name="H일" localSheetId="26">#REF!</definedName>
    <definedName name="H일" localSheetId="25">#REF!</definedName>
    <definedName name="H일">#REF!</definedName>
    <definedName name="H일_8" localSheetId="10">#REF!</definedName>
    <definedName name="H일_8" localSheetId="8">#REF!</definedName>
    <definedName name="H일_8" localSheetId="15">#REF!</definedName>
    <definedName name="H일_8" localSheetId="4">#REF!</definedName>
    <definedName name="H일_8" localSheetId="5">#REF!</definedName>
    <definedName name="H일_8" localSheetId="26">#REF!</definedName>
    <definedName name="H일_8" localSheetId="25">#REF!</definedName>
    <definedName name="H일_8">#REF!</definedName>
    <definedName name="i" localSheetId="10">#REF!</definedName>
    <definedName name="i" localSheetId="8">#REF!</definedName>
    <definedName name="i" localSheetId="15">#REF!</definedName>
    <definedName name="i" localSheetId="4">#REF!</definedName>
    <definedName name="i" localSheetId="5">#REF!</definedName>
    <definedName name="i" localSheetId="26">#REF!</definedName>
    <definedName name="i" localSheetId="25">#REF!</definedName>
    <definedName name="i">#REF!</definedName>
    <definedName name="I.P제원표" localSheetId="10">#REF!</definedName>
    <definedName name="I.P제원표" localSheetId="8">#REF!</definedName>
    <definedName name="I.P제원표" localSheetId="15">#REF!</definedName>
    <definedName name="I.P제원표" localSheetId="4">#REF!</definedName>
    <definedName name="I.P제원표" localSheetId="5">#REF!</definedName>
    <definedName name="I.P제원표" localSheetId="26">#REF!</definedName>
    <definedName name="I.P제원표" localSheetId="25">#REF!</definedName>
    <definedName name="I.P제원표">#REF!</definedName>
    <definedName name="I_8" localSheetId="10">#REF!</definedName>
    <definedName name="I_8" localSheetId="8">#REF!</definedName>
    <definedName name="I_8" localSheetId="15">#REF!</definedName>
    <definedName name="I_8" localSheetId="4">#REF!</definedName>
    <definedName name="I_8" localSheetId="5">#REF!</definedName>
    <definedName name="I_8" localSheetId="26">#REF!</definedName>
    <definedName name="I_8" localSheetId="25">#REF!</definedName>
    <definedName name="I_8">#REF!</definedName>
    <definedName name="I_BEAM" localSheetId="10">#REF!</definedName>
    <definedName name="I_BEAM" localSheetId="8">#REF!</definedName>
    <definedName name="I_BEAM" localSheetId="15">#REF!</definedName>
    <definedName name="I_BEAM" localSheetId="4">#REF!</definedName>
    <definedName name="I_BEAM" localSheetId="5">#REF!</definedName>
    <definedName name="I_BEAM" localSheetId="26">#REF!</definedName>
    <definedName name="I_BEAM" localSheetId="25">#REF!</definedName>
    <definedName name="I_BEAM">#REF!</definedName>
    <definedName name="I_EA" localSheetId="10">#REF!</definedName>
    <definedName name="I_EA" localSheetId="8">#REF!</definedName>
    <definedName name="I_EA" localSheetId="15">#REF!</definedName>
    <definedName name="I_EA" localSheetId="4">#REF!</definedName>
    <definedName name="I_EA" localSheetId="5">#REF!</definedName>
    <definedName name="I_EA" localSheetId="26">#REF!</definedName>
    <definedName name="I_EA" localSheetId="25">#REF!</definedName>
    <definedName name="I_EA">#REF!</definedName>
    <definedName name="IC" localSheetId="10">#REF!</definedName>
    <definedName name="IC" localSheetId="15">#REF!</definedName>
    <definedName name="IC" localSheetId="4">#REF!</definedName>
    <definedName name="IC" localSheetId="5">#REF!</definedName>
    <definedName name="IC" localSheetId="26">#REF!</definedName>
    <definedName name="IC" localSheetId="25">#REF!</definedName>
    <definedName name="IC">#REF!</definedName>
    <definedName name="icr" localSheetId="10">#REF!</definedName>
    <definedName name="icr" localSheetId="15">#REF!</definedName>
    <definedName name="icr" localSheetId="4">#REF!</definedName>
    <definedName name="icr" localSheetId="5">#REF!</definedName>
    <definedName name="icr" localSheetId="26">#REF!</definedName>
    <definedName name="icr" localSheetId="25">#REF!</definedName>
    <definedName name="icr">#REF!</definedName>
    <definedName name="ID" localSheetId="10">#REF!</definedName>
    <definedName name="ID" localSheetId="8">#REF!</definedName>
    <definedName name="ID" localSheetId="15">#REF!</definedName>
    <definedName name="ID" localSheetId="4">#REF!</definedName>
    <definedName name="ID" localSheetId="5">#REF!</definedName>
    <definedName name="ID" localSheetId="26">#REF!</definedName>
    <definedName name="ID" localSheetId="25">#REF!</definedName>
    <definedName name="ID">#REF!</definedName>
    <definedName name="IELWSALES" localSheetId="10">#REF!</definedName>
    <definedName name="IELWSALES" localSheetId="15">#REF!</definedName>
    <definedName name="IELWSALES" localSheetId="4">#REF!</definedName>
    <definedName name="IELWSALES" localSheetId="5">#REF!</definedName>
    <definedName name="IELWSALES" localSheetId="26">#REF!</definedName>
    <definedName name="IELWSALES" localSheetId="25">#REF!</definedName>
    <definedName name="IELWSALES">#REF!</definedName>
    <definedName name="IELYSALES" localSheetId="10">#REF!</definedName>
    <definedName name="IELYSALES" localSheetId="15">#REF!</definedName>
    <definedName name="IELYSALES" localSheetId="4">#REF!</definedName>
    <definedName name="IELYSALES" localSheetId="5">#REF!</definedName>
    <definedName name="IELYSALES" localSheetId="26">#REF!</definedName>
    <definedName name="IELYSALES" localSheetId="25">#REF!</definedName>
    <definedName name="IELYSALES">#REF!</definedName>
    <definedName name="IEPLANSALES" localSheetId="10">#REF!</definedName>
    <definedName name="IEPLANSALES" localSheetId="15">#REF!</definedName>
    <definedName name="IEPLANSALES" localSheetId="4">#REF!</definedName>
    <definedName name="IEPLANSALES" localSheetId="5">#REF!</definedName>
    <definedName name="IEPLANSALES" localSheetId="26">#REF!</definedName>
    <definedName name="IEPLANSALES" localSheetId="25">#REF!</definedName>
    <definedName name="IEPLANSALES">#REF!</definedName>
    <definedName name="IESP" localSheetId="10">#REF!</definedName>
    <definedName name="IESP" localSheetId="15">#REF!</definedName>
    <definedName name="IESP" localSheetId="4">#REF!</definedName>
    <definedName name="IESP" localSheetId="5">#REF!</definedName>
    <definedName name="IESP" localSheetId="26">#REF!</definedName>
    <definedName name="IESP" localSheetId="25">#REF!</definedName>
    <definedName name="IESP">#REF!</definedName>
    <definedName name="ig" localSheetId="10">#REF!</definedName>
    <definedName name="ig" localSheetId="15">#REF!</definedName>
    <definedName name="ig" localSheetId="4">#REF!</definedName>
    <definedName name="ig" localSheetId="5">#REF!</definedName>
    <definedName name="ig" localSheetId="26">#REF!</definedName>
    <definedName name="ig" localSheetId="25">#REF!</definedName>
    <definedName name="ig">#REF!</definedName>
    <definedName name="II" localSheetId="24">#REF!</definedName>
    <definedName name="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B호D13" localSheetId="10">#REF!</definedName>
    <definedName name="IIB호D13" localSheetId="8">#REF!</definedName>
    <definedName name="IIB호D13" localSheetId="15">#REF!</definedName>
    <definedName name="IIB호D13" localSheetId="24">#REF!</definedName>
    <definedName name="IIB호D13" localSheetId="4">#REF!</definedName>
    <definedName name="IIB호D13" localSheetId="5">#REF!</definedName>
    <definedName name="IIB호D13" localSheetId="26">#REF!</definedName>
    <definedName name="IIB호D13" localSheetId="25">#REF!</definedName>
    <definedName name="IIB호D13">#REF!</definedName>
    <definedName name="IIB호D13_8" localSheetId="10">#REF!</definedName>
    <definedName name="IIB호D13_8" localSheetId="8">#REF!</definedName>
    <definedName name="IIB호D13_8" localSheetId="15">#REF!</definedName>
    <definedName name="IIB호D13_8" localSheetId="24">#REF!</definedName>
    <definedName name="IIB호D13_8" localSheetId="4">#REF!</definedName>
    <definedName name="IIB호D13_8" localSheetId="5">#REF!</definedName>
    <definedName name="IIB호D13_8" localSheetId="26">#REF!</definedName>
    <definedName name="IIB호D13_8" localSheetId="25">#REF!</definedName>
    <definedName name="IIB호D13_8">#REF!</definedName>
    <definedName name="IIB호D16" localSheetId="10">#REF!</definedName>
    <definedName name="IIB호D16" localSheetId="8">#REF!</definedName>
    <definedName name="IIB호D16" localSheetId="15">#REF!</definedName>
    <definedName name="IIB호D16" localSheetId="24">#REF!</definedName>
    <definedName name="IIB호D16" localSheetId="4">#REF!</definedName>
    <definedName name="IIB호D16" localSheetId="5">#REF!</definedName>
    <definedName name="IIB호D16" localSheetId="26">#REF!</definedName>
    <definedName name="IIB호D16" localSheetId="25">#REF!</definedName>
    <definedName name="IIB호D16">#REF!</definedName>
    <definedName name="IIB호D16_8" localSheetId="10">#REF!</definedName>
    <definedName name="IIB호D16_8" localSheetId="8">#REF!</definedName>
    <definedName name="IIB호D16_8" localSheetId="15">#REF!</definedName>
    <definedName name="IIB호D16_8" localSheetId="4">#REF!</definedName>
    <definedName name="IIB호D16_8" localSheetId="5">#REF!</definedName>
    <definedName name="IIB호D16_8" localSheetId="26">#REF!</definedName>
    <definedName name="IIB호D16_8" localSheetId="25">#REF!</definedName>
    <definedName name="IIB호D16_8">#REF!</definedName>
    <definedName name="IIC호D13" localSheetId="10">#REF!</definedName>
    <definedName name="IIC호D13" localSheetId="8">#REF!</definedName>
    <definedName name="IIC호D13" localSheetId="15">#REF!</definedName>
    <definedName name="IIC호D13" localSheetId="4">#REF!</definedName>
    <definedName name="IIC호D13" localSheetId="5">#REF!</definedName>
    <definedName name="IIC호D13" localSheetId="26">#REF!</definedName>
    <definedName name="IIC호D13" localSheetId="25">#REF!</definedName>
    <definedName name="IIC호D13">#REF!</definedName>
    <definedName name="IIC호D13_8" localSheetId="10">#REF!</definedName>
    <definedName name="IIC호D13_8" localSheetId="8">#REF!</definedName>
    <definedName name="IIC호D13_8" localSheetId="15">#REF!</definedName>
    <definedName name="IIC호D13_8" localSheetId="4">#REF!</definedName>
    <definedName name="IIC호D13_8" localSheetId="5">#REF!</definedName>
    <definedName name="IIC호D13_8" localSheetId="26">#REF!</definedName>
    <definedName name="IIC호D13_8" localSheetId="25">#REF!</definedName>
    <definedName name="IIC호D13_8">#REF!</definedName>
    <definedName name="IIC호D16" localSheetId="10">#REF!</definedName>
    <definedName name="IIC호D16" localSheetId="8">#REF!</definedName>
    <definedName name="IIC호D16" localSheetId="15">#REF!</definedName>
    <definedName name="IIC호D16" localSheetId="4">#REF!</definedName>
    <definedName name="IIC호D16" localSheetId="5">#REF!</definedName>
    <definedName name="IIC호D16" localSheetId="26">#REF!</definedName>
    <definedName name="IIC호D16" localSheetId="25">#REF!</definedName>
    <definedName name="IIC호D16">#REF!</definedName>
    <definedName name="IIC호D16_8" localSheetId="10">#REF!</definedName>
    <definedName name="IIC호D16_8" localSheetId="8">#REF!</definedName>
    <definedName name="IIC호D16_8" localSheetId="15">#REF!</definedName>
    <definedName name="IIC호D16_8" localSheetId="4">#REF!</definedName>
    <definedName name="IIC호D16_8" localSheetId="5">#REF!</definedName>
    <definedName name="IIC호D16_8" localSheetId="26">#REF!</definedName>
    <definedName name="IIC호D16_8" localSheetId="25">#REF!</definedName>
    <definedName name="IIC호D16_8">#REF!</definedName>
    <definedName name="III" localSheetId="24">#REF!</definedName>
    <definedName name="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C호D13" localSheetId="10">#REF!</definedName>
    <definedName name="IIIC호D13" localSheetId="8">#REF!</definedName>
    <definedName name="IIIC호D13" localSheetId="15">#REF!</definedName>
    <definedName name="IIIC호D13" localSheetId="24">#REF!</definedName>
    <definedName name="IIIC호D13" localSheetId="4">#REF!</definedName>
    <definedName name="IIIC호D13" localSheetId="5">#REF!</definedName>
    <definedName name="IIIC호D13" localSheetId="26">#REF!</definedName>
    <definedName name="IIIC호D13" localSheetId="25">#REF!</definedName>
    <definedName name="IIIC호D13">#REF!</definedName>
    <definedName name="IIIC호D13_8" localSheetId="10">#REF!</definedName>
    <definedName name="IIIC호D13_8" localSheetId="8">#REF!</definedName>
    <definedName name="IIIC호D13_8" localSheetId="15">#REF!</definedName>
    <definedName name="IIIC호D13_8" localSheetId="24">#REF!</definedName>
    <definedName name="IIIC호D13_8" localSheetId="4">#REF!</definedName>
    <definedName name="IIIC호D13_8" localSheetId="5">#REF!</definedName>
    <definedName name="IIIC호D13_8" localSheetId="26">#REF!</definedName>
    <definedName name="IIIC호D13_8" localSheetId="25">#REF!</definedName>
    <definedName name="IIIC호D13_8">#REF!</definedName>
    <definedName name="IIIC호D16" localSheetId="10">#REF!</definedName>
    <definedName name="IIIC호D16" localSheetId="8">#REF!</definedName>
    <definedName name="IIIC호D16" localSheetId="15">#REF!</definedName>
    <definedName name="IIIC호D16" localSheetId="24">#REF!</definedName>
    <definedName name="IIIC호D16" localSheetId="4">#REF!</definedName>
    <definedName name="IIIC호D16" localSheetId="5">#REF!</definedName>
    <definedName name="IIIC호D16" localSheetId="26">#REF!</definedName>
    <definedName name="IIIC호D16" localSheetId="25">#REF!</definedName>
    <definedName name="IIIC호D16">#REF!</definedName>
    <definedName name="IIIC호D16_8" localSheetId="10">#REF!</definedName>
    <definedName name="IIIC호D16_8" localSheetId="8">#REF!</definedName>
    <definedName name="IIIC호D16_8" localSheetId="15">#REF!</definedName>
    <definedName name="IIIC호D16_8" localSheetId="4">#REF!</definedName>
    <definedName name="IIIC호D16_8" localSheetId="5">#REF!</definedName>
    <definedName name="IIIC호D16_8" localSheetId="26">#REF!</definedName>
    <definedName name="IIIC호D16_8" localSheetId="25">#REF!</definedName>
    <definedName name="IIIC호D16_8">#REF!</definedName>
    <definedName name="iiii"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i"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T" localSheetId="10">#REF!</definedName>
    <definedName name="IIT" localSheetId="8">#REF!</definedName>
    <definedName name="IIT" localSheetId="15">#REF!</definedName>
    <definedName name="IIT" localSheetId="24">#REF!</definedName>
    <definedName name="IIT" localSheetId="4">#REF!</definedName>
    <definedName name="IIT" localSheetId="5">#REF!</definedName>
    <definedName name="IIT" localSheetId="26">#REF!</definedName>
    <definedName name="IIT" localSheetId="25">#REF!</definedName>
    <definedName name="IIT">#REF!</definedName>
    <definedName name="iiu"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L" localSheetId="10">#REF!</definedName>
    <definedName name="IL" localSheetId="8">#REF!</definedName>
    <definedName name="IL" localSheetId="15">#REF!</definedName>
    <definedName name="IL" localSheetId="24">#REF!</definedName>
    <definedName name="IL" localSheetId="4">#REF!</definedName>
    <definedName name="IL" localSheetId="5">#REF!</definedName>
    <definedName name="IL" localSheetId="26">#REF!</definedName>
    <definedName name="IL" localSheetId="25">#REF!</definedName>
    <definedName name="IL">#REF!</definedName>
    <definedName name="ilchu" localSheetId="10">#REF!</definedName>
    <definedName name="ilchu" localSheetId="15">#REF!</definedName>
    <definedName name="ilchu" localSheetId="4">#REF!</definedName>
    <definedName name="ilchu" localSheetId="5">#REF!</definedName>
    <definedName name="ilchu" localSheetId="26">#REF!</definedName>
    <definedName name="ilchu" localSheetId="25">#REF!</definedName>
    <definedName name="ilchu">#REF!</definedName>
    <definedName name="IMP" localSheetId="10">#REF!</definedName>
    <definedName name="IMP" localSheetId="15">#REF!</definedName>
    <definedName name="IMP" localSheetId="4">#REF!</definedName>
    <definedName name="IMP" localSheetId="5">#REF!</definedName>
    <definedName name="IMP" localSheetId="26">#REF!</definedName>
    <definedName name="IMP" localSheetId="25">#REF!</definedName>
    <definedName name="IMP">#REF!</definedName>
    <definedName name="IND" localSheetId="10">#REF!</definedName>
    <definedName name="IND" localSheetId="8">#REF!</definedName>
    <definedName name="IND" localSheetId="15">#REF!</definedName>
    <definedName name="IND" localSheetId="24">#REF!</definedName>
    <definedName name="IND" localSheetId="4">#REF!</definedName>
    <definedName name="IND" localSheetId="5">#REF!</definedName>
    <definedName name="IND" localSheetId="26">#REF!</definedName>
    <definedName name="IND" localSheetId="25">#REF!</definedName>
    <definedName name="IND">#REF!</definedName>
    <definedName name="IND_8" localSheetId="10">#REF!</definedName>
    <definedName name="IND_8" localSheetId="8">#REF!</definedName>
    <definedName name="IND_8" localSheetId="15">#REF!</definedName>
    <definedName name="IND_8" localSheetId="24">#REF!</definedName>
    <definedName name="IND_8" localSheetId="4">#REF!</definedName>
    <definedName name="IND_8" localSheetId="5">#REF!</definedName>
    <definedName name="IND_8" localSheetId="26">#REF!</definedName>
    <definedName name="IND_8" localSheetId="25">#REF!</definedName>
    <definedName name="IND_8">#REF!</definedName>
    <definedName name="IntFreeCred" localSheetId="10">#REF!</definedName>
    <definedName name="IntFreeCred" localSheetId="15">#REF!</definedName>
    <definedName name="IntFreeCred" localSheetId="4">#REF!</definedName>
    <definedName name="IntFreeCred" localSheetId="5">#REF!</definedName>
    <definedName name="IntFreeCred" localSheetId="26">#REF!</definedName>
    <definedName name="IntFreeCred" localSheetId="25">#REF!</definedName>
    <definedName name="IntFreeCred">#REF!</definedName>
    <definedName name="INTPUT" localSheetId="10">#REF!</definedName>
    <definedName name="INTPUT" localSheetId="15">#REF!</definedName>
    <definedName name="INTPUT" localSheetId="4">#REF!</definedName>
    <definedName name="INTPUT" localSheetId="5">#REF!</definedName>
    <definedName name="INTPUT" localSheetId="26">#REF!</definedName>
    <definedName name="INTPUT" localSheetId="25">#REF!</definedName>
    <definedName name="INTPUT">#REF!</definedName>
    <definedName name="INTPUTDATA" localSheetId="10">#REF!</definedName>
    <definedName name="INTPUTDATA" localSheetId="15">#REF!</definedName>
    <definedName name="INTPUTDATA" localSheetId="4">#REF!</definedName>
    <definedName name="INTPUTDATA" localSheetId="5">#REF!</definedName>
    <definedName name="INTPUTDATA" localSheetId="26">#REF!</definedName>
    <definedName name="INTPUTDATA" localSheetId="25">#REF!</definedName>
    <definedName name="INTPUTDATA">#REF!</definedName>
    <definedName name="io" localSheetId="24" hidden="1">{#N/A,#N/A,FALSE,"구조1"}</definedName>
    <definedName name="io" hidden="1">{#N/A,#N/A,FALSE,"구조1"}</definedName>
    <definedName name="IOIOIOIO" localSheetId="24" hidden="1">{#N/A,#N/A,FALSE,"표지목차"}</definedName>
    <definedName name="IOIOIOIO" hidden="1">{#N/A,#N/A,FALSE,"표지목차"}</definedName>
    <definedName name="IT" localSheetId="10">#REF!</definedName>
    <definedName name="IT" localSheetId="8">#REF!</definedName>
    <definedName name="IT" localSheetId="15">#REF!</definedName>
    <definedName name="IT" localSheetId="24">#REF!</definedName>
    <definedName name="IT" localSheetId="4">#REF!</definedName>
    <definedName name="IT" localSheetId="5">#REF!</definedName>
    <definedName name="IT" localSheetId="26">#REF!</definedName>
    <definedName name="IT" localSheetId="25">#REF!</definedName>
    <definedName name="IT">#REF!</definedName>
    <definedName name="IT_8" localSheetId="10">#REF!</definedName>
    <definedName name="IT_8" localSheetId="8">#REF!</definedName>
    <definedName name="IT_8" localSheetId="15">#REF!</definedName>
    <definedName name="IT_8" localSheetId="24">#REF!</definedName>
    <definedName name="IT_8" localSheetId="4">#REF!</definedName>
    <definedName name="IT_8" localSheetId="5">#REF!</definedName>
    <definedName name="IT_8" localSheetId="26">#REF!</definedName>
    <definedName name="IT_8" localSheetId="25">#REF!</definedName>
    <definedName name="IT_8">#REF!</definedName>
    <definedName name="ITT" localSheetId="10">#REF!</definedName>
    <definedName name="ITT" localSheetId="8">#REF!</definedName>
    <definedName name="ITT" localSheetId="15">#REF!</definedName>
    <definedName name="ITT" localSheetId="24">#REF!</definedName>
    <definedName name="ITT" localSheetId="4">#REF!</definedName>
    <definedName name="ITT" localSheetId="5">#REF!</definedName>
    <definedName name="ITT" localSheetId="26">#REF!</definedName>
    <definedName name="ITT" localSheetId="25">#REF!</definedName>
    <definedName name="ITT">#REF!</definedName>
    <definedName name="iu"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uuu"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uu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호D13" localSheetId="10">#REF!</definedName>
    <definedName name="I호D13" localSheetId="8">#REF!</definedName>
    <definedName name="I호D13" localSheetId="15">#REF!</definedName>
    <definedName name="I호D13" localSheetId="24">#REF!</definedName>
    <definedName name="I호D13" localSheetId="4">#REF!</definedName>
    <definedName name="I호D13" localSheetId="5">#REF!</definedName>
    <definedName name="I호D13" localSheetId="26">#REF!</definedName>
    <definedName name="I호D13" localSheetId="25">#REF!</definedName>
    <definedName name="I호D13">#REF!</definedName>
    <definedName name="I호D13_8" localSheetId="10">#REF!</definedName>
    <definedName name="I호D13_8" localSheetId="8">#REF!</definedName>
    <definedName name="I호D13_8" localSheetId="15">#REF!</definedName>
    <definedName name="I호D13_8" localSheetId="24">#REF!</definedName>
    <definedName name="I호D13_8" localSheetId="4">#REF!</definedName>
    <definedName name="I호D13_8" localSheetId="5">#REF!</definedName>
    <definedName name="I호D13_8" localSheetId="26">#REF!</definedName>
    <definedName name="I호D13_8" localSheetId="25">#REF!</definedName>
    <definedName name="I호D13_8">#REF!</definedName>
    <definedName name="I호D16" localSheetId="10">#REF!</definedName>
    <definedName name="I호D16" localSheetId="8">#REF!</definedName>
    <definedName name="I호D16" localSheetId="15">#REF!</definedName>
    <definedName name="I호D16" localSheetId="24">#REF!</definedName>
    <definedName name="I호D16" localSheetId="4">#REF!</definedName>
    <definedName name="I호D16" localSheetId="5">#REF!</definedName>
    <definedName name="I호D16" localSheetId="26">#REF!</definedName>
    <definedName name="I호D16" localSheetId="25">#REF!</definedName>
    <definedName name="I호D16">#REF!</definedName>
    <definedName name="I호D16_8" localSheetId="10">#REF!</definedName>
    <definedName name="I호D16_8" localSheetId="8">#REF!</definedName>
    <definedName name="I호D16_8" localSheetId="15">#REF!</definedName>
    <definedName name="I호D16_8" localSheetId="4">#REF!</definedName>
    <definedName name="I호D16_8" localSheetId="5">#REF!</definedName>
    <definedName name="I호D16_8" localSheetId="26">#REF!</definedName>
    <definedName name="I호D16_8" localSheetId="25">#REF!</definedName>
    <definedName name="I호D16_8">#REF!</definedName>
    <definedName name="J" localSheetId="24">#REF!</definedName>
    <definedName name="J"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_1" localSheetId="10">#REF!</definedName>
    <definedName name="J_1" localSheetId="8">#REF!</definedName>
    <definedName name="J_1" localSheetId="15">#REF!</definedName>
    <definedName name="J_1" localSheetId="24">#REF!</definedName>
    <definedName name="J_1" localSheetId="4">#REF!</definedName>
    <definedName name="J_1" localSheetId="5">#REF!</definedName>
    <definedName name="J_1" localSheetId="26">#REF!</definedName>
    <definedName name="J_1" localSheetId="25">#REF!</definedName>
    <definedName name="J_1">#REF!</definedName>
    <definedName name="J_8" localSheetId="10">#REF!</definedName>
    <definedName name="J_8" localSheetId="8">#REF!</definedName>
    <definedName name="J_8" localSheetId="15">#REF!</definedName>
    <definedName name="J_8" localSheetId="24">#REF!</definedName>
    <definedName name="J_8" localSheetId="4">#REF!</definedName>
    <definedName name="J_8" localSheetId="5">#REF!</definedName>
    <definedName name="J_8" localSheetId="26">#REF!</definedName>
    <definedName name="J_8" localSheetId="25">#REF!</definedName>
    <definedName name="J_8">#REF!</definedName>
    <definedName name="J_A" localSheetId="10">#REF!</definedName>
    <definedName name="J_A" localSheetId="15">#REF!</definedName>
    <definedName name="J_A" localSheetId="4">#REF!</definedName>
    <definedName name="J_A" localSheetId="5">#REF!</definedName>
    <definedName name="J_A" localSheetId="26">#REF!</definedName>
    <definedName name="J_A" localSheetId="25">#REF!</definedName>
    <definedName name="J_A">#REF!</definedName>
    <definedName name="J_B" localSheetId="10">#REF!</definedName>
    <definedName name="J_B" localSheetId="15">#REF!</definedName>
    <definedName name="J_B" localSheetId="4">#REF!</definedName>
    <definedName name="J_B" localSheetId="5">#REF!</definedName>
    <definedName name="J_B" localSheetId="26">#REF!</definedName>
    <definedName name="J_B" localSheetId="25">#REF!</definedName>
    <definedName name="J_B">#REF!</definedName>
    <definedName name="J_B1" localSheetId="10">#REF!</definedName>
    <definedName name="J_B1" localSheetId="15">#REF!</definedName>
    <definedName name="J_B1" localSheetId="4">#REF!</definedName>
    <definedName name="J_B1" localSheetId="5">#REF!</definedName>
    <definedName name="J_B1" localSheetId="26">#REF!</definedName>
    <definedName name="J_B1" localSheetId="25">#REF!</definedName>
    <definedName name="J_B1">#REF!</definedName>
    <definedName name="J_B2" localSheetId="10">#REF!</definedName>
    <definedName name="J_B2" localSheetId="15">#REF!</definedName>
    <definedName name="J_B2" localSheetId="4">#REF!</definedName>
    <definedName name="J_B2" localSheetId="5">#REF!</definedName>
    <definedName name="J_B2" localSheetId="26">#REF!</definedName>
    <definedName name="J_B2" localSheetId="25">#REF!</definedName>
    <definedName name="J_B2">#REF!</definedName>
    <definedName name="J_B3" localSheetId="10">#REF!</definedName>
    <definedName name="J_B3" localSheetId="15">#REF!</definedName>
    <definedName name="J_B3" localSheetId="4">#REF!</definedName>
    <definedName name="J_B3" localSheetId="5">#REF!</definedName>
    <definedName name="J_B3" localSheetId="26">#REF!</definedName>
    <definedName name="J_B3" localSheetId="25">#REF!</definedName>
    <definedName name="J_B3">#REF!</definedName>
    <definedName name="J_B4" localSheetId="10">#REF!</definedName>
    <definedName name="J_B4" localSheetId="15">#REF!</definedName>
    <definedName name="J_B4" localSheetId="4">#REF!</definedName>
    <definedName name="J_B4" localSheetId="5">#REF!</definedName>
    <definedName name="J_B4" localSheetId="26">#REF!</definedName>
    <definedName name="J_B4" localSheetId="25">#REF!</definedName>
    <definedName name="J_B4">#REF!</definedName>
    <definedName name="J_C1" localSheetId="10">#REF!</definedName>
    <definedName name="J_C1" localSheetId="15">#REF!</definedName>
    <definedName name="J_C1" localSheetId="4">#REF!</definedName>
    <definedName name="J_C1" localSheetId="5">#REF!</definedName>
    <definedName name="J_C1" localSheetId="26">#REF!</definedName>
    <definedName name="J_C1" localSheetId="25">#REF!</definedName>
    <definedName name="J_C1">#REF!</definedName>
    <definedName name="J_C11" localSheetId="10">#REF!</definedName>
    <definedName name="J_C11" localSheetId="15">#REF!</definedName>
    <definedName name="J_C11" localSheetId="4">#REF!</definedName>
    <definedName name="J_C11" localSheetId="5">#REF!</definedName>
    <definedName name="J_C11" localSheetId="26">#REF!</definedName>
    <definedName name="J_C11" localSheetId="25">#REF!</definedName>
    <definedName name="J_C11">#REF!</definedName>
    <definedName name="J_C12" localSheetId="10">#REF!</definedName>
    <definedName name="J_C12" localSheetId="15">#REF!</definedName>
    <definedName name="J_C12" localSheetId="4">#REF!</definedName>
    <definedName name="J_C12" localSheetId="5">#REF!</definedName>
    <definedName name="J_C12" localSheetId="26">#REF!</definedName>
    <definedName name="J_C12" localSheetId="25">#REF!</definedName>
    <definedName name="J_C12">#REF!</definedName>
    <definedName name="J_C2" localSheetId="10">#REF!</definedName>
    <definedName name="J_C2" localSheetId="15">#REF!</definedName>
    <definedName name="J_C2" localSheetId="4">#REF!</definedName>
    <definedName name="J_C2" localSheetId="5">#REF!</definedName>
    <definedName name="J_C2" localSheetId="26">#REF!</definedName>
    <definedName name="J_C2" localSheetId="25">#REF!</definedName>
    <definedName name="J_C2">#REF!</definedName>
    <definedName name="J_C21" localSheetId="10">#REF!</definedName>
    <definedName name="J_C21" localSheetId="15">#REF!</definedName>
    <definedName name="J_C21" localSheetId="4">#REF!</definedName>
    <definedName name="J_C21" localSheetId="5">#REF!</definedName>
    <definedName name="J_C21" localSheetId="26">#REF!</definedName>
    <definedName name="J_C21" localSheetId="25">#REF!</definedName>
    <definedName name="J_C21">#REF!</definedName>
    <definedName name="J_C22" localSheetId="10">#REF!</definedName>
    <definedName name="J_C22" localSheetId="15">#REF!</definedName>
    <definedName name="J_C22" localSheetId="4">#REF!</definedName>
    <definedName name="J_C22" localSheetId="5">#REF!</definedName>
    <definedName name="J_C22" localSheetId="26">#REF!</definedName>
    <definedName name="J_C22" localSheetId="25">#REF!</definedName>
    <definedName name="J_C22">#REF!</definedName>
    <definedName name="J_C3" localSheetId="10">#REF!</definedName>
    <definedName name="J_C3" localSheetId="15">#REF!</definedName>
    <definedName name="J_C3" localSheetId="4">#REF!</definedName>
    <definedName name="J_C3" localSheetId="5">#REF!</definedName>
    <definedName name="J_C3" localSheetId="26">#REF!</definedName>
    <definedName name="J_C3" localSheetId="25">#REF!</definedName>
    <definedName name="J_C3">#REF!</definedName>
    <definedName name="J_C31" localSheetId="10">#REF!</definedName>
    <definedName name="J_C31" localSheetId="15">#REF!</definedName>
    <definedName name="J_C31" localSheetId="4">#REF!</definedName>
    <definedName name="J_C31" localSheetId="5">#REF!</definedName>
    <definedName name="J_C31" localSheetId="26">#REF!</definedName>
    <definedName name="J_C31" localSheetId="25">#REF!</definedName>
    <definedName name="J_C31">#REF!</definedName>
    <definedName name="J_C32" localSheetId="10">#REF!</definedName>
    <definedName name="J_C32" localSheetId="15">#REF!</definedName>
    <definedName name="J_C32" localSheetId="4">#REF!</definedName>
    <definedName name="J_C32" localSheetId="5">#REF!</definedName>
    <definedName name="J_C32" localSheetId="26">#REF!</definedName>
    <definedName name="J_C32" localSheetId="25">#REF!</definedName>
    <definedName name="J_C32">#REF!</definedName>
    <definedName name="J_D" localSheetId="10">#REF!</definedName>
    <definedName name="J_D" localSheetId="15">#REF!</definedName>
    <definedName name="J_D" localSheetId="4">#REF!</definedName>
    <definedName name="J_D" localSheetId="5">#REF!</definedName>
    <definedName name="J_D" localSheetId="26">#REF!</definedName>
    <definedName name="J_D" localSheetId="25">#REF!</definedName>
    <definedName name="J_D">#REF!</definedName>
    <definedName name="J_H" localSheetId="10">#REF!</definedName>
    <definedName name="J_H" localSheetId="15">#REF!</definedName>
    <definedName name="J_H" localSheetId="4">#REF!</definedName>
    <definedName name="J_H" localSheetId="5">#REF!</definedName>
    <definedName name="J_H" localSheetId="26">#REF!</definedName>
    <definedName name="J_H" localSheetId="25">#REF!</definedName>
    <definedName name="J_H">#REF!</definedName>
    <definedName name="J_HOLE" localSheetId="10">#REF!</definedName>
    <definedName name="J_HOLE" localSheetId="15">#REF!</definedName>
    <definedName name="J_HOLE" localSheetId="4">#REF!</definedName>
    <definedName name="J_HOLE" localSheetId="5">#REF!</definedName>
    <definedName name="J_HOLE" localSheetId="26">#REF!</definedName>
    <definedName name="J_HOLE" localSheetId="25">#REF!</definedName>
    <definedName name="J_HOLE">#REF!</definedName>
    <definedName name="J_O1" localSheetId="10">#REF!</definedName>
    <definedName name="J_O1" localSheetId="15">#REF!</definedName>
    <definedName name="J_O1" localSheetId="4">#REF!</definedName>
    <definedName name="J_O1" localSheetId="5">#REF!</definedName>
    <definedName name="J_O1" localSheetId="26">#REF!</definedName>
    <definedName name="J_O1" localSheetId="25">#REF!</definedName>
    <definedName name="J_O1">#REF!</definedName>
    <definedName name="J_O2" localSheetId="10">#REF!</definedName>
    <definedName name="J_O2" localSheetId="15">#REF!</definedName>
    <definedName name="J_O2" localSheetId="4">#REF!</definedName>
    <definedName name="J_O2" localSheetId="5">#REF!</definedName>
    <definedName name="J_O2" localSheetId="26">#REF!</definedName>
    <definedName name="J_O2" localSheetId="25">#REF!</definedName>
    <definedName name="J_O2">#REF!</definedName>
    <definedName name="J_S" localSheetId="10">#REF!</definedName>
    <definedName name="J_S" localSheetId="15">#REF!</definedName>
    <definedName name="J_S" localSheetId="4">#REF!</definedName>
    <definedName name="J_S" localSheetId="5">#REF!</definedName>
    <definedName name="J_S" localSheetId="26">#REF!</definedName>
    <definedName name="J_S" localSheetId="25">#REF!</definedName>
    <definedName name="J_S">#REF!</definedName>
    <definedName name="J_S_P_용__믹서" localSheetId="10">#REF!</definedName>
    <definedName name="J_S_P_용__믹서" localSheetId="8">#REF!</definedName>
    <definedName name="J_S_P_용__믹서" localSheetId="15">#REF!</definedName>
    <definedName name="J_S_P_용__믹서" localSheetId="24">#REF!</definedName>
    <definedName name="J_S_P_용__믹서" localSheetId="4">#REF!</definedName>
    <definedName name="J_S_P_용__믹서" localSheetId="5">#REF!</definedName>
    <definedName name="J_S_P_용__믹서" localSheetId="26">#REF!</definedName>
    <definedName name="J_S_P_용__믹서" localSheetId="25">#REF!</definedName>
    <definedName name="J_S_P_용__믹서">#REF!</definedName>
    <definedName name="J_S1" localSheetId="10">#REF!</definedName>
    <definedName name="J_S1" localSheetId="15">#REF!</definedName>
    <definedName name="J_S1" localSheetId="4">#REF!</definedName>
    <definedName name="J_S1" localSheetId="5">#REF!</definedName>
    <definedName name="J_S1" localSheetId="26">#REF!</definedName>
    <definedName name="J_S1" localSheetId="25">#REF!</definedName>
    <definedName name="J_S1">#REF!</definedName>
    <definedName name="J_S2" localSheetId="10">#REF!</definedName>
    <definedName name="J_S2" localSheetId="15">#REF!</definedName>
    <definedName name="J_S2" localSheetId="4">#REF!</definedName>
    <definedName name="J_S2" localSheetId="5">#REF!</definedName>
    <definedName name="J_S2" localSheetId="26">#REF!</definedName>
    <definedName name="J_S2" localSheetId="25">#REF!</definedName>
    <definedName name="J_S2">#REF!</definedName>
    <definedName name="J_형옹벽측구_수량집계" localSheetId="10">#REF!</definedName>
    <definedName name="J_형옹벽측구_수량집계" localSheetId="15">#REF!</definedName>
    <definedName name="J_형옹벽측구_수량집계" localSheetId="4">#REF!</definedName>
    <definedName name="J_형옹벽측구_수량집계" localSheetId="5">#REF!</definedName>
    <definedName name="J_형옹벽측구_수량집계" localSheetId="26">#REF!</definedName>
    <definedName name="J_형옹벽측구_수량집계" localSheetId="25">#REF!</definedName>
    <definedName name="J_형옹벽측구_수량집계">#REF!</definedName>
    <definedName name="j1_e" localSheetId="10">#REF!</definedName>
    <definedName name="j1_e" localSheetId="8">#REF!</definedName>
    <definedName name="j1_e" localSheetId="15">#REF!</definedName>
    <definedName name="j1_e" localSheetId="4">#REF!</definedName>
    <definedName name="j1_e" localSheetId="5">#REF!</definedName>
    <definedName name="j1_e" localSheetId="26">#REF!</definedName>
    <definedName name="j1_e" localSheetId="25">#REF!</definedName>
    <definedName name="j1_e">#REF!</definedName>
    <definedName name="j1_ea" localSheetId="10">#REF!</definedName>
    <definedName name="j1_ea" localSheetId="8">#REF!</definedName>
    <definedName name="j1_ea" localSheetId="15">#REF!</definedName>
    <definedName name="j1_ea" localSheetId="4">#REF!</definedName>
    <definedName name="j1_ea" localSheetId="5">#REF!</definedName>
    <definedName name="j1_ea" localSheetId="26">#REF!</definedName>
    <definedName name="j1_ea" localSheetId="25">#REF!</definedName>
    <definedName name="j1_ea">#REF!</definedName>
    <definedName name="j1_l" localSheetId="10">#REF!</definedName>
    <definedName name="j1_l" localSheetId="15">#REF!</definedName>
    <definedName name="j1_l" localSheetId="4">#REF!</definedName>
    <definedName name="j1_l" localSheetId="5">#REF!</definedName>
    <definedName name="j1_l" localSheetId="26">#REF!</definedName>
    <definedName name="j1_l" localSheetId="25">#REF!</definedName>
    <definedName name="j1_l">#REF!</definedName>
    <definedName name="J10L1" localSheetId="10">#REF!</definedName>
    <definedName name="J10L1" localSheetId="15">#REF!</definedName>
    <definedName name="J10L1" localSheetId="4">#REF!</definedName>
    <definedName name="J10L1" localSheetId="5">#REF!</definedName>
    <definedName name="J10L1" localSheetId="26">#REF!</definedName>
    <definedName name="J10L1" localSheetId="25">#REF!</definedName>
    <definedName name="J10L1">#REF!</definedName>
    <definedName name="J10L2" localSheetId="10">#REF!</definedName>
    <definedName name="J10L2" localSheetId="15">#REF!</definedName>
    <definedName name="J10L2" localSheetId="4">#REF!</definedName>
    <definedName name="J10L2" localSheetId="5">#REF!</definedName>
    <definedName name="J10L2" localSheetId="26">#REF!</definedName>
    <definedName name="J10L2" localSheetId="25">#REF!</definedName>
    <definedName name="J10L2">#REF!</definedName>
    <definedName name="J11L1" localSheetId="10">#REF!</definedName>
    <definedName name="J11L1" localSheetId="15">#REF!</definedName>
    <definedName name="J11L1" localSheetId="4">#REF!</definedName>
    <definedName name="J11L1" localSheetId="5">#REF!</definedName>
    <definedName name="J11L1" localSheetId="26">#REF!</definedName>
    <definedName name="J11L1" localSheetId="25">#REF!</definedName>
    <definedName name="J11L1">#REF!</definedName>
    <definedName name="J11L2" localSheetId="10">#REF!</definedName>
    <definedName name="J11L2" localSheetId="15">#REF!</definedName>
    <definedName name="J11L2" localSheetId="4">#REF!</definedName>
    <definedName name="J11L2" localSheetId="5">#REF!</definedName>
    <definedName name="J11L2" localSheetId="26">#REF!</definedName>
    <definedName name="J11L2" localSheetId="25">#REF!</definedName>
    <definedName name="J11L2">#REF!</definedName>
    <definedName name="J12L1" localSheetId="10">#REF!</definedName>
    <definedName name="J12L1" localSheetId="15">#REF!</definedName>
    <definedName name="J12L1" localSheetId="4">#REF!</definedName>
    <definedName name="J12L1" localSheetId="5">#REF!</definedName>
    <definedName name="J12L1" localSheetId="26">#REF!</definedName>
    <definedName name="J12L1" localSheetId="25">#REF!</definedName>
    <definedName name="J12L1">#REF!</definedName>
    <definedName name="J12L2" localSheetId="10">#REF!</definedName>
    <definedName name="J12L2" localSheetId="15">#REF!</definedName>
    <definedName name="J12L2" localSheetId="4">#REF!</definedName>
    <definedName name="J12L2" localSheetId="5">#REF!</definedName>
    <definedName name="J12L2" localSheetId="26">#REF!</definedName>
    <definedName name="J12L2" localSheetId="25">#REF!</definedName>
    <definedName name="J12L2">#REF!</definedName>
    <definedName name="J13L1" localSheetId="10">#REF!</definedName>
    <definedName name="J13L1" localSheetId="15">#REF!</definedName>
    <definedName name="J13L1" localSheetId="4">#REF!</definedName>
    <definedName name="J13L1" localSheetId="5">#REF!</definedName>
    <definedName name="J13L1" localSheetId="26">#REF!</definedName>
    <definedName name="J13L1" localSheetId="25">#REF!</definedName>
    <definedName name="J13L1">#REF!</definedName>
    <definedName name="J13L2" localSheetId="10">#REF!</definedName>
    <definedName name="J13L2" localSheetId="15">#REF!</definedName>
    <definedName name="J13L2" localSheetId="4">#REF!</definedName>
    <definedName name="J13L2" localSheetId="5">#REF!</definedName>
    <definedName name="J13L2" localSheetId="26">#REF!</definedName>
    <definedName name="J13L2" localSheetId="25">#REF!</definedName>
    <definedName name="J13L2">#REF!</definedName>
    <definedName name="J14L1" localSheetId="10">#REF!</definedName>
    <definedName name="J14L1" localSheetId="15">#REF!</definedName>
    <definedName name="J14L1" localSheetId="4">#REF!</definedName>
    <definedName name="J14L1" localSheetId="5">#REF!</definedName>
    <definedName name="J14L1" localSheetId="26">#REF!</definedName>
    <definedName name="J14L1" localSheetId="25">#REF!</definedName>
    <definedName name="J14L1">#REF!</definedName>
    <definedName name="J14L2" localSheetId="10">#REF!</definedName>
    <definedName name="J14L2" localSheetId="15">#REF!</definedName>
    <definedName name="J14L2" localSheetId="4">#REF!</definedName>
    <definedName name="J14L2" localSheetId="5">#REF!</definedName>
    <definedName name="J14L2" localSheetId="26">#REF!</definedName>
    <definedName name="J14L2" localSheetId="25">#REF!</definedName>
    <definedName name="J14L2">#REF!</definedName>
    <definedName name="J15L1" localSheetId="10">#REF!</definedName>
    <definedName name="J15L1" localSheetId="15">#REF!</definedName>
    <definedName name="J15L1" localSheetId="4">#REF!</definedName>
    <definedName name="J15L1" localSheetId="5">#REF!</definedName>
    <definedName name="J15L1" localSheetId="26">#REF!</definedName>
    <definedName name="J15L1" localSheetId="25">#REF!</definedName>
    <definedName name="J15L1">#REF!</definedName>
    <definedName name="J15L2" localSheetId="10">#REF!</definedName>
    <definedName name="J15L2" localSheetId="15">#REF!</definedName>
    <definedName name="J15L2" localSheetId="4">#REF!</definedName>
    <definedName name="J15L2" localSheetId="5">#REF!</definedName>
    <definedName name="J15L2" localSheetId="26">#REF!</definedName>
    <definedName name="J15L2" localSheetId="25">#REF!</definedName>
    <definedName name="J15L2">#REF!</definedName>
    <definedName name="J16L1" localSheetId="10">#REF!</definedName>
    <definedName name="J16L1" localSheetId="15">#REF!</definedName>
    <definedName name="J16L1" localSheetId="4">#REF!</definedName>
    <definedName name="J16L1" localSheetId="5">#REF!</definedName>
    <definedName name="J16L1" localSheetId="26">#REF!</definedName>
    <definedName name="J16L1" localSheetId="25">#REF!</definedName>
    <definedName name="J16L1">#REF!</definedName>
    <definedName name="J16L2" localSheetId="10">#REF!</definedName>
    <definedName name="J16L2" localSheetId="15">#REF!</definedName>
    <definedName name="J16L2" localSheetId="4">#REF!</definedName>
    <definedName name="J16L2" localSheetId="5">#REF!</definedName>
    <definedName name="J16L2" localSheetId="26">#REF!</definedName>
    <definedName name="J16L2" localSheetId="25">#REF!</definedName>
    <definedName name="J16L2">#REF!</definedName>
    <definedName name="J17L1" localSheetId="10">#REF!</definedName>
    <definedName name="J17L1" localSheetId="15">#REF!</definedName>
    <definedName name="J17L1" localSheetId="4">#REF!</definedName>
    <definedName name="J17L1" localSheetId="5">#REF!</definedName>
    <definedName name="J17L1" localSheetId="26">#REF!</definedName>
    <definedName name="J17L1" localSheetId="25">#REF!</definedName>
    <definedName name="J17L1">#REF!</definedName>
    <definedName name="J17L2" localSheetId="10">#REF!</definedName>
    <definedName name="J17L2" localSheetId="15">#REF!</definedName>
    <definedName name="J17L2" localSheetId="4">#REF!</definedName>
    <definedName name="J17L2" localSheetId="5">#REF!</definedName>
    <definedName name="J17L2" localSheetId="26">#REF!</definedName>
    <definedName name="J17L2" localSheetId="25">#REF!</definedName>
    <definedName name="J17L2">#REF!</definedName>
    <definedName name="J18L1" localSheetId="10">#REF!</definedName>
    <definedName name="J18L1" localSheetId="15">#REF!</definedName>
    <definedName name="J18L1" localSheetId="4">#REF!</definedName>
    <definedName name="J18L1" localSheetId="5">#REF!</definedName>
    <definedName name="J18L1" localSheetId="26">#REF!</definedName>
    <definedName name="J18L1" localSheetId="25">#REF!</definedName>
    <definedName name="J18L1">#REF!</definedName>
    <definedName name="J18L2" localSheetId="10">#REF!</definedName>
    <definedName name="J18L2" localSheetId="15">#REF!</definedName>
    <definedName name="J18L2" localSheetId="4">#REF!</definedName>
    <definedName name="J18L2" localSheetId="5">#REF!</definedName>
    <definedName name="J18L2" localSheetId="26">#REF!</definedName>
    <definedName name="J18L2" localSheetId="25">#REF!</definedName>
    <definedName name="J18L2">#REF!</definedName>
    <definedName name="J19L1" localSheetId="10">#REF!</definedName>
    <definedName name="J19L1" localSheetId="15">#REF!</definedName>
    <definedName name="J19L1" localSheetId="4">#REF!</definedName>
    <definedName name="J19L1" localSheetId="5">#REF!</definedName>
    <definedName name="J19L1" localSheetId="26">#REF!</definedName>
    <definedName name="J19L1" localSheetId="25">#REF!</definedName>
    <definedName name="J19L1">#REF!</definedName>
    <definedName name="J19L2" localSheetId="10">#REF!</definedName>
    <definedName name="J19L2" localSheetId="15">#REF!</definedName>
    <definedName name="J19L2" localSheetId="4">#REF!</definedName>
    <definedName name="J19L2" localSheetId="5">#REF!</definedName>
    <definedName name="J19L2" localSheetId="26">#REF!</definedName>
    <definedName name="J19L2" localSheetId="25">#REF!</definedName>
    <definedName name="J19L2">#REF!</definedName>
    <definedName name="J1L1" localSheetId="10">#REF!</definedName>
    <definedName name="J1L1" localSheetId="15">#REF!</definedName>
    <definedName name="J1L1" localSheetId="4">#REF!</definedName>
    <definedName name="J1L1" localSheetId="5">#REF!</definedName>
    <definedName name="J1L1" localSheetId="26">#REF!</definedName>
    <definedName name="J1L1" localSheetId="25">#REF!</definedName>
    <definedName name="J1L1">#REF!</definedName>
    <definedName name="J1L2" localSheetId="10">#REF!</definedName>
    <definedName name="J1L2" localSheetId="15">#REF!</definedName>
    <definedName name="J1L2" localSheetId="4">#REF!</definedName>
    <definedName name="J1L2" localSheetId="5">#REF!</definedName>
    <definedName name="J1L2" localSheetId="26">#REF!</definedName>
    <definedName name="J1L2" localSheetId="25">#REF!</definedName>
    <definedName name="J1L2">#REF!</definedName>
    <definedName name="j2_l" localSheetId="10">#REF!</definedName>
    <definedName name="j2_l" localSheetId="15">#REF!</definedName>
    <definedName name="j2_l" localSheetId="4">#REF!</definedName>
    <definedName name="j2_l" localSheetId="5">#REF!</definedName>
    <definedName name="j2_l" localSheetId="26">#REF!</definedName>
    <definedName name="j2_l" localSheetId="25">#REF!</definedName>
    <definedName name="j2_l">#REF!</definedName>
    <definedName name="J20L1" localSheetId="10">#REF!</definedName>
    <definedName name="J20L1" localSheetId="15">#REF!</definedName>
    <definedName name="J20L1" localSheetId="4">#REF!</definedName>
    <definedName name="J20L1" localSheetId="5">#REF!</definedName>
    <definedName name="J20L1" localSheetId="26">#REF!</definedName>
    <definedName name="J20L1" localSheetId="25">#REF!</definedName>
    <definedName name="J20L1">#REF!</definedName>
    <definedName name="J20L2" localSheetId="10">#REF!</definedName>
    <definedName name="J20L2" localSheetId="15">#REF!</definedName>
    <definedName name="J20L2" localSheetId="4">#REF!</definedName>
    <definedName name="J20L2" localSheetId="5">#REF!</definedName>
    <definedName name="J20L2" localSheetId="26">#REF!</definedName>
    <definedName name="J20L2" localSheetId="25">#REF!</definedName>
    <definedName name="J20L2">#REF!</definedName>
    <definedName name="J2L1" localSheetId="10">#REF!</definedName>
    <definedName name="J2L1" localSheetId="15">#REF!</definedName>
    <definedName name="J2L1" localSheetId="4">#REF!</definedName>
    <definedName name="J2L1" localSheetId="5">#REF!</definedName>
    <definedName name="J2L1" localSheetId="26">#REF!</definedName>
    <definedName name="J2L1" localSheetId="25">#REF!</definedName>
    <definedName name="J2L1">#REF!</definedName>
    <definedName name="J2L2" localSheetId="10">#REF!</definedName>
    <definedName name="J2L2" localSheetId="15">#REF!</definedName>
    <definedName name="J2L2" localSheetId="4">#REF!</definedName>
    <definedName name="J2L2" localSheetId="5">#REF!</definedName>
    <definedName name="J2L2" localSheetId="26">#REF!</definedName>
    <definedName name="J2L2" localSheetId="25">#REF!</definedName>
    <definedName name="J2L2">#REF!</definedName>
    <definedName name="j3_l" localSheetId="10">#REF!</definedName>
    <definedName name="j3_l" localSheetId="15">#REF!</definedName>
    <definedName name="j3_l" localSheetId="4">#REF!</definedName>
    <definedName name="j3_l" localSheetId="5">#REF!</definedName>
    <definedName name="j3_l" localSheetId="26">#REF!</definedName>
    <definedName name="j3_l" localSheetId="25">#REF!</definedName>
    <definedName name="j3_l">#REF!</definedName>
    <definedName name="J3L1" localSheetId="10">#REF!</definedName>
    <definedName name="J3L1" localSheetId="15">#REF!</definedName>
    <definedName name="J3L1" localSheetId="4">#REF!</definedName>
    <definedName name="J3L1" localSheetId="5">#REF!</definedName>
    <definedName name="J3L1" localSheetId="26">#REF!</definedName>
    <definedName name="J3L1" localSheetId="25">#REF!</definedName>
    <definedName name="J3L1">#REF!</definedName>
    <definedName name="J3L2" localSheetId="10">#REF!</definedName>
    <definedName name="J3L2" localSheetId="15">#REF!</definedName>
    <definedName name="J3L2" localSheetId="4">#REF!</definedName>
    <definedName name="J3L2" localSheetId="5">#REF!</definedName>
    <definedName name="J3L2" localSheetId="26">#REF!</definedName>
    <definedName name="J3L2" localSheetId="25">#REF!</definedName>
    <definedName name="J3L2">#REF!</definedName>
    <definedName name="j4_l" localSheetId="10">#REF!</definedName>
    <definedName name="j4_l" localSheetId="15">#REF!</definedName>
    <definedName name="j4_l" localSheetId="4">#REF!</definedName>
    <definedName name="j4_l" localSheetId="5">#REF!</definedName>
    <definedName name="j4_l" localSheetId="26">#REF!</definedName>
    <definedName name="j4_l" localSheetId="25">#REF!</definedName>
    <definedName name="j4_l">#REF!</definedName>
    <definedName name="J4L1" localSheetId="10">#REF!</definedName>
    <definedName name="J4L1" localSheetId="15">#REF!</definedName>
    <definedName name="J4L1" localSheetId="4">#REF!</definedName>
    <definedName name="J4L1" localSheetId="5">#REF!</definedName>
    <definedName name="J4L1" localSheetId="26">#REF!</definedName>
    <definedName name="J4L1" localSheetId="25">#REF!</definedName>
    <definedName name="J4L1">#REF!</definedName>
    <definedName name="J4L2" localSheetId="10">#REF!</definedName>
    <definedName name="J4L2" localSheetId="15">#REF!</definedName>
    <definedName name="J4L2" localSheetId="4">#REF!</definedName>
    <definedName name="J4L2" localSheetId="5">#REF!</definedName>
    <definedName name="J4L2" localSheetId="26">#REF!</definedName>
    <definedName name="J4L2" localSheetId="25">#REF!</definedName>
    <definedName name="J4L2">#REF!</definedName>
    <definedName name="J5L1" localSheetId="10">#REF!</definedName>
    <definedName name="J5L1" localSheetId="15">#REF!</definedName>
    <definedName name="J5L1" localSheetId="4">#REF!</definedName>
    <definedName name="J5L1" localSheetId="5">#REF!</definedName>
    <definedName name="J5L1" localSheetId="26">#REF!</definedName>
    <definedName name="J5L1" localSheetId="25">#REF!</definedName>
    <definedName name="J5L1">#REF!</definedName>
    <definedName name="J5L2" localSheetId="10">#REF!</definedName>
    <definedName name="J5L2" localSheetId="15">#REF!</definedName>
    <definedName name="J5L2" localSheetId="4">#REF!</definedName>
    <definedName name="J5L2" localSheetId="5">#REF!</definedName>
    <definedName name="J5L2" localSheetId="26">#REF!</definedName>
    <definedName name="J5L2" localSheetId="25">#REF!</definedName>
    <definedName name="J5L2">#REF!</definedName>
    <definedName name="J6L1" localSheetId="10">#REF!</definedName>
    <definedName name="J6L1" localSheetId="15">#REF!</definedName>
    <definedName name="J6L1" localSheetId="4">#REF!</definedName>
    <definedName name="J6L1" localSheetId="5">#REF!</definedName>
    <definedName name="J6L1" localSheetId="26">#REF!</definedName>
    <definedName name="J6L1" localSheetId="25">#REF!</definedName>
    <definedName name="J6L1">#REF!</definedName>
    <definedName name="J6L2" localSheetId="10">#REF!</definedName>
    <definedName name="J6L2" localSheetId="15">#REF!</definedName>
    <definedName name="J6L2" localSheetId="4">#REF!</definedName>
    <definedName name="J6L2" localSheetId="5">#REF!</definedName>
    <definedName name="J6L2" localSheetId="26">#REF!</definedName>
    <definedName name="J6L2" localSheetId="25">#REF!</definedName>
    <definedName name="J6L2">#REF!</definedName>
    <definedName name="J7L1" localSheetId="10">#REF!</definedName>
    <definedName name="J7L1" localSheetId="15">#REF!</definedName>
    <definedName name="J7L1" localSheetId="4">#REF!</definedName>
    <definedName name="J7L1" localSheetId="5">#REF!</definedName>
    <definedName name="J7L1" localSheetId="26">#REF!</definedName>
    <definedName name="J7L1" localSheetId="25">#REF!</definedName>
    <definedName name="J7L1">#REF!</definedName>
    <definedName name="J7L2" localSheetId="10">#REF!</definedName>
    <definedName name="J7L2" localSheetId="15">#REF!</definedName>
    <definedName name="J7L2" localSheetId="4">#REF!</definedName>
    <definedName name="J7L2" localSheetId="5">#REF!</definedName>
    <definedName name="J7L2" localSheetId="26">#REF!</definedName>
    <definedName name="J7L2" localSheetId="25">#REF!</definedName>
    <definedName name="J7L2">#REF!</definedName>
    <definedName name="J8L1" localSheetId="10">#REF!</definedName>
    <definedName name="J8L1" localSheetId="15">#REF!</definedName>
    <definedName name="J8L1" localSheetId="4">#REF!</definedName>
    <definedName name="J8L1" localSheetId="5">#REF!</definedName>
    <definedName name="J8L1" localSheetId="26">#REF!</definedName>
    <definedName name="J8L1" localSheetId="25">#REF!</definedName>
    <definedName name="J8L1">#REF!</definedName>
    <definedName name="J8L2" localSheetId="10">#REF!</definedName>
    <definedName name="J8L2" localSheetId="15">#REF!</definedName>
    <definedName name="J8L2" localSheetId="4">#REF!</definedName>
    <definedName name="J8L2" localSheetId="5">#REF!</definedName>
    <definedName name="J8L2" localSheetId="26">#REF!</definedName>
    <definedName name="J8L2" localSheetId="25">#REF!</definedName>
    <definedName name="J8L2">#REF!</definedName>
    <definedName name="J9L1" localSheetId="10">#REF!</definedName>
    <definedName name="J9L1" localSheetId="15">#REF!</definedName>
    <definedName name="J9L1" localSheetId="4">#REF!</definedName>
    <definedName name="J9L1" localSheetId="5">#REF!</definedName>
    <definedName name="J9L1" localSheetId="26">#REF!</definedName>
    <definedName name="J9L1" localSheetId="25">#REF!</definedName>
    <definedName name="J9L1">#REF!</definedName>
    <definedName name="J9L2" localSheetId="10">#REF!</definedName>
    <definedName name="J9L2" localSheetId="15">#REF!</definedName>
    <definedName name="J9L2" localSheetId="4">#REF!</definedName>
    <definedName name="J9L2" localSheetId="5">#REF!</definedName>
    <definedName name="J9L2" localSheetId="26">#REF!</definedName>
    <definedName name="J9L2" localSheetId="25">#REF!</definedName>
    <definedName name="J9L2">#REF!</definedName>
    <definedName name="jabsuk" localSheetId="10">#REF!</definedName>
    <definedName name="jabsuk" localSheetId="8">#REF!</definedName>
    <definedName name="jabsuk" localSheetId="15">#REF!</definedName>
    <definedName name="jabsuk" localSheetId="4">#REF!</definedName>
    <definedName name="jabsuk" localSheetId="5">#REF!</definedName>
    <definedName name="jabsuk" localSheetId="26">#REF!</definedName>
    <definedName name="jabsuk" localSheetId="25">#REF!</definedName>
    <definedName name="jabsuk">#REF!</definedName>
    <definedName name="JACK" localSheetId="10">#REF!</definedName>
    <definedName name="JACK" localSheetId="8">#REF!</definedName>
    <definedName name="JACK" localSheetId="15">#REF!</definedName>
    <definedName name="JACK" localSheetId="4">#REF!</definedName>
    <definedName name="JACK" localSheetId="5">#REF!</definedName>
    <definedName name="JACK" localSheetId="26">#REF!</definedName>
    <definedName name="JACK" localSheetId="25">#REF!</definedName>
    <definedName name="JACK">#REF!</definedName>
    <definedName name="jack_ea" localSheetId="10">#REF!</definedName>
    <definedName name="jack_ea" localSheetId="8">#REF!</definedName>
    <definedName name="jack_ea" localSheetId="15">#REF!</definedName>
    <definedName name="jack_ea" localSheetId="4">#REF!</definedName>
    <definedName name="jack_ea" localSheetId="5">#REF!</definedName>
    <definedName name="jack_ea" localSheetId="26">#REF!</definedName>
    <definedName name="jack_ea" localSheetId="25">#REF!</definedName>
    <definedName name="jack_ea">#REF!</definedName>
    <definedName name="JACK100TON" localSheetId="10">'[47]가시설(TYPE-A)'!#REF!</definedName>
    <definedName name="JACK100TON" localSheetId="8">'[47]가시설(TYPE-A)'!#REF!</definedName>
    <definedName name="JACK100TON" localSheetId="15">'[47]가시설(TYPE-A)'!#REF!</definedName>
    <definedName name="JACK100TON" localSheetId="4">'[47]가시설(TYPE-A)'!#REF!</definedName>
    <definedName name="JACK100TON" localSheetId="5">'[47]가시설(TYPE-A)'!#REF!</definedName>
    <definedName name="JACK100TON" localSheetId="26">'[47]가시설(TYPE-A)'!#REF!</definedName>
    <definedName name="JACK100TON" localSheetId="25">'[47]가시설(TYPE-A)'!#REF!</definedName>
    <definedName name="JACK100TON">'[47]가시설(TYPE-A)'!#REF!</definedName>
    <definedName name="JACK50TON" localSheetId="10">#REF!</definedName>
    <definedName name="JACK50TON" localSheetId="8">#REF!</definedName>
    <definedName name="JACK50TON" localSheetId="15">#REF!</definedName>
    <definedName name="JACK50TON" localSheetId="24">#REF!</definedName>
    <definedName name="JACK50TON" localSheetId="4">#REF!</definedName>
    <definedName name="JACK50TON" localSheetId="5">#REF!</definedName>
    <definedName name="JACK50TON" localSheetId="26">#REF!</definedName>
    <definedName name="JACK50TON" localSheetId="25">#REF!</definedName>
    <definedName name="JACK50TON">#REF!</definedName>
    <definedName name="JB" localSheetId="10">#REF!</definedName>
    <definedName name="JB" localSheetId="15">#REF!</definedName>
    <definedName name="JB" localSheetId="4">#REF!</definedName>
    <definedName name="JB" localSheetId="5">#REF!</definedName>
    <definedName name="JB" localSheetId="26">#REF!</definedName>
    <definedName name="JB" localSheetId="25">#REF!</definedName>
    <definedName name="JB">#REF!</definedName>
    <definedName name="JBR" localSheetId="10">#REF!</definedName>
    <definedName name="JBR" localSheetId="15">#REF!</definedName>
    <definedName name="JBR" localSheetId="4">#REF!</definedName>
    <definedName name="JBR" localSheetId="5">#REF!</definedName>
    <definedName name="JBR" localSheetId="26">#REF!</definedName>
    <definedName name="JBR" localSheetId="25">#REF!</definedName>
    <definedName name="JBR">#REF!</definedName>
    <definedName name="JBS" localSheetId="10">#REF!</definedName>
    <definedName name="JBS" localSheetId="15">#REF!</definedName>
    <definedName name="JBS" localSheetId="4">#REF!</definedName>
    <definedName name="JBS" localSheetId="5">#REF!</definedName>
    <definedName name="JBS" localSheetId="26">#REF!</definedName>
    <definedName name="JBS" localSheetId="25">#REF!</definedName>
    <definedName name="JBS">#REF!</definedName>
    <definedName name="JGH" localSheetId="24" hidden="1">{#N/A,#N/A,FALSE,"골재소요량";#N/A,#N/A,FALSE,"골재소요량"}</definedName>
    <definedName name="JGH" hidden="1">{#N/A,#N/A,FALSE,"골재소요량";#N/A,#N/A,FALSE,"골재소요량"}</definedName>
    <definedName name="JHGJ" localSheetId="24" hidden="1">{#N/A,#N/A,FALSE,"운반시간"}</definedName>
    <definedName name="JHGJ" hidden="1">{#N/A,#N/A,FALSE,"운반시간"}</definedName>
    <definedName name="JHY" localSheetId="24">'전기관로 토공산근'!JHY</definedName>
    <definedName name="JHY">'전기관로 토공산근'!JHY</definedName>
    <definedName name="JHYKING" localSheetId="24">'전기관로 토공산근'!JHYKING</definedName>
    <definedName name="JHYKING">'전기관로 토공산근'!JHYKING</definedName>
    <definedName name="JIHO" localSheetId="10">#REF!</definedName>
    <definedName name="JIHO" localSheetId="8">#REF!</definedName>
    <definedName name="JIHO" localSheetId="15">#REF!</definedName>
    <definedName name="JIHO" localSheetId="24">#REF!</definedName>
    <definedName name="JIHO" localSheetId="4">#REF!</definedName>
    <definedName name="JIHO" localSheetId="5">#REF!</definedName>
    <definedName name="JIHO" localSheetId="26">#REF!</definedName>
    <definedName name="JIHO" localSheetId="25">#REF!</definedName>
    <definedName name="JIHO">#REF!</definedName>
    <definedName name="JIHO_8" localSheetId="10">#REF!</definedName>
    <definedName name="JIHO_8" localSheetId="8">#REF!</definedName>
    <definedName name="JIHO_8" localSheetId="15">#REF!</definedName>
    <definedName name="JIHO_8" localSheetId="24">#REF!</definedName>
    <definedName name="JIHO_8" localSheetId="4">#REF!</definedName>
    <definedName name="JIHO_8" localSheetId="5">#REF!</definedName>
    <definedName name="JIHO_8" localSheetId="26">#REF!</definedName>
    <definedName name="JIHO_8" localSheetId="25">#REF!</definedName>
    <definedName name="JIHO_8">#REF!</definedName>
    <definedName name="jj" localSheetId="24">#REF!</definedName>
    <definedName name="jj"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jj" localSheetId="24">BlankMacro1</definedName>
    <definedName name="JJJ"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JJJ">'[23]ABUT수량-A1'!$T$25</definedName>
    <definedName name="jjjjj" localSheetId="10">BlankMacro1</definedName>
    <definedName name="jjjjj" localSheetId="8">BlankMacro1</definedName>
    <definedName name="jjjjj" localSheetId="15">BlankMacro1</definedName>
    <definedName name="jjjjj" localSheetId="24">BlankMacro1</definedName>
    <definedName name="jjjjj" localSheetId="4">BlankMacro1</definedName>
    <definedName name="jjjjj" localSheetId="5">BlankMacro1</definedName>
    <definedName name="jjjjj" localSheetId="26">BlankMacro1</definedName>
    <definedName name="jjjjj" localSheetId="25">BlankMacro1</definedName>
    <definedName name="jjjjj">BlankMacro1</definedName>
    <definedName name="jjjjj_1" localSheetId="10">BlankMacro1</definedName>
    <definedName name="jjjjj_1" localSheetId="8">BlankMacro1</definedName>
    <definedName name="jjjjj_1" localSheetId="15">BlankMacro1</definedName>
    <definedName name="jjjjj_1" localSheetId="24">BlankMacro1</definedName>
    <definedName name="jjjjj_1" localSheetId="4">BlankMacro1</definedName>
    <definedName name="jjjjj_1" localSheetId="5">BlankMacro1</definedName>
    <definedName name="jjjjj_1" localSheetId="26">BlankMacro1</definedName>
    <definedName name="jjjjj_1" localSheetId="25">BlankMacro1</definedName>
    <definedName name="jjjjj_1">BlankMacro1</definedName>
    <definedName name="jjjjj_10" localSheetId="10">BlankMacro1</definedName>
    <definedName name="jjjjj_10" localSheetId="8">BlankMacro1</definedName>
    <definedName name="jjjjj_10" localSheetId="15">BlankMacro1</definedName>
    <definedName name="jjjjj_10" localSheetId="24">BlankMacro1</definedName>
    <definedName name="jjjjj_10" localSheetId="4">BlankMacro1</definedName>
    <definedName name="jjjjj_10" localSheetId="5">BlankMacro1</definedName>
    <definedName name="jjjjj_10" localSheetId="26">BlankMacro1</definedName>
    <definedName name="jjjjj_10" localSheetId="25">BlankMacro1</definedName>
    <definedName name="jjjjj_10">BlankMacro1</definedName>
    <definedName name="jjjjj_9" localSheetId="10">BlankMacro1</definedName>
    <definedName name="jjjjj_9" localSheetId="8">BlankMacro1</definedName>
    <definedName name="jjjjj_9" localSheetId="15">BlankMacro1</definedName>
    <definedName name="jjjjj_9" localSheetId="24">BlankMacro1</definedName>
    <definedName name="jjjjj_9" localSheetId="4">BlankMacro1</definedName>
    <definedName name="jjjjj_9" localSheetId="5">BlankMacro1</definedName>
    <definedName name="jjjjj_9" localSheetId="26">BlankMacro1</definedName>
    <definedName name="jjjjj_9" localSheetId="25">BlankMacro1</definedName>
    <definedName name="jjjjj_9">BlankMacro1</definedName>
    <definedName name="jjjjjjjjjjjjjjjjj" localSheetId="24" hidden="1">{#N/A,#N/A,FALSE,"혼합골재"}</definedName>
    <definedName name="jjjjjjjjjjjjjjjjj" hidden="1">{#N/A,#N/A,FALSE,"혼합골재"}</definedName>
    <definedName name="JKJKJKJK" localSheetId="24" hidden="1">{#N/A,#N/A,FALSE,"포장1";#N/A,#N/A,FALSE,"포장1"}</definedName>
    <definedName name="JKJKJKJK" hidden="1">{#N/A,#N/A,FALSE,"포장1";#N/A,#N/A,FALSE,"포장1"}</definedName>
    <definedName name="JL" localSheetId="10">#REF!</definedName>
    <definedName name="JL" localSheetId="15">#REF!</definedName>
    <definedName name="JL" localSheetId="4">#REF!</definedName>
    <definedName name="JL" localSheetId="5">#REF!</definedName>
    <definedName name="JL" localSheetId="26">#REF!</definedName>
    <definedName name="JL" localSheetId="25">#REF!</definedName>
    <definedName name="JL">#REF!</definedName>
    <definedName name="jmjkf" localSheetId="24" hidden="1">{#N/A,#N/A,FALSE,"혼합골재"}</definedName>
    <definedName name="jmjkf" hidden="1">{#N/A,#N/A,FALSE,"혼합골재"}</definedName>
    <definedName name="JOINT" localSheetId="10">#REF!</definedName>
    <definedName name="JOINT" localSheetId="8">#REF!</definedName>
    <definedName name="JOINT" localSheetId="15">#REF!</definedName>
    <definedName name="JOINT" localSheetId="24">#REF!</definedName>
    <definedName name="JOINT" localSheetId="4">#REF!</definedName>
    <definedName name="JOINT" localSheetId="5">#REF!</definedName>
    <definedName name="JOINT" localSheetId="26">#REF!</definedName>
    <definedName name="JOINT" localSheetId="25">#REF!</definedName>
    <definedName name="JOINT">#REF!</definedName>
    <definedName name="Joint3" localSheetId="10">#REF!</definedName>
    <definedName name="Joint3" localSheetId="8">#REF!</definedName>
    <definedName name="Joint3" localSheetId="15">#REF!</definedName>
    <definedName name="Joint3" localSheetId="24">#REF!</definedName>
    <definedName name="Joint3" localSheetId="4">#REF!</definedName>
    <definedName name="Joint3" localSheetId="5">#REF!</definedName>
    <definedName name="Joint3" localSheetId="26">#REF!</definedName>
    <definedName name="Joint3" localSheetId="25">#REF!</definedName>
    <definedName name="Joint3">#REF!</definedName>
    <definedName name="Joint4" localSheetId="10">#REF!</definedName>
    <definedName name="Joint4" localSheetId="8">#REF!</definedName>
    <definedName name="Joint4" localSheetId="15">#REF!</definedName>
    <definedName name="Joint4" localSheetId="24">#REF!</definedName>
    <definedName name="Joint4" localSheetId="4">#REF!</definedName>
    <definedName name="Joint4" localSheetId="5">#REF!</definedName>
    <definedName name="Joint4" localSheetId="26">#REF!</definedName>
    <definedName name="Joint4" localSheetId="25">#REF!</definedName>
    <definedName name="Joint4">#REF!</definedName>
    <definedName name="JPP" localSheetId="10">#REF!</definedName>
    <definedName name="JPP" localSheetId="8">#REF!</definedName>
    <definedName name="JPP" localSheetId="15">#REF!</definedName>
    <definedName name="JPP" localSheetId="4">#REF!</definedName>
    <definedName name="JPP" localSheetId="5">#REF!</definedName>
    <definedName name="JPP" localSheetId="26">#REF!</definedName>
    <definedName name="JPP" localSheetId="25">#REF!</definedName>
    <definedName name="JPP">#REF!</definedName>
    <definedName name="JPP_8" localSheetId="10">#REF!</definedName>
    <definedName name="JPP_8" localSheetId="8">#REF!</definedName>
    <definedName name="JPP_8" localSheetId="15">#REF!</definedName>
    <definedName name="JPP_8" localSheetId="4">#REF!</definedName>
    <definedName name="JPP_8" localSheetId="5">#REF!</definedName>
    <definedName name="JPP_8" localSheetId="26">#REF!</definedName>
    <definedName name="JPP_8" localSheetId="25">#REF!</definedName>
    <definedName name="JPP_8">#REF!</definedName>
    <definedName name="JT" localSheetId="10">#REF!</definedName>
    <definedName name="JT" localSheetId="15">#REF!</definedName>
    <definedName name="JT" localSheetId="4">#REF!</definedName>
    <definedName name="JT" localSheetId="5">#REF!</definedName>
    <definedName name="JT" localSheetId="26">#REF!</definedName>
    <definedName name="JT" localSheetId="25">#REF!</definedName>
    <definedName name="JT">#REF!</definedName>
    <definedName name="JYH" localSheetId="10">#REF!</definedName>
    <definedName name="JYH" localSheetId="8">#REF!</definedName>
    <definedName name="JYH" localSheetId="15">#REF!</definedName>
    <definedName name="JYH" localSheetId="4">#REF!</definedName>
    <definedName name="JYH" localSheetId="5">#REF!</definedName>
    <definedName name="JYH" localSheetId="26">#REF!</definedName>
    <definedName name="JYH" localSheetId="25">#REF!</definedName>
    <definedName name="JYH">#REF!</definedName>
    <definedName name="jyhytdz" localSheetId="10">#REF!</definedName>
    <definedName name="jyhytdz" localSheetId="15">#REF!</definedName>
    <definedName name="jyhytdz" localSheetId="4">#REF!</definedName>
    <definedName name="jyhytdz" localSheetId="5">#REF!</definedName>
    <definedName name="jyhytdz" localSheetId="26">#REF!</definedName>
    <definedName name="jyhytdz" localSheetId="25">#REF!</definedName>
    <definedName name="jyhytdz">#REF!</definedName>
    <definedName name="JYJY"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YJY"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yjyfjy45" localSheetId="10">#REF!</definedName>
    <definedName name="jyjyfjy45" localSheetId="15">#REF!</definedName>
    <definedName name="jyjyfjy45" localSheetId="4">#REF!</definedName>
    <definedName name="jyjyfjy45" localSheetId="5">#REF!</definedName>
    <definedName name="jyjyfjy45" localSheetId="26">#REF!</definedName>
    <definedName name="jyjyfjy45" localSheetId="25">#REF!</definedName>
    <definedName name="jyjyfjy45">#REF!</definedName>
    <definedName name="J형옹벽측구수량집계" localSheetId="10">#REF!</definedName>
    <definedName name="J형옹벽측구수량집계" localSheetId="8">#REF!</definedName>
    <definedName name="J형옹벽측구수량집계" localSheetId="15">#REF!</definedName>
    <definedName name="J형옹벽측구수량집계" localSheetId="24">#REF!</definedName>
    <definedName name="J형옹벽측구수량집계" localSheetId="4">#REF!</definedName>
    <definedName name="J형옹벽측구수량집계" localSheetId="5">#REF!</definedName>
    <definedName name="J형옹벽측구수량집계" localSheetId="26">#REF!</definedName>
    <definedName name="J형옹벽측구수량집계" localSheetId="25">#REF!</definedName>
    <definedName name="J형옹벽측구수량집계">#REF!</definedName>
    <definedName name="k" localSheetId="10" hidden="1">'[22]8.PILE  (돌출)'!#REF!</definedName>
    <definedName name="k" localSheetId="8" hidden="1">'[22]8.PILE  (돌출)'!#REF!</definedName>
    <definedName name="k" localSheetId="15" hidden="1">'[22]8.PILE  (돌출)'!#REF!</definedName>
    <definedName name="k" localSheetId="4" hidden="1">'[22]8.PILE  (돌출)'!#REF!</definedName>
    <definedName name="k" localSheetId="5" hidden="1">'[22]8.PILE  (돌출)'!#REF!</definedName>
    <definedName name="k" localSheetId="26" hidden="1">'[22]8.PILE  (돌출)'!#REF!</definedName>
    <definedName name="k" localSheetId="25" hidden="1">'[22]8.PILE  (돌출)'!#REF!</definedName>
    <definedName name="k" hidden="1">'[22]8.PILE  (돌출)'!#REF!</definedName>
    <definedName name="K_8" localSheetId="10">#REF!</definedName>
    <definedName name="K_8" localSheetId="8">#REF!</definedName>
    <definedName name="K_8" localSheetId="15">#REF!</definedName>
    <definedName name="K_8" localSheetId="24">#REF!</definedName>
    <definedName name="K_8" localSheetId="4">#REF!</definedName>
    <definedName name="K_8" localSheetId="5">#REF!</definedName>
    <definedName name="K_8" localSheetId="26">#REF!</definedName>
    <definedName name="K_8" localSheetId="25">#REF!</definedName>
    <definedName name="K_8">#REF!</definedName>
    <definedName name="K_h" localSheetId="10">#REF!</definedName>
    <definedName name="K_h" localSheetId="15">#REF!</definedName>
    <definedName name="K_h" localSheetId="4">#REF!</definedName>
    <definedName name="K_h" localSheetId="5">#REF!</definedName>
    <definedName name="K_h" localSheetId="26">#REF!</definedName>
    <definedName name="K_h" localSheetId="25">#REF!</definedName>
    <definedName name="K_h">#REF!</definedName>
    <definedName name="K_PR" localSheetId="10">#REF!</definedName>
    <definedName name="K_PR" localSheetId="15">#REF!</definedName>
    <definedName name="K_PR" localSheetId="4">#REF!</definedName>
    <definedName name="K_PR" localSheetId="5">#REF!</definedName>
    <definedName name="K_PR" localSheetId="26">#REF!</definedName>
    <definedName name="K_PR" localSheetId="25">#REF!</definedName>
    <definedName name="K_PR">#REF!</definedName>
    <definedName name="K0" localSheetId="10">#REF!</definedName>
    <definedName name="K0" localSheetId="15">#REF!</definedName>
    <definedName name="K0" localSheetId="4">#REF!</definedName>
    <definedName name="K0" localSheetId="5">#REF!</definedName>
    <definedName name="K0" localSheetId="26">#REF!</definedName>
    <definedName name="K0" localSheetId="25">#REF!</definedName>
    <definedName name="K0">#REF!</definedName>
    <definedName name="k3fix" localSheetId="10">#REF!</definedName>
    <definedName name="k3fix" localSheetId="15">#REF!</definedName>
    <definedName name="k3fix" localSheetId="4">#REF!</definedName>
    <definedName name="k3fix" localSheetId="5">#REF!</definedName>
    <definedName name="k3fix" localSheetId="26">#REF!</definedName>
    <definedName name="k3fix" localSheetId="25">#REF!</definedName>
    <definedName name="k3fix">#REF!</definedName>
    <definedName name="k4fix" localSheetId="10">#REF!</definedName>
    <definedName name="k4fix" localSheetId="15">#REF!</definedName>
    <definedName name="k4fix" localSheetId="4">#REF!</definedName>
    <definedName name="k4fix" localSheetId="5">#REF!</definedName>
    <definedName name="k4fix" localSheetId="26">#REF!</definedName>
    <definedName name="k4fix" localSheetId="25">#REF!</definedName>
    <definedName name="k4fix">#REF!</definedName>
    <definedName name="ka" localSheetId="10">#REF!</definedName>
    <definedName name="ka" localSheetId="15">#REF!</definedName>
    <definedName name="ka" localSheetId="4">#REF!</definedName>
    <definedName name="ka" localSheetId="5">#REF!</definedName>
    <definedName name="ka" localSheetId="26">#REF!</definedName>
    <definedName name="ka" localSheetId="25">#REF!</definedName>
    <definedName name="ka">#REF!</definedName>
    <definedName name="KAE" localSheetId="10">#REF!</definedName>
    <definedName name="KAE" localSheetId="15">#REF!</definedName>
    <definedName name="KAE" localSheetId="4">#REF!</definedName>
    <definedName name="KAE" localSheetId="5">#REF!</definedName>
    <definedName name="KAE" localSheetId="26">#REF!</definedName>
    <definedName name="KAE" localSheetId="25">#REF!</definedName>
    <definedName name="KAE">#REF!</definedName>
    <definedName name="KANG1" localSheetId="10">#REF!</definedName>
    <definedName name="KANG1" localSheetId="8">#REF!</definedName>
    <definedName name="KANG1" localSheetId="15">#REF!</definedName>
    <definedName name="KANG1" localSheetId="24">#REF!</definedName>
    <definedName name="KANG1" localSheetId="4">#REF!</definedName>
    <definedName name="KANG1" localSheetId="5">#REF!</definedName>
    <definedName name="KANG1" localSheetId="26">#REF!</definedName>
    <definedName name="KANG1" localSheetId="25">#REF!</definedName>
    <definedName name="KANG1">#REF!</definedName>
    <definedName name="KANG2" localSheetId="10">#REF!</definedName>
    <definedName name="KANG2" localSheetId="8">#REF!</definedName>
    <definedName name="KANG2" localSheetId="15">#REF!</definedName>
    <definedName name="KANG2" localSheetId="24">#REF!</definedName>
    <definedName name="KANG2" localSheetId="4">#REF!</definedName>
    <definedName name="KANG2" localSheetId="5">#REF!</definedName>
    <definedName name="KANG2" localSheetId="26">#REF!</definedName>
    <definedName name="KANG2" localSheetId="25">#REF!</definedName>
    <definedName name="KANG2">#REF!</definedName>
    <definedName name="KAS" localSheetId="10">#REF!</definedName>
    <definedName name="KAS" localSheetId="15">#REF!</definedName>
    <definedName name="KAS" localSheetId="4">#REF!</definedName>
    <definedName name="KAS" localSheetId="5">#REF!</definedName>
    <definedName name="KAS" localSheetId="26">#REF!</definedName>
    <definedName name="KAS" localSheetId="25">#REF!</definedName>
    <definedName name="KAS">#REF!</definedName>
    <definedName name="Ka일" localSheetId="10">#REF!</definedName>
    <definedName name="Ka일" localSheetId="8">#REF!</definedName>
    <definedName name="Ka일" localSheetId="15">#REF!</definedName>
    <definedName name="Ka일" localSheetId="4">#REF!</definedName>
    <definedName name="Ka일" localSheetId="5">#REF!</definedName>
    <definedName name="Ka일" localSheetId="26">#REF!</definedName>
    <definedName name="Ka일" localSheetId="25">#REF!</definedName>
    <definedName name="Ka일">#REF!</definedName>
    <definedName name="Ka일_8" localSheetId="10">#REF!</definedName>
    <definedName name="Ka일_8" localSheetId="8">#REF!</definedName>
    <definedName name="Ka일_8" localSheetId="15">#REF!</definedName>
    <definedName name="Ka일_8" localSheetId="4">#REF!</definedName>
    <definedName name="Ka일_8" localSheetId="5">#REF!</definedName>
    <definedName name="Ka일_8" localSheetId="26">#REF!</definedName>
    <definedName name="Ka일_8" localSheetId="25">#REF!</definedName>
    <definedName name="Ka일_8">#REF!</definedName>
    <definedName name="Ka투" localSheetId="10">#REF!</definedName>
    <definedName name="Ka투" localSheetId="8">#REF!</definedName>
    <definedName name="Ka투" localSheetId="15">#REF!</definedName>
    <definedName name="Ka투" localSheetId="4">#REF!</definedName>
    <definedName name="Ka투" localSheetId="5">#REF!</definedName>
    <definedName name="Ka투" localSheetId="26">#REF!</definedName>
    <definedName name="Ka투" localSheetId="25">#REF!</definedName>
    <definedName name="Ka투">#REF!</definedName>
    <definedName name="Ka투_8" localSheetId="10">#REF!</definedName>
    <definedName name="Ka투_8" localSheetId="8">#REF!</definedName>
    <definedName name="Ka투_8" localSheetId="15">#REF!</definedName>
    <definedName name="Ka투_8" localSheetId="4">#REF!</definedName>
    <definedName name="Ka투_8" localSheetId="5">#REF!</definedName>
    <definedName name="Ka투_8" localSheetId="26">#REF!</definedName>
    <definedName name="Ka투_8" localSheetId="25">#REF!</definedName>
    <definedName name="Ka투_8">#REF!</definedName>
    <definedName name="KB" localSheetId="10">#REF!</definedName>
    <definedName name="KB" localSheetId="8">#REF!</definedName>
    <definedName name="KB" localSheetId="15">#REF!</definedName>
    <definedName name="KB" localSheetId="4">#REF!</definedName>
    <definedName name="KB" localSheetId="5">#REF!</definedName>
    <definedName name="KB" localSheetId="26">#REF!</definedName>
    <definedName name="KB" localSheetId="25">#REF!</definedName>
    <definedName name="KB">#REF!</definedName>
    <definedName name="KBS" localSheetId="10" hidden="1">#REF!</definedName>
    <definedName name="KBS" localSheetId="8" hidden="1">#REF!</definedName>
    <definedName name="KBS" localSheetId="15" hidden="1">#REF!</definedName>
    <definedName name="KBS" localSheetId="4" hidden="1">#REF!</definedName>
    <definedName name="KBS" localSheetId="5" hidden="1">#REF!</definedName>
    <definedName name="KBS" localSheetId="26" hidden="1">#REF!</definedName>
    <definedName name="KBS" localSheetId="25" hidden="1">#REF!</definedName>
    <definedName name="KBS" hidden="1">#REF!</definedName>
    <definedName name="KD" localSheetId="10">#REF!</definedName>
    <definedName name="KD" localSheetId="8">#REF!</definedName>
    <definedName name="KD" localSheetId="15">#REF!</definedName>
    <definedName name="KD" localSheetId="4">#REF!</definedName>
    <definedName name="KD" localSheetId="5">#REF!</definedName>
    <definedName name="KD" localSheetId="26">#REF!</definedName>
    <definedName name="KD" localSheetId="25">#REF!</definedName>
    <definedName name="KD">#REF!</definedName>
    <definedName name="kdjf" localSheetId="10">#REF!</definedName>
    <definedName name="kdjf" localSheetId="8">#REF!</definedName>
    <definedName name="kdjf" localSheetId="15">#REF!</definedName>
    <definedName name="kdjf" localSheetId="4">#REF!</definedName>
    <definedName name="kdjf" localSheetId="5">#REF!</definedName>
    <definedName name="kdjf" localSheetId="26">#REF!</definedName>
    <definedName name="kdjf" localSheetId="25">#REF!</definedName>
    <definedName name="kdjf">#REF!</definedName>
    <definedName name="Kea" localSheetId="10">#REF!</definedName>
    <definedName name="Kea" localSheetId="8">#REF!</definedName>
    <definedName name="Kea" localSheetId="15">#REF!</definedName>
    <definedName name="Kea" localSheetId="4">#REF!</definedName>
    <definedName name="Kea" localSheetId="5">#REF!</definedName>
    <definedName name="Kea" localSheetId="26">#REF!</definedName>
    <definedName name="Kea" localSheetId="25">#REF!</definedName>
    <definedName name="Kea">#REF!</definedName>
    <definedName name="Kea_8" localSheetId="10">#REF!</definedName>
    <definedName name="Kea_8" localSheetId="8">#REF!</definedName>
    <definedName name="Kea_8" localSheetId="15">#REF!</definedName>
    <definedName name="Kea_8" localSheetId="4">#REF!</definedName>
    <definedName name="Kea_8" localSheetId="5">#REF!</definedName>
    <definedName name="Kea_8" localSheetId="26">#REF!</definedName>
    <definedName name="Kea_8" localSheetId="25">#REF!</definedName>
    <definedName name="Kea_8">#REF!</definedName>
    <definedName name="kf"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h" localSheetId="10">#REF!</definedName>
    <definedName name="Kh" localSheetId="8">#REF!</definedName>
    <definedName name="Kh" localSheetId="15">#REF!</definedName>
    <definedName name="Kh" localSheetId="24">#REF!</definedName>
    <definedName name="Kh" localSheetId="4">#REF!</definedName>
    <definedName name="Kh" localSheetId="5">#REF!</definedName>
    <definedName name="Kh" localSheetId="26">#REF!</definedName>
    <definedName name="Kh" localSheetId="25">#REF!</definedName>
    <definedName name="Kh">#REF!</definedName>
    <definedName name="KH.1" localSheetId="10">#REF!</definedName>
    <definedName name="KH.1" localSheetId="8">#REF!</definedName>
    <definedName name="KH.1" localSheetId="15">#REF!</definedName>
    <definedName name="KH.1" localSheetId="24">#REF!</definedName>
    <definedName name="KH.1" localSheetId="4">#REF!</definedName>
    <definedName name="KH.1" localSheetId="5">#REF!</definedName>
    <definedName name="KH.1" localSheetId="26">#REF!</definedName>
    <definedName name="KH.1" localSheetId="25">#REF!</definedName>
    <definedName name="KH.1">#REF!</definedName>
    <definedName name="Kh_8" localSheetId="10">#REF!</definedName>
    <definedName name="Kh_8" localSheetId="8">#REF!</definedName>
    <definedName name="Kh_8" localSheetId="15">#REF!</definedName>
    <definedName name="Kh_8" localSheetId="24">#REF!</definedName>
    <definedName name="Kh_8" localSheetId="4">#REF!</definedName>
    <definedName name="Kh_8" localSheetId="5">#REF!</definedName>
    <definedName name="Kh_8" localSheetId="26">#REF!</definedName>
    <definedName name="Kh_8" localSheetId="25">#REF!</definedName>
    <definedName name="Kh_8">#REF!</definedName>
    <definedName name="khl" localSheetId="24" hidden="1">{#N/A,#N/A,FALSE,"2~8번"}</definedName>
    <definedName name="khl" hidden="1">{#N/A,#N/A,FALSE,"2~8번"}</definedName>
    <definedName name="khs" localSheetId="10">#REF!</definedName>
    <definedName name="khs" localSheetId="15">#REF!</definedName>
    <definedName name="khs" localSheetId="4">#REF!</definedName>
    <definedName name="khs" localSheetId="5">#REF!</definedName>
    <definedName name="khs" localSheetId="26">#REF!</definedName>
    <definedName name="khs" localSheetId="25">#REF!</definedName>
    <definedName name="khs">#REF!</definedName>
    <definedName name="ki" localSheetId="10">#REF!</definedName>
    <definedName name="ki" localSheetId="8">#REF!</definedName>
    <definedName name="ki" localSheetId="15">#REF!</definedName>
    <definedName name="ki" localSheetId="24">#REF!</definedName>
    <definedName name="ki" localSheetId="4">#REF!</definedName>
    <definedName name="ki" localSheetId="5">#REF!</definedName>
    <definedName name="ki" localSheetId="26">#REF!</definedName>
    <definedName name="ki" localSheetId="25">#REF!</definedName>
    <definedName name="ki">#REF!</definedName>
    <definedName name="KIM" localSheetId="10">#REF!</definedName>
    <definedName name="KIM" localSheetId="8">#REF!</definedName>
    <definedName name="KIM" localSheetId="15">#REF!</definedName>
    <definedName name="KIM" localSheetId="24">#REF!</definedName>
    <definedName name="KIM" localSheetId="4">#REF!</definedName>
    <definedName name="KIM" localSheetId="5">#REF!</definedName>
    <definedName name="KIM" localSheetId="26">#REF!</definedName>
    <definedName name="KIM" localSheetId="25">#REF!</definedName>
    <definedName name="KIM">#REF!</definedName>
    <definedName name="KIMJOO"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IMJOO"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J" localSheetId="10">#REF!</definedName>
    <definedName name="KJ" localSheetId="15">#REF!</definedName>
    <definedName name="KJ" localSheetId="4">#REF!</definedName>
    <definedName name="KJ" localSheetId="5">#REF!</definedName>
    <definedName name="KJ" localSheetId="26">#REF!</definedName>
    <definedName name="KJ" localSheetId="25">#REF!</definedName>
    <definedName name="KJ">#REF!</definedName>
    <definedName name="KJIUK" localSheetId="10">#REF!</definedName>
    <definedName name="KJIUK" localSheetId="15">#REF!</definedName>
    <definedName name="KJIUK" localSheetId="4">#REF!</definedName>
    <definedName name="KJIUK" localSheetId="5">#REF!</definedName>
    <definedName name="KJIUK" localSheetId="26">#REF!</definedName>
    <definedName name="KJIUK" localSheetId="25">#REF!</definedName>
    <definedName name="KJIUK">#REF!</definedName>
    <definedName name="KJUGR" localSheetId="10">#REF!</definedName>
    <definedName name="KJUGR" localSheetId="15">#REF!</definedName>
    <definedName name="KJUGR" localSheetId="4">#REF!</definedName>
    <definedName name="KJUGR" localSheetId="5">#REF!</definedName>
    <definedName name="KJUGR" localSheetId="26">#REF!</definedName>
    <definedName name="KJUGR" localSheetId="25">#REF!</definedName>
    <definedName name="KJUGR">#REF!</definedName>
    <definedName name="kk"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k"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KK">'[42]ABUT수량-A1'!$T$25</definedName>
    <definedName name="kkkk" localSheetId="10">'[48]토사(PE)'!#REF!</definedName>
    <definedName name="kkkk" localSheetId="8">'[48]토사(PE)'!#REF!</definedName>
    <definedName name="kkkk" localSheetId="15">'[48]토사(PE)'!#REF!</definedName>
    <definedName name="kkkk" localSheetId="4">'[48]토사(PE)'!#REF!</definedName>
    <definedName name="kkkk" localSheetId="5">'[48]토사(PE)'!#REF!</definedName>
    <definedName name="kkkk" localSheetId="26">'[48]토사(PE)'!#REF!</definedName>
    <definedName name="kkkk" localSheetId="25">'[48]토사(PE)'!#REF!</definedName>
    <definedName name="kkkk">'[48]토사(PE)'!#REF!</definedName>
    <definedName name="KKKK_1" localSheetId="10">#N/A</definedName>
    <definedName name="KKKK_1" localSheetId="15">#N/A</definedName>
    <definedName name="KKKK_1" localSheetId="24">'전기관로 토공산근'!KKKK_1</definedName>
    <definedName name="KKKK_1" localSheetId="5">#N/A</definedName>
    <definedName name="KKKK_1" localSheetId="26">#N/A</definedName>
    <definedName name="KKKK_1">공기밸브실조서!KKKK_1</definedName>
    <definedName name="KKKK_10" localSheetId="10">#N/A</definedName>
    <definedName name="KKKK_10" localSheetId="15">#N/A</definedName>
    <definedName name="KKKK_10" localSheetId="24">'전기관로 토공산근'!KKKK_10</definedName>
    <definedName name="KKKK_10" localSheetId="5">#N/A</definedName>
    <definedName name="KKKK_10" localSheetId="26">#N/A</definedName>
    <definedName name="KKKK_10">공기밸브실조서!KKKK_10</definedName>
    <definedName name="KKKK_9" localSheetId="10">#N/A</definedName>
    <definedName name="KKKK_9" localSheetId="15">#N/A</definedName>
    <definedName name="KKKK_9" localSheetId="24">'전기관로 토공산근'!KKKK_9</definedName>
    <definedName name="KKKK_9" localSheetId="5">#N/A</definedName>
    <definedName name="KKKK_9" localSheetId="26">#N/A</definedName>
    <definedName name="KKKK_9">공기밸브실조서!KKKK_9</definedName>
    <definedName name="kkkkk" localSheetId="10">'[48]토사(PE)'!#REF!</definedName>
    <definedName name="kkkkk" localSheetId="8">'[48]토사(PE)'!#REF!</definedName>
    <definedName name="kkkkk" localSheetId="15">'[48]토사(PE)'!#REF!</definedName>
    <definedName name="kkkkk" localSheetId="4">'[48]토사(PE)'!#REF!</definedName>
    <definedName name="kkkkk" localSheetId="5">'[48]토사(PE)'!#REF!</definedName>
    <definedName name="kkkkk" localSheetId="26">'[48]토사(PE)'!#REF!</definedName>
    <definedName name="kkkkk" localSheetId="25">'[48]토사(PE)'!#REF!</definedName>
    <definedName name="kkkkk">'[48]토사(PE)'!#REF!</definedName>
    <definedName name="kkkkkk" localSheetId="10">'[48]토사(PE)'!#REF!</definedName>
    <definedName name="kkkkkk" localSheetId="8">'[48]토사(PE)'!#REF!</definedName>
    <definedName name="kkkkkk" localSheetId="15">'[48]토사(PE)'!#REF!</definedName>
    <definedName name="kkkkkk" localSheetId="4">'[48]토사(PE)'!#REF!</definedName>
    <definedName name="kkkkkk" localSheetId="5">'[48]토사(PE)'!#REF!</definedName>
    <definedName name="kkkkkk" localSheetId="26">'[48]토사(PE)'!#REF!</definedName>
    <definedName name="kkkkkk" localSheetId="25">'[48]토사(PE)'!#REF!</definedName>
    <definedName name="kkkkkk">'[48]토사(PE)'!#REF!</definedName>
    <definedName name="kkkkkkk" localSheetId="10">'[48]토사(PE)'!#REF!</definedName>
    <definedName name="kkkkkkk" localSheetId="8">'[48]토사(PE)'!#REF!</definedName>
    <definedName name="kkkkkkk" localSheetId="15">'[48]토사(PE)'!#REF!</definedName>
    <definedName name="kkkkkkk" localSheetId="4">'[48]토사(PE)'!#REF!</definedName>
    <definedName name="kkkkkkk" localSheetId="5">'[48]토사(PE)'!#REF!</definedName>
    <definedName name="kkkkkkk" localSheetId="26">'[48]토사(PE)'!#REF!</definedName>
    <definedName name="kkkkkkk" localSheetId="25">'[48]토사(PE)'!#REF!</definedName>
    <definedName name="kkkkkkk">'[48]토사(PE)'!#REF!</definedName>
    <definedName name="kkkkkl" localSheetId="10">'[48]토사(PE)'!#REF!</definedName>
    <definedName name="kkkkkl" localSheetId="8">'[48]토사(PE)'!#REF!</definedName>
    <definedName name="kkkkkl" localSheetId="15">'[48]토사(PE)'!#REF!</definedName>
    <definedName name="kkkkkl" localSheetId="4">'[48]토사(PE)'!#REF!</definedName>
    <definedName name="kkkkkl" localSheetId="5">'[48]토사(PE)'!#REF!</definedName>
    <definedName name="kkkkkl" localSheetId="26">'[48]토사(PE)'!#REF!</definedName>
    <definedName name="kkkkkl" localSheetId="25">'[48]토사(PE)'!#REF!</definedName>
    <definedName name="kkkkkl">'[48]토사(PE)'!#REF!</definedName>
    <definedName name="kko" localSheetId="10" hidden="1">#REF!</definedName>
    <definedName name="kko" localSheetId="8" hidden="1">#REF!</definedName>
    <definedName name="kko" localSheetId="15" hidden="1">#REF!</definedName>
    <definedName name="kko" localSheetId="4" hidden="1">#REF!</definedName>
    <definedName name="kko" localSheetId="5" hidden="1">#REF!</definedName>
    <definedName name="kko" localSheetId="26" hidden="1">#REF!</definedName>
    <definedName name="kko" localSheetId="25" hidden="1">#REF!</definedName>
    <definedName name="kko" hidden="1">#REF!</definedName>
    <definedName name="KKP" localSheetId="10">#REF!</definedName>
    <definedName name="KKP" localSheetId="8">#REF!</definedName>
    <definedName name="KKP" localSheetId="15">#REF!</definedName>
    <definedName name="KKP" localSheetId="24">#REF!</definedName>
    <definedName name="KKP" localSheetId="4">#REF!</definedName>
    <definedName name="KKP" localSheetId="5">#REF!</definedName>
    <definedName name="KKP" localSheetId="26">#REF!</definedName>
    <definedName name="KKP" localSheetId="25">#REF!</definedName>
    <definedName name="KKP">#REF!</definedName>
    <definedName name="kl" localSheetId="10">'[48]토사(PE)'!#REF!</definedName>
    <definedName name="kl" localSheetId="8">'[48]토사(PE)'!#REF!</definedName>
    <definedName name="kl" localSheetId="15">'[48]토사(PE)'!#REF!</definedName>
    <definedName name="kl" localSheetId="4">'[48]토사(PE)'!#REF!</definedName>
    <definedName name="kl" localSheetId="5">'[48]토사(PE)'!#REF!</definedName>
    <definedName name="kl" localSheetId="26">'[48]토사(PE)'!#REF!</definedName>
    <definedName name="kl" localSheetId="25">'[48]토사(PE)'!#REF!</definedName>
    <definedName name="kl">'[48]토사(PE)'!#REF!</definedName>
    <definedName name="klklk" localSheetId="10">#N/A</definedName>
    <definedName name="klklk" localSheetId="15">#N/A</definedName>
    <definedName name="klklk" localSheetId="24">'전기관로 토공산근'!klklk</definedName>
    <definedName name="klklk" localSheetId="5">#N/A</definedName>
    <definedName name="klklk" localSheetId="26">#N/A</definedName>
    <definedName name="klklk">공기밸브실조서!klklk</definedName>
    <definedName name="klklk_1" localSheetId="10">#N/A</definedName>
    <definedName name="klklk_1" localSheetId="15">#N/A</definedName>
    <definedName name="klklk_1" localSheetId="24">'전기관로 토공산근'!klklk_1</definedName>
    <definedName name="klklk_1" localSheetId="5">#N/A</definedName>
    <definedName name="klklk_1" localSheetId="26">#N/A</definedName>
    <definedName name="klklk_1">공기밸브실조서!klklk_1</definedName>
    <definedName name="klklk_10" localSheetId="10">#N/A</definedName>
    <definedName name="klklk_10" localSheetId="15">#N/A</definedName>
    <definedName name="klklk_10" localSheetId="24">'전기관로 토공산근'!klklk_10</definedName>
    <definedName name="klklk_10" localSheetId="5">#N/A</definedName>
    <definedName name="klklk_10" localSheetId="26">#N/A</definedName>
    <definedName name="klklk_10">공기밸브실조서!klklk_10</definedName>
    <definedName name="klklk_9" localSheetId="10">#N/A</definedName>
    <definedName name="klklk_9" localSheetId="15">#N/A</definedName>
    <definedName name="klklk_9" localSheetId="24">'전기관로 토공산근'!klklk_9</definedName>
    <definedName name="klklk_9" localSheetId="5">#N/A</definedName>
    <definedName name="klklk_9" localSheetId="26">#N/A</definedName>
    <definedName name="klklk_9">공기밸브실조서!klklk_9</definedName>
    <definedName name="kll" localSheetId="10">'[48]토사(PE)'!#REF!</definedName>
    <definedName name="kll" localSheetId="8">'[48]토사(PE)'!#REF!</definedName>
    <definedName name="kll" localSheetId="15">'[48]토사(PE)'!#REF!</definedName>
    <definedName name="kll" localSheetId="4">'[48]토사(PE)'!#REF!</definedName>
    <definedName name="kll" localSheetId="5">'[48]토사(PE)'!#REF!</definedName>
    <definedName name="kll" localSheetId="26">'[48]토사(PE)'!#REF!</definedName>
    <definedName name="kll" localSheetId="25">'[48]토사(PE)'!#REF!</definedName>
    <definedName name="kll">'[48]토사(PE)'!#REF!</definedName>
    <definedName name="KLLKLKLK" localSheetId="24" hidden="1">{#N/A,#N/A,FALSE,"포장2"}</definedName>
    <definedName name="KLLKLKLK" hidden="1">{#N/A,#N/A,FALSE,"포장2"}</definedName>
    <definedName name="KMP" localSheetId="10">#REF!</definedName>
    <definedName name="KMP" localSheetId="8">#REF!</definedName>
    <definedName name="KMP" localSheetId="15">#REF!</definedName>
    <definedName name="KMP" localSheetId="24">#REF!</definedName>
    <definedName name="KMP" localSheetId="4">#REF!</definedName>
    <definedName name="KMP" localSheetId="5">#REF!</definedName>
    <definedName name="KMP" localSheetId="26">#REF!</definedName>
    <definedName name="KMP" localSheetId="25">#REF!</definedName>
    <definedName name="KMP">#REF!</definedName>
    <definedName name="KO" localSheetId="10">#REF!</definedName>
    <definedName name="KO" localSheetId="8">#REF!</definedName>
    <definedName name="KO" localSheetId="15">#REF!</definedName>
    <definedName name="KO" localSheetId="24">#REF!</definedName>
    <definedName name="KO" localSheetId="4">#REF!</definedName>
    <definedName name="KO" localSheetId="5">#REF!</definedName>
    <definedName name="KO" localSheetId="26">#REF!</definedName>
    <definedName name="KO" localSheetId="25">#REF!</definedName>
    <definedName name="KO">#REF!</definedName>
    <definedName name="Ko_8" localSheetId="10">#REF!</definedName>
    <definedName name="Ko_8" localSheetId="8">#REF!</definedName>
    <definedName name="Ko_8" localSheetId="15">#REF!</definedName>
    <definedName name="Ko_8" localSheetId="24">#REF!</definedName>
    <definedName name="Ko_8" localSheetId="4">#REF!</definedName>
    <definedName name="Ko_8" localSheetId="5">#REF!</definedName>
    <definedName name="Ko_8" localSheetId="26">#REF!</definedName>
    <definedName name="Ko_8" localSheetId="25">#REF!</definedName>
    <definedName name="Ko_8">#REF!</definedName>
    <definedName name="KOREA" localSheetId="10">#REF!</definedName>
    <definedName name="KOREA" localSheetId="15">#REF!</definedName>
    <definedName name="KOREA" localSheetId="4">#REF!</definedName>
    <definedName name="KOREA" localSheetId="5">#REF!</definedName>
    <definedName name="KOREA" localSheetId="26">#REF!</definedName>
    <definedName name="KOREA" localSheetId="25">#REF!</definedName>
    <definedName name="KOREA">#REF!</definedName>
    <definedName name="ktf" localSheetId="10" hidden="1">#REF!</definedName>
    <definedName name="ktf" localSheetId="8" hidden="1">#REF!</definedName>
    <definedName name="ktf" localSheetId="15" hidden="1">#REF!</definedName>
    <definedName name="ktf" localSheetId="4" hidden="1">#REF!</definedName>
    <definedName name="ktf" localSheetId="5" hidden="1">#REF!</definedName>
    <definedName name="ktf" localSheetId="26" hidden="1">#REF!</definedName>
    <definedName name="ktf" localSheetId="25" hidden="1">#REF!</definedName>
    <definedName name="ktf" hidden="1">#REF!</definedName>
    <definedName name="kty" localSheetId="10" hidden="1">#REF!</definedName>
    <definedName name="kty" localSheetId="8" hidden="1">#REF!</definedName>
    <definedName name="kty" localSheetId="15" hidden="1">#REF!</definedName>
    <definedName name="kty" localSheetId="4" hidden="1">#REF!</definedName>
    <definedName name="kty" localSheetId="5" hidden="1">#REF!</definedName>
    <definedName name="kty" localSheetId="26" hidden="1">#REF!</definedName>
    <definedName name="kty" localSheetId="25" hidden="1">#REF!</definedName>
    <definedName name="kty" hidden="1">#REF!</definedName>
    <definedName name="KU" localSheetId="10">#REF!</definedName>
    <definedName name="KU" localSheetId="15">#REF!</definedName>
    <definedName name="KU" localSheetId="4">#REF!</definedName>
    <definedName name="KU" localSheetId="5">#REF!</definedName>
    <definedName name="KU" localSheetId="26">#REF!</definedName>
    <definedName name="KU" localSheetId="25">#REF!</definedName>
    <definedName name="KU">#REF!</definedName>
    <definedName name="KUK"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UK"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UP" localSheetId="10">#REF!</definedName>
    <definedName name="KUP" localSheetId="8">#REF!</definedName>
    <definedName name="KUP" localSheetId="15">#REF!</definedName>
    <definedName name="KUP" localSheetId="24">#REF!</definedName>
    <definedName name="KUP" localSheetId="4">#REF!</definedName>
    <definedName name="KUP" localSheetId="5">#REF!</definedName>
    <definedName name="KUP" localSheetId="26">#REF!</definedName>
    <definedName name="KUP" localSheetId="25">#REF!</definedName>
    <definedName name="KUP">#REF!</definedName>
    <definedName name="Kv" localSheetId="10">#REF!</definedName>
    <definedName name="Kv" localSheetId="8">#REF!</definedName>
    <definedName name="Kv" localSheetId="15">#REF!</definedName>
    <definedName name="Kv" localSheetId="24">#REF!</definedName>
    <definedName name="Kv" localSheetId="4">#REF!</definedName>
    <definedName name="Kv" localSheetId="5">#REF!</definedName>
    <definedName name="Kv" localSheetId="26">#REF!</definedName>
    <definedName name="Kv" localSheetId="25">#REF!</definedName>
    <definedName name="Kv">#REF!</definedName>
    <definedName name="Kv_8" localSheetId="10">#REF!</definedName>
    <definedName name="Kv_8" localSheetId="8">#REF!</definedName>
    <definedName name="Kv_8" localSheetId="15">#REF!</definedName>
    <definedName name="Kv_8" localSheetId="24">#REF!</definedName>
    <definedName name="Kv_8" localSheetId="4">#REF!</definedName>
    <definedName name="Kv_8" localSheetId="5">#REF!</definedName>
    <definedName name="Kv_8" localSheetId="26">#REF!</definedName>
    <definedName name="Kv_8" localSheetId="25">#REF!</definedName>
    <definedName name="Kv_8">#REF!</definedName>
    <definedName name="KVO" localSheetId="10">#REF!</definedName>
    <definedName name="KVO" localSheetId="15">#REF!</definedName>
    <definedName name="KVO" localSheetId="4">#REF!</definedName>
    <definedName name="KVO" localSheetId="5">#REF!</definedName>
    <definedName name="KVO" localSheetId="26">#REF!</definedName>
    <definedName name="KVO" localSheetId="25">#REF!</definedName>
    <definedName name="KVO">#REF!</definedName>
    <definedName name="kvs" localSheetId="10">#REF!</definedName>
    <definedName name="kvs" localSheetId="15">#REF!</definedName>
    <definedName name="kvs" localSheetId="4">#REF!</definedName>
    <definedName name="kvs" localSheetId="5">#REF!</definedName>
    <definedName name="kvs" localSheetId="26">#REF!</definedName>
    <definedName name="kvs" localSheetId="25">#REF!</definedName>
    <definedName name="kvs">#REF!</definedName>
    <definedName name="L" localSheetId="10">#REF!</definedName>
    <definedName name="L" localSheetId="8">#REF!</definedName>
    <definedName name="L" localSheetId="15">#REF!</definedName>
    <definedName name="L" localSheetId="4">#REF!</definedName>
    <definedName name="L" localSheetId="5">#REF!</definedName>
    <definedName name="L" localSheetId="26">#REF!</definedName>
    <definedName name="L" localSheetId="25">#REF!</definedName>
    <definedName name="L">#REF!</definedName>
    <definedName name="L_1" localSheetId="10">#REF!</definedName>
    <definedName name="L_1" localSheetId="8">#REF!</definedName>
    <definedName name="L_1" localSheetId="15">#REF!</definedName>
    <definedName name="L_1" localSheetId="4">#REF!</definedName>
    <definedName name="L_1" localSheetId="5">#REF!</definedName>
    <definedName name="L_1" localSheetId="26">#REF!</definedName>
    <definedName name="L_1" localSheetId="25">#REF!</definedName>
    <definedName name="L_1">#REF!</definedName>
    <definedName name="L_2" localSheetId="10">#REF!</definedName>
    <definedName name="L_2" localSheetId="15">#REF!</definedName>
    <definedName name="L_2" localSheetId="4">#REF!</definedName>
    <definedName name="L_2" localSheetId="5">#REF!</definedName>
    <definedName name="L_2" localSheetId="26">#REF!</definedName>
    <definedName name="L_2" localSheetId="25">#REF!</definedName>
    <definedName name="L_2">#REF!</definedName>
    <definedName name="L_3" localSheetId="10">#REF!</definedName>
    <definedName name="L_3" localSheetId="15">#REF!</definedName>
    <definedName name="L_3" localSheetId="4">#REF!</definedName>
    <definedName name="L_3" localSheetId="5">#REF!</definedName>
    <definedName name="L_3" localSheetId="26">#REF!</definedName>
    <definedName name="L_3" localSheetId="25">#REF!</definedName>
    <definedName name="L_3">#REF!</definedName>
    <definedName name="L_4" localSheetId="10">#REF!</definedName>
    <definedName name="L_4" localSheetId="15">#REF!</definedName>
    <definedName name="L_4" localSheetId="4">#REF!</definedName>
    <definedName name="L_4" localSheetId="5">#REF!</definedName>
    <definedName name="L_4" localSheetId="26">#REF!</definedName>
    <definedName name="L_4" localSheetId="25">#REF!</definedName>
    <definedName name="L_4">#REF!</definedName>
    <definedName name="L_5" localSheetId="10">#REF!</definedName>
    <definedName name="L_5" localSheetId="15">#REF!</definedName>
    <definedName name="L_5" localSheetId="4">#REF!</definedName>
    <definedName name="L_5" localSheetId="5">#REF!</definedName>
    <definedName name="L_5" localSheetId="26">#REF!</definedName>
    <definedName name="L_5" localSheetId="25">#REF!</definedName>
    <definedName name="L_5">#REF!</definedName>
    <definedName name="L_6" localSheetId="10">#REF!</definedName>
    <definedName name="L_6" localSheetId="15">#REF!</definedName>
    <definedName name="L_6" localSheetId="4">#REF!</definedName>
    <definedName name="L_6" localSheetId="5">#REF!</definedName>
    <definedName name="L_6" localSheetId="26">#REF!</definedName>
    <definedName name="L_6" localSheetId="25">#REF!</definedName>
    <definedName name="L_6">#REF!</definedName>
    <definedName name="L_8" localSheetId="10">#REF!</definedName>
    <definedName name="L_8" localSheetId="8">#REF!</definedName>
    <definedName name="L_8" localSheetId="15">#REF!</definedName>
    <definedName name="L_8" localSheetId="4">#REF!</definedName>
    <definedName name="L_8" localSheetId="5">#REF!</definedName>
    <definedName name="L_8" localSheetId="26">#REF!</definedName>
    <definedName name="L_8" localSheetId="25">#REF!</definedName>
    <definedName name="L_8">#REF!</definedName>
    <definedName name="l1_ea" localSheetId="10">#REF!</definedName>
    <definedName name="l1_ea" localSheetId="8">#REF!</definedName>
    <definedName name="l1_ea" localSheetId="15">#REF!</definedName>
    <definedName name="l1_ea" localSheetId="4">#REF!</definedName>
    <definedName name="l1_ea" localSheetId="5">#REF!</definedName>
    <definedName name="l1_ea" localSheetId="26">#REF!</definedName>
    <definedName name="l1_ea" localSheetId="25">#REF!</definedName>
    <definedName name="l1_ea">#REF!</definedName>
    <definedName name="L1A1P">'[14]BOX(1.5X1.5)'!$F$3</definedName>
    <definedName name="l1a1t">'[14]BOX(1.5X1.5)'!$F$51</definedName>
    <definedName name="l1a2p">'[14]BOX(1.5X1.5)'!$F$27</definedName>
    <definedName name="l1a2t">'[14]BOX(1.5X1.5)'!$F$75</definedName>
    <definedName name="L1L" localSheetId="10">#REF!</definedName>
    <definedName name="L1L" localSheetId="8">#REF!</definedName>
    <definedName name="L1L" localSheetId="15">#REF!</definedName>
    <definedName name="L1L" localSheetId="24">#REF!</definedName>
    <definedName name="L1L" localSheetId="4">#REF!</definedName>
    <definedName name="L1L" localSheetId="5">#REF!</definedName>
    <definedName name="L1L" localSheetId="26">#REF!</definedName>
    <definedName name="L1L" localSheetId="25">#REF!</definedName>
    <definedName name="L1L">#REF!</definedName>
    <definedName name="L1S" localSheetId="10">#REF!</definedName>
    <definedName name="L1S" localSheetId="15">#REF!</definedName>
    <definedName name="L1S" localSheetId="4">#REF!</definedName>
    <definedName name="L1S" localSheetId="5">#REF!</definedName>
    <definedName name="L1S" localSheetId="26">#REF!</definedName>
    <definedName name="L1S" localSheetId="25">#REF!</definedName>
    <definedName name="L1S">#REF!</definedName>
    <definedName name="L2A1P">'[14]BOX(1.5X1.5)'!$F$4</definedName>
    <definedName name="l2a1t">'[14]BOX(1.5X1.5)'!$F$52</definedName>
    <definedName name="l2a2p">'[14]BOX(1.5X1.5)'!$F$28</definedName>
    <definedName name="l2a2t">'[14]BOX(1.5X1.5)'!$F$76</definedName>
    <definedName name="L2L" localSheetId="10">#REF!</definedName>
    <definedName name="L2L" localSheetId="8">#REF!</definedName>
    <definedName name="L2L" localSheetId="15">#REF!</definedName>
    <definedName name="L2L" localSheetId="24">#REF!</definedName>
    <definedName name="L2L" localSheetId="4">#REF!</definedName>
    <definedName name="L2L" localSheetId="5">#REF!</definedName>
    <definedName name="L2L" localSheetId="26">#REF!</definedName>
    <definedName name="L2L" localSheetId="25">#REF!</definedName>
    <definedName name="L2L">#REF!</definedName>
    <definedName name="L2L1" localSheetId="10">#REF!</definedName>
    <definedName name="L2L1" localSheetId="15">#REF!</definedName>
    <definedName name="L2L1" localSheetId="4">#REF!</definedName>
    <definedName name="L2L1" localSheetId="5">#REF!</definedName>
    <definedName name="L2L1" localSheetId="26">#REF!</definedName>
    <definedName name="L2L1" localSheetId="25">#REF!</definedName>
    <definedName name="L2L1">#REF!</definedName>
    <definedName name="L2S" localSheetId="10">#REF!</definedName>
    <definedName name="L2S" localSheetId="15">#REF!</definedName>
    <definedName name="L2S" localSheetId="4">#REF!</definedName>
    <definedName name="L2S" localSheetId="5">#REF!</definedName>
    <definedName name="L2S" localSheetId="26">#REF!</definedName>
    <definedName name="L2S" localSheetId="25">#REF!</definedName>
    <definedName name="L2S">#REF!</definedName>
    <definedName name="L3A1P">'[14]BOX(1.5X1.5)'!$F$5</definedName>
    <definedName name="l3a1t">'[14]BOX(1.5X1.5)'!$F$53</definedName>
    <definedName name="l3a2p">'[14]BOX(1.5X1.5)'!$F$29</definedName>
    <definedName name="l3a2t">'[14]BOX(1.5X1.5)'!$F$77</definedName>
    <definedName name="L3L" localSheetId="10">#REF!</definedName>
    <definedName name="L3L" localSheetId="8">#REF!</definedName>
    <definedName name="L3L" localSheetId="15">#REF!</definedName>
    <definedName name="L3L" localSheetId="24">#REF!</definedName>
    <definedName name="L3L" localSheetId="4">#REF!</definedName>
    <definedName name="L3L" localSheetId="5">#REF!</definedName>
    <definedName name="L3L" localSheetId="26">#REF!</definedName>
    <definedName name="L3L" localSheetId="25">#REF!</definedName>
    <definedName name="L3L">#REF!</definedName>
    <definedName name="L4A1P">'[14]BOX(1.5X1.5)'!$F$6</definedName>
    <definedName name="l4a1t">'[14]BOX(1.5X1.5)'!$F$54</definedName>
    <definedName name="l4a2p">'[14]BOX(1.5X1.5)'!$F$30</definedName>
    <definedName name="l4a2t">'[14]BOX(1.5X1.5)'!$F$78</definedName>
    <definedName name="L4L" localSheetId="10">#REF!</definedName>
    <definedName name="L4L" localSheetId="8">#REF!</definedName>
    <definedName name="L4L" localSheetId="15">#REF!</definedName>
    <definedName name="L4L" localSheetId="24">#REF!</definedName>
    <definedName name="L4L" localSheetId="4">#REF!</definedName>
    <definedName name="L4L" localSheetId="5">#REF!</definedName>
    <definedName name="L4L" localSheetId="26">#REF!</definedName>
    <definedName name="L4L" localSheetId="25">#REF!</definedName>
    <definedName name="L4L">#REF!</definedName>
    <definedName name="L5A1P">'[14]BOX(1.5X1.5)'!$F$7</definedName>
    <definedName name="l5a1t">'[14]BOX(1.5X1.5)'!$F$55</definedName>
    <definedName name="l5a2p">'[14]BOX(1.5X1.5)'!$F$31</definedName>
    <definedName name="l5a2t">'[14]BOX(1.5X1.5)'!$F$79</definedName>
    <definedName name="L5S" localSheetId="10">#REF!</definedName>
    <definedName name="L5S" localSheetId="15">#REF!</definedName>
    <definedName name="L5S" localSheetId="4">#REF!</definedName>
    <definedName name="L5S" localSheetId="5">#REF!</definedName>
    <definedName name="L5S" localSheetId="26">#REF!</definedName>
    <definedName name="L5S" localSheetId="25">#REF!</definedName>
    <definedName name="L5S">#REF!</definedName>
    <definedName name="L6A1P">'[14]BOX(1.5X1.5)'!$F$8</definedName>
    <definedName name="l6a1t">'[14]BOX(1.5X1.5)'!$F$56</definedName>
    <definedName name="l6a2p">'[14]BOX(1.5X1.5)'!$F$32</definedName>
    <definedName name="l6a2t">'[14]BOX(1.5X1.5)'!$F$80</definedName>
    <definedName name="La" localSheetId="10">#REF!</definedName>
    <definedName name="La" localSheetId="8">#REF!</definedName>
    <definedName name="La" localSheetId="15">#REF!</definedName>
    <definedName name="La" localSheetId="24">#REF!</definedName>
    <definedName name="La" localSheetId="4">#REF!</definedName>
    <definedName name="La" localSheetId="5">#REF!</definedName>
    <definedName name="La" localSheetId="26">#REF!</definedName>
    <definedName name="La" localSheetId="25">#REF!</definedName>
    <definedName name="La">#REF!</definedName>
    <definedName name="LA_8" localSheetId="10">#REF!</definedName>
    <definedName name="LA_8" localSheetId="8">#REF!</definedName>
    <definedName name="LA_8" localSheetId="15">#REF!</definedName>
    <definedName name="LA_8" localSheetId="24">#REF!</definedName>
    <definedName name="LA_8" localSheetId="4">#REF!</definedName>
    <definedName name="LA_8" localSheetId="5">#REF!</definedName>
    <definedName name="LA_8" localSheetId="26">#REF!</definedName>
    <definedName name="LA_8" localSheetId="25">#REF!</definedName>
    <definedName name="LA_8">#REF!</definedName>
    <definedName name="LA1P">'[14]BOX(1.5X1.5)'!$F$2</definedName>
    <definedName name="la1t">'[14]BOX(1.5X1.5)'!$F$50</definedName>
    <definedName name="la2p">'[14]BOX(1.5X1.5)'!$F$26</definedName>
    <definedName name="la2t">'[14]BOX(1.5X1.5)'!$F$74</definedName>
    <definedName name="LAJUUYS" localSheetId="10">#REF!</definedName>
    <definedName name="LAJUUYS" localSheetId="15">#REF!</definedName>
    <definedName name="LAJUUYS" localSheetId="4">#REF!</definedName>
    <definedName name="LAJUUYS" localSheetId="5">#REF!</definedName>
    <definedName name="LAJUUYS" localSheetId="26">#REF!</definedName>
    <definedName name="LAJUUYS" localSheetId="25">#REF!</definedName>
    <definedName name="LAJUUYS">#REF!</definedName>
    <definedName name="lalal" localSheetId="10">BlankMacro1</definedName>
    <definedName name="lalal" localSheetId="15">BlankMacro1</definedName>
    <definedName name="lalal" localSheetId="24">BlankMacro1</definedName>
    <definedName name="lalal" localSheetId="4">BlankMacro1</definedName>
    <definedName name="lalal" localSheetId="5">BlankMacro1</definedName>
    <definedName name="lalal" localSheetId="26">BlankMacro1</definedName>
    <definedName name="lalal" localSheetId="25">BlankMacro1</definedName>
    <definedName name="lalal">BlankMacro1</definedName>
    <definedName name="LB">[37]말뚝지지력산정!$L$22</definedName>
    <definedName name="LBOX1" localSheetId="10">#REF!</definedName>
    <definedName name="LBOX1" localSheetId="15">#REF!</definedName>
    <definedName name="LBOX1" localSheetId="4">#REF!</definedName>
    <definedName name="LBOX1" localSheetId="5">#REF!</definedName>
    <definedName name="LBOX1" localSheetId="26">#REF!</definedName>
    <definedName name="LBOX1" localSheetId="25">#REF!</definedName>
    <definedName name="LBOX1">#REF!</definedName>
    <definedName name="LBOX2" localSheetId="10">#REF!</definedName>
    <definedName name="LBOX2" localSheetId="15">#REF!</definedName>
    <definedName name="LBOX2" localSheetId="4">#REF!</definedName>
    <definedName name="LBOX2" localSheetId="5">#REF!</definedName>
    <definedName name="LBOX2" localSheetId="26">#REF!</definedName>
    <definedName name="LBOX2" localSheetId="25">#REF!</definedName>
    <definedName name="LBOX2">#REF!</definedName>
    <definedName name="LC" localSheetId="10">#REF!</definedName>
    <definedName name="LC" localSheetId="8">#REF!</definedName>
    <definedName name="LC" localSheetId="15">#REF!</definedName>
    <definedName name="LC" localSheetId="24">#REF!</definedName>
    <definedName name="LC" localSheetId="4">#REF!</definedName>
    <definedName name="LC" localSheetId="5">#REF!</definedName>
    <definedName name="LC" localSheetId="26">#REF!</definedName>
    <definedName name="LC" localSheetId="25">#REF!</definedName>
    <definedName name="LC">#REF!</definedName>
    <definedName name="lc_8" localSheetId="10">#REF!</definedName>
    <definedName name="lc_8" localSheetId="8">#REF!</definedName>
    <definedName name="lc_8" localSheetId="15">#REF!</definedName>
    <definedName name="lc_8" localSheetId="24">#REF!</definedName>
    <definedName name="lc_8" localSheetId="4">#REF!</definedName>
    <definedName name="lc_8" localSheetId="5">#REF!</definedName>
    <definedName name="lc_8" localSheetId="26">#REF!</definedName>
    <definedName name="lc_8" localSheetId="25">#REF!</definedName>
    <definedName name="lc_8">#REF!</definedName>
    <definedName name="LCL" localSheetId="10">#REF!</definedName>
    <definedName name="LCL" localSheetId="15">#REF!</definedName>
    <definedName name="LCL" localSheetId="4">#REF!</definedName>
    <definedName name="LCL" localSheetId="5">#REF!</definedName>
    <definedName name="LCL" localSheetId="26">#REF!</definedName>
    <definedName name="LCL" localSheetId="25">#REF!</definedName>
    <definedName name="LCL">#REF!</definedName>
    <definedName name="Lclb" localSheetId="10">#REF!</definedName>
    <definedName name="Lclb" localSheetId="15">#REF!</definedName>
    <definedName name="Lclb" localSheetId="4">#REF!</definedName>
    <definedName name="Lclb" localSheetId="5">#REF!</definedName>
    <definedName name="Lclb" localSheetId="26">#REF!</definedName>
    <definedName name="Lclb" localSheetId="25">#REF!</definedName>
    <definedName name="Lclb">#REF!</definedName>
    <definedName name="LD" localSheetId="10">#REF!</definedName>
    <definedName name="LD" localSheetId="15">#REF!</definedName>
    <definedName name="LD" localSheetId="4">#REF!</definedName>
    <definedName name="LD" localSheetId="5">#REF!</definedName>
    <definedName name="LD" localSheetId="26">#REF!</definedName>
    <definedName name="LD" localSheetId="25">#REF!</definedName>
    <definedName name="LD">#REF!</definedName>
    <definedName name="LDSJTGF" localSheetId="10">#REF!</definedName>
    <definedName name="LDSJTGF" localSheetId="15">#REF!</definedName>
    <definedName name="LDSJTGF" localSheetId="4">#REF!</definedName>
    <definedName name="LDSJTGF" localSheetId="5">#REF!</definedName>
    <definedName name="LDSJTGF" localSheetId="26">#REF!</definedName>
    <definedName name="LDSJTGF" localSheetId="25">#REF!</definedName>
    <definedName name="LDSJTGF">#REF!</definedName>
    <definedName name="ldtype" localSheetId="10">#REF!</definedName>
    <definedName name="ldtype" localSheetId="15">#REF!</definedName>
    <definedName name="ldtype" localSheetId="4">#REF!</definedName>
    <definedName name="ldtype" localSheetId="5">#REF!</definedName>
    <definedName name="ldtype" localSheetId="26">#REF!</definedName>
    <definedName name="ldtype" localSheetId="25">#REF!</definedName>
    <definedName name="ldtype">#REF!</definedName>
    <definedName name="lee" localSheetId="10">#REF!</definedName>
    <definedName name="lee" localSheetId="8">#REF!</definedName>
    <definedName name="lee" localSheetId="15">#REF!</definedName>
    <definedName name="lee" localSheetId="24">#REF!</definedName>
    <definedName name="lee" localSheetId="4">#REF!</definedName>
    <definedName name="lee" localSheetId="5">#REF!</definedName>
    <definedName name="lee" localSheetId="26">#REF!</definedName>
    <definedName name="lee" localSheetId="25">#REF!</definedName>
    <definedName name="lee">#REF!</definedName>
    <definedName name="Len" localSheetId="10">#REF!</definedName>
    <definedName name="Len" localSheetId="8">#REF!</definedName>
    <definedName name="Len" localSheetId="15">#REF!</definedName>
    <definedName name="Len" localSheetId="4">#REF!</definedName>
    <definedName name="Len" localSheetId="5">#REF!</definedName>
    <definedName name="Len" localSheetId="26">#REF!</definedName>
    <definedName name="Len" localSheetId="25">#REF!</definedName>
    <definedName name="Len">#REF!</definedName>
    <definedName name="length" localSheetId="10">#REF!</definedName>
    <definedName name="length" localSheetId="15">#REF!</definedName>
    <definedName name="length" localSheetId="4">#REF!</definedName>
    <definedName name="length" localSheetId="5">#REF!</definedName>
    <definedName name="length" localSheetId="26">#REF!</definedName>
    <definedName name="length" localSheetId="25">#REF!</definedName>
    <definedName name="length">#REF!</definedName>
    <definedName name="length1" localSheetId="10">#REF!</definedName>
    <definedName name="length1" localSheetId="15">#REF!</definedName>
    <definedName name="length1" localSheetId="4">#REF!</definedName>
    <definedName name="length1" localSheetId="5">#REF!</definedName>
    <definedName name="length1" localSheetId="26">#REF!</definedName>
    <definedName name="length1" localSheetId="25">#REF!</definedName>
    <definedName name="length1">#REF!</definedName>
    <definedName name="length11" localSheetId="10">#REF!</definedName>
    <definedName name="length11" localSheetId="15">#REF!</definedName>
    <definedName name="length11" localSheetId="4">#REF!</definedName>
    <definedName name="length11" localSheetId="5">#REF!</definedName>
    <definedName name="length11" localSheetId="26">#REF!</definedName>
    <definedName name="length11" localSheetId="25">#REF!</definedName>
    <definedName name="length11">#REF!</definedName>
    <definedName name="length2" localSheetId="10">#REF!</definedName>
    <definedName name="length2" localSheetId="15">#REF!</definedName>
    <definedName name="length2" localSheetId="4">#REF!</definedName>
    <definedName name="length2" localSheetId="5">#REF!</definedName>
    <definedName name="length2" localSheetId="26">#REF!</definedName>
    <definedName name="length2" localSheetId="25">#REF!</definedName>
    <definedName name="length2">#REF!</definedName>
    <definedName name="length22" localSheetId="10">#REF!</definedName>
    <definedName name="length22" localSheetId="15">#REF!</definedName>
    <definedName name="length22" localSheetId="4">#REF!</definedName>
    <definedName name="length22" localSheetId="5">#REF!</definedName>
    <definedName name="length22" localSheetId="26">#REF!</definedName>
    <definedName name="length22" localSheetId="25">#REF!</definedName>
    <definedName name="length22">#REF!</definedName>
    <definedName name="LF" localSheetId="10">#REF!</definedName>
    <definedName name="LF" localSheetId="8">#REF!</definedName>
    <definedName name="LF" localSheetId="15">#REF!</definedName>
    <definedName name="LF" localSheetId="4">#REF!</definedName>
    <definedName name="LF" localSheetId="5">#REF!</definedName>
    <definedName name="LF" localSheetId="26">#REF!</definedName>
    <definedName name="LF" localSheetId="25">#REF!</definedName>
    <definedName name="LF">#REF!</definedName>
    <definedName name="LH" localSheetId="10">#REF!</definedName>
    <definedName name="LH" localSheetId="8">#REF!</definedName>
    <definedName name="LH" localSheetId="15">#REF!</definedName>
    <definedName name="LH" localSheetId="4">#REF!</definedName>
    <definedName name="LH" localSheetId="5">#REF!</definedName>
    <definedName name="LH" localSheetId="26">#REF!</definedName>
    <definedName name="LH" localSheetId="25">#REF!</definedName>
    <definedName name="LH">#REF!</definedName>
    <definedName name="LH.4" localSheetId="10">#REF!</definedName>
    <definedName name="LH.4" localSheetId="8">#REF!</definedName>
    <definedName name="LH.4" localSheetId="15">#REF!</definedName>
    <definedName name="LH.4" localSheetId="4">#REF!</definedName>
    <definedName name="LH.4" localSheetId="5">#REF!</definedName>
    <definedName name="LH.4" localSheetId="26">#REF!</definedName>
    <definedName name="LH.4" localSheetId="25">#REF!</definedName>
    <definedName name="LH.4">#REF!</definedName>
    <definedName name="LH.7" localSheetId="10">#REF!</definedName>
    <definedName name="LH.7" localSheetId="8">#REF!</definedName>
    <definedName name="LH.7" localSheetId="15">#REF!</definedName>
    <definedName name="LH.7" localSheetId="4">#REF!</definedName>
    <definedName name="LH.7" localSheetId="5">#REF!</definedName>
    <definedName name="LH.7" localSheetId="26">#REF!</definedName>
    <definedName name="LH.7" localSheetId="25">#REF!</definedName>
    <definedName name="LH.7">#REF!</definedName>
    <definedName name="lii" localSheetId="18" hidden="1">{"'결과(하)'!$L$24"}</definedName>
    <definedName name="lii" localSheetId="21" hidden="1">{"'결과(하)'!$L$24"}</definedName>
    <definedName name="lii" hidden="1">{"'결과(하)'!$L$24"}</definedName>
    <definedName name="lili" localSheetId="10">BlankMacro1</definedName>
    <definedName name="lili" localSheetId="15">BlankMacro1</definedName>
    <definedName name="lili" localSheetId="24">BlankMacro1</definedName>
    <definedName name="lili" localSheetId="4">BlankMacro1</definedName>
    <definedName name="lili" localSheetId="5">BlankMacro1</definedName>
    <definedName name="lili" localSheetId="26">BlankMacro1</definedName>
    <definedName name="lili" localSheetId="25">BlankMacro1</definedName>
    <definedName name="lili">BlankMacro1</definedName>
    <definedName name="LIST" localSheetId="10">#REF!</definedName>
    <definedName name="LIST" localSheetId="15">#REF!</definedName>
    <definedName name="LIST" localSheetId="4">#REF!</definedName>
    <definedName name="LIST" localSheetId="5">#REF!</definedName>
    <definedName name="LIST" localSheetId="26">#REF!</definedName>
    <definedName name="LIST" localSheetId="25">#REF!</definedName>
    <definedName name="LIST">#REF!</definedName>
    <definedName name="list01" localSheetId="10">#REF!</definedName>
    <definedName name="list01" localSheetId="15">#REF!</definedName>
    <definedName name="list01" localSheetId="4">#REF!</definedName>
    <definedName name="list01" localSheetId="5">#REF!</definedName>
    <definedName name="list01" localSheetId="26">#REF!</definedName>
    <definedName name="list01" localSheetId="25">#REF!</definedName>
    <definedName name="list01">#REF!</definedName>
    <definedName name="list02" localSheetId="10">#REF!</definedName>
    <definedName name="list02" localSheetId="15">#REF!</definedName>
    <definedName name="list02" localSheetId="4">#REF!</definedName>
    <definedName name="list02" localSheetId="5">#REF!</definedName>
    <definedName name="list02" localSheetId="26">#REF!</definedName>
    <definedName name="list02" localSheetId="25">#REF!</definedName>
    <definedName name="list02">#REF!</definedName>
    <definedName name="list03" localSheetId="10">#REF!</definedName>
    <definedName name="list03" localSheetId="15">#REF!</definedName>
    <definedName name="list03" localSheetId="4">#REF!</definedName>
    <definedName name="list03" localSheetId="5">#REF!</definedName>
    <definedName name="list03" localSheetId="26">#REF!</definedName>
    <definedName name="list03" localSheetId="25">#REF!</definedName>
    <definedName name="list03">#REF!</definedName>
    <definedName name="list04" localSheetId="10">#REF!</definedName>
    <definedName name="list04" localSheetId="15">#REF!</definedName>
    <definedName name="list04" localSheetId="4">#REF!</definedName>
    <definedName name="list04" localSheetId="5">#REF!</definedName>
    <definedName name="list04" localSheetId="26">#REF!</definedName>
    <definedName name="list04" localSheetId="25">#REF!</definedName>
    <definedName name="list04">#REF!</definedName>
    <definedName name="list05" localSheetId="10">#REF!</definedName>
    <definedName name="list05" localSheetId="15">#REF!</definedName>
    <definedName name="list05" localSheetId="4">#REF!</definedName>
    <definedName name="list05" localSheetId="5">#REF!</definedName>
    <definedName name="list05" localSheetId="26">#REF!</definedName>
    <definedName name="list05" localSheetId="25">#REF!</definedName>
    <definedName name="list05">#REF!</definedName>
    <definedName name="list06" localSheetId="10">#REF!</definedName>
    <definedName name="list06" localSheetId="15">#REF!</definedName>
    <definedName name="list06" localSheetId="4">#REF!</definedName>
    <definedName name="list06" localSheetId="5">#REF!</definedName>
    <definedName name="list06" localSheetId="26">#REF!</definedName>
    <definedName name="list06" localSheetId="25">#REF!</definedName>
    <definedName name="list06">#REF!</definedName>
    <definedName name="Live">[15]역T형!$M$71</definedName>
    <definedName name="ljg"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j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KKLKL" localSheetId="10">BlankMacro1</definedName>
    <definedName name="LKKLKL" localSheetId="8">BlankMacro1</definedName>
    <definedName name="LKKLKL" localSheetId="15">BlankMacro1</definedName>
    <definedName name="LKKLKL" localSheetId="24">BlankMacro1</definedName>
    <definedName name="LKKLKL" localSheetId="4">BlankMacro1</definedName>
    <definedName name="LKKLKL" localSheetId="5">BlankMacro1</definedName>
    <definedName name="LKKLKL" localSheetId="26">BlankMacro1</definedName>
    <definedName name="LKKLKL" localSheetId="25">BlankMacro1</definedName>
    <definedName name="LKKLKL">BlankMacro1</definedName>
    <definedName name="LKKLKL_1" localSheetId="10">BlankMacro1</definedName>
    <definedName name="LKKLKL_1" localSheetId="8">BlankMacro1</definedName>
    <definedName name="LKKLKL_1" localSheetId="15">BlankMacro1</definedName>
    <definedName name="LKKLKL_1" localSheetId="24">BlankMacro1</definedName>
    <definedName name="LKKLKL_1" localSheetId="4">BlankMacro1</definedName>
    <definedName name="LKKLKL_1" localSheetId="5">BlankMacro1</definedName>
    <definedName name="LKKLKL_1" localSheetId="26">BlankMacro1</definedName>
    <definedName name="LKKLKL_1" localSheetId="25">BlankMacro1</definedName>
    <definedName name="LKKLKL_1">BlankMacro1</definedName>
    <definedName name="LKKLKL_10" localSheetId="10">BlankMacro1</definedName>
    <definedName name="LKKLKL_10" localSheetId="8">BlankMacro1</definedName>
    <definedName name="LKKLKL_10" localSheetId="15">BlankMacro1</definedName>
    <definedName name="LKKLKL_10" localSheetId="24">BlankMacro1</definedName>
    <definedName name="LKKLKL_10" localSheetId="4">BlankMacro1</definedName>
    <definedName name="LKKLKL_10" localSheetId="5">BlankMacro1</definedName>
    <definedName name="LKKLKL_10" localSheetId="26">BlankMacro1</definedName>
    <definedName name="LKKLKL_10" localSheetId="25">BlankMacro1</definedName>
    <definedName name="LKKLKL_10">BlankMacro1</definedName>
    <definedName name="LKKLKL_9" localSheetId="10">BlankMacro1</definedName>
    <definedName name="LKKLKL_9" localSheetId="8">BlankMacro1</definedName>
    <definedName name="LKKLKL_9" localSheetId="15">BlankMacro1</definedName>
    <definedName name="LKKLKL_9" localSheetId="24">BlankMacro1</definedName>
    <definedName name="LKKLKL_9" localSheetId="4">BlankMacro1</definedName>
    <definedName name="LKKLKL_9" localSheetId="5">BlankMacro1</definedName>
    <definedName name="LKKLKL_9" localSheetId="26">BlankMacro1</definedName>
    <definedName name="LKKLKL_9" localSheetId="25">BlankMacro1</definedName>
    <definedName name="LKKLKL_9">BlankMacro1</definedName>
    <definedName name="lks" localSheetId="24">'전기관로 토공산근'!lks</definedName>
    <definedName name="lks">'전기관로 토공산근'!lks</definedName>
    <definedName name="LKTY" localSheetId="10">BlankMacro1</definedName>
    <definedName name="LKTY" localSheetId="8">BlankMacro1</definedName>
    <definedName name="LKTY" localSheetId="15">BlankMacro1</definedName>
    <definedName name="LKTY" localSheetId="24">BlankMacro1</definedName>
    <definedName name="LKTY" localSheetId="4">BlankMacro1</definedName>
    <definedName name="LKTY" localSheetId="5">BlankMacro1</definedName>
    <definedName name="LKTY" localSheetId="26">BlankMacro1</definedName>
    <definedName name="LKTY" localSheetId="25">BlankMacro1</definedName>
    <definedName name="LKTY">BlankMacro1</definedName>
    <definedName name="LKTY_1" localSheetId="10">BlankMacro1</definedName>
    <definedName name="LKTY_1" localSheetId="8">BlankMacro1</definedName>
    <definedName name="LKTY_1" localSheetId="15">BlankMacro1</definedName>
    <definedName name="LKTY_1" localSheetId="24">BlankMacro1</definedName>
    <definedName name="LKTY_1" localSheetId="4">BlankMacro1</definedName>
    <definedName name="LKTY_1" localSheetId="5">BlankMacro1</definedName>
    <definedName name="LKTY_1" localSheetId="26">BlankMacro1</definedName>
    <definedName name="LKTY_1" localSheetId="25">BlankMacro1</definedName>
    <definedName name="LKTY_1">BlankMacro1</definedName>
    <definedName name="LKTY_10" localSheetId="10">BlankMacro1</definedName>
    <definedName name="LKTY_10" localSheetId="8">BlankMacro1</definedName>
    <definedName name="LKTY_10" localSheetId="15">BlankMacro1</definedName>
    <definedName name="LKTY_10" localSheetId="24">BlankMacro1</definedName>
    <definedName name="LKTY_10" localSheetId="4">BlankMacro1</definedName>
    <definedName name="LKTY_10" localSheetId="5">BlankMacro1</definedName>
    <definedName name="LKTY_10" localSheetId="26">BlankMacro1</definedName>
    <definedName name="LKTY_10" localSheetId="25">BlankMacro1</definedName>
    <definedName name="LKTY_10">BlankMacro1</definedName>
    <definedName name="LKTY_9" localSheetId="10">BlankMacro1</definedName>
    <definedName name="LKTY_9" localSheetId="8">BlankMacro1</definedName>
    <definedName name="LKTY_9" localSheetId="15">BlankMacro1</definedName>
    <definedName name="LKTY_9" localSheetId="24">BlankMacro1</definedName>
    <definedName name="LKTY_9" localSheetId="4">BlankMacro1</definedName>
    <definedName name="LKTY_9" localSheetId="5">BlankMacro1</definedName>
    <definedName name="LKTY_9" localSheetId="26">BlankMacro1</definedName>
    <definedName name="LKTY_9" localSheetId="25">BlankMacro1</definedName>
    <definedName name="LKTY_9">BlankMacro1</definedName>
    <definedName name="ll" localSheetId="10">'[48]토사(PE)'!#REF!</definedName>
    <definedName name="ll" localSheetId="8">'[48]토사(PE)'!#REF!</definedName>
    <definedName name="ll" localSheetId="15">'[48]토사(PE)'!#REF!</definedName>
    <definedName name="ll" localSheetId="4">'[48]토사(PE)'!#REF!</definedName>
    <definedName name="ll" localSheetId="5">'[48]토사(PE)'!#REF!</definedName>
    <definedName name="ll" localSheetId="26">'[48]토사(PE)'!#REF!</definedName>
    <definedName name="ll" localSheetId="25">'[48]토사(PE)'!#REF!</definedName>
    <definedName name="ll">'[48]토사(PE)'!#REF!</definedName>
    <definedName name="LLC" localSheetId="10">#REF!</definedName>
    <definedName name="LLC" localSheetId="15">#REF!</definedName>
    <definedName name="LLC" localSheetId="4">#REF!</definedName>
    <definedName name="LLC" localSheetId="5">#REF!</definedName>
    <definedName name="LLC" localSheetId="26">#REF!</definedName>
    <definedName name="LLC" localSheetId="25">#REF!</definedName>
    <definedName name="LLC">#REF!</definedName>
    <definedName name="LLFE">#N/A</definedName>
    <definedName name="LLFO" localSheetId="10">#REF!</definedName>
    <definedName name="LLFO" localSheetId="15">#REF!</definedName>
    <definedName name="LLFO" localSheetId="4">#REF!</definedName>
    <definedName name="LLFO" localSheetId="5">#REF!</definedName>
    <definedName name="LLFO" localSheetId="26">#REF!</definedName>
    <definedName name="LLFO" localSheetId="25">#REF!</definedName>
    <definedName name="LLFO">#REF!</definedName>
    <definedName name="LLL" localSheetId="24">#REF!</definedName>
    <definedName name="LLL"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llll" localSheetId="10">BlankMacro1</definedName>
    <definedName name="lllll" localSheetId="15">BlankMacro1</definedName>
    <definedName name="lllll" localSheetId="24">BlankMacro1</definedName>
    <definedName name="lllll" localSheetId="4">BlankMacro1</definedName>
    <definedName name="lllll" localSheetId="5">BlankMacro1</definedName>
    <definedName name="lllll" localSheetId="26">BlankMacro1</definedName>
    <definedName name="lllll" localSheetId="25">BlankMacro1</definedName>
    <definedName name="lllll">BlankMacro1</definedName>
    <definedName name="lo" localSheetId="10">#REF!</definedName>
    <definedName name="lo" localSheetId="8">#REF!</definedName>
    <definedName name="lo" localSheetId="15">#REF!</definedName>
    <definedName name="lo" localSheetId="24">#REF!</definedName>
    <definedName name="lo" localSheetId="4">#REF!</definedName>
    <definedName name="lo" localSheetId="5">#REF!</definedName>
    <definedName name="lo" localSheetId="26">#REF!</definedName>
    <definedName name="lo" localSheetId="25">#REF!</definedName>
    <definedName name="lo">#REF!</definedName>
    <definedName name="lplplp" localSheetId="10">BlankMacro1</definedName>
    <definedName name="lplplp" localSheetId="15">BlankMacro1</definedName>
    <definedName name="lplplp" localSheetId="24">BlankMacro1</definedName>
    <definedName name="lplplp" localSheetId="4">BlankMacro1</definedName>
    <definedName name="lplplp" localSheetId="5">BlankMacro1</definedName>
    <definedName name="lplplp" localSheetId="26">BlankMacro1</definedName>
    <definedName name="lplplp" localSheetId="25">BlankMacro1</definedName>
    <definedName name="lplplp">BlankMacro1</definedName>
    <definedName name="LS" localSheetId="10">#REF!</definedName>
    <definedName name="LS" localSheetId="8">#REF!</definedName>
    <definedName name="LS" localSheetId="15">#REF!</definedName>
    <definedName name="LS" localSheetId="24">#REF!</definedName>
    <definedName name="LS" localSheetId="4">#REF!</definedName>
    <definedName name="LS" localSheetId="5">#REF!</definedName>
    <definedName name="LS" localSheetId="26">#REF!</definedName>
    <definedName name="LS" localSheetId="25">#REF!</definedName>
    <definedName name="LS">#REF!</definedName>
    <definedName name="ls_ea" localSheetId="10">#REF!</definedName>
    <definedName name="ls_ea" localSheetId="8">#REF!</definedName>
    <definedName name="ls_ea" localSheetId="15">#REF!</definedName>
    <definedName name="ls_ea" localSheetId="24">#REF!</definedName>
    <definedName name="ls_ea" localSheetId="4">#REF!</definedName>
    <definedName name="ls_ea" localSheetId="5">#REF!</definedName>
    <definedName name="ls_ea" localSheetId="26">#REF!</definedName>
    <definedName name="ls_ea" localSheetId="25">#REF!</definedName>
    <definedName name="ls_ea">#REF!</definedName>
    <definedName name="LSA" localSheetId="10">#REF!</definedName>
    <definedName name="LSA" localSheetId="15">#REF!</definedName>
    <definedName name="LSA" localSheetId="4">#REF!</definedName>
    <definedName name="LSA" localSheetId="5">#REF!</definedName>
    <definedName name="LSA" localSheetId="26">#REF!</definedName>
    <definedName name="LSA" localSheetId="25">#REF!</definedName>
    <definedName name="LSA">#REF!</definedName>
    <definedName name="LSD" localSheetId="10">#REF!</definedName>
    <definedName name="LSD" localSheetId="15">#REF!</definedName>
    <definedName name="LSD" localSheetId="4">#REF!</definedName>
    <definedName name="LSD" localSheetId="5">#REF!</definedName>
    <definedName name="LSD" localSheetId="26">#REF!</definedName>
    <definedName name="LSD" localSheetId="25">#REF!</definedName>
    <definedName name="LSD">#REF!</definedName>
    <definedName name="LST" localSheetId="10">#REF!</definedName>
    <definedName name="LST" localSheetId="15">#REF!</definedName>
    <definedName name="LST" localSheetId="4">#REF!</definedName>
    <definedName name="LST" localSheetId="5">#REF!</definedName>
    <definedName name="LST" localSheetId="26">#REF!</definedName>
    <definedName name="LST" localSheetId="25">#REF!</definedName>
    <definedName name="LST">#REF!</definedName>
    <definedName name="LT" localSheetId="10">#REF!</definedName>
    <definedName name="LT" localSheetId="8">#REF!</definedName>
    <definedName name="LT" localSheetId="15">#REF!</definedName>
    <definedName name="LT" localSheetId="4">#REF!</definedName>
    <definedName name="LT" localSheetId="5">#REF!</definedName>
    <definedName name="LT" localSheetId="26">#REF!</definedName>
    <definedName name="LT" localSheetId="25">#REF!</definedName>
    <definedName name="LT">#REF!</definedName>
    <definedName name="LU" localSheetId="10">#REF!</definedName>
    <definedName name="LU" localSheetId="15">#REF!</definedName>
    <definedName name="LU" localSheetId="4">#REF!</definedName>
    <definedName name="LU" localSheetId="5">#REF!</definedName>
    <definedName name="LU" localSheetId="26">#REF!</definedName>
    <definedName name="LU" localSheetId="25">#REF!</definedName>
    <definedName name="LU">#REF!</definedName>
    <definedName name="lw">'[48]플랜트 설치'!$A:$A,'[48]플랜트 설치'!$1:$2</definedName>
    <definedName name="LWSALES" localSheetId="10">#REF!</definedName>
    <definedName name="LWSALES" localSheetId="15">#REF!</definedName>
    <definedName name="LWSALES" localSheetId="4">#REF!</definedName>
    <definedName name="LWSALES" localSheetId="5">#REF!</definedName>
    <definedName name="LWSALES" localSheetId="26">#REF!</definedName>
    <definedName name="LWSALES" localSheetId="25">#REF!</definedName>
    <definedName name="LWSALES">#REF!</definedName>
    <definedName name="LYBin" localSheetId="10">#REF!</definedName>
    <definedName name="LYBin" localSheetId="15">#REF!</definedName>
    <definedName name="LYBin" localSheetId="4">#REF!</definedName>
    <definedName name="LYBin" localSheetId="5">#REF!</definedName>
    <definedName name="LYBin" localSheetId="26">#REF!</definedName>
    <definedName name="LYBin" localSheetId="25">#REF!</definedName>
    <definedName name="LYBin">#REF!</definedName>
    <definedName name="LYHolds" localSheetId="10">#REF!</definedName>
    <definedName name="LYHolds" localSheetId="15">#REF!</definedName>
    <definedName name="LYHolds" localSheetId="4">#REF!</definedName>
    <definedName name="LYHolds" localSheetId="5">#REF!</definedName>
    <definedName name="LYHolds" localSheetId="26">#REF!</definedName>
    <definedName name="LYHolds" localSheetId="25">#REF!</definedName>
    <definedName name="LYHolds">#REF!</definedName>
    <definedName name="LYNet" localSheetId="10">#REF!</definedName>
    <definedName name="LYNet" localSheetId="15">#REF!</definedName>
    <definedName name="LYNet" localSheetId="4">#REF!</definedName>
    <definedName name="LYNet" localSheetId="5">#REF!</definedName>
    <definedName name="LYNet" localSheetId="26">#REF!</definedName>
    <definedName name="LYNet" localSheetId="25">#REF!</definedName>
    <definedName name="LYNet">#REF!</definedName>
    <definedName name="LYoos" localSheetId="10">#REF!</definedName>
    <definedName name="LYoos" localSheetId="15">#REF!</definedName>
    <definedName name="LYoos" localSheetId="4">#REF!</definedName>
    <definedName name="LYoos" localSheetId="5">#REF!</definedName>
    <definedName name="LYoos" localSheetId="26">#REF!</definedName>
    <definedName name="LYoos" localSheetId="25">#REF!</definedName>
    <definedName name="LYoos">#REF!</definedName>
    <definedName name="LYReselects" localSheetId="10">#REF!</definedName>
    <definedName name="LYReselects" localSheetId="15">#REF!</definedName>
    <definedName name="LYReselects" localSheetId="4">#REF!</definedName>
    <definedName name="LYReselects" localSheetId="5">#REF!</definedName>
    <definedName name="LYReselects" localSheetId="26">#REF!</definedName>
    <definedName name="LYReselects" localSheetId="25">#REF!</definedName>
    <definedName name="LYReselects">#REF!</definedName>
    <definedName name="LYReturns" localSheetId="10">#REF!</definedName>
    <definedName name="LYReturns" localSheetId="15">#REF!</definedName>
    <definedName name="LYReturns" localSheetId="4">#REF!</definedName>
    <definedName name="LYReturns" localSheetId="5">#REF!</definedName>
    <definedName name="LYReturns" localSheetId="26">#REF!</definedName>
    <definedName name="LYReturns" localSheetId="25">#REF!</definedName>
    <definedName name="LYReturns">#REF!</definedName>
    <definedName name="LYSales" localSheetId="10">#REF!</definedName>
    <definedName name="LYSales" localSheetId="15">#REF!</definedName>
    <definedName name="LYSales" localSheetId="4">#REF!</definedName>
    <definedName name="LYSales" localSheetId="5">#REF!</definedName>
    <definedName name="LYSales" localSheetId="26">#REF!</definedName>
    <definedName name="LYSales" localSheetId="25">#REF!</definedName>
    <definedName name="LYSales">#REF!</definedName>
    <definedName name="LYTotal" localSheetId="10">#REF!</definedName>
    <definedName name="LYTotal" localSheetId="15">#REF!</definedName>
    <definedName name="LYTotal" localSheetId="4">#REF!</definedName>
    <definedName name="LYTotal" localSheetId="5">#REF!</definedName>
    <definedName name="LYTotal" localSheetId="26">#REF!</definedName>
    <definedName name="LYTotal" localSheetId="25">#REF!</definedName>
    <definedName name="LYTotal">#REF!</definedName>
    <definedName name="L형" localSheetId="10">#REF!</definedName>
    <definedName name="L형" localSheetId="8">#REF!</definedName>
    <definedName name="L형" localSheetId="15">#REF!</definedName>
    <definedName name="L형" localSheetId="24">#REF!</definedName>
    <definedName name="L형" localSheetId="4">#REF!</definedName>
    <definedName name="L형" localSheetId="5">#REF!</definedName>
    <definedName name="L형" localSheetId="26">#REF!</definedName>
    <definedName name="L형" localSheetId="25">#REF!</definedName>
    <definedName name="L형">#REF!</definedName>
    <definedName name="L형옹벽" localSheetId="10">#REF!</definedName>
    <definedName name="L형옹벽" localSheetId="15">#REF!</definedName>
    <definedName name="L형옹벽" localSheetId="4">#REF!</definedName>
    <definedName name="L형옹벽" localSheetId="5">#REF!</definedName>
    <definedName name="L형옹벽" localSheetId="26">#REF!</definedName>
    <definedName name="L형옹벽" localSheetId="25">#REF!</definedName>
    <definedName name="L형옹벽">#REF!</definedName>
    <definedName name="L형옹벽측구수량집계" localSheetId="10">#REF!</definedName>
    <definedName name="L형옹벽측구수량집계" localSheetId="8">#REF!</definedName>
    <definedName name="L형옹벽측구수량집계" localSheetId="15">#REF!</definedName>
    <definedName name="L형옹벽측구수량집계" localSheetId="24">#REF!</definedName>
    <definedName name="L형옹벽측구수량집계" localSheetId="4">#REF!</definedName>
    <definedName name="L형옹벽측구수량집계" localSheetId="5">#REF!</definedName>
    <definedName name="L형옹벽측구수량집계" localSheetId="26">#REF!</definedName>
    <definedName name="L형옹벽측구수량집계" localSheetId="25">#REF!</definedName>
    <definedName name="L형옹벽측구수량집계">#REF!</definedName>
    <definedName name="L형측구" localSheetId="10">[49]!수식입력매크로</definedName>
    <definedName name="L형측구" localSheetId="8">[49]!수식입력매크로</definedName>
    <definedName name="L형측구" localSheetId="15">[49]!수식입력매크로</definedName>
    <definedName name="L형측구" localSheetId="4">[49]!수식입력매크로</definedName>
    <definedName name="L형측구" localSheetId="5">[49]!수식입력매크로</definedName>
    <definedName name="L형측구" localSheetId="26">[49]!수식입력매크로</definedName>
    <definedName name="L형측구" localSheetId="25">[49]!수식입력매크로</definedName>
    <definedName name="L형측구">[49]!수식입력매크로</definedName>
    <definedName name="L형측구깨기" localSheetId="10">#REF!</definedName>
    <definedName name="L형측구깨기" localSheetId="15">#REF!</definedName>
    <definedName name="L형측구깨기" localSheetId="4">#REF!</definedName>
    <definedName name="L형측구깨기" localSheetId="5">#REF!</definedName>
    <definedName name="L형측구깨기" localSheetId="26">#REF!</definedName>
    <definedName name="L형측구깨기" localSheetId="25">#REF!</definedName>
    <definedName name="L형측구깨기">#REF!</definedName>
    <definedName name="L형측구수량집계" localSheetId="10">#REF!</definedName>
    <definedName name="L형측구수량집계" localSheetId="8">#REF!</definedName>
    <definedName name="L형측구수량집계" localSheetId="15">#REF!</definedName>
    <definedName name="L형측구수량집계" localSheetId="24">#REF!</definedName>
    <definedName name="L형측구수량집계" localSheetId="4">#REF!</definedName>
    <definedName name="L형측구수량집계" localSheetId="5">#REF!</definedName>
    <definedName name="L형측구수량집계" localSheetId="26">#REF!</definedName>
    <definedName name="L형측구수량집계" localSheetId="25">#REF!</definedName>
    <definedName name="L형측구수량집계">#REF!</definedName>
    <definedName name="M" localSheetId="24">#REF!</definedName>
    <definedName name="m" hidden="1">{#N/A,#N/A,FALSE,"조골재"}</definedName>
    <definedName name="M_8" localSheetId="10">#REF!</definedName>
    <definedName name="M_8" localSheetId="8">#REF!</definedName>
    <definedName name="M_8" localSheetId="15">#REF!</definedName>
    <definedName name="M_8" localSheetId="24">#REF!</definedName>
    <definedName name="M_8" localSheetId="4">#REF!</definedName>
    <definedName name="M_8" localSheetId="5">#REF!</definedName>
    <definedName name="M_8" localSheetId="26">#REF!</definedName>
    <definedName name="M_8" localSheetId="25">#REF!</definedName>
    <definedName name="M_8">#REF!</definedName>
    <definedName name="M_EF" localSheetId="10">#REF!</definedName>
    <definedName name="M_EF" localSheetId="15">#REF!</definedName>
    <definedName name="M_EF" localSheetId="4">#REF!</definedName>
    <definedName name="M_EF" localSheetId="5">#REF!</definedName>
    <definedName name="M_EF" localSheetId="26">#REF!</definedName>
    <definedName name="M_EF" localSheetId="25">#REF!</definedName>
    <definedName name="M_EF">#REF!</definedName>
    <definedName name="M1A1P">'[14]BOX(1.5X1.5)'!$C$20</definedName>
    <definedName name="m1a1t">'[14]BOX(1.5X1.5)'!$C$68</definedName>
    <definedName name="m1a2p">'[14]BOX(1.5X1.5)'!$C$44</definedName>
    <definedName name="m1a2t">'[14]BOX(1.5X1.5)'!$C$92</definedName>
    <definedName name="M2A1P">'[14]BOX(1.5X1.5)'!$C$21</definedName>
    <definedName name="m2a1t">'[14]BOX(1.5X1.5)'!$C$69</definedName>
    <definedName name="m2a2p">'[14]BOX(1.5X1.5)'!$C$45</definedName>
    <definedName name="m2a2t">'[14]BOX(1.5X1.5)'!$C$93</definedName>
    <definedName name="㎥" localSheetId="10">#REF!</definedName>
    <definedName name="㎥" localSheetId="15">#REF!</definedName>
    <definedName name="㎥" localSheetId="4">#REF!</definedName>
    <definedName name="㎥" localSheetId="5">#REF!</definedName>
    <definedName name="㎥" localSheetId="26">#REF!</definedName>
    <definedName name="㎥" localSheetId="25">#REF!</definedName>
    <definedName name="㎥">#REF!</definedName>
    <definedName name="M3A1P">'[14]BOX(1.5X1.5)'!$C$22</definedName>
    <definedName name="m3a1t">'[14]BOX(1.5X1.5)'!$C$70</definedName>
    <definedName name="m3a2p">'[14]BOX(1.5X1.5)'!$C$46</definedName>
    <definedName name="m3a2t">'[14]BOX(1.5X1.5)'!$C$94</definedName>
    <definedName name="M4A1P">'[14]BOX(1.5X1.5)'!$C$23</definedName>
    <definedName name="m4a1t">'[14]BOX(1.5X1.5)'!$C$71</definedName>
    <definedName name="m4a2p">'[14]BOX(1.5X1.5)'!$C$47</definedName>
    <definedName name="m4a2t">'[14]BOX(1.5X1.5)'!$C$95</definedName>
    <definedName name="Macro1" localSheetId="10">#REF!</definedName>
    <definedName name="Macro1" localSheetId="8">#REF!</definedName>
    <definedName name="Macro1" localSheetId="15">#REF!</definedName>
    <definedName name="Macro1" localSheetId="24">#REF!</definedName>
    <definedName name="Macro1" localSheetId="4">#REF!</definedName>
    <definedName name="Macro1" localSheetId="5">#REF!</definedName>
    <definedName name="Macro1" localSheetId="26">#REF!</definedName>
    <definedName name="Macro1" localSheetId="25">#REF!</definedName>
    <definedName name="Macro1">#REF!</definedName>
    <definedName name="Macro13" localSheetId="10">#REF!</definedName>
    <definedName name="Macro13" localSheetId="8">#REF!</definedName>
    <definedName name="Macro13" localSheetId="15">#REF!</definedName>
    <definedName name="Macro13" localSheetId="24">#REF!</definedName>
    <definedName name="Macro13" localSheetId="4">#REF!</definedName>
    <definedName name="Macro13" localSheetId="5">#REF!</definedName>
    <definedName name="Macro13" localSheetId="26">#REF!</definedName>
    <definedName name="Macro13" localSheetId="25">#REF!</definedName>
    <definedName name="Macro13">#REF!</definedName>
    <definedName name="Macro2" localSheetId="10">#REF!</definedName>
    <definedName name="Macro2" localSheetId="8">#REF!</definedName>
    <definedName name="Macro2" localSheetId="15">#REF!</definedName>
    <definedName name="Macro2" localSheetId="24">#REF!</definedName>
    <definedName name="Macro2" localSheetId="4">#REF!</definedName>
    <definedName name="Macro2" localSheetId="5">#REF!</definedName>
    <definedName name="Macro2" localSheetId="26">#REF!</definedName>
    <definedName name="Macro2" localSheetId="25">#REF!</definedName>
    <definedName name="Macro2">#REF!</definedName>
    <definedName name="Macro2.1" localSheetId="10">#REF!</definedName>
    <definedName name="Macro2.1" localSheetId="15">#REF!</definedName>
    <definedName name="Macro2.1" localSheetId="4">#REF!</definedName>
    <definedName name="Macro2.1" localSheetId="5">#REF!</definedName>
    <definedName name="Macro2.1" localSheetId="26">#REF!</definedName>
    <definedName name="Macro2.1" localSheetId="25">#REF!</definedName>
    <definedName name="Macro2.1">#REF!</definedName>
    <definedName name="Macro3" localSheetId="10">#REF!</definedName>
    <definedName name="Macro3" localSheetId="15">#REF!</definedName>
    <definedName name="Macro3" localSheetId="4">#REF!</definedName>
    <definedName name="Macro3" localSheetId="5">#REF!</definedName>
    <definedName name="Macro3" localSheetId="26">#REF!</definedName>
    <definedName name="Macro3" localSheetId="25">#REF!</definedName>
    <definedName name="Macro3">#REF!</definedName>
    <definedName name="MaH" localSheetId="10">#REF!</definedName>
    <definedName name="MaH" localSheetId="8">#REF!</definedName>
    <definedName name="MaH" localSheetId="15">#REF!</definedName>
    <definedName name="MaH" localSheetId="4">#REF!</definedName>
    <definedName name="MaH" localSheetId="5">#REF!</definedName>
    <definedName name="MaH" localSheetId="26">#REF!</definedName>
    <definedName name="MaH" localSheetId="25">#REF!</definedName>
    <definedName name="MaH">#REF!</definedName>
    <definedName name="MARGINPLAN" localSheetId="10">#REF!</definedName>
    <definedName name="MARGINPLAN" localSheetId="15">#REF!</definedName>
    <definedName name="MARGINPLAN" localSheetId="4">#REF!</definedName>
    <definedName name="MARGINPLAN" localSheetId="5">#REF!</definedName>
    <definedName name="MARGINPLAN" localSheetId="26">#REF!</definedName>
    <definedName name="MARGINPLAN" localSheetId="25">#REF!</definedName>
    <definedName name="MARGINPLAN">#REF!</definedName>
    <definedName name="MARGINPROJ" localSheetId="10">#REF!</definedName>
    <definedName name="MARGINPROJ" localSheetId="15">#REF!</definedName>
    <definedName name="MARGINPROJ" localSheetId="4">#REF!</definedName>
    <definedName name="MARGINPROJ" localSheetId="5">#REF!</definedName>
    <definedName name="MARGINPROJ" localSheetId="26">#REF!</definedName>
    <definedName name="MARGINPROJ" localSheetId="25">#REF!</definedName>
    <definedName name="MARGINPROJ">#REF!</definedName>
    <definedName name="maxcoeff" localSheetId="10">#REF!</definedName>
    <definedName name="maxcoeff" localSheetId="15">#REF!</definedName>
    <definedName name="maxcoeff" localSheetId="4">#REF!</definedName>
    <definedName name="maxcoeff" localSheetId="5">#REF!</definedName>
    <definedName name="maxcoeff" localSheetId="26">#REF!</definedName>
    <definedName name="maxcoeff" localSheetId="25">#REF!</definedName>
    <definedName name="maxcoeff">#REF!</definedName>
    <definedName name="MaxCV" localSheetId="10">#REF!</definedName>
    <definedName name="MaxCV" localSheetId="15">#REF!</definedName>
    <definedName name="MaxCV" localSheetId="4">#REF!</definedName>
    <definedName name="MaxCV" localSheetId="5">#REF!</definedName>
    <definedName name="MaxCV" localSheetId="26">#REF!</definedName>
    <definedName name="MaxCV" localSheetId="25">#REF!</definedName>
    <definedName name="MaxCV">#REF!</definedName>
    <definedName name="maxstart1" localSheetId="10">#REF!</definedName>
    <definedName name="maxstart1" localSheetId="15">#REF!</definedName>
    <definedName name="maxstart1" localSheetId="4">#REF!</definedName>
    <definedName name="maxstart1" localSheetId="5">#REF!</definedName>
    <definedName name="maxstart1" localSheetId="26">#REF!</definedName>
    <definedName name="maxstart1" localSheetId="25">#REF!</definedName>
    <definedName name="maxstart1">#REF!</definedName>
    <definedName name="maxstart2" localSheetId="10">#REF!</definedName>
    <definedName name="maxstart2" localSheetId="15">#REF!</definedName>
    <definedName name="maxstart2" localSheetId="4">#REF!</definedName>
    <definedName name="maxstart2" localSheetId="5">#REF!</definedName>
    <definedName name="maxstart2" localSheetId="26">#REF!</definedName>
    <definedName name="maxstart2" localSheetId="25">#REF!</definedName>
    <definedName name="maxstart2">#REF!</definedName>
    <definedName name="maxstart3" localSheetId="10">#REF!</definedName>
    <definedName name="maxstart3" localSheetId="15">#REF!</definedName>
    <definedName name="maxstart3" localSheetId="4">#REF!</definedName>
    <definedName name="maxstart3" localSheetId="5">#REF!</definedName>
    <definedName name="maxstart3" localSheetId="26">#REF!</definedName>
    <definedName name="maxstart3" localSheetId="25">#REF!</definedName>
    <definedName name="maxstart3">#REF!</definedName>
    <definedName name="maxstart4" localSheetId="10">#REF!</definedName>
    <definedName name="maxstart4" localSheetId="15">#REF!</definedName>
    <definedName name="maxstart4" localSheetId="4">#REF!</definedName>
    <definedName name="maxstart4" localSheetId="5">#REF!</definedName>
    <definedName name="maxstart4" localSheetId="26">#REF!</definedName>
    <definedName name="maxstart4" localSheetId="25">#REF!</definedName>
    <definedName name="maxstart4">#REF!</definedName>
    <definedName name="maxstart5" localSheetId="10">#REF!</definedName>
    <definedName name="maxstart5" localSheetId="15">#REF!</definedName>
    <definedName name="maxstart5" localSheetId="4">#REF!</definedName>
    <definedName name="maxstart5" localSheetId="5">#REF!</definedName>
    <definedName name="maxstart5" localSheetId="26">#REF!</definedName>
    <definedName name="maxstart5" localSheetId="25">#REF!</definedName>
    <definedName name="maxstart5">#REF!</definedName>
    <definedName name="MB.1" localSheetId="10">#REF!</definedName>
    <definedName name="MB.1" localSheetId="8">#REF!</definedName>
    <definedName name="MB.1" localSheetId="15">#REF!</definedName>
    <definedName name="MB.1" localSheetId="4">#REF!</definedName>
    <definedName name="MB.1" localSheetId="5">#REF!</definedName>
    <definedName name="MB.1" localSheetId="26">#REF!</definedName>
    <definedName name="MB.1" localSheetId="25">#REF!</definedName>
    <definedName name="MB.1">#REF!</definedName>
    <definedName name="MB.2" localSheetId="10">#REF!</definedName>
    <definedName name="MB.2" localSheetId="8">#REF!</definedName>
    <definedName name="MB.2" localSheetId="15">#REF!</definedName>
    <definedName name="MB.2" localSheetId="4">#REF!</definedName>
    <definedName name="MB.2" localSheetId="5">#REF!</definedName>
    <definedName name="MB.2" localSheetId="26">#REF!</definedName>
    <definedName name="MB.2" localSheetId="25">#REF!</definedName>
    <definedName name="MB.2">#REF!</definedName>
    <definedName name="Mc3Span" localSheetId="10">#REF!</definedName>
    <definedName name="Mc3Span" localSheetId="8">#REF!</definedName>
    <definedName name="Mc3Span" localSheetId="15">#REF!</definedName>
    <definedName name="Mc3Span" localSheetId="4">#REF!</definedName>
    <definedName name="Mc3Span" localSheetId="5">#REF!</definedName>
    <definedName name="Mc3Span" localSheetId="26">#REF!</definedName>
    <definedName name="Mc3Span" localSheetId="25">#REF!</definedName>
    <definedName name="Mc3Span">#REF!</definedName>
    <definedName name="Mc3Span_8" localSheetId="10">#REF!</definedName>
    <definedName name="Mc3Span_8" localSheetId="8">#REF!</definedName>
    <definedName name="Mc3Span_8" localSheetId="15">#REF!</definedName>
    <definedName name="Mc3Span_8" localSheetId="4">#REF!</definedName>
    <definedName name="Mc3Span_8" localSheetId="5">#REF!</definedName>
    <definedName name="Mc3Span_8" localSheetId="26">#REF!</definedName>
    <definedName name="Mc3Span_8" localSheetId="25">#REF!</definedName>
    <definedName name="Mc3Span_8">#REF!</definedName>
    <definedName name="MCB" localSheetId="10">#REF!</definedName>
    <definedName name="MCB" localSheetId="8">#REF!</definedName>
    <definedName name="MCB" localSheetId="15">#REF!</definedName>
    <definedName name="MCB" localSheetId="4">#REF!</definedName>
    <definedName name="MCB" localSheetId="5">#REF!</definedName>
    <definedName name="MCB" localSheetId="26">#REF!</definedName>
    <definedName name="MCB" localSheetId="25">#REF!</definedName>
    <definedName name="MCB">#REF!</definedName>
    <definedName name="MCH" localSheetId="10">#REF!</definedName>
    <definedName name="MCH" localSheetId="8">#REF!</definedName>
    <definedName name="MCH" localSheetId="15">#REF!</definedName>
    <definedName name="MCH" localSheetId="4">#REF!</definedName>
    <definedName name="MCH" localSheetId="5">#REF!</definedName>
    <definedName name="MCH" localSheetId="26">#REF!</definedName>
    <definedName name="MCH" localSheetId="25">#REF!</definedName>
    <definedName name="MCH">#REF!</definedName>
    <definedName name="MCON" localSheetId="10">#REF!</definedName>
    <definedName name="MCON" localSheetId="8">#REF!</definedName>
    <definedName name="MCON" localSheetId="15">#REF!</definedName>
    <definedName name="MCON" localSheetId="4">#REF!</definedName>
    <definedName name="MCON" localSheetId="5">#REF!</definedName>
    <definedName name="MCON" localSheetId="26">#REF!</definedName>
    <definedName name="MCON" localSheetId="25">#REF!</definedName>
    <definedName name="MCON">#REF!</definedName>
    <definedName name="md3fx1fr_rec" localSheetId="10">#REF!</definedName>
    <definedName name="md3fx1fr_rec" localSheetId="15">#REF!</definedName>
    <definedName name="md3fx1fr_rec" localSheetId="4">#REF!</definedName>
    <definedName name="md3fx1fr_rec" localSheetId="5">#REF!</definedName>
    <definedName name="md3fx1fr_rec" localSheetId="26">#REF!</definedName>
    <definedName name="md3fx1fr_rec" localSheetId="25">#REF!</definedName>
    <definedName name="md3fx1fr_rec">#REF!</definedName>
    <definedName name="md3fx1fr_tri" localSheetId="10">#REF!</definedName>
    <definedName name="md3fx1fr_tri" localSheetId="15">#REF!</definedName>
    <definedName name="md3fx1fr_tri" localSheetId="4">#REF!</definedName>
    <definedName name="md3fx1fr_tri" localSheetId="5">#REF!</definedName>
    <definedName name="md3fx1fr_tri" localSheetId="26">#REF!</definedName>
    <definedName name="md3fx1fr_tri" localSheetId="25">#REF!</definedName>
    <definedName name="md3fx1fr_tri">#REF!</definedName>
    <definedName name="md3fx1hg_rec" localSheetId="10">#REF!</definedName>
    <definedName name="md3fx1hg_rec" localSheetId="15">#REF!</definedName>
    <definedName name="md3fx1hg_rec" localSheetId="4">#REF!</definedName>
    <definedName name="md3fx1hg_rec" localSheetId="5">#REF!</definedName>
    <definedName name="md3fx1hg_rec" localSheetId="26">#REF!</definedName>
    <definedName name="md3fx1hg_rec" localSheetId="25">#REF!</definedName>
    <definedName name="md3fx1hg_rec">#REF!</definedName>
    <definedName name="md3fx1hg_tri" localSheetId="10">#REF!</definedName>
    <definedName name="md3fx1hg_tri" localSheetId="15">#REF!</definedName>
    <definedName name="md3fx1hg_tri" localSheetId="4">#REF!</definedName>
    <definedName name="md3fx1hg_tri" localSheetId="5">#REF!</definedName>
    <definedName name="md3fx1hg_tri" localSheetId="26">#REF!</definedName>
    <definedName name="md3fx1hg_tri" localSheetId="25">#REF!</definedName>
    <definedName name="md3fx1hg_tri">#REF!</definedName>
    <definedName name="md4fx_rec" localSheetId="10">#REF!</definedName>
    <definedName name="md4fx_rec" localSheetId="15">#REF!</definedName>
    <definedName name="md4fx_rec" localSheetId="4">#REF!</definedName>
    <definedName name="md4fx_rec" localSheetId="5">#REF!</definedName>
    <definedName name="md4fx_rec" localSheetId="26">#REF!</definedName>
    <definedName name="md4fx_rec" localSheetId="25">#REF!</definedName>
    <definedName name="md4fx_rec">#REF!</definedName>
    <definedName name="md4fx_semitri" localSheetId="10">#REF!</definedName>
    <definedName name="md4fx_semitri" localSheetId="15">#REF!</definedName>
    <definedName name="md4fx_semitri" localSheetId="4">#REF!</definedName>
    <definedName name="md4fx_semitri" localSheetId="5">#REF!</definedName>
    <definedName name="md4fx_semitri" localSheetId="26">#REF!</definedName>
    <definedName name="md4fx_semitri" localSheetId="25">#REF!</definedName>
    <definedName name="md4fx_semitri">#REF!</definedName>
    <definedName name="md4fx_tri" localSheetId="10">#REF!</definedName>
    <definedName name="md4fx_tri" localSheetId="15">#REF!</definedName>
    <definedName name="md4fx_tri" localSheetId="4">#REF!</definedName>
    <definedName name="md4fx_tri" localSheetId="5">#REF!</definedName>
    <definedName name="md4fx_tri" localSheetId="26">#REF!</definedName>
    <definedName name="md4fx_tri" localSheetId="25">#REF!</definedName>
    <definedName name="md4fx_tri">#REF!</definedName>
    <definedName name="MH" localSheetId="10">#REF!</definedName>
    <definedName name="MH" localSheetId="8">#REF!</definedName>
    <definedName name="MH" localSheetId="15">#REF!</definedName>
    <definedName name="MH" localSheetId="4">#REF!</definedName>
    <definedName name="MH" localSheetId="5">#REF!</definedName>
    <definedName name="MH" localSheetId="26">#REF!</definedName>
    <definedName name="MH" localSheetId="25">#REF!</definedName>
    <definedName name="MH">#REF!</definedName>
    <definedName name="mhdl1" localSheetId="10">#REF!</definedName>
    <definedName name="mhdl1" localSheetId="15">#REF!</definedName>
    <definedName name="mhdl1" localSheetId="4">#REF!</definedName>
    <definedName name="mhdl1" localSheetId="5">#REF!</definedName>
    <definedName name="mhdl1" localSheetId="26">#REF!</definedName>
    <definedName name="mhdl1" localSheetId="25">#REF!</definedName>
    <definedName name="mhdl1">#REF!</definedName>
    <definedName name="mhel1" localSheetId="10">#REF!</definedName>
    <definedName name="mhel1" localSheetId="15">#REF!</definedName>
    <definedName name="mhel1" localSheetId="4">#REF!</definedName>
    <definedName name="mhel1" localSheetId="5">#REF!</definedName>
    <definedName name="mhel1" localSheetId="26">#REF!</definedName>
    <definedName name="mhel1" localSheetId="25">#REF!</definedName>
    <definedName name="mhel1">#REF!</definedName>
    <definedName name="mhel2" localSheetId="10">#REF!</definedName>
    <definedName name="mhel2" localSheetId="15">#REF!</definedName>
    <definedName name="mhel2" localSheetId="4">#REF!</definedName>
    <definedName name="mhel2" localSheetId="5">#REF!</definedName>
    <definedName name="mhel2" localSheetId="26">#REF!</definedName>
    <definedName name="mhel2" localSheetId="25">#REF!</definedName>
    <definedName name="mhel2">#REF!</definedName>
    <definedName name="mhel3" localSheetId="10">#REF!</definedName>
    <definedName name="mhel3" localSheetId="15">#REF!</definedName>
    <definedName name="mhel3" localSheetId="4">#REF!</definedName>
    <definedName name="mhel3" localSheetId="5">#REF!</definedName>
    <definedName name="mhel3" localSheetId="26">#REF!</definedName>
    <definedName name="mhel3" localSheetId="25">#REF!</definedName>
    <definedName name="mhel3">#REF!</definedName>
    <definedName name="mhll1" localSheetId="10">#REF!</definedName>
    <definedName name="mhll1" localSheetId="15">#REF!</definedName>
    <definedName name="mhll1" localSheetId="4">#REF!</definedName>
    <definedName name="mhll1" localSheetId="5">#REF!</definedName>
    <definedName name="mhll1" localSheetId="26">#REF!</definedName>
    <definedName name="mhll1" localSheetId="25">#REF!</definedName>
    <definedName name="mhll1">#REF!</definedName>
    <definedName name="mhpe2" localSheetId="10">#REF!</definedName>
    <definedName name="mhpe2" localSheetId="15">#REF!</definedName>
    <definedName name="mhpe2" localSheetId="4">#REF!</definedName>
    <definedName name="mhpe2" localSheetId="5">#REF!</definedName>
    <definedName name="mhpe2" localSheetId="26">#REF!</definedName>
    <definedName name="mhpe2" localSheetId="25">#REF!</definedName>
    <definedName name="mhpe2">#REF!</definedName>
    <definedName name="mhpw" localSheetId="10">#REF!</definedName>
    <definedName name="mhpw" localSheetId="15">#REF!</definedName>
    <definedName name="mhpw" localSheetId="4">#REF!</definedName>
    <definedName name="mhpw" localSheetId="5">#REF!</definedName>
    <definedName name="mhpw" localSheetId="26">#REF!</definedName>
    <definedName name="mhpw" localSheetId="25">#REF!</definedName>
    <definedName name="mhpw">#REF!</definedName>
    <definedName name="mhw" localSheetId="10">#REF!</definedName>
    <definedName name="mhw" localSheetId="15">#REF!</definedName>
    <definedName name="mhw" localSheetId="4">#REF!</definedName>
    <definedName name="mhw" localSheetId="5">#REF!</definedName>
    <definedName name="mhw" localSheetId="26">#REF!</definedName>
    <definedName name="mhw" localSheetId="25">#REF!</definedName>
    <definedName name="mhw">#REF!</definedName>
    <definedName name="MID" localSheetId="10">#REF!</definedName>
    <definedName name="MID" localSheetId="8">#REF!</definedName>
    <definedName name="MID" localSheetId="15">#REF!</definedName>
    <definedName name="MID" localSheetId="4">#REF!</definedName>
    <definedName name="MID" localSheetId="5">#REF!</definedName>
    <definedName name="MID" localSheetId="26">#REF!</definedName>
    <definedName name="MID" localSheetId="25">#REF!</definedName>
    <definedName name="MID">#REF!</definedName>
    <definedName name="MKJIUCX" localSheetId="10">#REF!</definedName>
    <definedName name="MKJIUCX" localSheetId="15">#REF!</definedName>
    <definedName name="MKJIUCX" localSheetId="4">#REF!</definedName>
    <definedName name="MKJIUCX" localSheetId="5">#REF!</definedName>
    <definedName name="MKJIUCX" localSheetId="26">#REF!</definedName>
    <definedName name="MKJIUCX" localSheetId="25">#REF!</definedName>
    <definedName name="MKJIUCX">#REF!</definedName>
    <definedName name="MM" localSheetId="24">#REF!</definedName>
    <definedName name="MM" hidden="1">{#N/A,#N/A,FALSE,"단가표지"}</definedName>
    <definedName name="MMM" localSheetId="10">#REF!</definedName>
    <definedName name="MMM" localSheetId="8">#REF!</definedName>
    <definedName name="MMM" localSheetId="15">#REF!</definedName>
    <definedName name="MMM" localSheetId="24">#REF!</definedName>
    <definedName name="MMM" localSheetId="4">#REF!</definedName>
    <definedName name="MMM" localSheetId="5">#REF!</definedName>
    <definedName name="MMM" localSheetId="26">#REF!</definedName>
    <definedName name="MMM" localSheetId="25">#REF!</definedName>
    <definedName name="MMM">#REF!</definedName>
    <definedName name="MMMMM" localSheetId="10">#REF!</definedName>
    <definedName name="MMMMM" localSheetId="15">#REF!</definedName>
    <definedName name="MMMMM" localSheetId="4">#REF!</definedName>
    <definedName name="MMMMM" localSheetId="5">#REF!</definedName>
    <definedName name="MMMMM" localSheetId="26">#REF!</definedName>
    <definedName name="MMMMM" localSheetId="25">#REF!</definedName>
    <definedName name="MMMMM">#REF!</definedName>
    <definedName name="MO" localSheetId="10">#REF!</definedName>
    <definedName name="MO" localSheetId="8">#REF!</definedName>
    <definedName name="MO" localSheetId="15">#REF!</definedName>
    <definedName name="MO" localSheetId="24">#REF!</definedName>
    <definedName name="MO" localSheetId="4">#REF!</definedName>
    <definedName name="MO" localSheetId="5">#REF!</definedName>
    <definedName name="MO" localSheetId="26">#REF!</definedName>
    <definedName name="MO" localSheetId="25">#REF!</definedName>
    <definedName name="MO">#REF!</definedName>
    <definedName name="Module1.PR" localSheetId="10">[5]!Module1.PR</definedName>
    <definedName name="Module1.PR" localSheetId="8">[5]!Module1.PR</definedName>
    <definedName name="Module1.PR" localSheetId="15">[5]!Module1.PR</definedName>
    <definedName name="Module1.PR" localSheetId="4">[5]!Module1.PR</definedName>
    <definedName name="Module1.PR" localSheetId="5">[5]!Module1.PR</definedName>
    <definedName name="Module1.PR" localSheetId="26">[5]!Module1.PR</definedName>
    <definedName name="Module1.PR" localSheetId="25">[5]!Module1.PR</definedName>
    <definedName name="Module1.PR">[5]!Module1.PR</definedName>
    <definedName name="MONEY" localSheetId="10">#REF!,#REF!</definedName>
    <definedName name="MONEY" localSheetId="15">#REF!,#REF!</definedName>
    <definedName name="MONEY" localSheetId="4">#REF!,#REF!</definedName>
    <definedName name="MONEY" localSheetId="5">#REF!,#REF!</definedName>
    <definedName name="MONEY" localSheetId="26">#REF!,#REF!</definedName>
    <definedName name="MONEY" localSheetId="25">#REF!,#REF!</definedName>
    <definedName name="MONEY">#REF!,#REF!</definedName>
    <definedName name="MOO" localSheetId="10">[50]우각부보강!#REF!</definedName>
    <definedName name="MOO" localSheetId="8">[50]우각부보강!#REF!</definedName>
    <definedName name="MOO" localSheetId="15">[50]우각부보강!#REF!</definedName>
    <definedName name="MOO" localSheetId="4">[50]우각부보강!#REF!</definedName>
    <definedName name="MOO" localSheetId="5">[50]우각부보강!#REF!</definedName>
    <definedName name="MOO" localSheetId="26">[50]우각부보강!#REF!</definedName>
    <definedName name="MOO" localSheetId="25">[50]우각부보강!#REF!</definedName>
    <definedName name="MOO">[50]우각부보강!#REF!</definedName>
    <definedName name="MP" localSheetId="10">#REF!</definedName>
    <definedName name="MP" localSheetId="8">#REF!</definedName>
    <definedName name="MP" localSheetId="15">#REF!</definedName>
    <definedName name="MP" localSheetId="24">#REF!</definedName>
    <definedName name="MP" localSheetId="4">#REF!</definedName>
    <definedName name="MP" localSheetId="5">#REF!</definedName>
    <definedName name="MP" localSheetId="26">#REF!</definedName>
    <definedName name="MP" localSheetId="25">#REF!</definedName>
    <definedName name="MP">#REF!</definedName>
    <definedName name="MP_8" localSheetId="10">#REF!</definedName>
    <definedName name="MP_8" localSheetId="8">#REF!</definedName>
    <definedName name="MP_8" localSheetId="15">#REF!</definedName>
    <definedName name="MP_8" localSheetId="24">#REF!</definedName>
    <definedName name="MP_8" localSheetId="4">#REF!</definedName>
    <definedName name="MP_8" localSheetId="5">#REF!</definedName>
    <definedName name="MP_8" localSheetId="26">#REF!</definedName>
    <definedName name="MP_8" localSheetId="25">#REF!</definedName>
    <definedName name="MP_8">#REF!</definedName>
    <definedName name="MR" localSheetId="10">#REF!</definedName>
    <definedName name="MR" localSheetId="8">#REF!</definedName>
    <definedName name="MR" localSheetId="15">#REF!</definedName>
    <definedName name="MR" localSheetId="24">#REF!</definedName>
    <definedName name="MR" localSheetId="4">#REF!</definedName>
    <definedName name="MR" localSheetId="5">#REF!</definedName>
    <definedName name="MR" localSheetId="26">#REF!</definedName>
    <definedName name="MR" localSheetId="25">#REF!</definedName>
    <definedName name="MR">#REF!</definedName>
    <definedName name="MR_8" localSheetId="10">#REF!</definedName>
    <definedName name="MR_8" localSheetId="8">#REF!</definedName>
    <definedName name="MR_8" localSheetId="15">#REF!</definedName>
    <definedName name="MR_8" localSheetId="4">#REF!</definedName>
    <definedName name="MR_8" localSheetId="5">#REF!</definedName>
    <definedName name="MR_8" localSheetId="26">#REF!</definedName>
    <definedName name="MR_8" localSheetId="25">#REF!</definedName>
    <definedName name="MR_8">#REF!</definedName>
    <definedName name="MRD" localSheetId="10">#REF!</definedName>
    <definedName name="MRD" localSheetId="15">#REF!</definedName>
    <definedName name="MRD" localSheetId="4">#REF!</definedName>
    <definedName name="MRD" localSheetId="5">#REF!</definedName>
    <definedName name="MRD" localSheetId="26">#REF!</definedName>
    <definedName name="MRD" localSheetId="25">#REF!</definedName>
    <definedName name="MRD">#REF!</definedName>
    <definedName name="MRL" localSheetId="10">#REF!</definedName>
    <definedName name="MRL" localSheetId="15">#REF!</definedName>
    <definedName name="MRL" localSheetId="4">#REF!</definedName>
    <definedName name="MRL" localSheetId="5">#REF!</definedName>
    <definedName name="MRL" localSheetId="26">#REF!</definedName>
    <definedName name="MRL" localSheetId="25">#REF!</definedName>
    <definedName name="MRL">#REF!</definedName>
    <definedName name="MS" localSheetId="10">#REF!</definedName>
    <definedName name="MS" localSheetId="8">#REF!</definedName>
    <definedName name="MS" localSheetId="15">#REF!</definedName>
    <definedName name="MS" localSheetId="4">#REF!</definedName>
    <definedName name="MS" localSheetId="5">#REF!</definedName>
    <definedName name="MS" localSheetId="26">#REF!</definedName>
    <definedName name="MS" localSheetId="25">#REF!</definedName>
    <definedName name="MS">#REF!</definedName>
    <definedName name="MS_8" localSheetId="10">#REF!</definedName>
    <definedName name="MS_8" localSheetId="8">#REF!</definedName>
    <definedName name="MS_8" localSheetId="15">#REF!</definedName>
    <definedName name="MS_8" localSheetId="4">#REF!</definedName>
    <definedName name="MS_8" localSheetId="5">#REF!</definedName>
    <definedName name="MS_8" localSheetId="26">#REF!</definedName>
    <definedName name="MS_8" localSheetId="25">#REF!</definedName>
    <definedName name="MS_8">#REF!</definedName>
    <definedName name="MT" localSheetId="10">#REF!</definedName>
    <definedName name="MT" localSheetId="8">#REF!</definedName>
    <definedName name="MT" localSheetId="15">#REF!</definedName>
    <definedName name="MT" localSheetId="4">#REF!</definedName>
    <definedName name="MT" localSheetId="5">#REF!</definedName>
    <definedName name="MT" localSheetId="26">#REF!</definedName>
    <definedName name="MT" localSheetId="25">#REF!</definedName>
    <definedName name="MT">#REF!</definedName>
    <definedName name="MT_8" localSheetId="10">#REF!</definedName>
    <definedName name="MT_8" localSheetId="8">#REF!</definedName>
    <definedName name="MT_8" localSheetId="15">#REF!</definedName>
    <definedName name="MT_8" localSheetId="4">#REF!</definedName>
    <definedName name="MT_8" localSheetId="5">#REF!</definedName>
    <definedName name="MT_8" localSheetId="26">#REF!</definedName>
    <definedName name="MT_8" localSheetId="25">#REF!</definedName>
    <definedName name="MT_8">#REF!</definedName>
    <definedName name="MU" localSheetId="10">#REF!</definedName>
    <definedName name="MU" localSheetId="15">#REF!</definedName>
    <definedName name="MU" localSheetId="4">#REF!</definedName>
    <definedName name="MU" localSheetId="5">#REF!</definedName>
    <definedName name="MU" localSheetId="26">#REF!</definedName>
    <definedName name="MU" localSheetId="25">#REF!</definedName>
    <definedName name="MU">#REF!</definedName>
    <definedName name="MUO_REA" localSheetId="10">#REF!</definedName>
    <definedName name="MUO_REA" localSheetId="15">#REF!</definedName>
    <definedName name="MUO_REA" localSheetId="4">#REF!</definedName>
    <definedName name="MUO_REA" localSheetId="5">#REF!</definedName>
    <definedName name="MUO_REA" localSheetId="26">#REF!</definedName>
    <definedName name="MUO_REA" localSheetId="25">#REF!</definedName>
    <definedName name="MUO_REA">#REF!</definedName>
    <definedName name="MUO_TOE" localSheetId="10">#REF!</definedName>
    <definedName name="MUO_TOE" localSheetId="15">#REF!</definedName>
    <definedName name="MUO_TOE" localSheetId="4">#REF!</definedName>
    <definedName name="MUO_TOE" localSheetId="5">#REF!</definedName>
    <definedName name="MUO_TOE" localSheetId="26">#REF!</definedName>
    <definedName name="MUO_TOE" localSheetId="25">#REF!</definedName>
    <definedName name="MUO_TOE">#REF!</definedName>
    <definedName name="musu" localSheetId="10">#REF!</definedName>
    <definedName name="musu" localSheetId="8">#REF!</definedName>
    <definedName name="musu" localSheetId="15">#REF!</definedName>
    <definedName name="musu" localSheetId="4">#REF!</definedName>
    <definedName name="musu" localSheetId="5">#REF!</definedName>
    <definedName name="musu" localSheetId="26">#REF!</definedName>
    <definedName name="musu" localSheetId="25">#REF!</definedName>
    <definedName name="musu">#REF!</definedName>
    <definedName name="Mv" localSheetId="10">#REF!</definedName>
    <definedName name="Mv" localSheetId="15">#REF!</definedName>
    <definedName name="Mv" localSheetId="4">#REF!</definedName>
    <definedName name="Mv" localSheetId="5">#REF!</definedName>
    <definedName name="Mv" localSheetId="26">#REF!</definedName>
    <definedName name="Mv" localSheetId="25">#REF!</definedName>
    <definedName name="Mv">#REF!</definedName>
    <definedName name="mvdl1" localSheetId="10">#REF!</definedName>
    <definedName name="mvdl1" localSheetId="15">#REF!</definedName>
    <definedName name="mvdl1" localSheetId="4">#REF!</definedName>
    <definedName name="mvdl1" localSheetId="5">#REF!</definedName>
    <definedName name="mvdl1" localSheetId="26">#REF!</definedName>
    <definedName name="mvdl1" localSheetId="25">#REF!</definedName>
    <definedName name="mvdl1">#REF!</definedName>
    <definedName name="mvel1" localSheetId="10">#REF!</definedName>
    <definedName name="mvel1" localSheetId="15">#REF!</definedName>
    <definedName name="mvel1" localSheetId="4">#REF!</definedName>
    <definedName name="mvel1" localSheetId="5">#REF!</definedName>
    <definedName name="mvel1" localSheetId="26">#REF!</definedName>
    <definedName name="mvel1" localSheetId="25">#REF!</definedName>
    <definedName name="mvel1">#REF!</definedName>
    <definedName name="mvel2" localSheetId="10">#REF!</definedName>
    <definedName name="mvel2" localSheetId="15">#REF!</definedName>
    <definedName name="mvel2" localSheetId="4">#REF!</definedName>
    <definedName name="mvel2" localSheetId="5">#REF!</definedName>
    <definedName name="mvel2" localSheetId="26">#REF!</definedName>
    <definedName name="mvel2" localSheetId="25">#REF!</definedName>
    <definedName name="mvel2">#REF!</definedName>
    <definedName name="mvel3" localSheetId="10">#REF!</definedName>
    <definedName name="mvel3" localSheetId="15">#REF!</definedName>
    <definedName name="mvel3" localSheetId="4">#REF!</definedName>
    <definedName name="mvel3" localSheetId="5">#REF!</definedName>
    <definedName name="mvel3" localSheetId="26">#REF!</definedName>
    <definedName name="mvel3" localSheetId="25">#REF!</definedName>
    <definedName name="mvel3">#REF!</definedName>
    <definedName name="mvll1" localSheetId="10">#REF!</definedName>
    <definedName name="mvll1" localSheetId="15">#REF!</definedName>
    <definedName name="mvll1" localSheetId="4">#REF!</definedName>
    <definedName name="mvll1" localSheetId="5">#REF!</definedName>
    <definedName name="mvll1" localSheetId="26">#REF!</definedName>
    <definedName name="mvll1" localSheetId="25">#REF!</definedName>
    <definedName name="mvll1">#REF!</definedName>
    <definedName name="mvpe2" localSheetId="10">#REF!</definedName>
    <definedName name="mvpe2" localSheetId="15">#REF!</definedName>
    <definedName name="mvpe2" localSheetId="4">#REF!</definedName>
    <definedName name="mvpe2" localSheetId="5">#REF!</definedName>
    <definedName name="mvpe2" localSheetId="26">#REF!</definedName>
    <definedName name="mvpe2" localSheetId="25">#REF!</definedName>
    <definedName name="mvpe2">#REF!</definedName>
    <definedName name="mvpw" localSheetId="10">#REF!</definedName>
    <definedName name="mvpw" localSheetId="15">#REF!</definedName>
    <definedName name="mvpw" localSheetId="4">#REF!</definedName>
    <definedName name="mvpw" localSheetId="5">#REF!</definedName>
    <definedName name="mvpw" localSheetId="26">#REF!</definedName>
    <definedName name="mvpw" localSheetId="25">#REF!</definedName>
    <definedName name="mvpw">#REF!</definedName>
    <definedName name="MX" localSheetId="10">#REF!</definedName>
    <definedName name="MX" localSheetId="15">#REF!</definedName>
    <definedName name="MX" localSheetId="4">#REF!</definedName>
    <definedName name="MX" localSheetId="5">#REF!</definedName>
    <definedName name="MX" localSheetId="26">#REF!</definedName>
    <definedName name="MX" localSheetId="25">#REF!</definedName>
    <definedName name="MX">#REF!</definedName>
    <definedName name="Mxw" localSheetId="10">#REF!</definedName>
    <definedName name="Mxw" localSheetId="15">#REF!</definedName>
    <definedName name="Mxw" localSheetId="4">#REF!</definedName>
    <definedName name="Mxw" localSheetId="5">#REF!</definedName>
    <definedName name="Mxw" localSheetId="26">#REF!</definedName>
    <definedName name="Mxw" localSheetId="25">#REF!</definedName>
    <definedName name="Mxw">#REF!</definedName>
    <definedName name="My" localSheetId="10">#REF!</definedName>
    <definedName name="My" localSheetId="15">#REF!</definedName>
    <definedName name="My" localSheetId="4">#REF!</definedName>
    <definedName name="My" localSheetId="5">#REF!</definedName>
    <definedName name="My" localSheetId="26">#REF!</definedName>
    <definedName name="My" localSheetId="25">#REF!</definedName>
    <definedName name="My">#REF!</definedName>
    <definedName name="MYB.1" localSheetId="10">#REF!</definedName>
    <definedName name="MYB.1" localSheetId="8">#REF!</definedName>
    <definedName name="MYB.1" localSheetId="15">#REF!</definedName>
    <definedName name="MYB.1" localSheetId="4">#REF!</definedName>
    <definedName name="MYB.1" localSheetId="5">#REF!</definedName>
    <definedName name="MYB.1" localSheetId="26">#REF!</definedName>
    <definedName name="MYB.1" localSheetId="25">#REF!</definedName>
    <definedName name="MYB.1">#REF!</definedName>
    <definedName name="MYB.2" localSheetId="10">#REF!</definedName>
    <definedName name="MYB.2" localSheetId="8">#REF!</definedName>
    <definedName name="MYB.2" localSheetId="15">#REF!</definedName>
    <definedName name="MYB.2" localSheetId="4">#REF!</definedName>
    <definedName name="MYB.2" localSheetId="5">#REF!</definedName>
    <definedName name="MYB.2" localSheetId="26">#REF!</definedName>
    <definedName name="MYB.2" localSheetId="25">#REF!</definedName>
    <definedName name="MYB.2">#REF!</definedName>
    <definedName name="MYH" localSheetId="10">#REF!</definedName>
    <definedName name="MYH" localSheetId="8">#REF!</definedName>
    <definedName name="MYH" localSheetId="15">#REF!</definedName>
    <definedName name="MYH" localSheetId="4">#REF!</definedName>
    <definedName name="MYH" localSheetId="5">#REF!</definedName>
    <definedName name="MYH" localSheetId="26">#REF!</definedName>
    <definedName name="MYH" localSheetId="25">#REF!</definedName>
    <definedName name="MYH">#REF!</definedName>
    <definedName name="myun_chisu" localSheetId="10">#REF!</definedName>
    <definedName name="myun_chisu" localSheetId="8">#REF!</definedName>
    <definedName name="myun_chisu" localSheetId="15">#REF!</definedName>
    <definedName name="myun_chisu" localSheetId="4">#REF!</definedName>
    <definedName name="myun_chisu" localSheetId="5">#REF!</definedName>
    <definedName name="myun_chisu" localSheetId="26">#REF!</definedName>
    <definedName name="myun_chisu" localSheetId="25">#REF!</definedName>
    <definedName name="myun_chisu">#REF!</definedName>
    <definedName name="myun_con" localSheetId="10">#REF!</definedName>
    <definedName name="myun_con" localSheetId="8">#REF!</definedName>
    <definedName name="myun_con" localSheetId="15">#REF!</definedName>
    <definedName name="myun_con" localSheetId="4">#REF!</definedName>
    <definedName name="myun_con" localSheetId="5">#REF!</definedName>
    <definedName name="myun_con" localSheetId="26">#REF!</definedName>
    <definedName name="myun_con" localSheetId="25">#REF!</definedName>
    <definedName name="myun_con">#REF!</definedName>
    <definedName name="myun_form" localSheetId="10">#REF!</definedName>
    <definedName name="myun_form" localSheetId="8">#REF!</definedName>
    <definedName name="myun_form" localSheetId="15">#REF!</definedName>
    <definedName name="myun_form" localSheetId="4">#REF!</definedName>
    <definedName name="myun_form" localSheetId="5">#REF!</definedName>
    <definedName name="myun_form" localSheetId="26">#REF!</definedName>
    <definedName name="myun_form" localSheetId="25">#REF!</definedName>
    <definedName name="myun_form">#REF!</definedName>
    <definedName name="myun_jan" localSheetId="10">#REF!</definedName>
    <definedName name="myun_jan" localSheetId="8">#REF!</definedName>
    <definedName name="myun_jan" localSheetId="15">#REF!</definedName>
    <definedName name="myun_jan" localSheetId="4">#REF!</definedName>
    <definedName name="myun_jan" localSheetId="5">#REF!</definedName>
    <definedName name="myun_jan" localSheetId="26">#REF!</definedName>
    <definedName name="myun_jan" localSheetId="25">#REF!</definedName>
    <definedName name="myun_jan">#REF!</definedName>
    <definedName name="myun_meu" localSheetId="10">#REF!</definedName>
    <definedName name="myun_meu" localSheetId="8">#REF!</definedName>
    <definedName name="myun_meu" localSheetId="15">#REF!</definedName>
    <definedName name="myun_meu" localSheetId="4">#REF!</definedName>
    <definedName name="myun_meu" localSheetId="5">#REF!</definedName>
    <definedName name="myun_meu" localSheetId="26">#REF!</definedName>
    <definedName name="myun_meu" localSheetId="25">#REF!</definedName>
    <definedName name="myun_meu">#REF!</definedName>
    <definedName name="myun_pagi" localSheetId="10">#REF!</definedName>
    <definedName name="myun_pagi" localSheetId="8">#REF!</definedName>
    <definedName name="myun_pagi" localSheetId="15">#REF!</definedName>
    <definedName name="myun_pagi" localSheetId="4">#REF!</definedName>
    <definedName name="myun_pagi" localSheetId="5">#REF!</definedName>
    <definedName name="myun_pagi" localSheetId="26">#REF!</definedName>
    <definedName name="myun_pagi" localSheetId="25">#REF!</definedName>
    <definedName name="myun_pagi">#REF!</definedName>
    <definedName name="Myw" localSheetId="10">#REF!</definedName>
    <definedName name="Myw" localSheetId="15">#REF!</definedName>
    <definedName name="Myw" localSheetId="4">#REF!</definedName>
    <definedName name="Myw" localSheetId="5">#REF!</definedName>
    <definedName name="Myw" localSheetId="26">#REF!</definedName>
    <definedName name="Myw" localSheetId="25">#REF!</definedName>
    <definedName name="Myw">#REF!</definedName>
    <definedName name="MZ" localSheetId="10">#REF!</definedName>
    <definedName name="MZ" localSheetId="15">#REF!</definedName>
    <definedName name="MZ" localSheetId="4">#REF!</definedName>
    <definedName name="MZ" localSheetId="5">#REF!</definedName>
    <definedName name="MZ" localSheetId="26">#REF!</definedName>
    <definedName name="MZ" localSheetId="25">#REF!</definedName>
    <definedName name="MZ">#REF!</definedName>
    <definedName name="M당무게">[32]DATE!$E$24:$E$85</definedName>
    <definedName name="M당무게_8" localSheetId="10">#REF!</definedName>
    <definedName name="M당무게_8" localSheetId="8">#REF!</definedName>
    <definedName name="M당무게_8" localSheetId="15">#REF!</definedName>
    <definedName name="M당무게_8" localSheetId="24">#REF!</definedName>
    <definedName name="M당무게_8" localSheetId="4">#REF!</definedName>
    <definedName name="M당무게_8" localSheetId="5">#REF!</definedName>
    <definedName name="M당무게_8" localSheetId="26">#REF!</definedName>
    <definedName name="M당무게_8" localSheetId="25">#REF!</definedName>
    <definedName name="M당무게_8">#REF!</definedName>
    <definedName name="N" localSheetId="10">#REF!</definedName>
    <definedName name="N" localSheetId="8">#REF!</definedName>
    <definedName name="N" localSheetId="15">#REF!</definedName>
    <definedName name="N" localSheetId="24">#REF!</definedName>
    <definedName name="N" localSheetId="4">#REF!</definedName>
    <definedName name="N" localSheetId="5">#REF!</definedName>
    <definedName name="N" localSheetId="26">#REF!</definedName>
    <definedName name="N" localSheetId="25">#REF!</definedName>
    <definedName name="N">#REF!</definedName>
    <definedName name="N_8" localSheetId="10">#REF!</definedName>
    <definedName name="N_8" localSheetId="8">#REF!</definedName>
    <definedName name="N_8" localSheetId="15">#REF!</definedName>
    <definedName name="N_8" localSheetId="24">#REF!</definedName>
    <definedName name="N_8" localSheetId="4">#REF!</definedName>
    <definedName name="N_8" localSheetId="5">#REF!</definedName>
    <definedName name="N_8" localSheetId="26">#REF!</definedName>
    <definedName name="N_8" localSheetId="25">#REF!</definedName>
    <definedName name="N_8">#REF!</definedName>
    <definedName name="N_C" localSheetId="10">#REF!</definedName>
    <definedName name="N_C" localSheetId="15">#REF!</definedName>
    <definedName name="N_C" localSheetId="4">#REF!</definedName>
    <definedName name="N_C" localSheetId="5">#REF!</definedName>
    <definedName name="N_C" localSheetId="26">#REF!</definedName>
    <definedName name="N_C" localSheetId="25">#REF!</definedName>
    <definedName name="N_C">#REF!</definedName>
    <definedName name="N_Q" localSheetId="10">#REF!</definedName>
    <definedName name="N_Q" localSheetId="15">#REF!</definedName>
    <definedName name="N_Q" localSheetId="4">#REF!</definedName>
    <definedName name="N_Q" localSheetId="5">#REF!</definedName>
    <definedName name="N_Q" localSheetId="26">#REF!</definedName>
    <definedName name="N_Q" localSheetId="25">#REF!</definedName>
    <definedName name="N_Q">#REF!</definedName>
    <definedName name="N_R" localSheetId="10">#REF!</definedName>
    <definedName name="N_R" localSheetId="15">#REF!</definedName>
    <definedName name="N_R" localSheetId="4">#REF!</definedName>
    <definedName name="N_R" localSheetId="5">#REF!</definedName>
    <definedName name="N_R" localSheetId="26">#REF!</definedName>
    <definedName name="N_R" localSheetId="25">#REF!</definedName>
    <definedName name="N_R">#REF!</definedName>
    <definedName name="N1A" localSheetId="10">#REF!</definedName>
    <definedName name="N1A" localSheetId="15">#REF!</definedName>
    <definedName name="N1A" localSheetId="4">#REF!</definedName>
    <definedName name="N1A" localSheetId="5">#REF!</definedName>
    <definedName name="N1A" localSheetId="26">#REF!</definedName>
    <definedName name="N1A" localSheetId="25">#REF!</definedName>
    <definedName name="N1A">#REF!</definedName>
    <definedName name="N1D" localSheetId="10">#REF!</definedName>
    <definedName name="N1D" localSheetId="15">#REF!</definedName>
    <definedName name="N1D" localSheetId="4">#REF!</definedName>
    <definedName name="N1D" localSheetId="5">#REF!</definedName>
    <definedName name="N1D" localSheetId="26">#REF!</definedName>
    <definedName name="N1D" localSheetId="25">#REF!</definedName>
    <definedName name="N1D">#REF!</definedName>
    <definedName name="NA" localSheetId="10">#REF!</definedName>
    <definedName name="NA" localSheetId="8">#REF!</definedName>
    <definedName name="NA" localSheetId="15">#REF!</definedName>
    <definedName name="NA" localSheetId="4">#REF!</definedName>
    <definedName name="NA" localSheetId="5">#REF!</definedName>
    <definedName name="NA" localSheetId="26">#REF!</definedName>
    <definedName name="NA" localSheetId="25">#REF!</definedName>
    <definedName name="NA">#REF!</definedName>
    <definedName name="name" localSheetId="10">#REF!</definedName>
    <definedName name="name" localSheetId="15">#REF!</definedName>
    <definedName name="name" localSheetId="4">#REF!</definedName>
    <definedName name="name" localSheetId="5">#REF!</definedName>
    <definedName name="name" localSheetId="26">#REF!</definedName>
    <definedName name="name" localSheetId="25">#REF!</definedName>
    <definedName name="name">#REF!</definedName>
    <definedName name="Nca" localSheetId="10">#REF!</definedName>
    <definedName name="Nca" localSheetId="15">#REF!</definedName>
    <definedName name="Nca" localSheetId="4">#REF!</definedName>
    <definedName name="Nca" localSheetId="5">#REF!</definedName>
    <definedName name="Nca" localSheetId="26">#REF!</definedName>
    <definedName name="Nca" localSheetId="25">#REF!</definedName>
    <definedName name="Nca">#REF!</definedName>
    <definedName name="Ncd" localSheetId="10">#REF!</definedName>
    <definedName name="Ncd" localSheetId="15">#REF!</definedName>
    <definedName name="Ncd" localSheetId="4">#REF!</definedName>
    <definedName name="Ncd" localSheetId="5">#REF!</definedName>
    <definedName name="Ncd" localSheetId="26">#REF!</definedName>
    <definedName name="Ncd" localSheetId="25">#REF!</definedName>
    <definedName name="Ncd">#REF!</definedName>
    <definedName name="ND" localSheetId="10">#REF!</definedName>
    <definedName name="ND" localSheetId="15">#REF!</definedName>
    <definedName name="ND" localSheetId="4">#REF!</definedName>
    <definedName name="ND" localSheetId="5">#REF!</definedName>
    <definedName name="ND" localSheetId="26">#REF!</definedName>
    <definedName name="ND" localSheetId="25">#REF!</definedName>
    <definedName name="ND">#REF!</definedName>
    <definedName name="NE" localSheetId="10">#REF!</definedName>
    <definedName name="NE" localSheetId="15">#REF!</definedName>
    <definedName name="NE" localSheetId="4">#REF!</definedName>
    <definedName name="NE" localSheetId="5">#REF!</definedName>
    <definedName name="NE" localSheetId="26">#REF!</definedName>
    <definedName name="NE" localSheetId="25">#REF!</definedName>
    <definedName name="NE">#REF!</definedName>
    <definedName name="ngf"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n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NH" localSheetId="10">#REF!</definedName>
    <definedName name="NH" localSheetId="8">#REF!</definedName>
    <definedName name="NH" localSheetId="15">#REF!</definedName>
    <definedName name="NH" localSheetId="24">#REF!</definedName>
    <definedName name="NH" localSheetId="4">#REF!</definedName>
    <definedName name="NH" localSheetId="5">#REF!</definedName>
    <definedName name="NH" localSheetId="26">#REF!</definedName>
    <definedName name="NH" localSheetId="25">#REF!</definedName>
    <definedName name="NH">#REF!</definedName>
    <definedName name="NHM" localSheetId="10">#REF!</definedName>
    <definedName name="NHM" localSheetId="8">#REF!</definedName>
    <definedName name="NHM" localSheetId="15">#REF!</definedName>
    <definedName name="NHM" localSheetId="24">#REF!</definedName>
    <definedName name="NHM" localSheetId="4">#REF!</definedName>
    <definedName name="NHM" localSheetId="5">#REF!</definedName>
    <definedName name="NHM" localSheetId="26">#REF!</definedName>
    <definedName name="NHM" localSheetId="25">#REF!</definedName>
    <definedName name="NHM">#REF!</definedName>
    <definedName name="NN" localSheetId="10">#REF!</definedName>
    <definedName name="NN" localSheetId="8">#REF!</definedName>
    <definedName name="NN" localSheetId="15">#REF!</definedName>
    <definedName name="NN" localSheetId="24">#REF!</definedName>
    <definedName name="NN" localSheetId="4">#REF!</definedName>
    <definedName name="NN" localSheetId="5">#REF!</definedName>
    <definedName name="NN" localSheetId="26">#REF!</definedName>
    <definedName name="NN" localSheetId="25">#REF!</definedName>
    <definedName name="NN">#REF!</definedName>
    <definedName name="NNN" localSheetId="10">#REF!</definedName>
    <definedName name="NNN" localSheetId="8">#REF!</definedName>
    <definedName name="NNN" localSheetId="15">#REF!</definedName>
    <definedName name="NNN" localSheetId="4">#REF!</definedName>
    <definedName name="NNN" localSheetId="5">#REF!</definedName>
    <definedName name="NNN" localSheetId="26">#REF!</definedName>
    <definedName name="NNN" localSheetId="25">#REF!</definedName>
    <definedName name="NNN">#REF!</definedName>
    <definedName name="NNNN">'[27]ABUT수량-A1'!$T$25</definedName>
    <definedName name="NNNNNNNNNNNNNNNNNNN" localSheetId="10">BlankMacro1</definedName>
    <definedName name="NNNNNNNNNNNNNNNNNNN" localSheetId="15">BlankMacro1</definedName>
    <definedName name="NNNNNNNNNNNNNNNNNNN" localSheetId="24">BlankMacro1</definedName>
    <definedName name="NNNNNNNNNNNNNNNNNNN" localSheetId="4">BlankMacro1</definedName>
    <definedName name="NNNNNNNNNNNNNNNNNNN" localSheetId="5">BlankMacro1</definedName>
    <definedName name="NNNNNNNNNNNNNNNNNNN" localSheetId="26">BlankMacro1</definedName>
    <definedName name="NNNNNNNNNNNNNNNNNNN" localSheetId="25">BlankMacro1</definedName>
    <definedName name="NNNNNNNNNNNNNNNNNNN">BlankMacro1</definedName>
    <definedName name="no4fix" localSheetId="10">#REF!</definedName>
    <definedName name="no4fix" localSheetId="15">#REF!</definedName>
    <definedName name="no4fix" localSheetId="4">#REF!</definedName>
    <definedName name="no4fix" localSheetId="5">#REF!</definedName>
    <definedName name="no4fix" localSheetId="26">#REF!</definedName>
    <definedName name="no4fix" localSheetId="25">#REF!</definedName>
    <definedName name="no4fix">#REF!</definedName>
    <definedName name="NOT" localSheetId="10">#REF!</definedName>
    <definedName name="NOT" localSheetId="8">#REF!</definedName>
    <definedName name="NOT" localSheetId="15">#REF!</definedName>
    <definedName name="NOT" localSheetId="24">#REF!</definedName>
    <definedName name="NOT" localSheetId="4">#REF!</definedName>
    <definedName name="NOT" localSheetId="5">#REF!</definedName>
    <definedName name="NOT" localSheetId="26">#REF!</definedName>
    <definedName name="NOT" localSheetId="25">#REF!</definedName>
    <definedName name="NOT">#REF!</definedName>
    <definedName name="NOTCH" localSheetId="10">#REF!</definedName>
    <definedName name="NOTCH" localSheetId="15">#REF!</definedName>
    <definedName name="NOTCH" localSheetId="4">#REF!</definedName>
    <definedName name="NOTCH" localSheetId="5">#REF!</definedName>
    <definedName name="NOTCH" localSheetId="26">#REF!</definedName>
    <definedName name="NOTCH" localSheetId="25">#REF!</definedName>
    <definedName name="NOTCH">#REF!</definedName>
    <definedName name="NP" localSheetId="10">#REF!</definedName>
    <definedName name="NP" localSheetId="8">#REF!</definedName>
    <definedName name="NP" localSheetId="15">#REF!</definedName>
    <definedName name="NP" localSheetId="24">#REF!</definedName>
    <definedName name="NP" localSheetId="4">#REF!</definedName>
    <definedName name="NP" localSheetId="5">#REF!</definedName>
    <definedName name="NP" localSheetId="26">#REF!</definedName>
    <definedName name="NP" localSheetId="25">#REF!</definedName>
    <definedName name="NP">#REF!</definedName>
    <definedName name="NPZ" localSheetId="10">#REF!</definedName>
    <definedName name="NPZ" localSheetId="8">#REF!</definedName>
    <definedName name="NPZ" localSheetId="15">#REF!</definedName>
    <definedName name="NPZ" localSheetId="24">#REF!</definedName>
    <definedName name="NPZ" localSheetId="4">#REF!</definedName>
    <definedName name="NPZ" localSheetId="5">#REF!</definedName>
    <definedName name="NPZ" localSheetId="26">#REF!</definedName>
    <definedName name="NPZ" localSheetId="25">#REF!</definedName>
    <definedName name="NPZ">#REF!</definedName>
    <definedName name="NSA" localSheetId="10">#REF!</definedName>
    <definedName name="NSA" localSheetId="15">#REF!</definedName>
    <definedName name="NSA" localSheetId="4">#REF!</definedName>
    <definedName name="NSA" localSheetId="5">#REF!</definedName>
    <definedName name="NSA" localSheetId="26">#REF!</definedName>
    <definedName name="NSA" localSheetId="25">#REF!</definedName>
    <definedName name="NSA">#REF!</definedName>
    <definedName name="NSD" localSheetId="10">#REF!</definedName>
    <definedName name="NSD" localSheetId="15">#REF!</definedName>
    <definedName name="NSD" localSheetId="4">#REF!</definedName>
    <definedName name="NSD" localSheetId="5">#REF!</definedName>
    <definedName name="NSD" localSheetId="26">#REF!</definedName>
    <definedName name="NSD" localSheetId="25">#REF!</definedName>
    <definedName name="NSD">#REF!</definedName>
    <definedName name="NSP" localSheetId="10">#REF!</definedName>
    <definedName name="NSP" localSheetId="15">#REF!</definedName>
    <definedName name="NSP" localSheetId="4">#REF!</definedName>
    <definedName name="NSP" localSheetId="5">#REF!</definedName>
    <definedName name="NSP" localSheetId="26">#REF!</definedName>
    <definedName name="NSP" localSheetId="25">#REF!</definedName>
    <definedName name="NSP">#REF!</definedName>
    <definedName name="NST" localSheetId="10">#REF!</definedName>
    <definedName name="NST" localSheetId="15">#REF!</definedName>
    <definedName name="NST" localSheetId="4">#REF!</definedName>
    <definedName name="NST" localSheetId="5">#REF!</definedName>
    <definedName name="NST" localSheetId="26">#REF!</definedName>
    <definedName name="NST" localSheetId="25">#REF!</definedName>
    <definedName name="NST">#REF!</definedName>
    <definedName name="NSV" localSheetId="10">#REF!</definedName>
    <definedName name="NSV" localSheetId="15">#REF!</definedName>
    <definedName name="NSV" localSheetId="4">#REF!</definedName>
    <definedName name="NSV" localSheetId="5">#REF!</definedName>
    <definedName name="NSV" localSheetId="26">#REF!</definedName>
    <definedName name="NSV" localSheetId="25">#REF!</definedName>
    <definedName name="NSV">#REF!</definedName>
    <definedName name="null" localSheetId="10">#REF!</definedName>
    <definedName name="null" localSheetId="15">#REF!</definedName>
    <definedName name="null" localSheetId="4">#REF!</definedName>
    <definedName name="null" localSheetId="5">#REF!</definedName>
    <definedName name="null" localSheetId="26">#REF!</definedName>
    <definedName name="null" localSheetId="25">#REF!</definedName>
    <definedName name="null">#REF!</definedName>
    <definedName name="nx" localSheetId="10">#REF!</definedName>
    <definedName name="nx" localSheetId="15">#REF!</definedName>
    <definedName name="nx" localSheetId="4">#REF!</definedName>
    <definedName name="nx" localSheetId="5">#REF!</definedName>
    <definedName name="nx" localSheetId="26">#REF!</definedName>
    <definedName name="nx" localSheetId="25">#REF!</definedName>
    <definedName name="nx">#REF!</definedName>
    <definedName name="n이" localSheetId="10">#REF!</definedName>
    <definedName name="n이" localSheetId="8">#REF!</definedName>
    <definedName name="n이" localSheetId="15">#REF!</definedName>
    <definedName name="n이" localSheetId="4">#REF!</definedName>
    <definedName name="n이" localSheetId="5">#REF!</definedName>
    <definedName name="n이" localSheetId="26">#REF!</definedName>
    <definedName name="n이" localSheetId="25">#REF!</definedName>
    <definedName name="n이">#REF!</definedName>
    <definedName name="n이_1" localSheetId="10">#REF!</definedName>
    <definedName name="n이_1" localSheetId="8">#REF!</definedName>
    <definedName name="n이_1" localSheetId="15">#REF!</definedName>
    <definedName name="n이_1" localSheetId="4">#REF!</definedName>
    <definedName name="n이_1" localSheetId="5">#REF!</definedName>
    <definedName name="n이_1" localSheetId="26">#REF!</definedName>
    <definedName name="n이_1" localSheetId="25">#REF!</definedName>
    <definedName name="n이_1">#REF!</definedName>
    <definedName name="n이_1_8" localSheetId="10">#REF!</definedName>
    <definedName name="n이_1_8" localSheetId="8">#REF!</definedName>
    <definedName name="n이_1_8" localSheetId="15">#REF!</definedName>
    <definedName name="n이_1_8" localSheetId="4">#REF!</definedName>
    <definedName name="n이_1_8" localSheetId="5">#REF!</definedName>
    <definedName name="n이_1_8" localSheetId="26">#REF!</definedName>
    <definedName name="n이_1_8" localSheetId="25">#REF!</definedName>
    <definedName name="n이_1_8">#REF!</definedName>
    <definedName name="n이_2" localSheetId="10">#REF!</definedName>
    <definedName name="n이_2" localSheetId="8">#REF!</definedName>
    <definedName name="n이_2" localSheetId="15">#REF!</definedName>
    <definedName name="n이_2" localSheetId="4">#REF!</definedName>
    <definedName name="n이_2" localSheetId="5">#REF!</definedName>
    <definedName name="n이_2" localSheetId="26">#REF!</definedName>
    <definedName name="n이_2" localSheetId="25">#REF!</definedName>
    <definedName name="n이_2">#REF!</definedName>
    <definedName name="n이_2_8" localSheetId="10">#REF!</definedName>
    <definedName name="n이_2_8" localSheetId="8">#REF!</definedName>
    <definedName name="n이_2_8" localSheetId="15">#REF!</definedName>
    <definedName name="n이_2_8" localSheetId="4">#REF!</definedName>
    <definedName name="n이_2_8" localSheetId="5">#REF!</definedName>
    <definedName name="n이_2_8" localSheetId="26">#REF!</definedName>
    <definedName name="n이_2_8" localSheetId="25">#REF!</definedName>
    <definedName name="n이_2_8">#REF!</definedName>
    <definedName name="n이_8" localSheetId="10">#REF!</definedName>
    <definedName name="n이_8" localSheetId="8">#REF!</definedName>
    <definedName name="n이_8" localSheetId="15">#REF!</definedName>
    <definedName name="n이_8" localSheetId="4">#REF!</definedName>
    <definedName name="n이_8" localSheetId="5">#REF!</definedName>
    <definedName name="n이_8" localSheetId="26">#REF!</definedName>
    <definedName name="n이_8" localSheetId="25">#REF!</definedName>
    <definedName name="n이_8">#REF!</definedName>
    <definedName name="n일" localSheetId="10">#REF!</definedName>
    <definedName name="n일" localSheetId="8">#REF!</definedName>
    <definedName name="n일" localSheetId="15">#REF!</definedName>
    <definedName name="n일" localSheetId="4">#REF!</definedName>
    <definedName name="n일" localSheetId="5">#REF!</definedName>
    <definedName name="n일" localSheetId="26">#REF!</definedName>
    <definedName name="n일" localSheetId="25">#REF!</definedName>
    <definedName name="n일">#REF!</definedName>
    <definedName name="n일_8" localSheetId="10">#REF!</definedName>
    <definedName name="n일_8" localSheetId="8">#REF!</definedName>
    <definedName name="n일_8" localSheetId="15">#REF!</definedName>
    <definedName name="n일_8" localSheetId="4">#REF!</definedName>
    <definedName name="n일_8" localSheetId="5">#REF!</definedName>
    <definedName name="n일_8" localSheetId="26">#REF!</definedName>
    <definedName name="n일_8" localSheetId="25">#REF!</definedName>
    <definedName name="n일_8">#REF!</definedName>
    <definedName name="N치" localSheetId="10">#REF!</definedName>
    <definedName name="N치" localSheetId="15">#REF!</definedName>
    <definedName name="N치" localSheetId="4">#REF!</definedName>
    <definedName name="N치" localSheetId="5">#REF!</definedName>
    <definedName name="N치" localSheetId="26">#REF!</definedName>
    <definedName name="N치" localSheetId="25">#REF!</definedName>
    <definedName name="N치">#REF!</definedName>
    <definedName name="O" localSheetId="10">#REF!</definedName>
    <definedName name="O" localSheetId="8">#REF!</definedName>
    <definedName name="O" localSheetId="15">#REF!</definedName>
    <definedName name="O" localSheetId="4">#REF!</definedName>
    <definedName name="O" localSheetId="5">#REF!</definedName>
    <definedName name="O" localSheetId="26">#REF!</definedName>
    <definedName name="O" localSheetId="25">#REF!</definedName>
    <definedName name="O">#REF!</definedName>
    <definedName name="O_8" localSheetId="10">#REF!</definedName>
    <definedName name="O_8" localSheetId="8">#REF!</definedName>
    <definedName name="O_8" localSheetId="15">#REF!</definedName>
    <definedName name="O_8" localSheetId="4">#REF!</definedName>
    <definedName name="O_8" localSheetId="5">#REF!</definedName>
    <definedName name="O_8" localSheetId="26">#REF!</definedName>
    <definedName name="O_8" localSheetId="25">#REF!</definedName>
    <definedName name="O_8">#REF!</definedName>
    <definedName name="o_m" localSheetId="10">#REF!</definedName>
    <definedName name="o_m" localSheetId="8">#REF!</definedName>
    <definedName name="o_m" localSheetId="15">#REF!</definedName>
    <definedName name="o_m" localSheetId="4">#REF!</definedName>
    <definedName name="o_m" localSheetId="5">#REF!</definedName>
    <definedName name="o_m" localSheetId="26">#REF!</definedName>
    <definedName name="o_m" localSheetId="25">#REF!</definedName>
    <definedName name="o_m">#REF!</definedName>
    <definedName name="OA" localSheetId="10">#REF!</definedName>
    <definedName name="OA" localSheetId="8">#REF!</definedName>
    <definedName name="OA" localSheetId="15">#REF!</definedName>
    <definedName name="OA" localSheetId="4">#REF!</definedName>
    <definedName name="OA" localSheetId="5">#REF!</definedName>
    <definedName name="OA" localSheetId="26">#REF!</definedName>
    <definedName name="OA" localSheetId="25">#REF!</definedName>
    <definedName name="OA">#REF!</definedName>
    <definedName name="OB" localSheetId="10">#REF!</definedName>
    <definedName name="OB" localSheetId="8">#REF!</definedName>
    <definedName name="OB" localSheetId="15">#REF!</definedName>
    <definedName name="OB" localSheetId="4">#REF!</definedName>
    <definedName name="OB" localSheetId="5">#REF!</definedName>
    <definedName name="OB" localSheetId="26">#REF!</definedName>
    <definedName name="OB" localSheetId="25">#REF!</definedName>
    <definedName name="OB">#REF!</definedName>
    <definedName name="OD" localSheetId="10">#REF!</definedName>
    <definedName name="OD" localSheetId="8">#REF!</definedName>
    <definedName name="OD" localSheetId="15">#REF!</definedName>
    <definedName name="OD" localSheetId="4">#REF!</definedName>
    <definedName name="OD" localSheetId="5">#REF!</definedName>
    <definedName name="OD" localSheetId="26">#REF!</definedName>
    <definedName name="OD" localSheetId="25">#REF!</definedName>
    <definedName name="OD">#REF!</definedName>
    <definedName name="oh" localSheetId="10">#REF!</definedName>
    <definedName name="oh" localSheetId="15">#REF!</definedName>
    <definedName name="oh" localSheetId="4">#REF!</definedName>
    <definedName name="oh" localSheetId="5">#REF!</definedName>
    <definedName name="oh" localSheetId="26">#REF!</definedName>
    <definedName name="oh" localSheetId="25">#REF!</definedName>
    <definedName name="oh">#REF!</definedName>
    <definedName name="oi" localSheetId="24" hidden="1">{#N/A,#N/A,FALSE,"혼합골재"}</definedName>
    <definedName name="oi" hidden="1">{#N/A,#N/A,FALSE,"혼합골재"}</definedName>
    <definedName name="OIO" localSheetId="10">#REF!</definedName>
    <definedName name="OIO" localSheetId="15">#REF!</definedName>
    <definedName name="OIO" localSheetId="4">#REF!</definedName>
    <definedName name="OIO" localSheetId="5">#REF!</definedName>
    <definedName name="OIO" localSheetId="26">#REF!</definedName>
    <definedName name="OIO" localSheetId="25">#REF!</definedName>
    <definedName name="OIO">#REF!</definedName>
    <definedName name="oioi" localSheetId="10">BlankMacro1</definedName>
    <definedName name="oioi" localSheetId="15">BlankMacro1</definedName>
    <definedName name="oioi" localSheetId="24">BlankMacro1</definedName>
    <definedName name="oioi" localSheetId="4">BlankMacro1</definedName>
    <definedName name="oioi" localSheetId="5">BlankMacro1</definedName>
    <definedName name="oioi" localSheetId="26">BlankMacro1</definedName>
    <definedName name="oioi" localSheetId="25">BlankMacro1</definedName>
    <definedName name="oioi">BlankMacro1</definedName>
    <definedName name="ong" localSheetId="10">#REF!</definedName>
    <definedName name="ong" localSheetId="8">#REF!</definedName>
    <definedName name="ong" localSheetId="15">#REF!</definedName>
    <definedName name="ong" localSheetId="24">#REF!</definedName>
    <definedName name="ong" localSheetId="4">#REF!</definedName>
    <definedName name="ong" localSheetId="5">#REF!</definedName>
    <definedName name="ong" localSheetId="26">#REF!</definedName>
    <definedName name="ong" localSheetId="25">#REF!</definedName>
    <definedName name="ong">#REF!</definedName>
    <definedName name="OO" localSheetId="10">#REF!</definedName>
    <definedName name="OO" localSheetId="8">#REF!</definedName>
    <definedName name="OO" localSheetId="15">#REF!</definedName>
    <definedName name="OO" localSheetId="24">#REF!</definedName>
    <definedName name="OO" localSheetId="4">#REF!</definedName>
    <definedName name="OO" localSheetId="5">#REF!</definedName>
    <definedName name="OO" localSheetId="26">#REF!</definedName>
    <definedName name="OO" localSheetId="25">#REF!</definedName>
    <definedName name="OO">#REF!</definedName>
    <definedName name="ooo" localSheetId="10" hidden="1">'[51]6PILE  (돌출)'!#REF!</definedName>
    <definedName name="ooo" localSheetId="8" hidden="1">'[51]6PILE  (돌출)'!#REF!</definedName>
    <definedName name="ooo" localSheetId="15" hidden="1">'[51]6PILE  (돌출)'!#REF!</definedName>
    <definedName name="ooo" localSheetId="4" hidden="1">'[51]6PILE  (돌출)'!#REF!</definedName>
    <definedName name="ooo" localSheetId="5" hidden="1">'[51]6PILE  (돌출)'!#REF!</definedName>
    <definedName name="ooo" localSheetId="26" hidden="1">'[51]6PILE  (돌출)'!#REF!</definedName>
    <definedName name="ooo" localSheetId="25" hidden="1">'[51]6PILE  (돌출)'!#REF!</definedName>
    <definedName name="ooo" hidden="1">'[51]6PILE  (돌출)'!#REF!</definedName>
    <definedName name="ooo_8" localSheetId="10">#REF!</definedName>
    <definedName name="ooo_8" localSheetId="8">#REF!</definedName>
    <definedName name="ooo_8" localSheetId="15">#REF!</definedName>
    <definedName name="ooo_8" localSheetId="24">#REF!</definedName>
    <definedName name="ooo_8" localSheetId="4">#REF!</definedName>
    <definedName name="ooo_8" localSheetId="5">#REF!</definedName>
    <definedName name="ooo_8" localSheetId="26">#REF!</definedName>
    <definedName name="ooo_8" localSheetId="25">#REF!</definedName>
    <definedName name="ooo_8">#REF!</definedName>
    <definedName name="oooo">'[23]ABUT수량-A1'!$T$25</definedName>
    <definedName name="OP" localSheetId="10">#REF!</definedName>
    <definedName name="OP" localSheetId="15">#REF!</definedName>
    <definedName name="OP" localSheetId="4">#REF!</definedName>
    <definedName name="OP" localSheetId="5">#REF!</definedName>
    <definedName name="OP" localSheetId="26">#REF!</definedName>
    <definedName name="OP" localSheetId="25">#REF!</definedName>
    <definedName name="OP">#REF!</definedName>
    <definedName name="OPIU" localSheetId="10">BlankMacro1</definedName>
    <definedName name="OPIU" localSheetId="8">BlankMacro1</definedName>
    <definedName name="OPIU" localSheetId="15">BlankMacro1</definedName>
    <definedName name="OPIU" localSheetId="24">BlankMacro1</definedName>
    <definedName name="OPIU" localSheetId="4">BlankMacro1</definedName>
    <definedName name="OPIU" localSheetId="5">BlankMacro1</definedName>
    <definedName name="OPIU" localSheetId="26">BlankMacro1</definedName>
    <definedName name="OPIU" localSheetId="25">BlankMacro1</definedName>
    <definedName name="OPIU">BlankMacro1</definedName>
    <definedName name="OPIU_1" localSheetId="10">BlankMacro1</definedName>
    <definedName name="OPIU_1" localSheetId="8">BlankMacro1</definedName>
    <definedName name="OPIU_1" localSheetId="15">BlankMacro1</definedName>
    <definedName name="OPIU_1" localSheetId="24">BlankMacro1</definedName>
    <definedName name="OPIU_1" localSheetId="4">BlankMacro1</definedName>
    <definedName name="OPIU_1" localSheetId="5">BlankMacro1</definedName>
    <definedName name="OPIU_1" localSheetId="26">BlankMacro1</definedName>
    <definedName name="OPIU_1" localSheetId="25">BlankMacro1</definedName>
    <definedName name="OPIU_1">BlankMacro1</definedName>
    <definedName name="OPIU_10" localSheetId="10">BlankMacro1</definedName>
    <definedName name="OPIU_10" localSheetId="8">BlankMacro1</definedName>
    <definedName name="OPIU_10" localSheetId="15">BlankMacro1</definedName>
    <definedName name="OPIU_10" localSheetId="24">BlankMacro1</definedName>
    <definedName name="OPIU_10" localSheetId="4">BlankMacro1</definedName>
    <definedName name="OPIU_10" localSheetId="5">BlankMacro1</definedName>
    <definedName name="OPIU_10" localSheetId="26">BlankMacro1</definedName>
    <definedName name="OPIU_10" localSheetId="25">BlankMacro1</definedName>
    <definedName name="OPIU_10">BlankMacro1</definedName>
    <definedName name="OPIU_9" localSheetId="10">BlankMacro1</definedName>
    <definedName name="OPIU_9" localSheetId="8">BlankMacro1</definedName>
    <definedName name="OPIU_9" localSheetId="15">BlankMacro1</definedName>
    <definedName name="OPIU_9" localSheetId="24">BlankMacro1</definedName>
    <definedName name="OPIU_9" localSheetId="4">BlankMacro1</definedName>
    <definedName name="OPIU_9" localSheetId="5">BlankMacro1</definedName>
    <definedName name="OPIU_9" localSheetId="26">BlankMacro1</definedName>
    <definedName name="OPIU_9" localSheetId="25">BlankMacro1</definedName>
    <definedName name="OPIU_9">BlankMacro1</definedName>
    <definedName name="oppp" localSheetId="10">BlankMacro1</definedName>
    <definedName name="oppp" localSheetId="15">BlankMacro1</definedName>
    <definedName name="oppp" localSheetId="24">BlankMacro1</definedName>
    <definedName name="oppp" localSheetId="4">BlankMacro1</definedName>
    <definedName name="oppp" localSheetId="5">BlankMacro1</definedName>
    <definedName name="oppp" localSheetId="26">BlankMacro1</definedName>
    <definedName name="oppp" localSheetId="25">BlankMacro1</definedName>
    <definedName name="oppp">BlankMacro1</definedName>
    <definedName name="OUTD" localSheetId="10">#REF!</definedName>
    <definedName name="OUTD" localSheetId="8">#REF!</definedName>
    <definedName name="OUTD" localSheetId="15">#REF!</definedName>
    <definedName name="OUTD" localSheetId="24">#REF!</definedName>
    <definedName name="OUTD" localSheetId="4">#REF!</definedName>
    <definedName name="OUTD" localSheetId="5">#REF!</definedName>
    <definedName name="OUTD" localSheetId="26">#REF!</definedName>
    <definedName name="OUTD" localSheetId="25">#REF!</definedName>
    <definedName name="OUTD">#REF!</definedName>
    <definedName name="OUTD_8" localSheetId="10">#REF!</definedName>
    <definedName name="OUTD_8" localSheetId="8">#REF!</definedName>
    <definedName name="OUTD_8" localSheetId="15">#REF!</definedName>
    <definedName name="OUTD_8" localSheetId="24">#REF!</definedName>
    <definedName name="OUTD_8" localSheetId="4">#REF!</definedName>
    <definedName name="OUTD_8" localSheetId="5">#REF!</definedName>
    <definedName name="OUTD_8" localSheetId="26">#REF!</definedName>
    <definedName name="OUTD_8" localSheetId="25">#REF!</definedName>
    <definedName name="OUTD_8">#REF!</definedName>
    <definedName name="ow" localSheetId="10">#REF!</definedName>
    <definedName name="ow" localSheetId="15">#REF!</definedName>
    <definedName name="ow" localSheetId="4">#REF!</definedName>
    <definedName name="ow" localSheetId="5">#REF!</definedName>
    <definedName name="ow" localSheetId="26">#REF!</definedName>
    <definedName name="ow" localSheetId="25">#REF!</definedName>
    <definedName name="ow">#REF!</definedName>
    <definedName name="P" localSheetId="10">#REF!</definedName>
    <definedName name="P" localSheetId="8">#REF!</definedName>
    <definedName name="P" localSheetId="15">#REF!</definedName>
    <definedName name="P" localSheetId="24">#REF!</definedName>
    <definedName name="P" localSheetId="4">#REF!</definedName>
    <definedName name="P" localSheetId="5">#REF!</definedName>
    <definedName name="P" localSheetId="26">#REF!</definedName>
    <definedName name="P" localSheetId="25">#REF!</definedName>
    <definedName name="P">#REF!</definedName>
    <definedName name="P.S.C.BEAM" localSheetId="10">#REF!</definedName>
    <definedName name="P.S.C.BEAM" localSheetId="15">#REF!</definedName>
    <definedName name="P.S.C.BEAM" localSheetId="4">#REF!</definedName>
    <definedName name="P.S.C.BEAM" localSheetId="5">#REF!</definedName>
    <definedName name="P.S.C.BEAM" localSheetId="26">#REF!</definedName>
    <definedName name="P.S.C.BEAM" localSheetId="25">#REF!</definedName>
    <definedName name="P.S.C.BEAM">#REF!</definedName>
    <definedName name="P_1" localSheetId="10">#REF!</definedName>
    <definedName name="P_1" localSheetId="8">#REF!</definedName>
    <definedName name="P_1" localSheetId="15">#REF!</definedName>
    <definedName name="P_1" localSheetId="4">#REF!</definedName>
    <definedName name="P_1" localSheetId="5">#REF!</definedName>
    <definedName name="P_1" localSheetId="26">#REF!</definedName>
    <definedName name="P_1" localSheetId="25">#REF!</definedName>
    <definedName name="P_1">#REF!</definedName>
    <definedName name="P_2" localSheetId="10">#REF!</definedName>
    <definedName name="P_2" localSheetId="8">#REF!</definedName>
    <definedName name="P_2" localSheetId="15">#REF!</definedName>
    <definedName name="P_2" localSheetId="4">#REF!</definedName>
    <definedName name="P_2" localSheetId="5">#REF!</definedName>
    <definedName name="P_2" localSheetId="26">#REF!</definedName>
    <definedName name="P_2" localSheetId="25">#REF!</definedName>
    <definedName name="P_2">#REF!</definedName>
    <definedName name="P_3" localSheetId="10">#REF!</definedName>
    <definedName name="P_3" localSheetId="8">#REF!</definedName>
    <definedName name="P_3" localSheetId="15">#REF!</definedName>
    <definedName name="P_3" localSheetId="4">#REF!</definedName>
    <definedName name="P_3" localSheetId="5">#REF!</definedName>
    <definedName name="P_3" localSheetId="26">#REF!</definedName>
    <definedName name="P_3" localSheetId="25">#REF!</definedName>
    <definedName name="P_3">#REF!</definedName>
    <definedName name="P_4" localSheetId="10">#REF!</definedName>
    <definedName name="P_4" localSheetId="8">#REF!</definedName>
    <definedName name="P_4" localSheetId="15">#REF!</definedName>
    <definedName name="P_4" localSheetId="4">#REF!</definedName>
    <definedName name="P_4" localSheetId="5">#REF!</definedName>
    <definedName name="P_4" localSheetId="26">#REF!</definedName>
    <definedName name="P_4" localSheetId="25">#REF!</definedName>
    <definedName name="P_4">#REF!</definedName>
    <definedName name="p_8" localSheetId="10">#REF!</definedName>
    <definedName name="p_8" localSheetId="8">#REF!</definedName>
    <definedName name="p_8" localSheetId="15">#REF!</definedName>
    <definedName name="p_8" localSheetId="4">#REF!</definedName>
    <definedName name="p_8" localSheetId="5">#REF!</definedName>
    <definedName name="p_8" localSheetId="26">#REF!</definedName>
    <definedName name="p_8" localSheetId="25">#REF!</definedName>
    <definedName name="p_8">#REF!</definedName>
    <definedName name="P_A" localSheetId="10">#REF!</definedName>
    <definedName name="P_A" localSheetId="15">#REF!</definedName>
    <definedName name="P_A" localSheetId="4">#REF!</definedName>
    <definedName name="P_A" localSheetId="5">#REF!</definedName>
    <definedName name="P_A" localSheetId="26">#REF!</definedName>
    <definedName name="P_A" localSheetId="25">#REF!</definedName>
    <definedName name="P_A">#REF!</definedName>
    <definedName name="P_D" localSheetId="10">#REF!</definedName>
    <definedName name="P_D" localSheetId="15">#REF!</definedName>
    <definedName name="P_D" localSheetId="4">#REF!</definedName>
    <definedName name="P_D" localSheetId="5">#REF!</definedName>
    <definedName name="P_D" localSheetId="26">#REF!</definedName>
    <definedName name="P_D" localSheetId="25">#REF!</definedName>
    <definedName name="P_D">#REF!</definedName>
    <definedName name="P_E" localSheetId="10">#REF!</definedName>
    <definedName name="P_E" localSheetId="15">#REF!</definedName>
    <definedName name="P_E" localSheetId="4">#REF!</definedName>
    <definedName name="P_E" localSheetId="5">#REF!</definedName>
    <definedName name="P_E" localSheetId="26">#REF!</definedName>
    <definedName name="P_E" localSheetId="25">#REF!</definedName>
    <definedName name="P_E">#REF!</definedName>
    <definedName name="P_H2" localSheetId="10">#REF!</definedName>
    <definedName name="P_H2" localSheetId="15">#REF!</definedName>
    <definedName name="P_H2" localSheetId="4">#REF!</definedName>
    <definedName name="P_H2" localSheetId="5">#REF!</definedName>
    <definedName name="P_H2" localSheetId="26">#REF!</definedName>
    <definedName name="P_H2" localSheetId="25">#REF!</definedName>
    <definedName name="P_H2">#REF!</definedName>
    <definedName name="p_m" localSheetId="10">#REF!</definedName>
    <definedName name="p_m" localSheetId="8">#REF!</definedName>
    <definedName name="p_m" localSheetId="15">#REF!</definedName>
    <definedName name="p_m" localSheetId="4">#REF!</definedName>
    <definedName name="p_m" localSheetId="5">#REF!</definedName>
    <definedName name="p_m" localSheetId="26">#REF!</definedName>
    <definedName name="p_m" localSheetId="25">#REF!</definedName>
    <definedName name="p_m">#REF!</definedName>
    <definedName name="P1X" localSheetId="10">#REF!</definedName>
    <definedName name="P1X" localSheetId="8">#REF!</definedName>
    <definedName name="P1X" localSheetId="15">#REF!</definedName>
    <definedName name="P1X" localSheetId="4">#REF!</definedName>
    <definedName name="P1X" localSheetId="5">#REF!</definedName>
    <definedName name="P1X" localSheetId="26">#REF!</definedName>
    <definedName name="P1X" localSheetId="25">#REF!</definedName>
    <definedName name="P1X">#REF!</definedName>
    <definedName name="P1Z" localSheetId="10">#REF!</definedName>
    <definedName name="P1Z" localSheetId="8">#REF!</definedName>
    <definedName name="P1Z" localSheetId="15">#REF!</definedName>
    <definedName name="P1Z" localSheetId="4">#REF!</definedName>
    <definedName name="P1Z" localSheetId="5">#REF!</definedName>
    <definedName name="P1Z" localSheetId="26">#REF!</definedName>
    <definedName name="P1Z" localSheetId="25">#REF!</definedName>
    <definedName name="P1Z">#REF!</definedName>
    <definedName name="P2_D12" localSheetId="10">#REF!</definedName>
    <definedName name="P2_D12" localSheetId="15">#REF!</definedName>
    <definedName name="P2_D12" localSheetId="4">#REF!</definedName>
    <definedName name="P2_D12" localSheetId="5">#REF!</definedName>
    <definedName name="P2_D12" localSheetId="26">#REF!</definedName>
    <definedName name="P2_D12" localSheetId="25">#REF!</definedName>
    <definedName name="P2_D12">#REF!</definedName>
    <definedName name="P2_D22" localSheetId="10">#REF!</definedName>
    <definedName name="P2_D22" localSheetId="15">#REF!</definedName>
    <definedName name="P2_D22" localSheetId="4">#REF!</definedName>
    <definedName name="P2_D22" localSheetId="5">#REF!</definedName>
    <definedName name="P2_D22" localSheetId="26">#REF!</definedName>
    <definedName name="P2_D22" localSheetId="25">#REF!</definedName>
    <definedName name="P2_D22">#REF!</definedName>
    <definedName name="P2_P1" localSheetId="10">#REF!</definedName>
    <definedName name="P2_P1" localSheetId="15">#REF!</definedName>
    <definedName name="P2_P1" localSheetId="4">#REF!</definedName>
    <definedName name="P2_P1" localSheetId="5">#REF!</definedName>
    <definedName name="P2_P1" localSheetId="26">#REF!</definedName>
    <definedName name="P2_P1" localSheetId="25">#REF!</definedName>
    <definedName name="P2_P1">#REF!</definedName>
    <definedName name="P2_P10" localSheetId="10">#REF!</definedName>
    <definedName name="P2_P10" localSheetId="15">#REF!</definedName>
    <definedName name="P2_P10" localSheetId="4">#REF!</definedName>
    <definedName name="P2_P10" localSheetId="5">#REF!</definedName>
    <definedName name="P2_P10" localSheetId="26">#REF!</definedName>
    <definedName name="P2_P10" localSheetId="25">#REF!</definedName>
    <definedName name="P2_P10">#REF!</definedName>
    <definedName name="P2_P2" localSheetId="10">#REF!</definedName>
    <definedName name="P2_P2" localSheetId="15">#REF!</definedName>
    <definedName name="P2_P2" localSheetId="4">#REF!</definedName>
    <definedName name="P2_P2" localSheetId="5">#REF!</definedName>
    <definedName name="P2_P2" localSheetId="26">#REF!</definedName>
    <definedName name="P2_P2" localSheetId="25">#REF!</definedName>
    <definedName name="P2_P2">#REF!</definedName>
    <definedName name="P2_P3" localSheetId="10">#REF!</definedName>
    <definedName name="P2_P3" localSheetId="15">#REF!</definedName>
    <definedName name="P2_P3" localSheetId="4">#REF!</definedName>
    <definedName name="P2_P3" localSheetId="5">#REF!</definedName>
    <definedName name="P2_P3" localSheetId="26">#REF!</definedName>
    <definedName name="P2_P3" localSheetId="25">#REF!</definedName>
    <definedName name="P2_P3">#REF!</definedName>
    <definedName name="P2_P4" localSheetId="10">#REF!</definedName>
    <definedName name="P2_P4" localSheetId="15">#REF!</definedName>
    <definedName name="P2_P4" localSheetId="4">#REF!</definedName>
    <definedName name="P2_P4" localSheetId="5">#REF!</definedName>
    <definedName name="P2_P4" localSheetId="26">#REF!</definedName>
    <definedName name="P2_P4" localSheetId="25">#REF!</definedName>
    <definedName name="P2_P4">#REF!</definedName>
    <definedName name="P2_P5" localSheetId="10">#REF!</definedName>
    <definedName name="P2_P5" localSheetId="15">#REF!</definedName>
    <definedName name="P2_P5" localSheetId="4">#REF!</definedName>
    <definedName name="P2_P5" localSheetId="5">#REF!</definedName>
    <definedName name="P2_P5" localSheetId="26">#REF!</definedName>
    <definedName name="P2_P5" localSheetId="25">#REF!</definedName>
    <definedName name="P2_P5">#REF!</definedName>
    <definedName name="P2_P7" localSheetId="10">#REF!</definedName>
    <definedName name="P2_P7" localSheetId="15">#REF!</definedName>
    <definedName name="P2_P7" localSheetId="4">#REF!</definedName>
    <definedName name="P2_P7" localSheetId="5">#REF!</definedName>
    <definedName name="P2_P7" localSheetId="26">#REF!</definedName>
    <definedName name="P2_P7" localSheetId="25">#REF!</definedName>
    <definedName name="P2_P7">#REF!</definedName>
    <definedName name="P2_P8" localSheetId="10">#REF!</definedName>
    <definedName name="P2_P8" localSheetId="15">#REF!</definedName>
    <definedName name="P2_P8" localSheetId="4">#REF!</definedName>
    <definedName name="P2_P8" localSheetId="5">#REF!</definedName>
    <definedName name="P2_P8" localSheetId="26">#REF!</definedName>
    <definedName name="P2_P8" localSheetId="25">#REF!</definedName>
    <definedName name="P2_P8">#REF!</definedName>
    <definedName name="P2_P9" localSheetId="10">#REF!</definedName>
    <definedName name="P2_P9" localSheetId="15">#REF!</definedName>
    <definedName name="P2_P9" localSheetId="4">#REF!</definedName>
    <definedName name="P2_P9" localSheetId="5">#REF!</definedName>
    <definedName name="P2_P9" localSheetId="26">#REF!</definedName>
    <definedName name="P2_P9" localSheetId="25">#REF!</definedName>
    <definedName name="P2_P9">#REF!</definedName>
    <definedName name="P2MASS_버림" localSheetId="10">#REF!</definedName>
    <definedName name="P2MASS_버림" localSheetId="15">#REF!</definedName>
    <definedName name="P2MASS_버림" localSheetId="4">#REF!</definedName>
    <definedName name="P2MASS_버림" localSheetId="5">#REF!</definedName>
    <definedName name="P2MASS_버림" localSheetId="26">#REF!</definedName>
    <definedName name="P2MASS_버림" localSheetId="25">#REF!</definedName>
    <definedName name="P2MASS_버림">#REF!</definedName>
    <definedName name="P2PP" localSheetId="10">#REF!</definedName>
    <definedName name="P2PP" localSheetId="15">#REF!</definedName>
    <definedName name="P2PP" localSheetId="4">#REF!</definedName>
    <definedName name="P2PP" localSheetId="5">#REF!</definedName>
    <definedName name="P2PP" localSheetId="26">#REF!</definedName>
    <definedName name="P2PP" localSheetId="25">#REF!</definedName>
    <definedName name="P2PP">#REF!</definedName>
    <definedName name="P2X" localSheetId="10">#REF!</definedName>
    <definedName name="P2X" localSheetId="8">#REF!</definedName>
    <definedName name="P2X" localSheetId="15">#REF!</definedName>
    <definedName name="P2X" localSheetId="4">#REF!</definedName>
    <definedName name="P2X" localSheetId="5">#REF!</definedName>
    <definedName name="P2X" localSheetId="26">#REF!</definedName>
    <definedName name="P2X" localSheetId="25">#REF!</definedName>
    <definedName name="P2X">#REF!</definedName>
    <definedName name="P2Z" localSheetId="10">#REF!</definedName>
    <definedName name="P2Z" localSheetId="8">#REF!</definedName>
    <definedName name="P2Z" localSheetId="15">#REF!</definedName>
    <definedName name="P2Z" localSheetId="4">#REF!</definedName>
    <definedName name="P2Z" localSheetId="5">#REF!</definedName>
    <definedName name="P2Z" localSheetId="26">#REF!</definedName>
    <definedName name="P2Z" localSheetId="25">#REF!</definedName>
    <definedName name="P2Z">#REF!</definedName>
    <definedName name="P2고정단" localSheetId="10">#REF!</definedName>
    <definedName name="P2고정단" localSheetId="15">#REF!</definedName>
    <definedName name="P2고정단" localSheetId="4">#REF!</definedName>
    <definedName name="P2고정단" localSheetId="5">#REF!</definedName>
    <definedName name="P2고정단" localSheetId="26">#REF!</definedName>
    <definedName name="P2고정단" localSheetId="25">#REF!</definedName>
    <definedName name="P2고정단">#REF!</definedName>
    <definedName name="P2기둥X1" localSheetId="10">#REF!</definedName>
    <definedName name="P2기둥X1" localSheetId="15">#REF!</definedName>
    <definedName name="P2기둥X1" localSheetId="4">#REF!</definedName>
    <definedName name="P2기둥X1" localSheetId="5">#REF!</definedName>
    <definedName name="P2기둥X1" localSheetId="26">#REF!</definedName>
    <definedName name="P2기둥X1" localSheetId="25">#REF!</definedName>
    <definedName name="P2기둥X1">#REF!</definedName>
    <definedName name="P2기둥X2" localSheetId="10">#REF!</definedName>
    <definedName name="P2기둥X2" localSheetId="15">#REF!</definedName>
    <definedName name="P2기둥X2" localSheetId="4">#REF!</definedName>
    <definedName name="P2기둥X2" localSheetId="5">#REF!</definedName>
    <definedName name="P2기둥X2" localSheetId="26">#REF!</definedName>
    <definedName name="P2기둥X2" localSheetId="25">#REF!</definedName>
    <definedName name="P2기둥X2">#REF!</definedName>
    <definedName name="P2기둥Y" localSheetId="10">#REF!</definedName>
    <definedName name="P2기둥Y" localSheetId="15">#REF!</definedName>
    <definedName name="P2기둥Y" localSheetId="4">#REF!</definedName>
    <definedName name="P2기둥Y" localSheetId="5">#REF!</definedName>
    <definedName name="P2기둥Y" localSheetId="26">#REF!</definedName>
    <definedName name="P2기둥Y" localSheetId="25">#REF!</definedName>
    <definedName name="P2기둥Y">#REF!</definedName>
    <definedName name="P2내부코핑갯수" localSheetId="10">#REF!</definedName>
    <definedName name="P2내부코핑갯수" localSheetId="15">#REF!</definedName>
    <definedName name="P2내부코핑갯수" localSheetId="4">#REF!</definedName>
    <definedName name="P2내부코핑갯수" localSheetId="5">#REF!</definedName>
    <definedName name="P2내부코핑갯수" localSheetId="26">#REF!</definedName>
    <definedName name="P2내부코핑갯수" localSheetId="25">#REF!</definedName>
    <definedName name="P2내부코핑갯수">#REF!</definedName>
    <definedName name="P2내부코핑길이" localSheetId="10">#REF!</definedName>
    <definedName name="P2내부코핑길이" localSheetId="15">#REF!</definedName>
    <definedName name="P2내부코핑길이" localSheetId="4">#REF!</definedName>
    <definedName name="P2내부코핑길이" localSheetId="5">#REF!</definedName>
    <definedName name="P2내부코핑길이" localSheetId="26">#REF!</definedName>
    <definedName name="P2내부코핑길이" localSheetId="25">#REF!</definedName>
    <definedName name="P2내부코핑길이">#REF!</definedName>
    <definedName name="P2높이1" localSheetId="10">#REF!</definedName>
    <definedName name="P2높이1" localSheetId="15">#REF!</definedName>
    <definedName name="P2높이1" localSheetId="4">#REF!</definedName>
    <definedName name="P2높이1" localSheetId="5">#REF!</definedName>
    <definedName name="P2높이1" localSheetId="26">#REF!</definedName>
    <definedName name="P2높이1" localSheetId="25">#REF!</definedName>
    <definedName name="P2높이1">#REF!</definedName>
    <definedName name="P2높이2" localSheetId="10">#REF!</definedName>
    <definedName name="P2높이2" localSheetId="15">#REF!</definedName>
    <definedName name="P2높이2" localSheetId="4">#REF!</definedName>
    <definedName name="P2높이2" localSheetId="5">#REF!</definedName>
    <definedName name="P2높이2" localSheetId="26">#REF!</definedName>
    <definedName name="P2높이2" localSheetId="25">#REF!</definedName>
    <definedName name="P2높이2">#REF!</definedName>
    <definedName name="P2높이3" localSheetId="10">#REF!</definedName>
    <definedName name="P2높이3" localSheetId="15">#REF!</definedName>
    <definedName name="P2높이3" localSheetId="4">#REF!</definedName>
    <definedName name="P2높이3" localSheetId="5">#REF!</definedName>
    <definedName name="P2높이3" localSheetId="26">#REF!</definedName>
    <definedName name="P2높이3" localSheetId="25">#REF!</definedName>
    <definedName name="P2높이3">#REF!</definedName>
    <definedName name="P2높이4" localSheetId="10">#REF!</definedName>
    <definedName name="P2높이4" localSheetId="15">#REF!</definedName>
    <definedName name="P2높이4" localSheetId="4">#REF!</definedName>
    <definedName name="P2높이4" localSheetId="5">#REF!</definedName>
    <definedName name="P2높이4" localSheetId="26">#REF!</definedName>
    <definedName name="P2높이4" localSheetId="25">#REF!</definedName>
    <definedName name="P2높이4">#REF!</definedName>
    <definedName name="P2높이5" localSheetId="10">#REF!</definedName>
    <definedName name="P2높이5" localSheetId="15">#REF!</definedName>
    <definedName name="P2높이5" localSheetId="4">#REF!</definedName>
    <definedName name="P2높이5" localSheetId="5">#REF!</definedName>
    <definedName name="P2높이5" localSheetId="26">#REF!</definedName>
    <definedName name="P2높이5" localSheetId="25">#REF!</definedName>
    <definedName name="P2높이5">#REF!</definedName>
    <definedName name="P2단차" localSheetId="10">#REF!</definedName>
    <definedName name="P2단차" localSheetId="15">#REF!</definedName>
    <definedName name="P2단차" localSheetId="4">#REF!</definedName>
    <definedName name="P2단차" localSheetId="5">#REF!</definedName>
    <definedName name="P2단차" localSheetId="26">#REF!</definedName>
    <definedName name="P2단차" localSheetId="25">#REF!</definedName>
    <definedName name="P2단차">#REF!</definedName>
    <definedName name="P2단차수" localSheetId="10">#REF!</definedName>
    <definedName name="P2단차수" localSheetId="15">#REF!</definedName>
    <definedName name="P2단차수" localSheetId="4">#REF!</definedName>
    <definedName name="P2단차수" localSheetId="5">#REF!</definedName>
    <definedName name="P2단차수" localSheetId="26">#REF!</definedName>
    <definedName name="P2단차수" localSheetId="25">#REF!</definedName>
    <definedName name="P2단차수">#REF!</definedName>
    <definedName name="P2몰탈H" localSheetId="10">#REF!</definedName>
    <definedName name="P2몰탈H" localSheetId="15">#REF!</definedName>
    <definedName name="P2몰탈H" localSheetId="4">#REF!</definedName>
    <definedName name="P2몰탈H" localSheetId="5">#REF!</definedName>
    <definedName name="P2몰탈H" localSheetId="26">#REF!</definedName>
    <definedName name="P2몰탈H" localSheetId="25">#REF!</definedName>
    <definedName name="P2몰탈H">#REF!</definedName>
    <definedName name="P2믈록" localSheetId="10">#REF!</definedName>
    <definedName name="P2믈록" localSheetId="15">#REF!</definedName>
    <definedName name="P2믈록" localSheetId="4">#REF!</definedName>
    <definedName name="P2믈록" localSheetId="5">#REF!</definedName>
    <definedName name="P2믈록" localSheetId="26">#REF!</definedName>
    <definedName name="P2믈록" localSheetId="25">#REF!</definedName>
    <definedName name="P2믈록">#REF!</definedName>
    <definedName name="P2블록X" localSheetId="10">#REF!</definedName>
    <definedName name="P2블록X" localSheetId="15">#REF!</definedName>
    <definedName name="P2블록X" localSheetId="4">#REF!</definedName>
    <definedName name="P2블록X" localSheetId="5">#REF!</definedName>
    <definedName name="P2블록X" localSheetId="26">#REF!</definedName>
    <definedName name="P2블록X" localSheetId="25">#REF!</definedName>
    <definedName name="P2블록X">#REF!</definedName>
    <definedName name="P2블록Y1" localSheetId="10">#REF!</definedName>
    <definedName name="P2블록Y1" localSheetId="15">#REF!</definedName>
    <definedName name="P2블록Y1" localSheetId="4">#REF!</definedName>
    <definedName name="P2블록Y1" localSheetId="5">#REF!</definedName>
    <definedName name="P2블록Y1" localSheetId="26">#REF!</definedName>
    <definedName name="P2블록Y1" localSheetId="25">#REF!</definedName>
    <definedName name="P2블록Y1">#REF!</definedName>
    <definedName name="P2블록Y2" localSheetId="10">#REF!</definedName>
    <definedName name="P2블록Y2" localSheetId="15">#REF!</definedName>
    <definedName name="P2블록Y2" localSheetId="4">#REF!</definedName>
    <definedName name="P2블록Y2" localSheetId="5">#REF!</definedName>
    <definedName name="P2블록Y2" localSheetId="26">#REF!</definedName>
    <definedName name="P2블록Y2" localSheetId="25">#REF!</definedName>
    <definedName name="P2블록Y2">#REF!</definedName>
    <definedName name="P2양방향" localSheetId="10">#REF!</definedName>
    <definedName name="P2양방향" localSheetId="15">#REF!</definedName>
    <definedName name="P2양방향" localSheetId="4">#REF!</definedName>
    <definedName name="P2양방향" localSheetId="5">#REF!</definedName>
    <definedName name="P2양방향" localSheetId="26">#REF!</definedName>
    <definedName name="P2양방향" localSheetId="25">#REF!</definedName>
    <definedName name="P2양방향">#REF!</definedName>
    <definedName name="P2외측코핑1" localSheetId="10">#REF!</definedName>
    <definedName name="P2외측코핑1" localSheetId="15">#REF!</definedName>
    <definedName name="P2외측코핑1" localSheetId="4">#REF!</definedName>
    <definedName name="P2외측코핑1" localSheetId="5">#REF!</definedName>
    <definedName name="P2외측코핑1" localSheetId="26">#REF!</definedName>
    <definedName name="P2외측코핑1" localSheetId="25">#REF!</definedName>
    <definedName name="P2외측코핑1">#REF!</definedName>
    <definedName name="P2외측코핑2" localSheetId="10">#REF!</definedName>
    <definedName name="P2외측코핑2" localSheetId="15">#REF!</definedName>
    <definedName name="P2외측코핑2" localSheetId="4">#REF!</definedName>
    <definedName name="P2외측코핑2" localSheetId="5">#REF!</definedName>
    <definedName name="P2외측코핑2" localSheetId="26">#REF!</definedName>
    <definedName name="P2외측코핑2" localSheetId="25">#REF!</definedName>
    <definedName name="P2외측코핑2">#REF!</definedName>
    <definedName name="P2일방향" localSheetId="10">#REF!</definedName>
    <definedName name="P2일방향" localSheetId="15">#REF!</definedName>
    <definedName name="P2일방향" localSheetId="4">#REF!</definedName>
    <definedName name="P2일방향" localSheetId="5">#REF!</definedName>
    <definedName name="P2일방향" localSheetId="26">#REF!</definedName>
    <definedName name="P2일방향" localSheetId="25">#REF!</definedName>
    <definedName name="P2일방향">#REF!</definedName>
    <definedName name="P2코핑1" localSheetId="10">#REF!</definedName>
    <definedName name="P2코핑1" localSheetId="15">#REF!</definedName>
    <definedName name="P2코핑1" localSheetId="4">#REF!</definedName>
    <definedName name="P2코핑1" localSheetId="5">#REF!</definedName>
    <definedName name="P2코핑1" localSheetId="26">#REF!</definedName>
    <definedName name="P2코핑1" localSheetId="25">#REF!</definedName>
    <definedName name="P2코핑1">#REF!</definedName>
    <definedName name="P2코핑2" localSheetId="10">#REF!</definedName>
    <definedName name="P2코핑2" localSheetId="15">#REF!</definedName>
    <definedName name="P2코핑2" localSheetId="4">#REF!</definedName>
    <definedName name="P2코핑2" localSheetId="5">#REF!</definedName>
    <definedName name="P2코핑2" localSheetId="26">#REF!</definedName>
    <definedName name="P2코핑2" localSheetId="25">#REF!</definedName>
    <definedName name="P2코핑2">#REF!</definedName>
    <definedName name="P2코핑전체" localSheetId="10">#REF!</definedName>
    <definedName name="P2코핑전체" localSheetId="15">#REF!</definedName>
    <definedName name="P2코핑전체" localSheetId="4">#REF!</definedName>
    <definedName name="P2코핑전체" localSheetId="5">#REF!</definedName>
    <definedName name="P2코핑전체" localSheetId="26">#REF!</definedName>
    <definedName name="P2코핑전체" localSheetId="25">#REF!</definedName>
    <definedName name="P2코핑전체">#REF!</definedName>
    <definedName name="P2토피고" localSheetId="10">#REF!</definedName>
    <definedName name="P2토피고" localSheetId="15">#REF!</definedName>
    <definedName name="P2토피고" localSheetId="4">#REF!</definedName>
    <definedName name="P2토피고" localSheetId="5">#REF!</definedName>
    <definedName name="P2토피고" localSheetId="26">#REF!</definedName>
    <definedName name="P2토피고" localSheetId="25">#REF!</definedName>
    <definedName name="P2토피고">#REF!</definedName>
    <definedName name="P2파일갯수X" localSheetId="10">#REF!</definedName>
    <definedName name="P2파일갯수X" localSheetId="15">#REF!</definedName>
    <definedName name="P2파일갯수X" localSheetId="4">#REF!</definedName>
    <definedName name="P2파일갯수X" localSheetId="5">#REF!</definedName>
    <definedName name="P2파일갯수X" localSheetId="26">#REF!</definedName>
    <definedName name="P2파일갯수X" localSheetId="25">#REF!</definedName>
    <definedName name="P2파일갯수X">#REF!</definedName>
    <definedName name="P2파일갯수Y" localSheetId="10">#REF!</definedName>
    <definedName name="P2파일갯수Y" localSheetId="15">#REF!</definedName>
    <definedName name="P2파일갯수Y" localSheetId="4">#REF!</definedName>
    <definedName name="P2파일갯수Y" localSheetId="5">#REF!</definedName>
    <definedName name="P2파일갯수Y" localSheetId="26">#REF!</definedName>
    <definedName name="P2파일갯수Y" localSheetId="25">#REF!</definedName>
    <definedName name="P2파일갯수Y">#REF!</definedName>
    <definedName name="P2파일길이" localSheetId="10">#REF!</definedName>
    <definedName name="P2파일길이" localSheetId="15">#REF!</definedName>
    <definedName name="P2파일길이" localSheetId="4">#REF!</definedName>
    <definedName name="P2파일길이" localSheetId="5">#REF!</definedName>
    <definedName name="P2파일길이" localSheetId="26">#REF!</definedName>
    <definedName name="P2파일길이" localSheetId="25">#REF!</definedName>
    <definedName name="P2파일길이">#REF!</definedName>
    <definedName name="P2평균SH1" localSheetId="10">#REF!</definedName>
    <definedName name="P2평균SH1" localSheetId="15">#REF!</definedName>
    <definedName name="P2평균SH1" localSheetId="4">#REF!</definedName>
    <definedName name="P2평균SH1" localSheetId="5">#REF!</definedName>
    <definedName name="P2평균SH1" localSheetId="26">#REF!</definedName>
    <definedName name="P2평균SH1" localSheetId="25">#REF!</definedName>
    <definedName name="P2평균SH1">#REF!</definedName>
    <definedName name="P2평균SH2" localSheetId="10">#REF!</definedName>
    <definedName name="P2평균SH2" localSheetId="15">#REF!</definedName>
    <definedName name="P2평균SH2" localSheetId="4">#REF!</definedName>
    <definedName name="P2평균SH2" localSheetId="5">#REF!</definedName>
    <definedName name="P2평균SH2" localSheetId="26">#REF!</definedName>
    <definedName name="P2평균SH2" localSheetId="25">#REF!</definedName>
    <definedName name="P2평균SH2">#REF!</definedName>
    <definedName name="P2푸팅X" localSheetId="10">#REF!</definedName>
    <definedName name="P2푸팅X" localSheetId="15">#REF!</definedName>
    <definedName name="P2푸팅X" localSheetId="4">#REF!</definedName>
    <definedName name="P2푸팅X" localSheetId="5">#REF!</definedName>
    <definedName name="P2푸팅X" localSheetId="26">#REF!</definedName>
    <definedName name="P2푸팅X" localSheetId="25">#REF!</definedName>
    <definedName name="P2푸팅X">#REF!</definedName>
    <definedName name="P2푸팅Y" localSheetId="10">#REF!</definedName>
    <definedName name="P2푸팅Y" localSheetId="15">#REF!</definedName>
    <definedName name="P2푸팅Y" localSheetId="4">#REF!</definedName>
    <definedName name="P2푸팅Y" localSheetId="5">#REF!</definedName>
    <definedName name="P2푸팅Y" localSheetId="26">#REF!</definedName>
    <definedName name="P2푸팅Y" localSheetId="25">#REF!</definedName>
    <definedName name="P2푸팅Y">#REF!</definedName>
    <definedName name="P2한단의길이" localSheetId="10">#REF!</definedName>
    <definedName name="P2한단의길이" localSheetId="15">#REF!</definedName>
    <definedName name="P2한단의길이" localSheetId="4">#REF!</definedName>
    <definedName name="P2한단의길이" localSheetId="5">#REF!</definedName>
    <definedName name="P2한단의길이" localSheetId="26">#REF!</definedName>
    <definedName name="P2한단의길이" localSheetId="25">#REF!</definedName>
    <definedName name="P2한단의길이">#REF!</definedName>
    <definedName name="P6_P6" localSheetId="10">#REF!</definedName>
    <definedName name="P6_P6" localSheetId="15">#REF!</definedName>
    <definedName name="P6_P6" localSheetId="4">#REF!</definedName>
    <definedName name="P6_P6" localSheetId="5">#REF!</definedName>
    <definedName name="P6_P6" localSheetId="26">#REF!</definedName>
    <definedName name="P6_P6" localSheetId="25">#REF!</definedName>
    <definedName name="P6_P6">#REF!</definedName>
    <definedName name="PA" localSheetId="10">#REF!</definedName>
    <definedName name="PA" localSheetId="8">#REF!</definedName>
    <definedName name="PA" localSheetId="15">#REF!</definedName>
    <definedName name="PA" localSheetId="4">#REF!</definedName>
    <definedName name="PA" localSheetId="5">#REF!</definedName>
    <definedName name="PA" localSheetId="26">#REF!</definedName>
    <definedName name="PA" localSheetId="25">#REF!</definedName>
    <definedName name="PA">#REF!</definedName>
    <definedName name="Pa_8" localSheetId="10">#REF!</definedName>
    <definedName name="Pa_8" localSheetId="8">#REF!</definedName>
    <definedName name="Pa_8" localSheetId="15">#REF!</definedName>
    <definedName name="Pa_8" localSheetId="4">#REF!</definedName>
    <definedName name="Pa_8" localSheetId="5">#REF!</definedName>
    <definedName name="Pa_8" localSheetId="26">#REF!</definedName>
    <definedName name="Pa_8" localSheetId="25">#REF!</definedName>
    <definedName name="Pa_8">#REF!</definedName>
    <definedName name="pa1_8" localSheetId="10">#REF!</definedName>
    <definedName name="pa1_8" localSheetId="8">#REF!</definedName>
    <definedName name="pa1_8" localSheetId="15">#REF!</definedName>
    <definedName name="pa1_8" localSheetId="4">#REF!</definedName>
    <definedName name="pa1_8" localSheetId="5">#REF!</definedName>
    <definedName name="pa1_8" localSheetId="26">#REF!</definedName>
    <definedName name="pa1_8" localSheetId="25">#REF!</definedName>
    <definedName name="pa1_8">#REF!</definedName>
    <definedName name="pa2_8" localSheetId="10">#REF!</definedName>
    <definedName name="pa2_8" localSheetId="8">#REF!</definedName>
    <definedName name="pa2_8" localSheetId="15">#REF!</definedName>
    <definedName name="pa2_8" localSheetId="4">#REF!</definedName>
    <definedName name="pa2_8" localSheetId="5">#REF!</definedName>
    <definedName name="pa2_8" localSheetId="26">#REF!</definedName>
    <definedName name="pa2_8" localSheetId="25">#REF!</definedName>
    <definedName name="pa2_8">#REF!</definedName>
    <definedName name="PAR" localSheetId="10">#REF!</definedName>
    <definedName name="PAR" localSheetId="15">#REF!</definedName>
    <definedName name="PAR" localSheetId="4">#REF!</definedName>
    <definedName name="PAR" localSheetId="5">#REF!</definedName>
    <definedName name="PAR" localSheetId="26">#REF!</definedName>
    <definedName name="PAR" localSheetId="25">#REF!</definedName>
    <definedName name="PAR">#REF!</definedName>
    <definedName name="PAS" localSheetId="10">#REF!</definedName>
    <definedName name="PAS" localSheetId="15">#REF!</definedName>
    <definedName name="PAS" localSheetId="4">#REF!</definedName>
    <definedName name="PAS" localSheetId="5">#REF!</definedName>
    <definedName name="PAS" localSheetId="26">#REF!</definedName>
    <definedName name="PAS" localSheetId="25">#REF!</definedName>
    <definedName name="PAS">#REF!</definedName>
    <definedName name="PAV" localSheetId="10">#REF!</definedName>
    <definedName name="PAV" localSheetId="15">#REF!</definedName>
    <definedName name="PAV" localSheetId="4">#REF!</definedName>
    <definedName name="PAV" localSheetId="5">#REF!</definedName>
    <definedName name="PAV" localSheetId="26">#REF!</definedName>
    <definedName name="PAV" localSheetId="25">#REF!</definedName>
    <definedName name="PAV">#REF!</definedName>
    <definedName name="pa삼" localSheetId="10">#REF!</definedName>
    <definedName name="pa삼" localSheetId="8">#REF!</definedName>
    <definedName name="pa삼" localSheetId="15">#REF!</definedName>
    <definedName name="pa삼" localSheetId="4">#REF!</definedName>
    <definedName name="pa삼" localSheetId="5">#REF!</definedName>
    <definedName name="pa삼" localSheetId="26">#REF!</definedName>
    <definedName name="pa삼" localSheetId="25">#REF!</definedName>
    <definedName name="pa삼">#REF!</definedName>
    <definedName name="pa삼_8" localSheetId="10">#REF!</definedName>
    <definedName name="pa삼_8" localSheetId="8">#REF!</definedName>
    <definedName name="pa삼_8" localSheetId="15">#REF!</definedName>
    <definedName name="pa삼_8" localSheetId="4">#REF!</definedName>
    <definedName name="pa삼_8" localSheetId="5">#REF!</definedName>
    <definedName name="pa삼_8" localSheetId="26">#REF!</definedName>
    <definedName name="pa삼_8" localSheetId="25">#REF!</definedName>
    <definedName name="pa삼_8">#REF!</definedName>
    <definedName name="Pa오" localSheetId="10">#REF!</definedName>
    <definedName name="Pa오" localSheetId="8">#REF!</definedName>
    <definedName name="Pa오" localSheetId="15">#REF!</definedName>
    <definedName name="Pa오" localSheetId="4">#REF!</definedName>
    <definedName name="Pa오" localSheetId="5">#REF!</definedName>
    <definedName name="Pa오" localSheetId="26">#REF!</definedName>
    <definedName name="Pa오" localSheetId="25">#REF!</definedName>
    <definedName name="Pa오">#REF!</definedName>
    <definedName name="Pa오_8" localSheetId="10">#REF!</definedName>
    <definedName name="Pa오_8" localSheetId="8">#REF!</definedName>
    <definedName name="Pa오_8" localSheetId="15">#REF!</definedName>
    <definedName name="Pa오_8" localSheetId="4">#REF!</definedName>
    <definedName name="Pa오_8" localSheetId="5">#REF!</definedName>
    <definedName name="Pa오_8" localSheetId="26">#REF!</definedName>
    <definedName name="Pa오_8" localSheetId="25">#REF!</definedName>
    <definedName name="Pa오_8">#REF!</definedName>
    <definedName name="PB" localSheetId="10">#REF!</definedName>
    <definedName name="PB" localSheetId="8">#REF!</definedName>
    <definedName name="PB" localSheetId="15">#REF!</definedName>
    <definedName name="PB" localSheetId="4">#REF!</definedName>
    <definedName name="PB" localSheetId="5">#REF!</definedName>
    <definedName name="PB" localSheetId="26">#REF!</definedName>
    <definedName name="PB" localSheetId="25">#REF!</definedName>
    <definedName name="PB">#REF!</definedName>
    <definedName name="pb_8" localSheetId="10">#REF!</definedName>
    <definedName name="pb_8" localSheetId="8">#REF!</definedName>
    <definedName name="pb_8" localSheetId="15">#REF!</definedName>
    <definedName name="pb_8" localSheetId="4">#REF!</definedName>
    <definedName name="pb_8" localSheetId="5">#REF!</definedName>
    <definedName name="pb_8" localSheetId="26">#REF!</definedName>
    <definedName name="pb_8" localSheetId="25">#REF!</definedName>
    <definedName name="pb_8">#REF!</definedName>
    <definedName name="PBB" localSheetId="10">#REF!</definedName>
    <definedName name="PBB" localSheetId="8">#REF!</definedName>
    <definedName name="PBB" localSheetId="15">#REF!</definedName>
    <definedName name="PBB" localSheetId="4">#REF!</definedName>
    <definedName name="PBB" localSheetId="5">#REF!</definedName>
    <definedName name="PBB" localSheetId="26">#REF!</definedName>
    <definedName name="PBB" localSheetId="25">#REF!</definedName>
    <definedName name="PBB">#REF!</definedName>
    <definedName name="PBR" localSheetId="10">#REF!</definedName>
    <definedName name="PBR" localSheetId="15">#REF!</definedName>
    <definedName name="PBR" localSheetId="4">#REF!</definedName>
    <definedName name="PBR" localSheetId="5">#REF!</definedName>
    <definedName name="PBR" localSheetId="26">#REF!</definedName>
    <definedName name="PBR" localSheetId="25">#REF!</definedName>
    <definedName name="PBR">#REF!</definedName>
    <definedName name="PBS" localSheetId="10">#REF!</definedName>
    <definedName name="PBS" localSheetId="15">#REF!</definedName>
    <definedName name="PBS" localSheetId="4">#REF!</definedName>
    <definedName name="PBS" localSheetId="5">#REF!</definedName>
    <definedName name="PBS" localSheetId="26">#REF!</definedName>
    <definedName name="PBS" localSheetId="25">#REF!</definedName>
    <definedName name="PBS">#REF!</definedName>
    <definedName name="PC" localSheetId="10">#REF!</definedName>
    <definedName name="PC" localSheetId="8">#REF!</definedName>
    <definedName name="PC" localSheetId="15">#REF!</definedName>
    <definedName name="PC" localSheetId="4">#REF!</definedName>
    <definedName name="PC" localSheetId="5">#REF!</definedName>
    <definedName name="PC" localSheetId="26">#REF!</definedName>
    <definedName name="PC" localSheetId="25">#REF!</definedName>
    <definedName name="PC">#REF!</definedName>
    <definedName name="pcase" localSheetId="10">#REF!</definedName>
    <definedName name="pcase" localSheetId="15">#REF!</definedName>
    <definedName name="pcase" localSheetId="4">#REF!</definedName>
    <definedName name="pcase" localSheetId="5">#REF!</definedName>
    <definedName name="pcase" localSheetId="26">#REF!</definedName>
    <definedName name="pcase" localSheetId="25">#REF!</definedName>
    <definedName name="pcase">#REF!</definedName>
    <definedName name="pcaseout" localSheetId="10">#REF!</definedName>
    <definedName name="pcaseout" localSheetId="15">#REF!</definedName>
    <definedName name="pcaseout" localSheetId="4">#REF!</definedName>
    <definedName name="pcaseout" localSheetId="5">#REF!</definedName>
    <definedName name="pcaseout" localSheetId="26">#REF!</definedName>
    <definedName name="pcaseout" localSheetId="25">#REF!</definedName>
    <definedName name="pcaseout">#REF!</definedName>
    <definedName name="PCO" localSheetId="10">#REF!</definedName>
    <definedName name="PCO" localSheetId="15">#REF!</definedName>
    <definedName name="PCO" localSheetId="4">#REF!</definedName>
    <definedName name="PCO" localSheetId="5">#REF!</definedName>
    <definedName name="PCO" localSheetId="26">#REF!</definedName>
    <definedName name="PCO" localSheetId="25">#REF!</definedName>
    <definedName name="PCO">#REF!</definedName>
    <definedName name="PCR" localSheetId="10">#REF!</definedName>
    <definedName name="PCR" localSheetId="15">#REF!</definedName>
    <definedName name="PCR" localSheetId="4">#REF!</definedName>
    <definedName name="PCR" localSheetId="5">#REF!</definedName>
    <definedName name="PCR" localSheetId="26">#REF!</definedName>
    <definedName name="PCR" localSheetId="25">#REF!</definedName>
    <definedName name="PCR">#REF!</definedName>
    <definedName name="PCS" localSheetId="10">#REF!</definedName>
    <definedName name="PCS" localSheetId="15">#REF!</definedName>
    <definedName name="PCS" localSheetId="4">#REF!</definedName>
    <definedName name="PCS" localSheetId="5">#REF!</definedName>
    <definedName name="PCS" localSheetId="26">#REF!</definedName>
    <definedName name="PCS" localSheetId="25">#REF!</definedName>
    <definedName name="PCS">#REF!</definedName>
    <definedName name="PD" localSheetId="10">#REF!</definedName>
    <definedName name="PD" localSheetId="8">#REF!</definedName>
    <definedName name="PD" localSheetId="15">#REF!</definedName>
    <definedName name="PD" localSheetId="4">#REF!</definedName>
    <definedName name="PD" localSheetId="5">#REF!</definedName>
    <definedName name="PD" localSheetId="26">#REF!</definedName>
    <definedName name="PD" localSheetId="25">#REF!</definedName>
    <definedName name="PD">#REF!</definedName>
    <definedName name="PDR" localSheetId="10">#REF!</definedName>
    <definedName name="PDR" localSheetId="15">#REF!</definedName>
    <definedName name="PDR" localSheetId="4">#REF!</definedName>
    <definedName name="PDR" localSheetId="5">#REF!</definedName>
    <definedName name="PDR" localSheetId="26">#REF!</definedName>
    <definedName name="PDR" localSheetId="25">#REF!</definedName>
    <definedName name="PDR">#REF!</definedName>
    <definedName name="PDS" localSheetId="10">#REF!</definedName>
    <definedName name="PDS" localSheetId="15">#REF!</definedName>
    <definedName name="PDS" localSheetId="4">#REF!</definedName>
    <definedName name="PDS" localSheetId="5">#REF!</definedName>
    <definedName name="PDS" localSheetId="26">#REF!</definedName>
    <definedName name="PDS" localSheetId="25">#REF!</definedName>
    <definedName name="PDS">#REF!</definedName>
    <definedName name="PE" localSheetId="10">#REF!</definedName>
    <definedName name="PE" localSheetId="8">#REF!</definedName>
    <definedName name="PE" localSheetId="15">#REF!</definedName>
    <definedName name="PE" localSheetId="4">#REF!</definedName>
    <definedName name="PE" localSheetId="5">#REF!</definedName>
    <definedName name="PE" localSheetId="26">#REF!</definedName>
    <definedName name="PE" localSheetId="25">#REF!</definedName>
    <definedName name="PE">#REF!</definedName>
    <definedName name="pe22c1" localSheetId="10">#REF!</definedName>
    <definedName name="pe22c1" localSheetId="15">#REF!</definedName>
    <definedName name="pe22c1" localSheetId="4">#REF!</definedName>
    <definedName name="pe22c1" localSheetId="5">#REF!</definedName>
    <definedName name="pe22c1" localSheetId="26">#REF!</definedName>
    <definedName name="pe22c1" localSheetId="25">#REF!</definedName>
    <definedName name="pe22c1">#REF!</definedName>
    <definedName name="pe22c2" localSheetId="10">#REF!</definedName>
    <definedName name="pe22c2" localSheetId="15">#REF!</definedName>
    <definedName name="pe22c2" localSheetId="4">#REF!</definedName>
    <definedName name="pe22c2" localSheetId="5">#REF!</definedName>
    <definedName name="pe22c2" localSheetId="26">#REF!</definedName>
    <definedName name="pe22c2" localSheetId="25">#REF!</definedName>
    <definedName name="pe22c2">#REF!</definedName>
    <definedName name="PEA" localSheetId="10">#REF!</definedName>
    <definedName name="PEA" localSheetId="8">#REF!</definedName>
    <definedName name="PEA" localSheetId="15">#REF!</definedName>
    <definedName name="PEA" localSheetId="4">#REF!</definedName>
    <definedName name="PEA" localSheetId="5">#REF!</definedName>
    <definedName name="PEA" localSheetId="26">#REF!</definedName>
    <definedName name="PEA" localSheetId="25">#REF!</definedName>
    <definedName name="PEA">#REF!</definedName>
    <definedName name="PER" localSheetId="10">#REF!</definedName>
    <definedName name="PER" localSheetId="15">#REF!</definedName>
    <definedName name="PER" localSheetId="4">#REF!</definedName>
    <definedName name="PER" localSheetId="5">#REF!</definedName>
    <definedName name="PER" localSheetId="26">#REF!</definedName>
    <definedName name="PER" localSheetId="25">#REF!</definedName>
    <definedName name="PER">#REF!</definedName>
    <definedName name="PersonSelectionRange" localSheetId="10">#REF!</definedName>
    <definedName name="PersonSelectionRange" localSheetId="15">#REF!</definedName>
    <definedName name="PersonSelectionRange" localSheetId="4">#REF!</definedName>
    <definedName name="PersonSelectionRange" localSheetId="5">#REF!</definedName>
    <definedName name="PersonSelectionRange" localSheetId="26">#REF!</definedName>
    <definedName name="PersonSelectionRange" localSheetId="25">#REF!</definedName>
    <definedName name="PersonSelectionRange">#REF!</definedName>
    <definedName name="PES" localSheetId="10">#REF!</definedName>
    <definedName name="PES" localSheetId="15">#REF!</definedName>
    <definedName name="PES" localSheetId="4">#REF!</definedName>
    <definedName name="PES" localSheetId="5">#REF!</definedName>
    <definedName name="PES" localSheetId="26">#REF!</definedName>
    <definedName name="PES" localSheetId="25">#REF!</definedName>
    <definedName name="PES">#REF!</definedName>
    <definedName name="PE이중관집계" localSheetId="18" hidden="1">{"'산출근거'!$B$4:$D$8"}</definedName>
    <definedName name="PE이중관집계" localSheetId="21" hidden="1">{"'산출근거'!$B$4:$D$8"}</definedName>
    <definedName name="PE이중관집계" hidden="1">{"'산출근거'!$B$4:$D$8"}</definedName>
    <definedName name="PF" localSheetId="10">#REF!</definedName>
    <definedName name="PF" localSheetId="8">#REF!</definedName>
    <definedName name="PF" localSheetId="15">#REF!</definedName>
    <definedName name="PF" localSheetId="4">#REF!</definedName>
    <definedName name="PF" localSheetId="5">#REF!</definedName>
    <definedName name="PF" localSheetId="26">#REF!</definedName>
    <definedName name="PF" localSheetId="25">#REF!</definedName>
    <definedName name="PF">#REF!</definedName>
    <definedName name="PF_8" localSheetId="10">#REF!</definedName>
    <definedName name="PF_8" localSheetId="8">#REF!</definedName>
    <definedName name="PF_8" localSheetId="15">#REF!</definedName>
    <definedName name="PF_8" localSheetId="4">#REF!</definedName>
    <definedName name="PF_8" localSheetId="5">#REF!</definedName>
    <definedName name="PF_8" localSheetId="26">#REF!</definedName>
    <definedName name="PF_8" localSheetId="25">#REF!</definedName>
    <definedName name="PF_8">#REF!</definedName>
    <definedName name="PFD" localSheetId="10">#REF!</definedName>
    <definedName name="PFD" localSheetId="15">#REF!</definedName>
    <definedName name="PFD" localSheetId="4">#REF!</definedName>
    <definedName name="PFD" localSheetId="5">#REF!</definedName>
    <definedName name="PFD" localSheetId="26">#REF!</definedName>
    <definedName name="PFD" localSheetId="25">#REF!</definedName>
    <definedName name="PFD">#REF!</definedName>
    <definedName name="PFR" localSheetId="10">#REF!</definedName>
    <definedName name="PFR" localSheetId="15">#REF!</definedName>
    <definedName name="PFR" localSheetId="4">#REF!</definedName>
    <definedName name="PFR" localSheetId="5">#REF!</definedName>
    <definedName name="PFR" localSheetId="26">#REF!</definedName>
    <definedName name="PFR" localSheetId="25">#REF!</definedName>
    <definedName name="PFR">#REF!</definedName>
    <definedName name="PFS" localSheetId="10">#REF!</definedName>
    <definedName name="PFS" localSheetId="15">#REF!</definedName>
    <definedName name="PFS" localSheetId="4">#REF!</definedName>
    <definedName name="PFS" localSheetId="5">#REF!</definedName>
    <definedName name="PFS" localSheetId="26">#REF!</definedName>
    <definedName name="PFS" localSheetId="25">#REF!</definedName>
    <definedName name="PFS">#REF!</definedName>
    <definedName name="PG" localSheetId="10">#REF!</definedName>
    <definedName name="PG" localSheetId="8">#REF!</definedName>
    <definedName name="PG" localSheetId="15">#REF!</definedName>
    <definedName name="PG" localSheetId="4">#REF!</definedName>
    <definedName name="PG" localSheetId="5">#REF!</definedName>
    <definedName name="PG" localSheetId="26">#REF!</definedName>
    <definedName name="PG" localSheetId="25">#REF!</definedName>
    <definedName name="PG">#REF!</definedName>
    <definedName name="PGR" localSheetId="10">#REF!</definedName>
    <definedName name="PGR" localSheetId="15">#REF!</definedName>
    <definedName name="PGR" localSheetId="4">#REF!</definedName>
    <definedName name="PGR" localSheetId="5">#REF!</definedName>
    <definedName name="PGR" localSheetId="26">#REF!</definedName>
    <definedName name="PGR" localSheetId="25">#REF!</definedName>
    <definedName name="PGR">#REF!</definedName>
    <definedName name="PGS" localSheetId="10">#REF!</definedName>
    <definedName name="PGS" localSheetId="15">#REF!</definedName>
    <definedName name="PGS" localSheetId="4">#REF!</definedName>
    <definedName name="PGS" localSheetId="5">#REF!</definedName>
    <definedName name="PGS" localSheetId="26">#REF!</definedName>
    <definedName name="PGS" localSheetId="25">#REF!</definedName>
    <definedName name="PGS">#REF!</definedName>
    <definedName name="PH" localSheetId="10">#REF!</definedName>
    <definedName name="PH" localSheetId="8">#REF!</definedName>
    <definedName name="PH" localSheetId="15">#REF!</definedName>
    <definedName name="PH" localSheetId="4">#REF!</definedName>
    <definedName name="PH" localSheetId="5">#REF!</definedName>
    <definedName name="PH" localSheetId="26">#REF!</definedName>
    <definedName name="PH" localSheetId="25">#REF!</definedName>
    <definedName name="PH">#REF!</definedName>
    <definedName name="PH_8" localSheetId="10">#REF!</definedName>
    <definedName name="PH_8" localSheetId="8">#REF!</definedName>
    <definedName name="PH_8" localSheetId="15">#REF!</definedName>
    <definedName name="PH_8" localSheetId="4">#REF!</definedName>
    <definedName name="PH_8" localSheetId="5">#REF!</definedName>
    <definedName name="PH_8" localSheetId="26">#REF!</definedName>
    <definedName name="PH_8" localSheetId="25">#REF!</definedName>
    <definedName name="PH_8">#REF!</definedName>
    <definedName name="PHG" localSheetId="10">#REF!</definedName>
    <definedName name="PHG" localSheetId="15">#REF!</definedName>
    <definedName name="PHG" localSheetId="4">#REF!</definedName>
    <definedName name="PHG" localSheetId="5">#REF!</definedName>
    <definedName name="PHG" localSheetId="26">#REF!</definedName>
    <definedName name="PHG" localSheetId="25">#REF!</definedName>
    <definedName name="PHG">#REF!</definedName>
    <definedName name="phi" localSheetId="10">#REF!</definedName>
    <definedName name="phi" localSheetId="15">#REF!</definedName>
    <definedName name="phi" localSheetId="4">#REF!</definedName>
    <definedName name="phi" localSheetId="5">#REF!</definedName>
    <definedName name="phi" localSheetId="26">#REF!</definedName>
    <definedName name="phi" localSheetId="25">#REF!</definedName>
    <definedName name="phi">#REF!</definedName>
    <definedName name="phif" localSheetId="10">#REF!</definedName>
    <definedName name="phif" localSheetId="15">#REF!</definedName>
    <definedName name="phif" localSheetId="4">#REF!</definedName>
    <definedName name="phif" localSheetId="5">#REF!</definedName>
    <definedName name="phif" localSheetId="26">#REF!</definedName>
    <definedName name="phif" localSheetId="25">#REF!</definedName>
    <definedName name="phif">#REF!</definedName>
    <definedName name="phiv" localSheetId="10">#REF!</definedName>
    <definedName name="phiv" localSheetId="15">#REF!</definedName>
    <definedName name="phiv" localSheetId="4">#REF!</definedName>
    <definedName name="phiv" localSheetId="5">#REF!</definedName>
    <definedName name="phiv" localSheetId="26">#REF!</definedName>
    <definedName name="phiv" localSheetId="25">#REF!</definedName>
    <definedName name="phiv">#REF!</definedName>
    <definedName name="phiVn" localSheetId="10">#REF!</definedName>
    <definedName name="phiVn" localSheetId="15">#REF!</definedName>
    <definedName name="phiVn" localSheetId="4">#REF!</definedName>
    <definedName name="phiVn" localSheetId="5">#REF!</definedName>
    <definedName name="phiVn" localSheetId="26">#REF!</definedName>
    <definedName name="phiVn" localSheetId="25">#REF!</definedName>
    <definedName name="phiVn">#REF!</definedName>
    <definedName name="PI" localSheetId="10">#REF!</definedName>
    <definedName name="PI" localSheetId="8">#REF!</definedName>
    <definedName name="PI" localSheetId="15">#REF!</definedName>
    <definedName name="PI" localSheetId="4">#REF!</definedName>
    <definedName name="PI" localSheetId="5">#REF!</definedName>
    <definedName name="PI" localSheetId="26">#REF!</definedName>
    <definedName name="PI" localSheetId="25">#REF!</definedName>
    <definedName name="PI">#REF!</definedName>
    <definedName name="pi_e" localSheetId="10">#REF!</definedName>
    <definedName name="pi_e" localSheetId="8">#REF!</definedName>
    <definedName name="pi_e" localSheetId="15">#REF!</definedName>
    <definedName name="pi_e" localSheetId="4">#REF!</definedName>
    <definedName name="pi_e" localSheetId="5">#REF!</definedName>
    <definedName name="pi_e" localSheetId="26">#REF!</definedName>
    <definedName name="pi_e" localSheetId="25">#REF!</definedName>
    <definedName name="pi_e">#REF!</definedName>
    <definedName name="pi_ea" localSheetId="10">#REF!</definedName>
    <definedName name="pi_ea" localSheetId="8">#REF!</definedName>
    <definedName name="pi_ea" localSheetId="15">#REF!</definedName>
    <definedName name="pi_ea" localSheetId="4">#REF!</definedName>
    <definedName name="pi_ea" localSheetId="5">#REF!</definedName>
    <definedName name="pi_ea" localSheetId="26">#REF!</definedName>
    <definedName name="pi_ea" localSheetId="25">#REF!</definedName>
    <definedName name="pi_ea">#REF!</definedName>
    <definedName name="PIB" localSheetId="10">#REF!</definedName>
    <definedName name="PIB" localSheetId="15">#REF!</definedName>
    <definedName name="PIB" localSheetId="4">#REF!</definedName>
    <definedName name="PIB" localSheetId="5">#REF!</definedName>
    <definedName name="PIB" localSheetId="26">#REF!</definedName>
    <definedName name="PIB" localSheetId="25">#REF!</definedName>
    <definedName name="PIB">#REF!</definedName>
    <definedName name="piece" localSheetId="10">#REF!</definedName>
    <definedName name="piece" localSheetId="8">#REF!</definedName>
    <definedName name="piece" localSheetId="15">#REF!</definedName>
    <definedName name="piece" localSheetId="4">#REF!</definedName>
    <definedName name="piece" localSheetId="5">#REF!</definedName>
    <definedName name="piece" localSheetId="26">#REF!</definedName>
    <definedName name="piece" localSheetId="25">#REF!</definedName>
    <definedName name="piece">#REF!</definedName>
    <definedName name="Pile" localSheetId="10">#REF!</definedName>
    <definedName name="Pile" localSheetId="8">#REF!</definedName>
    <definedName name="Pile" localSheetId="15">#REF!</definedName>
    <definedName name="Pile" localSheetId="4">#REF!</definedName>
    <definedName name="Pile" localSheetId="5">#REF!</definedName>
    <definedName name="Pile" localSheetId="26">#REF!</definedName>
    <definedName name="Pile" localSheetId="25">#REF!</definedName>
    <definedName name="Pile">#REF!</definedName>
    <definedName name="pile_s">[37]말뚝지지력산정!$F$116</definedName>
    <definedName name="PILE규격" localSheetId="10">#REF!</definedName>
    <definedName name="PILE규격" localSheetId="8">#REF!</definedName>
    <definedName name="PILE규격" localSheetId="15">#REF!</definedName>
    <definedName name="PILE규격" localSheetId="24">#REF!</definedName>
    <definedName name="PILE규격" localSheetId="4">#REF!</definedName>
    <definedName name="PILE규격" localSheetId="5">#REF!</definedName>
    <definedName name="PILE규격" localSheetId="26">#REF!</definedName>
    <definedName name="PILE규격" localSheetId="25">#REF!</definedName>
    <definedName name="PILE규격">#REF!</definedName>
    <definedName name="PILE규격_8" localSheetId="10">#REF!</definedName>
    <definedName name="PILE규격_8" localSheetId="8">#REF!</definedName>
    <definedName name="PILE규격_8" localSheetId="15">#REF!</definedName>
    <definedName name="PILE규격_8" localSheetId="24">#REF!</definedName>
    <definedName name="PILE규격_8" localSheetId="4">#REF!</definedName>
    <definedName name="PILE규격_8" localSheetId="5">#REF!</definedName>
    <definedName name="PILE규격_8" localSheetId="26">#REF!</definedName>
    <definedName name="PILE규격_8" localSheetId="25">#REF!</definedName>
    <definedName name="PILE규격_8">#REF!</definedName>
    <definedName name="pile길이" localSheetId="10">#REF!</definedName>
    <definedName name="pile길이" localSheetId="8">#REF!</definedName>
    <definedName name="pile길이" localSheetId="15">#REF!</definedName>
    <definedName name="pile길이" localSheetId="24">#REF!</definedName>
    <definedName name="pile길이" localSheetId="4">#REF!</definedName>
    <definedName name="pile길이" localSheetId="5">#REF!</definedName>
    <definedName name="pile길이" localSheetId="26">#REF!</definedName>
    <definedName name="pile길이" localSheetId="25">#REF!</definedName>
    <definedName name="pile길이">#REF!</definedName>
    <definedName name="PILE길이_8" localSheetId="10">#REF!</definedName>
    <definedName name="PILE길이_8" localSheetId="8">#REF!</definedName>
    <definedName name="PILE길이_8" localSheetId="15">#REF!</definedName>
    <definedName name="PILE길이_8" localSheetId="4">#REF!</definedName>
    <definedName name="PILE길이_8" localSheetId="5">#REF!</definedName>
    <definedName name="PILE길이_8" localSheetId="26">#REF!</definedName>
    <definedName name="PILE길이_8" localSheetId="25">#REF!</definedName>
    <definedName name="PILE길이_8">#REF!</definedName>
    <definedName name="pile연결" localSheetId="10">#REF!</definedName>
    <definedName name="pile연결" localSheetId="15">#REF!</definedName>
    <definedName name="pile연결" localSheetId="4">#REF!</definedName>
    <definedName name="pile연결" localSheetId="5">#REF!</definedName>
    <definedName name="pile연결" localSheetId="26">#REF!</definedName>
    <definedName name="pile연결" localSheetId="25">#REF!</definedName>
    <definedName name="pile연결">#REF!</definedName>
    <definedName name="PIS" localSheetId="10">#REF!</definedName>
    <definedName name="PIS" localSheetId="15">#REF!</definedName>
    <definedName name="PIS" localSheetId="4">#REF!</definedName>
    <definedName name="PIS" localSheetId="5">#REF!</definedName>
    <definedName name="PIS" localSheetId="26">#REF!</definedName>
    <definedName name="PIS" localSheetId="25">#REF!</definedName>
    <definedName name="PIS">#REF!</definedName>
    <definedName name="PJ" localSheetId="10">#REF!</definedName>
    <definedName name="PJ" localSheetId="8">#REF!</definedName>
    <definedName name="PJ" localSheetId="15">#REF!</definedName>
    <definedName name="PJ" localSheetId="4">#REF!</definedName>
    <definedName name="PJ" localSheetId="5">#REF!</definedName>
    <definedName name="PJ" localSheetId="26">#REF!</definedName>
    <definedName name="PJ" localSheetId="25">#REF!</definedName>
    <definedName name="PJ">#REF!</definedName>
    <definedName name="PK" localSheetId="10">#REF!</definedName>
    <definedName name="PK" localSheetId="8">#REF!</definedName>
    <definedName name="PK" localSheetId="15">#REF!</definedName>
    <definedName name="PK" localSheetId="4">#REF!</definedName>
    <definedName name="PK" localSheetId="5">#REF!</definedName>
    <definedName name="PK" localSheetId="26">#REF!</definedName>
    <definedName name="PK" localSheetId="25">#REF!</definedName>
    <definedName name="PK">#REF!</definedName>
    <definedName name="PL" localSheetId="10">[29]교각1!#REF!</definedName>
    <definedName name="PL" localSheetId="8">[29]교각1!#REF!</definedName>
    <definedName name="PL" localSheetId="15">[29]교각1!#REF!</definedName>
    <definedName name="PL" localSheetId="4">[29]교각1!#REF!</definedName>
    <definedName name="PL" localSheetId="5">[29]교각1!#REF!</definedName>
    <definedName name="PL" localSheetId="26">[29]교각1!#REF!</definedName>
    <definedName name="PL" localSheetId="25">[29]교각1!#REF!</definedName>
    <definedName name="PL">[29]교각1!#REF!</definedName>
    <definedName name="plint_tiltle" localSheetId="10">#REF!</definedName>
    <definedName name="plint_tiltle" localSheetId="15">#REF!</definedName>
    <definedName name="plint_tiltle" localSheetId="4">#REF!</definedName>
    <definedName name="plint_tiltle" localSheetId="5">#REF!</definedName>
    <definedName name="plint_tiltle" localSheetId="26">#REF!</definedName>
    <definedName name="plint_tiltle" localSheetId="25">#REF!</definedName>
    <definedName name="plint_tiltle">#REF!</definedName>
    <definedName name="PM" localSheetId="10">#REF!</definedName>
    <definedName name="PM" localSheetId="8">#REF!</definedName>
    <definedName name="PM" localSheetId="15">#REF!</definedName>
    <definedName name="PM" localSheetId="24">#REF!</definedName>
    <definedName name="PM" localSheetId="4">#REF!</definedName>
    <definedName name="PM" localSheetId="5">#REF!</definedName>
    <definedName name="PM" localSheetId="26">#REF!</definedName>
    <definedName name="PM" localSheetId="25">#REF!</definedName>
    <definedName name="PM">#REF!</definedName>
    <definedName name="PM_8" localSheetId="10">#REF!</definedName>
    <definedName name="PM_8" localSheetId="8">#REF!</definedName>
    <definedName name="PM_8" localSheetId="15">#REF!</definedName>
    <definedName name="PM_8" localSheetId="24">#REF!</definedName>
    <definedName name="PM_8" localSheetId="4">#REF!</definedName>
    <definedName name="PM_8" localSheetId="5">#REF!</definedName>
    <definedName name="PM_8" localSheetId="26">#REF!</definedName>
    <definedName name="PM_8" localSheetId="25">#REF!</definedName>
    <definedName name="PM_8">#REF!</definedName>
    <definedName name="pmax" localSheetId="10">#REF!</definedName>
    <definedName name="pmax" localSheetId="15">#REF!</definedName>
    <definedName name="pmax" localSheetId="4">#REF!</definedName>
    <definedName name="pmax" localSheetId="5">#REF!</definedName>
    <definedName name="pmax" localSheetId="26">#REF!</definedName>
    <definedName name="pmax" localSheetId="25">#REF!</definedName>
    <definedName name="pmax">#REF!</definedName>
    <definedName name="pmin" localSheetId="10">#REF!</definedName>
    <definedName name="pmin" localSheetId="15">#REF!</definedName>
    <definedName name="pmin" localSheetId="4">#REF!</definedName>
    <definedName name="pmin" localSheetId="5">#REF!</definedName>
    <definedName name="pmin" localSheetId="26">#REF!</definedName>
    <definedName name="pmin" localSheetId="25">#REF!</definedName>
    <definedName name="pmin">#REF!</definedName>
    <definedName name="pmin3" localSheetId="10">#REF!</definedName>
    <definedName name="pmin3" localSheetId="15">#REF!</definedName>
    <definedName name="pmin3" localSheetId="4">#REF!</definedName>
    <definedName name="pmin3" localSheetId="5">#REF!</definedName>
    <definedName name="pmin3" localSheetId="26">#REF!</definedName>
    <definedName name="pmin3" localSheetId="25">#REF!</definedName>
    <definedName name="pmin3">#REF!</definedName>
    <definedName name="PN" localSheetId="10">[29]교각1!#REF!</definedName>
    <definedName name="PN" localSheetId="8">[29]교각1!#REF!</definedName>
    <definedName name="PN" localSheetId="15">[29]교각1!#REF!</definedName>
    <definedName name="PN" localSheetId="4">[29]교각1!#REF!</definedName>
    <definedName name="PN" localSheetId="5">[29]교각1!#REF!</definedName>
    <definedName name="PN" localSheetId="26">[29]교각1!#REF!</definedName>
    <definedName name="PN" localSheetId="25">[29]교각1!#REF!</definedName>
    <definedName name="PN">[29]교각1!#REF!</definedName>
    <definedName name="PO" localSheetId="10">#REF!</definedName>
    <definedName name="PO" localSheetId="8">#REF!</definedName>
    <definedName name="PO" localSheetId="15">#REF!</definedName>
    <definedName name="PO" localSheetId="24">#REF!</definedName>
    <definedName name="PO" localSheetId="4">#REF!</definedName>
    <definedName name="PO" localSheetId="5">#REF!</definedName>
    <definedName name="PO" localSheetId="26">#REF!</definedName>
    <definedName name="PO" localSheetId="25">#REF!</definedName>
    <definedName name="PO">#REF!</definedName>
    <definedName name="POT_BEARING" localSheetId="10">#REF!</definedName>
    <definedName name="POT_BEARING" localSheetId="15">#REF!</definedName>
    <definedName name="POT_BEARING" localSheetId="4">#REF!</definedName>
    <definedName name="POT_BEARING" localSheetId="5">#REF!</definedName>
    <definedName name="POT_BEARING" localSheetId="26">#REF!</definedName>
    <definedName name="POT_BEARING" localSheetId="25">#REF!</definedName>
    <definedName name="POT_BEARING">#REF!</definedName>
    <definedName name="PP" localSheetId="10">#REF!</definedName>
    <definedName name="PP" localSheetId="8">#REF!</definedName>
    <definedName name="PP" localSheetId="15">#REF!</definedName>
    <definedName name="PP" localSheetId="24">#REF!</definedName>
    <definedName name="PP" localSheetId="4">#REF!</definedName>
    <definedName name="PP" localSheetId="5">#REF!</definedName>
    <definedName name="PP" localSheetId="26">#REF!</definedName>
    <definedName name="PP" localSheetId="25">#REF!</definedName>
    <definedName name="PP">#REF!</definedName>
    <definedName name="PPP">'[23]ABUT수량-A1'!$T$25</definedName>
    <definedName name="PPPP" localSheetId="10">#N/A</definedName>
    <definedName name="PPPP" localSheetId="15">#N/A</definedName>
    <definedName name="PPPP" localSheetId="24">'전기관로 토공산근'!PPPP</definedName>
    <definedName name="PPPP" localSheetId="5">#N/A</definedName>
    <definedName name="PPPP" localSheetId="26">#N/A</definedName>
    <definedName name="PPPP">공기밸브실조서!PPPP</definedName>
    <definedName name="PPPP_1" localSheetId="10">#N/A</definedName>
    <definedName name="PPPP_1" localSheetId="15">#N/A</definedName>
    <definedName name="PPPP_1" localSheetId="24">'전기관로 토공산근'!PPPP_1</definedName>
    <definedName name="PPPP_1" localSheetId="5">#N/A</definedName>
    <definedName name="PPPP_1" localSheetId="26">#N/A</definedName>
    <definedName name="PPPP_1">공기밸브실조서!PPPP_1</definedName>
    <definedName name="PPPP_10" localSheetId="10">#N/A</definedName>
    <definedName name="PPPP_10" localSheetId="15">#N/A</definedName>
    <definedName name="PPPP_10" localSheetId="24">'전기관로 토공산근'!PPPP_10</definedName>
    <definedName name="PPPP_10" localSheetId="5">#N/A</definedName>
    <definedName name="PPPP_10" localSheetId="26">#N/A</definedName>
    <definedName name="PPPP_10">공기밸브실조서!PPPP_10</definedName>
    <definedName name="PPPP_9" localSheetId="10">#N/A</definedName>
    <definedName name="PPPP_9" localSheetId="15">#N/A</definedName>
    <definedName name="PPPP_9" localSheetId="24">'전기관로 토공산근'!PPPP_9</definedName>
    <definedName name="PPPP_9" localSheetId="5">#N/A</definedName>
    <definedName name="PPPP_9" localSheetId="26">#N/A</definedName>
    <definedName name="PPPP_9">공기밸브실조서!PPPP_9</definedName>
    <definedName name="PQ" localSheetId="10">#REF!</definedName>
    <definedName name="PQ" localSheetId="8">#REF!</definedName>
    <definedName name="PQ" localSheetId="15">#REF!</definedName>
    <definedName name="PQ" localSheetId="24">#REF!</definedName>
    <definedName name="PQ" localSheetId="4">#REF!</definedName>
    <definedName name="PQ" localSheetId="5">#REF!</definedName>
    <definedName name="PQ" localSheetId="26">#REF!</definedName>
    <definedName name="PQ" localSheetId="25">#REF!</definedName>
    <definedName name="PQ">#REF!</definedName>
    <definedName name="PR" localSheetId="10">#REF!</definedName>
    <definedName name="PR" localSheetId="8">#REF!</definedName>
    <definedName name="PR" localSheetId="15">#REF!</definedName>
    <definedName name="PR" localSheetId="24">#REF!</definedName>
    <definedName name="PR" localSheetId="4">#REF!</definedName>
    <definedName name="PR" localSheetId="5">#REF!</definedName>
    <definedName name="PR" localSheetId="26">#REF!</definedName>
    <definedName name="PR" localSheetId="25">#REF!</definedName>
    <definedName name="PR">#REF!</definedName>
    <definedName name="PR_8" localSheetId="10">#REF!</definedName>
    <definedName name="PR_8" localSheetId="8">#REF!</definedName>
    <definedName name="PR_8" localSheetId="15">#REF!</definedName>
    <definedName name="PR_8" localSheetId="24">#REF!</definedName>
    <definedName name="PR_8" localSheetId="4">#REF!</definedName>
    <definedName name="PR_8" localSheetId="5">#REF!</definedName>
    <definedName name="PR_8" localSheetId="26">#REF!</definedName>
    <definedName name="PR_8" localSheetId="25">#REF!</definedName>
    <definedName name="PR_8">#REF!</definedName>
    <definedName name="PRC" localSheetId="10">#REF!</definedName>
    <definedName name="PRC" localSheetId="8">#REF!</definedName>
    <definedName name="PRC" localSheetId="15">#REF!</definedName>
    <definedName name="PRC" localSheetId="4">#REF!</definedName>
    <definedName name="PRC" localSheetId="5">#REF!</definedName>
    <definedName name="PRC" localSheetId="26">#REF!</definedName>
    <definedName name="PRC" localSheetId="25">#REF!</definedName>
    <definedName name="PRC">#REF!</definedName>
    <definedName name="PRDump" localSheetId="10">#REF!</definedName>
    <definedName name="PRDump" localSheetId="15">#REF!</definedName>
    <definedName name="PRDump" localSheetId="4">#REF!</definedName>
    <definedName name="PRDump" localSheetId="5">#REF!</definedName>
    <definedName name="PRDump" localSheetId="26">#REF!</definedName>
    <definedName name="PRDump" localSheetId="25">#REF!</definedName>
    <definedName name="PRDump">#REF!</definedName>
    <definedName name="prd견적" localSheetId="10">#N/A</definedName>
    <definedName name="prd견적" localSheetId="15">#N/A</definedName>
    <definedName name="prd견적" localSheetId="24">'전기관로 토공산근'!prd견적</definedName>
    <definedName name="prd견적" localSheetId="5">#N/A</definedName>
    <definedName name="prd견적" localSheetId="26">#N/A</definedName>
    <definedName name="prd견적">공기밸브실조서!prd견적</definedName>
    <definedName name="pri" localSheetId="10">#REF!</definedName>
    <definedName name="pri" localSheetId="8">#REF!</definedName>
    <definedName name="pri" localSheetId="15">#REF!</definedName>
    <definedName name="pri" localSheetId="24">#REF!</definedName>
    <definedName name="pri" localSheetId="4">#REF!</definedName>
    <definedName name="pri" localSheetId="5">#REF!</definedName>
    <definedName name="pri" localSheetId="26">#REF!</definedName>
    <definedName name="pri" localSheetId="25">#REF!</definedName>
    <definedName name="pri">#REF!</definedName>
    <definedName name="PRICE4" localSheetId="10">#REF!</definedName>
    <definedName name="PRICE4" localSheetId="15">#REF!</definedName>
    <definedName name="PRICE4" localSheetId="4">#REF!</definedName>
    <definedName name="PRICE4" localSheetId="5">#REF!</definedName>
    <definedName name="PRICE4" localSheetId="26">#REF!</definedName>
    <definedName name="PRICE4" localSheetId="25">#REF!</definedName>
    <definedName name="PRICE4">#REF!</definedName>
    <definedName name="prin" localSheetId="10">#REF!</definedName>
    <definedName name="prin" localSheetId="8">#REF!</definedName>
    <definedName name="prin" localSheetId="15">#REF!</definedName>
    <definedName name="prin" localSheetId="24">#REF!</definedName>
    <definedName name="prin" localSheetId="4">#REF!</definedName>
    <definedName name="prin" localSheetId="5">#REF!</definedName>
    <definedName name="prin" localSheetId="26">#REF!</definedName>
    <definedName name="prin" localSheetId="25">#REF!</definedName>
    <definedName name="prin">#REF!</definedName>
    <definedName name="print" localSheetId="10">#REF!</definedName>
    <definedName name="print" localSheetId="8">#REF!</definedName>
    <definedName name="print" localSheetId="15">#REF!</definedName>
    <definedName name="print" localSheetId="24">#REF!</definedName>
    <definedName name="print" localSheetId="4">#REF!</definedName>
    <definedName name="print" localSheetId="5">#REF!</definedName>
    <definedName name="print" localSheetId="26">#REF!</definedName>
    <definedName name="print" localSheetId="25">#REF!</definedName>
    <definedName name="print">#REF!</definedName>
    <definedName name="_xlnm.Print_Area" localSheetId="7">'1호(자연)-C'!$A$1:$AV$186</definedName>
    <definedName name="_xlnm.Print_Area" localSheetId="6">'1호(자연)집계'!$B$1:$T$100</definedName>
    <definedName name="_xlnm.Print_Area" localSheetId="13">'4호(가시설)-A'!$A$1:$AV$64</definedName>
    <definedName name="_xlnm.Print_Area" localSheetId="14">'4호(가시설)-C'!$A$1:$AV$127</definedName>
    <definedName name="_xlnm.Print_Area" localSheetId="12">'4호(가시설)집계'!$B$1:$L$100</definedName>
    <definedName name="_xlnm.Print_Area" localSheetId="10">공기밸브실조서!$A$1:$G$16</definedName>
    <definedName name="_xlnm.Print_Area" localSheetId="8">공기밸브실집계표!$B$1:$K$15</definedName>
    <definedName name="_xlnm.Print_Area" localSheetId="9">공기밸브실토공산근!$A$3:$AZ$52</definedName>
    <definedName name="_xlnm.Print_Area" localSheetId="1">관로토공집계!$B$1:$I$24</definedName>
    <definedName name="_xlnm.Print_Area" localSheetId="3">구조물토공집계!$B$1:$N$21</definedName>
    <definedName name="_xlnm.Print_Area" localSheetId="27">맨홀펌프장조서!$B$1:$J$37</definedName>
    <definedName name="_xlnm.Print_Area" localSheetId="18">이토관토공조서!$A$1:$H$18</definedName>
    <definedName name="_xlnm.Print_Area" localSheetId="19">'이토관포단(ASP.)'!$A$1:$Z$43</definedName>
    <definedName name="_xlnm.Print_Area" localSheetId="15">'이토맨홀-아스콘(2.4)'!$A$1:$AV$60</definedName>
    <definedName name="_xlnm.Print_Area" localSheetId="16">이토맨홀조서!$A$1:$G$12</definedName>
    <definedName name="_xlnm.Print_Area" localSheetId="11">이토맨홀집계!$B$1:$J$15</definedName>
    <definedName name="_xlnm.Print_Area" localSheetId="24">'전기관로 토공산근'!$AI$1:$AY$52</definedName>
    <definedName name="_xlnm.Print_Area" localSheetId="4">제수밸브실집계표!$B$1:$H$14</definedName>
    <definedName name="_xlnm.Print_Area" localSheetId="5">제수밸브실토공산근!$A$3:$Z$52</definedName>
    <definedName name="_xlnm.Print_Area" localSheetId="26">추진공산근!$A$3:$GZ$45</definedName>
    <definedName name="_xlnm.Print_Area" localSheetId="25">추진공집계표!$B$1:$O$19</definedName>
    <definedName name="_xlnm.Print_Area" localSheetId="0">토공집계!$B$1:$L$24</definedName>
    <definedName name="_xlnm.Print_Area" localSheetId="2">'토적표 '!$B$2:$AJ$246</definedName>
    <definedName name="_xlnm.Print_Area" localSheetId="21">환기구토공조서!$A$1:$G$23</definedName>
    <definedName name="_xlnm.Print_Area" localSheetId="23">'환기포단(ASP.)'!$A$1:$Z$43</definedName>
    <definedName name="_xlnm.Print_Area" localSheetId="22">'환기포단(보도)'!$A$1:$Z$42</definedName>
    <definedName name="_xlnm.Print_Area">#REF!</definedName>
    <definedName name="PRINT_AREA_MI" localSheetId="10">#REF!</definedName>
    <definedName name="PRINT_AREA_MI" localSheetId="8">#REF!</definedName>
    <definedName name="PRINT_AREA_MI" localSheetId="15">#REF!</definedName>
    <definedName name="PRINT_AREA_MI" localSheetId="24">#REF!</definedName>
    <definedName name="PRINT_AREA_MI" localSheetId="4">#REF!</definedName>
    <definedName name="PRINT_AREA_MI" localSheetId="5">#REF!</definedName>
    <definedName name="PRINT_AREA_MI" localSheetId="26">#REF!</definedName>
    <definedName name="PRINT_AREA_MI" localSheetId="25">#REF!</definedName>
    <definedName name="PRINT_AREA_MI">#REF!</definedName>
    <definedName name="PRINT_AREA_MI1" localSheetId="10">#REF!</definedName>
    <definedName name="PRINT_AREA_MI1" localSheetId="8">#REF!</definedName>
    <definedName name="PRINT_AREA_MI1" localSheetId="15">#REF!</definedName>
    <definedName name="PRINT_AREA_MI1" localSheetId="24">#REF!</definedName>
    <definedName name="PRINT_AREA_MI1" localSheetId="4">#REF!</definedName>
    <definedName name="PRINT_AREA_MI1" localSheetId="5">#REF!</definedName>
    <definedName name="PRINT_AREA_MI1" localSheetId="26">#REF!</definedName>
    <definedName name="PRINT_AREA_MI1" localSheetId="25">#REF!</definedName>
    <definedName name="PRINT_AREA_MI1">#REF!</definedName>
    <definedName name="PRINT_AREA_MI1_8" localSheetId="10">#REF!</definedName>
    <definedName name="PRINT_AREA_MI1_8" localSheetId="8">#REF!</definedName>
    <definedName name="PRINT_AREA_MI1_8" localSheetId="15">#REF!</definedName>
    <definedName name="PRINT_AREA_MI1_8" localSheetId="4">#REF!</definedName>
    <definedName name="PRINT_AREA_MI1_8" localSheetId="5">#REF!</definedName>
    <definedName name="PRINT_AREA_MI1_8" localSheetId="26">#REF!</definedName>
    <definedName name="PRINT_AREA_MI1_8" localSheetId="25">#REF!</definedName>
    <definedName name="PRINT_AREA_MI1_8">#REF!</definedName>
    <definedName name="PRINT_TILIES" localSheetId="10">#REF!,#REF!,#REF!,#REF!,#REF!</definedName>
    <definedName name="PRINT_TILIES" localSheetId="15">#REF!,#REF!,#REF!,#REF!,#REF!</definedName>
    <definedName name="PRINT_TILIES" localSheetId="4">#REF!,#REF!,#REF!,#REF!,#REF!</definedName>
    <definedName name="PRINT_TILIES" localSheetId="5">#REF!,#REF!,#REF!,#REF!,#REF!</definedName>
    <definedName name="PRINT_TILIES" localSheetId="26">#REF!,#REF!,#REF!,#REF!,#REF!</definedName>
    <definedName name="PRINT_TILIES" localSheetId="25">#REF!,#REF!,#REF!,#REF!,#REF!</definedName>
    <definedName name="PRINT_TILIES">#REF!,#REF!,#REF!,#REF!,#REF!</definedName>
    <definedName name="print_title" localSheetId="10">#REF!</definedName>
    <definedName name="print_title" localSheetId="8">#REF!</definedName>
    <definedName name="print_title" localSheetId="15">#REF!</definedName>
    <definedName name="print_title" localSheetId="4">#REF!</definedName>
    <definedName name="print_title" localSheetId="5">#REF!</definedName>
    <definedName name="print_title" localSheetId="26">#REF!</definedName>
    <definedName name="print_title" localSheetId="25">#REF!</definedName>
    <definedName name="print_title">#REF!</definedName>
    <definedName name="print_title_8" localSheetId="10">#REF!</definedName>
    <definedName name="print_title_8" localSheetId="8">#REF!</definedName>
    <definedName name="print_title_8" localSheetId="15">#REF!</definedName>
    <definedName name="print_title_8" localSheetId="4">#REF!</definedName>
    <definedName name="print_title_8" localSheetId="5">#REF!</definedName>
    <definedName name="print_title_8" localSheetId="26">#REF!</definedName>
    <definedName name="print_title_8" localSheetId="25">#REF!</definedName>
    <definedName name="print_title_8">#REF!</definedName>
    <definedName name="PRINT_TITLEN" localSheetId="10">#REF!</definedName>
    <definedName name="PRINT_TITLEN" localSheetId="15">#REF!</definedName>
    <definedName name="PRINT_TITLEN" localSheetId="4">#REF!</definedName>
    <definedName name="PRINT_TITLEN" localSheetId="5">#REF!</definedName>
    <definedName name="PRINT_TITLEN" localSheetId="26">#REF!</definedName>
    <definedName name="PRINT_TITLEN" localSheetId="25">#REF!</definedName>
    <definedName name="PRINT_TITLEN">#REF!</definedName>
    <definedName name="_xlnm.Print_Titles" localSheetId="6">'1호(자연)집계'!$3:$5</definedName>
    <definedName name="_xlnm.Print_Titles" localSheetId="12">'4호(가시설)집계'!$3:$5</definedName>
    <definedName name="_xlnm.Print_Titles" localSheetId="10">공기밸브실조서!$1:$2</definedName>
    <definedName name="_xlnm.Print_Titles" localSheetId="8">공기밸브실집계표!$3:$6</definedName>
    <definedName name="_xlnm.Print_Titles" localSheetId="9">#REF!</definedName>
    <definedName name="_xlnm.Print_Titles" localSheetId="1">관로토공집계!$3:$5</definedName>
    <definedName name="_xlnm.Print_Titles" localSheetId="3">구조물토공집계!$3:$5</definedName>
    <definedName name="_xlnm.Print_Titles" localSheetId="27">#REF!</definedName>
    <definedName name="_xlnm.Print_Titles" localSheetId="15">#REF!</definedName>
    <definedName name="_xlnm.Print_Titles" localSheetId="16">이토맨홀조서!$1:$2</definedName>
    <definedName name="_xlnm.Print_Titles" localSheetId="11">이토맨홀집계!$3:$6</definedName>
    <definedName name="_xlnm.Print_Titles" localSheetId="24">#REF!</definedName>
    <definedName name="_xlnm.Print_Titles" localSheetId="4">제수밸브실집계표!$3:$5</definedName>
    <definedName name="_xlnm.Print_Titles" localSheetId="5">#REF!</definedName>
    <definedName name="_xlnm.Print_Titles" localSheetId="26">#REF!</definedName>
    <definedName name="_xlnm.Print_Titles" localSheetId="25">추진공집계표!$3:$5</definedName>
    <definedName name="_xlnm.Print_Titles" localSheetId="0">토공집계!$1:$5</definedName>
    <definedName name="_xlnm.Print_Titles" localSheetId="2">'토적표 '!$B:$G,'토적표 '!$2:$6</definedName>
    <definedName name="_xlnm.Print_Titles">#REF!</definedName>
    <definedName name="Print_Titles_MI" localSheetId="10">#REF!</definedName>
    <definedName name="Print_Titles_MI" localSheetId="15">#REF!</definedName>
    <definedName name="Print_Titles_MI" localSheetId="4">#REF!</definedName>
    <definedName name="Print_Titles_MI" localSheetId="5">#REF!</definedName>
    <definedName name="Print_Titles_MI" localSheetId="26">#REF!</definedName>
    <definedName name="Print_Titles_MI" localSheetId="25">#REF!</definedName>
    <definedName name="Print_Titles_MI">#REF!</definedName>
    <definedName name="Printed_Titles" localSheetId="10">#REF!</definedName>
    <definedName name="Printed_Titles" localSheetId="8">#REF!</definedName>
    <definedName name="Printed_Titles" localSheetId="15">#REF!</definedName>
    <definedName name="Printed_Titles" localSheetId="24">#REF!</definedName>
    <definedName name="Printed_Titles" localSheetId="4">#REF!</definedName>
    <definedName name="Printed_Titles" localSheetId="5">#REF!</definedName>
    <definedName name="Printed_Titles" localSheetId="26">#REF!</definedName>
    <definedName name="Printed_Titles" localSheetId="25">#REF!</definedName>
    <definedName name="Printed_Titles">#REF!</definedName>
    <definedName name="PROJECT" localSheetId="10">#REF!</definedName>
    <definedName name="PROJECT" localSheetId="15">#REF!</definedName>
    <definedName name="PROJECT" localSheetId="4">#REF!</definedName>
    <definedName name="PROJECT" localSheetId="5">#REF!</definedName>
    <definedName name="PROJECT" localSheetId="26">#REF!</definedName>
    <definedName name="PROJECT" localSheetId="25">#REF!</definedName>
    <definedName name="PROJECT">#REF!</definedName>
    <definedName name="PS" localSheetId="10">#REF!</definedName>
    <definedName name="PS" localSheetId="8">#REF!</definedName>
    <definedName name="PS" localSheetId="15">#REF!</definedName>
    <definedName name="PS" localSheetId="24">#REF!</definedName>
    <definedName name="PS" localSheetId="4">#REF!</definedName>
    <definedName name="PS" localSheetId="5">#REF!</definedName>
    <definedName name="PS" localSheetId="26">#REF!</definedName>
    <definedName name="PS" localSheetId="25">#REF!</definedName>
    <definedName name="PS">#REF!</definedName>
    <definedName name="PS_8" localSheetId="10">#REF!</definedName>
    <definedName name="PS_8" localSheetId="8">#REF!</definedName>
    <definedName name="PS_8" localSheetId="15">#REF!</definedName>
    <definedName name="PS_8" localSheetId="4">#REF!</definedName>
    <definedName name="PS_8" localSheetId="5">#REF!</definedName>
    <definedName name="PS_8" localSheetId="26">#REF!</definedName>
    <definedName name="PS_8" localSheetId="25">#REF!</definedName>
    <definedName name="PS_8">#REF!</definedName>
    <definedName name="PSS" localSheetId="10">#REF!</definedName>
    <definedName name="PSS" localSheetId="8">#REF!</definedName>
    <definedName name="PSS" localSheetId="15">#REF!</definedName>
    <definedName name="PSS" localSheetId="4">#REF!</definedName>
    <definedName name="PSS" localSheetId="5">#REF!</definedName>
    <definedName name="PSS" localSheetId="26">#REF!</definedName>
    <definedName name="PSS" localSheetId="25">#REF!</definedName>
    <definedName name="PSS">#REF!</definedName>
    <definedName name="PT" localSheetId="10">[29]교각1!#REF!</definedName>
    <definedName name="PT" localSheetId="8">[29]교각1!#REF!</definedName>
    <definedName name="PT" localSheetId="15">[29]교각1!#REF!</definedName>
    <definedName name="PT" localSheetId="4">[29]교각1!#REF!</definedName>
    <definedName name="PT" localSheetId="5">[29]교각1!#REF!</definedName>
    <definedName name="PT" localSheetId="26">[29]교각1!#REF!</definedName>
    <definedName name="PT" localSheetId="25">[29]교각1!#REF!</definedName>
    <definedName name="PT">[29]교각1!#REF!</definedName>
    <definedName name="PTINT" localSheetId="10">[52]!PTINT</definedName>
    <definedName name="PTINT" localSheetId="8">[52]!PTINT</definedName>
    <definedName name="PTINT" localSheetId="15">[52]!PTINT</definedName>
    <definedName name="PTINT" localSheetId="4">[52]!PTINT</definedName>
    <definedName name="PTINT" localSheetId="5">[52]!PTINT</definedName>
    <definedName name="PTINT" localSheetId="26">[52]!PTINT</definedName>
    <definedName name="PTINT" localSheetId="25">[52]!PTINT</definedName>
    <definedName name="PTINT">[52]!PTINT</definedName>
    <definedName name="PTT" localSheetId="10">#REF!</definedName>
    <definedName name="PTT" localSheetId="8">#REF!</definedName>
    <definedName name="PTT" localSheetId="15">#REF!</definedName>
    <definedName name="PTT" localSheetId="24">#REF!</definedName>
    <definedName name="PTT" localSheetId="4">#REF!</definedName>
    <definedName name="PTT" localSheetId="5">#REF!</definedName>
    <definedName name="PTT" localSheetId="26">#REF!</definedName>
    <definedName name="PTT" localSheetId="25">#REF!</definedName>
    <definedName name="PTT">#REF!</definedName>
    <definedName name="PU" localSheetId="10">#REF!</definedName>
    <definedName name="PU" localSheetId="8">#REF!</definedName>
    <definedName name="PU" localSheetId="15">#REF!</definedName>
    <definedName name="PU" localSheetId="24">#REF!</definedName>
    <definedName name="PU" localSheetId="4">#REF!</definedName>
    <definedName name="PU" localSheetId="5">#REF!</definedName>
    <definedName name="PU" localSheetId="26">#REF!</definedName>
    <definedName name="PU" localSheetId="25">#REF!</definedName>
    <definedName name="PU">#REF!</definedName>
    <definedName name="PUU" localSheetId="10">#REF!</definedName>
    <definedName name="PUU" localSheetId="8">#REF!</definedName>
    <definedName name="PUU" localSheetId="15">#REF!</definedName>
    <definedName name="PUU" localSheetId="24">#REF!</definedName>
    <definedName name="PUU" localSheetId="4">#REF!</definedName>
    <definedName name="PUU" localSheetId="5">#REF!</definedName>
    <definedName name="PUU" localSheetId="26">#REF!</definedName>
    <definedName name="PUU" localSheetId="25">#REF!</definedName>
    <definedName name="PUU">#REF!</definedName>
    <definedName name="PV" localSheetId="10">#REF!</definedName>
    <definedName name="PV" localSheetId="8">#REF!</definedName>
    <definedName name="PV" localSheetId="15">#REF!</definedName>
    <definedName name="PV" localSheetId="4">#REF!</definedName>
    <definedName name="PV" localSheetId="5">#REF!</definedName>
    <definedName name="PV" localSheetId="26">#REF!</definedName>
    <definedName name="PV" localSheetId="25">#REF!</definedName>
    <definedName name="PV">#REF!</definedName>
    <definedName name="PV100경" localSheetId="10">#REF!</definedName>
    <definedName name="PV100경" localSheetId="15">#REF!</definedName>
    <definedName name="PV100경" localSheetId="4">#REF!</definedName>
    <definedName name="PV100경" localSheetId="5">#REF!</definedName>
    <definedName name="PV100경" localSheetId="26">#REF!</definedName>
    <definedName name="PV100경" localSheetId="25">#REF!</definedName>
    <definedName name="PV100경">#REF!</definedName>
    <definedName name="PV100노" localSheetId="10">#REF!</definedName>
    <definedName name="PV100노" localSheetId="15">#REF!</definedName>
    <definedName name="PV100노" localSheetId="4">#REF!</definedName>
    <definedName name="PV100노" localSheetId="5">#REF!</definedName>
    <definedName name="PV100노" localSheetId="26">#REF!</definedName>
    <definedName name="PV100노" localSheetId="25">#REF!</definedName>
    <definedName name="PV100노">#REF!</definedName>
    <definedName name="PV100재" localSheetId="10">#REF!</definedName>
    <definedName name="PV100재" localSheetId="15">#REF!</definedName>
    <definedName name="PV100재" localSheetId="4">#REF!</definedName>
    <definedName name="PV100재" localSheetId="5">#REF!</definedName>
    <definedName name="PV100재" localSheetId="26">#REF!</definedName>
    <definedName name="PV100재" localSheetId="25">#REF!</definedName>
    <definedName name="PV100재">#REF!</definedName>
    <definedName name="PV150경" localSheetId="10">#REF!</definedName>
    <definedName name="PV150경" localSheetId="15">#REF!</definedName>
    <definedName name="PV150경" localSheetId="4">#REF!</definedName>
    <definedName name="PV150경" localSheetId="5">#REF!</definedName>
    <definedName name="PV150경" localSheetId="26">#REF!</definedName>
    <definedName name="PV150경" localSheetId="25">#REF!</definedName>
    <definedName name="PV150경">#REF!</definedName>
    <definedName name="PV150노" localSheetId="10">#REF!</definedName>
    <definedName name="PV150노" localSheetId="15">#REF!</definedName>
    <definedName name="PV150노" localSheetId="4">#REF!</definedName>
    <definedName name="PV150노" localSheetId="5">#REF!</definedName>
    <definedName name="PV150노" localSheetId="26">#REF!</definedName>
    <definedName name="PV150노" localSheetId="25">#REF!</definedName>
    <definedName name="PV150노">#REF!</definedName>
    <definedName name="PV150재" localSheetId="10">#REF!</definedName>
    <definedName name="PV150재" localSheetId="15">#REF!</definedName>
    <definedName name="PV150재" localSheetId="4">#REF!</definedName>
    <definedName name="PV150재" localSheetId="5">#REF!</definedName>
    <definedName name="PV150재" localSheetId="26">#REF!</definedName>
    <definedName name="PV150재" localSheetId="25">#REF!</definedName>
    <definedName name="PV150재">#REF!</definedName>
    <definedName name="PV40경" localSheetId="10">#REF!</definedName>
    <definedName name="PV40경" localSheetId="15">#REF!</definedName>
    <definedName name="PV40경" localSheetId="4">#REF!</definedName>
    <definedName name="PV40경" localSheetId="5">#REF!</definedName>
    <definedName name="PV40경" localSheetId="26">#REF!</definedName>
    <definedName name="PV40경" localSheetId="25">#REF!</definedName>
    <definedName name="PV40경">#REF!</definedName>
    <definedName name="PV40노" localSheetId="10">#REF!</definedName>
    <definedName name="PV40노" localSheetId="15">#REF!</definedName>
    <definedName name="PV40노" localSheetId="4">#REF!</definedName>
    <definedName name="PV40노" localSheetId="5">#REF!</definedName>
    <definedName name="PV40노" localSheetId="26">#REF!</definedName>
    <definedName name="PV40노" localSheetId="25">#REF!</definedName>
    <definedName name="PV40노">#REF!</definedName>
    <definedName name="PV40재" localSheetId="10">#REF!</definedName>
    <definedName name="PV40재" localSheetId="15">#REF!</definedName>
    <definedName name="PV40재" localSheetId="4">#REF!</definedName>
    <definedName name="PV40재" localSheetId="5">#REF!</definedName>
    <definedName name="PV40재" localSheetId="26">#REF!</definedName>
    <definedName name="PV40재" localSheetId="25">#REF!</definedName>
    <definedName name="PV40재">#REF!</definedName>
    <definedName name="PV50경" localSheetId="10">#REF!</definedName>
    <definedName name="PV50경" localSheetId="15">#REF!</definedName>
    <definedName name="PV50경" localSheetId="4">#REF!</definedName>
    <definedName name="PV50경" localSheetId="5">#REF!</definedName>
    <definedName name="PV50경" localSheetId="26">#REF!</definedName>
    <definedName name="PV50경" localSheetId="25">#REF!</definedName>
    <definedName name="PV50경">#REF!</definedName>
    <definedName name="PV50노" localSheetId="10">#REF!</definedName>
    <definedName name="PV50노" localSheetId="15">#REF!</definedName>
    <definedName name="PV50노" localSheetId="4">#REF!</definedName>
    <definedName name="PV50노" localSheetId="5">#REF!</definedName>
    <definedName name="PV50노" localSheetId="26">#REF!</definedName>
    <definedName name="PV50노" localSheetId="25">#REF!</definedName>
    <definedName name="PV50노">#REF!</definedName>
    <definedName name="PV50재" localSheetId="10">#REF!</definedName>
    <definedName name="PV50재" localSheetId="15">#REF!</definedName>
    <definedName name="PV50재" localSheetId="4">#REF!</definedName>
    <definedName name="PV50재" localSheetId="5">#REF!</definedName>
    <definedName name="PV50재" localSheetId="26">#REF!</definedName>
    <definedName name="PV50재" localSheetId="25">#REF!</definedName>
    <definedName name="PV50재">#REF!</definedName>
    <definedName name="PVC" localSheetId="10">#REF!</definedName>
    <definedName name="PVC" localSheetId="8">#REF!</definedName>
    <definedName name="PVC" localSheetId="15">#REF!</definedName>
    <definedName name="PVC" localSheetId="4">#REF!</definedName>
    <definedName name="PVC" localSheetId="5">#REF!</definedName>
    <definedName name="PVC" localSheetId="26">#REF!</definedName>
    <definedName name="PVC" localSheetId="25">#REF!</definedName>
    <definedName name="PVC">#REF!</definedName>
    <definedName name="PVCELBOW100" localSheetId="10">#REF!</definedName>
    <definedName name="PVCELBOW100" localSheetId="15">#REF!</definedName>
    <definedName name="PVCELBOW100" localSheetId="4">#REF!</definedName>
    <definedName name="PVCELBOW100" localSheetId="5">#REF!</definedName>
    <definedName name="PVCELBOW100" localSheetId="26">#REF!</definedName>
    <definedName name="PVCELBOW100" localSheetId="25">#REF!</definedName>
    <definedName name="PVCELBOW100">#REF!</definedName>
    <definedName name="PVCELBOW125" localSheetId="10">#REF!</definedName>
    <definedName name="PVCELBOW125" localSheetId="15">#REF!</definedName>
    <definedName name="PVCELBOW125" localSheetId="4">#REF!</definedName>
    <definedName name="PVCELBOW125" localSheetId="5">#REF!</definedName>
    <definedName name="PVCELBOW125" localSheetId="26">#REF!</definedName>
    <definedName name="PVCELBOW125" localSheetId="25">#REF!</definedName>
    <definedName name="PVCELBOW125">#REF!</definedName>
    <definedName name="PVCELBOW150" localSheetId="10">#REF!</definedName>
    <definedName name="PVCELBOW150" localSheetId="15">#REF!</definedName>
    <definedName name="PVCELBOW150" localSheetId="4">#REF!</definedName>
    <definedName name="PVCELBOW150" localSheetId="5">#REF!</definedName>
    <definedName name="PVCELBOW150" localSheetId="26">#REF!</definedName>
    <definedName name="PVCELBOW150" localSheetId="25">#REF!</definedName>
    <definedName name="PVCELBOW150">#REF!</definedName>
    <definedName name="PVCTEE150" localSheetId="10">#REF!</definedName>
    <definedName name="PVCTEE150" localSheetId="15">#REF!</definedName>
    <definedName name="PVCTEE150" localSheetId="4">#REF!</definedName>
    <definedName name="PVCTEE150" localSheetId="5">#REF!</definedName>
    <definedName name="PVCTEE150" localSheetId="26">#REF!</definedName>
    <definedName name="PVCTEE150" localSheetId="25">#REF!</definedName>
    <definedName name="PVCTEE150">#REF!</definedName>
    <definedName name="PVC접합제" localSheetId="10">#REF!</definedName>
    <definedName name="PVC접합제" localSheetId="15">#REF!</definedName>
    <definedName name="PVC접합제" localSheetId="4">#REF!</definedName>
    <definedName name="PVC접합제" localSheetId="5">#REF!</definedName>
    <definedName name="PVC접합제" localSheetId="26">#REF!</definedName>
    <definedName name="PVC접합제" localSheetId="25">#REF!</definedName>
    <definedName name="PVC접합제">#REF!</definedName>
    <definedName name="PVC지수판" localSheetId="10">#REF!</definedName>
    <definedName name="PVC지수판" localSheetId="15">#REF!</definedName>
    <definedName name="PVC지수판" localSheetId="4">#REF!</definedName>
    <definedName name="PVC지수판" localSheetId="5">#REF!</definedName>
    <definedName name="PVC지수판" localSheetId="26">#REF!</definedName>
    <definedName name="PVC지수판" localSheetId="25">#REF!</definedName>
    <definedName name="PVC지수판">#REF!</definedName>
    <definedName name="PVI" localSheetId="10">#REF!</definedName>
    <definedName name="PVI" localSheetId="15">#REF!</definedName>
    <definedName name="PVI" localSheetId="4">#REF!</definedName>
    <definedName name="PVI" localSheetId="5">#REF!</definedName>
    <definedName name="PVI" localSheetId="26">#REF!</definedName>
    <definedName name="PVI" localSheetId="25">#REF!</definedName>
    <definedName name="PVI">#REF!</definedName>
    <definedName name="PVT" localSheetId="10">#REF!</definedName>
    <definedName name="PVT" localSheetId="15">#REF!</definedName>
    <definedName name="PVT" localSheetId="4">#REF!</definedName>
    <definedName name="PVT" localSheetId="5">#REF!</definedName>
    <definedName name="PVT" localSheetId="26">#REF!</definedName>
    <definedName name="PVT" localSheetId="25">#REF!</definedName>
    <definedName name="PVT">#REF!</definedName>
    <definedName name="PWP" localSheetId="10">#REF!</definedName>
    <definedName name="PWP" localSheetId="15">#REF!</definedName>
    <definedName name="PWP" localSheetId="4">#REF!</definedName>
    <definedName name="PWP" localSheetId="5">#REF!</definedName>
    <definedName name="PWP" localSheetId="26">#REF!</definedName>
    <definedName name="PWP" localSheetId="25">#REF!</definedName>
    <definedName name="PWP">#REF!</definedName>
    <definedName name="PWS">[2]교각계산!$G$108</definedName>
    <definedName name="PWW" localSheetId="10">#REF!</definedName>
    <definedName name="PWW" localSheetId="15">#REF!</definedName>
    <definedName name="PWW" localSheetId="4">#REF!</definedName>
    <definedName name="PWW" localSheetId="5">#REF!</definedName>
    <definedName name="PWW" localSheetId="26">#REF!</definedName>
    <definedName name="PWW" localSheetId="25">#REF!</definedName>
    <definedName name="PWW">#REF!</definedName>
    <definedName name="pwwc1" localSheetId="10">#REF!</definedName>
    <definedName name="pwwc1" localSheetId="15">#REF!</definedName>
    <definedName name="pwwc1" localSheetId="4">#REF!</definedName>
    <definedName name="pwwc1" localSheetId="5">#REF!</definedName>
    <definedName name="pwwc1" localSheetId="26">#REF!</definedName>
    <definedName name="pwwc1" localSheetId="25">#REF!</definedName>
    <definedName name="pwwc1">#REF!</definedName>
    <definedName name="pwwc2" localSheetId="10">#REF!</definedName>
    <definedName name="pwwc2" localSheetId="15">#REF!</definedName>
    <definedName name="pwwc2" localSheetId="4">#REF!</definedName>
    <definedName name="pwwc2" localSheetId="5">#REF!</definedName>
    <definedName name="pwwc2" localSheetId="26">#REF!</definedName>
    <definedName name="pwwc2" localSheetId="25">#REF!</definedName>
    <definedName name="pwwc2">#REF!</definedName>
    <definedName name="PYUUYF" localSheetId="10">BlankMacro1</definedName>
    <definedName name="PYUUYF" localSheetId="8">BlankMacro1</definedName>
    <definedName name="PYUUYF" localSheetId="15">BlankMacro1</definedName>
    <definedName name="PYUUYF" localSheetId="24">BlankMacro1</definedName>
    <definedName name="PYUUYF" localSheetId="4">BlankMacro1</definedName>
    <definedName name="PYUUYF" localSheetId="5">BlankMacro1</definedName>
    <definedName name="PYUUYF" localSheetId="26">BlankMacro1</definedName>
    <definedName name="PYUUYF" localSheetId="25">BlankMacro1</definedName>
    <definedName name="PYUUYF">BlankMacro1</definedName>
    <definedName name="PYUUYF_1" localSheetId="10">BlankMacro1</definedName>
    <definedName name="PYUUYF_1" localSheetId="8">BlankMacro1</definedName>
    <definedName name="PYUUYF_1" localSheetId="15">BlankMacro1</definedName>
    <definedName name="PYUUYF_1" localSheetId="24">BlankMacro1</definedName>
    <definedName name="PYUUYF_1" localSheetId="4">BlankMacro1</definedName>
    <definedName name="PYUUYF_1" localSheetId="5">BlankMacro1</definedName>
    <definedName name="PYUUYF_1" localSheetId="26">BlankMacro1</definedName>
    <definedName name="PYUUYF_1" localSheetId="25">BlankMacro1</definedName>
    <definedName name="PYUUYF_1">BlankMacro1</definedName>
    <definedName name="PYUUYF_10" localSheetId="10">BlankMacro1</definedName>
    <definedName name="PYUUYF_10" localSheetId="8">BlankMacro1</definedName>
    <definedName name="PYUUYF_10" localSheetId="15">BlankMacro1</definedName>
    <definedName name="PYUUYF_10" localSheetId="24">BlankMacro1</definedName>
    <definedName name="PYUUYF_10" localSheetId="4">BlankMacro1</definedName>
    <definedName name="PYUUYF_10" localSheetId="5">BlankMacro1</definedName>
    <definedName name="PYUUYF_10" localSheetId="26">BlankMacro1</definedName>
    <definedName name="PYUUYF_10" localSheetId="25">BlankMacro1</definedName>
    <definedName name="PYUUYF_10">BlankMacro1</definedName>
    <definedName name="PYUUYF_9" localSheetId="10">BlankMacro1</definedName>
    <definedName name="PYUUYF_9" localSheetId="8">BlankMacro1</definedName>
    <definedName name="PYUUYF_9" localSheetId="15">BlankMacro1</definedName>
    <definedName name="PYUUYF_9" localSheetId="24">BlankMacro1</definedName>
    <definedName name="PYUUYF_9" localSheetId="4">BlankMacro1</definedName>
    <definedName name="PYUUYF_9" localSheetId="5">BlankMacro1</definedName>
    <definedName name="PYUUYF_9" localSheetId="26">BlankMacro1</definedName>
    <definedName name="PYUUYF_9" localSheetId="25">BlankMacro1</definedName>
    <definedName name="PYUUYF_9">BlankMacro1</definedName>
    <definedName name="Q" localSheetId="10">#REF!</definedName>
    <definedName name="Q" localSheetId="8">#REF!</definedName>
    <definedName name="Q" localSheetId="15">#REF!</definedName>
    <definedName name="Q" localSheetId="4">#REF!</definedName>
    <definedName name="Q" localSheetId="5">#REF!</definedName>
    <definedName name="Q" localSheetId="26">#REF!</definedName>
    <definedName name="Q" localSheetId="25">#REF!</definedName>
    <definedName name="Q">#REF!</definedName>
    <definedName name="Q_8" localSheetId="10">#REF!</definedName>
    <definedName name="Q_8" localSheetId="8">#REF!</definedName>
    <definedName name="Q_8" localSheetId="15">#REF!</definedName>
    <definedName name="Q_8" localSheetId="24">#REF!</definedName>
    <definedName name="Q_8" localSheetId="4">#REF!</definedName>
    <definedName name="Q_8" localSheetId="5">#REF!</definedName>
    <definedName name="Q_8" localSheetId="26">#REF!</definedName>
    <definedName name="Q_8" localSheetId="25">#REF!</definedName>
    <definedName name="Q_8">#REF!</definedName>
    <definedName name="Q0" localSheetId="10">BlankMacro1</definedName>
    <definedName name="Q0" localSheetId="15">BlankMacro1</definedName>
    <definedName name="Q0" localSheetId="24">BlankMacro1</definedName>
    <definedName name="Q0" localSheetId="4">BlankMacro1</definedName>
    <definedName name="Q0" localSheetId="5">BlankMacro1</definedName>
    <definedName name="Q0" localSheetId="26">BlankMacro1</definedName>
    <definedName name="Q0" localSheetId="25">BlankMacro1</definedName>
    <definedName name="Q0">BlankMacro1</definedName>
    <definedName name="Q3WEE" localSheetId="24" hidden="1">{#N/A,#N/A,FALSE,"조골재"}</definedName>
    <definedName name="Q3WEE" hidden="1">{#N/A,#N/A,FALSE,"조골재"}</definedName>
    <definedName name="QA" localSheetId="10">#REF!</definedName>
    <definedName name="QA" localSheetId="15">#REF!</definedName>
    <definedName name="QA" localSheetId="4">#REF!</definedName>
    <definedName name="QA" localSheetId="5">#REF!</definedName>
    <definedName name="QA" localSheetId="26">#REF!</definedName>
    <definedName name="QA" localSheetId="25">#REF!</definedName>
    <definedName name="QA">#REF!</definedName>
    <definedName name="QAE" localSheetId="10">#REF!</definedName>
    <definedName name="QAE" localSheetId="15">#REF!</definedName>
    <definedName name="QAE" localSheetId="4">#REF!</definedName>
    <definedName name="QAE" localSheetId="5">#REF!</definedName>
    <definedName name="QAE" localSheetId="26">#REF!</definedName>
    <definedName name="QAE" localSheetId="25">#REF!</definedName>
    <definedName name="QAE">#REF!</definedName>
    <definedName name="QAQA">'[42]ABUT수량-A1'!$T$25</definedName>
    <definedName name="qe" localSheetId="10">#REF!</definedName>
    <definedName name="qe" localSheetId="8">#REF!</definedName>
    <definedName name="qe" localSheetId="15">#REF!</definedName>
    <definedName name="qe" localSheetId="24">#REF!</definedName>
    <definedName name="qe" localSheetId="4">#REF!</definedName>
    <definedName name="qe" localSheetId="5">#REF!</definedName>
    <definedName name="qe" localSheetId="26">#REF!</definedName>
    <definedName name="qe" localSheetId="25">#REF!</definedName>
    <definedName name="qe">#REF!</definedName>
    <definedName name="qerqwerqwrqwr" localSheetId="10">#REF!</definedName>
    <definedName name="qerqwerqwrqwr" localSheetId="15">#REF!</definedName>
    <definedName name="qerqwerqwrqwr" localSheetId="4">#REF!</definedName>
    <definedName name="qerqwerqwrqwr" localSheetId="5">#REF!</definedName>
    <definedName name="qerqwerqwrqwr" localSheetId="26">#REF!</definedName>
    <definedName name="qerqwerqwrqwr" localSheetId="25">#REF!</definedName>
    <definedName name="qerqwerqwrqwr">#REF!</definedName>
    <definedName name="Qe앨" localSheetId="10">#REF!</definedName>
    <definedName name="Qe앨" localSheetId="8">#REF!</definedName>
    <definedName name="Qe앨" localSheetId="15">#REF!</definedName>
    <definedName name="Qe앨" localSheetId="24">#REF!</definedName>
    <definedName name="Qe앨" localSheetId="4">#REF!</definedName>
    <definedName name="Qe앨" localSheetId="5">#REF!</definedName>
    <definedName name="Qe앨" localSheetId="26">#REF!</definedName>
    <definedName name="Qe앨" localSheetId="25">#REF!</definedName>
    <definedName name="Qe앨">#REF!</definedName>
    <definedName name="Qe앨_8" localSheetId="10">#REF!</definedName>
    <definedName name="Qe앨_8" localSheetId="8">#REF!</definedName>
    <definedName name="Qe앨_8" localSheetId="15">#REF!</definedName>
    <definedName name="Qe앨_8" localSheetId="24">#REF!</definedName>
    <definedName name="Qe앨_8" localSheetId="4">#REF!</definedName>
    <definedName name="Qe앨_8" localSheetId="5">#REF!</definedName>
    <definedName name="Qe앨_8" localSheetId="26">#REF!</definedName>
    <definedName name="Qe앨_8" localSheetId="25">#REF!</definedName>
    <definedName name="Qe앨_8">#REF!</definedName>
    <definedName name="qi" localSheetId="10">#REF!</definedName>
    <definedName name="qi" localSheetId="8">#REF!</definedName>
    <definedName name="qi" localSheetId="15">#REF!</definedName>
    <definedName name="qi" localSheetId="4">#REF!</definedName>
    <definedName name="qi" localSheetId="5">#REF!</definedName>
    <definedName name="qi" localSheetId="26">#REF!</definedName>
    <definedName name="qi" localSheetId="25">#REF!</definedName>
    <definedName name="qi">#REF!</definedName>
    <definedName name="qi_8" localSheetId="10">#REF!</definedName>
    <definedName name="qi_8" localSheetId="8">#REF!</definedName>
    <definedName name="qi_8" localSheetId="15">#REF!</definedName>
    <definedName name="qi_8" localSheetId="4">#REF!</definedName>
    <definedName name="qi_8" localSheetId="5">#REF!</definedName>
    <definedName name="qi_8" localSheetId="26">#REF!</definedName>
    <definedName name="qi_8" localSheetId="25">#REF!</definedName>
    <definedName name="qi_8">#REF!</definedName>
    <definedName name="qiqi" localSheetId="10">BlankMacro1</definedName>
    <definedName name="qiqi" localSheetId="15">BlankMacro1</definedName>
    <definedName name="qiqi" localSheetId="24">BlankMacro1</definedName>
    <definedName name="qiqi" localSheetId="4">BlankMacro1</definedName>
    <definedName name="qiqi" localSheetId="5">BlankMacro1</definedName>
    <definedName name="qiqi" localSheetId="26">BlankMacro1</definedName>
    <definedName name="qiqi" localSheetId="25">BlankMacro1</definedName>
    <definedName name="qiqi">BlankMacro1</definedName>
    <definedName name="QK" localSheetId="10">#REF!</definedName>
    <definedName name="QK" localSheetId="15">#REF!</definedName>
    <definedName name="QK" localSheetId="4">#REF!</definedName>
    <definedName name="QK" localSheetId="5">#REF!</definedName>
    <definedName name="QK" localSheetId="26">#REF!</definedName>
    <definedName name="QK" localSheetId="25">#REF!</definedName>
    <definedName name="QK">#REF!</definedName>
    <definedName name="QKQHAKSTP" localSheetId="10">#REF!</definedName>
    <definedName name="QKQHAKSTP" localSheetId="15">#REF!</definedName>
    <definedName name="QKQHAKSTP" localSheetId="4">#REF!</definedName>
    <definedName name="QKQHAKSTP" localSheetId="5">#REF!</definedName>
    <definedName name="QKQHAKSTP" localSheetId="26">#REF!</definedName>
    <definedName name="QKQHAKSTP" localSheetId="25">#REF!</definedName>
    <definedName name="QKQHAKSTP">#REF!</definedName>
    <definedName name="QN" localSheetId="10">#REF!</definedName>
    <definedName name="QN" localSheetId="15">#REF!</definedName>
    <definedName name="QN" localSheetId="4">#REF!</definedName>
    <definedName name="QN" localSheetId="5">#REF!</definedName>
    <definedName name="QN" localSheetId="26">#REF!</definedName>
    <definedName name="QN" localSheetId="25">#REF!</definedName>
    <definedName name="QN">#REF!</definedName>
    <definedName name="qpp" localSheetId="10">#REF!</definedName>
    <definedName name="qpp" localSheetId="8">#REF!</definedName>
    <definedName name="qpp" localSheetId="15">#REF!</definedName>
    <definedName name="qpp" localSheetId="4">#REF!</definedName>
    <definedName name="qpp" localSheetId="5">#REF!</definedName>
    <definedName name="qpp" localSheetId="26">#REF!</definedName>
    <definedName name="qpp" localSheetId="25">#REF!</definedName>
    <definedName name="qpp">#REF!</definedName>
    <definedName name="QPPP" localSheetId="10">#REF!</definedName>
    <definedName name="QPPP" localSheetId="15">#REF!</definedName>
    <definedName name="QPPP" localSheetId="4">#REF!</definedName>
    <definedName name="QPPP" localSheetId="5">#REF!</definedName>
    <definedName name="QPPP" localSheetId="26">#REF!</definedName>
    <definedName name="QPPP" localSheetId="25">#REF!</definedName>
    <definedName name="QPPP">#REF!</definedName>
    <definedName name="qpppp" localSheetId="10">BlankMacro1</definedName>
    <definedName name="qpppp" localSheetId="15">BlankMacro1</definedName>
    <definedName name="qpppp" localSheetId="24">BlankMacro1</definedName>
    <definedName name="qpppp" localSheetId="4">BlankMacro1</definedName>
    <definedName name="qpppp" localSheetId="5">BlankMacro1</definedName>
    <definedName name="qpppp" localSheetId="26">BlankMacro1</definedName>
    <definedName name="qpppp" localSheetId="25">BlankMacro1</definedName>
    <definedName name="qpppp">BlankMacro1</definedName>
    <definedName name="QQ" localSheetId="24" hidden="1">{#N/A,#N/A,FALSE,"2~8번"}</definedName>
    <definedName name="QQ" hidden="1">{#N/A,#N/A,FALSE,"2~8번"}</definedName>
    <definedName name="QQ_8" localSheetId="10">BlankMacro1</definedName>
    <definedName name="QQ_8" localSheetId="8">BlankMacro1</definedName>
    <definedName name="QQ_8" localSheetId="15">BlankMacro1</definedName>
    <definedName name="QQ_8" localSheetId="24">BlankMacro1</definedName>
    <definedName name="QQ_8" localSheetId="4">BlankMacro1</definedName>
    <definedName name="QQ_8" localSheetId="5">BlankMacro1</definedName>
    <definedName name="QQ_8" localSheetId="26">BlankMacro1</definedName>
    <definedName name="QQ_8" localSheetId="25">BlankMacro1</definedName>
    <definedName name="QQ_8">BlankMacro1</definedName>
    <definedName name="qqaa">'[23]ABUT수량-A1'!$T$25</definedName>
    <definedName name="qqq" localSheetId="24" hidden="1">{#N/A,#N/A,FALSE,"운반시간"}</definedName>
    <definedName name="qqq" hidden="1">{#N/A,#N/A,FALSE,"운반시간"}</definedName>
    <definedName name="QQQQ">'[53]ABUT수량-A1'!$T$25</definedName>
    <definedName name="qqqqq" localSheetId="10">BlankMacro1</definedName>
    <definedName name="qqqqq" localSheetId="15">BlankMacro1</definedName>
    <definedName name="qqqqq" localSheetId="24">BlankMacro1</definedName>
    <definedName name="qqqqq" localSheetId="4">BlankMacro1</definedName>
    <definedName name="qqqqq" localSheetId="5">BlankMacro1</definedName>
    <definedName name="qqqqq" localSheetId="26">BlankMacro1</definedName>
    <definedName name="qqqqq" localSheetId="25">BlankMacro1</definedName>
    <definedName name="qqqqq">BlankMacro1</definedName>
    <definedName name="qqqqqq" localSheetId="10">#REF!</definedName>
    <definedName name="qqqqqq" localSheetId="15">#REF!</definedName>
    <definedName name="qqqqqq" localSheetId="4">#REF!</definedName>
    <definedName name="qqqqqq" localSheetId="5">#REF!</definedName>
    <definedName name="qqqqqq" localSheetId="26">#REF!</definedName>
    <definedName name="qqqqqq" localSheetId="25">#REF!</definedName>
    <definedName name="qqqqqq">#REF!</definedName>
    <definedName name="QQQQQQQQQQQQQ" localSheetId="10">[5]!QQQQQQQQQQQQQ</definedName>
    <definedName name="QQQQQQQQQQQQQ" localSheetId="8">[5]!QQQQQQQQQQQQQ</definedName>
    <definedName name="QQQQQQQQQQQQQ" localSheetId="15">[5]!QQQQQQQQQQQQQ</definedName>
    <definedName name="QQQQQQQQQQQQQ" localSheetId="4">[5]!QQQQQQQQQQQQQ</definedName>
    <definedName name="QQQQQQQQQQQQQ" localSheetId="5">[5]!QQQQQQQQQQQQQ</definedName>
    <definedName name="QQQQQQQQQQQQQ" localSheetId="26">[5]!QQQQQQQQQQQQQ</definedName>
    <definedName name="QQQQQQQQQQQQQ" localSheetId="25">[5]!QQQQQQQQQQQQQ</definedName>
    <definedName name="QQQQQQQQQQQQQ">[5]!QQQQQQQQQQQQQ</definedName>
    <definedName name="QQQQQQQQQQQQQQQQQQ" localSheetId="10">#REF!</definedName>
    <definedName name="QQQQQQQQQQQQQQQQQQ" localSheetId="8">#REF!</definedName>
    <definedName name="QQQQQQQQQQQQQQQQQQ" localSheetId="15">#REF!</definedName>
    <definedName name="QQQQQQQQQQQQQQQQQQ" localSheetId="24">#REF!</definedName>
    <definedName name="QQQQQQQQQQQQQQQQQQ" localSheetId="4">#REF!</definedName>
    <definedName name="QQQQQQQQQQQQQQQQQQ" localSheetId="5">#REF!</definedName>
    <definedName name="QQQQQQQQQQQQQQQQQQ" localSheetId="26">#REF!</definedName>
    <definedName name="QQQQQQQQQQQQQQQQQQ" localSheetId="25">#REF!</definedName>
    <definedName name="QQQQQQQQQQQQQQQQQQ">#REF!</definedName>
    <definedName name="QRQRQR" localSheetId="10">BlankMacro1</definedName>
    <definedName name="QRQRQR" localSheetId="15">BlankMacro1</definedName>
    <definedName name="QRQRQR" localSheetId="24">BlankMacro1</definedName>
    <definedName name="QRQRQR" localSheetId="4">BlankMacro1</definedName>
    <definedName name="QRQRQR" localSheetId="5">BlankMacro1</definedName>
    <definedName name="QRQRQR" localSheetId="26">BlankMacro1</definedName>
    <definedName name="QRQRQR" localSheetId="25">BlankMacro1</definedName>
    <definedName name="QRQRQR">BlankMacro1</definedName>
    <definedName name="qs1_8" localSheetId="10">#REF!</definedName>
    <definedName name="qs1_8" localSheetId="8">#REF!</definedName>
    <definedName name="qs1_8" localSheetId="15">#REF!</definedName>
    <definedName name="qs1_8" localSheetId="24">#REF!</definedName>
    <definedName name="qs1_8" localSheetId="4">#REF!</definedName>
    <definedName name="qs1_8" localSheetId="5">#REF!</definedName>
    <definedName name="qs1_8" localSheetId="26">#REF!</definedName>
    <definedName name="qs1_8" localSheetId="25">#REF!</definedName>
    <definedName name="qs1_8">#REF!</definedName>
    <definedName name="qs12_8" localSheetId="10">#REF!</definedName>
    <definedName name="qs12_8" localSheetId="8">#REF!</definedName>
    <definedName name="qs12_8" localSheetId="15">#REF!</definedName>
    <definedName name="qs12_8" localSheetId="24">#REF!</definedName>
    <definedName name="qs12_8" localSheetId="4">#REF!</definedName>
    <definedName name="qs12_8" localSheetId="5">#REF!</definedName>
    <definedName name="qs12_8" localSheetId="26">#REF!</definedName>
    <definedName name="qs12_8" localSheetId="25">#REF!</definedName>
    <definedName name="qs12_8">#REF!</definedName>
    <definedName name="qs2_8" localSheetId="10">#REF!</definedName>
    <definedName name="qs2_8" localSheetId="8">#REF!</definedName>
    <definedName name="qs2_8" localSheetId="15">#REF!</definedName>
    <definedName name="qs2_8" localSheetId="4">#REF!</definedName>
    <definedName name="qs2_8" localSheetId="5">#REF!</definedName>
    <definedName name="qs2_8" localSheetId="26">#REF!</definedName>
    <definedName name="qs2_8" localSheetId="25">#REF!</definedName>
    <definedName name="qs2_8">#REF!</definedName>
    <definedName name="qs22_8" localSheetId="10">#REF!</definedName>
    <definedName name="qs22_8" localSheetId="8">#REF!</definedName>
    <definedName name="qs22_8" localSheetId="15">#REF!</definedName>
    <definedName name="qs22_8" localSheetId="4">#REF!</definedName>
    <definedName name="qs22_8" localSheetId="5">#REF!</definedName>
    <definedName name="qs22_8" localSheetId="26">#REF!</definedName>
    <definedName name="qs22_8" localSheetId="25">#REF!</definedName>
    <definedName name="qs22_8">#REF!</definedName>
    <definedName name="Qten" localSheetId="10">#REF!</definedName>
    <definedName name="Qten" localSheetId="15">#REF!</definedName>
    <definedName name="Qten" localSheetId="4">#REF!</definedName>
    <definedName name="Qten" localSheetId="5">#REF!</definedName>
    <definedName name="Qten" localSheetId="26">#REF!</definedName>
    <definedName name="Qten" localSheetId="25">#REF!</definedName>
    <definedName name="Qten">#REF!</definedName>
    <definedName name="qu" localSheetId="10">#REF!</definedName>
    <definedName name="qu" localSheetId="8">#REF!</definedName>
    <definedName name="qu" localSheetId="15">#REF!</definedName>
    <definedName name="qu" localSheetId="4">#REF!</definedName>
    <definedName name="qu" localSheetId="5">#REF!</definedName>
    <definedName name="qu" localSheetId="26">#REF!</definedName>
    <definedName name="qu" localSheetId="25">#REF!</definedName>
    <definedName name="qu">#REF!</definedName>
    <definedName name="qu_8" localSheetId="10">#REF!</definedName>
    <definedName name="qu_8" localSheetId="8">#REF!</definedName>
    <definedName name="qu_8" localSheetId="15">#REF!</definedName>
    <definedName name="qu_8" localSheetId="4">#REF!</definedName>
    <definedName name="qu_8" localSheetId="5">#REF!</definedName>
    <definedName name="qu_8" localSheetId="26">#REF!</definedName>
    <definedName name="qu_8" localSheetId="25">#REF!</definedName>
    <definedName name="qu_8">#REF!</definedName>
    <definedName name="qw" localSheetId="10">#REF!</definedName>
    <definedName name="qw" localSheetId="8">#REF!</definedName>
    <definedName name="qw" localSheetId="15">#REF!</definedName>
    <definedName name="qw" localSheetId="4">#REF!</definedName>
    <definedName name="qw" localSheetId="5">#REF!</definedName>
    <definedName name="qw" localSheetId="26">#REF!</definedName>
    <definedName name="qw" localSheetId="25">#REF!</definedName>
    <definedName name="qw">#REF!</definedName>
    <definedName name="qweqwqweedghd" localSheetId="10">#REF!</definedName>
    <definedName name="qweqwqweedghd" localSheetId="15">#REF!</definedName>
    <definedName name="qweqwqweedghd" localSheetId="4">#REF!</definedName>
    <definedName name="qweqwqweedghd" localSheetId="5">#REF!</definedName>
    <definedName name="qweqwqweedghd" localSheetId="26">#REF!</definedName>
    <definedName name="qweqwqweedghd" localSheetId="25">#REF!</definedName>
    <definedName name="qweqwqweedghd">#REF!</definedName>
    <definedName name="qwerqerwr" localSheetId="10" hidden="1">#REF!</definedName>
    <definedName name="qwerqerwr" localSheetId="15" hidden="1">#REF!</definedName>
    <definedName name="qwerqerwr" localSheetId="4" hidden="1">#REF!</definedName>
    <definedName name="qwerqerwr" localSheetId="5" hidden="1">#REF!</definedName>
    <definedName name="qwerqerwr" localSheetId="26" hidden="1">#REF!</definedName>
    <definedName name="qwerqerwr" localSheetId="25" hidden="1">#REF!</definedName>
    <definedName name="qwerqerwr" hidden="1">#REF!</definedName>
    <definedName name="qwertyuuj" localSheetId="10">#REF!</definedName>
    <definedName name="qwertyuuj" localSheetId="15">#REF!</definedName>
    <definedName name="qwertyuuj" localSheetId="4">#REF!</definedName>
    <definedName name="qwertyuuj" localSheetId="5">#REF!</definedName>
    <definedName name="qwertyuuj" localSheetId="26">#REF!</definedName>
    <definedName name="qwertyuuj" localSheetId="25">#REF!</definedName>
    <definedName name="qwertyuuj">#REF!</definedName>
    <definedName name="QWQ" localSheetId="24" hidden="1">{#N/A,#N/A,FALSE,"배수2"}</definedName>
    <definedName name="QWQ" hidden="1">{#N/A,#N/A,FALSE,"배수2"}</definedName>
    <definedName name="QWQW">'[42]ABUT수량-A1'!$T$25</definedName>
    <definedName name="qwqwqwq" localSheetId="10">BlankMacro1</definedName>
    <definedName name="qwqwqwq" localSheetId="15">BlankMacro1</definedName>
    <definedName name="qwqwqwq" localSheetId="24">BlankMacro1</definedName>
    <definedName name="qwqwqwq" localSheetId="4">BlankMacro1</definedName>
    <definedName name="qwqwqwq" localSheetId="5">BlankMacro1</definedName>
    <definedName name="qwqwqwq" localSheetId="26">BlankMacro1</definedName>
    <definedName name="qwqwqwq" localSheetId="25">BlankMacro1</definedName>
    <definedName name="qwqwqwq">BlankMacro1</definedName>
    <definedName name="qwqwwqw" localSheetId="10">#REF!</definedName>
    <definedName name="qwqwwqw" localSheetId="15">#REF!</definedName>
    <definedName name="qwqwwqw" localSheetId="4">#REF!</definedName>
    <definedName name="qwqwwqw" localSheetId="5">#REF!</definedName>
    <definedName name="qwqwwqw" localSheetId="26">#REF!</definedName>
    <definedName name="qwqwwqw" localSheetId="25">#REF!</definedName>
    <definedName name="qwqwwqw">#REF!</definedName>
    <definedName name="QWT" localSheetId="10">#REF!</definedName>
    <definedName name="QWT" localSheetId="8">#REF!</definedName>
    <definedName name="QWT" localSheetId="15">#REF!</definedName>
    <definedName name="QWT" localSheetId="24">#REF!</definedName>
    <definedName name="QWT" localSheetId="4">#REF!</definedName>
    <definedName name="QWT" localSheetId="5">#REF!</definedName>
    <definedName name="QWT" localSheetId="26">#REF!</definedName>
    <definedName name="QWT" localSheetId="25">#REF!</definedName>
    <definedName name="QWT">#REF!</definedName>
    <definedName name="q디" localSheetId="10">#REF!</definedName>
    <definedName name="q디" localSheetId="8">#REF!</definedName>
    <definedName name="q디" localSheetId="15">#REF!</definedName>
    <definedName name="q디" localSheetId="24">#REF!</definedName>
    <definedName name="q디" localSheetId="4">#REF!</definedName>
    <definedName name="q디" localSheetId="5">#REF!</definedName>
    <definedName name="q디" localSheetId="26">#REF!</definedName>
    <definedName name="q디" localSheetId="25">#REF!</definedName>
    <definedName name="q디">#REF!</definedName>
    <definedName name="q디_8" localSheetId="10">#REF!</definedName>
    <definedName name="q디_8" localSheetId="8">#REF!</definedName>
    <definedName name="q디_8" localSheetId="15">#REF!</definedName>
    <definedName name="q디_8" localSheetId="24">#REF!</definedName>
    <definedName name="q디_8" localSheetId="4">#REF!</definedName>
    <definedName name="q디_8" localSheetId="5">#REF!</definedName>
    <definedName name="q디_8" localSheetId="26">#REF!</definedName>
    <definedName name="q디_8" localSheetId="25">#REF!</definedName>
    <definedName name="q디_8">#REF!</definedName>
    <definedName name="q앨" localSheetId="10">#REF!</definedName>
    <definedName name="q앨" localSheetId="8">#REF!</definedName>
    <definedName name="q앨" localSheetId="15">#REF!</definedName>
    <definedName name="q앨" localSheetId="4">#REF!</definedName>
    <definedName name="q앨" localSheetId="5">#REF!</definedName>
    <definedName name="q앨" localSheetId="26">#REF!</definedName>
    <definedName name="q앨" localSheetId="25">#REF!</definedName>
    <definedName name="q앨">#REF!</definedName>
    <definedName name="q앨_8" localSheetId="10">#REF!</definedName>
    <definedName name="q앨_8" localSheetId="8">#REF!</definedName>
    <definedName name="q앨_8" localSheetId="15">#REF!</definedName>
    <definedName name="q앨_8" localSheetId="4">#REF!</definedName>
    <definedName name="q앨_8" localSheetId="5">#REF!</definedName>
    <definedName name="q앨_8" localSheetId="26">#REF!</definedName>
    <definedName name="q앨_8" localSheetId="25">#REF!</definedName>
    <definedName name="q앨_8">#REF!</definedName>
    <definedName name="RA" localSheetId="10">#REF!</definedName>
    <definedName name="RA" localSheetId="8">#REF!</definedName>
    <definedName name="RA" localSheetId="15">#REF!</definedName>
    <definedName name="RA" localSheetId="4">#REF!</definedName>
    <definedName name="RA" localSheetId="5">#REF!</definedName>
    <definedName name="RA" localSheetId="26">#REF!</definedName>
    <definedName name="RA" localSheetId="25">#REF!</definedName>
    <definedName name="RA">#REF!</definedName>
    <definedName name="RAD" localSheetId="10">#REF!</definedName>
    <definedName name="RAD" localSheetId="15">#REF!</definedName>
    <definedName name="RAD" localSheetId="4">#REF!</definedName>
    <definedName name="RAD" localSheetId="5">#REF!</definedName>
    <definedName name="RAD" localSheetId="26">#REF!</definedName>
    <definedName name="RAD" localSheetId="25">#REF!</definedName>
    <definedName name="RAD">#REF!</definedName>
    <definedName name="range" localSheetId="10">IF(FREQUENCY(MATCH(성명,성명,0),MATCH(성명,성명,0))&gt;0,COUNTIF(성명,"&lt;"&amp;성명)+1)</definedName>
    <definedName name="range" localSheetId="8">IF(FREQUENCY(MATCH(성명,성명,0),MATCH(성명,성명,0))&gt;0,COUNTIF(성명,"&lt;"&amp;성명)+1)</definedName>
    <definedName name="range" localSheetId="15">IF(FREQUENCY(MATCH(성명,성명,0),MATCH(성명,성명,0))&gt;0,COUNTIF(성명,"&lt;"&amp;성명)+1)</definedName>
    <definedName name="range" localSheetId="24">IF(FREQUENCY(MATCH(성명,성명,0),MATCH(성명,성명,0))&gt;0,COUNTIF(성명,"&lt;"&amp;성명)+1)</definedName>
    <definedName name="range" localSheetId="4">IF(FREQUENCY(MATCH(성명,성명,0),MATCH(성명,성명,0))&gt;0,COUNTIF(성명,"&lt;"&amp;성명)+1)</definedName>
    <definedName name="range" localSheetId="5">IF(FREQUENCY(MATCH(성명,성명,0),MATCH(성명,성명,0))&gt;0,COUNTIF(성명,"&lt;"&amp;성명)+1)</definedName>
    <definedName name="range" localSheetId="26">IF(FREQUENCY(MATCH(성명,성명,0),MATCH(성명,성명,0))&gt;0,COUNTIF(성명,"&lt;"&amp;성명)+1)</definedName>
    <definedName name="range" localSheetId="25">IF(FREQUENCY(MATCH(성명,성명,0),MATCH(성명,성명,0))&gt;0,COUNTIF(성명,"&lt;"&amp;성명)+1)</definedName>
    <definedName name="range">IF(FREQUENCY(MATCH(성명,성명,0),MATCH(성명,성명,0))&gt;0,COUNTIF(성명,"&lt;"&amp;성명)+1)</definedName>
    <definedName name="RawAgencyPrice" localSheetId="10">#REF!</definedName>
    <definedName name="RawAgencyPrice" localSheetId="15">#REF!</definedName>
    <definedName name="RawAgencyPrice" localSheetId="4">#REF!</definedName>
    <definedName name="RawAgencyPrice" localSheetId="5">#REF!</definedName>
    <definedName name="RawAgencyPrice" localSheetId="26">#REF!</definedName>
    <definedName name="RawAgencyPrice" localSheetId="25">#REF!</definedName>
    <definedName name="RawAgencyPrice">#REF!</definedName>
    <definedName name="RB" localSheetId="10">#REF!</definedName>
    <definedName name="RB" localSheetId="8">#REF!</definedName>
    <definedName name="RB" localSheetId="15">#REF!</definedName>
    <definedName name="RB" localSheetId="24">#REF!</definedName>
    <definedName name="RB" localSheetId="4">#REF!</definedName>
    <definedName name="RB" localSheetId="5">#REF!</definedName>
    <definedName name="RB" localSheetId="26">#REF!</definedName>
    <definedName name="RB" localSheetId="25">#REF!</definedName>
    <definedName name="RB">#REF!</definedName>
    <definedName name="RBData" localSheetId="10">#REF!</definedName>
    <definedName name="RBData" localSheetId="15">#REF!</definedName>
    <definedName name="RBData" localSheetId="4">#REF!</definedName>
    <definedName name="RBData" localSheetId="5">#REF!</definedName>
    <definedName name="RBData" localSheetId="26">#REF!</definedName>
    <definedName name="RBData" localSheetId="25">#REF!</definedName>
    <definedName name="RBData">#REF!</definedName>
    <definedName name="RCC" localSheetId="10">#REF!</definedName>
    <definedName name="RCC" localSheetId="15">#REF!</definedName>
    <definedName name="RCC" localSheetId="4">#REF!</definedName>
    <definedName name="RCC" localSheetId="5">#REF!</definedName>
    <definedName name="RCC" localSheetId="26">#REF!</definedName>
    <definedName name="RCC" localSheetId="25">#REF!</definedName>
    <definedName name="RCC">#REF!</definedName>
    <definedName name="rcon" localSheetId="10">#REF!</definedName>
    <definedName name="rcon" localSheetId="15">#REF!</definedName>
    <definedName name="rcon" localSheetId="4">#REF!</definedName>
    <definedName name="rcon" localSheetId="5">#REF!</definedName>
    <definedName name="rcon" localSheetId="26">#REF!</definedName>
    <definedName name="rcon" localSheetId="25">#REF!</definedName>
    <definedName name="rcon">#REF!</definedName>
    <definedName name="RC플륨관" localSheetId="10">#N/A</definedName>
    <definedName name="RC플륨관" localSheetId="15">#N/A</definedName>
    <definedName name="RC플륨관" localSheetId="24">'전기관로 토공산근'!RC플륨관</definedName>
    <definedName name="RC플륨관" localSheetId="5">#N/A</definedName>
    <definedName name="RC플륨관" localSheetId="26">#N/A</definedName>
    <definedName name="RC플륨관">공기밸브실조서!RC플륨관</definedName>
    <definedName name="RC플륨관_1" localSheetId="10">#N/A</definedName>
    <definedName name="RC플륨관_1" localSheetId="15">#N/A</definedName>
    <definedName name="RC플륨관_1" localSheetId="24">'전기관로 토공산근'!RC플륨관_1</definedName>
    <definedName name="RC플륨관_1" localSheetId="5">#N/A</definedName>
    <definedName name="RC플륨관_1" localSheetId="26">#N/A</definedName>
    <definedName name="RC플륨관_1">공기밸브실조서!RC플륨관_1</definedName>
    <definedName name="RC플륨관_10" localSheetId="10">#N/A</definedName>
    <definedName name="RC플륨관_10" localSheetId="15">#N/A</definedName>
    <definedName name="RC플륨관_10" localSheetId="24">'전기관로 토공산근'!RC플륨관_10</definedName>
    <definedName name="RC플륨관_10" localSheetId="5">#N/A</definedName>
    <definedName name="RC플륨관_10" localSheetId="26">#N/A</definedName>
    <definedName name="RC플륨관_10">공기밸브실조서!RC플륨관_10</definedName>
    <definedName name="RC플륨관_8" localSheetId="10">#N/A</definedName>
    <definedName name="RC플륨관_8" localSheetId="15">#N/A</definedName>
    <definedName name="RC플륨관_8" localSheetId="24">'전기관로 토공산근'!RC플륨관_8</definedName>
    <definedName name="RC플륨관_8" localSheetId="5">#N/A</definedName>
    <definedName name="RC플륨관_8" localSheetId="26">#N/A</definedName>
    <definedName name="RC플륨관_8">공기밸브실조서!RC플륨관_8</definedName>
    <definedName name="RC플륨관_9" localSheetId="10">#N/A</definedName>
    <definedName name="RC플륨관_9" localSheetId="15">#N/A</definedName>
    <definedName name="RC플륨관_9" localSheetId="24">'전기관로 토공산근'!RC플륨관_9</definedName>
    <definedName name="RC플륨관_9" localSheetId="5">#N/A</definedName>
    <definedName name="RC플륨관_9" localSheetId="26">#N/A</definedName>
    <definedName name="RC플륨관_9">공기밸브실조서!RC플륨관_9</definedName>
    <definedName name="RD" localSheetId="10">#REF!</definedName>
    <definedName name="RD" localSheetId="8">#REF!</definedName>
    <definedName name="RD" localSheetId="15">#REF!</definedName>
    <definedName name="RD" localSheetId="24">#REF!</definedName>
    <definedName name="RD" localSheetId="4">#REF!</definedName>
    <definedName name="RD" localSheetId="5">#REF!</definedName>
    <definedName name="RD" localSheetId="26">#REF!</definedName>
    <definedName name="RD" localSheetId="25">#REF!</definedName>
    <definedName name="RD">#REF!</definedName>
    <definedName name="RE" localSheetId="10">#REF!</definedName>
    <definedName name="RE" localSheetId="8">#REF!</definedName>
    <definedName name="RE" localSheetId="15">#REF!</definedName>
    <definedName name="RE" localSheetId="24">#REF!</definedName>
    <definedName name="RE" localSheetId="4">#REF!</definedName>
    <definedName name="RE" localSheetId="5">#REF!</definedName>
    <definedName name="RE" localSheetId="26">#REF!</definedName>
    <definedName name="RE" localSheetId="25">#REF!</definedName>
    <definedName name="RE">#REF!</definedName>
    <definedName name="RealAs" localSheetId="10">#REF!</definedName>
    <definedName name="RealAs" localSheetId="15">#REF!</definedName>
    <definedName name="RealAs" localSheetId="4">#REF!</definedName>
    <definedName name="RealAs" localSheetId="5">#REF!</definedName>
    <definedName name="RealAs" localSheetId="26">#REF!</definedName>
    <definedName name="RealAs" localSheetId="25">#REF!</definedName>
    <definedName name="RealAs">#REF!</definedName>
    <definedName name="realfs" localSheetId="10">#REF!</definedName>
    <definedName name="realfs" localSheetId="15">#REF!</definedName>
    <definedName name="realfs" localSheetId="4">#REF!</definedName>
    <definedName name="realfs" localSheetId="5">#REF!</definedName>
    <definedName name="realfs" localSheetId="26">#REF!</definedName>
    <definedName name="realfs" localSheetId="25">#REF!</definedName>
    <definedName name="realfs">#REF!</definedName>
    <definedName name="realp" localSheetId="10">#REF!</definedName>
    <definedName name="realp" localSheetId="15">#REF!</definedName>
    <definedName name="realp" localSheetId="4">#REF!</definedName>
    <definedName name="realp" localSheetId="5">#REF!</definedName>
    <definedName name="realp" localSheetId="26">#REF!</definedName>
    <definedName name="realp" localSheetId="25">#REF!</definedName>
    <definedName name="realp">#REF!</definedName>
    <definedName name="REBAR" localSheetId="10">#REF!</definedName>
    <definedName name="REBAR" localSheetId="15">#REF!</definedName>
    <definedName name="REBAR" localSheetId="4">#REF!</definedName>
    <definedName name="REBAR" localSheetId="5">#REF!</definedName>
    <definedName name="REBAR" localSheetId="26">#REF!</definedName>
    <definedName name="REBAR" localSheetId="25">#REF!</definedName>
    <definedName name="REBAR">#REF!</definedName>
    <definedName name="RecordCount" localSheetId="10">#REF!</definedName>
    <definedName name="RecordCount" localSheetId="15">#REF!</definedName>
    <definedName name="RecordCount" localSheetId="4">#REF!</definedName>
    <definedName name="RecordCount" localSheetId="5">#REF!</definedName>
    <definedName name="RecordCount" localSheetId="26">#REF!</definedName>
    <definedName name="RecordCount" localSheetId="25">#REF!</definedName>
    <definedName name="RecordCount">#REF!</definedName>
    <definedName name="_xlnm.Recorder" localSheetId="10">#REF!</definedName>
    <definedName name="_xlnm.Recorder" localSheetId="8">#REF!</definedName>
    <definedName name="_xlnm.Recorder" localSheetId="15">#REF!</definedName>
    <definedName name="_xlnm.Recorder" localSheetId="24">#REF!</definedName>
    <definedName name="_xlnm.Recorder" localSheetId="4">#REF!</definedName>
    <definedName name="_xlnm.Recorder" localSheetId="5">#REF!</definedName>
    <definedName name="_xlnm.Recorder" localSheetId="26">#REF!</definedName>
    <definedName name="_xlnm.Recorder" localSheetId="25">#REF!</definedName>
    <definedName name="_xlnm.Recorder">#REF!</definedName>
    <definedName name="Recorder1" localSheetId="10">#REF!</definedName>
    <definedName name="Recorder1" localSheetId="15">#REF!</definedName>
    <definedName name="Recorder1" localSheetId="4">#REF!</definedName>
    <definedName name="Recorder1" localSheetId="5">#REF!</definedName>
    <definedName name="Recorder1" localSheetId="26">#REF!</definedName>
    <definedName name="Recorder1" localSheetId="25">#REF!</definedName>
    <definedName name="Recorder1">#REF!</definedName>
    <definedName name="reerw" localSheetId="24">[25]DATE!$D$24:$D$85</definedName>
    <definedName name="reerw">[26]DATE!$D$24:$D$85</definedName>
    <definedName name="REH" localSheetId="10">#REF!</definedName>
    <definedName name="REH" localSheetId="15">#REF!</definedName>
    <definedName name="REH" localSheetId="4">#REF!</definedName>
    <definedName name="REH" localSheetId="5">#REF!</definedName>
    <definedName name="REH" localSheetId="26">#REF!</definedName>
    <definedName name="REH" localSheetId="25">#REF!</definedName>
    <definedName name="REH">#REF!</definedName>
    <definedName name="reinftype" localSheetId="10">#REF!</definedName>
    <definedName name="reinftype" localSheetId="15">#REF!</definedName>
    <definedName name="reinftype" localSheetId="4">#REF!</definedName>
    <definedName name="reinftype" localSheetId="5">#REF!</definedName>
    <definedName name="reinftype" localSheetId="26">#REF!</definedName>
    <definedName name="reinftype" localSheetId="25">#REF!</definedName>
    <definedName name="reinftype">#REF!</definedName>
    <definedName name="ReqAs" localSheetId="10">#REF!</definedName>
    <definedName name="ReqAs" localSheetId="15">#REF!</definedName>
    <definedName name="ReqAs" localSheetId="4">#REF!</definedName>
    <definedName name="ReqAs" localSheetId="5">#REF!</definedName>
    <definedName name="ReqAs" localSheetId="26">#REF!</definedName>
    <definedName name="ReqAs" localSheetId="25">#REF!</definedName>
    <definedName name="ReqAs">#REF!</definedName>
    <definedName name="reqbar" localSheetId="10">#REF!</definedName>
    <definedName name="reqbar" localSheetId="15">#REF!</definedName>
    <definedName name="reqbar" localSheetId="4">#REF!</definedName>
    <definedName name="reqbar" localSheetId="5">#REF!</definedName>
    <definedName name="reqbar" localSheetId="26">#REF!</definedName>
    <definedName name="reqbar" localSheetId="25">#REF!</definedName>
    <definedName name="reqbar">#REF!</definedName>
    <definedName name="Reselects" localSheetId="10">#REF!</definedName>
    <definedName name="Reselects" localSheetId="15">#REF!</definedName>
    <definedName name="Reselects" localSheetId="4">#REF!</definedName>
    <definedName name="Reselects" localSheetId="5">#REF!</definedName>
    <definedName name="Reselects" localSheetId="26">#REF!</definedName>
    <definedName name="Reselects" localSheetId="25">#REF!</definedName>
    <definedName name="Reselects">#REF!</definedName>
    <definedName name="RET" localSheetId="24" hidden="1">{#N/A,#N/A,FALSE,"조골재"}</definedName>
    <definedName name="RET" hidden="1">{#N/A,#N/A,FALSE,"조골재"}</definedName>
    <definedName name="RETYRE" localSheetId="24" hidden="1">{#N/A,#N/A,FALSE,"골재소요량";#N/A,#N/A,FALSE,"골재소요량"}</definedName>
    <definedName name="RETYRE" hidden="1">{#N/A,#N/A,FALSE,"골재소요량";#N/A,#N/A,FALSE,"골재소요량"}</definedName>
    <definedName name="retyuiop" localSheetId="10">BlankMacro1</definedName>
    <definedName name="retyuiop" localSheetId="15">BlankMacro1</definedName>
    <definedName name="retyuiop" localSheetId="24">BlankMacro1</definedName>
    <definedName name="retyuiop" localSheetId="4">BlankMacro1</definedName>
    <definedName name="retyuiop" localSheetId="5">BlankMacro1</definedName>
    <definedName name="retyuiop" localSheetId="26">BlankMacro1</definedName>
    <definedName name="retyuiop" localSheetId="25">BlankMacro1</definedName>
    <definedName name="retyuiop">BlankMacro1</definedName>
    <definedName name="RF" localSheetId="10">#REF!</definedName>
    <definedName name="RF" localSheetId="8">#REF!</definedName>
    <definedName name="RF" localSheetId="15">#REF!</definedName>
    <definedName name="RF" localSheetId="24">#REF!</definedName>
    <definedName name="RF" localSheetId="4">#REF!</definedName>
    <definedName name="RF" localSheetId="5">#REF!</definedName>
    <definedName name="RF" localSheetId="26">#REF!</definedName>
    <definedName name="RF" localSheetId="25">#REF!</definedName>
    <definedName name="RF">#REF!</definedName>
    <definedName name="rffff" localSheetId="10">[5]!rffff</definedName>
    <definedName name="rffff" localSheetId="8">[5]!rffff</definedName>
    <definedName name="rffff" localSheetId="15">[5]!rffff</definedName>
    <definedName name="rffff" localSheetId="4">[5]!rffff</definedName>
    <definedName name="rffff" localSheetId="5">[5]!rffff</definedName>
    <definedName name="rffff" localSheetId="26">[5]!rffff</definedName>
    <definedName name="rffff" localSheetId="25">[5]!rffff</definedName>
    <definedName name="rffff">[5]!rffff</definedName>
    <definedName name="RG" localSheetId="24">#REF!</definedName>
    <definedName name="R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rgfet" localSheetId="10">#REF!</definedName>
    <definedName name="rgfet" localSheetId="15">#REF!</definedName>
    <definedName name="rgfet" localSheetId="4">#REF!</definedName>
    <definedName name="rgfet" localSheetId="5">#REF!</definedName>
    <definedName name="rgfet" localSheetId="26">#REF!</definedName>
    <definedName name="rgfet" localSheetId="25">#REF!</definedName>
    <definedName name="rgfet">#REF!</definedName>
    <definedName name="RGGF" localSheetId="10">#REF!</definedName>
    <definedName name="RGGF" localSheetId="15">#REF!</definedName>
    <definedName name="RGGF" localSheetId="4">#REF!</definedName>
    <definedName name="RGGF" localSheetId="5">#REF!</definedName>
    <definedName name="RGGF" localSheetId="26">#REF!</definedName>
    <definedName name="RGGF" localSheetId="25">#REF!</definedName>
    <definedName name="RGGF">#REF!</definedName>
    <definedName name="RGRG" localSheetId="24">#REF!</definedName>
    <definedName name="RGR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rgxg" localSheetId="10">#REF!</definedName>
    <definedName name="rgxg" localSheetId="15">#REF!</definedName>
    <definedName name="rgxg" localSheetId="4">#REF!</definedName>
    <definedName name="rgxg" localSheetId="5">#REF!</definedName>
    <definedName name="rgxg" localSheetId="26">#REF!</definedName>
    <definedName name="rgxg" localSheetId="25">#REF!</definedName>
    <definedName name="rgxg">#REF!</definedName>
    <definedName name="RH" localSheetId="10">#REF!</definedName>
    <definedName name="RH" localSheetId="8">#REF!</definedName>
    <definedName name="RH" localSheetId="15">#REF!</definedName>
    <definedName name="RH" localSheetId="24">#REF!</definedName>
    <definedName name="RH" localSheetId="4">#REF!</definedName>
    <definedName name="RH" localSheetId="5">#REF!</definedName>
    <definedName name="RH" localSheetId="26">#REF!</definedName>
    <definedName name="RH" localSheetId="25">#REF!</definedName>
    <definedName name="RH">#REF!</definedName>
    <definedName name="RH.4" localSheetId="10">#REF!</definedName>
    <definedName name="RH.4" localSheetId="8">#REF!</definedName>
    <definedName name="RH.4" localSheetId="15">#REF!</definedName>
    <definedName name="RH.4" localSheetId="24">#REF!</definedName>
    <definedName name="RH.4" localSheetId="4">#REF!</definedName>
    <definedName name="RH.4" localSheetId="5">#REF!</definedName>
    <definedName name="RH.4" localSheetId="26">#REF!</definedName>
    <definedName name="RH.4" localSheetId="25">#REF!</definedName>
    <definedName name="RH.4">#REF!</definedName>
    <definedName name="RH.7" localSheetId="10">#REF!</definedName>
    <definedName name="RH.7" localSheetId="8">#REF!</definedName>
    <definedName name="RH.7" localSheetId="15">#REF!</definedName>
    <definedName name="RH.7" localSheetId="24">#REF!</definedName>
    <definedName name="RH.7" localSheetId="4">#REF!</definedName>
    <definedName name="RH.7" localSheetId="5">#REF!</definedName>
    <definedName name="RH.7" localSheetId="26">#REF!</definedName>
    <definedName name="RH.7" localSheetId="25">#REF!</definedName>
    <definedName name="RH.7">#REF!</definedName>
    <definedName name="RHFS" localSheetId="10">#REF!</definedName>
    <definedName name="RHFS" localSheetId="8">#REF!</definedName>
    <definedName name="RHFS" localSheetId="15">#REF!</definedName>
    <definedName name="RHFS" localSheetId="4">#REF!</definedName>
    <definedName name="RHFS" localSheetId="5">#REF!</definedName>
    <definedName name="RHFS" localSheetId="26">#REF!</definedName>
    <definedName name="RHFS" localSheetId="25">#REF!</definedName>
    <definedName name="RHFS">#REF!</definedName>
    <definedName name="rhgdfg" localSheetId="10">#REF!</definedName>
    <definedName name="rhgdfg" localSheetId="15">#REF!</definedName>
    <definedName name="rhgdfg" localSheetId="4">#REF!</definedName>
    <definedName name="rhgdfg" localSheetId="5">#REF!</definedName>
    <definedName name="rhgdfg" localSheetId="26">#REF!</definedName>
    <definedName name="rhgdfg" localSheetId="25">#REF!</definedName>
    <definedName name="rhgdfg">#REF!</definedName>
    <definedName name="rhks" localSheetId="10">#REF!</definedName>
    <definedName name="rhks" localSheetId="15">#REF!</definedName>
    <definedName name="rhks" localSheetId="4">#REF!</definedName>
    <definedName name="rhks" localSheetId="5">#REF!</definedName>
    <definedName name="rhks" localSheetId="26">#REF!</definedName>
    <definedName name="rhks" localSheetId="25">#REF!</definedName>
    <definedName name="rhks">#REF!</definedName>
    <definedName name="RHKSRMQ" localSheetId="10">#N/A</definedName>
    <definedName name="RHKSRMQ" localSheetId="15">#N/A</definedName>
    <definedName name="RHKSRMQ" localSheetId="24">'전기관로 토공산근'!RHKSRMQ</definedName>
    <definedName name="RHKSRMQ" localSheetId="5">#N/A</definedName>
    <definedName name="RHKSRMQ" localSheetId="26">#N/A</definedName>
    <definedName name="RHKSRMQ">공기밸브실조서!RHKSRMQ</definedName>
    <definedName name="RHKSRMQ_1" localSheetId="10">#N/A</definedName>
    <definedName name="RHKSRMQ_1" localSheetId="15">#N/A</definedName>
    <definedName name="RHKSRMQ_1" localSheetId="24">'전기관로 토공산근'!RHKSRMQ_1</definedName>
    <definedName name="RHKSRMQ_1" localSheetId="5">#N/A</definedName>
    <definedName name="RHKSRMQ_1" localSheetId="26">#N/A</definedName>
    <definedName name="RHKSRMQ_1">공기밸브실조서!RHKSRMQ_1</definedName>
    <definedName name="RHKSRMQ_10" localSheetId="10">#N/A</definedName>
    <definedName name="RHKSRMQ_10" localSheetId="15">#N/A</definedName>
    <definedName name="RHKSRMQ_10" localSheetId="24">'전기관로 토공산근'!RHKSRMQ_10</definedName>
    <definedName name="RHKSRMQ_10" localSheetId="5">#N/A</definedName>
    <definedName name="RHKSRMQ_10" localSheetId="26">#N/A</definedName>
    <definedName name="RHKSRMQ_10">공기밸브실조서!RHKSRMQ_10</definedName>
    <definedName name="RHKSRMQ_9" localSheetId="10">#N/A</definedName>
    <definedName name="RHKSRMQ_9" localSheetId="15">#N/A</definedName>
    <definedName name="RHKSRMQ_9" localSheetId="24">'전기관로 토공산근'!RHKSRMQ_9</definedName>
    <definedName name="RHKSRMQ_9" localSheetId="5">#N/A</definedName>
    <definedName name="RHKSRMQ_9" localSheetId="26">#N/A</definedName>
    <definedName name="RHKSRMQ_9">공기밸브실조서!RHKSRMQ_9</definedName>
    <definedName name="rho" localSheetId="10">#REF!</definedName>
    <definedName name="rho" localSheetId="15">#REF!</definedName>
    <definedName name="rho" localSheetId="4">#REF!</definedName>
    <definedName name="rho" localSheetId="5">#REF!</definedName>
    <definedName name="rho" localSheetId="26">#REF!</definedName>
    <definedName name="rho" localSheetId="25">#REF!</definedName>
    <definedName name="rho">#REF!</definedName>
    <definedName name="RI" localSheetId="10">#REF!</definedName>
    <definedName name="RI" localSheetId="8">#REF!</definedName>
    <definedName name="RI" localSheetId="15">#REF!</definedName>
    <definedName name="RI" localSheetId="24">#REF!</definedName>
    <definedName name="RI" localSheetId="4">#REF!</definedName>
    <definedName name="RI" localSheetId="5">#REF!</definedName>
    <definedName name="RI" localSheetId="26">#REF!</definedName>
    <definedName name="RI" localSheetId="25">#REF!</definedName>
    <definedName name="RI">#REF!</definedName>
    <definedName name="RK" localSheetId="10">'[54]토사(PE)'!#REF!</definedName>
    <definedName name="RK" localSheetId="8">'[54]토사(PE)'!#REF!</definedName>
    <definedName name="RK" localSheetId="15">'[54]토사(PE)'!#REF!</definedName>
    <definedName name="RK" localSheetId="4">'[54]토사(PE)'!#REF!</definedName>
    <definedName name="RK" localSheetId="5">'[54]토사(PE)'!#REF!</definedName>
    <definedName name="RK" localSheetId="26">'[54]토사(PE)'!#REF!</definedName>
    <definedName name="RK" localSheetId="25">'[54]토사(PE)'!#REF!</definedName>
    <definedName name="RK">'[54]토사(PE)'!#REF!</definedName>
    <definedName name="RL" localSheetId="10">#REF!</definedName>
    <definedName name="RL" localSheetId="15">#REF!</definedName>
    <definedName name="RL" localSheetId="4">#REF!</definedName>
    <definedName name="RL" localSheetId="5">#REF!</definedName>
    <definedName name="RL" localSheetId="26">#REF!</definedName>
    <definedName name="RL" localSheetId="25">#REF!</definedName>
    <definedName name="RL">#REF!</definedName>
    <definedName name="RL1D" localSheetId="10">#REF!</definedName>
    <definedName name="RL1D" localSheetId="15">#REF!</definedName>
    <definedName name="RL1D" localSheetId="4">#REF!</definedName>
    <definedName name="RL1D" localSheetId="5">#REF!</definedName>
    <definedName name="RL1D" localSheetId="26">#REF!</definedName>
    <definedName name="RL1D" localSheetId="25">#REF!</definedName>
    <definedName name="RL1D">#REF!</definedName>
    <definedName name="RL2D" localSheetId="10">#REF!</definedName>
    <definedName name="RL2D" localSheetId="15">#REF!</definedName>
    <definedName name="RL2D" localSheetId="4">#REF!</definedName>
    <definedName name="RL2D" localSheetId="5">#REF!</definedName>
    <definedName name="RL2D" localSheetId="26">#REF!</definedName>
    <definedName name="RL2D" localSheetId="25">#REF!</definedName>
    <definedName name="RL2D">#REF!</definedName>
    <definedName name="RL3D" localSheetId="10">#REF!</definedName>
    <definedName name="RL3D" localSheetId="15">#REF!</definedName>
    <definedName name="RL3D" localSheetId="4">#REF!</definedName>
    <definedName name="RL3D" localSheetId="5">#REF!</definedName>
    <definedName name="RL3D" localSheetId="26">#REF!</definedName>
    <definedName name="RL3D" localSheetId="25">#REF!</definedName>
    <definedName name="RL3D">#REF!</definedName>
    <definedName name="RL4D" localSheetId="10">#REF!</definedName>
    <definedName name="RL4D" localSheetId="15">#REF!</definedName>
    <definedName name="RL4D" localSheetId="4">#REF!</definedName>
    <definedName name="RL4D" localSheetId="5">#REF!</definedName>
    <definedName name="RL4D" localSheetId="26">#REF!</definedName>
    <definedName name="RL4D" localSheetId="25">#REF!</definedName>
    <definedName name="RL4D">#REF!</definedName>
    <definedName name="RL5D">[2]교각계산!$K$98</definedName>
    <definedName name="RL6D" localSheetId="10">#REF!</definedName>
    <definedName name="RL6D" localSheetId="15">#REF!</definedName>
    <definedName name="RL6D" localSheetId="4">#REF!</definedName>
    <definedName name="RL6D" localSheetId="5">#REF!</definedName>
    <definedName name="RL6D" localSheetId="26">#REF!</definedName>
    <definedName name="RL6D" localSheetId="25">#REF!</definedName>
    <definedName name="RL6D">#REF!</definedName>
    <definedName name="RL7D" localSheetId="10">#REF!</definedName>
    <definedName name="RL7D" localSheetId="15">#REF!</definedName>
    <definedName name="RL7D" localSheetId="4">#REF!</definedName>
    <definedName name="RL7D" localSheetId="5">#REF!</definedName>
    <definedName name="RL7D" localSheetId="26">#REF!</definedName>
    <definedName name="RL7D" localSheetId="25">#REF!</definedName>
    <definedName name="RL7D">#REF!</definedName>
    <definedName name="RLD" localSheetId="10">#REF!</definedName>
    <definedName name="RLD" localSheetId="15">#REF!</definedName>
    <definedName name="RLD" localSheetId="4">#REF!</definedName>
    <definedName name="RLD" localSheetId="5">#REF!</definedName>
    <definedName name="RLD" localSheetId="26">#REF!</definedName>
    <definedName name="RLD" localSheetId="25">#REF!</definedName>
    <definedName name="RLD">#REF!</definedName>
    <definedName name="Rl이" localSheetId="10">#REF!</definedName>
    <definedName name="Rl이" localSheetId="8">#REF!</definedName>
    <definedName name="Rl이" localSheetId="15">#REF!</definedName>
    <definedName name="Rl이" localSheetId="24">#REF!</definedName>
    <definedName name="Rl이" localSheetId="4">#REF!</definedName>
    <definedName name="Rl이" localSheetId="5">#REF!</definedName>
    <definedName name="Rl이" localSheetId="26">#REF!</definedName>
    <definedName name="Rl이" localSheetId="25">#REF!</definedName>
    <definedName name="Rl이">#REF!</definedName>
    <definedName name="Rl이_8" localSheetId="10">#REF!</definedName>
    <definedName name="Rl이_8" localSheetId="8">#REF!</definedName>
    <definedName name="Rl이_8" localSheetId="15">#REF!</definedName>
    <definedName name="Rl이_8" localSheetId="24">#REF!</definedName>
    <definedName name="Rl이_8" localSheetId="4">#REF!</definedName>
    <definedName name="Rl이_8" localSheetId="5">#REF!</definedName>
    <definedName name="Rl이_8" localSheetId="26">#REF!</definedName>
    <definedName name="Rl이_8" localSheetId="25">#REF!</definedName>
    <definedName name="Rl이_8">#REF!</definedName>
    <definedName name="Rl일" localSheetId="10">#REF!</definedName>
    <definedName name="Rl일" localSheetId="8">#REF!</definedName>
    <definedName name="Rl일" localSheetId="15">#REF!</definedName>
    <definedName name="Rl일" localSheetId="24">#REF!</definedName>
    <definedName name="Rl일" localSheetId="4">#REF!</definedName>
    <definedName name="Rl일" localSheetId="5">#REF!</definedName>
    <definedName name="Rl일" localSheetId="26">#REF!</definedName>
    <definedName name="Rl일" localSheetId="25">#REF!</definedName>
    <definedName name="Rl일">#REF!</definedName>
    <definedName name="Rl일_8" localSheetId="10">#REF!</definedName>
    <definedName name="Rl일_8" localSheetId="8">#REF!</definedName>
    <definedName name="Rl일_8" localSheetId="15">#REF!</definedName>
    <definedName name="Rl일_8" localSheetId="4">#REF!</definedName>
    <definedName name="Rl일_8" localSheetId="5">#REF!</definedName>
    <definedName name="Rl일_8" localSheetId="26">#REF!</definedName>
    <definedName name="Rl일_8" localSheetId="25">#REF!</definedName>
    <definedName name="Rl일_8">#REF!</definedName>
    <definedName name="Rn" localSheetId="10">#REF!</definedName>
    <definedName name="Rn" localSheetId="15">#REF!</definedName>
    <definedName name="Rn" localSheetId="4">#REF!</definedName>
    <definedName name="Rn" localSheetId="5">#REF!</definedName>
    <definedName name="Rn" localSheetId="26">#REF!</definedName>
    <definedName name="Rn" localSheetId="25">#REF!</definedName>
    <definedName name="Rn">#REF!</definedName>
    <definedName name="ro" localSheetId="24" hidden="1">{#N/A,#N/A,FALSE,"2~8번"}</definedName>
    <definedName name="ro" hidden="1">{#N/A,#N/A,FALSE,"2~8번"}</definedName>
    <definedName name="ROCK_AUGER" localSheetId="10">#REF!</definedName>
    <definedName name="ROCK_AUGER" localSheetId="8">#REF!</definedName>
    <definedName name="ROCK_AUGER" localSheetId="15">#REF!</definedName>
    <definedName name="ROCK_AUGER" localSheetId="24">#REF!</definedName>
    <definedName name="ROCK_AUGER" localSheetId="4">#REF!</definedName>
    <definedName name="ROCK_AUGER" localSheetId="5">#REF!</definedName>
    <definedName name="ROCK_AUGER" localSheetId="26">#REF!</definedName>
    <definedName name="ROCK_AUGER" localSheetId="25">#REF!</definedName>
    <definedName name="ROCK_AUGER">#REF!</definedName>
    <definedName name="ROCK1" localSheetId="10">#REF!</definedName>
    <definedName name="ROCK1" localSheetId="8">#REF!</definedName>
    <definedName name="ROCK1" localSheetId="15">#REF!</definedName>
    <definedName name="ROCK1" localSheetId="24">#REF!</definedName>
    <definedName name="ROCK1" localSheetId="4">#REF!</definedName>
    <definedName name="ROCK1" localSheetId="5">#REF!</definedName>
    <definedName name="ROCK1" localSheetId="26">#REF!</definedName>
    <definedName name="ROCK1" localSheetId="25">#REF!</definedName>
    <definedName name="ROCK1">#REF!</definedName>
    <definedName name="rock1_e" localSheetId="10">#REF!</definedName>
    <definedName name="rock1_e" localSheetId="8">#REF!</definedName>
    <definedName name="rock1_e" localSheetId="15">#REF!</definedName>
    <definedName name="rock1_e" localSheetId="24">#REF!</definedName>
    <definedName name="rock1_e" localSheetId="4">#REF!</definedName>
    <definedName name="rock1_e" localSheetId="5">#REF!</definedName>
    <definedName name="rock1_e" localSheetId="26">#REF!</definedName>
    <definedName name="rock1_e" localSheetId="25">#REF!</definedName>
    <definedName name="rock1_e">#REF!</definedName>
    <definedName name="rock1_ea" localSheetId="10">#REF!</definedName>
    <definedName name="rock1_ea" localSheetId="8">#REF!</definedName>
    <definedName name="rock1_ea" localSheetId="15">#REF!</definedName>
    <definedName name="rock1_ea" localSheetId="4">#REF!</definedName>
    <definedName name="rock1_ea" localSheetId="5">#REF!</definedName>
    <definedName name="rock1_ea" localSheetId="26">#REF!</definedName>
    <definedName name="rock1_ea" localSheetId="25">#REF!</definedName>
    <definedName name="rock1_ea">#REF!</definedName>
    <definedName name="ROCK2" localSheetId="10">#REF!</definedName>
    <definedName name="ROCK2" localSheetId="8">#REF!</definedName>
    <definedName name="ROCK2" localSheetId="15">#REF!</definedName>
    <definedName name="ROCK2" localSheetId="4">#REF!</definedName>
    <definedName name="ROCK2" localSheetId="5">#REF!</definedName>
    <definedName name="ROCK2" localSheetId="26">#REF!</definedName>
    <definedName name="ROCK2" localSheetId="25">#REF!</definedName>
    <definedName name="ROCK2">#REF!</definedName>
    <definedName name="rock2_e" localSheetId="10">#REF!</definedName>
    <definedName name="rock2_e" localSheetId="8">#REF!</definedName>
    <definedName name="rock2_e" localSheetId="15">#REF!</definedName>
    <definedName name="rock2_e" localSheetId="4">#REF!</definedName>
    <definedName name="rock2_e" localSheetId="5">#REF!</definedName>
    <definedName name="rock2_e" localSheetId="26">#REF!</definedName>
    <definedName name="rock2_e" localSheetId="25">#REF!</definedName>
    <definedName name="rock2_e">#REF!</definedName>
    <definedName name="rock2_ea" localSheetId="10">#REF!</definedName>
    <definedName name="rock2_ea" localSheetId="8">#REF!</definedName>
    <definedName name="rock2_ea" localSheetId="15">#REF!</definedName>
    <definedName name="rock2_ea" localSheetId="4">#REF!</definedName>
    <definedName name="rock2_ea" localSheetId="5">#REF!</definedName>
    <definedName name="rock2_ea" localSheetId="26">#REF!</definedName>
    <definedName name="rock2_ea" localSheetId="25">#REF!</definedName>
    <definedName name="rock2_ea">#REF!</definedName>
    <definedName name="ROCK3" localSheetId="10">#REF!</definedName>
    <definedName name="ROCK3" localSheetId="8">#REF!</definedName>
    <definedName name="ROCK3" localSheetId="15">#REF!</definedName>
    <definedName name="ROCK3" localSheetId="4">#REF!</definedName>
    <definedName name="ROCK3" localSheetId="5">#REF!</definedName>
    <definedName name="ROCK3" localSheetId="26">#REF!</definedName>
    <definedName name="ROCK3" localSheetId="25">#REF!</definedName>
    <definedName name="ROCK3">#REF!</definedName>
    <definedName name="rock3_e" localSheetId="10">#REF!</definedName>
    <definedName name="rock3_e" localSheetId="8">#REF!</definedName>
    <definedName name="rock3_e" localSheetId="15">#REF!</definedName>
    <definedName name="rock3_e" localSheetId="4">#REF!</definedName>
    <definedName name="rock3_e" localSheetId="5">#REF!</definedName>
    <definedName name="rock3_e" localSheetId="26">#REF!</definedName>
    <definedName name="rock3_e" localSheetId="25">#REF!</definedName>
    <definedName name="rock3_e">#REF!</definedName>
    <definedName name="rock3_ea" localSheetId="10">#REF!</definedName>
    <definedName name="rock3_ea" localSheetId="8">#REF!</definedName>
    <definedName name="rock3_ea" localSheetId="15">#REF!</definedName>
    <definedName name="rock3_ea" localSheetId="4">#REF!</definedName>
    <definedName name="rock3_ea" localSheetId="5">#REF!</definedName>
    <definedName name="rock3_ea" localSheetId="26">#REF!</definedName>
    <definedName name="rock3_ea" localSheetId="25">#REF!</definedName>
    <definedName name="rock3_ea">#REF!</definedName>
    <definedName name="ROCK4" localSheetId="10">#REF!</definedName>
    <definedName name="ROCK4" localSheetId="8">#REF!</definedName>
    <definedName name="ROCK4" localSheetId="15">#REF!</definedName>
    <definedName name="ROCK4" localSheetId="4">#REF!</definedName>
    <definedName name="ROCK4" localSheetId="5">#REF!</definedName>
    <definedName name="ROCK4" localSheetId="26">#REF!</definedName>
    <definedName name="ROCK4" localSheetId="25">#REF!</definedName>
    <definedName name="ROCK4">#REF!</definedName>
    <definedName name="rock4_e" localSheetId="10">#REF!</definedName>
    <definedName name="rock4_e" localSheetId="8">#REF!</definedName>
    <definedName name="rock4_e" localSheetId="15">#REF!</definedName>
    <definedName name="rock4_e" localSheetId="4">#REF!</definedName>
    <definedName name="rock4_e" localSheetId="5">#REF!</definedName>
    <definedName name="rock4_e" localSheetId="26">#REF!</definedName>
    <definedName name="rock4_e" localSheetId="25">#REF!</definedName>
    <definedName name="rock4_e">#REF!</definedName>
    <definedName name="rock4_ea" localSheetId="10">#REF!</definedName>
    <definedName name="rock4_ea" localSheetId="8">#REF!</definedName>
    <definedName name="rock4_ea" localSheetId="15">#REF!</definedName>
    <definedName name="rock4_ea" localSheetId="4">#REF!</definedName>
    <definedName name="rock4_ea" localSheetId="5">#REF!</definedName>
    <definedName name="rock4_ea" localSheetId="26">#REF!</definedName>
    <definedName name="rock4_ea" localSheetId="25">#REF!</definedName>
    <definedName name="rock4_ea">#REF!</definedName>
    <definedName name="rp" localSheetId="10">#REF!</definedName>
    <definedName name="rp" localSheetId="15">#REF!</definedName>
    <definedName name="rp" localSheetId="4">#REF!</definedName>
    <definedName name="rp" localSheetId="5">#REF!</definedName>
    <definedName name="rp" localSheetId="26">#REF!</definedName>
    <definedName name="rp" localSheetId="25">#REF!</definedName>
    <definedName name="rp">#REF!</definedName>
    <definedName name="RPE" localSheetId="10">#REF!</definedName>
    <definedName name="RPE" localSheetId="15">#REF!</definedName>
    <definedName name="RPE" localSheetId="4">#REF!</definedName>
    <definedName name="RPE" localSheetId="5">#REF!</definedName>
    <definedName name="RPE" localSheetId="26">#REF!</definedName>
    <definedName name="RPE" localSheetId="25">#REF!</definedName>
    <definedName name="RPE">#REF!</definedName>
    <definedName name="RQQQQ" localSheetId="10">[5]!RQQQQ</definedName>
    <definedName name="RQQQQ" localSheetId="8">[5]!RQQQQ</definedName>
    <definedName name="RQQQQ" localSheetId="15">[5]!RQQQQ</definedName>
    <definedName name="RQQQQ" localSheetId="4">[5]!RQQQQ</definedName>
    <definedName name="RQQQQ" localSheetId="5">[5]!RQQQQ</definedName>
    <definedName name="RQQQQ" localSheetId="26">[5]!RQQQQ</definedName>
    <definedName name="RQQQQ" localSheetId="25">[5]!RQQQQ</definedName>
    <definedName name="RQQQQ">[5]!RQQQQ</definedName>
    <definedName name="RR" localSheetId="10">#REF!</definedName>
    <definedName name="RR" localSheetId="8">#REF!</definedName>
    <definedName name="RR" localSheetId="15">#REF!</definedName>
    <definedName name="RR" localSheetId="24">#REF!</definedName>
    <definedName name="RR" localSheetId="4">#REF!</definedName>
    <definedName name="RR" localSheetId="5">#REF!</definedName>
    <definedName name="RR" localSheetId="26">#REF!</definedName>
    <definedName name="RR" localSheetId="25">#REF!</definedName>
    <definedName name="RR">#REF!</definedName>
    <definedName name="RRR" localSheetId="24" hidden="1">{#N/A,#N/A,FALSE,"포장2"}</definedName>
    <definedName name="RRR" hidden="1">{#N/A,#N/A,FALSE,"포장2"}</definedName>
    <definedName name="rrrr" localSheetId="10">BlankMacro1</definedName>
    <definedName name="rrrr" localSheetId="15">BlankMacro1</definedName>
    <definedName name="rrrr" localSheetId="24">BlankMacro1</definedName>
    <definedName name="rrrr" localSheetId="4">BlankMacro1</definedName>
    <definedName name="rrrr" localSheetId="5">BlankMacro1</definedName>
    <definedName name="rrrr" localSheetId="26">BlankMacro1</definedName>
    <definedName name="rrrr" localSheetId="25">BlankMacro1</definedName>
    <definedName name="rrrr">BlankMacro1</definedName>
    <definedName name="rrrrrr" localSheetId="10">#REF!</definedName>
    <definedName name="rrrrrr" localSheetId="15">#REF!</definedName>
    <definedName name="rrrrrr" localSheetId="4">#REF!</definedName>
    <definedName name="rrrrrr" localSheetId="5">#REF!</definedName>
    <definedName name="rrrrrr" localSheetId="26">#REF!</definedName>
    <definedName name="rrrrrr" localSheetId="25">#REF!</definedName>
    <definedName name="rrrrrr">#REF!</definedName>
    <definedName name="RS" localSheetId="10">#REF!</definedName>
    <definedName name="RS" localSheetId="15">#REF!</definedName>
    <definedName name="RS" localSheetId="4">#REF!</definedName>
    <definedName name="RS" localSheetId="5">#REF!</definedName>
    <definedName name="RS" localSheetId="26">#REF!</definedName>
    <definedName name="RS" localSheetId="25">#REF!</definedName>
    <definedName name="RS">#REF!</definedName>
    <definedName name="rt" localSheetId="24">#REF!</definedName>
    <definedName name="rt" hidden="1">{#N/A,#N/A,FALSE,"이정표"}</definedName>
    <definedName name="Rten" localSheetId="10">#REF!</definedName>
    <definedName name="Rten" localSheetId="15">#REF!</definedName>
    <definedName name="Rten" localSheetId="4">#REF!</definedName>
    <definedName name="Rten" localSheetId="5">#REF!</definedName>
    <definedName name="Rten" localSheetId="26">#REF!</definedName>
    <definedName name="Rten" localSheetId="25">#REF!</definedName>
    <definedName name="Rten">#REF!</definedName>
    <definedName name="rtt" localSheetId="10">#REF!</definedName>
    <definedName name="rtt" localSheetId="15">#REF!</definedName>
    <definedName name="rtt" localSheetId="4">#REF!</definedName>
    <definedName name="rtt" localSheetId="5">#REF!</definedName>
    <definedName name="rtt" localSheetId="26">#REF!</definedName>
    <definedName name="rtt" localSheetId="25">#REF!</definedName>
    <definedName name="rtt">#REF!</definedName>
    <definedName name="RWERTE" localSheetId="10">'[55]3BL공동구 수량'!#REF!</definedName>
    <definedName name="RWERTE" localSheetId="8">'[55]3BL공동구 수량'!#REF!</definedName>
    <definedName name="RWERTE" localSheetId="15">'[55]3BL공동구 수량'!#REF!</definedName>
    <definedName name="RWERTE" localSheetId="4">'[55]3BL공동구 수량'!#REF!</definedName>
    <definedName name="RWERTE" localSheetId="5">'[55]3BL공동구 수량'!#REF!</definedName>
    <definedName name="RWERTE" localSheetId="26">'[55]3BL공동구 수량'!#REF!</definedName>
    <definedName name="RWERTE" localSheetId="25">'[55]3BL공동구 수량'!#REF!</definedName>
    <definedName name="RWERTE">'[55]3BL공동구 수량'!#REF!</definedName>
    <definedName name="Rx" localSheetId="10">#REF!</definedName>
    <definedName name="Rx" localSheetId="15">#REF!</definedName>
    <definedName name="Rx" localSheetId="4">#REF!</definedName>
    <definedName name="Rx" localSheetId="5">#REF!</definedName>
    <definedName name="Rx" localSheetId="26">#REF!</definedName>
    <definedName name="Rx" localSheetId="25">#REF!</definedName>
    <definedName name="Rx">#REF!</definedName>
    <definedName name="Rxw" localSheetId="10">#REF!</definedName>
    <definedName name="Rxw" localSheetId="15">#REF!</definedName>
    <definedName name="Rxw" localSheetId="4">#REF!</definedName>
    <definedName name="Rxw" localSheetId="5">#REF!</definedName>
    <definedName name="Rxw" localSheetId="26">#REF!</definedName>
    <definedName name="Rxw" localSheetId="25">#REF!</definedName>
    <definedName name="Rxw">#REF!</definedName>
    <definedName name="Ry" localSheetId="10">#REF!</definedName>
    <definedName name="Ry" localSheetId="15">#REF!</definedName>
    <definedName name="Ry" localSheetId="4">#REF!</definedName>
    <definedName name="Ry" localSheetId="5">#REF!</definedName>
    <definedName name="Ry" localSheetId="26">#REF!</definedName>
    <definedName name="Ry" localSheetId="25">#REF!</definedName>
    <definedName name="Ry">#REF!</definedName>
    <definedName name="ryry" localSheetId="10">BlankMacro1</definedName>
    <definedName name="ryry" localSheetId="15">BlankMacro1</definedName>
    <definedName name="ryry" localSheetId="24">BlankMacro1</definedName>
    <definedName name="ryry" localSheetId="4">BlankMacro1</definedName>
    <definedName name="ryry" localSheetId="5">BlankMacro1</definedName>
    <definedName name="ryry" localSheetId="26">BlankMacro1</definedName>
    <definedName name="ryry" localSheetId="25">BlankMacro1</definedName>
    <definedName name="ryry">BlankMacro1</definedName>
    <definedName name="Ryw" localSheetId="10">#REF!</definedName>
    <definedName name="Ryw" localSheetId="15">#REF!</definedName>
    <definedName name="Ryw" localSheetId="4">#REF!</definedName>
    <definedName name="Ryw" localSheetId="5">#REF!</definedName>
    <definedName name="Ryw" localSheetId="26">#REF!</definedName>
    <definedName name="Ryw" localSheetId="25">#REF!</definedName>
    <definedName name="Ryw">#REF!</definedName>
    <definedName name="S">[32]DATE!$I$24:$I$85</definedName>
    <definedName name="S_1" localSheetId="10">#REF!</definedName>
    <definedName name="S_1" localSheetId="8">#REF!</definedName>
    <definedName name="S_1" localSheetId="15">#REF!</definedName>
    <definedName name="S_1" localSheetId="24">#REF!</definedName>
    <definedName name="S_1" localSheetId="4">#REF!</definedName>
    <definedName name="S_1" localSheetId="5">#REF!</definedName>
    <definedName name="S_1" localSheetId="26">#REF!</definedName>
    <definedName name="S_1" localSheetId="25">#REF!</definedName>
    <definedName name="S_1">#REF!</definedName>
    <definedName name="S_10" localSheetId="10">#REF!</definedName>
    <definedName name="S_10" localSheetId="15">#REF!</definedName>
    <definedName name="S_10" localSheetId="4">#REF!</definedName>
    <definedName name="S_10" localSheetId="5">#REF!</definedName>
    <definedName name="S_10" localSheetId="26">#REF!</definedName>
    <definedName name="S_10" localSheetId="25">#REF!</definedName>
    <definedName name="S_10">#REF!</definedName>
    <definedName name="S_11" localSheetId="10">#REF!</definedName>
    <definedName name="S_11" localSheetId="15">#REF!</definedName>
    <definedName name="S_11" localSheetId="4">#REF!</definedName>
    <definedName name="S_11" localSheetId="5">#REF!</definedName>
    <definedName name="S_11" localSheetId="26">#REF!</definedName>
    <definedName name="S_11" localSheetId="25">#REF!</definedName>
    <definedName name="S_11">#REF!</definedName>
    <definedName name="s_2" localSheetId="10">#REF!</definedName>
    <definedName name="s_2" localSheetId="8">#REF!</definedName>
    <definedName name="s_2" localSheetId="15">#REF!</definedName>
    <definedName name="s_2" localSheetId="24">#REF!</definedName>
    <definedName name="s_2" localSheetId="4">#REF!</definedName>
    <definedName name="s_2" localSheetId="5">#REF!</definedName>
    <definedName name="s_2" localSheetId="26">#REF!</definedName>
    <definedName name="s_2" localSheetId="25">#REF!</definedName>
    <definedName name="s_2">#REF!</definedName>
    <definedName name="S_3" localSheetId="10">#REF!</definedName>
    <definedName name="S_3" localSheetId="15">#REF!</definedName>
    <definedName name="S_3" localSheetId="4">#REF!</definedName>
    <definedName name="S_3" localSheetId="5">#REF!</definedName>
    <definedName name="S_3" localSheetId="26">#REF!</definedName>
    <definedName name="S_3" localSheetId="25">#REF!</definedName>
    <definedName name="S_3">#REF!</definedName>
    <definedName name="S_4" localSheetId="10">#REF!</definedName>
    <definedName name="S_4" localSheetId="15">#REF!</definedName>
    <definedName name="S_4" localSheetId="4">#REF!</definedName>
    <definedName name="S_4" localSheetId="5">#REF!</definedName>
    <definedName name="S_4" localSheetId="26">#REF!</definedName>
    <definedName name="S_4" localSheetId="25">#REF!</definedName>
    <definedName name="S_4">#REF!</definedName>
    <definedName name="S_5" localSheetId="10">#REF!</definedName>
    <definedName name="S_5" localSheetId="15">#REF!</definedName>
    <definedName name="S_5" localSheetId="4">#REF!</definedName>
    <definedName name="S_5" localSheetId="5">#REF!</definedName>
    <definedName name="S_5" localSheetId="26">#REF!</definedName>
    <definedName name="S_5" localSheetId="25">#REF!</definedName>
    <definedName name="S_5">#REF!</definedName>
    <definedName name="S_6" localSheetId="10">#REF!</definedName>
    <definedName name="S_6" localSheetId="15">#REF!</definedName>
    <definedName name="S_6" localSheetId="4">#REF!</definedName>
    <definedName name="S_6" localSheetId="5">#REF!</definedName>
    <definedName name="S_6" localSheetId="26">#REF!</definedName>
    <definedName name="S_6" localSheetId="25">#REF!</definedName>
    <definedName name="S_6">#REF!</definedName>
    <definedName name="S_7" localSheetId="10">#REF!</definedName>
    <definedName name="S_7" localSheetId="15">#REF!</definedName>
    <definedName name="S_7" localSheetId="4">#REF!</definedName>
    <definedName name="S_7" localSheetId="5">#REF!</definedName>
    <definedName name="S_7" localSheetId="26">#REF!</definedName>
    <definedName name="S_7" localSheetId="25">#REF!</definedName>
    <definedName name="S_7">#REF!</definedName>
    <definedName name="S_8" localSheetId="10">#REF!</definedName>
    <definedName name="S_8" localSheetId="8">#REF!</definedName>
    <definedName name="S_8" localSheetId="15">#REF!</definedName>
    <definedName name="S_8" localSheetId="24">#REF!</definedName>
    <definedName name="S_8" localSheetId="4">#REF!</definedName>
    <definedName name="S_8" localSheetId="5">#REF!</definedName>
    <definedName name="S_8" localSheetId="26">#REF!</definedName>
    <definedName name="S_8" localSheetId="25">#REF!</definedName>
    <definedName name="S_8">#REF!</definedName>
    <definedName name="S_9" localSheetId="10">#REF!</definedName>
    <definedName name="S_9" localSheetId="15">#REF!</definedName>
    <definedName name="S_9" localSheetId="4">#REF!</definedName>
    <definedName name="S_9" localSheetId="5">#REF!</definedName>
    <definedName name="S_9" localSheetId="26">#REF!</definedName>
    <definedName name="S_9" localSheetId="25">#REF!</definedName>
    <definedName name="S_9">#REF!</definedName>
    <definedName name="S_B" localSheetId="10">#REF!</definedName>
    <definedName name="S_B" localSheetId="15">#REF!</definedName>
    <definedName name="S_B" localSheetId="4">#REF!</definedName>
    <definedName name="S_B" localSheetId="5">#REF!</definedName>
    <definedName name="S_B" localSheetId="26">#REF!</definedName>
    <definedName name="S_B" localSheetId="25">#REF!</definedName>
    <definedName name="S_B">#REF!</definedName>
    <definedName name="S_BB" localSheetId="10">#REF!</definedName>
    <definedName name="S_BB" localSheetId="15">#REF!</definedName>
    <definedName name="S_BB" localSheetId="4">#REF!</definedName>
    <definedName name="S_BB" localSheetId="5">#REF!</definedName>
    <definedName name="S_BB" localSheetId="26">#REF!</definedName>
    <definedName name="S_BB" localSheetId="25">#REF!</definedName>
    <definedName name="S_BB">#REF!</definedName>
    <definedName name="S_BU" localSheetId="10">#REF!</definedName>
    <definedName name="S_BU" localSheetId="15">#REF!</definedName>
    <definedName name="S_BU" localSheetId="4">#REF!</definedName>
    <definedName name="S_BU" localSheetId="5">#REF!</definedName>
    <definedName name="S_BU" localSheetId="26">#REF!</definedName>
    <definedName name="S_BU" localSheetId="25">#REF!</definedName>
    <definedName name="S_BU">#REF!</definedName>
    <definedName name="S_EF" localSheetId="10">#REF!</definedName>
    <definedName name="S_EF" localSheetId="15">#REF!</definedName>
    <definedName name="S_EF" localSheetId="4">#REF!</definedName>
    <definedName name="S_EF" localSheetId="5">#REF!</definedName>
    <definedName name="S_EF" localSheetId="26">#REF!</definedName>
    <definedName name="S_EF" localSheetId="25">#REF!</definedName>
    <definedName name="S_EF">#REF!</definedName>
    <definedName name="S_L" localSheetId="10">#REF!</definedName>
    <definedName name="S_L" localSheetId="15">#REF!</definedName>
    <definedName name="S_L" localSheetId="4">#REF!</definedName>
    <definedName name="S_L" localSheetId="5">#REF!</definedName>
    <definedName name="S_L" localSheetId="26">#REF!</definedName>
    <definedName name="S_L" localSheetId="25">#REF!</definedName>
    <definedName name="S_L">#REF!</definedName>
    <definedName name="S_TO" localSheetId="10">#REF!</definedName>
    <definedName name="S_TO" localSheetId="15">#REF!</definedName>
    <definedName name="S_TO" localSheetId="4">#REF!</definedName>
    <definedName name="S_TO" localSheetId="5">#REF!</definedName>
    <definedName name="S_TO" localSheetId="26">#REF!</definedName>
    <definedName name="S_TO" localSheetId="25">#REF!</definedName>
    <definedName name="S_TO">#REF!</definedName>
    <definedName name="S_본" localSheetId="10">#REF!</definedName>
    <definedName name="S_본" localSheetId="15">#REF!</definedName>
    <definedName name="S_본" localSheetId="4">#REF!</definedName>
    <definedName name="S_본" localSheetId="5">#REF!</definedName>
    <definedName name="S_본" localSheetId="26">#REF!</definedName>
    <definedName name="S_본" localSheetId="25">#REF!</definedName>
    <definedName name="S_본">#REF!</definedName>
    <definedName name="S10L1" localSheetId="10">#REF!</definedName>
    <definedName name="S10L1" localSheetId="15">#REF!</definedName>
    <definedName name="S10L1" localSheetId="4">#REF!</definedName>
    <definedName name="S10L1" localSheetId="5">#REF!</definedName>
    <definedName name="S10L1" localSheetId="26">#REF!</definedName>
    <definedName name="S10L1" localSheetId="25">#REF!</definedName>
    <definedName name="S10L1">#REF!</definedName>
    <definedName name="S10L2" localSheetId="10">#REF!</definedName>
    <definedName name="S10L2" localSheetId="15">#REF!</definedName>
    <definedName name="S10L2" localSheetId="4">#REF!</definedName>
    <definedName name="S10L2" localSheetId="5">#REF!</definedName>
    <definedName name="S10L2" localSheetId="26">#REF!</definedName>
    <definedName name="S10L2" localSheetId="25">#REF!</definedName>
    <definedName name="S10L2">#REF!</definedName>
    <definedName name="S11L1" localSheetId="10">#REF!</definedName>
    <definedName name="S11L1" localSheetId="15">#REF!</definedName>
    <definedName name="S11L1" localSheetId="4">#REF!</definedName>
    <definedName name="S11L1" localSheetId="5">#REF!</definedName>
    <definedName name="S11L1" localSheetId="26">#REF!</definedName>
    <definedName name="S11L1" localSheetId="25">#REF!</definedName>
    <definedName name="S11L1">#REF!</definedName>
    <definedName name="S11L2" localSheetId="10">#REF!</definedName>
    <definedName name="S11L2" localSheetId="15">#REF!</definedName>
    <definedName name="S11L2" localSheetId="4">#REF!</definedName>
    <definedName name="S11L2" localSheetId="5">#REF!</definedName>
    <definedName name="S11L2" localSheetId="26">#REF!</definedName>
    <definedName name="S11L2" localSheetId="25">#REF!</definedName>
    <definedName name="S11L2">#REF!</definedName>
    <definedName name="S11LA" localSheetId="10">#REF!</definedName>
    <definedName name="S11LA" localSheetId="15">#REF!</definedName>
    <definedName name="S11LA" localSheetId="4">#REF!</definedName>
    <definedName name="S11LA" localSheetId="5">#REF!</definedName>
    <definedName name="S11LA" localSheetId="26">#REF!</definedName>
    <definedName name="S11LA" localSheetId="25">#REF!</definedName>
    <definedName name="S11LA">#REF!</definedName>
    <definedName name="S12L1" localSheetId="10">#REF!</definedName>
    <definedName name="S12L1" localSheetId="15">#REF!</definedName>
    <definedName name="S12L1" localSheetId="4">#REF!</definedName>
    <definedName name="S12L1" localSheetId="5">#REF!</definedName>
    <definedName name="S12L1" localSheetId="26">#REF!</definedName>
    <definedName name="S12L1" localSheetId="25">#REF!</definedName>
    <definedName name="S12L1">#REF!</definedName>
    <definedName name="S12L2" localSheetId="10">#REF!</definedName>
    <definedName name="S12L2" localSheetId="15">#REF!</definedName>
    <definedName name="S12L2" localSheetId="4">#REF!</definedName>
    <definedName name="S12L2" localSheetId="5">#REF!</definedName>
    <definedName name="S12L2" localSheetId="26">#REF!</definedName>
    <definedName name="S12L2" localSheetId="25">#REF!</definedName>
    <definedName name="S12L2">#REF!</definedName>
    <definedName name="S13L1" localSheetId="10">#REF!</definedName>
    <definedName name="S13L1" localSheetId="15">#REF!</definedName>
    <definedName name="S13L1" localSheetId="4">#REF!</definedName>
    <definedName name="S13L1" localSheetId="5">#REF!</definedName>
    <definedName name="S13L1" localSheetId="26">#REF!</definedName>
    <definedName name="S13L1" localSheetId="25">#REF!</definedName>
    <definedName name="S13L1">#REF!</definedName>
    <definedName name="S13L2" localSheetId="10">#REF!</definedName>
    <definedName name="S13L2" localSheetId="15">#REF!</definedName>
    <definedName name="S13L2" localSheetId="4">#REF!</definedName>
    <definedName name="S13L2" localSheetId="5">#REF!</definedName>
    <definedName name="S13L2" localSheetId="26">#REF!</definedName>
    <definedName name="S13L2" localSheetId="25">#REF!</definedName>
    <definedName name="S13L2">#REF!</definedName>
    <definedName name="S14L1" localSheetId="10">#REF!</definedName>
    <definedName name="S14L1" localSheetId="15">#REF!</definedName>
    <definedName name="S14L1" localSheetId="4">#REF!</definedName>
    <definedName name="S14L1" localSheetId="5">#REF!</definedName>
    <definedName name="S14L1" localSheetId="26">#REF!</definedName>
    <definedName name="S14L1" localSheetId="25">#REF!</definedName>
    <definedName name="S14L1">#REF!</definedName>
    <definedName name="S14L2" localSheetId="10">#REF!</definedName>
    <definedName name="S14L2" localSheetId="15">#REF!</definedName>
    <definedName name="S14L2" localSheetId="4">#REF!</definedName>
    <definedName name="S14L2" localSheetId="5">#REF!</definedName>
    <definedName name="S14L2" localSheetId="26">#REF!</definedName>
    <definedName name="S14L2" localSheetId="25">#REF!</definedName>
    <definedName name="S14L2">#REF!</definedName>
    <definedName name="S15L1" localSheetId="10">#REF!</definedName>
    <definedName name="S15L1" localSheetId="15">#REF!</definedName>
    <definedName name="S15L1" localSheetId="4">#REF!</definedName>
    <definedName name="S15L1" localSheetId="5">#REF!</definedName>
    <definedName name="S15L1" localSheetId="26">#REF!</definedName>
    <definedName name="S15L1" localSheetId="25">#REF!</definedName>
    <definedName name="S15L1">#REF!</definedName>
    <definedName name="S15L2" localSheetId="10">#REF!</definedName>
    <definedName name="S15L2" localSheetId="15">#REF!</definedName>
    <definedName name="S15L2" localSheetId="4">#REF!</definedName>
    <definedName name="S15L2" localSheetId="5">#REF!</definedName>
    <definedName name="S15L2" localSheetId="26">#REF!</definedName>
    <definedName name="S15L2" localSheetId="25">#REF!</definedName>
    <definedName name="S15L2">#REF!</definedName>
    <definedName name="S16L1" localSheetId="10">#REF!</definedName>
    <definedName name="S16L1" localSheetId="15">#REF!</definedName>
    <definedName name="S16L1" localSheetId="4">#REF!</definedName>
    <definedName name="S16L1" localSheetId="5">#REF!</definedName>
    <definedName name="S16L1" localSheetId="26">#REF!</definedName>
    <definedName name="S16L1" localSheetId="25">#REF!</definedName>
    <definedName name="S16L1">#REF!</definedName>
    <definedName name="S16L2" localSheetId="10">#REF!</definedName>
    <definedName name="S16L2" localSheetId="15">#REF!</definedName>
    <definedName name="S16L2" localSheetId="4">#REF!</definedName>
    <definedName name="S16L2" localSheetId="5">#REF!</definedName>
    <definedName name="S16L2" localSheetId="26">#REF!</definedName>
    <definedName name="S16L2" localSheetId="25">#REF!</definedName>
    <definedName name="S16L2">#REF!</definedName>
    <definedName name="S17L1" localSheetId="10">#REF!</definedName>
    <definedName name="S17L1" localSheetId="15">#REF!</definedName>
    <definedName name="S17L1" localSheetId="4">#REF!</definedName>
    <definedName name="S17L1" localSheetId="5">#REF!</definedName>
    <definedName name="S17L1" localSheetId="26">#REF!</definedName>
    <definedName name="S17L1" localSheetId="25">#REF!</definedName>
    <definedName name="S17L1">#REF!</definedName>
    <definedName name="S17L2" localSheetId="10">#REF!</definedName>
    <definedName name="S17L2" localSheetId="15">#REF!</definedName>
    <definedName name="S17L2" localSheetId="4">#REF!</definedName>
    <definedName name="S17L2" localSheetId="5">#REF!</definedName>
    <definedName name="S17L2" localSheetId="26">#REF!</definedName>
    <definedName name="S17L2" localSheetId="25">#REF!</definedName>
    <definedName name="S17L2">#REF!</definedName>
    <definedName name="S18L1" localSheetId="10">#REF!</definedName>
    <definedName name="S18L1" localSheetId="15">#REF!</definedName>
    <definedName name="S18L1" localSheetId="4">#REF!</definedName>
    <definedName name="S18L1" localSheetId="5">#REF!</definedName>
    <definedName name="S18L1" localSheetId="26">#REF!</definedName>
    <definedName name="S18L1" localSheetId="25">#REF!</definedName>
    <definedName name="S18L1">#REF!</definedName>
    <definedName name="S18L2" localSheetId="10">#REF!</definedName>
    <definedName name="S18L2" localSheetId="15">#REF!</definedName>
    <definedName name="S18L2" localSheetId="4">#REF!</definedName>
    <definedName name="S18L2" localSheetId="5">#REF!</definedName>
    <definedName name="S18L2" localSheetId="26">#REF!</definedName>
    <definedName name="S18L2" localSheetId="25">#REF!</definedName>
    <definedName name="S18L2">#REF!</definedName>
    <definedName name="S19L1" localSheetId="10">#REF!</definedName>
    <definedName name="S19L1" localSheetId="15">#REF!</definedName>
    <definedName name="S19L1" localSheetId="4">#REF!</definedName>
    <definedName name="S19L1" localSheetId="5">#REF!</definedName>
    <definedName name="S19L1" localSheetId="26">#REF!</definedName>
    <definedName name="S19L1" localSheetId="25">#REF!</definedName>
    <definedName name="S19L1">#REF!</definedName>
    <definedName name="S19L2" localSheetId="10">#REF!</definedName>
    <definedName name="S19L2" localSheetId="15">#REF!</definedName>
    <definedName name="S19L2" localSheetId="4">#REF!</definedName>
    <definedName name="S19L2" localSheetId="5">#REF!</definedName>
    <definedName name="S19L2" localSheetId="26">#REF!</definedName>
    <definedName name="S19L2" localSheetId="25">#REF!</definedName>
    <definedName name="S19L2">#REF!</definedName>
    <definedName name="S1L1" localSheetId="10">#REF!</definedName>
    <definedName name="S1L1" localSheetId="15">#REF!</definedName>
    <definedName name="S1L1" localSheetId="4">#REF!</definedName>
    <definedName name="S1L1" localSheetId="5">#REF!</definedName>
    <definedName name="S1L1" localSheetId="26">#REF!</definedName>
    <definedName name="S1L1" localSheetId="25">#REF!</definedName>
    <definedName name="S1L1">#REF!</definedName>
    <definedName name="S1L2" localSheetId="10">#REF!</definedName>
    <definedName name="S1L2" localSheetId="15">#REF!</definedName>
    <definedName name="S1L2" localSheetId="4">#REF!</definedName>
    <definedName name="S1L2" localSheetId="5">#REF!</definedName>
    <definedName name="S1L2" localSheetId="26">#REF!</definedName>
    <definedName name="S1L2" localSheetId="25">#REF!</definedName>
    <definedName name="S1L2">#REF!</definedName>
    <definedName name="S20L1" localSheetId="10">#REF!</definedName>
    <definedName name="S20L1" localSheetId="15">#REF!</definedName>
    <definedName name="S20L1" localSheetId="4">#REF!</definedName>
    <definedName name="S20L1" localSheetId="5">#REF!</definedName>
    <definedName name="S20L1" localSheetId="26">#REF!</definedName>
    <definedName name="S20L1" localSheetId="25">#REF!</definedName>
    <definedName name="S20L1">#REF!</definedName>
    <definedName name="S20L2" localSheetId="10">#REF!</definedName>
    <definedName name="S20L2" localSheetId="15">#REF!</definedName>
    <definedName name="S20L2" localSheetId="4">#REF!</definedName>
    <definedName name="S20L2" localSheetId="5">#REF!</definedName>
    <definedName name="S20L2" localSheetId="26">#REF!</definedName>
    <definedName name="S20L2" localSheetId="25">#REF!</definedName>
    <definedName name="S20L2">#REF!</definedName>
    <definedName name="S2L" localSheetId="10">#REF!</definedName>
    <definedName name="S2L" localSheetId="8">#REF!</definedName>
    <definedName name="S2L" localSheetId="15">#REF!</definedName>
    <definedName name="S2L" localSheetId="4">#REF!</definedName>
    <definedName name="S2L" localSheetId="5">#REF!</definedName>
    <definedName name="S2L" localSheetId="26">#REF!</definedName>
    <definedName name="S2L" localSheetId="25">#REF!</definedName>
    <definedName name="S2L">#REF!</definedName>
    <definedName name="S2L1" localSheetId="10">#REF!</definedName>
    <definedName name="S2L1" localSheetId="15">#REF!</definedName>
    <definedName name="S2L1" localSheetId="4">#REF!</definedName>
    <definedName name="S2L1" localSheetId="5">#REF!</definedName>
    <definedName name="S2L1" localSheetId="26">#REF!</definedName>
    <definedName name="S2L1" localSheetId="25">#REF!</definedName>
    <definedName name="S2L1">#REF!</definedName>
    <definedName name="S2L2" localSheetId="10">#REF!</definedName>
    <definedName name="S2L2" localSheetId="15">#REF!</definedName>
    <definedName name="S2L2" localSheetId="4">#REF!</definedName>
    <definedName name="S2L2" localSheetId="5">#REF!</definedName>
    <definedName name="S2L2" localSheetId="26">#REF!</definedName>
    <definedName name="S2L2" localSheetId="25">#REF!</definedName>
    <definedName name="S2L2">#REF!</definedName>
    <definedName name="S3L1" localSheetId="10">#REF!</definedName>
    <definedName name="S3L1" localSheetId="15">#REF!</definedName>
    <definedName name="S3L1" localSheetId="4">#REF!</definedName>
    <definedName name="S3L1" localSheetId="5">#REF!</definedName>
    <definedName name="S3L1" localSheetId="26">#REF!</definedName>
    <definedName name="S3L1" localSheetId="25">#REF!</definedName>
    <definedName name="S3L1">#REF!</definedName>
    <definedName name="S3L2" localSheetId="10">#REF!</definedName>
    <definedName name="S3L2" localSheetId="15">#REF!</definedName>
    <definedName name="S3L2" localSheetId="4">#REF!</definedName>
    <definedName name="S3L2" localSheetId="5">#REF!</definedName>
    <definedName name="S3L2" localSheetId="26">#REF!</definedName>
    <definedName name="S3L2" localSheetId="25">#REF!</definedName>
    <definedName name="S3L2">#REF!</definedName>
    <definedName name="S3L3" localSheetId="10">#REF!</definedName>
    <definedName name="S3L3" localSheetId="15">#REF!</definedName>
    <definedName name="S3L3" localSheetId="4">#REF!</definedName>
    <definedName name="S3L3" localSheetId="5">#REF!</definedName>
    <definedName name="S3L3" localSheetId="26">#REF!</definedName>
    <definedName name="S3L3" localSheetId="25">#REF!</definedName>
    <definedName name="S3L3">#REF!</definedName>
    <definedName name="S4L1" localSheetId="10">#REF!</definedName>
    <definedName name="S4L1" localSheetId="15">#REF!</definedName>
    <definedName name="S4L1" localSheetId="4">#REF!</definedName>
    <definedName name="S4L1" localSheetId="5">#REF!</definedName>
    <definedName name="S4L1" localSheetId="26">#REF!</definedName>
    <definedName name="S4L1" localSheetId="25">#REF!</definedName>
    <definedName name="S4L1">#REF!</definedName>
    <definedName name="S4L2" localSheetId="10">#REF!</definedName>
    <definedName name="S4L2" localSheetId="15">#REF!</definedName>
    <definedName name="S4L2" localSheetId="4">#REF!</definedName>
    <definedName name="S4L2" localSheetId="5">#REF!</definedName>
    <definedName name="S4L2" localSheetId="26">#REF!</definedName>
    <definedName name="S4L2" localSheetId="25">#REF!</definedName>
    <definedName name="S4L2">#REF!</definedName>
    <definedName name="S5L1" localSheetId="10">#REF!</definedName>
    <definedName name="S5L1" localSheetId="15">#REF!</definedName>
    <definedName name="S5L1" localSheetId="4">#REF!</definedName>
    <definedName name="S5L1" localSheetId="5">#REF!</definedName>
    <definedName name="S5L1" localSheetId="26">#REF!</definedName>
    <definedName name="S5L1" localSheetId="25">#REF!</definedName>
    <definedName name="S5L1">#REF!</definedName>
    <definedName name="S5L2" localSheetId="10">#REF!</definedName>
    <definedName name="S5L2" localSheetId="15">#REF!</definedName>
    <definedName name="S5L2" localSheetId="4">#REF!</definedName>
    <definedName name="S5L2" localSheetId="5">#REF!</definedName>
    <definedName name="S5L2" localSheetId="26">#REF!</definedName>
    <definedName name="S5L2" localSheetId="25">#REF!</definedName>
    <definedName name="S5L2">#REF!</definedName>
    <definedName name="S6L1" localSheetId="10">#REF!</definedName>
    <definedName name="S6L1" localSheetId="15">#REF!</definedName>
    <definedName name="S6L1" localSheetId="4">#REF!</definedName>
    <definedName name="S6L1" localSheetId="5">#REF!</definedName>
    <definedName name="S6L1" localSheetId="26">#REF!</definedName>
    <definedName name="S6L1" localSheetId="25">#REF!</definedName>
    <definedName name="S6L1">#REF!</definedName>
    <definedName name="S6L2" localSheetId="10">#REF!</definedName>
    <definedName name="S6L2" localSheetId="15">#REF!</definedName>
    <definedName name="S6L2" localSheetId="4">#REF!</definedName>
    <definedName name="S6L2" localSheetId="5">#REF!</definedName>
    <definedName name="S6L2" localSheetId="26">#REF!</definedName>
    <definedName name="S6L2" localSheetId="25">#REF!</definedName>
    <definedName name="S6L2">#REF!</definedName>
    <definedName name="S7L1" localSheetId="10">#REF!</definedName>
    <definedName name="S7L1" localSheetId="15">#REF!</definedName>
    <definedName name="S7L1" localSheetId="4">#REF!</definedName>
    <definedName name="S7L1" localSheetId="5">#REF!</definedName>
    <definedName name="S7L1" localSheetId="26">#REF!</definedName>
    <definedName name="S7L1" localSheetId="25">#REF!</definedName>
    <definedName name="S7L1">#REF!</definedName>
    <definedName name="S7L2" localSheetId="10">#REF!</definedName>
    <definedName name="S7L2" localSheetId="15">#REF!</definedName>
    <definedName name="S7L2" localSheetId="4">#REF!</definedName>
    <definedName name="S7L2" localSheetId="5">#REF!</definedName>
    <definedName name="S7L2" localSheetId="26">#REF!</definedName>
    <definedName name="S7L2" localSheetId="25">#REF!</definedName>
    <definedName name="S7L2">#REF!</definedName>
    <definedName name="S8L1" localSheetId="10">#REF!</definedName>
    <definedName name="S8L1" localSheetId="15">#REF!</definedName>
    <definedName name="S8L1" localSheetId="4">#REF!</definedName>
    <definedName name="S8L1" localSheetId="5">#REF!</definedName>
    <definedName name="S8L1" localSheetId="26">#REF!</definedName>
    <definedName name="S8L1" localSheetId="25">#REF!</definedName>
    <definedName name="S8L1">#REF!</definedName>
    <definedName name="S8L2" localSheetId="10">#REF!</definedName>
    <definedName name="S8L2" localSheetId="15">#REF!</definedName>
    <definedName name="S8L2" localSheetId="4">#REF!</definedName>
    <definedName name="S8L2" localSheetId="5">#REF!</definedName>
    <definedName name="S8L2" localSheetId="26">#REF!</definedName>
    <definedName name="S8L2" localSheetId="25">#REF!</definedName>
    <definedName name="S8L2">#REF!</definedName>
    <definedName name="S9L1" localSheetId="10">#REF!</definedName>
    <definedName name="S9L1" localSheetId="15">#REF!</definedName>
    <definedName name="S9L1" localSheetId="4">#REF!</definedName>
    <definedName name="S9L1" localSheetId="5">#REF!</definedName>
    <definedName name="S9L1" localSheetId="26">#REF!</definedName>
    <definedName name="S9L1" localSheetId="25">#REF!</definedName>
    <definedName name="S9L1">#REF!</definedName>
    <definedName name="S9L2" localSheetId="10">#REF!</definedName>
    <definedName name="S9L2" localSheetId="15">#REF!</definedName>
    <definedName name="S9L2" localSheetId="4">#REF!</definedName>
    <definedName name="S9L2" localSheetId="5">#REF!</definedName>
    <definedName name="S9L2" localSheetId="26">#REF!</definedName>
    <definedName name="S9L2" localSheetId="25">#REF!</definedName>
    <definedName name="S9L2">#REF!</definedName>
    <definedName name="SA" localSheetId="10">#REF!</definedName>
    <definedName name="SA" localSheetId="8">#REF!</definedName>
    <definedName name="SA" localSheetId="15">#REF!</definedName>
    <definedName name="SA" localSheetId="4">#REF!</definedName>
    <definedName name="SA" localSheetId="5">#REF!</definedName>
    <definedName name="SA" localSheetId="26">#REF!</definedName>
    <definedName name="SA" localSheetId="25">#REF!</definedName>
    <definedName name="SA">#REF!</definedName>
    <definedName name="saaaasdfa" localSheetId="24" hidden="1">{#N/A,#N/A,FALSE,"골재소요량";#N/A,#N/A,FALSE,"골재소요량"}</definedName>
    <definedName name="saaaasdfa" hidden="1">{#N/A,#N/A,FALSE,"골재소요량";#N/A,#N/A,FALSE,"골재소요량"}</definedName>
    <definedName name="SAD" localSheetId="24" hidden="1">{#N/A,#N/A,FALSE,"조골재"}</definedName>
    <definedName name="SAD" hidden="1">{#N/A,#N/A,FALSE,"조골재"}</definedName>
    <definedName name="SADE" localSheetId="10">#REF!</definedName>
    <definedName name="SADE" localSheetId="15">#REF!</definedName>
    <definedName name="SADE" localSheetId="4">#REF!</definedName>
    <definedName name="SADE" localSheetId="5">#REF!</definedName>
    <definedName name="SADE" localSheetId="26">#REF!</definedName>
    <definedName name="SADE" localSheetId="25">#REF!</definedName>
    <definedName name="SADE">#REF!</definedName>
    <definedName name="SAGERGT" localSheetId="10" hidden="1">#REF!</definedName>
    <definedName name="SAGERGT" localSheetId="8" hidden="1">#REF!</definedName>
    <definedName name="SAGERGT" localSheetId="15" hidden="1">#REF!</definedName>
    <definedName name="SAGERGT" localSheetId="4" hidden="1">#REF!</definedName>
    <definedName name="SAGERGT" localSheetId="5" hidden="1">#REF!</definedName>
    <definedName name="SAGERGT" localSheetId="26" hidden="1">#REF!</definedName>
    <definedName name="SAGERGT" localSheetId="25" hidden="1">#REF!</definedName>
    <definedName name="SAGERGT" hidden="1">#REF!</definedName>
    <definedName name="SALESPLAN" localSheetId="10">#REF!</definedName>
    <definedName name="SALESPLAN" localSheetId="15">#REF!</definedName>
    <definedName name="SALESPLAN" localSheetId="4">#REF!</definedName>
    <definedName name="SALESPLAN" localSheetId="5">#REF!</definedName>
    <definedName name="SALESPLAN" localSheetId="26">#REF!</definedName>
    <definedName name="SALESPLAN" localSheetId="25">#REF!</definedName>
    <definedName name="SALESPLAN">#REF!</definedName>
    <definedName name="SALI" localSheetId="10">#REF!</definedName>
    <definedName name="SALI" localSheetId="15">#REF!</definedName>
    <definedName name="SALI" localSheetId="4">#REF!</definedName>
    <definedName name="SALI" localSheetId="5">#REF!</definedName>
    <definedName name="SALI" localSheetId="26">#REF!</definedName>
    <definedName name="SALI" localSheetId="25">#REF!</definedName>
    <definedName name="SALI">#REF!</definedName>
    <definedName name="sallow" localSheetId="10">#REF!</definedName>
    <definedName name="sallow" localSheetId="15">#REF!</definedName>
    <definedName name="sallow" localSheetId="4">#REF!</definedName>
    <definedName name="sallow" localSheetId="5">#REF!</definedName>
    <definedName name="sallow" localSheetId="26">#REF!</definedName>
    <definedName name="sallow" localSheetId="25">#REF!</definedName>
    <definedName name="sallow">#REF!</definedName>
    <definedName name="sand" localSheetId="10">#REF!,#REF!</definedName>
    <definedName name="sand" localSheetId="15">#REF!,#REF!</definedName>
    <definedName name="sand" localSheetId="4">#REF!,#REF!</definedName>
    <definedName name="sand" localSheetId="5">#REF!,#REF!</definedName>
    <definedName name="sand" localSheetId="26">#REF!,#REF!</definedName>
    <definedName name="sand" localSheetId="25">#REF!,#REF!</definedName>
    <definedName name="sand">#REF!,#REF!</definedName>
    <definedName name="sasasa" localSheetId="24" hidden="1">{#N/A,#N/A,FALSE,"속도"}</definedName>
    <definedName name="sasasa" hidden="1">{#N/A,#N/A,FALSE,"속도"}</definedName>
    <definedName name="SASL" localSheetId="10">#REF!</definedName>
    <definedName name="SASL" localSheetId="8">#REF!</definedName>
    <definedName name="SASL" localSheetId="15">#REF!</definedName>
    <definedName name="SASL" localSheetId="24">#REF!</definedName>
    <definedName name="SASL" localSheetId="4">#REF!</definedName>
    <definedName name="SASL" localSheetId="5">#REF!</definedName>
    <definedName name="SASL" localSheetId="26">#REF!</definedName>
    <definedName name="SASL" localSheetId="25">#REF!</definedName>
    <definedName name="SASL">#REF!</definedName>
    <definedName name="SB" localSheetId="10">#REF!</definedName>
    <definedName name="SB" localSheetId="15">#REF!</definedName>
    <definedName name="SB" localSheetId="4">#REF!</definedName>
    <definedName name="SB" localSheetId="5">#REF!</definedName>
    <definedName name="SB" localSheetId="26">#REF!</definedName>
    <definedName name="SB" localSheetId="25">#REF!</definedName>
    <definedName name="SB">#REF!</definedName>
    <definedName name="sbarea" localSheetId="10">#REF!</definedName>
    <definedName name="sbarea" localSheetId="15">#REF!</definedName>
    <definedName name="sbarea" localSheetId="4">#REF!</definedName>
    <definedName name="sbarea" localSheetId="5">#REF!</definedName>
    <definedName name="sbarea" localSheetId="26">#REF!</definedName>
    <definedName name="sbarea" localSheetId="25">#REF!</definedName>
    <definedName name="sbarea">#REF!</definedName>
    <definedName name="SC" localSheetId="10">#REF!</definedName>
    <definedName name="SC" localSheetId="15">#REF!</definedName>
    <definedName name="SC" localSheetId="4">#REF!</definedName>
    <definedName name="SC" localSheetId="5">#REF!</definedName>
    <definedName name="SC" localSheetId="26">#REF!</definedName>
    <definedName name="SC" localSheetId="25">#REF!</definedName>
    <definedName name="SC">#REF!</definedName>
    <definedName name="SCK" localSheetId="10">#REF!</definedName>
    <definedName name="SCK" localSheetId="8">#REF!</definedName>
    <definedName name="SCK" localSheetId="15">#REF!</definedName>
    <definedName name="SCK" localSheetId="24">#REF!</definedName>
    <definedName name="SCK" localSheetId="4">#REF!</definedName>
    <definedName name="SCK" localSheetId="5">#REF!</definedName>
    <definedName name="SCK" localSheetId="26">#REF!</definedName>
    <definedName name="SCK" localSheetId="25">#REF!</definedName>
    <definedName name="SCK">#REF!</definedName>
    <definedName name="SCO다" localSheetId="10">#REF!</definedName>
    <definedName name="SCO다" localSheetId="15">#REF!</definedName>
    <definedName name="SCO다" localSheetId="4">#REF!</definedName>
    <definedName name="SCO다" localSheetId="5">#REF!</definedName>
    <definedName name="SCO다" localSheetId="26">#REF!</definedName>
    <definedName name="SCO다" localSheetId="25">#REF!</definedName>
    <definedName name="SCO다">#REF!</definedName>
    <definedName name="sd"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DAS" localSheetId="18" hidden="1">{"'Firr(선)'!$AS$1:$AY$62","'Firr(사)'!$AS$1:$AY$62","'Firr(회)'!$AS$1:$AY$62","'Firr(선)'!$L$1:$V$62","'Firr(사)'!$L$1:$V$62","'Firr(회)'!$L$1:$V$62"}</definedName>
    <definedName name="SDAS" localSheetId="21" hidden="1">{"'Firr(선)'!$AS$1:$AY$62","'Firr(사)'!$AS$1:$AY$62","'Firr(회)'!$AS$1:$AY$62","'Firr(선)'!$L$1:$V$62","'Firr(사)'!$L$1:$V$62","'Firr(회)'!$L$1:$V$62"}</definedName>
    <definedName name="SDAS" hidden="1">{"'Firr(선)'!$AS$1:$AY$62","'Firr(사)'!$AS$1:$AY$62","'Firr(회)'!$AS$1:$AY$62","'Firr(선)'!$L$1:$V$62","'Firr(사)'!$L$1:$V$62","'Firr(회)'!$L$1:$V$62"}</definedName>
    <definedName name="SDCFG\" localSheetId="24" hidden="1">{#N/A,#N/A,FALSE,"운반시간"}</definedName>
    <definedName name="SDCFG\" hidden="1">{#N/A,#N/A,FALSE,"운반시간"}</definedName>
    <definedName name="SDDFD" localSheetId="24" hidden="1">{#N/A,#N/A,FALSE,"배수1"}</definedName>
    <definedName name="SDDFD" hidden="1">{#N/A,#N/A,FALSE,"배수1"}</definedName>
    <definedName name="SDF" localSheetId="24" hidden="1">{#N/A,#N/A,FALSE,"혼합골재"}</definedName>
    <definedName name="SDF" hidden="1">{#N/A,#N/A,FALSE,"혼합골재"}</definedName>
    <definedName name="SDFDFD" localSheetId="24" hidden="1">{#N/A,#N/A,FALSE,"운반시간"}</definedName>
    <definedName name="SDFDFD" hidden="1">{#N/A,#N/A,FALSE,"운반시간"}</definedName>
    <definedName name="sdffdsa" localSheetId="24">[25]DATE!$J$24:$J$85</definedName>
    <definedName name="sdffdsa">[26]DATE!$J$24:$J$85</definedName>
    <definedName name="sdfg">'[23]ABUT수량-A1'!$T$25</definedName>
    <definedName name="sdfgdfsdgn" localSheetId="10">#REF!</definedName>
    <definedName name="sdfgdfsdgn" localSheetId="15">#REF!</definedName>
    <definedName name="sdfgdfsdgn" localSheetId="4">#REF!</definedName>
    <definedName name="sdfgdfsdgn" localSheetId="5">#REF!</definedName>
    <definedName name="sdfgdfsdgn" localSheetId="26">#REF!</definedName>
    <definedName name="sdfgdfsdgn" localSheetId="25">#REF!</definedName>
    <definedName name="sdfgdfsdgn">#REF!</definedName>
    <definedName name="sdfr4" localSheetId="10">#REF!</definedName>
    <definedName name="sdfr4" localSheetId="15">#REF!</definedName>
    <definedName name="sdfr4" localSheetId="4">#REF!</definedName>
    <definedName name="sdfr4" localSheetId="5">#REF!</definedName>
    <definedName name="sdfr4" localSheetId="26">#REF!</definedName>
    <definedName name="sdfr4" localSheetId="25">#REF!</definedName>
    <definedName name="sdfr4">#REF!</definedName>
    <definedName name="sdfujujin" localSheetId="10">#REF!</definedName>
    <definedName name="sdfujujin" localSheetId="15">#REF!</definedName>
    <definedName name="sdfujujin" localSheetId="4">#REF!</definedName>
    <definedName name="sdfujujin" localSheetId="5">#REF!</definedName>
    <definedName name="sdfujujin" localSheetId="26">#REF!</definedName>
    <definedName name="sdfujujin" localSheetId="25">#REF!</definedName>
    <definedName name="sdfujujin">#REF!</definedName>
    <definedName name="SDGA" localSheetId="24" hidden="1">{#N/A,#N/A,FALSE,"조골재"}</definedName>
    <definedName name="SDGA" hidden="1">{#N/A,#N/A,FALSE,"조골재"}</definedName>
    <definedName name="SDJUI" localSheetId="10">#REF!</definedName>
    <definedName name="SDJUI" localSheetId="15">#REF!</definedName>
    <definedName name="SDJUI" localSheetId="4">#REF!</definedName>
    <definedName name="SDJUI" localSheetId="5">#REF!</definedName>
    <definedName name="SDJUI" localSheetId="26">#REF!</definedName>
    <definedName name="SDJUI" localSheetId="25">#REF!</definedName>
    <definedName name="SDJUI">#REF!</definedName>
    <definedName name="SDS" localSheetId="24" hidden="1">{#N/A,#N/A,FALSE,"2~8번"}</definedName>
    <definedName name="SDS" hidden="1">{#N/A,#N/A,FALSE,"2~8번"}</definedName>
    <definedName name="sdsdddd" localSheetId="24" hidden="1">{#N/A,#N/A,FALSE,"토공2"}</definedName>
    <definedName name="sdsdddd" hidden="1">{#N/A,#N/A,FALSE,"토공2"}</definedName>
    <definedName name="sdwf4rge" localSheetId="24" hidden="1">{#N/A,#N/A,FALSE,"운반시간"}</definedName>
    <definedName name="sdwf4rge" hidden="1">{#N/A,#N/A,FALSE,"운반시간"}</definedName>
    <definedName name="SEVSE" localSheetId="10">#REF!</definedName>
    <definedName name="SEVSE" localSheetId="15">#REF!</definedName>
    <definedName name="SEVSE" localSheetId="4">#REF!</definedName>
    <definedName name="SEVSE" localSheetId="5">#REF!</definedName>
    <definedName name="SEVSE" localSheetId="26">#REF!</definedName>
    <definedName name="SEVSE" localSheetId="25">#REF!</definedName>
    <definedName name="SEVSE">#REF!</definedName>
    <definedName name="SF_1" localSheetId="10">#REF!</definedName>
    <definedName name="SF_1" localSheetId="15">#REF!</definedName>
    <definedName name="SF_1" localSheetId="4">#REF!</definedName>
    <definedName name="SF_1" localSheetId="5">#REF!</definedName>
    <definedName name="SF_1" localSheetId="26">#REF!</definedName>
    <definedName name="SF_1" localSheetId="25">#REF!</definedName>
    <definedName name="SF_1">#REF!</definedName>
    <definedName name="SF_2" localSheetId="10">#REF!</definedName>
    <definedName name="SF_2" localSheetId="15">#REF!</definedName>
    <definedName name="SF_2" localSheetId="4">#REF!</definedName>
    <definedName name="SF_2" localSheetId="5">#REF!</definedName>
    <definedName name="SF_2" localSheetId="26">#REF!</definedName>
    <definedName name="SF_2" localSheetId="25">#REF!</definedName>
    <definedName name="SF_2">#REF!</definedName>
    <definedName name="SF_3" localSheetId="10">#REF!</definedName>
    <definedName name="SF_3" localSheetId="15">#REF!</definedName>
    <definedName name="SF_3" localSheetId="4">#REF!</definedName>
    <definedName name="SF_3" localSheetId="5">#REF!</definedName>
    <definedName name="SF_3" localSheetId="26">#REF!</definedName>
    <definedName name="SF_3" localSheetId="25">#REF!</definedName>
    <definedName name="SF_3">#REF!</definedName>
    <definedName name="SF_4" localSheetId="10">#REF!</definedName>
    <definedName name="SF_4" localSheetId="15">#REF!</definedName>
    <definedName name="SF_4" localSheetId="4">#REF!</definedName>
    <definedName name="SF_4" localSheetId="5">#REF!</definedName>
    <definedName name="SF_4" localSheetId="26">#REF!</definedName>
    <definedName name="SF_4" localSheetId="25">#REF!</definedName>
    <definedName name="SF_4">#REF!</definedName>
    <definedName name="SF_5" localSheetId="10">#REF!</definedName>
    <definedName name="SF_5" localSheetId="15">#REF!</definedName>
    <definedName name="SF_5" localSheetId="4">#REF!</definedName>
    <definedName name="SF_5" localSheetId="5">#REF!</definedName>
    <definedName name="SF_5" localSheetId="26">#REF!</definedName>
    <definedName name="SF_5" localSheetId="25">#REF!</definedName>
    <definedName name="SF_5">#REF!</definedName>
    <definedName name="SF_6" localSheetId="10">#REF!</definedName>
    <definedName name="SF_6" localSheetId="15">#REF!</definedName>
    <definedName name="SF_6" localSheetId="4">#REF!</definedName>
    <definedName name="SF_6" localSheetId="5">#REF!</definedName>
    <definedName name="SF_6" localSheetId="26">#REF!</definedName>
    <definedName name="SF_6" localSheetId="25">#REF!</definedName>
    <definedName name="SF_6">#REF!</definedName>
    <definedName name="SFA" localSheetId="24" hidden="1">{#N/A,#N/A,FALSE,"포장1";#N/A,#N/A,FALSE,"포장1"}</definedName>
    <definedName name="SFA" hidden="1">{#N/A,#N/A,FALSE,"포장1";#N/A,#N/A,FALSE,"포장1"}</definedName>
    <definedName name="SFD" localSheetId="10">[5]!SFD</definedName>
    <definedName name="SFD" localSheetId="8">[5]!SFD</definedName>
    <definedName name="SFD" localSheetId="15">[5]!SFD</definedName>
    <definedName name="SFD" localSheetId="4">[5]!SFD</definedName>
    <definedName name="SFD" localSheetId="5">[5]!SFD</definedName>
    <definedName name="SFD" localSheetId="26">[5]!SFD</definedName>
    <definedName name="SFD" localSheetId="25">[5]!SFD</definedName>
    <definedName name="SFD">[5]!SFD</definedName>
    <definedName name="sfggf" localSheetId="24" hidden="1">{#N/A,#N/A,FALSE,"배수1"}</definedName>
    <definedName name="sfggf" hidden="1">{#N/A,#N/A,FALSE,"배수1"}</definedName>
    <definedName name="sfsd">'[56]1호토공'!$AJ$29</definedName>
    <definedName name="SFSDFDSF" localSheetId="24" hidden="1">{#N/A,#N/A,FALSE,"운반시간"}</definedName>
    <definedName name="SFSDFDSF" hidden="1">{#N/A,#N/A,FALSE,"운반시간"}</definedName>
    <definedName name="sfsfs" localSheetId="10">BlankMacro1</definedName>
    <definedName name="sfsfs" localSheetId="15">BlankMacro1</definedName>
    <definedName name="sfsfs" localSheetId="24">BlankMacro1</definedName>
    <definedName name="sfsfs" localSheetId="4">BlankMacro1</definedName>
    <definedName name="sfsfs" localSheetId="5">BlankMacro1</definedName>
    <definedName name="sfsfs" localSheetId="26">BlankMacro1</definedName>
    <definedName name="sfsfs" localSheetId="25">BlankMacro1</definedName>
    <definedName name="sfsfs">BlankMacro1</definedName>
    <definedName name="SG"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h" localSheetId="10">#REF!</definedName>
    <definedName name="sh" localSheetId="15">#REF!</definedName>
    <definedName name="sh" localSheetId="4">#REF!</definedName>
    <definedName name="sh" localSheetId="5">#REF!</definedName>
    <definedName name="sh" localSheetId="26">#REF!</definedName>
    <definedName name="sh" localSheetId="25">#REF!</definedName>
    <definedName name="sh">#REF!</definedName>
    <definedName name="SHE" localSheetId="10">#REF!</definedName>
    <definedName name="SHE" localSheetId="8">#REF!</definedName>
    <definedName name="SHE" localSheetId="15">#REF!</definedName>
    <definedName name="SHE" localSheetId="24">#REF!</definedName>
    <definedName name="SHE" localSheetId="4">#REF!</definedName>
    <definedName name="SHE" localSheetId="5">#REF!</definedName>
    <definedName name="SHE" localSheetId="26">#REF!</definedName>
    <definedName name="SHE" localSheetId="25">#REF!</definedName>
    <definedName name="SHE">#REF!</definedName>
    <definedName name="shear" localSheetId="10">#REF!</definedName>
    <definedName name="shear" localSheetId="15">#REF!</definedName>
    <definedName name="shear" localSheetId="4">#REF!</definedName>
    <definedName name="shear" localSheetId="5">#REF!</definedName>
    <definedName name="shear" localSheetId="26">#REF!</definedName>
    <definedName name="shear" localSheetId="25">#REF!</definedName>
    <definedName name="shear">#REF!</definedName>
    <definedName name="sheet" localSheetId="24" hidden="1">{#N/A,#N/A,FALSE,"골재소요량";#N/A,#N/A,FALSE,"골재소요량"}</definedName>
    <definedName name="sheet" hidden="1">{#N/A,#N/A,FALSE,"골재소요량";#N/A,#N/A,FALSE,"골재소요량"}</definedName>
    <definedName name="sheetName" localSheetId="10">#REF!</definedName>
    <definedName name="sheetName" localSheetId="15">#REF!</definedName>
    <definedName name="sheetName" localSheetId="4">#REF!</definedName>
    <definedName name="sheetName" localSheetId="5">#REF!</definedName>
    <definedName name="sheetName" localSheetId="26">#REF!</definedName>
    <definedName name="sheetName" localSheetId="25">#REF!</definedName>
    <definedName name="sheetName">#REF!</definedName>
    <definedName name="sheetNo" localSheetId="10">#REF!</definedName>
    <definedName name="sheetNo" localSheetId="15">#REF!</definedName>
    <definedName name="sheetNo" localSheetId="4">#REF!</definedName>
    <definedName name="sheetNo" localSheetId="5">#REF!</definedName>
    <definedName name="sheetNo" localSheetId="26">#REF!</definedName>
    <definedName name="sheetNo" localSheetId="25">#REF!</definedName>
    <definedName name="sheetNo">#REF!</definedName>
    <definedName name="SheetNumber" localSheetId="10">#REF!</definedName>
    <definedName name="SheetNumber" localSheetId="15">#REF!</definedName>
    <definedName name="SheetNumber" localSheetId="4">#REF!</definedName>
    <definedName name="SheetNumber" localSheetId="5">#REF!</definedName>
    <definedName name="SheetNumber" localSheetId="26">#REF!</definedName>
    <definedName name="SheetNumber" localSheetId="25">#REF!</definedName>
    <definedName name="SheetNumber">#REF!</definedName>
    <definedName name="SHO" localSheetId="10">#REF!</definedName>
    <definedName name="SHO" localSheetId="15">#REF!</definedName>
    <definedName name="SHO" localSheetId="4">#REF!</definedName>
    <definedName name="SHO" localSheetId="5">#REF!</definedName>
    <definedName name="SHO" localSheetId="26">#REF!</definedName>
    <definedName name="SHO" localSheetId="25">#REF!</definedName>
    <definedName name="SHO">#REF!</definedName>
    <definedName name="SHT" localSheetId="10">#REF!</definedName>
    <definedName name="SHT" localSheetId="8">#REF!</definedName>
    <definedName name="SHT" localSheetId="15">#REF!</definedName>
    <definedName name="SHT" localSheetId="24">#REF!</definedName>
    <definedName name="SHT" localSheetId="4">#REF!</definedName>
    <definedName name="SHT" localSheetId="5">#REF!</definedName>
    <definedName name="SHT" localSheetId="26">#REF!</definedName>
    <definedName name="SHT" localSheetId="25">#REF!</definedName>
    <definedName name="SHT">#REF!</definedName>
    <definedName name="SIDE_PILE" localSheetId="10">#REF!</definedName>
    <definedName name="SIDE_PILE" localSheetId="15">#REF!</definedName>
    <definedName name="SIDE_PILE" localSheetId="4">#REF!</definedName>
    <definedName name="SIDE_PILE" localSheetId="5">#REF!</definedName>
    <definedName name="SIDE_PILE" localSheetId="26">#REF!</definedName>
    <definedName name="SIDE_PILE" localSheetId="25">#REF!</definedName>
    <definedName name="SIDE_PILE">#REF!</definedName>
    <definedName name="SIGCK1" localSheetId="10">#REF!</definedName>
    <definedName name="SIGCK1" localSheetId="15">#REF!</definedName>
    <definedName name="SIGCK1" localSheetId="4">#REF!</definedName>
    <definedName name="SIGCK1" localSheetId="5">#REF!</definedName>
    <definedName name="SIGCK1" localSheetId="26">#REF!</definedName>
    <definedName name="SIGCK1" localSheetId="25">#REF!</definedName>
    <definedName name="SIGCK1">#REF!</definedName>
    <definedName name="sigy" localSheetId="10">#REF!</definedName>
    <definedName name="sigy" localSheetId="15">#REF!</definedName>
    <definedName name="sigy" localSheetId="4">#REF!</definedName>
    <definedName name="sigy" localSheetId="5">#REF!</definedName>
    <definedName name="sigy" localSheetId="26">#REF!</definedName>
    <definedName name="sigy" localSheetId="25">#REF!</definedName>
    <definedName name="sigy">#REF!</definedName>
    <definedName name="SIGY1" localSheetId="10">#REF!</definedName>
    <definedName name="SIGY1" localSheetId="15">#REF!</definedName>
    <definedName name="SIGY1" localSheetId="4">#REF!</definedName>
    <definedName name="SIGY1" localSheetId="5">#REF!</definedName>
    <definedName name="SIGY1" localSheetId="26">#REF!</definedName>
    <definedName name="SIGY1" localSheetId="25">#REF!</definedName>
    <definedName name="SIGY1">#REF!</definedName>
    <definedName name="sin" localSheetId="10">#REF!</definedName>
    <definedName name="sin" localSheetId="8">#REF!</definedName>
    <definedName name="sin" localSheetId="15">#REF!</definedName>
    <definedName name="sin" localSheetId="24">#REF!</definedName>
    <definedName name="sin" localSheetId="4">#REF!</definedName>
    <definedName name="sin" localSheetId="5">#REF!</definedName>
    <definedName name="sin" localSheetId="26">#REF!</definedName>
    <definedName name="sin" localSheetId="25">#REF!</definedName>
    <definedName name="sin">#REF!</definedName>
    <definedName name="sinchook" localSheetId="10">#REF!</definedName>
    <definedName name="sinchook" localSheetId="8">#REF!</definedName>
    <definedName name="sinchook" localSheetId="15">#REF!</definedName>
    <definedName name="sinchook" localSheetId="24">#REF!</definedName>
    <definedName name="sinchook" localSheetId="4">#REF!</definedName>
    <definedName name="sinchook" localSheetId="5">#REF!</definedName>
    <definedName name="sinchook" localSheetId="26">#REF!</definedName>
    <definedName name="sinchook" localSheetId="25">#REF!</definedName>
    <definedName name="sinchook">#REF!</definedName>
    <definedName name="SIZE" localSheetId="10">#REF!</definedName>
    <definedName name="SIZE" localSheetId="15">#REF!</definedName>
    <definedName name="SIZE" localSheetId="4">#REF!</definedName>
    <definedName name="SIZE" localSheetId="5">#REF!</definedName>
    <definedName name="SIZE" localSheetId="26">#REF!</definedName>
    <definedName name="SIZE" localSheetId="25">#REF!</definedName>
    <definedName name="SIZE">#REF!</definedName>
    <definedName name="SIZE1" localSheetId="10">#REF!</definedName>
    <definedName name="SIZE1" localSheetId="15">#REF!</definedName>
    <definedName name="SIZE1" localSheetId="4">#REF!</definedName>
    <definedName name="SIZE1" localSheetId="5">#REF!</definedName>
    <definedName name="SIZE1" localSheetId="26">#REF!</definedName>
    <definedName name="SIZE1" localSheetId="25">#REF!</definedName>
    <definedName name="SIZE1">#REF!</definedName>
    <definedName name="SJR" localSheetId="10">#REF!</definedName>
    <definedName name="SJR" localSheetId="15">#REF!</definedName>
    <definedName name="SJR" localSheetId="4">#REF!</definedName>
    <definedName name="SJR" localSheetId="5">#REF!</definedName>
    <definedName name="SJR" localSheetId="26">#REF!</definedName>
    <definedName name="SJR" localSheetId="25">#REF!</definedName>
    <definedName name="SJR">#REF!</definedName>
    <definedName name="SK" localSheetId="10">#REF!</definedName>
    <definedName name="SK" localSheetId="8">#REF!</definedName>
    <definedName name="SK" localSheetId="15">#REF!</definedName>
    <definedName name="SK" localSheetId="4">#REF!</definedName>
    <definedName name="SK" localSheetId="5">#REF!</definedName>
    <definedName name="SK" localSheetId="26">#REF!</definedName>
    <definedName name="SK" localSheetId="25">#REF!</definedName>
    <definedName name="SK">#REF!</definedName>
    <definedName name="skc" localSheetId="10">#REF!</definedName>
    <definedName name="skc" localSheetId="15">#REF!</definedName>
    <definedName name="skc" localSheetId="4">#REF!</definedName>
    <definedName name="skc" localSheetId="5">#REF!</definedName>
    <definedName name="skc" localSheetId="26">#REF!</definedName>
    <definedName name="skc" localSheetId="25">#REF!</definedName>
    <definedName name="skc">#REF!</definedName>
    <definedName name="SKEW" localSheetId="10">#REF!</definedName>
    <definedName name="SKEW" localSheetId="8">#REF!</definedName>
    <definedName name="SKEW" localSheetId="15">#REF!</definedName>
    <definedName name="SKEW" localSheetId="4">#REF!</definedName>
    <definedName name="SKEW" localSheetId="5">#REF!</definedName>
    <definedName name="SKEW" localSheetId="26">#REF!</definedName>
    <definedName name="SKEW" localSheetId="25">#REF!</definedName>
    <definedName name="SKEW">#REF!</definedName>
    <definedName name="SKIN" localSheetId="10">#REF!</definedName>
    <definedName name="SKIN" localSheetId="8">#REF!</definedName>
    <definedName name="SKIN" localSheetId="15">#REF!</definedName>
    <definedName name="SKIN" localSheetId="4">#REF!</definedName>
    <definedName name="SKIN" localSheetId="5">#REF!</definedName>
    <definedName name="SKIN" localSheetId="26">#REF!</definedName>
    <definedName name="SKIN" localSheetId="25">#REF!</definedName>
    <definedName name="SKIN">#REF!</definedName>
    <definedName name="sksksk" localSheetId="10">#REF!</definedName>
    <definedName name="sksksk" localSheetId="15">#REF!</definedName>
    <definedName name="sksksk" localSheetId="4">#REF!</definedName>
    <definedName name="sksksk" localSheetId="5">#REF!</definedName>
    <definedName name="sksksk" localSheetId="26">#REF!</definedName>
    <definedName name="sksksk" localSheetId="25">#REF!</definedName>
    <definedName name="sksksk">#REF!</definedName>
    <definedName name="slab" localSheetId="10">#REF!</definedName>
    <definedName name="slab" localSheetId="15">#REF!</definedName>
    <definedName name="slab" localSheetId="4">#REF!</definedName>
    <definedName name="slab" localSheetId="5">#REF!</definedName>
    <definedName name="slab" localSheetId="26">#REF!</definedName>
    <definedName name="slab" localSheetId="25">#REF!</definedName>
    <definedName name="slab">#REF!</definedName>
    <definedName name="SLAB1" localSheetId="10">#REF!</definedName>
    <definedName name="SLAB1" localSheetId="8">#REF!</definedName>
    <definedName name="SLAB1" localSheetId="15">#REF!</definedName>
    <definedName name="SLAB1" localSheetId="4">#REF!</definedName>
    <definedName name="SLAB1" localSheetId="5">#REF!</definedName>
    <definedName name="SLAB1" localSheetId="26">#REF!</definedName>
    <definedName name="SLAB1" localSheetId="25">#REF!</definedName>
    <definedName name="SLAB1">#REF!</definedName>
    <definedName name="SLAB2" localSheetId="10">#REF!</definedName>
    <definedName name="SLAB2" localSheetId="8">#REF!</definedName>
    <definedName name="SLAB2" localSheetId="15">#REF!</definedName>
    <definedName name="SLAB2" localSheetId="4">#REF!</definedName>
    <definedName name="SLAB2" localSheetId="5">#REF!</definedName>
    <definedName name="SLAB2" localSheetId="26">#REF!</definedName>
    <definedName name="SLAB2" localSheetId="25">#REF!</definedName>
    <definedName name="SLAB2">#REF!</definedName>
    <definedName name="SLAB3" localSheetId="10">#REF!</definedName>
    <definedName name="SLAB3" localSheetId="8">#REF!</definedName>
    <definedName name="SLAB3" localSheetId="15">#REF!</definedName>
    <definedName name="SLAB3" localSheetId="4">#REF!</definedName>
    <definedName name="SLAB3" localSheetId="5">#REF!</definedName>
    <definedName name="SLAB3" localSheetId="26">#REF!</definedName>
    <definedName name="SLAB3" localSheetId="25">#REF!</definedName>
    <definedName name="SLAB3">#REF!</definedName>
    <definedName name="slabt" localSheetId="10">#REF!</definedName>
    <definedName name="slabt" localSheetId="15">#REF!</definedName>
    <definedName name="slabt" localSheetId="4">#REF!</definedName>
    <definedName name="slabt" localSheetId="5">#REF!</definedName>
    <definedName name="slabt" localSheetId="26">#REF!</definedName>
    <definedName name="slabt" localSheetId="25">#REF!</definedName>
    <definedName name="slabt">#REF!</definedName>
    <definedName name="SLFE" localSheetId="10">#REF!</definedName>
    <definedName name="SLFE" localSheetId="15">#REF!</definedName>
    <definedName name="SLFE" localSheetId="4">#REF!</definedName>
    <definedName name="SLFE" localSheetId="5">#REF!</definedName>
    <definedName name="SLFE" localSheetId="26">#REF!</definedName>
    <definedName name="SLFE" localSheetId="25">#REF!</definedName>
    <definedName name="SLFE">#REF!</definedName>
    <definedName name="SLFO" localSheetId="10">#REF!</definedName>
    <definedName name="SLFO" localSheetId="15">#REF!</definedName>
    <definedName name="SLFO" localSheetId="4">#REF!</definedName>
    <definedName name="SLFO" localSheetId="5">#REF!</definedName>
    <definedName name="SLFO" localSheetId="26">#REF!</definedName>
    <definedName name="SLFO" localSheetId="25">#REF!</definedName>
    <definedName name="SLFO">#REF!</definedName>
    <definedName name="slo" localSheetId="10">#REF!</definedName>
    <definedName name="slo" localSheetId="15">#REF!</definedName>
    <definedName name="slo" localSheetId="4">#REF!</definedName>
    <definedName name="slo" localSheetId="5">#REF!</definedName>
    <definedName name="slo" localSheetId="26">#REF!</definedName>
    <definedName name="slo" localSheetId="25">#REF!</definedName>
    <definedName name="slo">#REF!</definedName>
    <definedName name="SLOP" localSheetId="10">#REF!</definedName>
    <definedName name="SLOP" localSheetId="15">#REF!</definedName>
    <definedName name="SLOP" localSheetId="4">#REF!</definedName>
    <definedName name="SLOP" localSheetId="5">#REF!</definedName>
    <definedName name="SLOP" localSheetId="26">#REF!</definedName>
    <definedName name="SLOP" localSheetId="25">#REF!</definedName>
    <definedName name="SLOP">#REF!</definedName>
    <definedName name="SMP" localSheetId="10">#REF!</definedName>
    <definedName name="SMP" localSheetId="8">#REF!</definedName>
    <definedName name="SMP" localSheetId="15">#REF!</definedName>
    <definedName name="SMP" localSheetId="4">#REF!</definedName>
    <definedName name="SMP" localSheetId="5">#REF!</definedName>
    <definedName name="SMP" localSheetId="26">#REF!</definedName>
    <definedName name="SMP" localSheetId="25">#REF!</definedName>
    <definedName name="SMP">#REF!</definedName>
    <definedName name="SOIL" localSheetId="10">#REF!</definedName>
    <definedName name="SOIL" localSheetId="15">#REF!</definedName>
    <definedName name="SOIL" localSheetId="4">#REF!</definedName>
    <definedName name="SOIL" localSheetId="5">#REF!</definedName>
    <definedName name="SOIL" localSheetId="26">#REF!</definedName>
    <definedName name="SOIL" localSheetId="25">#REF!</definedName>
    <definedName name="SOIL">#REF!</definedName>
    <definedName name="sort" localSheetId="10" hidden="1">#REF!</definedName>
    <definedName name="sort" localSheetId="8" hidden="1">#REF!</definedName>
    <definedName name="sort" localSheetId="15" hidden="1">#REF!</definedName>
    <definedName name="sort" localSheetId="4" hidden="1">#REF!</definedName>
    <definedName name="sort" localSheetId="5" hidden="1">#REF!</definedName>
    <definedName name="sort" localSheetId="26" hidden="1">#REF!</definedName>
    <definedName name="sort" localSheetId="25" hidden="1">#REF!</definedName>
    <definedName name="sort" hidden="1">#REF!</definedName>
    <definedName name="SPA" localSheetId="10">#REF!</definedName>
    <definedName name="SPA" localSheetId="8">#REF!</definedName>
    <definedName name="SPA" localSheetId="15">#REF!</definedName>
    <definedName name="SPA" localSheetId="4">#REF!</definedName>
    <definedName name="SPA" localSheetId="5">#REF!</definedName>
    <definedName name="SPA" localSheetId="26">#REF!</definedName>
    <definedName name="SPA" localSheetId="25">#REF!</definedName>
    <definedName name="SPA">#REF!</definedName>
    <definedName name="SPACE" localSheetId="10">#REF!</definedName>
    <definedName name="SPACE" localSheetId="15">#REF!</definedName>
    <definedName name="SPACE" localSheetId="4">#REF!</definedName>
    <definedName name="SPACE" localSheetId="5">#REF!</definedName>
    <definedName name="SPACE" localSheetId="26">#REF!</definedName>
    <definedName name="SPACE" localSheetId="25">#REF!</definedName>
    <definedName name="SPACE">#REF!</definedName>
    <definedName name="SPTYPE1" localSheetId="10">#REF!</definedName>
    <definedName name="SPTYPE1" localSheetId="8">#REF!</definedName>
    <definedName name="SPTYPE1" localSheetId="15">#REF!</definedName>
    <definedName name="SPTYPE1" localSheetId="4">#REF!</definedName>
    <definedName name="SPTYPE1" localSheetId="5">#REF!</definedName>
    <definedName name="SPTYPE1" localSheetId="26">#REF!</definedName>
    <definedName name="SPTYPE1" localSheetId="25">#REF!</definedName>
    <definedName name="SPTYPE1">#REF!</definedName>
    <definedName name="SPTYPE1_8" localSheetId="10">#REF!</definedName>
    <definedName name="SPTYPE1_8" localSheetId="8">#REF!</definedName>
    <definedName name="SPTYPE1_8" localSheetId="15">#REF!</definedName>
    <definedName name="SPTYPE1_8" localSheetId="4">#REF!</definedName>
    <definedName name="SPTYPE1_8" localSheetId="5">#REF!</definedName>
    <definedName name="SPTYPE1_8" localSheetId="26">#REF!</definedName>
    <definedName name="SPTYPE1_8" localSheetId="25">#REF!</definedName>
    <definedName name="SPTYPE1_8">#REF!</definedName>
    <definedName name="ss" localSheetId="10">#N/A</definedName>
    <definedName name="ss" localSheetId="15">#N/A</definedName>
    <definedName name="ss" localSheetId="24">'전기관로 토공산근'!ss</definedName>
    <definedName name="ss" localSheetId="5">#N/A</definedName>
    <definedName name="ss" localSheetId="26">#N/A</definedName>
    <definedName name="ss">공기밸브실조서!ss</definedName>
    <definedName name="SS_8" localSheetId="10">#REF!</definedName>
    <definedName name="SS_8" localSheetId="8">#REF!</definedName>
    <definedName name="SS_8" localSheetId="15">#REF!</definedName>
    <definedName name="SS_8" localSheetId="24">#REF!</definedName>
    <definedName name="SS_8" localSheetId="4">#REF!</definedName>
    <definedName name="SS_8" localSheetId="5">#REF!</definedName>
    <definedName name="SS_8" localSheetId="26">#REF!</definedName>
    <definedName name="SS_8" localSheetId="25">#REF!</definedName>
    <definedName name="SS_8">#REF!</definedName>
    <definedName name="SSec1MMax" localSheetId="10">#REF!</definedName>
    <definedName name="SSec1MMax" localSheetId="15">#REF!</definedName>
    <definedName name="SSec1MMax" localSheetId="4">#REF!</definedName>
    <definedName name="SSec1MMax" localSheetId="5">#REF!</definedName>
    <definedName name="SSec1MMax" localSheetId="26">#REF!</definedName>
    <definedName name="SSec1MMax" localSheetId="25">#REF!</definedName>
    <definedName name="SSec1MMax">#REF!</definedName>
    <definedName name="SSec1MMin" localSheetId="10">#REF!</definedName>
    <definedName name="SSec1MMin" localSheetId="15">#REF!</definedName>
    <definedName name="SSec1MMin" localSheetId="4">#REF!</definedName>
    <definedName name="SSec1MMin" localSheetId="5">#REF!</definedName>
    <definedName name="SSec1MMin" localSheetId="26">#REF!</definedName>
    <definedName name="SSec1MMin" localSheetId="25">#REF!</definedName>
    <definedName name="SSec1MMin">#REF!</definedName>
    <definedName name="SSec1PMax" localSheetId="10">#REF!</definedName>
    <definedName name="SSec1PMax" localSheetId="15">#REF!</definedName>
    <definedName name="SSec1PMax" localSheetId="4">#REF!</definedName>
    <definedName name="SSec1PMax" localSheetId="5">#REF!</definedName>
    <definedName name="SSec1PMax" localSheetId="26">#REF!</definedName>
    <definedName name="SSec1PMax" localSheetId="25">#REF!</definedName>
    <definedName name="SSec1PMax">#REF!</definedName>
    <definedName name="SSec1PMin" localSheetId="10">#REF!</definedName>
    <definedName name="SSec1PMin" localSheetId="15">#REF!</definedName>
    <definedName name="SSec1PMin" localSheetId="4">#REF!</definedName>
    <definedName name="SSec1PMin" localSheetId="5">#REF!</definedName>
    <definedName name="SSec1PMin" localSheetId="26">#REF!</definedName>
    <definedName name="SSec1PMin" localSheetId="25">#REF!</definedName>
    <definedName name="SSec1PMin">#REF!</definedName>
    <definedName name="SSec1SMax" localSheetId="10">#REF!</definedName>
    <definedName name="SSec1SMax" localSheetId="15">#REF!</definedName>
    <definedName name="SSec1SMax" localSheetId="4">#REF!</definedName>
    <definedName name="SSec1SMax" localSheetId="5">#REF!</definedName>
    <definedName name="SSec1SMax" localSheetId="26">#REF!</definedName>
    <definedName name="SSec1SMax" localSheetId="25">#REF!</definedName>
    <definedName name="SSec1SMax">#REF!</definedName>
    <definedName name="SSec1SMin" localSheetId="10">#REF!</definedName>
    <definedName name="SSec1SMin" localSheetId="15">#REF!</definedName>
    <definedName name="SSec1SMin" localSheetId="4">#REF!</definedName>
    <definedName name="SSec1SMin" localSheetId="5">#REF!</definedName>
    <definedName name="SSec1SMin" localSheetId="26">#REF!</definedName>
    <definedName name="SSec1SMin" localSheetId="25">#REF!</definedName>
    <definedName name="SSec1SMin">#REF!</definedName>
    <definedName name="SSec2MMax" localSheetId="10">#REF!</definedName>
    <definedName name="SSec2MMax" localSheetId="15">#REF!</definedName>
    <definedName name="SSec2MMax" localSheetId="4">#REF!</definedName>
    <definedName name="SSec2MMax" localSheetId="5">#REF!</definedName>
    <definedName name="SSec2MMax" localSheetId="26">#REF!</definedName>
    <definedName name="SSec2MMax" localSheetId="25">#REF!</definedName>
    <definedName name="SSec2MMax">#REF!</definedName>
    <definedName name="SSec2MMin" localSheetId="10">#REF!</definedName>
    <definedName name="SSec2MMin" localSheetId="15">#REF!</definedName>
    <definedName name="SSec2MMin" localSheetId="4">#REF!</definedName>
    <definedName name="SSec2MMin" localSheetId="5">#REF!</definedName>
    <definedName name="SSec2MMin" localSheetId="26">#REF!</definedName>
    <definedName name="SSec2MMin" localSheetId="25">#REF!</definedName>
    <definedName name="SSec2MMin">#REF!</definedName>
    <definedName name="SSec2PMax" localSheetId="10">#REF!</definedName>
    <definedName name="SSec2PMax" localSheetId="15">#REF!</definedName>
    <definedName name="SSec2PMax" localSheetId="4">#REF!</definedName>
    <definedName name="SSec2PMax" localSheetId="5">#REF!</definedName>
    <definedName name="SSec2PMax" localSheetId="26">#REF!</definedName>
    <definedName name="SSec2PMax" localSheetId="25">#REF!</definedName>
    <definedName name="SSec2PMax">#REF!</definedName>
    <definedName name="SSec2PMin" localSheetId="10">#REF!</definedName>
    <definedName name="SSec2PMin" localSheetId="15">#REF!</definedName>
    <definedName name="SSec2PMin" localSheetId="4">#REF!</definedName>
    <definedName name="SSec2PMin" localSheetId="5">#REF!</definedName>
    <definedName name="SSec2PMin" localSheetId="26">#REF!</definedName>
    <definedName name="SSec2PMin" localSheetId="25">#REF!</definedName>
    <definedName name="SSec2PMin">#REF!</definedName>
    <definedName name="SSec2SMax" localSheetId="10">#REF!</definedName>
    <definedName name="SSec2SMax" localSheetId="15">#REF!</definedName>
    <definedName name="SSec2SMax" localSheetId="4">#REF!</definedName>
    <definedName name="SSec2SMax" localSheetId="5">#REF!</definedName>
    <definedName name="SSec2SMax" localSheetId="26">#REF!</definedName>
    <definedName name="SSec2SMax" localSheetId="25">#REF!</definedName>
    <definedName name="SSec2SMax">#REF!</definedName>
    <definedName name="SSec2SMin" localSheetId="10">#REF!</definedName>
    <definedName name="SSec2SMin" localSheetId="15">#REF!</definedName>
    <definedName name="SSec2SMin" localSheetId="4">#REF!</definedName>
    <definedName name="SSec2SMin" localSheetId="5">#REF!</definedName>
    <definedName name="SSec2SMin" localSheetId="26">#REF!</definedName>
    <definedName name="SSec2SMin" localSheetId="25">#REF!</definedName>
    <definedName name="SSec2SMin">#REF!</definedName>
    <definedName name="SSec3MMax" localSheetId="10">#REF!</definedName>
    <definedName name="SSec3MMax" localSheetId="15">#REF!</definedName>
    <definedName name="SSec3MMax" localSheetId="4">#REF!</definedName>
    <definedName name="SSec3MMax" localSheetId="5">#REF!</definedName>
    <definedName name="SSec3MMax" localSheetId="26">#REF!</definedName>
    <definedName name="SSec3MMax" localSheetId="25">#REF!</definedName>
    <definedName name="SSec3MMax">#REF!</definedName>
    <definedName name="SSec3MMin" localSheetId="10">#REF!</definedName>
    <definedName name="SSec3MMin" localSheetId="15">#REF!</definedName>
    <definedName name="SSec3MMin" localSheetId="4">#REF!</definedName>
    <definedName name="SSec3MMin" localSheetId="5">#REF!</definedName>
    <definedName name="SSec3MMin" localSheetId="26">#REF!</definedName>
    <definedName name="SSec3MMin" localSheetId="25">#REF!</definedName>
    <definedName name="SSec3MMin">#REF!</definedName>
    <definedName name="SSec3PMax" localSheetId="10">#REF!</definedName>
    <definedName name="SSec3PMax" localSheetId="15">#REF!</definedName>
    <definedName name="SSec3PMax" localSheetId="4">#REF!</definedName>
    <definedName name="SSec3PMax" localSheetId="5">#REF!</definedName>
    <definedName name="SSec3PMax" localSheetId="26">#REF!</definedName>
    <definedName name="SSec3PMax" localSheetId="25">#REF!</definedName>
    <definedName name="SSec3PMax">#REF!</definedName>
    <definedName name="SSec3PMin" localSheetId="10">#REF!</definedName>
    <definedName name="SSec3PMin" localSheetId="15">#REF!</definedName>
    <definedName name="SSec3PMin" localSheetId="4">#REF!</definedName>
    <definedName name="SSec3PMin" localSheetId="5">#REF!</definedName>
    <definedName name="SSec3PMin" localSheetId="26">#REF!</definedName>
    <definedName name="SSec3PMin" localSheetId="25">#REF!</definedName>
    <definedName name="SSec3PMin">#REF!</definedName>
    <definedName name="SSec3SMax" localSheetId="10">#REF!</definedName>
    <definedName name="SSec3SMax" localSheetId="15">#REF!</definedName>
    <definedName name="SSec3SMax" localSheetId="4">#REF!</definedName>
    <definedName name="SSec3SMax" localSheetId="5">#REF!</definedName>
    <definedName name="SSec3SMax" localSheetId="26">#REF!</definedName>
    <definedName name="SSec3SMax" localSheetId="25">#REF!</definedName>
    <definedName name="SSec3SMax">#REF!</definedName>
    <definedName name="SSec3SMin" localSheetId="10">#REF!</definedName>
    <definedName name="SSec3SMin" localSheetId="15">#REF!</definedName>
    <definedName name="SSec3SMin" localSheetId="4">#REF!</definedName>
    <definedName name="SSec3SMin" localSheetId="5">#REF!</definedName>
    <definedName name="SSec3SMin" localSheetId="26">#REF!</definedName>
    <definedName name="SSec3SMin" localSheetId="25">#REF!</definedName>
    <definedName name="SSec3SMin">#REF!</definedName>
    <definedName name="SSec4MMax" localSheetId="10">#REF!</definedName>
    <definedName name="SSec4MMax" localSheetId="15">#REF!</definedName>
    <definedName name="SSec4MMax" localSheetId="4">#REF!</definedName>
    <definedName name="SSec4MMax" localSheetId="5">#REF!</definedName>
    <definedName name="SSec4MMax" localSheetId="26">#REF!</definedName>
    <definedName name="SSec4MMax" localSheetId="25">#REF!</definedName>
    <definedName name="SSec4MMax">#REF!</definedName>
    <definedName name="SSec4MMin" localSheetId="10">#REF!</definedName>
    <definedName name="SSec4MMin" localSheetId="15">#REF!</definedName>
    <definedName name="SSec4MMin" localSheetId="4">#REF!</definedName>
    <definedName name="SSec4MMin" localSheetId="5">#REF!</definedName>
    <definedName name="SSec4MMin" localSheetId="26">#REF!</definedName>
    <definedName name="SSec4MMin" localSheetId="25">#REF!</definedName>
    <definedName name="SSec4MMin">#REF!</definedName>
    <definedName name="SSec4PMax" localSheetId="10">#REF!</definedName>
    <definedName name="SSec4PMax" localSheetId="15">#REF!</definedName>
    <definedName name="SSec4PMax" localSheetId="4">#REF!</definedName>
    <definedName name="SSec4PMax" localSheetId="5">#REF!</definedName>
    <definedName name="SSec4PMax" localSheetId="26">#REF!</definedName>
    <definedName name="SSec4PMax" localSheetId="25">#REF!</definedName>
    <definedName name="SSec4PMax">#REF!</definedName>
    <definedName name="SSec4PMin" localSheetId="10">#REF!</definedName>
    <definedName name="SSec4PMin" localSheetId="15">#REF!</definedName>
    <definedName name="SSec4PMin" localSheetId="4">#REF!</definedName>
    <definedName name="SSec4PMin" localSheetId="5">#REF!</definedName>
    <definedName name="SSec4PMin" localSheetId="26">#REF!</definedName>
    <definedName name="SSec4PMin" localSheetId="25">#REF!</definedName>
    <definedName name="SSec4PMin">#REF!</definedName>
    <definedName name="SSec4SMax" localSheetId="10">#REF!</definedName>
    <definedName name="SSec4SMax" localSheetId="15">#REF!</definedName>
    <definedName name="SSec4SMax" localSheetId="4">#REF!</definedName>
    <definedName name="SSec4SMax" localSheetId="5">#REF!</definedName>
    <definedName name="SSec4SMax" localSheetId="26">#REF!</definedName>
    <definedName name="SSec4SMax" localSheetId="25">#REF!</definedName>
    <definedName name="SSec4SMax">#REF!</definedName>
    <definedName name="SSec4SMin" localSheetId="10">#REF!</definedName>
    <definedName name="SSec4SMin" localSheetId="15">#REF!</definedName>
    <definedName name="SSec4SMin" localSheetId="4">#REF!</definedName>
    <definedName name="SSec4SMin" localSheetId="5">#REF!</definedName>
    <definedName name="SSec4SMin" localSheetId="26">#REF!</definedName>
    <definedName name="SSec4SMin" localSheetId="25">#REF!</definedName>
    <definedName name="SSec4SMin">#REF!</definedName>
    <definedName name="SSec5MMax" localSheetId="10">#REF!</definedName>
    <definedName name="SSec5MMax" localSheetId="15">#REF!</definedName>
    <definedName name="SSec5MMax" localSheetId="4">#REF!</definedName>
    <definedName name="SSec5MMax" localSheetId="5">#REF!</definedName>
    <definedName name="SSec5MMax" localSheetId="26">#REF!</definedName>
    <definedName name="SSec5MMax" localSheetId="25">#REF!</definedName>
    <definedName name="SSec5MMax">#REF!</definedName>
    <definedName name="SSec5MMin" localSheetId="10">#REF!</definedName>
    <definedName name="SSec5MMin" localSheetId="15">#REF!</definedName>
    <definedName name="SSec5MMin" localSheetId="4">#REF!</definedName>
    <definedName name="SSec5MMin" localSheetId="5">#REF!</definedName>
    <definedName name="SSec5MMin" localSheetId="26">#REF!</definedName>
    <definedName name="SSec5MMin" localSheetId="25">#REF!</definedName>
    <definedName name="SSec5MMin">#REF!</definedName>
    <definedName name="SSec5PMax" localSheetId="10">#REF!</definedName>
    <definedName name="SSec5PMax" localSheetId="15">#REF!</definedName>
    <definedName name="SSec5PMax" localSheetId="4">#REF!</definedName>
    <definedName name="SSec5PMax" localSheetId="5">#REF!</definedName>
    <definedName name="SSec5PMax" localSheetId="26">#REF!</definedName>
    <definedName name="SSec5PMax" localSheetId="25">#REF!</definedName>
    <definedName name="SSec5PMax">#REF!</definedName>
    <definedName name="SSec5PMin" localSheetId="10">#REF!</definedName>
    <definedName name="SSec5PMin" localSheetId="15">#REF!</definedName>
    <definedName name="SSec5PMin" localSheetId="4">#REF!</definedName>
    <definedName name="SSec5PMin" localSheetId="5">#REF!</definedName>
    <definedName name="SSec5PMin" localSheetId="26">#REF!</definedName>
    <definedName name="SSec5PMin" localSheetId="25">#REF!</definedName>
    <definedName name="SSec5PMin">#REF!</definedName>
    <definedName name="SSec5SMax" localSheetId="10">#REF!</definedName>
    <definedName name="SSec5SMax" localSheetId="15">#REF!</definedName>
    <definedName name="SSec5SMax" localSheetId="4">#REF!</definedName>
    <definedName name="SSec5SMax" localSheetId="5">#REF!</definedName>
    <definedName name="SSec5SMax" localSheetId="26">#REF!</definedName>
    <definedName name="SSec5SMax" localSheetId="25">#REF!</definedName>
    <definedName name="SSec5SMax">#REF!</definedName>
    <definedName name="SSec5SMin" localSheetId="10">#REF!</definedName>
    <definedName name="SSec5SMin" localSheetId="15">#REF!</definedName>
    <definedName name="SSec5SMin" localSheetId="4">#REF!</definedName>
    <definedName name="SSec5SMin" localSheetId="5">#REF!</definedName>
    <definedName name="SSec5SMin" localSheetId="26">#REF!</definedName>
    <definedName name="SSec5SMin" localSheetId="25">#REF!</definedName>
    <definedName name="SSec5SMin">#REF!</definedName>
    <definedName name="SSec6MMax" localSheetId="10">#REF!</definedName>
    <definedName name="SSec6MMax" localSheetId="15">#REF!</definedName>
    <definedName name="SSec6MMax" localSheetId="4">#REF!</definedName>
    <definedName name="SSec6MMax" localSheetId="5">#REF!</definedName>
    <definedName name="SSec6MMax" localSheetId="26">#REF!</definedName>
    <definedName name="SSec6MMax" localSheetId="25">#REF!</definedName>
    <definedName name="SSec6MMax">#REF!</definedName>
    <definedName name="SSec6MMin" localSheetId="10">#REF!</definedName>
    <definedName name="SSec6MMin" localSheetId="15">#REF!</definedName>
    <definedName name="SSec6MMin" localSheetId="4">#REF!</definedName>
    <definedName name="SSec6MMin" localSheetId="5">#REF!</definedName>
    <definedName name="SSec6MMin" localSheetId="26">#REF!</definedName>
    <definedName name="SSec6MMin" localSheetId="25">#REF!</definedName>
    <definedName name="SSec6MMin">#REF!</definedName>
    <definedName name="SSec6PMax" localSheetId="10">#REF!</definedName>
    <definedName name="SSec6PMax" localSheetId="15">#REF!</definedName>
    <definedName name="SSec6PMax" localSheetId="4">#REF!</definedName>
    <definedName name="SSec6PMax" localSheetId="5">#REF!</definedName>
    <definedName name="SSec6PMax" localSheetId="26">#REF!</definedName>
    <definedName name="SSec6PMax" localSheetId="25">#REF!</definedName>
    <definedName name="SSec6PMax">#REF!</definedName>
    <definedName name="SSec6PMin" localSheetId="10">#REF!</definedName>
    <definedName name="SSec6PMin" localSheetId="15">#REF!</definedName>
    <definedName name="SSec6PMin" localSheetId="4">#REF!</definedName>
    <definedName name="SSec6PMin" localSheetId="5">#REF!</definedName>
    <definedName name="SSec6PMin" localSheetId="26">#REF!</definedName>
    <definedName name="SSec6PMin" localSheetId="25">#REF!</definedName>
    <definedName name="SSec6PMin">#REF!</definedName>
    <definedName name="SSec6SMax" localSheetId="10">#REF!</definedName>
    <definedName name="SSec6SMax" localSheetId="15">#REF!</definedName>
    <definedName name="SSec6SMax" localSheetId="4">#REF!</definedName>
    <definedName name="SSec6SMax" localSheetId="5">#REF!</definedName>
    <definedName name="SSec6SMax" localSheetId="26">#REF!</definedName>
    <definedName name="SSec6SMax" localSheetId="25">#REF!</definedName>
    <definedName name="SSec6SMax">#REF!</definedName>
    <definedName name="SSec6SMin" localSheetId="10">#REF!</definedName>
    <definedName name="SSec6SMin" localSheetId="15">#REF!</definedName>
    <definedName name="SSec6SMin" localSheetId="4">#REF!</definedName>
    <definedName name="SSec6SMin" localSheetId="5">#REF!</definedName>
    <definedName name="SSec6SMin" localSheetId="26">#REF!</definedName>
    <definedName name="SSec6SMin" localSheetId="25">#REF!</definedName>
    <definedName name="SSec6SMin">#REF!</definedName>
    <definedName name="SSec7MMax" localSheetId="10">#REF!</definedName>
    <definedName name="SSec7MMax" localSheetId="15">#REF!</definedName>
    <definedName name="SSec7MMax" localSheetId="4">#REF!</definedName>
    <definedName name="SSec7MMax" localSheetId="5">#REF!</definedName>
    <definedName name="SSec7MMax" localSheetId="26">#REF!</definedName>
    <definedName name="SSec7MMax" localSheetId="25">#REF!</definedName>
    <definedName name="SSec7MMax">#REF!</definedName>
    <definedName name="SSec7MMin" localSheetId="10">#REF!</definedName>
    <definedName name="SSec7MMin" localSheetId="15">#REF!</definedName>
    <definedName name="SSec7MMin" localSheetId="4">#REF!</definedName>
    <definedName name="SSec7MMin" localSheetId="5">#REF!</definedName>
    <definedName name="SSec7MMin" localSheetId="26">#REF!</definedName>
    <definedName name="SSec7MMin" localSheetId="25">#REF!</definedName>
    <definedName name="SSec7MMin">#REF!</definedName>
    <definedName name="SSec7PMax" localSheetId="10">#REF!</definedName>
    <definedName name="SSec7PMax" localSheetId="15">#REF!</definedName>
    <definedName name="SSec7PMax" localSheetId="4">#REF!</definedName>
    <definedName name="SSec7PMax" localSheetId="5">#REF!</definedName>
    <definedName name="SSec7PMax" localSheetId="26">#REF!</definedName>
    <definedName name="SSec7PMax" localSheetId="25">#REF!</definedName>
    <definedName name="SSec7PMax">#REF!</definedName>
    <definedName name="SSec7PMin" localSheetId="10">#REF!</definedName>
    <definedName name="SSec7PMin" localSheetId="15">#REF!</definedName>
    <definedName name="SSec7PMin" localSheetId="4">#REF!</definedName>
    <definedName name="SSec7PMin" localSheetId="5">#REF!</definedName>
    <definedName name="SSec7PMin" localSheetId="26">#REF!</definedName>
    <definedName name="SSec7PMin" localSheetId="25">#REF!</definedName>
    <definedName name="SSec7PMin">#REF!</definedName>
    <definedName name="SSec7SMax" localSheetId="10">#REF!</definedName>
    <definedName name="SSec7SMax" localSheetId="15">#REF!</definedName>
    <definedName name="SSec7SMax" localSheetId="4">#REF!</definedName>
    <definedName name="SSec7SMax" localSheetId="5">#REF!</definedName>
    <definedName name="SSec7SMax" localSheetId="26">#REF!</definedName>
    <definedName name="SSec7SMax" localSheetId="25">#REF!</definedName>
    <definedName name="SSec7SMax">#REF!</definedName>
    <definedName name="SSec7SMin" localSheetId="10">#REF!</definedName>
    <definedName name="SSec7SMin" localSheetId="15">#REF!</definedName>
    <definedName name="SSec7SMin" localSheetId="4">#REF!</definedName>
    <definedName name="SSec7SMin" localSheetId="5">#REF!</definedName>
    <definedName name="SSec7SMin" localSheetId="26">#REF!</definedName>
    <definedName name="SSec7SMin" localSheetId="25">#REF!</definedName>
    <definedName name="SSec7SMin">#REF!</definedName>
    <definedName name="SSS" localSheetId="24" hidden="1">{#N/A,#N/A,FALSE,"2~8번"}</definedName>
    <definedName name="sss" hidden="1">{#N/A,#N/A,FALSE,"혼합골재"}</definedName>
    <definedName name="SSSS" localSheetId="10">#REF!</definedName>
    <definedName name="SSSS" localSheetId="8">#REF!</definedName>
    <definedName name="SSSS" localSheetId="15">#REF!</definedName>
    <definedName name="SSSS" localSheetId="24">#REF!</definedName>
    <definedName name="SSSS" localSheetId="4">#REF!</definedName>
    <definedName name="SSSS" localSheetId="5">#REF!</definedName>
    <definedName name="SSSS" localSheetId="26">#REF!</definedName>
    <definedName name="SSSS" localSheetId="25">#REF!</definedName>
    <definedName name="SSSS">#REF!</definedName>
    <definedName name="sssss" localSheetId="24" hidden="1">{#N/A,#N/A,FALSE,"운반시간"}</definedName>
    <definedName name="sssss" hidden="1">{#N/A,#N/A,FALSE,"운반시간"}</definedName>
    <definedName name="ST" localSheetId="10">#REF!</definedName>
    <definedName name="ST" localSheetId="8">#REF!</definedName>
    <definedName name="ST" localSheetId="15">#REF!</definedName>
    <definedName name="ST" localSheetId="24">#REF!</definedName>
    <definedName name="ST" localSheetId="4">#REF!</definedName>
    <definedName name="ST" localSheetId="5">#REF!</definedName>
    <definedName name="ST" localSheetId="26">#REF!</definedName>
    <definedName name="ST" localSheetId="25">#REF!</definedName>
    <definedName name="ST">#REF!</definedName>
    <definedName name="ST_8" localSheetId="10">#REF!</definedName>
    <definedName name="ST_8" localSheetId="8">#REF!</definedName>
    <definedName name="ST_8" localSheetId="15">#REF!</definedName>
    <definedName name="ST_8" localSheetId="24">#REF!</definedName>
    <definedName name="ST_8" localSheetId="4">#REF!</definedName>
    <definedName name="ST_8" localSheetId="5">#REF!</definedName>
    <definedName name="ST_8" localSheetId="26">#REF!</definedName>
    <definedName name="ST_8" localSheetId="25">#REF!</definedName>
    <definedName name="ST_8">#REF!</definedName>
    <definedName name="STATION" localSheetId="10">#REF!</definedName>
    <definedName name="STATION" localSheetId="15">#REF!</definedName>
    <definedName name="STATION" localSheetId="4">#REF!</definedName>
    <definedName name="STATION" localSheetId="5">#REF!</definedName>
    <definedName name="STATION" localSheetId="26">#REF!</definedName>
    <definedName name="STATION" localSheetId="25">#REF!</definedName>
    <definedName name="STATION">#REF!</definedName>
    <definedName name="stmin" localSheetId="10">#REF!</definedName>
    <definedName name="stmin" localSheetId="15">#REF!</definedName>
    <definedName name="stmin" localSheetId="4">#REF!</definedName>
    <definedName name="stmin" localSheetId="5">#REF!</definedName>
    <definedName name="stmin" localSheetId="26">#REF!</definedName>
    <definedName name="stmin" localSheetId="25">#REF!</definedName>
    <definedName name="stmin">#REF!</definedName>
    <definedName name="STOWH" localSheetId="10">#REF!</definedName>
    <definedName name="STOWH" localSheetId="8">#REF!</definedName>
    <definedName name="STOWH" localSheetId="15">#REF!</definedName>
    <definedName name="STOWH" localSheetId="24">#REF!</definedName>
    <definedName name="STOWH" localSheetId="4">#REF!</definedName>
    <definedName name="STOWH" localSheetId="5">#REF!</definedName>
    <definedName name="STOWH" localSheetId="26">#REF!</definedName>
    <definedName name="STOWH" localSheetId="25">#REF!</definedName>
    <definedName name="STOWH">#REF!</definedName>
    <definedName name="Strand가닥수" localSheetId="10">#REF!</definedName>
    <definedName name="Strand가닥수" localSheetId="8">#REF!</definedName>
    <definedName name="Strand가닥수" localSheetId="15">#REF!</definedName>
    <definedName name="Strand가닥수" localSheetId="4">#REF!</definedName>
    <definedName name="Strand가닥수" localSheetId="5">#REF!</definedName>
    <definedName name="Strand가닥수" localSheetId="26">#REF!</definedName>
    <definedName name="Strand가닥수" localSheetId="25">#REF!</definedName>
    <definedName name="Strand가닥수">#REF!</definedName>
    <definedName name="Strand가닥수_8" localSheetId="10">#REF!</definedName>
    <definedName name="Strand가닥수_8" localSheetId="8">#REF!</definedName>
    <definedName name="Strand가닥수_8" localSheetId="15">#REF!</definedName>
    <definedName name="Strand가닥수_8" localSheetId="4">#REF!</definedName>
    <definedName name="Strand가닥수_8" localSheetId="5">#REF!</definedName>
    <definedName name="Strand가닥수_8" localSheetId="26">#REF!</definedName>
    <definedName name="Strand가닥수_8" localSheetId="25">#REF!</definedName>
    <definedName name="Strand가닥수_8">#REF!</definedName>
    <definedName name="Strand단면적" localSheetId="10">#REF!</definedName>
    <definedName name="Strand단면적" localSheetId="8">#REF!</definedName>
    <definedName name="Strand단면적" localSheetId="15">#REF!</definedName>
    <definedName name="Strand단면적" localSheetId="4">#REF!</definedName>
    <definedName name="Strand단면적" localSheetId="5">#REF!</definedName>
    <definedName name="Strand단면적" localSheetId="26">#REF!</definedName>
    <definedName name="Strand단면적" localSheetId="25">#REF!</definedName>
    <definedName name="Strand단면적">#REF!</definedName>
    <definedName name="Strand단면적_8" localSheetId="10">#REF!</definedName>
    <definedName name="Strand단면적_8" localSheetId="8">#REF!</definedName>
    <definedName name="Strand단면적_8" localSheetId="15">#REF!</definedName>
    <definedName name="Strand단면적_8" localSheetId="4">#REF!</definedName>
    <definedName name="Strand단면적_8" localSheetId="5">#REF!</definedName>
    <definedName name="Strand단면적_8" localSheetId="26">#REF!</definedName>
    <definedName name="Strand단면적_8" localSheetId="25">#REF!</definedName>
    <definedName name="Strand단면적_8">#REF!</definedName>
    <definedName name="Strand직경" localSheetId="10">#REF!</definedName>
    <definedName name="Strand직경" localSheetId="8">#REF!</definedName>
    <definedName name="Strand직경" localSheetId="15">#REF!</definedName>
    <definedName name="Strand직경" localSheetId="4">#REF!</definedName>
    <definedName name="Strand직경" localSheetId="5">#REF!</definedName>
    <definedName name="Strand직경" localSheetId="26">#REF!</definedName>
    <definedName name="Strand직경" localSheetId="25">#REF!</definedName>
    <definedName name="Strand직경">#REF!</definedName>
    <definedName name="Strand직경_8" localSheetId="10">#REF!</definedName>
    <definedName name="Strand직경_8" localSheetId="8">#REF!</definedName>
    <definedName name="Strand직경_8" localSheetId="15">#REF!</definedName>
    <definedName name="Strand직경_8" localSheetId="4">#REF!</definedName>
    <definedName name="Strand직경_8" localSheetId="5">#REF!</definedName>
    <definedName name="Strand직경_8" localSheetId="26">#REF!</definedName>
    <definedName name="Strand직경_8" localSheetId="25">#REF!</definedName>
    <definedName name="Strand직경_8">#REF!</definedName>
    <definedName name="stratio" localSheetId="10">#REF!</definedName>
    <definedName name="stratio" localSheetId="15">#REF!</definedName>
    <definedName name="stratio" localSheetId="4">#REF!</definedName>
    <definedName name="stratio" localSheetId="5">#REF!</definedName>
    <definedName name="stratio" localSheetId="26">#REF!</definedName>
    <definedName name="stratio" localSheetId="25">#REF!</definedName>
    <definedName name="stratio">#REF!</definedName>
    <definedName name="STRUT" localSheetId="10">#REF!</definedName>
    <definedName name="STRUT" localSheetId="8">#REF!</definedName>
    <definedName name="STRUT" localSheetId="15">#REF!</definedName>
    <definedName name="STRUT" localSheetId="4">#REF!</definedName>
    <definedName name="STRUT" localSheetId="5">#REF!</definedName>
    <definedName name="STRUT" localSheetId="26">#REF!</definedName>
    <definedName name="STRUT" localSheetId="25">#REF!</definedName>
    <definedName name="STRUT">#REF!</definedName>
    <definedName name="STRUT_E" localSheetId="10">#REF!</definedName>
    <definedName name="STRUT_E" localSheetId="8">#REF!</definedName>
    <definedName name="STRUT_E" localSheetId="15">#REF!</definedName>
    <definedName name="STRUT_E" localSheetId="4">#REF!</definedName>
    <definedName name="STRUT_E" localSheetId="5">#REF!</definedName>
    <definedName name="STRUT_E" localSheetId="26">#REF!</definedName>
    <definedName name="STRUT_E" localSheetId="25">#REF!</definedName>
    <definedName name="STRUT_E">#REF!</definedName>
    <definedName name="STRUT_EA" localSheetId="10">#REF!</definedName>
    <definedName name="STRUT_EA" localSheetId="8">#REF!</definedName>
    <definedName name="STRUT_EA" localSheetId="15">#REF!</definedName>
    <definedName name="STRUT_EA" localSheetId="4">#REF!</definedName>
    <definedName name="STRUT_EA" localSheetId="5">#REF!</definedName>
    <definedName name="STRUT_EA" localSheetId="26">#REF!</definedName>
    <definedName name="STRUT_EA" localSheetId="25">#REF!</definedName>
    <definedName name="STRUT_EA">#REF!</definedName>
    <definedName name="STRUT_EA1" localSheetId="10">#REF!</definedName>
    <definedName name="STRUT_EA1" localSheetId="8">#REF!</definedName>
    <definedName name="STRUT_EA1" localSheetId="15">#REF!</definedName>
    <definedName name="STRUT_EA1" localSheetId="4">#REF!</definedName>
    <definedName name="STRUT_EA1" localSheetId="5">#REF!</definedName>
    <definedName name="STRUT_EA1" localSheetId="26">#REF!</definedName>
    <definedName name="STRUT_EA1" localSheetId="25">#REF!</definedName>
    <definedName name="STRUT_EA1">#REF!</definedName>
    <definedName name="STSCAP32" localSheetId="10">#REF!</definedName>
    <definedName name="STSCAP32" localSheetId="15">#REF!</definedName>
    <definedName name="STSCAP32" localSheetId="4">#REF!</definedName>
    <definedName name="STSCAP32" localSheetId="5">#REF!</definedName>
    <definedName name="STSCAP32" localSheetId="26">#REF!</definedName>
    <definedName name="STSCAP32" localSheetId="25">#REF!</definedName>
    <definedName name="STSCAP32">#REF!</definedName>
    <definedName name="STSCAP80" localSheetId="10">#REF!</definedName>
    <definedName name="STSCAP80" localSheetId="15">#REF!</definedName>
    <definedName name="STSCAP80" localSheetId="4">#REF!</definedName>
    <definedName name="STSCAP80" localSheetId="5">#REF!</definedName>
    <definedName name="STSCAP80" localSheetId="26">#REF!</definedName>
    <definedName name="STSCAP80" localSheetId="25">#REF!</definedName>
    <definedName name="STSCAP80">#REF!</definedName>
    <definedName name="STSELBOW20" localSheetId="10">#REF!</definedName>
    <definedName name="STSELBOW20" localSheetId="15">#REF!</definedName>
    <definedName name="STSELBOW20" localSheetId="4">#REF!</definedName>
    <definedName name="STSELBOW20" localSheetId="5">#REF!</definedName>
    <definedName name="STSELBOW20" localSheetId="26">#REF!</definedName>
    <definedName name="STSELBOW20" localSheetId="25">#REF!</definedName>
    <definedName name="STSELBOW20">#REF!</definedName>
    <definedName name="STSELBOW25" localSheetId="10">#REF!</definedName>
    <definedName name="STSELBOW25" localSheetId="15">#REF!</definedName>
    <definedName name="STSELBOW25" localSheetId="4">#REF!</definedName>
    <definedName name="STSELBOW25" localSheetId="5">#REF!</definedName>
    <definedName name="STSELBOW25" localSheetId="26">#REF!</definedName>
    <definedName name="STSELBOW25" localSheetId="25">#REF!</definedName>
    <definedName name="STSELBOW25">#REF!</definedName>
    <definedName name="STSELBOW32" localSheetId="10">#REF!</definedName>
    <definedName name="STSELBOW32" localSheetId="15">#REF!</definedName>
    <definedName name="STSELBOW32" localSheetId="4">#REF!</definedName>
    <definedName name="STSELBOW32" localSheetId="5">#REF!</definedName>
    <definedName name="STSELBOW32" localSheetId="26">#REF!</definedName>
    <definedName name="STSELBOW32" localSheetId="25">#REF!</definedName>
    <definedName name="STSELBOW32">#REF!</definedName>
    <definedName name="STSELBOW50" localSheetId="10">#REF!</definedName>
    <definedName name="STSELBOW50" localSheetId="15">#REF!</definedName>
    <definedName name="STSELBOW50" localSheetId="4">#REF!</definedName>
    <definedName name="STSELBOW50" localSheetId="5">#REF!</definedName>
    <definedName name="STSELBOW50" localSheetId="26">#REF!</definedName>
    <definedName name="STSELBOW50" localSheetId="25">#REF!</definedName>
    <definedName name="STSELBOW50">#REF!</definedName>
    <definedName name="STSNIFFLE20" localSheetId="10">#REF!</definedName>
    <definedName name="STSNIFFLE20" localSheetId="15">#REF!</definedName>
    <definedName name="STSNIFFLE20" localSheetId="4">#REF!</definedName>
    <definedName name="STSNIFFLE20" localSheetId="5">#REF!</definedName>
    <definedName name="STSNIFFLE20" localSheetId="26">#REF!</definedName>
    <definedName name="STSNIFFLE20" localSheetId="25">#REF!</definedName>
    <definedName name="STSNIFFLE20">#REF!</definedName>
    <definedName name="STSNIFFLE25" localSheetId="10">#REF!</definedName>
    <definedName name="STSNIFFLE25" localSheetId="15">#REF!</definedName>
    <definedName name="STSNIFFLE25" localSheetId="4">#REF!</definedName>
    <definedName name="STSNIFFLE25" localSheetId="5">#REF!</definedName>
    <definedName name="STSNIFFLE25" localSheetId="26">#REF!</definedName>
    <definedName name="STSNIFFLE25" localSheetId="25">#REF!</definedName>
    <definedName name="STSNIFFLE25">#REF!</definedName>
    <definedName name="STSNIFFLE32" localSheetId="10">#REF!</definedName>
    <definedName name="STSNIFFLE32" localSheetId="15">#REF!</definedName>
    <definedName name="STSNIFFLE32" localSheetId="4">#REF!</definedName>
    <definedName name="STSNIFFLE32" localSheetId="5">#REF!</definedName>
    <definedName name="STSNIFFLE32" localSheetId="26">#REF!</definedName>
    <definedName name="STSNIFFLE32" localSheetId="25">#REF!</definedName>
    <definedName name="STSNIFFLE32">#REF!</definedName>
    <definedName name="STSNIFFLE50" localSheetId="10">#REF!</definedName>
    <definedName name="STSNIFFLE50" localSheetId="15">#REF!</definedName>
    <definedName name="STSNIFFLE50" localSheetId="4">#REF!</definedName>
    <definedName name="STSNIFFLE50" localSheetId="5">#REF!</definedName>
    <definedName name="STSNIFFLE50" localSheetId="26">#REF!</definedName>
    <definedName name="STSNIFFLE50" localSheetId="25">#REF!</definedName>
    <definedName name="STSNIFFLE50">#REF!</definedName>
    <definedName name="STSSOCKET20" localSheetId="10">#REF!</definedName>
    <definedName name="STSSOCKET20" localSheetId="15">#REF!</definedName>
    <definedName name="STSSOCKET20" localSheetId="4">#REF!</definedName>
    <definedName name="STSSOCKET20" localSheetId="5">#REF!</definedName>
    <definedName name="STSSOCKET20" localSheetId="26">#REF!</definedName>
    <definedName name="STSSOCKET20" localSheetId="25">#REF!</definedName>
    <definedName name="STSSOCKET20">#REF!</definedName>
    <definedName name="STSTEE32" localSheetId="10">#REF!</definedName>
    <definedName name="STSTEE32" localSheetId="15">#REF!</definedName>
    <definedName name="STSTEE32" localSheetId="4">#REF!</definedName>
    <definedName name="STSTEE32" localSheetId="5">#REF!</definedName>
    <definedName name="STSTEE32" localSheetId="26">#REF!</definedName>
    <definedName name="STSTEE32" localSheetId="25">#REF!</definedName>
    <definedName name="STSTEE32">#REF!</definedName>
    <definedName name="STSTEE50" localSheetId="10">#REF!</definedName>
    <definedName name="STSTEE50" localSheetId="15">#REF!</definedName>
    <definedName name="STSTEE50" localSheetId="4">#REF!</definedName>
    <definedName name="STSTEE50" localSheetId="5">#REF!</definedName>
    <definedName name="STSTEE50" localSheetId="26">#REF!</definedName>
    <definedName name="STSTEE50" localSheetId="25">#REF!</definedName>
    <definedName name="STSTEE50">#REF!</definedName>
    <definedName name="STSUNION20" localSheetId="10">#REF!</definedName>
    <definedName name="STSUNION20" localSheetId="15">#REF!</definedName>
    <definedName name="STSUNION20" localSheetId="4">#REF!</definedName>
    <definedName name="STSUNION20" localSheetId="5">#REF!</definedName>
    <definedName name="STSUNION20" localSheetId="26">#REF!</definedName>
    <definedName name="STSUNION20" localSheetId="25">#REF!</definedName>
    <definedName name="STSUNION20">#REF!</definedName>
    <definedName name="STSUNION25" localSheetId="10">#REF!</definedName>
    <definedName name="STSUNION25" localSheetId="15">#REF!</definedName>
    <definedName name="STSUNION25" localSheetId="4">#REF!</definedName>
    <definedName name="STSUNION25" localSheetId="5">#REF!</definedName>
    <definedName name="STSUNION25" localSheetId="26">#REF!</definedName>
    <definedName name="STSUNION25" localSheetId="25">#REF!</definedName>
    <definedName name="STSUNION25">#REF!</definedName>
    <definedName name="STSUNION32" localSheetId="10">#REF!</definedName>
    <definedName name="STSUNION32" localSheetId="15">#REF!</definedName>
    <definedName name="STSUNION32" localSheetId="4">#REF!</definedName>
    <definedName name="STSUNION32" localSheetId="5">#REF!</definedName>
    <definedName name="STSUNION32" localSheetId="26">#REF!</definedName>
    <definedName name="STSUNION32" localSheetId="25">#REF!</definedName>
    <definedName name="STSUNION32">#REF!</definedName>
    <definedName name="STSUNION50" localSheetId="10">#REF!</definedName>
    <definedName name="STSUNION50" localSheetId="15">#REF!</definedName>
    <definedName name="STSUNION50" localSheetId="4">#REF!</definedName>
    <definedName name="STSUNION50" localSheetId="5">#REF!</definedName>
    <definedName name="STSUNION50" localSheetId="26">#REF!</definedName>
    <definedName name="STSUNION50" localSheetId="25">#REF!</definedName>
    <definedName name="STSUNION50">#REF!</definedName>
    <definedName name="STS앵글" localSheetId="10">#REF!</definedName>
    <definedName name="STS앵글" localSheetId="15">#REF!</definedName>
    <definedName name="STS앵글" localSheetId="4">#REF!</definedName>
    <definedName name="STS앵글" localSheetId="5">#REF!</definedName>
    <definedName name="STS앵글" localSheetId="26">#REF!</definedName>
    <definedName name="STS앵글" localSheetId="25">#REF!</definedName>
    <definedName name="STS앵글">#REF!</definedName>
    <definedName name="STS평철" localSheetId="10">#REF!</definedName>
    <definedName name="STS평철" localSheetId="15">#REF!</definedName>
    <definedName name="STS평철" localSheetId="4">#REF!</definedName>
    <definedName name="STS평철" localSheetId="5">#REF!</definedName>
    <definedName name="STS평철" localSheetId="26">#REF!</definedName>
    <definedName name="STS평철" localSheetId="25">#REF!</definedName>
    <definedName name="STS평철">#REF!</definedName>
    <definedName name="ST산출" localSheetId="10">BlankMacro1</definedName>
    <definedName name="ST산출" localSheetId="8">BlankMacro1</definedName>
    <definedName name="ST산출" localSheetId="15">BlankMacro1</definedName>
    <definedName name="ST산출" localSheetId="24">BlankMacro1</definedName>
    <definedName name="ST산출" localSheetId="4">BlankMacro1</definedName>
    <definedName name="ST산출" localSheetId="5">BlankMacro1</definedName>
    <definedName name="ST산출" localSheetId="26">BlankMacro1</definedName>
    <definedName name="ST산출" localSheetId="25">BlankMacro1</definedName>
    <definedName name="ST산출">BlankMacro1</definedName>
    <definedName name="ST산출_1" localSheetId="10">BlankMacro1</definedName>
    <definedName name="ST산출_1" localSheetId="8">BlankMacro1</definedName>
    <definedName name="ST산출_1" localSheetId="15">BlankMacro1</definedName>
    <definedName name="ST산출_1" localSheetId="24">BlankMacro1</definedName>
    <definedName name="ST산출_1" localSheetId="4">BlankMacro1</definedName>
    <definedName name="ST산출_1" localSheetId="5">BlankMacro1</definedName>
    <definedName name="ST산출_1" localSheetId="26">BlankMacro1</definedName>
    <definedName name="ST산출_1" localSheetId="25">BlankMacro1</definedName>
    <definedName name="ST산출_1">BlankMacro1</definedName>
    <definedName name="ST산출_10" localSheetId="10">BlankMacro1</definedName>
    <definedName name="ST산출_10" localSheetId="8">BlankMacro1</definedName>
    <definedName name="ST산출_10" localSheetId="15">BlankMacro1</definedName>
    <definedName name="ST산출_10" localSheetId="24">BlankMacro1</definedName>
    <definedName name="ST산출_10" localSheetId="4">BlankMacro1</definedName>
    <definedName name="ST산출_10" localSheetId="5">BlankMacro1</definedName>
    <definedName name="ST산출_10" localSheetId="26">BlankMacro1</definedName>
    <definedName name="ST산출_10" localSheetId="25">BlankMacro1</definedName>
    <definedName name="ST산출_10">BlankMacro1</definedName>
    <definedName name="ST산출_8" localSheetId="10">BlankMacro1</definedName>
    <definedName name="ST산출_8" localSheetId="8">BlankMacro1</definedName>
    <definedName name="ST산출_8" localSheetId="15">BlankMacro1</definedName>
    <definedName name="ST산출_8" localSheetId="24">BlankMacro1</definedName>
    <definedName name="ST산출_8" localSheetId="4">BlankMacro1</definedName>
    <definedName name="ST산출_8" localSheetId="5">BlankMacro1</definedName>
    <definedName name="ST산출_8" localSheetId="26">BlankMacro1</definedName>
    <definedName name="ST산출_8" localSheetId="25">BlankMacro1</definedName>
    <definedName name="ST산출_8">BlankMacro1</definedName>
    <definedName name="ST산출_9" localSheetId="10">BlankMacro1</definedName>
    <definedName name="ST산출_9" localSheetId="8">BlankMacro1</definedName>
    <definedName name="ST산출_9" localSheetId="15">BlankMacro1</definedName>
    <definedName name="ST산출_9" localSheetId="24">BlankMacro1</definedName>
    <definedName name="ST산출_9" localSheetId="4">BlankMacro1</definedName>
    <definedName name="ST산출_9" localSheetId="5">BlankMacro1</definedName>
    <definedName name="ST산출_9" localSheetId="26">BlankMacro1</definedName>
    <definedName name="ST산출_9" localSheetId="25">BlankMacro1</definedName>
    <definedName name="ST산출_9">BlankMacro1</definedName>
    <definedName name="su" localSheetId="10">#REF!</definedName>
    <definedName name="su" localSheetId="15">#REF!</definedName>
    <definedName name="su" localSheetId="4">#REF!</definedName>
    <definedName name="su" localSheetId="5">#REF!</definedName>
    <definedName name="su" localSheetId="26">#REF!</definedName>
    <definedName name="su" localSheetId="25">#REF!</definedName>
    <definedName name="su">#REF!</definedName>
    <definedName name="suk" localSheetId="10">#REF!</definedName>
    <definedName name="suk" localSheetId="8">#REF!</definedName>
    <definedName name="suk" localSheetId="15">#REF!</definedName>
    <definedName name="suk" localSheetId="24">#REF!</definedName>
    <definedName name="suk" localSheetId="4">#REF!</definedName>
    <definedName name="suk" localSheetId="5">#REF!</definedName>
    <definedName name="suk" localSheetId="26">#REF!</definedName>
    <definedName name="suk" localSheetId="25">#REF!</definedName>
    <definedName name="suk">#REF!</definedName>
    <definedName name="sukcon" localSheetId="10">#REF!</definedName>
    <definedName name="sukcon" localSheetId="8">#REF!</definedName>
    <definedName name="sukcon" localSheetId="15">#REF!</definedName>
    <definedName name="sukcon" localSheetId="24">#REF!</definedName>
    <definedName name="sukcon" localSheetId="4">#REF!</definedName>
    <definedName name="sukcon" localSheetId="5">#REF!</definedName>
    <definedName name="sukcon" localSheetId="26">#REF!</definedName>
    <definedName name="sukcon" localSheetId="25">#REF!</definedName>
    <definedName name="sukcon">#REF!</definedName>
    <definedName name="sukform" localSheetId="10">#REF!</definedName>
    <definedName name="sukform" localSheetId="8">#REF!</definedName>
    <definedName name="sukform" localSheetId="15">#REF!</definedName>
    <definedName name="sukform" localSheetId="24">#REF!</definedName>
    <definedName name="sukform" localSheetId="4">#REF!</definedName>
    <definedName name="sukform" localSheetId="5">#REF!</definedName>
    <definedName name="sukform" localSheetId="26">#REF!</definedName>
    <definedName name="sukform" localSheetId="25">#REF!</definedName>
    <definedName name="sukform">#REF!</definedName>
    <definedName name="sukgoim" localSheetId="10">#REF!</definedName>
    <definedName name="sukgoim" localSheetId="8">#REF!</definedName>
    <definedName name="sukgoim" localSheetId="15">#REF!</definedName>
    <definedName name="sukgoim" localSheetId="4">#REF!</definedName>
    <definedName name="sukgoim" localSheetId="5">#REF!</definedName>
    <definedName name="sukgoim" localSheetId="26">#REF!</definedName>
    <definedName name="sukgoim" localSheetId="25">#REF!</definedName>
    <definedName name="sukgoim">#REF!</definedName>
    <definedName name="sukjab" localSheetId="10">#REF!</definedName>
    <definedName name="sukjab" localSheetId="8">#REF!</definedName>
    <definedName name="sukjab" localSheetId="15">#REF!</definedName>
    <definedName name="sukjab" localSheetId="4">#REF!</definedName>
    <definedName name="sukjab" localSheetId="5">#REF!</definedName>
    <definedName name="sukjab" localSheetId="26">#REF!</definedName>
    <definedName name="sukjab" localSheetId="25">#REF!</definedName>
    <definedName name="sukjab">#REF!</definedName>
    <definedName name="sukmort" localSheetId="10">#REF!</definedName>
    <definedName name="sukmort" localSheetId="8">#REF!</definedName>
    <definedName name="sukmort" localSheetId="15">#REF!</definedName>
    <definedName name="sukmort" localSheetId="4">#REF!</definedName>
    <definedName name="sukmort" localSheetId="5">#REF!</definedName>
    <definedName name="sukmort" localSheetId="26">#REF!</definedName>
    <definedName name="sukmort" localSheetId="25">#REF!</definedName>
    <definedName name="sukmort">#REF!</definedName>
    <definedName name="SUKP" localSheetId="10">#REF!</definedName>
    <definedName name="SUKP" localSheetId="15">#REF!</definedName>
    <definedName name="SUKP" localSheetId="4">#REF!</definedName>
    <definedName name="SUKP" localSheetId="5">#REF!</definedName>
    <definedName name="SUKP" localSheetId="26">#REF!</definedName>
    <definedName name="SUKP" localSheetId="25">#REF!</definedName>
    <definedName name="SUKP">#REF!</definedName>
    <definedName name="sukpvc" localSheetId="10">#REF!</definedName>
    <definedName name="sukpvc" localSheetId="8">#REF!</definedName>
    <definedName name="sukpvc" localSheetId="15">#REF!</definedName>
    <definedName name="sukpvc" localSheetId="4">#REF!</definedName>
    <definedName name="sukpvc" localSheetId="5">#REF!</definedName>
    <definedName name="sukpvc" localSheetId="26">#REF!</definedName>
    <definedName name="sukpvc" localSheetId="25">#REF!</definedName>
    <definedName name="sukpvc">#REF!</definedName>
    <definedName name="SUM" localSheetId="10">#REF!</definedName>
    <definedName name="SUM" localSheetId="8">#REF!</definedName>
    <definedName name="SUM" localSheetId="15">#REF!</definedName>
    <definedName name="SUM" localSheetId="4">#REF!</definedName>
    <definedName name="SUM" localSheetId="5">#REF!</definedName>
    <definedName name="SUM" localSheetId="26">#REF!</definedName>
    <definedName name="SUM" localSheetId="25">#REF!</definedName>
    <definedName name="SUM">#REF!</definedName>
    <definedName name="SUMIF" localSheetId="10">#REF!</definedName>
    <definedName name="SUMIF" localSheetId="15">#REF!</definedName>
    <definedName name="SUMIF" localSheetId="4">#REF!</definedName>
    <definedName name="SUMIF" localSheetId="5">#REF!</definedName>
    <definedName name="SUMIF" localSheetId="26">#REF!</definedName>
    <definedName name="SUMIF" localSheetId="25">#REF!</definedName>
    <definedName name="SUMIF">#REF!</definedName>
    <definedName name="sung">#N/A</definedName>
    <definedName name="SUO_REA" localSheetId="10">#REF!</definedName>
    <definedName name="SUO_REA" localSheetId="15">#REF!</definedName>
    <definedName name="SUO_REA" localSheetId="4">#REF!</definedName>
    <definedName name="SUO_REA" localSheetId="5">#REF!</definedName>
    <definedName name="SUO_REA" localSheetId="26">#REF!</definedName>
    <definedName name="SUO_REA" localSheetId="25">#REF!</definedName>
    <definedName name="SUO_REA">#REF!</definedName>
    <definedName name="SUO_TOE" localSheetId="10">#REF!</definedName>
    <definedName name="SUO_TOE" localSheetId="15">#REF!</definedName>
    <definedName name="SUO_TOE" localSheetId="4">#REF!</definedName>
    <definedName name="SUO_TOE" localSheetId="5">#REF!</definedName>
    <definedName name="SUO_TOE" localSheetId="26">#REF!</definedName>
    <definedName name="SUO_TOE" localSheetId="25">#REF!</definedName>
    <definedName name="SUO_TOE">#REF!</definedName>
    <definedName name="sv" localSheetId="10">#REF!</definedName>
    <definedName name="sv" localSheetId="15">#REF!</definedName>
    <definedName name="sv" localSheetId="4">#REF!</definedName>
    <definedName name="sv" localSheetId="5">#REF!</definedName>
    <definedName name="sv" localSheetId="26">#REF!</definedName>
    <definedName name="sv" localSheetId="25">#REF!</definedName>
    <definedName name="sv">#REF!</definedName>
    <definedName name="SVSV"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VS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WH.1" localSheetId="10">#REF!</definedName>
    <definedName name="SWH.1" localSheetId="8">#REF!</definedName>
    <definedName name="SWH.1" localSheetId="15">#REF!</definedName>
    <definedName name="SWH.1" localSheetId="24">#REF!</definedName>
    <definedName name="SWH.1" localSheetId="4">#REF!</definedName>
    <definedName name="SWH.1" localSheetId="5">#REF!</definedName>
    <definedName name="SWH.1" localSheetId="26">#REF!</definedName>
    <definedName name="SWH.1" localSheetId="25">#REF!</definedName>
    <definedName name="SWH.1">#REF!</definedName>
    <definedName name="SWH.2" localSheetId="10">#REF!</definedName>
    <definedName name="SWH.2" localSheetId="8">#REF!</definedName>
    <definedName name="SWH.2" localSheetId="15">#REF!</definedName>
    <definedName name="SWH.2" localSheetId="24">#REF!</definedName>
    <definedName name="SWH.2" localSheetId="4">#REF!</definedName>
    <definedName name="SWH.2" localSheetId="5">#REF!</definedName>
    <definedName name="SWH.2" localSheetId="26">#REF!</definedName>
    <definedName name="SWH.2" localSheetId="25">#REF!</definedName>
    <definedName name="SWH.2">#REF!</definedName>
    <definedName name="SWH.3" localSheetId="10">#REF!</definedName>
    <definedName name="SWH.3" localSheetId="8">#REF!</definedName>
    <definedName name="SWH.3" localSheetId="15">#REF!</definedName>
    <definedName name="SWH.3" localSheetId="24">#REF!</definedName>
    <definedName name="SWH.3" localSheetId="4">#REF!</definedName>
    <definedName name="SWH.3" localSheetId="5">#REF!</definedName>
    <definedName name="SWH.3" localSheetId="26">#REF!</definedName>
    <definedName name="SWH.3" localSheetId="25">#REF!</definedName>
    <definedName name="SWH.3">#REF!</definedName>
    <definedName name="SY" localSheetId="10">#REF!</definedName>
    <definedName name="SY" localSheetId="8">#REF!</definedName>
    <definedName name="SY" localSheetId="15">#REF!</definedName>
    <definedName name="SY" localSheetId="4">#REF!</definedName>
    <definedName name="SY" localSheetId="5">#REF!</definedName>
    <definedName name="SY" localSheetId="26">#REF!</definedName>
    <definedName name="SY" localSheetId="25">#REF!</definedName>
    <definedName name="SY">#REF!</definedName>
    <definedName name="T" localSheetId="10">[29]교각1!#REF!</definedName>
    <definedName name="T" localSheetId="8">[29]교각1!#REF!</definedName>
    <definedName name="T" localSheetId="15">[29]교각1!#REF!</definedName>
    <definedName name="T" localSheetId="4">[29]교각1!#REF!</definedName>
    <definedName name="T" localSheetId="5">[29]교각1!#REF!</definedName>
    <definedName name="T" localSheetId="26">[29]교각1!#REF!</definedName>
    <definedName name="T" localSheetId="25">[29]교각1!#REF!</definedName>
    <definedName name="T">[29]교각1!#REF!</definedName>
    <definedName name="T.B.M설치" localSheetId="10">#REF!</definedName>
    <definedName name="T.B.M설치" localSheetId="15">#REF!</definedName>
    <definedName name="T.B.M설치" localSheetId="4">#REF!</definedName>
    <definedName name="T.B.M설치" localSheetId="5">#REF!</definedName>
    <definedName name="T.B.M설치" localSheetId="26">#REF!</definedName>
    <definedName name="T.B.M설치" localSheetId="25">#REF!</definedName>
    <definedName name="T.B.M설치">#REF!</definedName>
    <definedName name="T_8" localSheetId="10">#REF!</definedName>
    <definedName name="T_8" localSheetId="8">#REF!</definedName>
    <definedName name="T_8" localSheetId="15">#REF!</definedName>
    <definedName name="T_8" localSheetId="24">#REF!</definedName>
    <definedName name="T_8" localSheetId="4">#REF!</definedName>
    <definedName name="T_8" localSheetId="5">#REF!</definedName>
    <definedName name="T_8" localSheetId="26">#REF!</definedName>
    <definedName name="T_8" localSheetId="25">#REF!</definedName>
    <definedName name="T_8">#REF!</definedName>
    <definedName name="T10B" localSheetId="10">#REF!</definedName>
    <definedName name="T10B" localSheetId="15">#REF!</definedName>
    <definedName name="T10B" localSheetId="4">#REF!</definedName>
    <definedName name="T10B" localSheetId="5">#REF!</definedName>
    <definedName name="T10B" localSheetId="26">#REF!</definedName>
    <definedName name="T10B" localSheetId="25">#REF!</definedName>
    <definedName name="T10B">#REF!</definedName>
    <definedName name="T10B1" localSheetId="10">#REF!</definedName>
    <definedName name="T10B1" localSheetId="15">#REF!</definedName>
    <definedName name="T10B1" localSheetId="4">#REF!</definedName>
    <definedName name="T10B1" localSheetId="5">#REF!</definedName>
    <definedName name="T10B1" localSheetId="26">#REF!</definedName>
    <definedName name="T10B1" localSheetId="25">#REF!</definedName>
    <definedName name="T10B1">#REF!</definedName>
    <definedName name="T10B2" localSheetId="10">#REF!</definedName>
    <definedName name="T10B2" localSheetId="15">#REF!</definedName>
    <definedName name="T10B2" localSheetId="4">#REF!</definedName>
    <definedName name="T10B2" localSheetId="5">#REF!</definedName>
    <definedName name="T10B2" localSheetId="26">#REF!</definedName>
    <definedName name="T10B2" localSheetId="25">#REF!</definedName>
    <definedName name="T10B2">#REF!</definedName>
    <definedName name="T10B3" localSheetId="10">#REF!</definedName>
    <definedName name="T10B3" localSheetId="15">#REF!</definedName>
    <definedName name="T10B3" localSheetId="4">#REF!</definedName>
    <definedName name="T10B3" localSheetId="5">#REF!</definedName>
    <definedName name="T10B3" localSheetId="26">#REF!</definedName>
    <definedName name="T10B3" localSheetId="25">#REF!</definedName>
    <definedName name="T10B3">#REF!</definedName>
    <definedName name="T10B4" localSheetId="10">#REF!</definedName>
    <definedName name="T10B4" localSheetId="15">#REF!</definedName>
    <definedName name="T10B4" localSheetId="4">#REF!</definedName>
    <definedName name="T10B4" localSheetId="5">#REF!</definedName>
    <definedName name="T10B4" localSheetId="26">#REF!</definedName>
    <definedName name="T10B4" localSheetId="25">#REF!</definedName>
    <definedName name="T10B4">#REF!</definedName>
    <definedName name="T10B5" localSheetId="10">#REF!</definedName>
    <definedName name="T10B5" localSheetId="15">#REF!</definedName>
    <definedName name="T10B5" localSheetId="4">#REF!</definedName>
    <definedName name="T10B5" localSheetId="5">#REF!</definedName>
    <definedName name="T10B5" localSheetId="26">#REF!</definedName>
    <definedName name="T10B5" localSheetId="25">#REF!</definedName>
    <definedName name="T10B5">#REF!</definedName>
    <definedName name="T10B6" localSheetId="10">#REF!</definedName>
    <definedName name="T10B6" localSheetId="15">#REF!</definedName>
    <definedName name="T10B6" localSheetId="4">#REF!</definedName>
    <definedName name="T10B6" localSheetId="5">#REF!</definedName>
    <definedName name="T10B6" localSheetId="26">#REF!</definedName>
    <definedName name="T10B6" localSheetId="25">#REF!</definedName>
    <definedName name="T10B6">#REF!</definedName>
    <definedName name="T10B7" localSheetId="10">#REF!</definedName>
    <definedName name="T10B7" localSheetId="15">#REF!</definedName>
    <definedName name="T10B7" localSheetId="4">#REF!</definedName>
    <definedName name="T10B7" localSheetId="5">#REF!</definedName>
    <definedName name="T10B7" localSheetId="26">#REF!</definedName>
    <definedName name="T10B7" localSheetId="25">#REF!</definedName>
    <definedName name="T10B7">#REF!</definedName>
    <definedName name="T10D13" localSheetId="10">#REF!</definedName>
    <definedName name="T10D13" localSheetId="15">#REF!</definedName>
    <definedName name="T10D13" localSheetId="4">#REF!</definedName>
    <definedName name="T10D13" localSheetId="5">#REF!</definedName>
    <definedName name="T10D13" localSheetId="26">#REF!</definedName>
    <definedName name="T10D13" localSheetId="25">#REF!</definedName>
    <definedName name="T10D13">#REF!</definedName>
    <definedName name="T10D16" localSheetId="10">#REF!</definedName>
    <definedName name="T10D16" localSheetId="15">#REF!</definedName>
    <definedName name="T10D16" localSheetId="4">#REF!</definedName>
    <definedName name="T10D16" localSheetId="5">#REF!</definedName>
    <definedName name="T10D16" localSheetId="26">#REF!</definedName>
    <definedName name="T10D16" localSheetId="25">#REF!</definedName>
    <definedName name="T10D16">#REF!</definedName>
    <definedName name="T10D19" localSheetId="10">#REF!</definedName>
    <definedName name="T10D19" localSheetId="15">#REF!</definedName>
    <definedName name="T10D19" localSheetId="4">#REF!</definedName>
    <definedName name="T10D19" localSheetId="5">#REF!</definedName>
    <definedName name="T10D19" localSheetId="26">#REF!</definedName>
    <definedName name="T10D19" localSheetId="25">#REF!</definedName>
    <definedName name="T10D19">#REF!</definedName>
    <definedName name="T10D22" localSheetId="10">#REF!</definedName>
    <definedName name="T10D22" localSheetId="15">#REF!</definedName>
    <definedName name="T10D22" localSheetId="4">#REF!</definedName>
    <definedName name="T10D22" localSheetId="5">#REF!</definedName>
    <definedName name="T10D22" localSheetId="26">#REF!</definedName>
    <definedName name="T10D22" localSheetId="25">#REF!</definedName>
    <definedName name="T10D22">#REF!</definedName>
    <definedName name="T10D25" localSheetId="10">#REF!</definedName>
    <definedName name="T10D25" localSheetId="15">#REF!</definedName>
    <definedName name="T10D25" localSheetId="4">#REF!</definedName>
    <definedName name="T10D25" localSheetId="5">#REF!</definedName>
    <definedName name="T10D25" localSheetId="26">#REF!</definedName>
    <definedName name="T10D25" localSheetId="25">#REF!</definedName>
    <definedName name="T10D25">#REF!</definedName>
    <definedName name="T10D29" localSheetId="10">#REF!</definedName>
    <definedName name="T10D29" localSheetId="15">#REF!</definedName>
    <definedName name="T10D29" localSheetId="4">#REF!</definedName>
    <definedName name="T10D29" localSheetId="5">#REF!</definedName>
    <definedName name="T10D29" localSheetId="26">#REF!</definedName>
    <definedName name="T10D29" localSheetId="25">#REF!</definedName>
    <definedName name="T10D29">#REF!</definedName>
    <definedName name="T10D32" localSheetId="10">#REF!</definedName>
    <definedName name="T10D32" localSheetId="15">#REF!</definedName>
    <definedName name="T10D32" localSheetId="4">#REF!</definedName>
    <definedName name="T10D32" localSheetId="5">#REF!</definedName>
    <definedName name="T10D32" localSheetId="26">#REF!</definedName>
    <definedName name="T10D32" localSheetId="25">#REF!</definedName>
    <definedName name="T10D32">#REF!</definedName>
    <definedName name="T10H" localSheetId="10">#REF!</definedName>
    <definedName name="T10H" localSheetId="15">#REF!</definedName>
    <definedName name="T10H" localSheetId="4">#REF!</definedName>
    <definedName name="T10H" localSheetId="5">#REF!</definedName>
    <definedName name="T10H" localSheetId="26">#REF!</definedName>
    <definedName name="T10H" localSheetId="25">#REF!</definedName>
    <definedName name="T10H">#REF!</definedName>
    <definedName name="T10H1" localSheetId="10">#REF!</definedName>
    <definedName name="T10H1" localSheetId="15">#REF!</definedName>
    <definedName name="T10H1" localSheetId="4">#REF!</definedName>
    <definedName name="T10H1" localSheetId="5">#REF!</definedName>
    <definedName name="T10H1" localSheetId="26">#REF!</definedName>
    <definedName name="T10H1" localSheetId="25">#REF!</definedName>
    <definedName name="T10H1">#REF!</definedName>
    <definedName name="T10H2" localSheetId="10">#REF!</definedName>
    <definedName name="T10H2" localSheetId="15">#REF!</definedName>
    <definedName name="T10H2" localSheetId="4">#REF!</definedName>
    <definedName name="T10H2" localSheetId="5">#REF!</definedName>
    <definedName name="T10H2" localSheetId="26">#REF!</definedName>
    <definedName name="T10H2" localSheetId="25">#REF!</definedName>
    <definedName name="T10H2">#REF!</definedName>
    <definedName name="T10H3" localSheetId="10">#REF!</definedName>
    <definedName name="T10H3" localSheetId="15">#REF!</definedName>
    <definedName name="T10H3" localSheetId="4">#REF!</definedName>
    <definedName name="T10H3" localSheetId="5">#REF!</definedName>
    <definedName name="T10H3" localSheetId="26">#REF!</definedName>
    <definedName name="T10H3" localSheetId="25">#REF!</definedName>
    <definedName name="T10H3">#REF!</definedName>
    <definedName name="T10H4" localSheetId="10">#REF!</definedName>
    <definedName name="T10H4" localSheetId="15">#REF!</definedName>
    <definedName name="T10H4" localSheetId="4">#REF!</definedName>
    <definedName name="T10H4" localSheetId="5">#REF!</definedName>
    <definedName name="T10H4" localSheetId="26">#REF!</definedName>
    <definedName name="T10H4" localSheetId="25">#REF!</definedName>
    <definedName name="T10H4">#REF!</definedName>
    <definedName name="T10HANCH" localSheetId="10">#REF!</definedName>
    <definedName name="T10HANCH" localSheetId="15">#REF!</definedName>
    <definedName name="T10HANCH" localSheetId="4">#REF!</definedName>
    <definedName name="T10HANCH" localSheetId="5">#REF!</definedName>
    <definedName name="T10HANCH" localSheetId="26">#REF!</definedName>
    <definedName name="T10HANCH" localSheetId="25">#REF!</definedName>
    <definedName name="T10HANCH">#REF!</definedName>
    <definedName name="T10P" localSheetId="10">#REF!</definedName>
    <definedName name="T10P" localSheetId="15">#REF!</definedName>
    <definedName name="T10P" localSheetId="4">#REF!</definedName>
    <definedName name="T10P" localSheetId="5">#REF!</definedName>
    <definedName name="T10P" localSheetId="26">#REF!</definedName>
    <definedName name="T10P" localSheetId="25">#REF!</definedName>
    <definedName name="T10P">#REF!</definedName>
    <definedName name="T10Q" localSheetId="10">#REF!</definedName>
    <definedName name="T10Q" localSheetId="15">#REF!</definedName>
    <definedName name="T10Q" localSheetId="4">#REF!</definedName>
    <definedName name="T10Q" localSheetId="5">#REF!</definedName>
    <definedName name="T10Q" localSheetId="26">#REF!</definedName>
    <definedName name="T10Q" localSheetId="25">#REF!</definedName>
    <definedName name="T10Q">#REF!</definedName>
    <definedName name="T10뒷채움" localSheetId="10">#REF!</definedName>
    <definedName name="T10뒷채움" localSheetId="15">#REF!</definedName>
    <definedName name="T10뒷채움" localSheetId="4">#REF!</definedName>
    <definedName name="T10뒷채움" localSheetId="5">#REF!</definedName>
    <definedName name="T10뒷채움" localSheetId="26">#REF!</definedName>
    <definedName name="T10뒷채움" localSheetId="25">#REF!</definedName>
    <definedName name="T10뒷채움">#REF!</definedName>
    <definedName name="t1a1p">'[14]BOX(1.5X1.5)'!$I$21</definedName>
    <definedName name="t1a1t">'[14]BOX(1.5X1.5)'!$I$69</definedName>
    <definedName name="t1a2p">'[14]BOX(1.5X1.5)'!$I$45</definedName>
    <definedName name="t1a2t">'[14]BOX(1.5X1.5)'!$I$93</definedName>
    <definedName name="T1B" localSheetId="10">#REF!</definedName>
    <definedName name="T1B" localSheetId="15">#REF!</definedName>
    <definedName name="T1B" localSheetId="4">#REF!</definedName>
    <definedName name="T1B" localSheetId="5">#REF!</definedName>
    <definedName name="T1B" localSheetId="26">#REF!</definedName>
    <definedName name="T1B" localSheetId="25">#REF!</definedName>
    <definedName name="T1B">#REF!</definedName>
    <definedName name="T1B1" localSheetId="10">#REF!</definedName>
    <definedName name="T1B1" localSheetId="15">#REF!</definedName>
    <definedName name="T1B1" localSheetId="4">#REF!</definedName>
    <definedName name="T1B1" localSheetId="5">#REF!</definedName>
    <definedName name="T1B1" localSheetId="26">#REF!</definedName>
    <definedName name="T1B1" localSheetId="25">#REF!</definedName>
    <definedName name="T1B1">#REF!</definedName>
    <definedName name="T1B2" localSheetId="10">#REF!</definedName>
    <definedName name="T1B2" localSheetId="15">#REF!</definedName>
    <definedName name="T1B2" localSheetId="4">#REF!</definedName>
    <definedName name="T1B2" localSheetId="5">#REF!</definedName>
    <definedName name="T1B2" localSheetId="26">#REF!</definedName>
    <definedName name="T1B2" localSheetId="25">#REF!</definedName>
    <definedName name="T1B2">#REF!</definedName>
    <definedName name="T1B3" localSheetId="10">#REF!</definedName>
    <definedName name="T1B3" localSheetId="15">#REF!</definedName>
    <definedName name="T1B3" localSheetId="4">#REF!</definedName>
    <definedName name="T1B3" localSheetId="5">#REF!</definedName>
    <definedName name="T1B3" localSheetId="26">#REF!</definedName>
    <definedName name="T1B3" localSheetId="25">#REF!</definedName>
    <definedName name="T1B3">#REF!</definedName>
    <definedName name="T1B4" localSheetId="10">#REF!</definedName>
    <definedName name="T1B4" localSheetId="15">#REF!</definedName>
    <definedName name="T1B4" localSheetId="4">#REF!</definedName>
    <definedName name="T1B4" localSheetId="5">#REF!</definedName>
    <definedName name="T1B4" localSheetId="26">#REF!</definedName>
    <definedName name="T1B4" localSheetId="25">#REF!</definedName>
    <definedName name="T1B4">#REF!</definedName>
    <definedName name="T1B5" localSheetId="10">#REF!</definedName>
    <definedName name="T1B5" localSheetId="15">#REF!</definedName>
    <definedName name="T1B5" localSheetId="4">#REF!</definedName>
    <definedName name="T1B5" localSheetId="5">#REF!</definedName>
    <definedName name="T1B5" localSheetId="26">#REF!</definedName>
    <definedName name="T1B5" localSheetId="25">#REF!</definedName>
    <definedName name="T1B5">#REF!</definedName>
    <definedName name="T1B6" localSheetId="10">#REF!</definedName>
    <definedName name="T1B6" localSheetId="15">#REF!</definedName>
    <definedName name="T1B6" localSheetId="4">#REF!</definedName>
    <definedName name="T1B6" localSheetId="5">#REF!</definedName>
    <definedName name="T1B6" localSheetId="26">#REF!</definedName>
    <definedName name="T1B6" localSheetId="25">#REF!</definedName>
    <definedName name="T1B6">#REF!</definedName>
    <definedName name="T1B7" localSheetId="10">#REF!</definedName>
    <definedName name="T1B7" localSheetId="15">#REF!</definedName>
    <definedName name="T1B7" localSheetId="4">#REF!</definedName>
    <definedName name="T1B7" localSheetId="5">#REF!</definedName>
    <definedName name="T1B7" localSheetId="26">#REF!</definedName>
    <definedName name="T1B7" localSheetId="25">#REF!</definedName>
    <definedName name="T1B7">#REF!</definedName>
    <definedName name="T1D13" localSheetId="10">#REF!</definedName>
    <definedName name="T1D13" localSheetId="15">#REF!</definedName>
    <definedName name="T1D13" localSheetId="4">#REF!</definedName>
    <definedName name="T1D13" localSheetId="5">#REF!</definedName>
    <definedName name="T1D13" localSheetId="26">#REF!</definedName>
    <definedName name="T1D13" localSheetId="25">#REF!</definedName>
    <definedName name="T1D13">#REF!</definedName>
    <definedName name="T1D16" localSheetId="10">#REF!</definedName>
    <definedName name="T1D16" localSheetId="15">#REF!</definedName>
    <definedName name="T1D16" localSheetId="4">#REF!</definedName>
    <definedName name="T1D16" localSheetId="5">#REF!</definedName>
    <definedName name="T1D16" localSheetId="26">#REF!</definedName>
    <definedName name="T1D16" localSheetId="25">#REF!</definedName>
    <definedName name="T1D16">#REF!</definedName>
    <definedName name="T1D19" localSheetId="10">#REF!</definedName>
    <definedName name="T1D19" localSheetId="15">#REF!</definedName>
    <definedName name="T1D19" localSheetId="4">#REF!</definedName>
    <definedName name="T1D19" localSheetId="5">#REF!</definedName>
    <definedName name="T1D19" localSheetId="26">#REF!</definedName>
    <definedName name="T1D19" localSheetId="25">#REF!</definedName>
    <definedName name="T1D19">#REF!</definedName>
    <definedName name="T1D22" localSheetId="10">#REF!</definedName>
    <definedName name="T1D22" localSheetId="15">#REF!</definedName>
    <definedName name="T1D22" localSheetId="4">#REF!</definedName>
    <definedName name="T1D22" localSheetId="5">#REF!</definedName>
    <definedName name="T1D22" localSheetId="26">#REF!</definedName>
    <definedName name="T1D22" localSheetId="25">#REF!</definedName>
    <definedName name="T1D22">#REF!</definedName>
    <definedName name="T1D25" localSheetId="10">#REF!</definedName>
    <definedName name="T1D25" localSheetId="15">#REF!</definedName>
    <definedName name="T1D25" localSheetId="4">#REF!</definedName>
    <definedName name="T1D25" localSheetId="5">#REF!</definedName>
    <definedName name="T1D25" localSheetId="26">#REF!</definedName>
    <definedName name="T1D25" localSheetId="25">#REF!</definedName>
    <definedName name="T1D25">#REF!</definedName>
    <definedName name="T1D26" localSheetId="10">#REF!</definedName>
    <definedName name="T1D26" localSheetId="15">#REF!</definedName>
    <definedName name="T1D26" localSheetId="4">#REF!</definedName>
    <definedName name="T1D26" localSheetId="5">#REF!</definedName>
    <definedName name="T1D26" localSheetId="26">#REF!</definedName>
    <definedName name="T1D26" localSheetId="25">#REF!</definedName>
    <definedName name="T1D26">#REF!</definedName>
    <definedName name="T1D29" localSheetId="10">#REF!</definedName>
    <definedName name="T1D29" localSheetId="15">#REF!</definedName>
    <definedName name="T1D29" localSheetId="4">#REF!</definedName>
    <definedName name="T1D29" localSheetId="5">#REF!</definedName>
    <definedName name="T1D29" localSheetId="26">#REF!</definedName>
    <definedName name="T1D29" localSheetId="25">#REF!</definedName>
    <definedName name="T1D29">#REF!</definedName>
    <definedName name="T1D32" localSheetId="10">#REF!</definedName>
    <definedName name="T1D32" localSheetId="15">#REF!</definedName>
    <definedName name="T1D32" localSheetId="4">#REF!</definedName>
    <definedName name="T1D32" localSheetId="5">#REF!</definedName>
    <definedName name="T1D32" localSheetId="26">#REF!</definedName>
    <definedName name="T1D32" localSheetId="25">#REF!</definedName>
    <definedName name="T1D32">#REF!</definedName>
    <definedName name="T1H" localSheetId="10">#REF!</definedName>
    <definedName name="T1H" localSheetId="15">#REF!</definedName>
    <definedName name="T1H" localSheetId="4">#REF!</definedName>
    <definedName name="T1H" localSheetId="5">#REF!</definedName>
    <definedName name="T1H" localSheetId="26">#REF!</definedName>
    <definedName name="T1H" localSheetId="25">#REF!</definedName>
    <definedName name="T1H">#REF!</definedName>
    <definedName name="T1H1" localSheetId="10">#REF!</definedName>
    <definedName name="T1H1" localSheetId="15">#REF!</definedName>
    <definedName name="T1H1" localSheetId="4">#REF!</definedName>
    <definedName name="T1H1" localSheetId="5">#REF!</definedName>
    <definedName name="T1H1" localSheetId="26">#REF!</definedName>
    <definedName name="T1H1" localSheetId="25">#REF!</definedName>
    <definedName name="T1H1">#REF!</definedName>
    <definedName name="T1H2" localSheetId="10">#REF!</definedName>
    <definedName name="T1H2" localSheetId="15">#REF!</definedName>
    <definedName name="T1H2" localSheetId="4">#REF!</definedName>
    <definedName name="T1H2" localSheetId="5">#REF!</definedName>
    <definedName name="T1H2" localSheetId="26">#REF!</definedName>
    <definedName name="T1H2" localSheetId="25">#REF!</definedName>
    <definedName name="T1H2">#REF!</definedName>
    <definedName name="T1H3" localSheetId="10">#REF!</definedName>
    <definedName name="T1H3" localSheetId="15">#REF!</definedName>
    <definedName name="T1H3" localSheetId="4">#REF!</definedName>
    <definedName name="T1H3" localSheetId="5">#REF!</definedName>
    <definedName name="T1H3" localSheetId="26">#REF!</definedName>
    <definedName name="T1H3" localSheetId="25">#REF!</definedName>
    <definedName name="T1H3">#REF!</definedName>
    <definedName name="T1H4" localSheetId="10">#REF!</definedName>
    <definedName name="T1H4" localSheetId="15">#REF!</definedName>
    <definedName name="T1H4" localSheetId="4">#REF!</definedName>
    <definedName name="T1H4" localSheetId="5">#REF!</definedName>
    <definedName name="T1H4" localSheetId="26">#REF!</definedName>
    <definedName name="T1H4" localSheetId="25">#REF!</definedName>
    <definedName name="T1H4">#REF!</definedName>
    <definedName name="T1HANCH" localSheetId="10">#REF!</definedName>
    <definedName name="T1HANCH" localSheetId="15">#REF!</definedName>
    <definedName name="T1HANCH" localSheetId="4">#REF!</definedName>
    <definedName name="T1HANCH" localSheetId="5">#REF!</definedName>
    <definedName name="T1HANCH" localSheetId="26">#REF!</definedName>
    <definedName name="T1HANCH" localSheetId="25">#REF!</definedName>
    <definedName name="T1HANCH">#REF!</definedName>
    <definedName name="T1HC" localSheetId="10">#REF!</definedName>
    <definedName name="T1HC" localSheetId="15">#REF!</definedName>
    <definedName name="T1HC" localSheetId="4">#REF!</definedName>
    <definedName name="T1HC" localSheetId="5">#REF!</definedName>
    <definedName name="T1HC" localSheetId="26">#REF!</definedName>
    <definedName name="T1HC" localSheetId="25">#REF!</definedName>
    <definedName name="T1HC">#REF!</definedName>
    <definedName name="T1HUNCH" localSheetId="10">#REF!</definedName>
    <definedName name="T1HUNCH" localSheetId="15">#REF!</definedName>
    <definedName name="T1HUNCH" localSheetId="4">#REF!</definedName>
    <definedName name="T1HUNCH" localSheetId="5">#REF!</definedName>
    <definedName name="T1HUNCH" localSheetId="26">#REF!</definedName>
    <definedName name="T1HUNCH" localSheetId="25">#REF!</definedName>
    <definedName name="T1HUNCH">#REF!</definedName>
    <definedName name="t1p" localSheetId="10">#REF!</definedName>
    <definedName name="t1p" localSheetId="15">#REF!</definedName>
    <definedName name="t1p" localSheetId="4">#REF!</definedName>
    <definedName name="t1p" localSheetId="5">#REF!</definedName>
    <definedName name="t1p" localSheetId="26">#REF!</definedName>
    <definedName name="t1p" localSheetId="25">#REF!</definedName>
    <definedName name="t1p">#REF!</definedName>
    <definedName name="t1q" localSheetId="10">#REF!</definedName>
    <definedName name="t1q" localSheetId="15">#REF!</definedName>
    <definedName name="t1q" localSheetId="4">#REF!</definedName>
    <definedName name="t1q" localSheetId="5">#REF!</definedName>
    <definedName name="t1q" localSheetId="26">#REF!</definedName>
    <definedName name="t1q" localSheetId="25">#REF!</definedName>
    <definedName name="t1q">#REF!</definedName>
    <definedName name="T1뒷채움" localSheetId="10">#REF!</definedName>
    <definedName name="T1뒷채움" localSheetId="15">#REF!</definedName>
    <definedName name="T1뒷채움" localSheetId="4">#REF!</definedName>
    <definedName name="T1뒷채움" localSheetId="5">#REF!</definedName>
    <definedName name="T1뒷채움" localSheetId="26">#REF!</definedName>
    <definedName name="T1뒷채움" localSheetId="25">#REF!</definedName>
    <definedName name="T1뒷채움">#REF!</definedName>
    <definedName name="t2a1p">'[14]BOX(1.5X1.5)'!$I$22</definedName>
    <definedName name="t2a1t">'[14]BOX(1.5X1.5)'!$I$70</definedName>
    <definedName name="t2a2p">'[14]BOX(1.5X1.5)'!$I$46</definedName>
    <definedName name="t2a2t">'[14]BOX(1.5X1.5)'!$I$94</definedName>
    <definedName name="T2B" localSheetId="10">#REF!</definedName>
    <definedName name="T2B" localSheetId="15">#REF!</definedName>
    <definedName name="T2B" localSheetId="4">#REF!</definedName>
    <definedName name="T2B" localSheetId="5">#REF!</definedName>
    <definedName name="T2B" localSheetId="26">#REF!</definedName>
    <definedName name="T2B" localSheetId="25">#REF!</definedName>
    <definedName name="T2B">#REF!</definedName>
    <definedName name="T2B1" localSheetId="10">#REF!</definedName>
    <definedName name="T2B1" localSheetId="15">#REF!</definedName>
    <definedName name="T2B1" localSheetId="4">#REF!</definedName>
    <definedName name="T2B1" localSheetId="5">#REF!</definedName>
    <definedName name="T2B1" localSheetId="26">#REF!</definedName>
    <definedName name="T2B1" localSheetId="25">#REF!</definedName>
    <definedName name="T2B1">#REF!</definedName>
    <definedName name="T2B2" localSheetId="10">#REF!</definedName>
    <definedName name="T2B2" localSheetId="15">#REF!</definedName>
    <definedName name="T2B2" localSheetId="4">#REF!</definedName>
    <definedName name="T2B2" localSheetId="5">#REF!</definedName>
    <definedName name="T2B2" localSheetId="26">#REF!</definedName>
    <definedName name="T2B2" localSheetId="25">#REF!</definedName>
    <definedName name="T2B2">#REF!</definedName>
    <definedName name="T2B3" localSheetId="10">#REF!</definedName>
    <definedName name="T2B3" localSheetId="15">#REF!</definedName>
    <definedName name="T2B3" localSheetId="4">#REF!</definedName>
    <definedName name="T2B3" localSheetId="5">#REF!</definedName>
    <definedName name="T2B3" localSheetId="26">#REF!</definedName>
    <definedName name="T2B3" localSheetId="25">#REF!</definedName>
    <definedName name="T2B3">#REF!</definedName>
    <definedName name="T2B4" localSheetId="10">#REF!</definedName>
    <definedName name="T2B4" localSheetId="15">#REF!</definedName>
    <definedName name="T2B4" localSheetId="4">#REF!</definedName>
    <definedName name="T2B4" localSheetId="5">#REF!</definedName>
    <definedName name="T2B4" localSheetId="26">#REF!</definedName>
    <definedName name="T2B4" localSheetId="25">#REF!</definedName>
    <definedName name="T2B4">#REF!</definedName>
    <definedName name="T2B5" localSheetId="10">#REF!</definedName>
    <definedName name="T2B5" localSheetId="15">#REF!</definedName>
    <definedName name="T2B5" localSheetId="4">#REF!</definedName>
    <definedName name="T2B5" localSheetId="5">#REF!</definedName>
    <definedName name="T2B5" localSheetId="26">#REF!</definedName>
    <definedName name="T2B5" localSheetId="25">#REF!</definedName>
    <definedName name="T2B5">#REF!</definedName>
    <definedName name="T2B6" localSheetId="10">#REF!</definedName>
    <definedName name="T2B6" localSheetId="15">#REF!</definedName>
    <definedName name="T2B6" localSheetId="4">#REF!</definedName>
    <definedName name="T2B6" localSheetId="5">#REF!</definedName>
    <definedName name="T2B6" localSheetId="26">#REF!</definedName>
    <definedName name="T2B6" localSheetId="25">#REF!</definedName>
    <definedName name="T2B6">#REF!</definedName>
    <definedName name="T2B7" localSheetId="10">#REF!</definedName>
    <definedName name="T2B7" localSheetId="15">#REF!</definedName>
    <definedName name="T2B7" localSheetId="4">#REF!</definedName>
    <definedName name="T2B7" localSheetId="5">#REF!</definedName>
    <definedName name="T2B7" localSheetId="26">#REF!</definedName>
    <definedName name="T2B7" localSheetId="25">#REF!</definedName>
    <definedName name="T2B7">#REF!</definedName>
    <definedName name="T2D13" localSheetId="10">#REF!</definedName>
    <definedName name="T2D13" localSheetId="15">#REF!</definedName>
    <definedName name="T2D13" localSheetId="4">#REF!</definedName>
    <definedName name="T2D13" localSheetId="5">#REF!</definedName>
    <definedName name="T2D13" localSheetId="26">#REF!</definedName>
    <definedName name="T2D13" localSheetId="25">#REF!</definedName>
    <definedName name="T2D13">#REF!</definedName>
    <definedName name="T2D16" localSheetId="10">#REF!</definedName>
    <definedName name="T2D16" localSheetId="15">#REF!</definedName>
    <definedName name="T2D16" localSheetId="4">#REF!</definedName>
    <definedName name="T2D16" localSheetId="5">#REF!</definedName>
    <definedName name="T2D16" localSheetId="26">#REF!</definedName>
    <definedName name="T2D16" localSheetId="25">#REF!</definedName>
    <definedName name="T2D16">#REF!</definedName>
    <definedName name="T2D19" localSheetId="10">#REF!</definedName>
    <definedName name="T2D19" localSheetId="15">#REF!</definedName>
    <definedName name="T2D19" localSheetId="4">#REF!</definedName>
    <definedName name="T2D19" localSheetId="5">#REF!</definedName>
    <definedName name="T2D19" localSheetId="26">#REF!</definedName>
    <definedName name="T2D19" localSheetId="25">#REF!</definedName>
    <definedName name="T2D19">#REF!</definedName>
    <definedName name="T2D22" localSheetId="10">#REF!</definedName>
    <definedName name="T2D22" localSheetId="15">#REF!</definedName>
    <definedName name="T2D22" localSheetId="4">#REF!</definedName>
    <definedName name="T2D22" localSheetId="5">#REF!</definedName>
    <definedName name="T2D22" localSheetId="26">#REF!</definedName>
    <definedName name="T2D22" localSheetId="25">#REF!</definedName>
    <definedName name="T2D22">#REF!</definedName>
    <definedName name="T2D25" localSheetId="10">#REF!</definedName>
    <definedName name="T2D25" localSheetId="15">#REF!</definedName>
    <definedName name="T2D25" localSheetId="4">#REF!</definedName>
    <definedName name="T2D25" localSheetId="5">#REF!</definedName>
    <definedName name="T2D25" localSheetId="26">#REF!</definedName>
    <definedName name="T2D25" localSheetId="25">#REF!</definedName>
    <definedName name="T2D25">#REF!</definedName>
    <definedName name="T2D29" localSheetId="10">#REF!</definedName>
    <definedName name="T2D29" localSheetId="15">#REF!</definedName>
    <definedName name="T2D29" localSheetId="4">#REF!</definedName>
    <definedName name="T2D29" localSheetId="5">#REF!</definedName>
    <definedName name="T2D29" localSheetId="26">#REF!</definedName>
    <definedName name="T2D29" localSheetId="25">#REF!</definedName>
    <definedName name="T2D29">#REF!</definedName>
    <definedName name="T2D32" localSheetId="10">#REF!</definedName>
    <definedName name="T2D32" localSheetId="15">#REF!</definedName>
    <definedName name="T2D32" localSheetId="4">#REF!</definedName>
    <definedName name="T2D32" localSheetId="5">#REF!</definedName>
    <definedName name="T2D32" localSheetId="26">#REF!</definedName>
    <definedName name="T2D32" localSheetId="25">#REF!</definedName>
    <definedName name="T2D32">#REF!</definedName>
    <definedName name="T2H" localSheetId="10">#REF!</definedName>
    <definedName name="T2H" localSheetId="15">#REF!</definedName>
    <definedName name="T2H" localSheetId="4">#REF!</definedName>
    <definedName name="T2H" localSheetId="5">#REF!</definedName>
    <definedName name="T2H" localSheetId="26">#REF!</definedName>
    <definedName name="T2H" localSheetId="25">#REF!</definedName>
    <definedName name="T2H">#REF!</definedName>
    <definedName name="T2H1" localSheetId="10">#REF!</definedName>
    <definedName name="T2H1" localSheetId="15">#REF!</definedName>
    <definedName name="T2H1" localSheetId="4">#REF!</definedName>
    <definedName name="T2H1" localSheetId="5">#REF!</definedName>
    <definedName name="T2H1" localSheetId="26">#REF!</definedName>
    <definedName name="T2H1" localSheetId="25">#REF!</definedName>
    <definedName name="T2H1">#REF!</definedName>
    <definedName name="T2H2" localSheetId="10">#REF!</definedName>
    <definedName name="T2H2" localSheetId="15">#REF!</definedName>
    <definedName name="T2H2" localSheetId="4">#REF!</definedName>
    <definedName name="T2H2" localSheetId="5">#REF!</definedName>
    <definedName name="T2H2" localSheetId="26">#REF!</definedName>
    <definedName name="T2H2" localSheetId="25">#REF!</definedName>
    <definedName name="T2H2">#REF!</definedName>
    <definedName name="T2H3" localSheetId="10">#REF!</definedName>
    <definedName name="T2H3" localSheetId="15">#REF!</definedName>
    <definedName name="T2H3" localSheetId="4">#REF!</definedName>
    <definedName name="T2H3" localSheetId="5">#REF!</definedName>
    <definedName name="T2H3" localSheetId="26">#REF!</definedName>
    <definedName name="T2H3" localSheetId="25">#REF!</definedName>
    <definedName name="T2H3">#REF!</definedName>
    <definedName name="T2H4" localSheetId="10">#REF!</definedName>
    <definedName name="T2H4" localSheetId="15">#REF!</definedName>
    <definedName name="T2H4" localSheetId="4">#REF!</definedName>
    <definedName name="T2H4" localSheetId="5">#REF!</definedName>
    <definedName name="T2H4" localSheetId="26">#REF!</definedName>
    <definedName name="T2H4" localSheetId="25">#REF!</definedName>
    <definedName name="T2H4">#REF!</definedName>
    <definedName name="T2HANCH" localSheetId="10">#REF!</definedName>
    <definedName name="T2HANCH" localSheetId="15">#REF!</definedName>
    <definedName name="T2HANCH" localSheetId="4">#REF!</definedName>
    <definedName name="T2HANCH" localSheetId="5">#REF!</definedName>
    <definedName name="T2HANCH" localSheetId="26">#REF!</definedName>
    <definedName name="T2HANCH" localSheetId="25">#REF!</definedName>
    <definedName name="T2HANCH">#REF!</definedName>
    <definedName name="T2HC" localSheetId="10">#REF!</definedName>
    <definedName name="T2HC" localSheetId="15">#REF!</definedName>
    <definedName name="T2HC" localSheetId="4">#REF!</definedName>
    <definedName name="T2HC" localSheetId="5">#REF!</definedName>
    <definedName name="T2HC" localSheetId="26">#REF!</definedName>
    <definedName name="T2HC" localSheetId="25">#REF!</definedName>
    <definedName name="T2HC">#REF!</definedName>
    <definedName name="t2p" localSheetId="10">#REF!</definedName>
    <definedName name="t2p" localSheetId="15">#REF!</definedName>
    <definedName name="t2p" localSheetId="4">#REF!</definedName>
    <definedName name="t2p" localSheetId="5">#REF!</definedName>
    <definedName name="t2p" localSheetId="26">#REF!</definedName>
    <definedName name="t2p" localSheetId="25">#REF!</definedName>
    <definedName name="t2p">#REF!</definedName>
    <definedName name="T2Q" localSheetId="10">#REF!</definedName>
    <definedName name="T2Q" localSheetId="15">#REF!</definedName>
    <definedName name="T2Q" localSheetId="4">#REF!</definedName>
    <definedName name="T2Q" localSheetId="5">#REF!</definedName>
    <definedName name="T2Q" localSheetId="26">#REF!</definedName>
    <definedName name="T2Q" localSheetId="25">#REF!</definedName>
    <definedName name="T2Q">#REF!</definedName>
    <definedName name="T2뒷채움" localSheetId="10">#REF!</definedName>
    <definedName name="T2뒷채움" localSheetId="15">#REF!</definedName>
    <definedName name="T2뒷채움" localSheetId="4">#REF!</definedName>
    <definedName name="T2뒷채움" localSheetId="5">#REF!</definedName>
    <definedName name="T2뒷채움" localSheetId="26">#REF!</definedName>
    <definedName name="T2뒷채움" localSheetId="25">#REF!</definedName>
    <definedName name="T2뒷채움">#REF!</definedName>
    <definedName name="T3A1P">'[14]BOX(1.5X1.5)'!$I$23</definedName>
    <definedName name="t3a1t">'[14]BOX(1.5X1.5)'!$I$71</definedName>
    <definedName name="t3a2p">'[14]BOX(1.5X1.5)'!$I$47</definedName>
    <definedName name="t3a2t">'[14]BOX(1.5X1.5)'!$I$95</definedName>
    <definedName name="T3B" localSheetId="10">#REF!</definedName>
    <definedName name="T3B" localSheetId="15">#REF!</definedName>
    <definedName name="T3B" localSheetId="4">#REF!</definedName>
    <definedName name="T3B" localSheetId="5">#REF!</definedName>
    <definedName name="T3B" localSheetId="26">#REF!</definedName>
    <definedName name="T3B" localSheetId="25">#REF!</definedName>
    <definedName name="T3B">#REF!</definedName>
    <definedName name="T3B1" localSheetId="10">#REF!</definedName>
    <definedName name="T3B1" localSheetId="15">#REF!</definedName>
    <definedName name="T3B1" localSheetId="4">#REF!</definedName>
    <definedName name="T3B1" localSheetId="5">#REF!</definedName>
    <definedName name="T3B1" localSheetId="26">#REF!</definedName>
    <definedName name="T3B1" localSheetId="25">#REF!</definedName>
    <definedName name="T3B1">#REF!</definedName>
    <definedName name="T3B2" localSheetId="10">#REF!</definedName>
    <definedName name="T3B2" localSheetId="15">#REF!</definedName>
    <definedName name="T3B2" localSheetId="4">#REF!</definedName>
    <definedName name="T3B2" localSheetId="5">#REF!</definedName>
    <definedName name="T3B2" localSheetId="26">#REF!</definedName>
    <definedName name="T3B2" localSheetId="25">#REF!</definedName>
    <definedName name="T3B2">#REF!</definedName>
    <definedName name="T3B3" localSheetId="10">#REF!</definedName>
    <definedName name="T3B3" localSheetId="15">#REF!</definedName>
    <definedName name="T3B3" localSheetId="4">#REF!</definedName>
    <definedName name="T3B3" localSheetId="5">#REF!</definedName>
    <definedName name="T3B3" localSheetId="26">#REF!</definedName>
    <definedName name="T3B3" localSheetId="25">#REF!</definedName>
    <definedName name="T3B3">#REF!</definedName>
    <definedName name="T3B4" localSheetId="10">#REF!</definedName>
    <definedName name="T3B4" localSheetId="15">#REF!</definedName>
    <definedName name="T3B4" localSheetId="4">#REF!</definedName>
    <definedName name="T3B4" localSheetId="5">#REF!</definedName>
    <definedName name="T3B4" localSheetId="26">#REF!</definedName>
    <definedName name="T3B4" localSheetId="25">#REF!</definedName>
    <definedName name="T3B4">#REF!</definedName>
    <definedName name="T3B5" localSheetId="10">#REF!</definedName>
    <definedName name="T3B5" localSheetId="15">#REF!</definedName>
    <definedName name="T3B5" localSheetId="4">#REF!</definedName>
    <definedName name="T3B5" localSheetId="5">#REF!</definedName>
    <definedName name="T3B5" localSheetId="26">#REF!</definedName>
    <definedName name="T3B5" localSheetId="25">#REF!</definedName>
    <definedName name="T3B5">#REF!</definedName>
    <definedName name="T3B6" localSheetId="10">#REF!</definedName>
    <definedName name="T3B6" localSheetId="15">#REF!</definedName>
    <definedName name="T3B6" localSheetId="4">#REF!</definedName>
    <definedName name="T3B6" localSheetId="5">#REF!</definedName>
    <definedName name="T3B6" localSheetId="26">#REF!</definedName>
    <definedName name="T3B6" localSheetId="25">#REF!</definedName>
    <definedName name="T3B6">#REF!</definedName>
    <definedName name="T3B7" localSheetId="10">#REF!</definedName>
    <definedName name="T3B7" localSheetId="15">#REF!</definedName>
    <definedName name="T3B7" localSheetId="4">#REF!</definedName>
    <definedName name="T3B7" localSheetId="5">#REF!</definedName>
    <definedName name="T3B7" localSheetId="26">#REF!</definedName>
    <definedName name="T3B7" localSheetId="25">#REF!</definedName>
    <definedName name="T3B7">#REF!</definedName>
    <definedName name="T3D13" localSheetId="10">#REF!</definedName>
    <definedName name="T3D13" localSheetId="15">#REF!</definedName>
    <definedName name="T3D13" localSheetId="4">#REF!</definedName>
    <definedName name="T3D13" localSheetId="5">#REF!</definedName>
    <definedName name="T3D13" localSheetId="26">#REF!</definedName>
    <definedName name="T3D13" localSheetId="25">#REF!</definedName>
    <definedName name="T3D13">#REF!</definedName>
    <definedName name="T3D16" localSheetId="10">#REF!</definedName>
    <definedName name="T3D16" localSheetId="15">#REF!</definedName>
    <definedName name="T3D16" localSheetId="4">#REF!</definedName>
    <definedName name="T3D16" localSheetId="5">#REF!</definedName>
    <definedName name="T3D16" localSheetId="26">#REF!</definedName>
    <definedName name="T3D16" localSheetId="25">#REF!</definedName>
    <definedName name="T3D16">#REF!</definedName>
    <definedName name="T3D19" localSheetId="10">#REF!</definedName>
    <definedName name="T3D19" localSheetId="15">#REF!</definedName>
    <definedName name="T3D19" localSheetId="4">#REF!</definedName>
    <definedName name="T3D19" localSheetId="5">#REF!</definedName>
    <definedName name="T3D19" localSheetId="26">#REF!</definedName>
    <definedName name="T3D19" localSheetId="25">#REF!</definedName>
    <definedName name="T3D19">#REF!</definedName>
    <definedName name="T3D22" localSheetId="10">#REF!</definedName>
    <definedName name="T3D22" localSheetId="15">#REF!</definedName>
    <definedName name="T3D22" localSheetId="4">#REF!</definedName>
    <definedName name="T3D22" localSheetId="5">#REF!</definedName>
    <definedName name="T3D22" localSheetId="26">#REF!</definedName>
    <definedName name="T3D22" localSheetId="25">#REF!</definedName>
    <definedName name="T3D22">#REF!</definedName>
    <definedName name="T3D25" localSheetId="10">#REF!</definedName>
    <definedName name="T3D25" localSheetId="15">#REF!</definedName>
    <definedName name="T3D25" localSheetId="4">#REF!</definedName>
    <definedName name="T3D25" localSheetId="5">#REF!</definedName>
    <definedName name="T3D25" localSheetId="26">#REF!</definedName>
    <definedName name="T3D25" localSheetId="25">#REF!</definedName>
    <definedName name="T3D25">#REF!</definedName>
    <definedName name="T3D29" localSheetId="10">#REF!</definedName>
    <definedName name="T3D29" localSheetId="15">#REF!</definedName>
    <definedName name="T3D29" localSheetId="4">#REF!</definedName>
    <definedName name="T3D29" localSheetId="5">#REF!</definedName>
    <definedName name="T3D29" localSheetId="26">#REF!</definedName>
    <definedName name="T3D29" localSheetId="25">#REF!</definedName>
    <definedName name="T3D29">#REF!</definedName>
    <definedName name="T3D32" localSheetId="10">#REF!</definedName>
    <definedName name="T3D32" localSheetId="15">#REF!</definedName>
    <definedName name="T3D32" localSheetId="4">#REF!</definedName>
    <definedName name="T3D32" localSheetId="5">#REF!</definedName>
    <definedName name="T3D32" localSheetId="26">#REF!</definedName>
    <definedName name="T3D32" localSheetId="25">#REF!</definedName>
    <definedName name="T3D32">#REF!</definedName>
    <definedName name="T3H" localSheetId="10">#REF!</definedName>
    <definedName name="T3H" localSheetId="15">#REF!</definedName>
    <definedName name="T3H" localSheetId="4">#REF!</definedName>
    <definedName name="T3H" localSheetId="5">#REF!</definedName>
    <definedName name="T3H" localSheetId="26">#REF!</definedName>
    <definedName name="T3H" localSheetId="25">#REF!</definedName>
    <definedName name="T3H">#REF!</definedName>
    <definedName name="T3H1" localSheetId="10">#REF!</definedName>
    <definedName name="T3H1" localSheetId="15">#REF!</definedName>
    <definedName name="T3H1" localSheetId="4">#REF!</definedName>
    <definedName name="T3H1" localSheetId="5">#REF!</definedName>
    <definedName name="T3H1" localSheetId="26">#REF!</definedName>
    <definedName name="T3H1" localSheetId="25">#REF!</definedName>
    <definedName name="T3H1">#REF!</definedName>
    <definedName name="T3H2" localSheetId="10">#REF!</definedName>
    <definedName name="T3H2" localSheetId="15">#REF!</definedName>
    <definedName name="T3H2" localSheetId="4">#REF!</definedName>
    <definedName name="T3H2" localSheetId="5">#REF!</definedName>
    <definedName name="T3H2" localSheetId="26">#REF!</definedName>
    <definedName name="T3H2" localSheetId="25">#REF!</definedName>
    <definedName name="T3H2">#REF!</definedName>
    <definedName name="T3H3" localSheetId="10">#REF!</definedName>
    <definedName name="T3H3" localSheetId="15">#REF!</definedName>
    <definedName name="T3H3" localSheetId="4">#REF!</definedName>
    <definedName name="T3H3" localSheetId="5">#REF!</definedName>
    <definedName name="T3H3" localSheetId="26">#REF!</definedName>
    <definedName name="T3H3" localSheetId="25">#REF!</definedName>
    <definedName name="T3H3">#REF!</definedName>
    <definedName name="T3H4" localSheetId="10">#REF!</definedName>
    <definedName name="T3H4" localSheetId="15">#REF!</definedName>
    <definedName name="T3H4" localSheetId="4">#REF!</definedName>
    <definedName name="T3H4" localSheetId="5">#REF!</definedName>
    <definedName name="T3H4" localSheetId="26">#REF!</definedName>
    <definedName name="T3H4" localSheetId="25">#REF!</definedName>
    <definedName name="T3H4">#REF!</definedName>
    <definedName name="T3HANCH" localSheetId="10">#REF!</definedName>
    <definedName name="T3HANCH" localSheetId="15">#REF!</definedName>
    <definedName name="T3HANCH" localSheetId="4">#REF!</definedName>
    <definedName name="T3HANCH" localSheetId="5">#REF!</definedName>
    <definedName name="T3HANCH" localSheetId="26">#REF!</definedName>
    <definedName name="T3HANCH" localSheetId="25">#REF!</definedName>
    <definedName name="T3HANCH">#REF!</definedName>
    <definedName name="t3p" localSheetId="10">#REF!</definedName>
    <definedName name="t3p" localSheetId="15">#REF!</definedName>
    <definedName name="t3p" localSheetId="4">#REF!</definedName>
    <definedName name="t3p" localSheetId="5">#REF!</definedName>
    <definedName name="t3p" localSheetId="26">#REF!</definedName>
    <definedName name="t3p" localSheetId="25">#REF!</definedName>
    <definedName name="t3p">#REF!</definedName>
    <definedName name="T3Q" localSheetId="10">#REF!</definedName>
    <definedName name="T3Q" localSheetId="15">#REF!</definedName>
    <definedName name="T3Q" localSheetId="4">#REF!</definedName>
    <definedName name="T3Q" localSheetId="5">#REF!</definedName>
    <definedName name="T3Q" localSheetId="26">#REF!</definedName>
    <definedName name="T3Q" localSheetId="25">#REF!</definedName>
    <definedName name="T3Q">#REF!</definedName>
    <definedName name="T3뒷채움" localSheetId="10">#REF!</definedName>
    <definedName name="T3뒷채움" localSheetId="15">#REF!</definedName>
    <definedName name="T3뒷채움" localSheetId="4">#REF!</definedName>
    <definedName name="T3뒷채움" localSheetId="5">#REF!</definedName>
    <definedName name="T3뒷채움" localSheetId="26">#REF!</definedName>
    <definedName name="T3뒷채움" localSheetId="25">#REF!</definedName>
    <definedName name="T3뒷채움">#REF!</definedName>
    <definedName name="T4B" localSheetId="10">#REF!</definedName>
    <definedName name="T4B" localSheetId="15">#REF!</definedName>
    <definedName name="T4B" localSheetId="4">#REF!</definedName>
    <definedName name="T4B" localSheetId="5">#REF!</definedName>
    <definedName name="T4B" localSheetId="26">#REF!</definedName>
    <definedName name="T4B" localSheetId="25">#REF!</definedName>
    <definedName name="T4B">#REF!</definedName>
    <definedName name="T4B1" localSheetId="10">#REF!</definedName>
    <definedName name="T4B1" localSheetId="15">#REF!</definedName>
    <definedName name="T4B1" localSheetId="4">#REF!</definedName>
    <definedName name="T4B1" localSheetId="5">#REF!</definedName>
    <definedName name="T4B1" localSheetId="26">#REF!</definedName>
    <definedName name="T4B1" localSheetId="25">#REF!</definedName>
    <definedName name="T4B1">#REF!</definedName>
    <definedName name="T4B2" localSheetId="10">#REF!</definedName>
    <definedName name="T4B2" localSheetId="15">#REF!</definedName>
    <definedName name="T4B2" localSheetId="4">#REF!</definedName>
    <definedName name="T4B2" localSheetId="5">#REF!</definedName>
    <definedName name="T4B2" localSheetId="26">#REF!</definedName>
    <definedName name="T4B2" localSheetId="25">#REF!</definedName>
    <definedName name="T4B2">#REF!</definedName>
    <definedName name="T4B3" localSheetId="10">#REF!</definedName>
    <definedName name="T4B3" localSheetId="15">#REF!</definedName>
    <definedName name="T4B3" localSheetId="4">#REF!</definedName>
    <definedName name="T4B3" localSheetId="5">#REF!</definedName>
    <definedName name="T4B3" localSheetId="26">#REF!</definedName>
    <definedName name="T4B3" localSheetId="25">#REF!</definedName>
    <definedName name="T4B3">#REF!</definedName>
    <definedName name="T4B4" localSheetId="10">#REF!</definedName>
    <definedName name="T4B4" localSheetId="15">#REF!</definedName>
    <definedName name="T4B4" localSheetId="4">#REF!</definedName>
    <definedName name="T4B4" localSheetId="5">#REF!</definedName>
    <definedName name="T4B4" localSheetId="26">#REF!</definedName>
    <definedName name="T4B4" localSheetId="25">#REF!</definedName>
    <definedName name="T4B4">#REF!</definedName>
    <definedName name="T4B5" localSheetId="10">#REF!</definedName>
    <definedName name="T4B5" localSheetId="15">#REF!</definedName>
    <definedName name="T4B5" localSheetId="4">#REF!</definedName>
    <definedName name="T4B5" localSheetId="5">#REF!</definedName>
    <definedName name="T4B5" localSheetId="26">#REF!</definedName>
    <definedName name="T4B5" localSheetId="25">#REF!</definedName>
    <definedName name="T4B5">#REF!</definedName>
    <definedName name="T4B6" localSheetId="10">#REF!</definedName>
    <definedName name="T4B6" localSheetId="15">#REF!</definedName>
    <definedName name="T4B6" localSheetId="4">#REF!</definedName>
    <definedName name="T4B6" localSheetId="5">#REF!</definedName>
    <definedName name="T4B6" localSheetId="26">#REF!</definedName>
    <definedName name="T4B6" localSheetId="25">#REF!</definedName>
    <definedName name="T4B6">#REF!</definedName>
    <definedName name="T4B7" localSheetId="10">#REF!</definedName>
    <definedName name="T4B7" localSheetId="15">#REF!</definedName>
    <definedName name="T4B7" localSheetId="4">#REF!</definedName>
    <definedName name="T4B7" localSheetId="5">#REF!</definedName>
    <definedName name="T4B7" localSheetId="26">#REF!</definedName>
    <definedName name="T4B7" localSheetId="25">#REF!</definedName>
    <definedName name="T4B7">#REF!</definedName>
    <definedName name="T4D13" localSheetId="10">#REF!</definedName>
    <definedName name="T4D13" localSheetId="15">#REF!</definedName>
    <definedName name="T4D13" localSheetId="4">#REF!</definedName>
    <definedName name="T4D13" localSheetId="5">#REF!</definedName>
    <definedName name="T4D13" localSheetId="26">#REF!</definedName>
    <definedName name="T4D13" localSheetId="25">#REF!</definedName>
    <definedName name="T4D13">#REF!</definedName>
    <definedName name="T4D16" localSheetId="10">#REF!</definedName>
    <definedName name="T4D16" localSheetId="15">#REF!</definedName>
    <definedName name="T4D16" localSheetId="4">#REF!</definedName>
    <definedName name="T4D16" localSheetId="5">#REF!</definedName>
    <definedName name="T4D16" localSheetId="26">#REF!</definedName>
    <definedName name="T4D16" localSheetId="25">#REF!</definedName>
    <definedName name="T4D16">#REF!</definedName>
    <definedName name="T4D19" localSheetId="10">#REF!</definedName>
    <definedName name="T4D19" localSheetId="15">#REF!</definedName>
    <definedName name="T4D19" localSheetId="4">#REF!</definedName>
    <definedName name="T4D19" localSheetId="5">#REF!</definedName>
    <definedName name="T4D19" localSheetId="26">#REF!</definedName>
    <definedName name="T4D19" localSheetId="25">#REF!</definedName>
    <definedName name="T4D19">#REF!</definedName>
    <definedName name="T4D22" localSheetId="10">#REF!</definedName>
    <definedName name="T4D22" localSheetId="15">#REF!</definedName>
    <definedName name="T4D22" localSheetId="4">#REF!</definedName>
    <definedName name="T4D22" localSheetId="5">#REF!</definedName>
    <definedName name="T4D22" localSheetId="26">#REF!</definedName>
    <definedName name="T4D22" localSheetId="25">#REF!</definedName>
    <definedName name="T4D22">#REF!</definedName>
    <definedName name="T4D25" localSheetId="10">#REF!</definedName>
    <definedName name="T4D25" localSheetId="15">#REF!</definedName>
    <definedName name="T4D25" localSheetId="4">#REF!</definedName>
    <definedName name="T4D25" localSheetId="5">#REF!</definedName>
    <definedName name="T4D25" localSheetId="26">#REF!</definedName>
    <definedName name="T4D25" localSheetId="25">#REF!</definedName>
    <definedName name="T4D25">#REF!</definedName>
    <definedName name="T4D29" localSheetId="10">#REF!</definedName>
    <definedName name="T4D29" localSheetId="15">#REF!</definedName>
    <definedName name="T4D29" localSheetId="4">#REF!</definedName>
    <definedName name="T4D29" localSheetId="5">#REF!</definedName>
    <definedName name="T4D29" localSheetId="26">#REF!</definedName>
    <definedName name="T4D29" localSheetId="25">#REF!</definedName>
    <definedName name="T4D29">#REF!</definedName>
    <definedName name="T4D32" localSheetId="10">#REF!</definedName>
    <definedName name="T4D32" localSheetId="15">#REF!</definedName>
    <definedName name="T4D32" localSheetId="4">#REF!</definedName>
    <definedName name="T4D32" localSheetId="5">#REF!</definedName>
    <definedName name="T4D32" localSheetId="26">#REF!</definedName>
    <definedName name="T4D32" localSheetId="25">#REF!</definedName>
    <definedName name="T4D32">#REF!</definedName>
    <definedName name="T4H" localSheetId="10">#REF!</definedName>
    <definedName name="T4H" localSheetId="15">#REF!</definedName>
    <definedName name="T4H" localSheetId="4">#REF!</definedName>
    <definedName name="T4H" localSheetId="5">#REF!</definedName>
    <definedName name="T4H" localSheetId="26">#REF!</definedName>
    <definedName name="T4H" localSheetId="25">#REF!</definedName>
    <definedName name="T4H">#REF!</definedName>
    <definedName name="T4H1" localSheetId="10">#REF!</definedName>
    <definedName name="T4H1" localSheetId="15">#REF!</definedName>
    <definedName name="T4H1" localSheetId="4">#REF!</definedName>
    <definedName name="T4H1" localSheetId="5">#REF!</definedName>
    <definedName name="T4H1" localSheetId="26">#REF!</definedName>
    <definedName name="T4H1" localSheetId="25">#REF!</definedName>
    <definedName name="T4H1">#REF!</definedName>
    <definedName name="T4H2" localSheetId="10">#REF!</definedName>
    <definedName name="T4H2" localSheetId="15">#REF!</definedName>
    <definedName name="T4H2" localSheetId="4">#REF!</definedName>
    <definedName name="T4H2" localSheetId="5">#REF!</definedName>
    <definedName name="T4H2" localSheetId="26">#REF!</definedName>
    <definedName name="T4H2" localSheetId="25">#REF!</definedName>
    <definedName name="T4H2">#REF!</definedName>
    <definedName name="T4H3" localSheetId="10">#REF!</definedName>
    <definedName name="T4H3" localSheetId="15">#REF!</definedName>
    <definedName name="T4H3" localSheetId="4">#REF!</definedName>
    <definedName name="T4H3" localSheetId="5">#REF!</definedName>
    <definedName name="T4H3" localSheetId="26">#REF!</definedName>
    <definedName name="T4H3" localSheetId="25">#REF!</definedName>
    <definedName name="T4H3">#REF!</definedName>
    <definedName name="T4H4" localSheetId="10">#REF!</definedName>
    <definedName name="T4H4" localSheetId="15">#REF!</definedName>
    <definedName name="T4H4" localSheetId="4">#REF!</definedName>
    <definedName name="T4H4" localSheetId="5">#REF!</definedName>
    <definedName name="T4H4" localSheetId="26">#REF!</definedName>
    <definedName name="T4H4" localSheetId="25">#REF!</definedName>
    <definedName name="T4H4">#REF!</definedName>
    <definedName name="T4HANCH" localSheetId="10">#REF!</definedName>
    <definedName name="T4HANCH" localSheetId="15">#REF!</definedName>
    <definedName name="T4HANCH" localSheetId="4">#REF!</definedName>
    <definedName name="T4HANCH" localSheetId="5">#REF!</definedName>
    <definedName name="T4HANCH" localSheetId="26">#REF!</definedName>
    <definedName name="T4HANCH" localSheetId="25">#REF!</definedName>
    <definedName name="T4HANCH">#REF!</definedName>
    <definedName name="t4p" localSheetId="10">#REF!</definedName>
    <definedName name="t4p" localSheetId="15">#REF!</definedName>
    <definedName name="t4p" localSheetId="4">#REF!</definedName>
    <definedName name="t4p" localSheetId="5">#REF!</definedName>
    <definedName name="t4p" localSheetId="26">#REF!</definedName>
    <definedName name="t4p" localSheetId="25">#REF!</definedName>
    <definedName name="t4p">#REF!</definedName>
    <definedName name="T4Q" localSheetId="10">#REF!</definedName>
    <definedName name="T4Q" localSheetId="15">#REF!</definedName>
    <definedName name="T4Q" localSheetId="4">#REF!</definedName>
    <definedName name="T4Q" localSheetId="5">#REF!</definedName>
    <definedName name="T4Q" localSheetId="26">#REF!</definedName>
    <definedName name="T4Q" localSheetId="25">#REF!</definedName>
    <definedName name="T4Q">#REF!</definedName>
    <definedName name="T4뒷채움" localSheetId="10">#REF!</definedName>
    <definedName name="T4뒷채움" localSheetId="15">#REF!</definedName>
    <definedName name="T4뒷채움" localSheetId="4">#REF!</definedName>
    <definedName name="T4뒷채움" localSheetId="5">#REF!</definedName>
    <definedName name="T4뒷채움" localSheetId="26">#REF!</definedName>
    <definedName name="T4뒷채움" localSheetId="25">#REF!</definedName>
    <definedName name="T4뒷채움">#REF!</definedName>
    <definedName name="T5B" localSheetId="10">#REF!</definedName>
    <definedName name="T5B" localSheetId="15">#REF!</definedName>
    <definedName name="T5B" localSheetId="4">#REF!</definedName>
    <definedName name="T5B" localSheetId="5">#REF!</definedName>
    <definedName name="T5B" localSheetId="26">#REF!</definedName>
    <definedName name="T5B" localSheetId="25">#REF!</definedName>
    <definedName name="T5B">#REF!</definedName>
    <definedName name="T5B1" localSheetId="10">#REF!</definedName>
    <definedName name="T5B1" localSheetId="15">#REF!</definedName>
    <definedName name="T5B1" localSheetId="4">#REF!</definedName>
    <definedName name="T5B1" localSheetId="5">#REF!</definedName>
    <definedName name="T5B1" localSheetId="26">#REF!</definedName>
    <definedName name="T5B1" localSheetId="25">#REF!</definedName>
    <definedName name="T5B1">#REF!</definedName>
    <definedName name="T5B2" localSheetId="10">#REF!</definedName>
    <definedName name="T5B2" localSheetId="15">#REF!</definedName>
    <definedName name="T5B2" localSheetId="4">#REF!</definedName>
    <definedName name="T5B2" localSheetId="5">#REF!</definedName>
    <definedName name="T5B2" localSheetId="26">#REF!</definedName>
    <definedName name="T5B2" localSheetId="25">#REF!</definedName>
    <definedName name="T5B2">#REF!</definedName>
    <definedName name="T5B3" localSheetId="10">#REF!</definedName>
    <definedName name="T5B3" localSheetId="15">#REF!</definedName>
    <definedName name="T5B3" localSheetId="4">#REF!</definedName>
    <definedName name="T5B3" localSheetId="5">#REF!</definedName>
    <definedName name="T5B3" localSheetId="26">#REF!</definedName>
    <definedName name="T5B3" localSheetId="25">#REF!</definedName>
    <definedName name="T5B3">#REF!</definedName>
    <definedName name="T5B4" localSheetId="10">#REF!</definedName>
    <definedName name="T5B4" localSheetId="15">#REF!</definedName>
    <definedName name="T5B4" localSheetId="4">#REF!</definedName>
    <definedName name="T5B4" localSheetId="5">#REF!</definedName>
    <definedName name="T5B4" localSheetId="26">#REF!</definedName>
    <definedName name="T5B4" localSheetId="25">#REF!</definedName>
    <definedName name="T5B4">#REF!</definedName>
    <definedName name="T5B5" localSheetId="10">#REF!</definedName>
    <definedName name="T5B5" localSheetId="15">#REF!</definedName>
    <definedName name="T5B5" localSheetId="4">#REF!</definedName>
    <definedName name="T5B5" localSheetId="5">#REF!</definedName>
    <definedName name="T5B5" localSheetId="26">#REF!</definedName>
    <definedName name="T5B5" localSheetId="25">#REF!</definedName>
    <definedName name="T5B5">#REF!</definedName>
    <definedName name="T5B6" localSheetId="10">#REF!</definedName>
    <definedName name="T5B6" localSheetId="15">#REF!</definedName>
    <definedName name="T5B6" localSheetId="4">#REF!</definedName>
    <definedName name="T5B6" localSheetId="5">#REF!</definedName>
    <definedName name="T5B6" localSheetId="26">#REF!</definedName>
    <definedName name="T5B6" localSheetId="25">#REF!</definedName>
    <definedName name="T5B6">#REF!</definedName>
    <definedName name="T5B7" localSheetId="10">#REF!</definedName>
    <definedName name="T5B7" localSheetId="15">#REF!</definedName>
    <definedName name="T5B7" localSheetId="4">#REF!</definedName>
    <definedName name="T5B7" localSheetId="5">#REF!</definedName>
    <definedName name="T5B7" localSheetId="26">#REF!</definedName>
    <definedName name="T5B7" localSheetId="25">#REF!</definedName>
    <definedName name="T5B7">#REF!</definedName>
    <definedName name="T5D13" localSheetId="10">#REF!</definedName>
    <definedName name="T5D13" localSheetId="15">#REF!</definedName>
    <definedName name="T5D13" localSheetId="4">#REF!</definedName>
    <definedName name="T5D13" localSheetId="5">#REF!</definedName>
    <definedName name="T5D13" localSheetId="26">#REF!</definedName>
    <definedName name="T5D13" localSheetId="25">#REF!</definedName>
    <definedName name="T5D13">#REF!</definedName>
    <definedName name="T5D16" localSheetId="10">#REF!</definedName>
    <definedName name="T5D16" localSheetId="15">#REF!</definedName>
    <definedName name="T5D16" localSheetId="4">#REF!</definedName>
    <definedName name="T5D16" localSheetId="5">#REF!</definedName>
    <definedName name="T5D16" localSheetId="26">#REF!</definedName>
    <definedName name="T5D16" localSheetId="25">#REF!</definedName>
    <definedName name="T5D16">#REF!</definedName>
    <definedName name="T5D19" localSheetId="10">#REF!</definedName>
    <definedName name="T5D19" localSheetId="15">#REF!</definedName>
    <definedName name="T5D19" localSheetId="4">#REF!</definedName>
    <definedName name="T5D19" localSheetId="5">#REF!</definedName>
    <definedName name="T5D19" localSheetId="26">#REF!</definedName>
    <definedName name="T5D19" localSheetId="25">#REF!</definedName>
    <definedName name="T5D19">#REF!</definedName>
    <definedName name="T5D22" localSheetId="10">#REF!</definedName>
    <definedName name="T5D22" localSheetId="15">#REF!</definedName>
    <definedName name="T5D22" localSheetId="4">#REF!</definedName>
    <definedName name="T5D22" localSheetId="5">#REF!</definedName>
    <definedName name="T5D22" localSheetId="26">#REF!</definedName>
    <definedName name="T5D22" localSheetId="25">#REF!</definedName>
    <definedName name="T5D22">#REF!</definedName>
    <definedName name="T5D25" localSheetId="10">#REF!</definedName>
    <definedName name="T5D25" localSheetId="15">#REF!</definedName>
    <definedName name="T5D25" localSheetId="4">#REF!</definedName>
    <definedName name="T5D25" localSheetId="5">#REF!</definedName>
    <definedName name="T5D25" localSheetId="26">#REF!</definedName>
    <definedName name="T5D25" localSheetId="25">#REF!</definedName>
    <definedName name="T5D25">#REF!</definedName>
    <definedName name="T5D29" localSheetId="10">#REF!</definedName>
    <definedName name="T5D29" localSheetId="15">#REF!</definedName>
    <definedName name="T5D29" localSheetId="4">#REF!</definedName>
    <definedName name="T5D29" localSheetId="5">#REF!</definedName>
    <definedName name="T5D29" localSheetId="26">#REF!</definedName>
    <definedName name="T5D29" localSheetId="25">#REF!</definedName>
    <definedName name="T5D29">#REF!</definedName>
    <definedName name="T5D32" localSheetId="10">#REF!</definedName>
    <definedName name="T5D32" localSheetId="15">#REF!</definedName>
    <definedName name="T5D32" localSheetId="4">#REF!</definedName>
    <definedName name="T5D32" localSheetId="5">#REF!</definedName>
    <definedName name="T5D32" localSheetId="26">#REF!</definedName>
    <definedName name="T5D32" localSheetId="25">#REF!</definedName>
    <definedName name="T5D32">#REF!</definedName>
    <definedName name="T5H" localSheetId="10">#REF!</definedName>
    <definedName name="T5H" localSheetId="15">#REF!</definedName>
    <definedName name="T5H" localSheetId="4">#REF!</definedName>
    <definedName name="T5H" localSheetId="5">#REF!</definedName>
    <definedName name="T5H" localSheetId="26">#REF!</definedName>
    <definedName name="T5H" localSheetId="25">#REF!</definedName>
    <definedName name="T5H">#REF!</definedName>
    <definedName name="T5H1" localSheetId="10">#REF!</definedName>
    <definedName name="T5H1" localSheetId="15">#REF!</definedName>
    <definedName name="T5H1" localSheetId="4">#REF!</definedName>
    <definedName name="T5H1" localSheetId="5">#REF!</definedName>
    <definedName name="T5H1" localSheetId="26">#REF!</definedName>
    <definedName name="T5H1" localSheetId="25">#REF!</definedName>
    <definedName name="T5H1">#REF!</definedName>
    <definedName name="T5H2" localSheetId="10">#REF!</definedName>
    <definedName name="T5H2" localSheetId="15">#REF!</definedName>
    <definedName name="T5H2" localSheetId="4">#REF!</definedName>
    <definedName name="T5H2" localSheetId="5">#REF!</definedName>
    <definedName name="T5H2" localSheetId="26">#REF!</definedName>
    <definedName name="T5H2" localSheetId="25">#REF!</definedName>
    <definedName name="T5H2">#REF!</definedName>
    <definedName name="T5H3" localSheetId="10">#REF!</definedName>
    <definedName name="T5H3" localSheetId="15">#REF!</definedName>
    <definedName name="T5H3" localSheetId="4">#REF!</definedName>
    <definedName name="T5H3" localSheetId="5">#REF!</definedName>
    <definedName name="T5H3" localSheetId="26">#REF!</definedName>
    <definedName name="T5H3" localSheetId="25">#REF!</definedName>
    <definedName name="T5H3">#REF!</definedName>
    <definedName name="T5H4" localSheetId="10">#REF!</definedName>
    <definedName name="T5H4" localSheetId="15">#REF!</definedName>
    <definedName name="T5H4" localSheetId="4">#REF!</definedName>
    <definedName name="T5H4" localSheetId="5">#REF!</definedName>
    <definedName name="T5H4" localSheetId="26">#REF!</definedName>
    <definedName name="T5H4" localSheetId="25">#REF!</definedName>
    <definedName name="T5H4">#REF!</definedName>
    <definedName name="T5HANCH" localSheetId="10">#REF!</definedName>
    <definedName name="T5HANCH" localSheetId="15">#REF!</definedName>
    <definedName name="T5HANCH" localSheetId="4">#REF!</definedName>
    <definedName name="T5HANCH" localSheetId="5">#REF!</definedName>
    <definedName name="T5HANCH" localSheetId="26">#REF!</definedName>
    <definedName name="T5HANCH" localSheetId="25">#REF!</definedName>
    <definedName name="T5HANCH">#REF!</definedName>
    <definedName name="t5p" localSheetId="10">#REF!</definedName>
    <definedName name="t5p" localSheetId="15">#REF!</definedName>
    <definedName name="t5p" localSheetId="4">#REF!</definedName>
    <definedName name="t5p" localSheetId="5">#REF!</definedName>
    <definedName name="t5p" localSheetId="26">#REF!</definedName>
    <definedName name="t5p" localSheetId="25">#REF!</definedName>
    <definedName name="t5p">#REF!</definedName>
    <definedName name="T5Q" localSheetId="10">#REF!</definedName>
    <definedName name="T5Q" localSheetId="15">#REF!</definedName>
    <definedName name="T5Q" localSheetId="4">#REF!</definedName>
    <definedName name="T5Q" localSheetId="5">#REF!</definedName>
    <definedName name="T5Q" localSheetId="26">#REF!</definedName>
    <definedName name="T5Q" localSheetId="25">#REF!</definedName>
    <definedName name="T5Q">#REF!</definedName>
    <definedName name="T5뒷채움" localSheetId="10">#REF!</definedName>
    <definedName name="T5뒷채움" localSheetId="15">#REF!</definedName>
    <definedName name="T5뒷채움" localSheetId="4">#REF!</definedName>
    <definedName name="T5뒷채움" localSheetId="5">#REF!</definedName>
    <definedName name="T5뒷채움" localSheetId="26">#REF!</definedName>
    <definedName name="T5뒷채움" localSheetId="25">#REF!</definedName>
    <definedName name="T5뒷채움">#REF!</definedName>
    <definedName name="T6B" localSheetId="10">#REF!</definedName>
    <definedName name="T6B" localSheetId="15">#REF!</definedName>
    <definedName name="T6B" localSheetId="4">#REF!</definedName>
    <definedName name="T6B" localSheetId="5">#REF!</definedName>
    <definedName name="T6B" localSheetId="26">#REF!</definedName>
    <definedName name="T6B" localSheetId="25">#REF!</definedName>
    <definedName name="T6B">#REF!</definedName>
    <definedName name="T6B1" localSheetId="10">#REF!</definedName>
    <definedName name="T6B1" localSheetId="15">#REF!</definedName>
    <definedName name="T6B1" localSheetId="4">#REF!</definedName>
    <definedName name="T6B1" localSheetId="5">#REF!</definedName>
    <definedName name="T6B1" localSheetId="26">#REF!</definedName>
    <definedName name="T6B1" localSheetId="25">#REF!</definedName>
    <definedName name="T6B1">#REF!</definedName>
    <definedName name="T6B2" localSheetId="10">#REF!</definedName>
    <definedName name="T6B2" localSheetId="15">#REF!</definedName>
    <definedName name="T6B2" localSheetId="4">#REF!</definedName>
    <definedName name="T6B2" localSheetId="5">#REF!</definedName>
    <definedName name="T6B2" localSheetId="26">#REF!</definedName>
    <definedName name="T6B2" localSheetId="25">#REF!</definedName>
    <definedName name="T6B2">#REF!</definedName>
    <definedName name="T6B3" localSheetId="10">#REF!</definedName>
    <definedName name="T6B3" localSheetId="15">#REF!</definedName>
    <definedName name="T6B3" localSheetId="4">#REF!</definedName>
    <definedName name="T6B3" localSheetId="5">#REF!</definedName>
    <definedName name="T6B3" localSheetId="26">#REF!</definedName>
    <definedName name="T6B3" localSheetId="25">#REF!</definedName>
    <definedName name="T6B3">#REF!</definedName>
    <definedName name="T6B4" localSheetId="10">#REF!</definedName>
    <definedName name="T6B4" localSheetId="15">#REF!</definedName>
    <definedName name="T6B4" localSheetId="4">#REF!</definedName>
    <definedName name="T6B4" localSheetId="5">#REF!</definedName>
    <definedName name="T6B4" localSheetId="26">#REF!</definedName>
    <definedName name="T6B4" localSheetId="25">#REF!</definedName>
    <definedName name="T6B4">#REF!</definedName>
    <definedName name="T6B5" localSheetId="10">#REF!</definedName>
    <definedName name="T6B5" localSheetId="15">#REF!</definedName>
    <definedName name="T6B5" localSheetId="4">#REF!</definedName>
    <definedName name="T6B5" localSheetId="5">#REF!</definedName>
    <definedName name="T6B5" localSheetId="26">#REF!</definedName>
    <definedName name="T6B5" localSheetId="25">#REF!</definedName>
    <definedName name="T6B5">#REF!</definedName>
    <definedName name="T6B6" localSheetId="10">#REF!</definedName>
    <definedName name="T6B6" localSheetId="15">#REF!</definedName>
    <definedName name="T6B6" localSheetId="4">#REF!</definedName>
    <definedName name="T6B6" localSheetId="5">#REF!</definedName>
    <definedName name="T6B6" localSheetId="26">#REF!</definedName>
    <definedName name="T6B6" localSheetId="25">#REF!</definedName>
    <definedName name="T6B6">#REF!</definedName>
    <definedName name="T6B7" localSheetId="10">#REF!</definedName>
    <definedName name="T6B7" localSheetId="15">#REF!</definedName>
    <definedName name="T6B7" localSheetId="4">#REF!</definedName>
    <definedName name="T6B7" localSheetId="5">#REF!</definedName>
    <definedName name="T6B7" localSheetId="26">#REF!</definedName>
    <definedName name="T6B7" localSheetId="25">#REF!</definedName>
    <definedName name="T6B7">#REF!</definedName>
    <definedName name="T6D13" localSheetId="10">#REF!</definedName>
    <definedName name="T6D13" localSheetId="15">#REF!</definedName>
    <definedName name="T6D13" localSheetId="4">#REF!</definedName>
    <definedName name="T6D13" localSheetId="5">#REF!</definedName>
    <definedName name="T6D13" localSheetId="26">#REF!</definedName>
    <definedName name="T6D13" localSheetId="25">#REF!</definedName>
    <definedName name="T6D13">#REF!</definedName>
    <definedName name="T6D16" localSheetId="10">#REF!</definedName>
    <definedName name="T6D16" localSheetId="15">#REF!</definedName>
    <definedName name="T6D16" localSheetId="4">#REF!</definedName>
    <definedName name="T6D16" localSheetId="5">#REF!</definedName>
    <definedName name="T6D16" localSheetId="26">#REF!</definedName>
    <definedName name="T6D16" localSheetId="25">#REF!</definedName>
    <definedName name="T6D16">#REF!</definedName>
    <definedName name="T6D169" localSheetId="10">#REF!</definedName>
    <definedName name="T6D169" localSheetId="15">#REF!</definedName>
    <definedName name="T6D169" localSheetId="4">#REF!</definedName>
    <definedName name="T6D169" localSheetId="5">#REF!</definedName>
    <definedName name="T6D169" localSheetId="26">#REF!</definedName>
    <definedName name="T6D169" localSheetId="25">#REF!</definedName>
    <definedName name="T6D169">#REF!</definedName>
    <definedName name="T6D19" localSheetId="10">#REF!</definedName>
    <definedName name="T6D19" localSheetId="15">#REF!</definedName>
    <definedName name="T6D19" localSheetId="4">#REF!</definedName>
    <definedName name="T6D19" localSheetId="5">#REF!</definedName>
    <definedName name="T6D19" localSheetId="26">#REF!</definedName>
    <definedName name="T6D19" localSheetId="25">#REF!</definedName>
    <definedName name="T6D19">#REF!</definedName>
    <definedName name="T6D22" localSheetId="10">#REF!</definedName>
    <definedName name="T6D22" localSheetId="15">#REF!</definedName>
    <definedName name="T6D22" localSheetId="4">#REF!</definedName>
    <definedName name="T6D22" localSheetId="5">#REF!</definedName>
    <definedName name="T6D22" localSheetId="26">#REF!</definedName>
    <definedName name="T6D22" localSheetId="25">#REF!</definedName>
    <definedName name="T6D22">#REF!</definedName>
    <definedName name="T6D25" localSheetId="10">#REF!</definedName>
    <definedName name="T6D25" localSheetId="15">#REF!</definedName>
    <definedName name="T6D25" localSheetId="4">#REF!</definedName>
    <definedName name="T6D25" localSheetId="5">#REF!</definedName>
    <definedName name="T6D25" localSheetId="26">#REF!</definedName>
    <definedName name="T6D25" localSheetId="25">#REF!</definedName>
    <definedName name="T6D25">#REF!</definedName>
    <definedName name="T6D29" localSheetId="10">#REF!</definedName>
    <definedName name="T6D29" localSheetId="15">#REF!</definedName>
    <definedName name="T6D29" localSheetId="4">#REF!</definedName>
    <definedName name="T6D29" localSheetId="5">#REF!</definedName>
    <definedName name="T6D29" localSheetId="26">#REF!</definedName>
    <definedName name="T6D29" localSheetId="25">#REF!</definedName>
    <definedName name="T6D29">#REF!</definedName>
    <definedName name="T6D32" localSheetId="10">#REF!</definedName>
    <definedName name="T6D32" localSheetId="15">#REF!</definedName>
    <definedName name="T6D32" localSheetId="4">#REF!</definedName>
    <definedName name="T6D32" localSheetId="5">#REF!</definedName>
    <definedName name="T6D32" localSheetId="26">#REF!</definedName>
    <definedName name="T6D32" localSheetId="25">#REF!</definedName>
    <definedName name="T6D32">#REF!</definedName>
    <definedName name="T6H" localSheetId="10">#REF!</definedName>
    <definedName name="T6H" localSheetId="15">#REF!</definedName>
    <definedName name="T6H" localSheetId="4">#REF!</definedName>
    <definedName name="T6H" localSheetId="5">#REF!</definedName>
    <definedName name="T6H" localSheetId="26">#REF!</definedName>
    <definedName name="T6H" localSheetId="25">#REF!</definedName>
    <definedName name="T6H">#REF!</definedName>
    <definedName name="T6H1" localSheetId="10">#REF!</definedName>
    <definedName name="T6H1" localSheetId="15">#REF!</definedName>
    <definedName name="T6H1" localSheetId="4">#REF!</definedName>
    <definedName name="T6H1" localSheetId="5">#REF!</definedName>
    <definedName name="T6H1" localSheetId="26">#REF!</definedName>
    <definedName name="T6H1" localSheetId="25">#REF!</definedName>
    <definedName name="T6H1">#REF!</definedName>
    <definedName name="T6H2" localSheetId="10">#REF!</definedName>
    <definedName name="T6H2" localSheetId="15">#REF!</definedName>
    <definedName name="T6H2" localSheetId="4">#REF!</definedName>
    <definedName name="T6H2" localSheetId="5">#REF!</definedName>
    <definedName name="T6H2" localSheetId="26">#REF!</definedName>
    <definedName name="T6H2" localSheetId="25">#REF!</definedName>
    <definedName name="T6H2">#REF!</definedName>
    <definedName name="T6H3" localSheetId="10">#REF!</definedName>
    <definedName name="T6H3" localSheetId="15">#REF!</definedName>
    <definedName name="T6H3" localSheetId="4">#REF!</definedName>
    <definedName name="T6H3" localSheetId="5">#REF!</definedName>
    <definedName name="T6H3" localSheetId="26">#REF!</definedName>
    <definedName name="T6H3" localSheetId="25">#REF!</definedName>
    <definedName name="T6H3">#REF!</definedName>
    <definedName name="T6H4" localSheetId="10">#REF!</definedName>
    <definedName name="T6H4" localSheetId="15">#REF!</definedName>
    <definedName name="T6H4" localSheetId="4">#REF!</definedName>
    <definedName name="T6H4" localSheetId="5">#REF!</definedName>
    <definedName name="T6H4" localSheetId="26">#REF!</definedName>
    <definedName name="T6H4" localSheetId="25">#REF!</definedName>
    <definedName name="T6H4">#REF!</definedName>
    <definedName name="T6HANCH" localSheetId="10">#REF!</definedName>
    <definedName name="T6HANCH" localSheetId="15">#REF!</definedName>
    <definedName name="T6HANCH" localSheetId="4">#REF!</definedName>
    <definedName name="T6HANCH" localSheetId="5">#REF!</definedName>
    <definedName name="T6HANCH" localSheetId="26">#REF!</definedName>
    <definedName name="T6HANCH" localSheetId="25">#REF!</definedName>
    <definedName name="T6HANCH">#REF!</definedName>
    <definedName name="t6p" localSheetId="10">#REF!</definedName>
    <definedName name="t6p" localSheetId="15">#REF!</definedName>
    <definedName name="t6p" localSheetId="4">#REF!</definedName>
    <definedName name="t6p" localSheetId="5">#REF!</definedName>
    <definedName name="t6p" localSheetId="26">#REF!</definedName>
    <definedName name="t6p" localSheetId="25">#REF!</definedName>
    <definedName name="t6p">#REF!</definedName>
    <definedName name="T6Q" localSheetId="10">#REF!</definedName>
    <definedName name="T6Q" localSheetId="15">#REF!</definedName>
    <definedName name="T6Q" localSheetId="4">#REF!</definedName>
    <definedName name="T6Q" localSheetId="5">#REF!</definedName>
    <definedName name="T6Q" localSheetId="26">#REF!</definedName>
    <definedName name="T6Q" localSheetId="25">#REF!</definedName>
    <definedName name="T6Q">#REF!</definedName>
    <definedName name="T6뒷채움" localSheetId="10">#REF!</definedName>
    <definedName name="T6뒷채움" localSheetId="15">#REF!</definedName>
    <definedName name="T6뒷채움" localSheetId="4">#REF!</definedName>
    <definedName name="T6뒷채움" localSheetId="5">#REF!</definedName>
    <definedName name="T6뒷채움" localSheetId="26">#REF!</definedName>
    <definedName name="T6뒷채움" localSheetId="25">#REF!</definedName>
    <definedName name="T6뒷채움">#REF!</definedName>
    <definedName name="T7B" localSheetId="10">#REF!</definedName>
    <definedName name="T7B" localSheetId="15">#REF!</definedName>
    <definedName name="T7B" localSheetId="4">#REF!</definedName>
    <definedName name="T7B" localSheetId="5">#REF!</definedName>
    <definedName name="T7B" localSheetId="26">#REF!</definedName>
    <definedName name="T7B" localSheetId="25">#REF!</definedName>
    <definedName name="T7B">#REF!</definedName>
    <definedName name="T7B1" localSheetId="10">#REF!</definedName>
    <definedName name="T7B1" localSheetId="15">#REF!</definedName>
    <definedName name="T7B1" localSheetId="4">#REF!</definedName>
    <definedName name="T7B1" localSheetId="5">#REF!</definedName>
    <definedName name="T7B1" localSheetId="26">#REF!</definedName>
    <definedName name="T7B1" localSheetId="25">#REF!</definedName>
    <definedName name="T7B1">#REF!</definedName>
    <definedName name="T7B2" localSheetId="10">#REF!</definedName>
    <definedName name="T7B2" localSheetId="15">#REF!</definedName>
    <definedName name="T7B2" localSheetId="4">#REF!</definedName>
    <definedName name="T7B2" localSheetId="5">#REF!</definedName>
    <definedName name="T7B2" localSheetId="26">#REF!</definedName>
    <definedName name="T7B2" localSheetId="25">#REF!</definedName>
    <definedName name="T7B2">#REF!</definedName>
    <definedName name="T7B3" localSheetId="10">#REF!</definedName>
    <definedName name="T7B3" localSheetId="15">#REF!</definedName>
    <definedName name="T7B3" localSheetId="4">#REF!</definedName>
    <definedName name="T7B3" localSheetId="5">#REF!</definedName>
    <definedName name="T7B3" localSheetId="26">#REF!</definedName>
    <definedName name="T7B3" localSheetId="25">#REF!</definedName>
    <definedName name="T7B3">#REF!</definedName>
    <definedName name="T7B4" localSheetId="10">#REF!</definedName>
    <definedName name="T7B4" localSheetId="15">#REF!</definedName>
    <definedName name="T7B4" localSheetId="4">#REF!</definedName>
    <definedName name="T7B4" localSheetId="5">#REF!</definedName>
    <definedName name="T7B4" localSheetId="26">#REF!</definedName>
    <definedName name="T7B4" localSheetId="25">#REF!</definedName>
    <definedName name="T7B4">#REF!</definedName>
    <definedName name="T7B5" localSheetId="10">#REF!</definedName>
    <definedName name="T7B5" localSheetId="15">#REF!</definedName>
    <definedName name="T7B5" localSheetId="4">#REF!</definedName>
    <definedName name="T7B5" localSheetId="5">#REF!</definedName>
    <definedName name="T7B5" localSheetId="26">#REF!</definedName>
    <definedName name="T7B5" localSheetId="25">#REF!</definedName>
    <definedName name="T7B5">#REF!</definedName>
    <definedName name="T7B6" localSheetId="10">#REF!</definedName>
    <definedName name="T7B6" localSheetId="15">#REF!</definedName>
    <definedName name="T7B6" localSheetId="4">#REF!</definedName>
    <definedName name="T7B6" localSheetId="5">#REF!</definedName>
    <definedName name="T7B6" localSheetId="26">#REF!</definedName>
    <definedName name="T7B6" localSheetId="25">#REF!</definedName>
    <definedName name="T7B6">#REF!</definedName>
    <definedName name="T7B7" localSheetId="10">#REF!</definedName>
    <definedName name="T7B7" localSheetId="15">#REF!</definedName>
    <definedName name="T7B7" localSheetId="4">#REF!</definedName>
    <definedName name="T7B7" localSheetId="5">#REF!</definedName>
    <definedName name="T7B7" localSheetId="26">#REF!</definedName>
    <definedName name="T7B7" localSheetId="25">#REF!</definedName>
    <definedName name="T7B7">#REF!</definedName>
    <definedName name="T7D13" localSheetId="10">#REF!</definedName>
    <definedName name="T7D13" localSheetId="15">#REF!</definedName>
    <definedName name="T7D13" localSheetId="4">#REF!</definedName>
    <definedName name="T7D13" localSheetId="5">#REF!</definedName>
    <definedName name="T7D13" localSheetId="26">#REF!</definedName>
    <definedName name="T7D13" localSheetId="25">#REF!</definedName>
    <definedName name="T7D13">#REF!</definedName>
    <definedName name="T7D16" localSheetId="10">#REF!</definedName>
    <definedName name="T7D16" localSheetId="15">#REF!</definedName>
    <definedName name="T7D16" localSheetId="4">#REF!</definedName>
    <definedName name="T7D16" localSheetId="5">#REF!</definedName>
    <definedName name="T7D16" localSheetId="26">#REF!</definedName>
    <definedName name="T7D16" localSheetId="25">#REF!</definedName>
    <definedName name="T7D16">#REF!</definedName>
    <definedName name="T7D19" localSheetId="10">#REF!</definedName>
    <definedName name="T7D19" localSheetId="15">#REF!</definedName>
    <definedName name="T7D19" localSheetId="4">#REF!</definedName>
    <definedName name="T7D19" localSheetId="5">#REF!</definedName>
    <definedName name="T7D19" localSheetId="26">#REF!</definedName>
    <definedName name="T7D19" localSheetId="25">#REF!</definedName>
    <definedName name="T7D19">#REF!</definedName>
    <definedName name="T7D22" localSheetId="10">#REF!</definedName>
    <definedName name="T7D22" localSheetId="15">#REF!</definedName>
    <definedName name="T7D22" localSheetId="4">#REF!</definedName>
    <definedName name="T7D22" localSheetId="5">#REF!</definedName>
    <definedName name="T7D22" localSheetId="26">#REF!</definedName>
    <definedName name="T7D22" localSheetId="25">#REF!</definedName>
    <definedName name="T7D22">#REF!</definedName>
    <definedName name="T7D25" localSheetId="10">#REF!</definedName>
    <definedName name="T7D25" localSheetId="15">#REF!</definedName>
    <definedName name="T7D25" localSheetId="4">#REF!</definedName>
    <definedName name="T7D25" localSheetId="5">#REF!</definedName>
    <definedName name="T7D25" localSheetId="26">#REF!</definedName>
    <definedName name="T7D25" localSheetId="25">#REF!</definedName>
    <definedName name="T7D25">#REF!</definedName>
    <definedName name="T7D29" localSheetId="10">#REF!</definedName>
    <definedName name="T7D29" localSheetId="15">#REF!</definedName>
    <definedName name="T7D29" localSheetId="4">#REF!</definedName>
    <definedName name="T7D29" localSheetId="5">#REF!</definedName>
    <definedName name="T7D29" localSheetId="26">#REF!</definedName>
    <definedName name="T7D29" localSheetId="25">#REF!</definedName>
    <definedName name="T7D29">#REF!</definedName>
    <definedName name="T7D32" localSheetId="10">#REF!</definedName>
    <definedName name="T7D32" localSheetId="15">#REF!</definedName>
    <definedName name="T7D32" localSheetId="4">#REF!</definedName>
    <definedName name="T7D32" localSheetId="5">#REF!</definedName>
    <definedName name="T7D32" localSheetId="26">#REF!</definedName>
    <definedName name="T7D32" localSheetId="25">#REF!</definedName>
    <definedName name="T7D32">#REF!</definedName>
    <definedName name="T7H" localSheetId="10">#REF!</definedName>
    <definedName name="T7H" localSheetId="15">#REF!</definedName>
    <definedName name="T7H" localSheetId="4">#REF!</definedName>
    <definedName name="T7H" localSheetId="5">#REF!</definedName>
    <definedName name="T7H" localSheetId="26">#REF!</definedName>
    <definedName name="T7H" localSheetId="25">#REF!</definedName>
    <definedName name="T7H">#REF!</definedName>
    <definedName name="T7H1" localSheetId="10">#REF!</definedName>
    <definedName name="T7H1" localSheetId="15">#REF!</definedName>
    <definedName name="T7H1" localSheetId="4">#REF!</definedName>
    <definedName name="T7H1" localSheetId="5">#REF!</definedName>
    <definedName name="T7H1" localSheetId="26">#REF!</definedName>
    <definedName name="T7H1" localSheetId="25">#REF!</definedName>
    <definedName name="T7H1">#REF!</definedName>
    <definedName name="T7H2" localSheetId="10">#REF!</definedName>
    <definedName name="T7H2" localSheetId="15">#REF!</definedName>
    <definedName name="T7H2" localSheetId="4">#REF!</definedName>
    <definedName name="T7H2" localSheetId="5">#REF!</definedName>
    <definedName name="T7H2" localSheetId="26">#REF!</definedName>
    <definedName name="T7H2" localSheetId="25">#REF!</definedName>
    <definedName name="T7H2">#REF!</definedName>
    <definedName name="T7H3" localSheetId="10">#REF!</definedName>
    <definedName name="T7H3" localSheetId="15">#REF!</definedName>
    <definedName name="T7H3" localSheetId="4">#REF!</definedName>
    <definedName name="T7H3" localSheetId="5">#REF!</definedName>
    <definedName name="T7H3" localSheetId="26">#REF!</definedName>
    <definedName name="T7H3" localSheetId="25">#REF!</definedName>
    <definedName name="T7H3">#REF!</definedName>
    <definedName name="T7H4" localSheetId="10">#REF!</definedName>
    <definedName name="T7H4" localSheetId="15">#REF!</definedName>
    <definedName name="T7H4" localSheetId="4">#REF!</definedName>
    <definedName name="T7H4" localSheetId="5">#REF!</definedName>
    <definedName name="T7H4" localSheetId="26">#REF!</definedName>
    <definedName name="T7H4" localSheetId="25">#REF!</definedName>
    <definedName name="T7H4">#REF!</definedName>
    <definedName name="T7HANCH" localSheetId="10">#REF!</definedName>
    <definedName name="T7HANCH" localSheetId="15">#REF!</definedName>
    <definedName name="T7HANCH" localSheetId="4">#REF!</definedName>
    <definedName name="T7HANCH" localSheetId="5">#REF!</definedName>
    <definedName name="T7HANCH" localSheetId="26">#REF!</definedName>
    <definedName name="T7HANCH" localSheetId="25">#REF!</definedName>
    <definedName name="T7HANCH">#REF!</definedName>
    <definedName name="t7p" localSheetId="10">#REF!</definedName>
    <definedName name="t7p" localSheetId="15">#REF!</definedName>
    <definedName name="t7p" localSheetId="4">#REF!</definedName>
    <definedName name="t7p" localSheetId="5">#REF!</definedName>
    <definedName name="t7p" localSheetId="26">#REF!</definedName>
    <definedName name="t7p" localSheetId="25">#REF!</definedName>
    <definedName name="t7p">#REF!</definedName>
    <definedName name="T7Q" localSheetId="10">#REF!</definedName>
    <definedName name="T7Q" localSheetId="15">#REF!</definedName>
    <definedName name="T7Q" localSheetId="4">#REF!</definedName>
    <definedName name="T7Q" localSheetId="5">#REF!</definedName>
    <definedName name="T7Q" localSheetId="26">#REF!</definedName>
    <definedName name="T7Q" localSheetId="25">#REF!</definedName>
    <definedName name="T7Q">#REF!</definedName>
    <definedName name="T7뒷채움" localSheetId="10">#REF!</definedName>
    <definedName name="T7뒷채움" localSheetId="15">#REF!</definedName>
    <definedName name="T7뒷채움" localSheetId="4">#REF!</definedName>
    <definedName name="T7뒷채움" localSheetId="5">#REF!</definedName>
    <definedName name="T7뒷채움" localSheetId="26">#REF!</definedName>
    <definedName name="T7뒷채움" localSheetId="25">#REF!</definedName>
    <definedName name="T7뒷채움">#REF!</definedName>
    <definedName name="T8B" localSheetId="10">#REF!</definedName>
    <definedName name="T8B" localSheetId="15">#REF!</definedName>
    <definedName name="T8B" localSheetId="4">#REF!</definedName>
    <definedName name="T8B" localSheetId="5">#REF!</definedName>
    <definedName name="T8B" localSheetId="26">#REF!</definedName>
    <definedName name="T8B" localSheetId="25">#REF!</definedName>
    <definedName name="T8B">#REF!</definedName>
    <definedName name="T8B1" localSheetId="10">#REF!</definedName>
    <definedName name="T8B1" localSheetId="15">#REF!</definedName>
    <definedName name="T8B1" localSheetId="4">#REF!</definedName>
    <definedName name="T8B1" localSheetId="5">#REF!</definedName>
    <definedName name="T8B1" localSheetId="26">#REF!</definedName>
    <definedName name="T8B1" localSheetId="25">#REF!</definedName>
    <definedName name="T8B1">#REF!</definedName>
    <definedName name="T8B2" localSheetId="10">#REF!</definedName>
    <definedName name="T8B2" localSheetId="15">#REF!</definedName>
    <definedName name="T8B2" localSheetId="4">#REF!</definedName>
    <definedName name="T8B2" localSheetId="5">#REF!</definedName>
    <definedName name="T8B2" localSheetId="26">#REF!</definedName>
    <definedName name="T8B2" localSheetId="25">#REF!</definedName>
    <definedName name="T8B2">#REF!</definedName>
    <definedName name="T8B3" localSheetId="10">#REF!</definedName>
    <definedName name="T8B3" localSheetId="15">#REF!</definedName>
    <definedName name="T8B3" localSheetId="4">#REF!</definedName>
    <definedName name="T8B3" localSheetId="5">#REF!</definedName>
    <definedName name="T8B3" localSheetId="26">#REF!</definedName>
    <definedName name="T8B3" localSheetId="25">#REF!</definedName>
    <definedName name="T8B3">#REF!</definedName>
    <definedName name="T8B4" localSheetId="10">#REF!</definedName>
    <definedName name="T8B4" localSheetId="15">#REF!</definedName>
    <definedName name="T8B4" localSheetId="4">#REF!</definedName>
    <definedName name="T8B4" localSheetId="5">#REF!</definedName>
    <definedName name="T8B4" localSheetId="26">#REF!</definedName>
    <definedName name="T8B4" localSheetId="25">#REF!</definedName>
    <definedName name="T8B4">#REF!</definedName>
    <definedName name="T8B5" localSheetId="10">#REF!</definedName>
    <definedName name="T8B5" localSheetId="15">#REF!</definedName>
    <definedName name="T8B5" localSheetId="4">#REF!</definedName>
    <definedName name="T8B5" localSheetId="5">#REF!</definedName>
    <definedName name="T8B5" localSheetId="26">#REF!</definedName>
    <definedName name="T8B5" localSheetId="25">#REF!</definedName>
    <definedName name="T8B5">#REF!</definedName>
    <definedName name="T8B6" localSheetId="10">#REF!</definedName>
    <definedName name="T8B6" localSheetId="15">#REF!</definedName>
    <definedName name="T8B6" localSheetId="4">#REF!</definedName>
    <definedName name="T8B6" localSheetId="5">#REF!</definedName>
    <definedName name="T8B6" localSheetId="26">#REF!</definedName>
    <definedName name="T8B6" localSheetId="25">#REF!</definedName>
    <definedName name="T8B6">#REF!</definedName>
    <definedName name="T8B7" localSheetId="10">#REF!</definedName>
    <definedName name="T8B7" localSheetId="15">#REF!</definedName>
    <definedName name="T8B7" localSheetId="4">#REF!</definedName>
    <definedName name="T8B7" localSheetId="5">#REF!</definedName>
    <definedName name="T8B7" localSheetId="26">#REF!</definedName>
    <definedName name="T8B7" localSheetId="25">#REF!</definedName>
    <definedName name="T8B7">#REF!</definedName>
    <definedName name="T8D13" localSheetId="10">#REF!</definedName>
    <definedName name="T8D13" localSheetId="15">#REF!</definedName>
    <definedName name="T8D13" localSheetId="4">#REF!</definedName>
    <definedName name="T8D13" localSheetId="5">#REF!</definedName>
    <definedName name="T8D13" localSheetId="26">#REF!</definedName>
    <definedName name="T8D13" localSheetId="25">#REF!</definedName>
    <definedName name="T8D13">#REF!</definedName>
    <definedName name="T8D16" localSheetId="10">#REF!</definedName>
    <definedName name="T8D16" localSheetId="15">#REF!</definedName>
    <definedName name="T8D16" localSheetId="4">#REF!</definedName>
    <definedName name="T8D16" localSheetId="5">#REF!</definedName>
    <definedName name="T8D16" localSheetId="26">#REF!</definedName>
    <definedName name="T8D16" localSheetId="25">#REF!</definedName>
    <definedName name="T8D16">#REF!</definedName>
    <definedName name="T8D19" localSheetId="10">#REF!</definedName>
    <definedName name="T8D19" localSheetId="15">#REF!</definedName>
    <definedName name="T8D19" localSheetId="4">#REF!</definedName>
    <definedName name="T8D19" localSheetId="5">#REF!</definedName>
    <definedName name="T8D19" localSheetId="26">#REF!</definedName>
    <definedName name="T8D19" localSheetId="25">#REF!</definedName>
    <definedName name="T8D19">#REF!</definedName>
    <definedName name="T8D22" localSheetId="10">#REF!</definedName>
    <definedName name="T8D22" localSheetId="15">#REF!</definedName>
    <definedName name="T8D22" localSheetId="4">#REF!</definedName>
    <definedName name="T8D22" localSheetId="5">#REF!</definedName>
    <definedName name="T8D22" localSheetId="26">#REF!</definedName>
    <definedName name="T8D22" localSheetId="25">#REF!</definedName>
    <definedName name="T8D22">#REF!</definedName>
    <definedName name="T8D25" localSheetId="10">#REF!</definedName>
    <definedName name="T8D25" localSheetId="15">#REF!</definedName>
    <definedName name="T8D25" localSheetId="4">#REF!</definedName>
    <definedName name="T8D25" localSheetId="5">#REF!</definedName>
    <definedName name="T8D25" localSheetId="26">#REF!</definedName>
    <definedName name="T8D25" localSheetId="25">#REF!</definedName>
    <definedName name="T8D25">#REF!</definedName>
    <definedName name="T8D29" localSheetId="10">#REF!</definedName>
    <definedName name="T8D29" localSheetId="15">#REF!</definedName>
    <definedName name="T8D29" localSheetId="4">#REF!</definedName>
    <definedName name="T8D29" localSheetId="5">#REF!</definedName>
    <definedName name="T8D29" localSheetId="26">#REF!</definedName>
    <definedName name="T8D29" localSheetId="25">#REF!</definedName>
    <definedName name="T8D29">#REF!</definedName>
    <definedName name="T8D32" localSheetId="10">#REF!</definedName>
    <definedName name="T8D32" localSheetId="15">#REF!</definedName>
    <definedName name="T8D32" localSheetId="4">#REF!</definedName>
    <definedName name="T8D32" localSheetId="5">#REF!</definedName>
    <definedName name="T8D32" localSheetId="26">#REF!</definedName>
    <definedName name="T8D32" localSheetId="25">#REF!</definedName>
    <definedName name="T8D32">#REF!</definedName>
    <definedName name="T8H" localSheetId="10">#REF!</definedName>
    <definedName name="T8H" localSheetId="15">#REF!</definedName>
    <definedName name="T8H" localSheetId="4">#REF!</definedName>
    <definedName name="T8H" localSheetId="5">#REF!</definedName>
    <definedName name="T8H" localSheetId="26">#REF!</definedName>
    <definedName name="T8H" localSheetId="25">#REF!</definedName>
    <definedName name="T8H">#REF!</definedName>
    <definedName name="T8H1" localSheetId="10">#REF!</definedName>
    <definedName name="T8H1" localSheetId="15">#REF!</definedName>
    <definedName name="T8H1" localSheetId="4">#REF!</definedName>
    <definedName name="T8H1" localSheetId="5">#REF!</definedName>
    <definedName name="T8H1" localSheetId="26">#REF!</definedName>
    <definedName name="T8H1" localSheetId="25">#REF!</definedName>
    <definedName name="T8H1">#REF!</definedName>
    <definedName name="T8H2" localSheetId="10">#REF!</definedName>
    <definedName name="T8H2" localSheetId="15">#REF!</definedName>
    <definedName name="T8H2" localSheetId="4">#REF!</definedName>
    <definedName name="T8H2" localSheetId="5">#REF!</definedName>
    <definedName name="T8H2" localSheetId="26">#REF!</definedName>
    <definedName name="T8H2" localSheetId="25">#REF!</definedName>
    <definedName name="T8H2">#REF!</definedName>
    <definedName name="T8H3" localSheetId="10">#REF!</definedName>
    <definedName name="T8H3" localSheetId="15">#REF!</definedName>
    <definedName name="T8H3" localSheetId="4">#REF!</definedName>
    <definedName name="T8H3" localSheetId="5">#REF!</definedName>
    <definedName name="T8H3" localSheetId="26">#REF!</definedName>
    <definedName name="T8H3" localSheetId="25">#REF!</definedName>
    <definedName name="T8H3">#REF!</definedName>
    <definedName name="T8H4" localSheetId="10">#REF!</definedName>
    <definedName name="T8H4" localSheetId="15">#REF!</definedName>
    <definedName name="T8H4" localSheetId="4">#REF!</definedName>
    <definedName name="T8H4" localSheetId="5">#REF!</definedName>
    <definedName name="T8H4" localSheetId="26">#REF!</definedName>
    <definedName name="T8H4" localSheetId="25">#REF!</definedName>
    <definedName name="T8H4">#REF!</definedName>
    <definedName name="T8HANCH" localSheetId="10">#REF!</definedName>
    <definedName name="T8HANCH" localSheetId="15">#REF!</definedName>
    <definedName name="T8HANCH" localSheetId="4">#REF!</definedName>
    <definedName name="T8HANCH" localSheetId="5">#REF!</definedName>
    <definedName name="T8HANCH" localSheetId="26">#REF!</definedName>
    <definedName name="T8HANCH" localSheetId="25">#REF!</definedName>
    <definedName name="T8HANCH">#REF!</definedName>
    <definedName name="t8p" localSheetId="10">#REF!</definedName>
    <definedName name="t8p" localSheetId="15">#REF!</definedName>
    <definedName name="t8p" localSheetId="4">#REF!</definedName>
    <definedName name="t8p" localSheetId="5">#REF!</definedName>
    <definedName name="t8p" localSheetId="26">#REF!</definedName>
    <definedName name="t8p" localSheetId="25">#REF!</definedName>
    <definedName name="t8p">#REF!</definedName>
    <definedName name="T8Q" localSheetId="10">#REF!</definedName>
    <definedName name="T8Q" localSheetId="15">#REF!</definedName>
    <definedName name="T8Q" localSheetId="4">#REF!</definedName>
    <definedName name="T8Q" localSheetId="5">#REF!</definedName>
    <definedName name="T8Q" localSheetId="26">#REF!</definedName>
    <definedName name="T8Q" localSheetId="25">#REF!</definedName>
    <definedName name="T8Q">#REF!</definedName>
    <definedName name="T8뒷채움" localSheetId="10">#REF!</definedName>
    <definedName name="T8뒷채움" localSheetId="15">#REF!</definedName>
    <definedName name="T8뒷채움" localSheetId="4">#REF!</definedName>
    <definedName name="T8뒷채움" localSheetId="5">#REF!</definedName>
    <definedName name="T8뒷채움" localSheetId="26">#REF!</definedName>
    <definedName name="T8뒷채움" localSheetId="25">#REF!</definedName>
    <definedName name="T8뒷채움">#REF!</definedName>
    <definedName name="T9B" localSheetId="10">#REF!</definedName>
    <definedName name="T9B" localSheetId="15">#REF!</definedName>
    <definedName name="T9B" localSheetId="4">#REF!</definedName>
    <definedName name="T9B" localSheetId="5">#REF!</definedName>
    <definedName name="T9B" localSheetId="26">#REF!</definedName>
    <definedName name="T9B" localSheetId="25">#REF!</definedName>
    <definedName name="T9B">#REF!</definedName>
    <definedName name="T9B1" localSheetId="10">#REF!</definedName>
    <definedName name="T9B1" localSheetId="15">#REF!</definedName>
    <definedName name="T9B1" localSheetId="4">#REF!</definedName>
    <definedName name="T9B1" localSheetId="5">#REF!</definedName>
    <definedName name="T9B1" localSheetId="26">#REF!</definedName>
    <definedName name="T9B1" localSheetId="25">#REF!</definedName>
    <definedName name="T9B1">#REF!</definedName>
    <definedName name="T9B2" localSheetId="10">#REF!</definedName>
    <definedName name="T9B2" localSheetId="15">#REF!</definedName>
    <definedName name="T9B2" localSheetId="4">#REF!</definedName>
    <definedName name="T9B2" localSheetId="5">#REF!</definedName>
    <definedName name="T9B2" localSheetId="26">#REF!</definedName>
    <definedName name="T9B2" localSheetId="25">#REF!</definedName>
    <definedName name="T9B2">#REF!</definedName>
    <definedName name="T9B3" localSheetId="10">#REF!</definedName>
    <definedName name="T9B3" localSheetId="15">#REF!</definedName>
    <definedName name="T9B3" localSheetId="4">#REF!</definedName>
    <definedName name="T9B3" localSheetId="5">#REF!</definedName>
    <definedName name="T9B3" localSheetId="26">#REF!</definedName>
    <definedName name="T9B3" localSheetId="25">#REF!</definedName>
    <definedName name="T9B3">#REF!</definedName>
    <definedName name="T9B4" localSheetId="10">#REF!</definedName>
    <definedName name="T9B4" localSheetId="15">#REF!</definedName>
    <definedName name="T9B4" localSheetId="4">#REF!</definedName>
    <definedName name="T9B4" localSheetId="5">#REF!</definedName>
    <definedName name="T9B4" localSheetId="26">#REF!</definedName>
    <definedName name="T9B4" localSheetId="25">#REF!</definedName>
    <definedName name="T9B4">#REF!</definedName>
    <definedName name="T9B5" localSheetId="10">#REF!</definedName>
    <definedName name="T9B5" localSheetId="15">#REF!</definedName>
    <definedName name="T9B5" localSheetId="4">#REF!</definedName>
    <definedName name="T9B5" localSheetId="5">#REF!</definedName>
    <definedName name="T9B5" localSheetId="26">#REF!</definedName>
    <definedName name="T9B5" localSheetId="25">#REF!</definedName>
    <definedName name="T9B5">#REF!</definedName>
    <definedName name="T9B6" localSheetId="10">#REF!</definedName>
    <definedName name="T9B6" localSheetId="15">#REF!</definedName>
    <definedName name="T9B6" localSheetId="4">#REF!</definedName>
    <definedName name="T9B6" localSheetId="5">#REF!</definedName>
    <definedName name="T9B6" localSheetId="26">#REF!</definedName>
    <definedName name="T9B6" localSheetId="25">#REF!</definedName>
    <definedName name="T9B6">#REF!</definedName>
    <definedName name="T9B7" localSheetId="10">#REF!</definedName>
    <definedName name="T9B7" localSheetId="15">#REF!</definedName>
    <definedName name="T9B7" localSheetId="4">#REF!</definedName>
    <definedName name="T9B7" localSheetId="5">#REF!</definedName>
    <definedName name="T9B7" localSheetId="26">#REF!</definedName>
    <definedName name="T9B7" localSheetId="25">#REF!</definedName>
    <definedName name="T9B7">#REF!</definedName>
    <definedName name="T9D13" localSheetId="10">#REF!</definedName>
    <definedName name="T9D13" localSheetId="15">#REF!</definedName>
    <definedName name="T9D13" localSheetId="4">#REF!</definedName>
    <definedName name="T9D13" localSheetId="5">#REF!</definedName>
    <definedName name="T9D13" localSheetId="26">#REF!</definedName>
    <definedName name="T9D13" localSheetId="25">#REF!</definedName>
    <definedName name="T9D13">#REF!</definedName>
    <definedName name="T9D16" localSheetId="10">#REF!</definedName>
    <definedName name="T9D16" localSheetId="15">#REF!</definedName>
    <definedName name="T9D16" localSheetId="4">#REF!</definedName>
    <definedName name="T9D16" localSheetId="5">#REF!</definedName>
    <definedName name="T9D16" localSheetId="26">#REF!</definedName>
    <definedName name="T9D16" localSheetId="25">#REF!</definedName>
    <definedName name="T9D16">#REF!</definedName>
    <definedName name="T9D19" localSheetId="10">#REF!</definedName>
    <definedName name="T9D19" localSheetId="15">#REF!</definedName>
    <definedName name="T9D19" localSheetId="4">#REF!</definedName>
    <definedName name="T9D19" localSheetId="5">#REF!</definedName>
    <definedName name="T9D19" localSheetId="26">#REF!</definedName>
    <definedName name="T9D19" localSheetId="25">#REF!</definedName>
    <definedName name="T9D19">#REF!</definedName>
    <definedName name="T9D202" localSheetId="10">#REF!</definedName>
    <definedName name="T9D202" localSheetId="15">#REF!</definedName>
    <definedName name="T9D202" localSheetId="4">#REF!</definedName>
    <definedName name="T9D202" localSheetId="5">#REF!</definedName>
    <definedName name="T9D202" localSheetId="26">#REF!</definedName>
    <definedName name="T9D202" localSheetId="25">#REF!</definedName>
    <definedName name="T9D202">#REF!</definedName>
    <definedName name="T9D211" localSheetId="10">#REF!</definedName>
    <definedName name="T9D211" localSheetId="15">#REF!</definedName>
    <definedName name="T9D211" localSheetId="4">#REF!</definedName>
    <definedName name="T9D211" localSheetId="5">#REF!</definedName>
    <definedName name="T9D211" localSheetId="26">#REF!</definedName>
    <definedName name="T9D211" localSheetId="25">#REF!</definedName>
    <definedName name="T9D211">#REF!</definedName>
    <definedName name="T9D22" localSheetId="10">#REF!</definedName>
    <definedName name="T9D22" localSheetId="15">#REF!</definedName>
    <definedName name="T9D22" localSheetId="4">#REF!</definedName>
    <definedName name="T9D22" localSheetId="5">#REF!</definedName>
    <definedName name="T9D22" localSheetId="26">#REF!</definedName>
    <definedName name="T9D22" localSheetId="25">#REF!</definedName>
    <definedName name="T9D22">#REF!</definedName>
    <definedName name="T9D25" localSheetId="10">#REF!</definedName>
    <definedName name="T9D25" localSheetId="15">#REF!</definedName>
    <definedName name="T9D25" localSheetId="4">#REF!</definedName>
    <definedName name="T9D25" localSheetId="5">#REF!</definedName>
    <definedName name="T9D25" localSheetId="26">#REF!</definedName>
    <definedName name="T9D25" localSheetId="25">#REF!</definedName>
    <definedName name="T9D25">#REF!</definedName>
    <definedName name="T9D250" localSheetId="10">#REF!</definedName>
    <definedName name="T9D250" localSheetId="15">#REF!</definedName>
    <definedName name="T9D250" localSheetId="4">#REF!</definedName>
    <definedName name="T9D250" localSheetId="5">#REF!</definedName>
    <definedName name="T9D250" localSheetId="26">#REF!</definedName>
    <definedName name="T9D250" localSheetId="25">#REF!</definedName>
    <definedName name="T9D250">#REF!</definedName>
    <definedName name="T9D29" localSheetId="10">#REF!</definedName>
    <definedName name="T9D29" localSheetId="15">#REF!</definedName>
    <definedName name="T9D29" localSheetId="4">#REF!</definedName>
    <definedName name="T9D29" localSheetId="5">#REF!</definedName>
    <definedName name="T9D29" localSheetId="26">#REF!</definedName>
    <definedName name="T9D29" localSheetId="25">#REF!</definedName>
    <definedName name="T9D29">#REF!</definedName>
    <definedName name="T9D32" localSheetId="10">#REF!</definedName>
    <definedName name="T9D32" localSheetId="15">#REF!</definedName>
    <definedName name="T9D32" localSheetId="4">#REF!</definedName>
    <definedName name="T9D32" localSheetId="5">#REF!</definedName>
    <definedName name="T9D32" localSheetId="26">#REF!</definedName>
    <definedName name="T9D32" localSheetId="25">#REF!</definedName>
    <definedName name="T9D32">#REF!</definedName>
    <definedName name="T9H" localSheetId="10">#REF!</definedName>
    <definedName name="T9H" localSheetId="15">#REF!</definedName>
    <definedName name="T9H" localSheetId="4">#REF!</definedName>
    <definedName name="T9H" localSheetId="5">#REF!</definedName>
    <definedName name="T9H" localSheetId="26">#REF!</definedName>
    <definedName name="T9H" localSheetId="25">#REF!</definedName>
    <definedName name="T9H">#REF!</definedName>
    <definedName name="T9H1" localSheetId="10">#REF!</definedName>
    <definedName name="T9H1" localSheetId="15">#REF!</definedName>
    <definedName name="T9H1" localSheetId="4">#REF!</definedName>
    <definedName name="T9H1" localSheetId="5">#REF!</definedName>
    <definedName name="T9H1" localSheetId="26">#REF!</definedName>
    <definedName name="T9H1" localSheetId="25">#REF!</definedName>
    <definedName name="T9H1">#REF!</definedName>
    <definedName name="T9H2" localSheetId="10">#REF!</definedName>
    <definedName name="T9H2" localSheetId="15">#REF!</definedName>
    <definedName name="T9H2" localSheetId="4">#REF!</definedName>
    <definedName name="T9H2" localSheetId="5">#REF!</definedName>
    <definedName name="T9H2" localSheetId="26">#REF!</definedName>
    <definedName name="T9H2" localSheetId="25">#REF!</definedName>
    <definedName name="T9H2">#REF!</definedName>
    <definedName name="T9H3" localSheetId="10">#REF!</definedName>
    <definedName name="T9H3" localSheetId="15">#REF!</definedName>
    <definedName name="T9H3" localSheetId="4">#REF!</definedName>
    <definedName name="T9H3" localSheetId="5">#REF!</definedName>
    <definedName name="T9H3" localSheetId="26">#REF!</definedName>
    <definedName name="T9H3" localSheetId="25">#REF!</definedName>
    <definedName name="T9H3">#REF!</definedName>
    <definedName name="T9H4" localSheetId="10">#REF!</definedName>
    <definedName name="T9H4" localSheetId="15">#REF!</definedName>
    <definedName name="T9H4" localSheetId="4">#REF!</definedName>
    <definedName name="T9H4" localSheetId="5">#REF!</definedName>
    <definedName name="T9H4" localSheetId="26">#REF!</definedName>
    <definedName name="T9H4" localSheetId="25">#REF!</definedName>
    <definedName name="T9H4">#REF!</definedName>
    <definedName name="T9HANCH" localSheetId="10">#REF!</definedName>
    <definedName name="T9HANCH" localSheetId="15">#REF!</definedName>
    <definedName name="T9HANCH" localSheetId="4">#REF!</definedName>
    <definedName name="T9HANCH" localSheetId="5">#REF!</definedName>
    <definedName name="T9HANCH" localSheetId="26">#REF!</definedName>
    <definedName name="T9HANCH" localSheetId="25">#REF!</definedName>
    <definedName name="T9HANCH">#REF!</definedName>
    <definedName name="T9P" localSheetId="10">#REF!</definedName>
    <definedName name="T9P" localSheetId="15">#REF!</definedName>
    <definedName name="T9P" localSheetId="4">#REF!</definedName>
    <definedName name="T9P" localSheetId="5">#REF!</definedName>
    <definedName name="T9P" localSheetId="26">#REF!</definedName>
    <definedName name="T9P" localSheetId="25">#REF!</definedName>
    <definedName name="T9P">#REF!</definedName>
    <definedName name="T9Q" localSheetId="10">#REF!</definedName>
    <definedName name="T9Q" localSheetId="15">#REF!</definedName>
    <definedName name="T9Q" localSheetId="4">#REF!</definedName>
    <definedName name="T9Q" localSheetId="5">#REF!</definedName>
    <definedName name="T9Q" localSheetId="26">#REF!</definedName>
    <definedName name="T9Q" localSheetId="25">#REF!</definedName>
    <definedName name="T9Q">#REF!</definedName>
    <definedName name="T9뒷채움" localSheetId="10">#REF!</definedName>
    <definedName name="T9뒷채움" localSheetId="15">#REF!</definedName>
    <definedName name="T9뒷채움" localSheetId="4">#REF!</definedName>
    <definedName name="T9뒷채움" localSheetId="5">#REF!</definedName>
    <definedName name="T9뒷채움" localSheetId="26">#REF!</definedName>
    <definedName name="T9뒷채움" localSheetId="25">#REF!</definedName>
    <definedName name="T9뒷채움">#REF!</definedName>
    <definedName name="TA" localSheetId="10">#REF!</definedName>
    <definedName name="TA" localSheetId="8">#REF!</definedName>
    <definedName name="TA" localSheetId="15">#REF!</definedName>
    <definedName name="TA" localSheetId="24">#REF!</definedName>
    <definedName name="TA" localSheetId="4">#REF!</definedName>
    <definedName name="TA" localSheetId="5">#REF!</definedName>
    <definedName name="TA" localSheetId="26">#REF!</definedName>
    <definedName name="TA" localSheetId="25">#REF!</definedName>
    <definedName name="TA">#REF!</definedName>
    <definedName name="TA1P">'[14]BOX(1.5X1.5)'!$I$20</definedName>
    <definedName name="ta1t">'[14]BOX(1.5X1.5)'!$I$68</definedName>
    <definedName name="ta2p">'[14]BOX(1.5X1.5)'!$I$44</definedName>
    <definedName name="ta2t">'[14]BOX(1.5X1.5)'!$I$92</definedName>
    <definedName name="TABLE" localSheetId="10">#REF!</definedName>
    <definedName name="TABLE" localSheetId="8">#REF!</definedName>
    <definedName name="TABLE" localSheetId="15">#REF!</definedName>
    <definedName name="TABLE" localSheetId="24">#REF!</definedName>
    <definedName name="TABLE" localSheetId="4">#REF!</definedName>
    <definedName name="TABLE" localSheetId="5">#REF!</definedName>
    <definedName name="TABLE" localSheetId="26">#REF!</definedName>
    <definedName name="TABLE" localSheetId="25">#REF!</definedName>
    <definedName name="TABLE">#REF!</definedName>
    <definedName name="Table1" localSheetId="10">#REF!</definedName>
    <definedName name="Table1" localSheetId="15">#REF!</definedName>
    <definedName name="Table1" localSheetId="4">#REF!</definedName>
    <definedName name="Table1" localSheetId="5">#REF!</definedName>
    <definedName name="Table1" localSheetId="26">#REF!</definedName>
    <definedName name="Table1" localSheetId="25">#REF!</definedName>
    <definedName name="Table1">#REF!</definedName>
    <definedName name="TAF" localSheetId="10">#REF!</definedName>
    <definedName name="TAF" localSheetId="15">#REF!</definedName>
    <definedName name="TAF" localSheetId="4">#REF!</definedName>
    <definedName name="TAF" localSheetId="5">#REF!</definedName>
    <definedName name="TAF" localSheetId="26">#REF!</definedName>
    <definedName name="TAF" localSheetId="25">#REF!</definedName>
    <definedName name="TAF">#REF!</definedName>
    <definedName name="TAH" localSheetId="10">#REF!</definedName>
    <definedName name="TAH" localSheetId="15">#REF!</definedName>
    <definedName name="TAH" localSheetId="4">#REF!</definedName>
    <definedName name="TAH" localSheetId="5">#REF!</definedName>
    <definedName name="TAH" localSheetId="26">#REF!</definedName>
    <definedName name="TAH" localSheetId="25">#REF!</definedName>
    <definedName name="TAH">#REF!</definedName>
    <definedName name="TAK" localSheetId="10">#REF!</definedName>
    <definedName name="TAK" localSheetId="8">#REF!</definedName>
    <definedName name="TAK" localSheetId="15">#REF!</definedName>
    <definedName name="TAK" localSheetId="24">#REF!</definedName>
    <definedName name="TAK" localSheetId="4">#REF!</definedName>
    <definedName name="TAK" localSheetId="5">#REF!</definedName>
    <definedName name="TAK" localSheetId="26">#REF!</definedName>
    <definedName name="TAK" localSheetId="25">#REF!</definedName>
    <definedName name="TAK">#REF!</definedName>
    <definedName name="TAM" localSheetId="10">#REF!</definedName>
    <definedName name="TAM" localSheetId="15">#REF!</definedName>
    <definedName name="TAM" localSheetId="4">#REF!</definedName>
    <definedName name="TAM" localSheetId="5">#REF!</definedName>
    <definedName name="TAM" localSheetId="26">#REF!</definedName>
    <definedName name="TAM" localSheetId="25">#REF!</definedName>
    <definedName name="TAM">#REF!</definedName>
    <definedName name="TANB" localSheetId="10">#REF!</definedName>
    <definedName name="TANB" localSheetId="15">#REF!</definedName>
    <definedName name="TANB" localSheetId="4">#REF!</definedName>
    <definedName name="TANB" localSheetId="5">#REF!</definedName>
    <definedName name="TANB" localSheetId="26">#REF!</definedName>
    <definedName name="TANB" localSheetId="25">#REF!</definedName>
    <definedName name="TANB">#REF!</definedName>
    <definedName name="TB" localSheetId="10">#REF!</definedName>
    <definedName name="TB" localSheetId="8">#REF!</definedName>
    <definedName name="TB" localSheetId="15">#REF!</definedName>
    <definedName name="TB" localSheetId="24">#REF!</definedName>
    <definedName name="TB" localSheetId="4">#REF!</definedName>
    <definedName name="TB" localSheetId="5">#REF!</definedName>
    <definedName name="TB" localSheetId="26">#REF!</definedName>
    <definedName name="TB" localSheetId="25">#REF!</definedName>
    <definedName name="TB">#REF!</definedName>
    <definedName name="Tb_8" localSheetId="10">#REF!</definedName>
    <definedName name="Tb_8" localSheetId="8">#REF!</definedName>
    <definedName name="Tb_8" localSheetId="15">#REF!</definedName>
    <definedName name="Tb_8" localSheetId="4">#REF!</definedName>
    <definedName name="Tb_8" localSheetId="5">#REF!</definedName>
    <definedName name="Tb_8" localSheetId="26">#REF!</definedName>
    <definedName name="Tb_8" localSheetId="25">#REF!</definedName>
    <definedName name="Tb_8">#REF!</definedName>
    <definedName name="Tba" localSheetId="10">#REF!</definedName>
    <definedName name="Tba" localSheetId="8">#REF!</definedName>
    <definedName name="Tba" localSheetId="15">#REF!</definedName>
    <definedName name="Tba" localSheetId="4">#REF!</definedName>
    <definedName name="Tba" localSheetId="5">#REF!</definedName>
    <definedName name="Tba" localSheetId="26">#REF!</definedName>
    <definedName name="Tba" localSheetId="25">#REF!</definedName>
    <definedName name="Tba">#REF!</definedName>
    <definedName name="Tba_8" localSheetId="10">#REF!</definedName>
    <definedName name="Tba_8" localSheetId="8">#REF!</definedName>
    <definedName name="Tba_8" localSheetId="15">#REF!</definedName>
    <definedName name="Tba_8" localSheetId="4">#REF!</definedName>
    <definedName name="Tba_8" localSheetId="5">#REF!</definedName>
    <definedName name="Tba_8" localSheetId="26">#REF!</definedName>
    <definedName name="Tba_8" localSheetId="25">#REF!</definedName>
    <definedName name="Tba_8">#REF!</definedName>
    <definedName name="TBM" localSheetId="10">#REF!</definedName>
    <definedName name="TBM" localSheetId="8">#REF!</definedName>
    <definedName name="TBM" localSheetId="15">#REF!</definedName>
    <definedName name="TBM" localSheetId="4">#REF!</definedName>
    <definedName name="TBM" localSheetId="5">#REF!</definedName>
    <definedName name="TBM" localSheetId="26">#REF!</definedName>
    <definedName name="TBM" localSheetId="25">#REF!</definedName>
    <definedName name="TBM">#REF!</definedName>
    <definedName name="TC" localSheetId="10">#REF!</definedName>
    <definedName name="TC" localSheetId="15">#REF!</definedName>
    <definedName name="TC" localSheetId="4">#REF!</definedName>
    <definedName name="TC" localSheetId="5">#REF!</definedName>
    <definedName name="TC" localSheetId="26">#REF!</definedName>
    <definedName name="TC" localSheetId="25">#REF!</definedName>
    <definedName name="TC">#REF!</definedName>
    <definedName name="TCA" localSheetId="10">#REF!</definedName>
    <definedName name="TCA" localSheetId="15">#REF!</definedName>
    <definedName name="TCA" localSheetId="4">#REF!</definedName>
    <definedName name="TCA" localSheetId="5">#REF!</definedName>
    <definedName name="TCA" localSheetId="26">#REF!</definedName>
    <definedName name="TCA" localSheetId="25">#REF!</definedName>
    <definedName name="TCA">#REF!</definedName>
    <definedName name="TCB" localSheetId="10">#REF!</definedName>
    <definedName name="TCB" localSheetId="15">#REF!</definedName>
    <definedName name="TCB" localSheetId="4">#REF!</definedName>
    <definedName name="TCB" localSheetId="5">#REF!</definedName>
    <definedName name="TCB" localSheetId="26">#REF!</definedName>
    <definedName name="TCB" localSheetId="25">#REF!</definedName>
    <definedName name="TCB">#REF!</definedName>
    <definedName name="tcon" localSheetId="10">#REF!</definedName>
    <definedName name="tcon" localSheetId="8">#REF!</definedName>
    <definedName name="tcon" localSheetId="15">#REF!</definedName>
    <definedName name="tcon" localSheetId="4">#REF!</definedName>
    <definedName name="tcon" localSheetId="5">#REF!</definedName>
    <definedName name="tcon" localSheetId="26">#REF!</definedName>
    <definedName name="tcon" localSheetId="25">#REF!</definedName>
    <definedName name="tcon">#REF!</definedName>
    <definedName name="tconbase" localSheetId="10">#REF!</definedName>
    <definedName name="tconbase" localSheetId="8">#REF!</definedName>
    <definedName name="tconbase" localSheetId="15">#REF!</definedName>
    <definedName name="tconbase" localSheetId="4">#REF!</definedName>
    <definedName name="tconbase" localSheetId="5">#REF!</definedName>
    <definedName name="tconbase" localSheetId="26">#REF!</definedName>
    <definedName name="tconbase" localSheetId="25">#REF!</definedName>
    <definedName name="tconbase">#REF!</definedName>
    <definedName name="tcw" localSheetId="10">#REF!</definedName>
    <definedName name="tcw" localSheetId="15">#REF!</definedName>
    <definedName name="tcw" localSheetId="4">#REF!</definedName>
    <definedName name="tcw" localSheetId="5">#REF!</definedName>
    <definedName name="tcw" localSheetId="26">#REF!</definedName>
    <definedName name="tcw" localSheetId="25">#REF!</definedName>
    <definedName name="tcw">#REF!</definedName>
    <definedName name="tcwds" localSheetId="10">#REF!</definedName>
    <definedName name="tcwds" localSheetId="15">#REF!</definedName>
    <definedName name="tcwds" localSheetId="4">#REF!</definedName>
    <definedName name="tcwds" localSheetId="5">#REF!</definedName>
    <definedName name="tcwds" localSheetId="26">#REF!</definedName>
    <definedName name="tcwds" localSheetId="25">#REF!</definedName>
    <definedName name="tcwds">#REF!</definedName>
    <definedName name="tdl" localSheetId="10">#REF!</definedName>
    <definedName name="tdl" localSheetId="15">#REF!</definedName>
    <definedName name="tdl" localSheetId="4">#REF!</definedName>
    <definedName name="tdl" localSheetId="5">#REF!</definedName>
    <definedName name="tdl" localSheetId="26">#REF!</definedName>
    <definedName name="tdl" localSheetId="25">#REF!</definedName>
    <definedName name="tdl">#REF!</definedName>
    <definedName name="tdlp" localSheetId="10">#REF!</definedName>
    <definedName name="tdlp" localSheetId="15">#REF!</definedName>
    <definedName name="tdlp" localSheetId="4">#REF!</definedName>
    <definedName name="tdlp" localSheetId="5">#REF!</definedName>
    <definedName name="tdlp" localSheetId="26">#REF!</definedName>
    <definedName name="tdlp" localSheetId="25">#REF!</definedName>
    <definedName name="tdlp">#REF!</definedName>
    <definedName name="teb" localSheetId="10">#REF!</definedName>
    <definedName name="teb" localSheetId="15">#REF!</definedName>
    <definedName name="teb" localSheetId="4">#REF!</definedName>
    <definedName name="teb" localSheetId="5">#REF!</definedName>
    <definedName name="teb" localSheetId="26">#REF!</definedName>
    <definedName name="teb" localSheetId="25">#REF!</definedName>
    <definedName name="teb">#REF!</definedName>
    <definedName name="Ted" localSheetId="10">#REF!</definedName>
    <definedName name="Ted" localSheetId="8">#REF!</definedName>
    <definedName name="Ted" localSheetId="15">#REF!</definedName>
    <definedName name="Ted" localSheetId="4">#REF!</definedName>
    <definedName name="Ted" localSheetId="5">#REF!</definedName>
    <definedName name="Ted" localSheetId="26">#REF!</definedName>
    <definedName name="Ted" localSheetId="25">#REF!</definedName>
    <definedName name="Ted">#REF!</definedName>
    <definedName name="Ted_8" localSheetId="10">#REF!</definedName>
    <definedName name="Ted_8" localSheetId="8">#REF!</definedName>
    <definedName name="Ted_8" localSheetId="15">#REF!</definedName>
    <definedName name="Ted_8" localSheetId="4">#REF!</definedName>
    <definedName name="Ted_8" localSheetId="5">#REF!</definedName>
    <definedName name="Ted_8" localSheetId="26">#REF!</definedName>
    <definedName name="Ted_8" localSheetId="25">#REF!</definedName>
    <definedName name="Ted_8">#REF!</definedName>
    <definedName name="Ted1_8" localSheetId="10">#REF!</definedName>
    <definedName name="Ted1_8" localSheetId="8">#REF!</definedName>
    <definedName name="Ted1_8" localSheetId="15">#REF!</definedName>
    <definedName name="Ted1_8" localSheetId="4">#REF!</definedName>
    <definedName name="Ted1_8" localSheetId="5">#REF!</definedName>
    <definedName name="Ted1_8" localSheetId="26">#REF!</definedName>
    <definedName name="Ted1_8" localSheetId="25">#REF!</definedName>
    <definedName name="Ted1_8">#REF!</definedName>
    <definedName name="Tel" localSheetId="10">#REF!</definedName>
    <definedName name="Tel" localSheetId="8">#REF!</definedName>
    <definedName name="Tel" localSheetId="15">#REF!</definedName>
    <definedName name="Tel" localSheetId="4">#REF!</definedName>
    <definedName name="Tel" localSheetId="5">#REF!</definedName>
    <definedName name="Tel" localSheetId="26">#REF!</definedName>
    <definedName name="Tel" localSheetId="25">#REF!</definedName>
    <definedName name="Tel">#REF!</definedName>
    <definedName name="Tel_8" localSheetId="10">#REF!</definedName>
    <definedName name="Tel_8" localSheetId="8">#REF!</definedName>
    <definedName name="Tel_8" localSheetId="15">#REF!</definedName>
    <definedName name="Tel_8" localSheetId="4">#REF!</definedName>
    <definedName name="Tel_8" localSheetId="5">#REF!</definedName>
    <definedName name="Tel_8" localSheetId="26">#REF!</definedName>
    <definedName name="Tel_8" localSheetId="25">#REF!</definedName>
    <definedName name="Tel_8">#REF!</definedName>
    <definedName name="telp" localSheetId="10">#REF!</definedName>
    <definedName name="telp" localSheetId="15">#REF!</definedName>
    <definedName name="telp" localSheetId="4">#REF!</definedName>
    <definedName name="telp" localSheetId="5">#REF!</definedName>
    <definedName name="telp" localSheetId="26">#REF!</definedName>
    <definedName name="telp" localSheetId="25">#REF!</definedName>
    <definedName name="telp">#REF!</definedName>
    <definedName name="telp1" localSheetId="10">#REF!</definedName>
    <definedName name="telp1" localSheetId="15">#REF!</definedName>
    <definedName name="telp1" localSheetId="4">#REF!</definedName>
    <definedName name="telp1" localSheetId="5">#REF!</definedName>
    <definedName name="telp1" localSheetId="26">#REF!</definedName>
    <definedName name="telp1" localSheetId="25">#REF!</definedName>
    <definedName name="telp1">#REF!</definedName>
    <definedName name="telp2" localSheetId="10">#REF!</definedName>
    <definedName name="telp2" localSheetId="15">#REF!</definedName>
    <definedName name="telp2" localSheetId="4">#REF!</definedName>
    <definedName name="telp2" localSheetId="5">#REF!</definedName>
    <definedName name="telp2" localSheetId="26">#REF!</definedName>
    <definedName name="telp2" localSheetId="25">#REF!</definedName>
    <definedName name="telp2">#REF!</definedName>
    <definedName name="telp3" localSheetId="10">#REF!</definedName>
    <definedName name="telp3" localSheetId="15">#REF!</definedName>
    <definedName name="telp3" localSheetId="4">#REF!</definedName>
    <definedName name="telp3" localSheetId="5">#REF!</definedName>
    <definedName name="telp3" localSheetId="26">#REF!</definedName>
    <definedName name="telp3" localSheetId="25">#REF!</definedName>
    <definedName name="telp3">#REF!</definedName>
    <definedName name="Tendon단면적" localSheetId="10">#REF!</definedName>
    <definedName name="Tendon단면적" localSheetId="8">#REF!</definedName>
    <definedName name="Tendon단면적" localSheetId="15">#REF!</definedName>
    <definedName name="Tendon단면적" localSheetId="4">#REF!</definedName>
    <definedName name="Tendon단면적" localSheetId="5">#REF!</definedName>
    <definedName name="Tendon단면적" localSheetId="26">#REF!</definedName>
    <definedName name="Tendon단면적" localSheetId="25">#REF!</definedName>
    <definedName name="Tendon단면적">#REF!</definedName>
    <definedName name="Tendon단면적_8" localSheetId="10">#REF!</definedName>
    <definedName name="Tendon단면적_8" localSheetId="8">#REF!</definedName>
    <definedName name="Tendon단면적_8" localSheetId="15">#REF!</definedName>
    <definedName name="Tendon단면적_8" localSheetId="4">#REF!</definedName>
    <definedName name="Tendon단면적_8" localSheetId="5">#REF!</definedName>
    <definedName name="Tendon단면적_8" localSheetId="26">#REF!</definedName>
    <definedName name="Tendon단면적_8" localSheetId="25">#REF!</definedName>
    <definedName name="Tendon단면적_8">#REF!</definedName>
    <definedName name="test" localSheetId="10">#REF!</definedName>
    <definedName name="test" localSheetId="8">#REF!</definedName>
    <definedName name="test" localSheetId="15">#REF!</definedName>
    <definedName name="test" localSheetId="4">#REF!</definedName>
    <definedName name="test" localSheetId="5">#REF!</definedName>
    <definedName name="test" localSheetId="26">#REF!</definedName>
    <definedName name="test" localSheetId="25">#REF!</definedName>
    <definedName name="test">#REF!</definedName>
    <definedName name="test_8" localSheetId="10">#REF!</definedName>
    <definedName name="test_8" localSheetId="8">#REF!</definedName>
    <definedName name="test_8" localSheetId="15">#REF!</definedName>
    <definedName name="test_8" localSheetId="4">#REF!</definedName>
    <definedName name="test_8" localSheetId="5">#REF!</definedName>
    <definedName name="test_8" localSheetId="26">#REF!</definedName>
    <definedName name="test_8" localSheetId="25">#REF!</definedName>
    <definedName name="test_8">#REF!</definedName>
    <definedName name="test2" localSheetId="10">#REF!</definedName>
    <definedName name="test2" localSheetId="8">#REF!</definedName>
    <definedName name="test2" localSheetId="15">#REF!</definedName>
    <definedName name="test2" localSheetId="4">#REF!</definedName>
    <definedName name="test2" localSheetId="5">#REF!</definedName>
    <definedName name="test2" localSheetId="26">#REF!</definedName>
    <definedName name="test2" localSheetId="25">#REF!</definedName>
    <definedName name="test2">#REF!</definedName>
    <definedName name="test2_8" localSheetId="10">#REF!</definedName>
    <definedName name="test2_8" localSheetId="8">#REF!</definedName>
    <definedName name="test2_8" localSheetId="15">#REF!</definedName>
    <definedName name="test2_8" localSheetId="4">#REF!</definedName>
    <definedName name="test2_8" localSheetId="5">#REF!</definedName>
    <definedName name="test2_8" localSheetId="26">#REF!</definedName>
    <definedName name="test2_8" localSheetId="25">#REF!</definedName>
    <definedName name="test2_8">#REF!</definedName>
    <definedName name="TETTTEYUUTUUTR">[57]말뚝지지력산정!$F$116</definedName>
    <definedName name="TF" localSheetId="24" hidden="1">{#N/A,#N/A,FALSE,"운반시간"}</definedName>
    <definedName name="TF" hidden="1">{#N/A,#N/A,FALSE,"운반시간"}</definedName>
    <definedName name="TG" localSheetId="10">#REF!</definedName>
    <definedName name="TG" localSheetId="15">#REF!</definedName>
    <definedName name="TG" localSheetId="4">#REF!</definedName>
    <definedName name="TG" localSheetId="5">#REF!</definedName>
    <definedName name="TG" localSheetId="26">#REF!</definedName>
    <definedName name="TG" localSheetId="25">#REF!</definedName>
    <definedName name="TG">#REF!</definedName>
    <definedName name="tgeg" localSheetId="10">#REF!</definedName>
    <definedName name="tgeg" localSheetId="15">#REF!</definedName>
    <definedName name="tgeg" localSheetId="4">#REF!</definedName>
    <definedName name="tgeg" localSheetId="5">#REF!</definedName>
    <definedName name="tgeg" localSheetId="26">#REF!</definedName>
    <definedName name="tgeg" localSheetId="25">#REF!</definedName>
    <definedName name="tgeg">#REF!</definedName>
    <definedName name="tggwan" localSheetId="10">#REF!</definedName>
    <definedName name="tggwan" localSheetId="8">#REF!</definedName>
    <definedName name="tggwan" localSheetId="15">#REF!</definedName>
    <definedName name="tggwan" localSheetId="24">#REF!</definedName>
    <definedName name="tggwan" localSheetId="4">#REF!</definedName>
    <definedName name="tggwan" localSheetId="5">#REF!</definedName>
    <definedName name="tggwan" localSheetId="26">#REF!</definedName>
    <definedName name="tggwan" localSheetId="25">#REF!</definedName>
    <definedName name="tggwan">#REF!</definedName>
    <definedName name="TGLEN" localSheetId="10">#REF!</definedName>
    <definedName name="TGLEN" localSheetId="15">#REF!</definedName>
    <definedName name="TGLEN" localSheetId="4">#REF!</definedName>
    <definedName name="TGLEN" localSheetId="5">#REF!</definedName>
    <definedName name="TGLEN" localSheetId="26">#REF!</definedName>
    <definedName name="TGLEN" localSheetId="25">#REF!</definedName>
    <definedName name="TGLEN">#REF!</definedName>
    <definedName name="TGTY1" localSheetId="10">#REF!</definedName>
    <definedName name="TGTY1" localSheetId="15">#REF!</definedName>
    <definedName name="TGTY1" localSheetId="4">#REF!</definedName>
    <definedName name="TGTY1" localSheetId="5">#REF!</definedName>
    <definedName name="TGTY1" localSheetId="26">#REF!</definedName>
    <definedName name="TGTY1" localSheetId="25">#REF!</definedName>
    <definedName name="TGTY1">#REF!</definedName>
    <definedName name="TGTY2" localSheetId="10">#REF!</definedName>
    <definedName name="TGTY2" localSheetId="15">#REF!</definedName>
    <definedName name="TGTY2" localSheetId="4">#REF!</definedName>
    <definedName name="TGTY2" localSheetId="5">#REF!</definedName>
    <definedName name="TGTY2" localSheetId="26">#REF!</definedName>
    <definedName name="TGTY2" localSheetId="25">#REF!</definedName>
    <definedName name="TGTY2">#REF!</definedName>
    <definedName name="TH" localSheetId="10">#REF!</definedName>
    <definedName name="TH" localSheetId="15">#REF!</definedName>
    <definedName name="TH" localSheetId="4">#REF!</definedName>
    <definedName name="TH" localSheetId="5">#REF!</definedName>
    <definedName name="TH" localSheetId="26">#REF!</definedName>
    <definedName name="TH" localSheetId="25">#REF!</definedName>
    <definedName name="TH">#REF!</definedName>
    <definedName name="THU" localSheetId="10">#REF!</definedName>
    <definedName name="THU" localSheetId="8">#REF!</definedName>
    <definedName name="THU" localSheetId="15">#REF!</definedName>
    <definedName name="THU" localSheetId="24">#REF!</definedName>
    <definedName name="THU" localSheetId="4">#REF!</definedName>
    <definedName name="THU" localSheetId="5">#REF!</definedName>
    <definedName name="THU" localSheetId="26">#REF!</definedName>
    <definedName name="THU" localSheetId="25">#REF!</definedName>
    <definedName name="THU">#REF!</definedName>
    <definedName name="titles" localSheetId="10">#REF!</definedName>
    <definedName name="titles" localSheetId="8">#REF!</definedName>
    <definedName name="titles" localSheetId="15">#REF!</definedName>
    <definedName name="titles" localSheetId="24">#REF!</definedName>
    <definedName name="titles" localSheetId="4">#REF!</definedName>
    <definedName name="titles" localSheetId="5">#REF!</definedName>
    <definedName name="titles" localSheetId="26">#REF!</definedName>
    <definedName name="titles" localSheetId="25">#REF!</definedName>
    <definedName name="titles">#REF!</definedName>
    <definedName name="titles_8" localSheetId="10">#REF!</definedName>
    <definedName name="titles_8" localSheetId="8">#REF!</definedName>
    <definedName name="titles_8" localSheetId="15">#REF!</definedName>
    <definedName name="titles_8" localSheetId="4">#REF!</definedName>
    <definedName name="titles_8" localSheetId="5">#REF!</definedName>
    <definedName name="titles_8" localSheetId="26">#REF!</definedName>
    <definedName name="titles_8" localSheetId="25">#REF!</definedName>
    <definedName name="titles_8">#REF!</definedName>
    <definedName name="TKH" localSheetId="10">#REF!</definedName>
    <definedName name="TKH" localSheetId="8">#REF!</definedName>
    <definedName name="TKH" localSheetId="15">#REF!</definedName>
    <definedName name="TKH" localSheetId="4">#REF!</definedName>
    <definedName name="TKH" localSheetId="5">#REF!</definedName>
    <definedName name="TKH" localSheetId="26">#REF!</definedName>
    <definedName name="TKH" localSheetId="25">#REF!</definedName>
    <definedName name="TKH">#REF!</definedName>
    <definedName name="Tl" localSheetId="10">#REF!</definedName>
    <definedName name="Tl" localSheetId="8">#REF!</definedName>
    <definedName name="Tl" localSheetId="15">#REF!</definedName>
    <definedName name="Tl" localSheetId="4">#REF!</definedName>
    <definedName name="Tl" localSheetId="5">#REF!</definedName>
    <definedName name="Tl" localSheetId="26">#REF!</definedName>
    <definedName name="Tl" localSheetId="25">#REF!</definedName>
    <definedName name="Tl">#REF!</definedName>
    <definedName name="Tl_8" localSheetId="10">#REF!</definedName>
    <definedName name="Tl_8" localSheetId="8">#REF!</definedName>
    <definedName name="Tl_8" localSheetId="15">#REF!</definedName>
    <definedName name="Tl_8" localSheetId="4">#REF!</definedName>
    <definedName name="Tl_8" localSheetId="5">#REF!</definedName>
    <definedName name="Tl_8" localSheetId="26">#REF!</definedName>
    <definedName name="Tl_8" localSheetId="25">#REF!</definedName>
    <definedName name="Tl_8">#REF!</definedName>
    <definedName name="tll" localSheetId="10">#REF!</definedName>
    <definedName name="tll" localSheetId="15">#REF!</definedName>
    <definedName name="tll" localSheetId="4">#REF!</definedName>
    <definedName name="tll" localSheetId="5">#REF!</definedName>
    <definedName name="tll" localSheetId="26">#REF!</definedName>
    <definedName name="tll" localSheetId="25">#REF!</definedName>
    <definedName name="tll">#REF!</definedName>
    <definedName name="tllp" localSheetId="10">#REF!</definedName>
    <definedName name="tllp" localSheetId="15">#REF!</definedName>
    <definedName name="tllp" localSheetId="4">#REF!</definedName>
    <definedName name="tllp" localSheetId="5">#REF!</definedName>
    <definedName name="tllp" localSheetId="26">#REF!</definedName>
    <definedName name="tllp" localSheetId="25">#REF!</definedName>
    <definedName name="tllp">#REF!</definedName>
    <definedName name="tmp" localSheetId="10">#REF!</definedName>
    <definedName name="tmp" localSheetId="15">#REF!</definedName>
    <definedName name="tmp" localSheetId="4">#REF!</definedName>
    <definedName name="tmp" localSheetId="5">#REF!</definedName>
    <definedName name="tmp" localSheetId="26">#REF!</definedName>
    <definedName name="tmp" localSheetId="25">#REF!</definedName>
    <definedName name="tmp">#REF!</definedName>
    <definedName name="TOB" localSheetId="10">#REF!</definedName>
    <definedName name="TOB" localSheetId="8">#REF!</definedName>
    <definedName name="TOB" localSheetId="15">#REF!</definedName>
    <definedName name="TOB" localSheetId="4">#REF!</definedName>
    <definedName name="TOB" localSheetId="5">#REF!</definedName>
    <definedName name="TOB" localSheetId="26">#REF!</definedName>
    <definedName name="TOB" localSheetId="25">#REF!</definedName>
    <definedName name="TOB">#REF!</definedName>
    <definedName name="Toe" localSheetId="10">#REF!</definedName>
    <definedName name="Toe" localSheetId="15">#REF!</definedName>
    <definedName name="Toe" localSheetId="4">#REF!</definedName>
    <definedName name="Toe" localSheetId="5">#REF!</definedName>
    <definedName name="Toe" localSheetId="26">#REF!</definedName>
    <definedName name="Toe" localSheetId="25">#REF!</definedName>
    <definedName name="Toe">#REF!</definedName>
    <definedName name="TOH" localSheetId="10">#REF!</definedName>
    <definedName name="TOH" localSheetId="8">#REF!</definedName>
    <definedName name="TOH" localSheetId="15">#REF!</definedName>
    <definedName name="TOH" localSheetId="4">#REF!</definedName>
    <definedName name="TOH" localSheetId="5">#REF!</definedName>
    <definedName name="TOH" localSheetId="26">#REF!</definedName>
    <definedName name="TOH" localSheetId="25">#REF!</definedName>
    <definedName name="TOH">#REF!</definedName>
    <definedName name="TOLB" localSheetId="10">#REF!</definedName>
    <definedName name="TOLB" localSheetId="8">#REF!</definedName>
    <definedName name="TOLB" localSheetId="15">#REF!</definedName>
    <definedName name="TOLB" localSheetId="4">#REF!</definedName>
    <definedName name="TOLB" localSheetId="5">#REF!</definedName>
    <definedName name="TOLB" localSheetId="26">#REF!</definedName>
    <definedName name="TOLB" localSheetId="25">#REF!</definedName>
    <definedName name="TOLB">#REF!</definedName>
    <definedName name="top" localSheetId="10">#REF!</definedName>
    <definedName name="top" localSheetId="15">#REF!</definedName>
    <definedName name="top" localSheetId="4">#REF!</definedName>
    <definedName name="top" localSheetId="5">#REF!</definedName>
    <definedName name="top" localSheetId="26">#REF!</definedName>
    <definedName name="top" localSheetId="25">#REF!</definedName>
    <definedName name="top">#REF!</definedName>
    <definedName name="TotalH">[15]역T형!$B$117</definedName>
    <definedName name="TOWB" localSheetId="10">#REF!</definedName>
    <definedName name="TOWB" localSheetId="8">#REF!</definedName>
    <definedName name="TOWB" localSheetId="15">#REF!</definedName>
    <definedName name="TOWB" localSheetId="24">#REF!</definedName>
    <definedName name="TOWB" localSheetId="4">#REF!</definedName>
    <definedName name="TOWB" localSheetId="5">#REF!</definedName>
    <definedName name="TOWB" localSheetId="26">#REF!</definedName>
    <definedName name="TOWB" localSheetId="25">#REF!</definedName>
    <definedName name="TOWB">#REF!</definedName>
    <definedName name="TOWH" localSheetId="10">#REF!</definedName>
    <definedName name="TOWH" localSheetId="8">#REF!</definedName>
    <definedName name="TOWH" localSheetId="15">#REF!</definedName>
    <definedName name="TOWH" localSheetId="24">#REF!</definedName>
    <definedName name="TOWH" localSheetId="4">#REF!</definedName>
    <definedName name="TOWH" localSheetId="5">#REF!</definedName>
    <definedName name="TOWH" localSheetId="26">#REF!</definedName>
    <definedName name="TOWH" localSheetId="25">#REF!</definedName>
    <definedName name="TOWH">#REF!</definedName>
    <definedName name="TPF" localSheetId="10">#REF!</definedName>
    <definedName name="TPF" localSheetId="15">#REF!</definedName>
    <definedName name="TPF" localSheetId="4">#REF!</definedName>
    <definedName name="TPF" localSheetId="5">#REF!</definedName>
    <definedName name="TPF" localSheetId="26">#REF!</definedName>
    <definedName name="TPF" localSheetId="25">#REF!</definedName>
    <definedName name="TPF">#REF!</definedName>
    <definedName name="TPH" localSheetId="10">#REF!</definedName>
    <definedName name="TPH" localSheetId="15">#REF!</definedName>
    <definedName name="TPH" localSheetId="4">#REF!</definedName>
    <definedName name="TPH" localSheetId="5">#REF!</definedName>
    <definedName name="TPH" localSheetId="26">#REF!</definedName>
    <definedName name="TPH" localSheetId="25">#REF!</definedName>
    <definedName name="TPH">#REF!</definedName>
    <definedName name="TPM" localSheetId="10">#REF!</definedName>
    <definedName name="TPM" localSheetId="15">#REF!</definedName>
    <definedName name="TPM" localSheetId="4">#REF!</definedName>
    <definedName name="TPM" localSheetId="5">#REF!</definedName>
    <definedName name="TPM" localSheetId="26">#REF!</definedName>
    <definedName name="TPM" localSheetId="25">#REF!</definedName>
    <definedName name="TPM">#REF!</definedName>
    <definedName name="Tra" localSheetId="10">#REF!</definedName>
    <definedName name="Tra" localSheetId="8">#REF!</definedName>
    <definedName name="Tra" localSheetId="15">#REF!</definedName>
    <definedName name="Tra" localSheetId="24">#REF!</definedName>
    <definedName name="Tra" localSheetId="4">#REF!</definedName>
    <definedName name="Tra" localSheetId="5">#REF!</definedName>
    <definedName name="Tra" localSheetId="26">#REF!</definedName>
    <definedName name="Tra" localSheetId="25">#REF!</definedName>
    <definedName name="Tra">#REF!</definedName>
    <definedName name="Tra_8" localSheetId="10">#REF!</definedName>
    <definedName name="Tra_8" localSheetId="8">#REF!</definedName>
    <definedName name="Tra_8" localSheetId="15">#REF!</definedName>
    <definedName name="Tra_8" localSheetId="4">#REF!</definedName>
    <definedName name="Tra_8" localSheetId="5">#REF!</definedName>
    <definedName name="Tra_8" localSheetId="26">#REF!</definedName>
    <definedName name="Tra_8" localSheetId="25">#REF!</definedName>
    <definedName name="Tra_8">#REF!</definedName>
    <definedName name="TRETETT" localSheetId="10">#REF!</definedName>
    <definedName name="TRETETT" localSheetId="15">#REF!</definedName>
    <definedName name="TRETETT" localSheetId="4">#REF!</definedName>
    <definedName name="TRETETT" localSheetId="5">#REF!</definedName>
    <definedName name="TRETETT" localSheetId="26">#REF!</definedName>
    <definedName name="TRETETT" localSheetId="25">#REF!</definedName>
    <definedName name="TRETETT">#REF!</definedName>
    <definedName name="TRG">[21]DATE!$C$24:$C$85</definedName>
    <definedName name="TRTEW" localSheetId="10">#REF!</definedName>
    <definedName name="TRTEW" localSheetId="15">#REF!</definedName>
    <definedName name="TRTEW" localSheetId="4">#REF!</definedName>
    <definedName name="TRTEW" localSheetId="5">#REF!</definedName>
    <definedName name="TRTEW" localSheetId="26">#REF!</definedName>
    <definedName name="TRTEW" localSheetId="25">#REF!</definedName>
    <definedName name="TRTEW">#REF!</definedName>
    <definedName name="trunc" localSheetId="10">#REF!</definedName>
    <definedName name="trunc" localSheetId="8">#REF!</definedName>
    <definedName name="trunc" localSheetId="15">#REF!</definedName>
    <definedName name="trunc" localSheetId="4">#REF!</definedName>
    <definedName name="trunc" localSheetId="5">#REF!</definedName>
    <definedName name="trunc" localSheetId="26">#REF!</definedName>
    <definedName name="trunc" localSheetId="25">#REF!</definedName>
    <definedName name="trunc">#REF!</definedName>
    <definedName name="TS" localSheetId="10">#REF!</definedName>
    <definedName name="TS" localSheetId="8">#REF!</definedName>
    <definedName name="TS" localSheetId="15">#REF!</definedName>
    <definedName name="TS" localSheetId="24">#REF!</definedName>
    <definedName name="TS" localSheetId="4">#REF!</definedName>
    <definedName name="TS" localSheetId="5">#REF!</definedName>
    <definedName name="TS" localSheetId="26">#REF!</definedName>
    <definedName name="TS" localSheetId="25">#REF!</definedName>
    <definedName name="TS">#REF!</definedName>
    <definedName name="Ts1_8" localSheetId="10">#REF!</definedName>
    <definedName name="Ts1_8" localSheetId="8">#REF!</definedName>
    <definedName name="Ts1_8" localSheetId="15">#REF!</definedName>
    <definedName name="Ts1_8" localSheetId="24">#REF!</definedName>
    <definedName name="Ts1_8" localSheetId="4">#REF!</definedName>
    <definedName name="Ts1_8" localSheetId="5">#REF!</definedName>
    <definedName name="Ts1_8" localSheetId="26">#REF!</definedName>
    <definedName name="Ts1_8" localSheetId="25">#REF!</definedName>
    <definedName name="Ts1_8">#REF!</definedName>
    <definedName name="Tsa" localSheetId="10">#REF!</definedName>
    <definedName name="Tsa" localSheetId="8">#REF!</definedName>
    <definedName name="Tsa" localSheetId="15">#REF!</definedName>
    <definedName name="Tsa" localSheetId="4">#REF!</definedName>
    <definedName name="Tsa" localSheetId="5">#REF!</definedName>
    <definedName name="Tsa" localSheetId="26">#REF!</definedName>
    <definedName name="Tsa" localSheetId="25">#REF!</definedName>
    <definedName name="Tsa">#REF!</definedName>
    <definedName name="Tsa_8" localSheetId="10">#REF!</definedName>
    <definedName name="Tsa_8" localSheetId="8">#REF!</definedName>
    <definedName name="Tsa_8" localSheetId="15">#REF!</definedName>
    <definedName name="Tsa_8" localSheetId="4">#REF!</definedName>
    <definedName name="Tsa_8" localSheetId="5">#REF!</definedName>
    <definedName name="Tsa_8" localSheetId="26">#REF!</definedName>
    <definedName name="Tsa_8" localSheetId="25">#REF!</definedName>
    <definedName name="Tsa_8">#REF!</definedName>
    <definedName name="TSS" localSheetId="10">[50]우각부보강!#REF!</definedName>
    <definedName name="TSS" localSheetId="8">[50]우각부보강!#REF!</definedName>
    <definedName name="TSS" localSheetId="15">[50]우각부보강!#REF!</definedName>
    <definedName name="TSS" localSheetId="4">[50]우각부보강!#REF!</definedName>
    <definedName name="TSS" localSheetId="5">[50]우각부보강!#REF!</definedName>
    <definedName name="TSS" localSheetId="26">[50]우각부보강!#REF!</definedName>
    <definedName name="TSS" localSheetId="25">[50]우각부보강!#REF!</definedName>
    <definedName name="TSS">[50]우각부보강!#REF!</definedName>
    <definedName name="TT" localSheetId="24">#REF!</definedName>
    <definedName name="tt" hidden="1">{#N/A,#N/A,FALSE,"2~8번"}</definedName>
    <definedName name="TTT" localSheetId="10">#REF!</definedName>
    <definedName name="TTT" localSheetId="8">#REF!</definedName>
    <definedName name="TTT" localSheetId="15">#REF!</definedName>
    <definedName name="TTT" localSheetId="24">#REF!</definedName>
    <definedName name="TTT" localSheetId="4">#REF!</definedName>
    <definedName name="TTT" localSheetId="5">#REF!</definedName>
    <definedName name="TTT" localSheetId="26">#REF!</definedName>
    <definedName name="TTT" localSheetId="25">#REF!</definedName>
    <definedName name="TTT">#REF!</definedName>
    <definedName name="tttt" localSheetId="10">#REF!</definedName>
    <definedName name="tttt" localSheetId="15">#REF!</definedName>
    <definedName name="tttt" localSheetId="4">#REF!</definedName>
    <definedName name="tttt" localSheetId="5">#REF!</definedName>
    <definedName name="tttt" localSheetId="26">#REF!</definedName>
    <definedName name="tttt" localSheetId="25">#REF!</definedName>
    <definedName name="tttt">#REF!</definedName>
    <definedName name="ttttt" localSheetId="24">BlankMacro1</definedName>
    <definedName name="ttttt" hidden="1">{#N/A,#N/A,FALSE,"포장2"}</definedName>
    <definedName name="tttttt" localSheetId="10">BlankMacro1</definedName>
    <definedName name="tttttt" localSheetId="15">BlankMacro1</definedName>
    <definedName name="tttttt" localSheetId="24">BlankMacro1</definedName>
    <definedName name="tttttt" localSheetId="4">BlankMacro1</definedName>
    <definedName name="tttttt" localSheetId="5">BlankMacro1</definedName>
    <definedName name="tttttt" localSheetId="26">BlankMacro1</definedName>
    <definedName name="tttttt" localSheetId="25">BlankMacro1</definedName>
    <definedName name="tttttt">BlankMacro1</definedName>
    <definedName name="TTTTTTTTTTT" localSheetId="10">[5]!TTTTTTTTTTT</definedName>
    <definedName name="TTTTTTTTTTT" localSheetId="8">[5]!TTTTTTTTTTT</definedName>
    <definedName name="TTTTTTTTTTT" localSheetId="15">[5]!TTTTTTTTTTT</definedName>
    <definedName name="TTTTTTTTTTT" localSheetId="4">[5]!TTTTTTTTTTT</definedName>
    <definedName name="TTTTTTTTTTT" localSheetId="5">[5]!TTTTTTTTTTT</definedName>
    <definedName name="TTTTTTTTTTT" localSheetId="26">[5]!TTTTTTTTTTT</definedName>
    <definedName name="TTTTTTTTTTT" localSheetId="25">[5]!TTTTTTTTTTT</definedName>
    <definedName name="TTTTTTTTTTT">[5]!TTTTTTTTTTT</definedName>
    <definedName name="TTTTTTTTTTTTTTTT" localSheetId="10">[5]!TTTTTTTTTTTTTTTT</definedName>
    <definedName name="TTTTTTTTTTTTTTTT" localSheetId="8">[5]!TTTTTTTTTTTTTTTT</definedName>
    <definedName name="TTTTTTTTTTTTTTTT" localSheetId="15">[5]!TTTTTTTTTTTTTTTT</definedName>
    <definedName name="TTTTTTTTTTTTTTTT" localSheetId="4">[5]!TTTTTTTTTTTTTTTT</definedName>
    <definedName name="TTTTTTTTTTTTTTTT" localSheetId="5">[5]!TTTTTTTTTTTTTTTT</definedName>
    <definedName name="TTTTTTTTTTTTTTTT" localSheetId="26">[5]!TTTTTTTTTTTTTTTT</definedName>
    <definedName name="TTTTTTTTTTTTTTTT" localSheetId="25">[5]!TTTTTTTTTTTTTTTT</definedName>
    <definedName name="TTTTTTTTTTTTTTTT">[5]!TTTTTTTTTTTTTTTT</definedName>
    <definedName name="TU" localSheetId="10">#REF!</definedName>
    <definedName name="TU" localSheetId="8">#REF!</definedName>
    <definedName name="TU" localSheetId="15">#REF!</definedName>
    <definedName name="TU" localSheetId="24">#REF!</definedName>
    <definedName name="TU" localSheetId="4">#REF!</definedName>
    <definedName name="TU" localSheetId="5">#REF!</definedName>
    <definedName name="TU" localSheetId="26">#REF!</definedName>
    <definedName name="TU" localSheetId="25">#REF!</definedName>
    <definedName name="TU">#REF!</definedName>
    <definedName name="TV" localSheetId="10">#REF!</definedName>
    <definedName name="TV" localSheetId="8">#REF!</definedName>
    <definedName name="TV" localSheetId="15">#REF!</definedName>
    <definedName name="TV" localSheetId="24">#REF!</definedName>
    <definedName name="TV" localSheetId="4">#REF!</definedName>
    <definedName name="TV" localSheetId="5">#REF!</definedName>
    <definedName name="TV" localSheetId="26">#REF!</definedName>
    <definedName name="TV" localSheetId="25">#REF!</definedName>
    <definedName name="TV">#REF!</definedName>
    <definedName name="TV_8" localSheetId="10">#REF!</definedName>
    <definedName name="TV_8" localSheetId="8">#REF!</definedName>
    <definedName name="TV_8" localSheetId="15">#REF!</definedName>
    <definedName name="TV_8" localSheetId="24">#REF!</definedName>
    <definedName name="TV_8" localSheetId="4">#REF!</definedName>
    <definedName name="TV_8" localSheetId="5">#REF!</definedName>
    <definedName name="TV_8" localSheetId="26">#REF!</definedName>
    <definedName name="TV_8" localSheetId="25">#REF!</definedName>
    <definedName name="TV_8">#REF!</definedName>
    <definedName name="TW" localSheetId="10">#REF!</definedName>
    <definedName name="TW" localSheetId="8">#REF!</definedName>
    <definedName name="TW" localSheetId="15">#REF!</definedName>
    <definedName name="TW" localSheetId="4">#REF!</definedName>
    <definedName name="TW" localSheetId="5">#REF!</definedName>
    <definedName name="TW" localSheetId="26">#REF!</definedName>
    <definedName name="TW" localSheetId="25">#REF!</definedName>
    <definedName name="TW">#REF!</definedName>
    <definedName name="TWA" localSheetId="10">#REF!</definedName>
    <definedName name="TWA" localSheetId="15">#REF!</definedName>
    <definedName name="TWA" localSheetId="4">#REF!</definedName>
    <definedName name="TWA" localSheetId="5">#REF!</definedName>
    <definedName name="TWA" localSheetId="26">#REF!</definedName>
    <definedName name="TWA" localSheetId="25">#REF!</definedName>
    <definedName name="TWA">#REF!</definedName>
    <definedName name="TwallLen1">[15]역T형!$I$112</definedName>
    <definedName name="TwallLen2">[15]역T형!$L$112</definedName>
    <definedName name="TwallLen3">[15]역T형!$N$112</definedName>
    <definedName name="TWI" localSheetId="10">#REF!</definedName>
    <definedName name="TWI" localSheetId="15">#REF!</definedName>
    <definedName name="TWI" localSheetId="4">#REF!</definedName>
    <definedName name="TWI" localSheetId="5">#REF!</definedName>
    <definedName name="TWI" localSheetId="26">#REF!</definedName>
    <definedName name="TWI" localSheetId="25">#REF!</definedName>
    <definedName name="TWI">#REF!</definedName>
    <definedName name="TWW" localSheetId="10">#REF!</definedName>
    <definedName name="TWW" localSheetId="8">#REF!</definedName>
    <definedName name="TWW" localSheetId="15">#REF!</definedName>
    <definedName name="TWW" localSheetId="24">#REF!</definedName>
    <definedName name="TWW" localSheetId="4">#REF!</definedName>
    <definedName name="TWW" localSheetId="5">#REF!</definedName>
    <definedName name="TWW" localSheetId="26">#REF!</definedName>
    <definedName name="TWW" localSheetId="25">#REF!</definedName>
    <definedName name="TWW">#REF!</definedName>
    <definedName name="TWWWTWWWWWE">[57]말뚝지지력산정!$L$22</definedName>
    <definedName name="ty" localSheetId="10">BlankMacro1</definedName>
    <definedName name="ty" localSheetId="15">BlankMacro1</definedName>
    <definedName name="ty" localSheetId="24">BlankMacro1</definedName>
    <definedName name="ty" localSheetId="4">BlankMacro1</definedName>
    <definedName name="ty" localSheetId="5">BlankMacro1</definedName>
    <definedName name="ty" localSheetId="26">BlankMacro1</definedName>
    <definedName name="ty" localSheetId="25">BlankMacro1</definedName>
    <definedName name="ty">BlankMacro1</definedName>
    <definedName name="Ty1H1" localSheetId="10">#REF!</definedName>
    <definedName name="Ty1H1" localSheetId="8">#REF!</definedName>
    <definedName name="Ty1H1" localSheetId="15">#REF!</definedName>
    <definedName name="Ty1H1" localSheetId="24">#REF!</definedName>
    <definedName name="Ty1H1" localSheetId="4">#REF!</definedName>
    <definedName name="Ty1H1" localSheetId="5">#REF!</definedName>
    <definedName name="Ty1H1" localSheetId="26">#REF!</definedName>
    <definedName name="Ty1H1" localSheetId="25">#REF!</definedName>
    <definedName name="Ty1H1">#REF!</definedName>
    <definedName name="Ty1H2" localSheetId="10">#REF!</definedName>
    <definedName name="Ty1H2" localSheetId="8">#REF!</definedName>
    <definedName name="Ty1H2" localSheetId="15">#REF!</definedName>
    <definedName name="Ty1H2" localSheetId="24">#REF!</definedName>
    <definedName name="Ty1H2" localSheetId="4">#REF!</definedName>
    <definedName name="Ty1H2" localSheetId="5">#REF!</definedName>
    <definedName name="Ty1H2" localSheetId="26">#REF!</definedName>
    <definedName name="Ty1H2" localSheetId="25">#REF!</definedName>
    <definedName name="Ty1H2">#REF!</definedName>
    <definedName name="Ty1H3" localSheetId="10">#REF!</definedName>
    <definedName name="Ty1H3" localSheetId="8">#REF!</definedName>
    <definedName name="Ty1H3" localSheetId="15">#REF!</definedName>
    <definedName name="Ty1H3" localSheetId="24">#REF!</definedName>
    <definedName name="Ty1H3" localSheetId="4">#REF!</definedName>
    <definedName name="Ty1H3" localSheetId="5">#REF!</definedName>
    <definedName name="Ty1H3" localSheetId="26">#REF!</definedName>
    <definedName name="Ty1H3" localSheetId="25">#REF!</definedName>
    <definedName name="Ty1H3">#REF!</definedName>
    <definedName name="Ty1Hun1" localSheetId="10">#REF!</definedName>
    <definedName name="Ty1Hun1" localSheetId="8">#REF!</definedName>
    <definedName name="Ty1Hun1" localSheetId="15">#REF!</definedName>
    <definedName name="Ty1Hun1" localSheetId="4">#REF!</definedName>
    <definedName name="Ty1Hun1" localSheetId="5">#REF!</definedName>
    <definedName name="Ty1Hun1" localSheetId="26">#REF!</definedName>
    <definedName name="Ty1Hun1" localSheetId="25">#REF!</definedName>
    <definedName name="Ty1Hun1">#REF!</definedName>
    <definedName name="Ty1Hun2" localSheetId="10">#REF!</definedName>
    <definedName name="Ty1Hun2" localSheetId="8">#REF!</definedName>
    <definedName name="Ty1Hun2" localSheetId="15">#REF!</definedName>
    <definedName name="Ty1Hun2" localSheetId="4">#REF!</definedName>
    <definedName name="Ty1Hun2" localSheetId="5">#REF!</definedName>
    <definedName name="Ty1Hun2" localSheetId="26">#REF!</definedName>
    <definedName name="Ty1Hun2" localSheetId="25">#REF!</definedName>
    <definedName name="Ty1Hun2">#REF!</definedName>
    <definedName name="Ty1K1" localSheetId="10">#REF!</definedName>
    <definedName name="Ty1K1" localSheetId="8">#REF!</definedName>
    <definedName name="Ty1K1" localSheetId="15">#REF!</definedName>
    <definedName name="Ty1K1" localSheetId="4">#REF!</definedName>
    <definedName name="Ty1K1" localSheetId="5">#REF!</definedName>
    <definedName name="Ty1K1" localSheetId="26">#REF!</definedName>
    <definedName name="Ty1K1" localSheetId="25">#REF!</definedName>
    <definedName name="Ty1K1">#REF!</definedName>
    <definedName name="Ty1K2" localSheetId="10">#REF!</definedName>
    <definedName name="Ty1K2" localSheetId="8">#REF!</definedName>
    <definedName name="Ty1K2" localSheetId="15">#REF!</definedName>
    <definedName name="Ty1K2" localSheetId="4">#REF!</definedName>
    <definedName name="Ty1K2" localSheetId="5">#REF!</definedName>
    <definedName name="Ty1K2" localSheetId="26">#REF!</definedName>
    <definedName name="Ty1K2" localSheetId="25">#REF!</definedName>
    <definedName name="Ty1K2">#REF!</definedName>
    <definedName name="Ty1L1" localSheetId="10">#REF!</definedName>
    <definedName name="Ty1L1" localSheetId="8">#REF!</definedName>
    <definedName name="Ty1L1" localSheetId="15">#REF!</definedName>
    <definedName name="Ty1L1" localSheetId="4">#REF!</definedName>
    <definedName name="Ty1L1" localSheetId="5">#REF!</definedName>
    <definedName name="Ty1L1" localSheetId="26">#REF!</definedName>
    <definedName name="Ty1L1" localSheetId="25">#REF!</definedName>
    <definedName name="Ty1L1">#REF!</definedName>
    <definedName name="Ty1L2" localSheetId="10">#REF!</definedName>
    <definedName name="Ty1L2" localSheetId="8">#REF!</definedName>
    <definedName name="Ty1L2" localSheetId="15">#REF!</definedName>
    <definedName name="Ty1L2" localSheetId="4">#REF!</definedName>
    <definedName name="Ty1L2" localSheetId="5">#REF!</definedName>
    <definedName name="Ty1L2" localSheetId="26">#REF!</definedName>
    <definedName name="Ty1L2" localSheetId="25">#REF!</definedName>
    <definedName name="Ty1L2">#REF!</definedName>
    <definedName name="Ty1L3" localSheetId="10">#REF!</definedName>
    <definedName name="Ty1L3" localSheetId="8">#REF!</definedName>
    <definedName name="Ty1L3" localSheetId="15">#REF!</definedName>
    <definedName name="Ty1L3" localSheetId="4">#REF!</definedName>
    <definedName name="Ty1L3" localSheetId="5">#REF!</definedName>
    <definedName name="Ty1L3" localSheetId="26">#REF!</definedName>
    <definedName name="Ty1L3" localSheetId="25">#REF!</definedName>
    <definedName name="Ty1L3">#REF!</definedName>
    <definedName name="Ty1L4" localSheetId="10">#REF!</definedName>
    <definedName name="Ty1L4" localSheetId="8">#REF!</definedName>
    <definedName name="Ty1L4" localSheetId="15">#REF!</definedName>
    <definedName name="Ty1L4" localSheetId="4">#REF!</definedName>
    <definedName name="Ty1L4" localSheetId="5">#REF!</definedName>
    <definedName name="Ty1L4" localSheetId="26">#REF!</definedName>
    <definedName name="Ty1L4" localSheetId="25">#REF!</definedName>
    <definedName name="Ty1L4">#REF!</definedName>
    <definedName name="Ty1L5" localSheetId="10">#REF!</definedName>
    <definedName name="Ty1L5" localSheetId="8">#REF!</definedName>
    <definedName name="Ty1L5" localSheetId="15">#REF!</definedName>
    <definedName name="Ty1L5" localSheetId="4">#REF!</definedName>
    <definedName name="Ty1L5" localSheetId="5">#REF!</definedName>
    <definedName name="Ty1L5" localSheetId="26">#REF!</definedName>
    <definedName name="Ty1L5" localSheetId="25">#REF!</definedName>
    <definedName name="Ty1L5">#REF!</definedName>
    <definedName name="Ty1L6" localSheetId="10">#REF!</definedName>
    <definedName name="Ty1L6" localSheetId="8">#REF!</definedName>
    <definedName name="Ty1L6" localSheetId="15">#REF!</definedName>
    <definedName name="Ty1L6" localSheetId="4">#REF!</definedName>
    <definedName name="Ty1L6" localSheetId="5">#REF!</definedName>
    <definedName name="Ty1L6" localSheetId="26">#REF!</definedName>
    <definedName name="Ty1L6" localSheetId="25">#REF!</definedName>
    <definedName name="Ty1L6">#REF!</definedName>
    <definedName name="Ty1TH" localSheetId="10">#REF!</definedName>
    <definedName name="Ty1TH" localSheetId="8">#REF!</definedName>
    <definedName name="Ty1TH" localSheetId="15">#REF!</definedName>
    <definedName name="Ty1TH" localSheetId="4">#REF!</definedName>
    <definedName name="Ty1TH" localSheetId="5">#REF!</definedName>
    <definedName name="Ty1TH" localSheetId="26">#REF!</definedName>
    <definedName name="Ty1TH" localSheetId="25">#REF!</definedName>
    <definedName name="Ty1TH">#REF!</definedName>
    <definedName name="Ty1TL" localSheetId="10">#REF!</definedName>
    <definedName name="Ty1TL" localSheetId="8">#REF!</definedName>
    <definedName name="Ty1TL" localSheetId="15">#REF!</definedName>
    <definedName name="Ty1TL" localSheetId="4">#REF!</definedName>
    <definedName name="Ty1TL" localSheetId="5">#REF!</definedName>
    <definedName name="Ty1TL" localSheetId="26">#REF!</definedName>
    <definedName name="Ty1TL" localSheetId="25">#REF!</definedName>
    <definedName name="Ty1TL">#REF!</definedName>
    <definedName name="Ty2H1" localSheetId="10">#REF!</definedName>
    <definedName name="Ty2H1" localSheetId="8">#REF!</definedName>
    <definedName name="Ty2H1" localSheetId="15">#REF!</definedName>
    <definedName name="Ty2H1" localSheetId="4">#REF!</definedName>
    <definedName name="Ty2H1" localSheetId="5">#REF!</definedName>
    <definedName name="Ty2H1" localSheetId="26">#REF!</definedName>
    <definedName name="Ty2H1" localSheetId="25">#REF!</definedName>
    <definedName name="Ty2H1">#REF!</definedName>
    <definedName name="Ty2H2" localSheetId="10">#REF!</definedName>
    <definedName name="Ty2H2" localSheetId="8">#REF!</definedName>
    <definedName name="Ty2H2" localSheetId="15">#REF!</definedName>
    <definedName name="Ty2H2" localSheetId="4">#REF!</definedName>
    <definedName name="Ty2H2" localSheetId="5">#REF!</definedName>
    <definedName name="Ty2H2" localSheetId="26">#REF!</definedName>
    <definedName name="Ty2H2" localSheetId="25">#REF!</definedName>
    <definedName name="Ty2H2">#REF!</definedName>
    <definedName name="Ty2H3" localSheetId="10">#REF!</definedName>
    <definedName name="Ty2H3" localSheetId="8">#REF!</definedName>
    <definedName name="Ty2H3" localSheetId="15">#REF!</definedName>
    <definedName name="Ty2H3" localSheetId="4">#REF!</definedName>
    <definedName name="Ty2H3" localSheetId="5">#REF!</definedName>
    <definedName name="Ty2H3" localSheetId="26">#REF!</definedName>
    <definedName name="Ty2H3" localSheetId="25">#REF!</definedName>
    <definedName name="Ty2H3">#REF!</definedName>
    <definedName name="Ty2Hun1" localSheetId="10">#REF!</definedName>
    <definedName name="Ty2Hun1" localSheetId="8">#REF!</definedName>
    <definedName name="Ty2Hun1" localSheetId="15">#REF!</definedName>
    <definedName name="Ty2Hun1" localSheetId="4">#REF!</definedName>
    <definedName name="Ty2Hun1" localSheetId="5">#REF!</definedName>
    <definedName name="Ty2Hun1" localSheetId="26">#REF!</definedName>
    <definedName name="Ty2Hun1" localSheetId="25">#REF!</definedName>
    <definedName name="Ty2Hun1">#REF!</definedName>
    <definedName name="Ty2Hun2" localSheetId="10">#REF!</definedName>
    <definedName name="Ty2Hun2" localSheetId="8">#REF!</definedName>
    <definedName name="Ty2Hun2" localSheetId="15">#REF!</definedName>
    <definedName name="Ty2Hun2" localSheetId="4">#REF!</definedName>
    <definedName name="Ty2Hun2" localSheetId="5">#REF!</definedName>
    <definedName name="Ty2Hun2" localSheetId="26">#REF!</definedName>
    <definedName name="Ty2Hun2" localSheetId="25">#REF!</definedName>
    <definedName name="Ty2Hun2">#REF!</definedName>
    <definedName name="Ty2K1" localSheetId="10">#REF!</definedName>
    <definedName name="Ty2K1" localSheetId="8">#REF!</definedName>
    <definedName name="Ty2K1" localSheetId="15">#REF!</definedName>
    <definedName name="Ty2K1" localSheetId="4">#REF!</definedName>
    <definedName name="Ty2K1" localSheetId="5">#REF!</definedName>
    <definedName name="Ty2K1" localSheetId="26">#REF!</definedName>
    <definedName name="Ty2K1" localSheetId="25">#REF!</definedName>
    <definedName name="Ty2K1">#REF!</definedName>
    <definedName name="Ty2K2" localSheetId="10">#REF!</definedName>
    <definedName name="Ty2K2" localSheetId="8">#REF!</definedName>
    <definedName name="Ty2K2" localSheetId="15">#REF!</definedName>
    <definedName name="Ty2K2" localSheetId="4">#REF!</definedName>
    <definedName name="Ty2K2" localSheetId="5">#REF!</definedName>
    <definedName name="Ty2K2" localSheetId="26">#REF!</definedName>
    <definedName name="Ty2K2" localSheetId="25">#REF!</definedName>
    <definedName name="Ty2K2">#REF!</definedName>
    <definedName name="Ty2L1" localSheetId="10">#REF!</definedName>
    <definedName name="Ty2L1" localSheetId="8">#REF!</definedName>
    <definedName name="Ty2L1" localSheetId="15">#REF!</definedName>
    <definedName name="Ty2L1" localSheetId="4">#REF!</definedName>
    <definedName name="Ty2L1" localSheetId="5">#REF!</definedName>
    <definedName name="Ty2L1" localSheetId="26">#REF!</definedName>
    <definedName name="Ty2L1" localSheetId="25">#REF!</definedName>
    <definedName name="Ty2L1">#REF!</definedName>
    <definedName name="Ty2L2" localSheetId="10">#REF!</definedName>
    <definedName name="Ty2L2" localSheetId="8">#REF!</definedName>
    <definedName name="Ty2L2" localSheetId="15">#REF!</definedName>
    <definedName name="Ty2L2" localSheetId="4">#REF!</definedName>
    <definedName name="Ty2L2" localSheetId="5">#REF!</definedName>
    <definedName name="Ty2L2" localSheetId="26">#REF!</definedName>
    <definedName name="Ty2L2" localSheetId="25">#REF!</definedName>
    <definedName name="Ty2L2">#REF!</definedName>
    <definedName name="Ty2L3" localSheetId="10">#REF!</definedName>
    <definedName name="Ty2L3" localSheetId="8">#REF!</definedName>
    <definedName name="Ty2L3" localSheetId="15">#REF!</definedName>
    <definedName name="Ty2L3" localSheetId="4">#REF!</definedName>
    <definedName name="Ty2L3" localSheetId="5">#REF!</definedName>
    <definedName name="Ty2L3" localSheetId="26">#REF!</definedName>
    <definedName name="Ty2L3" localSheetId="25">#REF!</definedName>
    <definedName name="Ty2L3">#REF!</definedName>
    <definedName name="Ty2L4" localSheetId="10">#REF!</definedName>
    <definedName name="Ty2L4" localSheetId="8">#REF!</definedName>
    <definedName name="Ty2L4" localSheetId="15">#REF!</definedName>
    <definedName name="Ty2L4" localSheetId="4">#REF!</definedName>
    <definedName name="Ty2L4" localSheetId="5">#REF!</definedName>
    <definedName name="Ty2L4" localSheetId="26">#REF!</definedName>
    <definedName name="Ty2L4" localSheetId="25">#REF!</definedName>
    <definedName name="Ty2L4">#REF!</definedName>
    <definedName name="Ty2L5" localSheetId="10">#REF!</definedName>
    <definedName name="Ty2L5" localSheetId="8">#REF!</definedName>
    <definedName name="Ty2L5" localSheetId="15">#REF!</definedName>
    <definedName name="Ty2L5" localSheetId="4">#REF!</definedName>
    <definedName name="Ty2L5" localSheetId="5">#REF!</definedName>
    <definedName name="Ty2L5" localSheetId="26">#REF!</definedName>
    <definedName name="Ty2L5" localSheetId="25">#REF!</definedName>
    <definedName name="Ty2L5">#REF!</definedName>
    <definedName name="Ty2L6" localSheetId="10">#REF!</definedName>
    <definedName name="Ty2L6" localSheetId="8">#REF!</definedName>
    <definedName name="Ty2L6" localSheetId="15">#REF!</definedName>
    <definedName name="Ty2L6" localSheetId="4">#REF!</definedName>
    <definedName name="Ty2L6" localSheetId="5">#REF!</definedName>
    <definedName name="Ty2L6" localSheetId="26">#REF!</definedName>
    <definedName name="Ty2L6" localSheetId="25">#REF!</definedName>
    <definedName name="Ty2L6">#REF!</definedName>
    <definedName name="Ty2TH" localSheetId="10">#REF!</definedName>
    <definedName name="Ty2TH" localSheetId="8">#REF!</definedName>
    <definedName name="Ty2TH" localSheetId="15">#REF!</definedName>
    <definedName name="Ty2TH" localSheetId="4">#REF!</definedName>
    <definedName name="Ty2TH" localSheetId="5">#REF!</definedName>
    <definedName name="Ty2TH" localSheetId="26">#REF!</definedName>
    <definedName name="Ty2TH" localSheetId="25">#REF!</definedName>
    <definedName name="Ty2TH">#REF!</definedName>
    <definedName name="Ty2TL" localSheetId="10">#REF!</definedName>
    <definedName name="Ty2TL" localSheetId="8">#REF!</definedName>
    <definedName name="Ty2TL" localSheetId="15">#REF!</definedName>
    <definedName name="Ty2TL" localSheetId="4">#REF!</definedName>
    <definedName name="Ty2TL" localSheetId="5">#REF!</definedName>
    <definedName name="Ty2TL" localSheetId="26">#REF!</definedName>
    <definedName name="Ty2TL" localSheetId="25">#REF!</definedName>
    <definedName name="Ty2TL">#REF!</definedName>
    <definedName name="TYB" localSheetId="10">#REF!</definedName>
    <definedName name="TYB" localSheetId="8">#REF!</definedName>
    <definedName name="TYB" localSheetId="15">#REF!</definedName>
    <definedName name="TYB" localSheetId="4">#REF!</definedName>
    <definedName name="TYB" localSheetId="5">#REF!</definedName>
    <definedName name="TYB" localSheetId="26">#REF!</definedName>
    <definedName name="TYB" localSheetId="25">#REF!</definedName>
    <definedName name="TYB">#REF!</definedName>
    <definedName name="TYHFDGFD" localSheetId="24" hidden="1">{#N/A,#N/A,FALSE,"배수2"}</definedName>
    <definedName name="TYHFDGFD" hidden="1">{#N/A,#N/A,FALSE,"배수2"}</definedName>
    <definedName name="TYPE" localSheetId="10">#REF!</definedName>
    <definedName name="TYPE" localSheetId="8">#REF!</definedName>
    <definedName name="TYPE" localSheetId="15">#REF!</definedName>
    <definedName name="TYPE" localSheetId="24">#REF!</definedName>
    <definedName name="TYPE" localSheetId="4">#REF!</definedName>
    <definedName name="TYPE" localSheetId="5">#REF!</definedName>
    <definedName name="TYPE" localSheetId="26">#REF!</definedName>
    <definedName name="TYPE" localSheetId="25">#REF!</definedName>
    <definedName name="TYPE">#REF!</definedName>
    <definedName name="TYPE1" localSheetId="10">#REF!</definedName>
    <definedName name="TYPE1" localSheetId="15">#REF!</definedName>
    <definedName name="TYPE1" localSheetId="4">#REF!</definedName>
    <definedName name="TYPE1" localSheetId="5">#REF!</definedName>
    <definedName name="TYPE1" localSheetId="26">#REF!</definedName>
    <definedName name="TYPE1" localSheetId="25">#REF!</definedName>
    <definedName name="TYPE1">#REF!</definedName>
    <definedName name="TYTY" localSheetId="10">#REF!</definedName>
    <definedName name="TYTY" localSheetId="15">#REF!</definedName>
    <definedName name="TYTY" localSheetId="4">#REF!</definedName>
    <definedName name="TYTY" localSheetId="5">#REF!</definedName>
    <definedName name="TYTY" localSheetId="26">#REF!</definedName>
    <definedName name="TYTY" localSheetId="25">#REF!</definedName>
    <definedName name="TYTY">#REF!</definedName>
    <definedName name="TYU" localSheetId="10">BlankMacro1</definedName>
    <definedName name="TYU" localSheetId="8">BlankMacro1</definedName>
    <definedName name="TYU" localSheetId="15">BlankMacro1</definedName>
    <definedName name="TYU" localSheetId="24">BlankMacro1</definedName>
    <definedName name="TYU" localSheetId="4">BlankMacro1</definedName>
    <definedName name="TYU" localSheetId="5">BlankMacro1</definedName>
    <definedName name="TYU" localSheetId="26">BlankMacro1</definedName>
    <definedName name="TYU" localSheetId="25">BlankMacro1</definedName>
    <definedName name="TYU">BlankMacro1</definedName>
    <definedName name="TYU_10" localSheetId="10">BlankMacro1</definedName>
    <definedName name="TYU_10" localSheetId="8">BlankMacro1</definedName>
    <definedName name="TYU_10" localSheetId="15">BlankMacro1</definedName>
    <definedName name="TYU_10" localSheetId="24">BlankMacro1</definedName>
    <definedName name="TYU_10" localSheetId="4">BlankMacro1</definedName>
    <definedName name="TYU_10" localSheetId="5">BlankMacro1</definedName>
    <definedName name="TYU_10" localSheetId="26">BlankMacro1</definedName>
    <definedName name="TYU_10" localSheetId="25">BlankMacro1</definedName>
    <definedName name="TYU_10">BlankMacro1</definedName>
    <definedName name="TYU_8" localSheetId="10">BlankMacro1</definedName>
    <definedName name="TYU_8" localSheetId="8">BlankMacro1</definedName>
    <definedName name="TYU_8" localSheetId="15">BlankMacro1</definedName>
    <definedName name="TYU_8" localSheetId="24">BlankMacro1</definedName>
    <definedName name="TYU_8" localSheetId="4">BlankMacro1</definedName>
    <definedName name="TYU_8" localSheetId="5">BlankMacro1</definedName>
    <definedName name="TYU_8" localSheetId="26">BlankMacro1</definedName>
    <definedName name="TYU_8" localSheetId="25">BlankMacro1</definedName>
    <definedName name="TYU_8">BlankMacro1</definedName>
    <definedName name="TYU_9" localSheetId="10">BlankMacro1</definedName>
    <definedName name="TYU_9" localSheetId="8">BlankMacro1</definedName>
    <definedName name="TYU_9" localSheetId="15">BlankMacro1</definedName>
    <definedName name="TYU_9" localSheetId="24">BlankMacro1</definedName>
    <definedName name="TYU_9" localSheetId="4">BlankMacro1</definedName>
    <definedName name="TYU_9" localSheetId="5">BlankMacro1</definedName>
    <definedName name="TYU_9" localSheetId="26">BlankMacro1</definedName>
    <definedName name="TYU_9" localSheetId="25">BlankMacro1</definedName>
    <definedName name="TYU_9">BlankMacro1</definedName>
    <definedName name="T값" localSheetId="10">#REF!</definedName>
    <definedName name="T값" localSheetId="15">#REF!</definedName>
    <definedName name="T값" localSheetId="4">#REF!</definedName>
    <definedName name="T값" localSheetId="5">#REF!</definedName>
    <definedName name="T값" localSheetId="26">#REF!</definedName>
    <definedName name="T값" localSheetId="25">#REF!</definedName>
    <definedName name="T값">#REF!</definedName>
    <definedName name="t세들분수전" localSheetId="10">#REF!</definedName>
    <definedName name="t세들분수전" localSheetId="15">#REF!</definedName>
    <definedName name="t세들분수전" localSheetId="4">#REF!</definedName>
    <definedName name="t세들분수전" localSheetId="5">#REF!</definedName>
    <definedName name="t세들분수전" localSheetId="26">#REF!</definedName>
    <definedName name="t세들분수전" localSheetId="25">#REF!</definedName>
    <definedName name="t세들분수전">#REF!</definedName>
    <definedName name="U" localSheetId="10">#REF!</definedName>
    <definedName name="U" localSheetId="8">#REF!</definedName>
    <definedName name="U" localSheetId="15">#REF!</definedName>
    <definedName name="U" localSheetId="24">#REF!</definedName>
    <definedName name="U" localSheetId="4">#REF!</definedName>
    <definedName name="U" localSheetId="5">#REF!</definedName>
    <definedName name="U" localSheetId="26">#REF!</definedName>
    <definedName name="U" localSheetId="25">#REF!</definedName>
    <definedName name="U">#REF!</definedName>
    <definedName name="U_8" localSheetId="10">#REF!</definedName>
    <definedName name="U_8" localSheetId="8">#REF!</definedName>
    <definedName name="U_8" localSheetId="15">#REF!</definedName>
    <definedName name="U_8" localSheetId="24">#REF!</definedName>
    <definedName name="U_8" localSheetId="4">#REF!</definedName>
    <definedName name="U_8" localSheetId="5">#REF!</definedName>
    <definedName name="U_8" localSheetId="26">#REF!</definedName>
    <definedName name="U_8" localSheetId="25">#REF!</definedName>
    <definedName name="U_8">#REF!</definedName>
    <definedName name="U_VAR1" localSheetId="10">#REF!</definedName>
    <definedName name="U_VAR1" localSheetId="15">#REF!</definedName>
    <definedName name="U_VAR1" localSheetId="4">#REF!</definedName>
    <definedName name="U_VAR1" localSheetId="5">#REF!</definedName>
    <definedName name="U_VAR1" localSheetId="26">#REF!</definedName>
    <definedName name="U_VAR1" localSheetId="25">#REF!</definedName>
    <definedName name="U_VAR1">#REF!</definedName>
    <definedName name="ui" localSheetId="24" hidden="1">{#N/A,#N/A,FALSE,"조골재"}</definedName>
    <definedName name="ui" hidden="1">{#N/A,#N/A,FALSE,"조골재"}</definedName>
    <definedName name="UJI">[21]DATE!$I$24:$I$85</definedName>
    <definedName name="ul" localSheetId="10">#REF!</definedName>
    <definedName name="ul" localSheetId="8">#REF!</definedName>
    <definedName name="ul" localSheetId="15">#REF!</definedName>
    <definedName name="ul" localSheetId="24">#REF!</definedName>
    <definedName name="ul" localSheetId="4">#REF!</definedName>
    <definedName name="ul" localSheetId="5">#REF!</definedName>
    <definedName name="ul" localSheetId="26">#REF!</definedName>
    <definedName name="ul" localSheetId="25">#REF!</definedName>
    <definedName name="ul">#REF!</definedName>
    <definedName name="ul_8" localSheetId="10">#REF!</definedName>
    <definedName name="ul_8" localSheetId="8">#REF!</definedName>
    <definedName name="ul_8" localSheetId="15">#REF!</definedName>
    <definedName name="ul_8" localSheetId="24">#REF!</definedName>
    <definedName name="ul_8" localSheetId="4">#REF!</definedName>
    <definedName name="ul_8" localSheetId="5">#REF!</definedName>
    <definedName name="ul_8" localSheetId="26">#REF!</definedName>
    <definedName name="ul_8" localSheetId="25">#REF!</definedName>
    <definedName name="ul_8">#REF!</definedName>
    <definedName name="um" localSheetId="10">#REF!</definedName>
    <definedName name="um" localSheetId="8">#REF!</definedName>
    <definedName name="um" localSheetId="15">#REF!</definedName>
    <definedName name="um" localSheetId="24">#REF!</definedName>
    <definedName name="um" localSheetId="4">#REF!</definedName>
    <definedName name="um" localSheetId="5">#REF!</definedName>
    <definedName name="um" localSheetId="26">#REF!</definedName>
    <definedName name="um" localSheetId="25">#REF!</definedName>
    <definedName name="um">#REF!</definedName>
    <definedName name="um_8" localSheetId="10">#REF!</definedName>
    <definedName name="um_8" localSheetId="8">#REF!</definedName>
    <definedName name="um_8" localSheetId="15">#REF!</definedName>
    <definedName name="um_8" localSheetId="4">#REF!</definedName>
    <definedName name="um_8" localSheetId="5">#REF!</definedName>
    <definedName name="um_8" localSheetId="26">#REF!</definedName>
    <definedName name="um_8" localSheetId="25">#REF!</definedName>
    <definedName name="um_8">#REF!</definedName>
    <definedName name="UMh" localSheetId="10">#REF!</definedName>
    <definedName name="UMh" localSheetId="15">#REF!</definedName>
    <definedName name="UMh" localSheetId="4">#REF!</definedName>
    <definedName name="UMh" localSheetId="5">#REF!</definedName>
    <definedName name="UMh" localSheetId="26">#REF!</definedName>
    <definedName name="UMh" localSheetId="25">#REF!</definedName>
    <definedName name="UMh">#REF!</definedName>
    <definedName name="UMv" localSheetId="10">#REF!</definedName>
    <definedName name="UMv" localSheetId="15">#REF!</definedName>
    <definedName name="UMv" localSheetId="4">#REF!</definedName>
    <definedName name="UMv" localSheetId="5">#REF!</definedName>
    <definedName name="UMv" localSheetId="26">#REF!</definedName>
    <definedName name="UMv" localSheetId="25">#REF!</definedName>
    <definedName name="UMv">#REF!</definedName>
    <definedName name="URTTTTRRRRRR" localSheetId="10">#REF!</definedName>
    <definedName name="URTTTTRRRRRR" localSheetId="8">#REF!</definedName>
    <definedName name="URTTTTRRRRRR" localSheetId="15">#REF!</definedName>
    <definedName name="URTTTTRRRRRR" localSheetId="4">#REF!</definedName>
    <definedName name="URTTTTRRRRRR" localSheetId="5">#REF!</definedName>
    <definedName name="URTTTTRRRRRR" localSheetId="26">#REF!</definedName>
    <definedName name="URTTTTRRRRRR" localSheetId="25">#REF!</definedName>
    <definedName name="URTTTTRRRRRR">#REF!</definedName>
    <definedName name="UT" localSheetId="10">#REF!</definedName>
    <definedName name="UT" localSheetId="8">#REF!</definedName>
    <definedName name="UT" localSheetId="15">#REF!</definedName>
    <definedName name="UT" localSheetId="4">#REF!</definedName>
    <definedName name="UT" localSheetId="5">#REF!</definedName>
    <definedName name="UT" localSheetId="26">#REF!</definedName>
    <definedName name="UT" localSheetId="25">#REF!</definedName>
    <definedName name="UT">#REF!</definedName>
    <definedName name="UT_8" localSheetId="10">#REF!</definedName>
    <definedName name="UT_8" localSheetId="8">#REF!</definedName>
    <definedName name="UT_8" localSheetId="15">#REF!</definedName>
    <definedName name="UT_8" localSheetId="4">#REF!</definedName>
    <definedName name="UT_8" localSheetId="5">#REF!</definedName>
    <definedName name="UT_8" localSheetId="26">#REF!</definedName>
    <definedName name="UT_8" localSheetId="25">#REF!</definedName>
    <definedName name="UT_8">#REF!</definedName>
    <definedName name="uu" localSheetId="10">#REF!</definedName>
    <definedName name="uu" localSheetId="15">#REF!</definedName>
    <definedName name="uu" localSheetId="4">#REF!</definedName>
    <definedName name="uu" localSheetId="5">#REF!</definedName>
    <definedName name="uu" localSheetId="26">#REF!</definedName>
    <definedName name="uu" localSheetId="25">#REF!</definedName>
    <definedName name="uu">#REF!</definedName>
    <definedName name="uuu" localSheetId="10">#REF!</definedName>
    <definedName name="uuu" localSheetId="15">#REF!</definedName>
    <definedName name="uuu" localSheetId="4">#REF!</definedName>
    <definedName name="uuu" localSheetId="5">#REF!</definedName>
    <definedName name="uuu" localSheetId="26">#REF!</definedName>
    <definedName name="uuu" localSheetId="25">#REF!</definedName>
    <definedName name="uuu">#REF!</definedName>
    <definedName name="uuuu" localSheetId="10">#REF!</definedName>
    <definedName name="uuuu" localSheetId="8">#REF!</definedName>
    <definedName name="uuuu" localSheetId="15">#REF!</definedName>
    <definedName name="uuuu" localSheetId="4">#REF!</definedName>
    <definedName name="uuuu" localSheetId="5">#REF!</definedName>
    <definedName name="uuuu" localSheetId="26">#REF!</definedName>
    <definedName name="uuuu" localSheetId="25">#REF!</definedName>
    <definedName name="uuuu">#REF!</definedName>
    <definedName name="UVh" localSheetId="10">#REF!</definedName>
    <definedName name="UVh" localSheetId="15">#REF!</definedName>
    <definedName name="UVh" localSheetId="4">#REF!</definedName>
    <definedName name="UVh" localSheetId="5">#REF!</definedName>
    <definedName name="UVh" localSheetId="26">#REF!</definedName>
    <definedName name="UVh" localSheetId="25">#REF!</definedName>
    <definedName name="UVh">#REF!</definedName>
    <definedName name="UVv" localSheetId="10">#REF!</definedName>
    <definedName name="UVv" localSheetId="15">#REF!</definedName>
    <definedName name="UVv" localSheetId="4">#REF!</definedName>
    <definedName name="UVv" localSheetId="5">#REF!</definedName>
    <definedName name="UVv" localSheetId="26">#REF!</definedName>
    <definedName name="UVv" localSheetId="25">#REF!</definedName>
    <definedName name="UVv">#REF!</definedName>
    <definedName name="uw" localSheetId="10">#REF!</definedName>
    <definedName name="uw" localSheetId="8">#REF!</definedName>
    <definedName name="uw" localSheetId="15">#REF!</definedName>
    <definedName name="uw" localSheetId="4">#REF!</definedName>
    <definedName name="uw" localSheetId="5">#REF!</definedName>
    <definedName name="uw" localSheetId="26">#REF!</definedName>
    <definedName name="uw" localSheetId="25">#REF!</definedName>
    <definedName name="uw">#REF!</definedName>
    <definedName name="uw_8" localSheetId="10">#REF!</definedName>
    <definedName name="uw_8" localSheetId="8">#REF!</definedName>
    <definedName name="uw_8" localSheetId="15">#REF!</definedName>
    <definedName name="uw_8" localSheetId="4">#REF!</definedName>
    <definedName name="uw_8" localSheetId="5">#REF!</definedName>
    <definedName name="uw_8" localSheetId="26">#REF!</definedName>
    <definedName name="uw_8" localSheetId="25">#REF!</definedName>
    <definedName name="uw_8">#REF!</definedName>
    <definedName name="U형시가지측구수량집계" localSheetId="10">#REF!</definedName>
    <definedName name="U형시가지측구수량집계" localSheetId="8">#REF!</definedName>
    <definedName name="U형시가지측구수량집계" localSheetId="15">#REF!</definedName>
    <definedName name="U형시가지측구수량집계" localSheetId="4">#REF!</definedName>
    <definedName name="U형시가지측구수량집계" localSheetId="5">#REF!</definedName>
    <definedName name="U형시가지측구수량집계" localSheetId="26">#REF!</definedName>
    <definedName name="U형시가지측구수량집계" localSheetId="25">#REF!</definedName>
    <definedName name="U형시가지측구수량집계">#REF!</definedName>
    <definedName name="U형측구수량집계" localSheetId="10">#REF!</definedName>
    <definedName name="U형측구수량집계" localSheetId="8">#REF!</definedName>
    <definedName name="U형측구수량집계" localSheetId="15">#REF!</definedName>
    <definedName name="U형측구수량집계" localSheetId="4">#REF!</definedName>
    <definedName name="U형측구수량집계" localSheetId="5">#REF!</definedName>
    <definedName name="U형측구수량집계" localSheetId="26">#REF!</definedName>
    <definedName name="U형측구수량집계" localSheetId="25">#REF!</definedName>
    <definedName name="U형측구수량집계">#REF!</definedName>
    <definedName name="V">[35]지장물C!$H$5</definedName>
    <definedName name="VCXZ" localSheetId="10">#REF!</definedName>
    <definedName name="VCXZ" localSheetId="15">#REF!</definedName>
    <definedName name="VCXZ" localSheetId="4">#REF!</definedName>
    <definedName name="VCXZ" localSheetId="5">#REF!</definedName>
    <definedName name="VCXZ" localSheetId="26">#REF!</definedName>
    <definedName name="VCXZ" localSheetId="25">#REF!</definedName>
    <definedName name="VCXZ">#REF!</definedName>
    <definedName name="vhdl1" localSheetId="10">#REF!</definedName>
    <definedName name="vhdl1" localSheetId="15">#REF!</definedName>
    <definedName name="vhdl1" localSheetId="4">#REF!</definedName>
    <definedName name="vhdl1" localSheetId="5">#REF!</definedName>
    <definedName name="vhdl1" localSheetId="26">#REF!</definedName>
    <definedName name="vhdl1" localSheetId="25">#REF!</definedName>
    <definedName name="vhdl1">#REF!</definedName>
    <definedName name="vhel1" localSheetId="10">#REF!</definedName>
    <definedName name="vhel1" localSheetId="15">#REF!</definedName>
    <definedName name="vhel1" localSheetId="4">#REF!</definedName>
    <definedName name="vhel1" localSheetId="5">#REF!</definedName>
    <definedName name="vhel1" localSheetId="26">#REF!</definedName>
    <definedName name="vhel1" localSheetId="25">#REF!</definedName>
    <definedName name="vhel1">#REF!</definedName>
    <definedName name="vhel2" localSheetId="10">#REF!</definedName>
    <definedName name="vhel2" localSheetId="15">#REF!</definedName>
    <definedName name="vhel2" localSheetId="4">#REF!</definedName>
    <definedName name="vhel2" localSheetId="5">#REF!</definedName>
    <definedName name="vhel2" localSheetId="26">#REF!</definedName>
    <definedName name="vhel2" localSheetId="25">#REF!</definedName>
    <definedName name="vhel2">#REF!</definedName>
    <definedName name="vhel3" localSheetId="10">#REF!</definedName>
    <definedName name="vhel3" localSheetId="15">#REF!</definedName>
    <definedName name="vhel3" localSheetId="4">#REF!</definedName>
    <definedName name="vhel3" localSheetId="5">#REF!</definedName>
    <definedName name="vhel3" localSheetId="26">#REF!</definedName>
    <definedName name="vhel3" localSheetId="25">#REF!</definedName>
    <definedName name="vhel3">#REF!</definedName>
    <definedName name="vhll1" localSheetId="10">#REF!</definedName>
    <definedName name="vhll1" localSheetId="15">#REF!</definedName>
    <definedName name="vhll1" localSheetId="4">#REF!</definedName>
    <definedName name="vhll1" localSheetId="5">#REF!</definedName>
    <definedName name="vhll1" localSheetId="26">#REF!</definedName>
    <definedName name="vhll1" localSheetId="25">#REF!</definedName>
    <definedName name="vhll1">#REF!</definedName>
    <definedName name="vhpe2" localSheetId="10">#REF!</definedName>
    <definedName name="vhpe2" localSheetId="15">#REF!</definedName>
    <definedName name="vhpe2" localSheetId="4">#REF!</definedName>
    <definedName name="vhpe2" localSheetId="5">#REF!</definedName>
    <definedName name="vhpe2" localSheetId="26">#REF!</definedName>
    <definedName name="vhpe2" localSheetId="25">#REF!</definedName>
    <definedName name="vhpe2">#REF!</definedName>
    <definedName name="vhpw" localSheetId="10">#REF!</definedName>
    <definedName name="vhpw" localSheetId="15">#REF!</definedName>
    <definedName name="vhpw" localSheetId="4">#REF!</definedName>
    <definedName name="vhpw" localSheetId="5">#REF!</definedName>
    <definedName name="vhpw" localSheetId="26">#REF!</definedName>
    <definedName name="vhpw" localSheetId="25">#REF!</definedName>
    <definedName name="vhpw">#REF!</definedName>
    <definedName name="vhw" localSheetId="10">#REF!</definedName>
    <definedName name="vhw" localSheetId="15">#REF!</definedName>
    <definedName name="vhw" localSheetId="4">#REF!</definedName>
    <definedName name="vhw" localSheetId="5">#REF!</definedName>
    <definedName name="vhw" localSheetId="26">#REF!</definedName>
    <definedName name="vhw" localSheetId="25">#REF!</definedName>
    <definedName name="vhw">#REF!</definedName>
    <definedName name="VMAX">#N/A</definedName>
    <definedName name="vsi" localSheetId="10">#REF!</definedName>
    <definedName name="vsi" localSheetId="15">#REF!</definedName>
    <definedName name="vsi" localSheetId="4">#REF!</definedName>
    <definedName name="vsi" localSheetId="5">#REF!</definedName>
    <definedName name="vsi" localSheetId="26">#REF!</definedName>
    <definedName name="vsi" localSheetId="25">#REF!</definedName>
    <definedName name="vsi">#REF!</definedName>
    <definedName name="VSVS"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VSV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Vu" localSheetId="10">#REF!</definedName>
    <definedName name="Vu" localSheetId="15">#REF!</definedName>
    <definedName name="Vu" localSheetId="4">#REF!</definedName>
    <definedName name="Vu" localSheetId="5">#REF!</definedName>
    <definedName name="Vu" localSheetId="26">#REF!</definedName>
    <definedName name="Vu" localSheetId="25">#REF!</definedName>
    <definedName name="Vu">#REF!</definedName>
    <definedName name="VV" localSheetId="10">#REF!</definedName>
    <definedName name="VV" localSheetId="15">#REF!</definedName>
    <definedName name="VV" localSheetId="4">#REF!</definedName>
    <definedName name="VV" localSheetId="5">#REF!</definedName>
    <definedName name="VV" localSheetId="26">#REF!</definedName>
    <definedName name="VV" localSheetId="25">#REF!</definedName>
    <definedName name="VV">#REF!</definedName>
    <definedName name="vvdl1" localSheetId="10">#REF!</definedName>
    <definedName name="vvdl1" localSheetId="15">#REF!</definedName>
    <definedName name="vvdl1" localSheetId="4">#REF!</definedName>
    <definedName name="vvdl1" localSheetId="5">#REF!</definedName>
    <definedName name="vvdl1" localSheetId="26">#REF!</definedName>
    <definedName name="vvdl1" localSheetId="25">#REF!</definedName>
    <definedName name="vvdl1">#REF!</definedName>
    <definedName name="vvel1" localSheetId="10">#REF!</definedName>
    <definedName name="vvel1" localSheetId="15">#REF!</definedName>
    <definedName name="vvel1" localSheetId="4">#REF!</definedName>
    <definedName name="vvel1" localSheetId="5">#REF!</definedName>
    <definedName name="vvel1" localSheetId="26">#REF!</definedName>
    <definedName name="vvel1" localSheetId="25">#REF!</definedName>
    <definedName name="vvel1">#REF!</definedName>
    <definedName name="vvel2" localSheetId="10">#REF!</definedName>
    <definedName name="vvel2" localSheetId="15">#REF!</definedName>
    <definedName name="vvel2" localSheetId="4">#REF!</definedName>
    <definedName name="vvel2" localSheetId="5">#REF!</definedName>
    <definedName name="vvel2" localSheetId="26">#REF!</definedName>
    <definedName name="vvel2" localSheetId="25">#REF!</definedName>
    <definedName name="vvel2">#REF!</definedName>
    <definedName name="vvel3" localSheetId="10">#REF!</definedName>
    <definedName name="vvel3" localSheetId="15">#REF!</definedName>
    <definedName name="vvel3" localSheetId="4">#REF!</definedName>
    <definedName name="vvel3" localSheetId="5">#REF!</definedName>
    <definedName name="vvel3" localSheetId="26">#REF!</definedName>
    <definedName name="vvel3" localSheetId="25">#REF!</definedName>
    <definedName name="vvel3">#REF!</definedName>
    <definedName name="vvll1" localSheetId="10">#REF!</definedName>
    <definedName name="vvll1" localSheetId="15">#REF!</definedName>
    <definedName name="vvll1" localSheetId="4">#REF!</definedName>
    <definedName name="vvll1" localSheetId="5">#REF!</definedName>
    <definedName name="vvll1" localSheetId="26">#REF!</definedName>
    <definedName name="vvll1" localSheetId="25">#REF!</definedName>
    <definedName name="vvll1">#REF!</definedName>
    <definedName name="vvpe2" localSheetId="10">#REF!</definedName>
    <definedName name="vvpe2" localSheetId="15">#REF!</definedName>
    <definedName name="vvpe2" localSheetId="4">#REF!</definedName>
    <definedName name="vvpe2" localSheetId="5">#REF!</definedName>
    <definedName name="vvpe2" localSheetId="26">#REF!</definedName>
    <definedName name="vvpe2" localSheetId="25">#REF!</definedName>
    <definedName name="vvpe2">#REF!</definedName>
    <definedName name="vvpw" localSheetId="10">#REF!</definedName>
    <definedName name="vvpw" localSheetId="15">#REF!</definedName>
    <definedName name="vvpw" localSheetId="4">#REF!</definedName>
    <definedName name="vvpw" localSheetId="5">#REF!</definedName>
    <definedName name="vvpw" localSheetId="26">#REF!</definedName>
    <definedName name="vvpw" localSheetId="25">#REF!</definedName>
    <definedName name="vvpw">#REF!</definedName>
    <definedName name="vvw" localSheetId="10">#REF!</definedName>
    <definedName name="vvw" localSheetId="15">#REF!</definedName>
    <definedName name="vvw" localSheetId="4">#REF!</definedName>
    <definedName name="vvw" localSheetId="5">#REF!</definedName>
    <definedName name="vvw" localSheetId="26">#REF!</definedName>
    <definedName name="vvw" localSheetId="25">#REF!</definedName>
    <definedName name="vvw">#REF!</definedName>
    <definedName name="V형측구수량집계" localSheetId="10">#REF!</definedName>
    <definedName name="V형측구수량집계" localSheetId="8">#REF!</definedName>
    <definedName name="V형측구수량집계" localSheetId="15">#REF!</definedName>
    <definedName name="V형측구수량집계" localSheetId="24">#REF!</definedName>
    <definedName name="V형측구수량집계" localSheetId="4">#REF!</definedName>
    <definedName name="V형측구수량집계" localSheetId="5">#REF!</definedName>
    <definedName name="V형측구수량집계" localSheetId="26">#REF!</definedName>
    <definedName name="V형측구수량집계" localSheetId="25">#REF!</definedName>
    <definedName name="V형측구수량집계">#REF!</definedName>
    <definedName name="W" localSheetId="10">'[54]토사(PE)'!#REF!</definedName>
    <definedName name="W" localSheetId="8">'[54]토사(PE)'!#REF!</definedName>
    <definedName name="W" localSheetId="15">'[54]토사(PE)'!#REF!</definedName>
    <definedName name="W" localSheetId="4">'[54]토사(PE)'!#REF!</definedName>
    <definedName name="W" localSheetId="5">'[54]토사(PE)'!#REF!</definedName>
    <definedName name="W" localSheetId="26">'[54]토사(PE)'!#REF!</definedName>
    <definedName name="W" localSheetId="25">'[54]토사(PE)'!#REF!</definedName>
    <definedName name="W">'[54]토사(PE)'!#REF!</definedName>
    <definedName name="w_1" localSheetId="10">BlankMacro1</definedName>
    <definedName name="w_1" localSheetId="8">BlankMacro1</definedName>
    <definedName name="w_1" localSheetId="15">BlankMacro1</definedName>
    <definedName name="w_1" localSheetId="24">BlankMacro1</definedName>
    <definedName name="w_1" localSheetId="4">BlankMacro1</definedName>
    <definedName name="w_1" localSheetId="5">BlankMacro1</definedName>
    <definedName name="w_1" localSheetId="26">BlankMacro1</definedName>
    <definedName name="w_1" localSheetId="25">BlankMacro1</definedName>
    <definedName name="w_1">BlankMacro1</definedName>
    <definedName name="w_10" localSheetId="10">BlankMacro1</definedName>
    <definedName name="w_10" localSheetId="8">BlankMacro1</definedName>
    <definedName name="w_10" localSheetId="15">BlankMacro1</definedName>
    <definedName name="w_10" localSheetId="24">BlankMacro1</definedName>
    <definedName name="w_10" localSheetId="4">BlankMacro1</definedName>
    <definedName name="w_10" localSheetId="5">BlankMacro1</definedName>
    <definedName name="w_10" localSheetId="26">BlankMacro1</definedName>
    <definedName name="w_10" localSheetId="25">BlankMacro1</definedName>
    <definedName name="w_10">BlankMacro1</definedName>
    <definedName name="W_8" localSheetId="10">#REF!</definedName>
    <definedName name="W_8" localSheetId="8">#REF!</definedName>
    <definedName name="W_8" localSheetId="15">#REF!</definedName>
    <definedName name="W_8" localSheetId="24">#REF!</definedName>
    <definedName name="W_8" localSheetId="4">#REF!</definedName>
    <definedName name="W_8" localSheetId="5">#REF!</definedName>
    <definedName name="W_8" localSheetId="26">#REF!</definedName>
    <definedName name="W_8" localSheetId="25">#REF!</definedName>
    <definedName name="W_8">#REF!</definedName>
    <definedName name="w_9" localSheetId="10">BlankMacro1</definedName>
    <definedName name="w_9" localSheetId="8">BlankMacro1</definedName>
    <definedName name="w_9" localSheetId="15">BlankMacro1</definedName>
    <definedName name="w_9" localSheetId="24">BlankMacro1</definedName>
    <definedName name="w_9" localSheetId="4">BlankMacro1</definedName>
    <definedName name="w_9" localSheetId="5">BlankMacro1</definedName>
    <definedName name="w_9" localSheetId="26">BlankMacro1</definedName>
    <definedName name="w_9" localSheetId="25">BlankMacro1</definedName>
    <definedName name="w_9">BlankMacro1</definedName>
    <definedName name="w_m" localSheetId="10">#REF!</definedName>
    <definedName name="w_m" localSheetId="8">#REF!</definedName>
    <definedName name="w_m" localSheetId="15">#REF!</definedName>
    <definedName name="w_m" localSheetId="24">#REF!</definedName>
    <definedName name="w_m" localSheetId="4">#REF!</definedName>
    <definedName name="w_m" localSheetId="5">#REF!</definedName>
    <definedName name="w_m" localSheetId="26">#REF!</definedName>
    <definedName name="w_m" localSheetId="25">#REF!</definedName>
    <definedName name="w_m">#REF!</definedName>
    <definedName name="w_m1" localSheetId="10">#REF!</definedName>
    <definedName name="w_m1" localSheetId="8">#REF!</definedName>
    <definedName name="w_m1" localSheetId="15">#REF!</definedName>
    <definedName name="w_m1" localSheetId="24">#REF!</definedName>
    <definedName name="w_m1" localSheetId="4">#REF!</definedName>
    <definedName name="w_m1" localSheetId="5">#REF!</definedName>
    <definedName name="w_m1" localSheetId="26">#REF!</definedName>
    <definedName name="w_m1" localSheetId="25">#REF!</definedName>
    <definedName name="w_m1">#REF!</definedName>
    <definedName name="w_m2" localSheetId="10">#REF!</definedName>
    <definedName name="w_m2" localSheetId="8">#REF!</definedName>
    <definedName name="w_m2" localSheetId="15">#REF!</definedName>
    <definedName name="w_m2" localSheetId="24">#REF!</definedName>
    <definedName name="w_m2" localSheetId="4">#REF!</definedName>
    <definedName name="w_m2" localSheetId="5">#REF!</definedName>
    <definedName name="w_m2" localSheetId="26">#REF!</definedName>
    <definedName name="w_m2" localSheetId="25">#REF!</definedName>
    <definedName name="w_m2">#REF!</definedName>
    <definedName name="w_m22" localSheetId="10">#REF!</definedName>
    <definedName name="w_m22" localSheetId="15">#REF!</definedName>
    <definedName name="w_m22" localSheetId="4">#REF!</definedName>
    <definedName name="w_m22" localSheetId="5">#REF!</definedName>
    <definedName name="w_m22" localSheetId="26">#REF!</definedName>
    <definedName name="w_m22" localSheetId="25">#REF!</definedName>
    <definedName name="w_m22">#REF!</definedName>
    <definedName name="w180_form" localSheetId="10">#REF!</definedName>
    <definedName name="w180_form" localSheetId="8">#REF!</definedName>
    <definedName name="w180_form" localSheetId="15">#REF!</definedName>
    <definedName name="w180_form" localSheetId="4">#REF!</definedName>
    <definedName name="w180_form" localSheetId="5">#REF!</definedName>
    <definedName name="w180_form" localSheetId="26">#REF!</definedName>
    <definedName name="w180_form" localSheetId="25">#REF!</definedName>
    <definedName name="w180_form">#REF!</definedName>
    <definedName name="w180_mort" localSheetId="10">#REF!</definedName>
    <definedName name="w180_mort" localSheetId="8">#REF!</definedName>
    <definedName name="w180_mort" localSheetId="15">#REF!</definedName>
    <definedName name="w180_mort" localSheetId="4">#REF!</definedName>
    <definedName name="w180_mort" localSheetId="5">#REF!</definedName>
    <definedName name="w180_mort" localSheetId="26">#REF!</definedName>
    <definedName name="w180_mort" localSheetId="25">#REF!</definedName>
    <definedName name="w180_mort">#REF!</definedName>
    <definedName name="w180sik_con" localSheetId="10">#REF!</definedName>
    <definedName name="w180sik_con" localSheetId="8">#REF!</definedName>
    <definedName name="w180sik_con" localSheetId="15">#REF!</definedName>
    <definedName name="w180sik_con" localSheetId="4">#REF!</definedName>
    <definedName name="w180sik_con" localSheetId="5">#REF!</definedName>
    <definedName name="w180sik_con" localSheetId="26">#REF!</definedName>
    <definedName name="w180sik_con" localSheetId="25">#REF!</definedName>
    <definedName name="w180sik_con">#REF!</definedName>
    <definedName name="W1C" localSheetId="10">#REF!</definedName>
    <definedName name="W1C" localSheetId="15">#REF!</definedName>
    <definedName name="W1C" localSheetId="4">#REF!</definedName>
    <definedName name="W1C" localSheetId="5">#REF!</definedName>
    <definedName name="W1C" localSheetId="26">#REF!</definedName>
    <definedName name="W1C" localSheetId="25">#REF!</definedName>
    <definedName name="W1C">#REF!</definedName>
    <definedName name="w23qe" localSheetId="10">#REF!</definedName>
    <definedName name="w23qe" localSheetId="15">#REF!</definedName>
    <definedName name="w23qe" localSheetId="4">#REF!</definedName>
    <definedName name="w23qe" localSheetId="5">#REF!</definedName>
    <definedName name="w23qe" localSheetId="26">#REF!</definedName>
    <definedName name="w23qe" localSheetId="25">#REF!</definedName>
    <definedName name="w23qe">#REF!</definedName>
    <definedName name="W2C" localSheetId="10">#REF!</definedName>
    <definedName name="W2C" localSheetId="15">#REF!</definedName>
    <definedName name="W2C" localSheetId="4">#REF!</definedName>
    <definedName name="W2C" localSheetId="5">#REF!</definedName>
    <definedName name="W2C" localSheetId="26">#REF!</definedName>
    <definedName name="W2C" localSheetId="25">#REF!</definedName>
    <definedName name="W2C">#REF!</definedName>
    <definedName name="W3C" localSheetId="10">#REF!</definedName>
    <definedName name="W3C" localSheetId="15">#REF!</definedName>
    <definedName name="W3C" localSheetId="4">#REF!</definedName>
    <definedName name="W3C" localSheetId="5">#REF!</definedName>
    <definedName name="W3C" localSheetId="26">#REF!</definedName>
    <definedName name="W3C" localSheetId="25">#REF!</definedName>
    <definedName name="W3C">#REF!</definedName>
    <definedName name="WA" localSheetId="10">[29]교각1!#REF!</definedName>
    <definedName name="WA" localSheetId="8">[29]교각1!#REF!</definedName>
    <definedName name="WA" localSheetId="15">[29]교각1!#REF!</definedName>
    <definedName name="WA" localSheetId="4">[29]교각1!#REF!</definedName>
    <definedName name="WA" localSheetId="5">[29]교각1!#REF!</definedName>
    <definedName name="WA" localSheetId="26">[29]교각1!#REF!</definedName>
    <definedName name="WA" localSheetId="25">[29]교각1!#REF!</definedName>
    <definedName name="WA">[29]교각1!#REF!</definedName>
    <definedName name="WALE" localSheetId="10">#REF!</definedName>
    <definedName name="WALE" localSheetId="8">#REF!</definedName>
    <definedName name="WALE" localSheetId="15">#REF!</definedName>
    <definedName name="WALE" localSheetId="24">#REF!</definedName>
    <definedName name="WALE" localSheetId="4">#REF!</definedName>
    <definedName name="WALE" localSheetId="5">#REF!</definedName>
    <definedName name="WALE" localSheetId="26">#REF!</definedName>
    <definedName name="WALE" localSheetId="25">#REF!</definedName>
    <definedName name="WALE">#REF!</definedName>
    <definedName name="wale_e" localSheetId="10">#REF!</definedName>
    <definedName name="wale_e" localSheetId="8">#REF!</definedName>
    <definedName name="wale_e" localSheetId="15">#REF!</definedName>
    <definedName name="wale_e" localSheetId="24">#REF!</definedName>
    <definedName name="wale_e" localSheetId="4">#REF!</definedName>
    <definedName name="wale_e" localSheetId="5">#REF!</definedName>
    <definedName name="wale_e" localSheetId="26">#REF!</definedName>
    <definedName name="wale_e" localSheetId="25">#REF!</definedName>
    <definedName name="wale_e">#REF!</definedName>
    <definedName name="wale_ea" localSheetId="10">#REF!</definedName>
    <definedName name="wale_ea" localSheetId="8">#REF!</definedName>
    <definedName name="wale_ea" localSheetId="15">#REF!</definedName>
    <definedName name="wale_ea" localSheetId="24">#REF!</definedName>
    <definedName name="wale_ea" localSheetId="4">#REF!</definedName>
    <definedName name="wale_ea" localSheetId="5">#REF!</definedName>
    <definedName name="wale_ea" localSheetId="26">#REF!</definedName>
    <definedName name="wale_ea" localSheetId="25">#REF!</definedName>
    <definedName name="wale_ea">#REF!</definedName>
    <definedName name="WALL" localSheetId="10">#REF!</definedName>
    <definedName name="WALL" localSheetId="8">#REF!</definedName>
    <definedName name="WALL" localSheetId="15">#REF!</definedName>
    <definedName name="WALL" localSheetId="4">#REF!</definedName>
    <definedName name="WALL" localSheetId="5">#REF!</definedName>
    <definedName name="WALL" localSheetId="26">#REF!</definedName>
    <definedName name="WALL" localSheetId="25">#REF!</definedName>
    <definedName name="WALL">#REF!</definedName>
    <definedName name="WALL_8" localSheetId="10">#REF!</definedName>
    <definedName name="WALL_8" localSheetId="8">#REF!</definedName>
    <definedName name="WALL_8" localSheetId="15">#REF!</definedName>
    <definedName name="WALL_8" localSheetId="4">#REF!</definedName>
    <definedName name="WALL_8" localSheetId="5">#REF!</definedName>
    <definedName name="WALL_8" localSheetId="26">#REF!</definedName>
    <definedName name="WALL_8" localSheetId="25">#REF!</definedName>
    <definedName name="WALL_8">#REF!</definedName>
    <definedName name="WallLen">[15]역T형!$I$155</definedName>
    <definedName name="WB" localSheetId="10">#REF!</definedName>
    <definedName name="WB" localSheetId="15">#REF!</definedName>
    <definedName name="WB" localSheetId="4">#REF!</definedName>
    <definedName name="WB" localSheetId="5">#REF!</definedName>
    <definedName name="WB" localSheetId="26">#REF!</definedName>
    <definedName name="WB" localSheetId="25">#REF!</definedName>
    <definedName name="WB">#REF!</definedName>
    <definedName name="WB.1" localSheetId="10">#REF!</definedName>
    <definedName name="WB.1" localSheetId="8">#REF!</definedName>
    <definedName name="WB.1" localSheetId="15">#REF!</definedName>
    <definedName name="WB.1" localSheetId="24">#REF!</definedName>
    <definedName name="WB.1" localSheetId="4">#REF!</definedName>
    <definedName name="WB.1" localSheetId="5">#REF!</definedName>
    <definedName name="WB.1" localSheetId="26">#REF!</definedName>
    <definedName name="WB.1" localSheetId="25">#REF!</definedName>
    <definedName name="WB.1">#REF!</definedName>
    <definedName name="WB.2" localSheetId="10">#REF!</definedName>
    <definedName name="WB.2" localSheetId="8">#REF!</definedName>
    <definedName name="WB.2" localSheetId="15">#REF!</definedName>
    <definedName name="WB.2" localSheetId="24">#REF!</definedName>
    <definedName name="WB.2" localSheetId="4">#REF!</definedName>
    <definedName name="WB.2" localSheetId="5">#REF!</definedName>
    <definedName name="WB.2" localSheetId="26">#REF!</definedName>
    <definedName name="WB.2" localSheetId="25">#REF!</definedName>
    <definedName name="WB.2">#REF!</definedName>
    <definedName name="WB.3" localSheetId="10">#REF!</definedName>
    <definedName name="WB.3" localSheetId="8">#REF!</definedName>
    <definedName name="WB.3" localSheetId="15">#REF!</definedName>
    <definedName name="WB.3" localSheetId="24">#REF!</definedName>
    <definedName name="WB.3" localSheetId="4">#REF!</definedName>
    <definedName name="WB.3" localSheetId="5">#REF!</definedName>
    <definedName name="WB.3" localSheetId="26">#REF!</definedName>
    <definedName name="WB.3" localSheetId="25">#REF!</definedName>
    <definedName name="WB.3">#REF!</definedName>
    <definedName name="WBB" localSheetId="10">#REF!</definedName>
    <definedName name="WBB" localSheetId="15">#REF!</definedName>
    <definedName name="WBB" localSheetId="4">#REF!</definedName>
    <definedName name="WBB" localSheetId="5">#REF!</definedName>
    <definedName name="WBB" localSheetId="26">#REF!</definedName>
    <definedName name="WBB" localSheetId="25">#REF!</definedName>
    <definedName name="WBB">#REF!</definedName>
    <definedName name="wbeta" localSheetId="10">#REF!</definedName>
    <definedName name="wbeta" localSheetId="15">#REF!</definedName>
    <definedName name="wbeta" localSheetId="4">#REF!</definedName>
    <definedName name="wbeta" localSheetId="5">#REF!</definedName>
    <definedName name="wbeta" localSheetId="26">#REF!</definedName>
    <definedName name="wbeta" localSheetId="25">#REF!</definedName>
    <definedName name="wbeta">#REF!</definedName>
    <definedName name="WC" localSheetId="10">#REF!</definedName>
    <definedName name="WC" localSheetId="8">#REF!</definedName>
    <definedName name="WC" localSheetId="15">#REF!</definedName>
    <definedName name="WC" localSheetId="4">#REF!</definedName>
    <definedName name="WC" localSheetId="5">#REF!</definedName>
    <definedName name="WC" localSheetId="26">#REF!</definedName>
    <definedName name="WC" localSheetId="25">#REF!</definedName>
    <definedName name="WC">#REF!</definedName>
    <definedName name="WCC" localSheetId="10">#REF!</definedName>
    <definedName name="WCC" localSheetId="15">#REF!</definedName>
    <definedName name="WCC" localSheetId="4">#REF!</definedName>
    <definedName name="WCC" localSheetId="5">#REF!</definedName>
    <definedName name="WCC" localSheetId="26">#REF!</definedName>
    <definedName name="WCC" localSheetId="25">#REF!</definedName>
    <definedName name="WCC">#REF!</definedName>
    <definedName name="WCP" localSheetId="10">#REF!</definedName>
    <definedName name="WCP" localSheetId="15">#REF!</definedName>
    <definedName name="WCP" localSheetId="4">#REF!</definedName>
    <definedName name="WCP" localSheetId="5">#REF!</definedName>
    <definedName name="WCP" localSheetId="26">#REF!</definedName>
    <definedName name="WCP" localSheetId="25">#REF!</definedName>
    <definedName name="WCP">#REF!</definedName>
    <definedName name="WD" localSheetId="10">#REF!</definedName>
    <definedName name="WD" localSheetId="15">#REF!</definedName>
    <definedName name="WD" localSheetId="4">#REF!</definedName>
    <definedName name="WD" localSheetId="5">#REF!</definedName>
    <definedName name="WD" localSheetId="26">#REF!</definedName>
    <definedName name="WD" localSheetId="25">#REF!</definedName>
    <definedName name="WD">#REF!</definedName>
    <definedName name="WD_P" localSheetId="10">#REF!</definedName>
    <definedName name="WD_P" localSheetId="15">#REF!</definedName>
    <definedName name="WD_P" localSheetId="4">#REF!</definedName>
    <definedName name="WD_P" localSheetId="5">#REF!</definedName>
    <definedName name="WD_P" localSheetId="26">#REF!</definedName>
    <definedName name="WD_P" localSheetId="25">#REF!</definedName>
    <definedName name="WD_P">#REF!</definedName>
    <definedName name="WD_W" localSheetId="10">#REF!</definedName>
    <definedName name="WD_W" localSheetId="15">#REF!</definedName>
    <definedName name="WD_W" localSheetId="4">#REF!</definedName>
    <definedName name="WD_W" localSheetId="5">#REF!</definedName>
    <definedName name="WD_W" localSheetId="26">#REF!</definedName>
    <definedName name="WD_W" localSheetId="25">#REF!</definedName>
    <definedName name="WD_W">#REF!</definedName>
    <definedName name="wd1_8" localSheetId="10">#REF!</definedName>
    <definedName name="wd1_8" localSheetId="8">#REF!</definedName>
    <definedName name="wd1_8" localSheetId="15">#REF!</definedName>
    <definedName name="wd1_8" localSheetId="4">#REF!</definedName>
    <definedName name="wd1_8" localSheetId="5">#REF!</definedName>
    <definedName name="wd1_8" localSheetId="26">#REF!</definedName>
    <definedName name="wd1_8" localSheetId="25">#REF!</definedName>
    <definedName name="wd1_8">#REF!</definedName>
    <definedName name="wd2_8" localSheetId="10">#REF!</definedName>
    <definedName name="wd2_8" localSheetId="8">#REF!</definedName>
    <definedName name="wd2_8" localSheetId="15">#REF!</definedName>
    <definedName name="wd2_8" localSheetId="4">#REF!</definedName>
    <definedName name="wd2_8" localSheetId="5">#REF!</definedName>
    <definedName name="wd2_8" localSheetId="26">#REF!</definedName>
    <definedName name="wd2_8" localSheetId="25">#REF!</definedName>
    <definedName name="wd2_8">#REF!</definedName>
    <definedName name="we" localSheetId="24" hidden="1">{#N/A,#N/A,FALSE,"운반시간"}</definedName>
    <definedName name="we" hidden="1">{#N/A,#N/A,FALSE,"운반시간"}</definedName>
    <definedName name="wer" localSheetId="24" hidden="1">{#N/A,#N/A,FALSE,"골재소요량";#N/A,#N/A,FALSE,"골재소요량"}</definedName>
    <definedName name="wer" hidden="1">{#N/A,#N/A,FALSE,"골재소요량";#N/A,#N/A,FALSE,"골재소요량"}</definedName>
    <definedName name="WERQW" localSheetId="10">#REF!</definedName>
    <definedName name="WERQW" localSheetId="15">#REF!</definedName>
    <definedName name="WERQW" localSheetId="4">#REF!</definedName>
    <definedName name="WERQW" localSheetId="5">#REF!</definedName>
    <definedName name="WERQW" localSheetId="26">#REF!</definedName>
    <definedName name="WERQW" localSheetId="25">#REF!</definedName>
    <definedName name="WERQW">#REF!</definedName>
    <definedName name="wert"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ert"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ERTQ" localSheetId="10">#REF!</definedName>
    <definedName name="WERTQ" localSheetId="15">#REF!</definedName>
    <definedName name="WERTQ" localSheetId="4">#REF!</definedName>
    <definedName name="WERTQ" localSheetId="5">#REF!</definedName>
    <definedName name="WERTQ" localSheetId="26">#REF!</definedName>
    <definedName name="WERTQ" localSheetId="25">#REF!</definedName>
    <definedName name="WERTQ">#REF!</definedName>
    <definedName name="WERWEQ" localSheetId="10">#REF!</definedName>
    <definedName name="WERWEQ" localSheetId="15">#REF!</definedName>
    <definedName name="WERWEQ" localSheetId="4">#REF!</definedName>
    <definedName name="WERWEQ" localSheetId="5">#REF!</definedName>
    <definedName name="WERWEQ" localSheetId="26">#REF!</definedName>
    <definedName name="WERWEQ" localSheetId="25">#REF!</definedName>
    <definedName name="WERWEQ">#REF!</definedName>
    <definedName name="werwerdff" localSheetId="10">#REF!</definedName>
    <definedName name="werwerdff" localSheetId="15">#REF!</definedName>
    <definedName name="werwerdff" localSheetId="4">#REF!</definedName>
    <definedName name="werwerdff" localSheetId="5">#REF!</definedName>
    <definedName name="werwerdff" localSheetId="26">#REF!</definedName>
    <definedName name="werwerdff" localSheetId="25">#REF!</definedName>
    <definedName name="werwerdff">#REF!</definedName>
    <definedName name="wes"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e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EUH" localSheetId="10">#REF!</definedName>
    <definedName name="WEUH" localSheetId="15">#REF!</definedName>
    <definedName name="WEUH" localSheetId="4">#REF!</definedName>
    <definedName name="WEUH" localSheetId="5">#REF!</definedName>
    <definedName name="WEUH" localSheetId="26">#REF!</definedName>
    <definedName name="WEUH" localSheetId="25">#REF!</definedName>
    <definedName name="WEUH">#REF!</definedName>
    <definedName name="wey" localSheetId="18" hidden="1">{"'산출근거'!$B$4:$D$8"}</definedName>
    <definedName name="wey" localSheetId="21" hidden="1">{"'산출근거'!$B$4:$D$8"}</definedName>
    <definedName name="wey" hidden="1">{"'산출근거'!$B$4:$D$8"}</definedName>
    <definedName name="WF" localSheetId="10">#REF!</definedName>
    <definedName name="WF" localSheetId="15">#REF!</definedName>
    <definedName name="WF" localSheetId="4">#REF!</definedName>
    <definedName name="WF" localSheetId="5">#REF!</definedName>
    <definedName name="WF" localSheetId="26">#REF!</definedName>
    <definedName name="WF" localSheetId="25">#REF!</definedName>
    <definedName name="WF">#REF!</definedName>
    <definedName name="WFF" localSheetId="10">#REF!</definedName>
    <definedName name="WFF" localSheetId="15">#REF!</definedName>
    <definedName name="WFF" localSheetId="4">#REF!</definedName>
    <definedName name="WFF" localSheetId="5">#REF!</definedName>
    <definedName name="WFF" localSheetId="26">#REF!</definedName>
    <definedName name="WFF" localSheetId="25">#REF!</definedName>
    <definedName name="WFF">#REF!</definedName>
    <definedName name="wfs" localSheetId="10">#REF!</definedName>
    <definedName name="wfs" localSheetId="15">#REF!</definedName>
    <definedName name="wfs" localSheetId="4">#REF!</definedName>
    <definedName name="wfs" localSheetId="5">#REF!</definedName>
    <definedName name="wfs" localSheetId="26">#REF!</definedName>
    <definedName name="wfs" localSheetId="25">#REF!</definedName>
    <definedName name="wfs">#REF!</definedName>
    <definedName name="WH" localSheetId="10">#REF!</definedName>
    <definedName name="WH" localSheetId="8">#REF!</definedName>
    <definedName name="WH" localSheetId="15">#REF!</definedName>
    <definedName name="WH" localSheetId="24">#REF!</definedName>
    <definedName name="WH" localSheetId="4">#REF!</definedName>
    <definedName name="WH" localSheetId="5">#REF!</definedName>
    <definedName name="WH" localSheetId="26">#REF!</definedName>
    <definedName name="WH" localSheetId="25">#REF!</definedName>
    <definedName name="WH">#REF!</definedName>
    <definedName name="WH.1" localSheetId="10">#REF!</definedName>
    <definedName name="WH.1" localSheetId="8">#REF!</definedName>
    <definedName name="WH.1" localSheetId="15">#REF!</definedName>
    <definedName name="WH.1" localSheetId="24">#REF!</definedName>
    <definedName name="WH.1" localSheetId="4">#REF!</definedName>
    <definedName name="WH.1" localSheetId="5">#REF!</definedName>
    <definedName name="WH.1" localSheetId="26">#REF!</definedName>
    <definedName name="WH.1" localSheetId="25">#REF!</definedName>
    <definedName name="WH.1">#REF!</definedName>
    <definedName name="WH.2" localSheetId="10">#REF!</definedName>
    <definedName name="WH.2" localSheetId="8">#REF!</definedName>
    <definedName name="WH.2" localSheetId="15">#REF!</definedName>
    <definedName name="WH.2" localSheetId="24">#REF!</definedName>
    <definedName name="WH.2" localSheetId="4">#REF!</definedName>
    <definedName name="WH.2" localSheetId="5">#REF!</definedName>
    <definedName name="WH.2" localSheetId="26">#REF!</definedName>
    <definedName name="WH.2" localSheetId="25">#REF!</definedName>
    <definedName name="WH.2">#REF!</definedName>
    <definedName name="WH.3" localSheetId="10">#REF!</definedName>
    <definedName name="WH.3" localSheetId="8">#REF!</definedName>
    <definedName name="WH.3" localSheetId="15">#REF!</definedName>
    <definedName name="WH.3" localSheetId="4">#REF!</definedName>
    <definedName name="WH.3" localSheetId="5">#REF!</definedName>
    <definedName name="WH.3" localSheetId="26">#REF!</definedName>
    <definedName name="WH.3" localSheetId="25">#REF!</definedName>
    <definedName name="WH.3">#REF!</definedName>
    <definedName name="wing_l" localSheetId="10">#REF!</definedName>
    <definedName name="wing_l" localSheetId="15">#REF!</definedName>
    <definedName name="wing_l" localSheetId="4">#REF!</definedName>
    <definedName name="wing_l" localSheetId="5">#REF!</definedName>
    <definedName name="wing_l" localSheetId="26">#REF!</definedName>
    <definedName name="wing_l" localSheetId="25">#REF!</definedName>
    <definedName name="wing_l">#REF!</definedName>
    <definedName name="wire" localSheetId="10">#REF!</definedName>
    <definedName name="wire" localSheetId="8">#REF!</definedName>
    <definedName name="wire" localSheetId="15">#REF!</definedName>
    <definedName name="wire" localSheetId="4">#REF!</definedName>
    <definedName name="wire" localSheetId="5">#REF!</definedName>
    <definedName name="wire" localSheetId="26">#REF!</definedName>
    <definedName name="wire" localSheetId="25">#REF!</definedName>
    <definedName name="wire">#REF!</definedName>
    <definedName name="wire16" localSheetId="10">#REF!</definedName>
    <definedName name="wire16" localSheetId="8">#REF!</definedName>
    <definedName name="wire16" localSheetId="15">#REF!</definedName>
    <definedName name="wire16" localSheetId="4">#REF!</definedName>
    <definedName name="wire16" localSheetId="5">#REF!</definedName>
    <definedName name="wire16" localSheetId="26">#REF!</definedName>
    <definedName name="wire16" localSheetId="25">#REF!</definedName>
    <definedName name="wire16">#REF!</definedName>
    <definedName name="wire9" localSheetId="10">#REF!</definedName>
    <definedName name="wire9" localSheetId="8">#REF!</definedName>
    <definedName name="wire9" localSheetId="15">#REF!</definedName>
    <definedName name="wire9" localSheetId="4">#REF!</definedName>
    <definedName name="wire9" localSheetId="5">#REF!</definedName>
    <definedName name="wire9" localSheetId="26">#REF!</definedName>
    <definedName name="wire9" localSheetId="25">#REF!</definedName>
    <definedName name="wire9">#REF!</definedName>
    <definedName name="wire99" localSheetId="10">#REF!</definedName>
    <definedName name="wire99" localSheetId="8">#REF!</definedName>
    <definedName name="wire99" localSheetId="15">#REF!</definedName>
    <definedName name="wire99" localSheetId="4">#REF!</definedName>
    <definedName name="wire99" localSheetId="5">#REF!</definedName>
    <definedName name="wire99" localSheetId="26">#REF!</definedName>
    <definedName name="wire99" localSheetId="25">#REF!</definedName>
    <definedName name="wire99">#REF!</definedName>
    <definedName name="wkl" localSheetId="10">#REF!</definedName>
    <definedName name="wkl" localSheetId="8">#REF!</definedName>
    <definedName name="wkl" localSheetId="15">#REF!</definedName>
    <definedName name="wkl" localSheetId="4">#REF!</definedName>
    <definedName name="wkl" localSheetId="5">#REF!</definedName>
    <definedName name="wkl" localSheetId="26">#REF!</definedName>
    <definedName name="wkl" localSheetId="25">#REF!</definedName>
    <definedName name="wkl">#REF!</definedName>
    <definedName name="WL" localSheetId="10">[29]교각1!#REF!</definedName>
    <definedName name="WL" localSheetId="8">[29]교각1!#REF!</definedName>
    <definedName name="WL" localSheetId="15">[29]교각1!#REF!</definedName>
    <definedName name="WL" localSheetId="4">[29]교각1!#REF!</definedName>
    <definedName name="WL" localSheetId="5">[29]교각1!#REF!</definedName>
    <definedName name="WL" localSheetId="26">[29]교각1!#REF!</definedName>
    <definedName name="WL" localSheetId="25">[29]교각1!#REF!</definedName>
    <definedName name="WL">[29]교각1!#REF!</definedName>
    <definedName name="WL_8" localSheetId="10">#REF!</definedName>
    <definedName name="WL_8" localSheetId="8">#REF!</definedName>
    <definedName name="WL_8" localSheetId="15">#REF!</definedName>
    <definedName name="WL_8" localSheetId="24">#REF!</definedName>
    <definedName name="WL_8" localSheetId="4">#REF!</definedName>
    <definedName name="WL_8" localSheetId="5">#REF!</definedName>
    <definedName name="WL_8" localSheetId="26">#REF!</definedName>
    <definedName name="WL_8" localSheetId="25">#REF!</definedName>
    <definedName name="WL_8">#REF!</definedName>
    <definedName name="wla" localSheetId="10">#REF!</definedName>
    <definedName name="wla" localSheetId="8">#REF!</definedName>
    <definedName name="wla" localSheetId="15">#REF!</definedName>
    <definedName name="wla" localSheetId="24">#REF!</definedName>
    <definedName name="wla" localSheetId="4">#REF!</definedName>
    <definedName name="wla" localSheetId="5">#REF!</definedName>
    <definedName name="wla" localSheetId="26">#REF!</definedName>
    <definedName name="wla" localSheetId="25">#REF!</definedName>
    <definedName name="wla">#REF!</definedName>
    <definedName name="wla_8" localSheetId="10">#REF!</definedName>
    <definedName name="wla_8" localSheetId="8">#REF!</definedName>
    <definedName name="wla_8" localSheetId="15">#REF!</definedName>
    <definedName name="wla_8" localSheetId="24">#REF!</definedName>
    <definedName name="wla_8" localSheetId="4">#REF!</definedName>
    <definedName name="wla_8" localSheetId="5">#REF!</definedName>
    <definedName name="wla_8" localSheetId="26">#REF!</definedName>
    <definedName name="wla_8" localSheetId="25">#REF!</definedName>
    <definedName name="wla_8">#REF!</definedName>
    <definedName name="WLT" localSheetId="10">#REF!</definedName>
    <definedName name="WLT" localSheetId="15">#REF!</definedName>
    <definedName name="WLT" localSheetId="4">#REF!</definedName>
    <definedName name="WLT" localSheetId="5">#REF!</definedName>
    <definedName name="WLT" localSheetId="26">#REF!</definedName>
    <definedName name="WLT" localSheetId="25">#REF!</definedName>
    <definedName name="WLT">#REF!</definedName>
    <definedName name="Wm" localSheetId="10">#REF!</definedName>
    <definedName name="Wm" localSheetId="8">#REF!</definedName>
    <definedName name="Wm" localSheetId="15">#REF!</definedName>
    <definedName name="Wm" localSheetId="4">#REF!</definedName>
    <definedName name="Wm" localSheetId="5">#REF!</definedName>
    <definedName name="Wm" localSheetId="26">#REF!</definedName>
    <definedName name="Wm" localSheetId="25">#REF!</definedName>
    <definedName name="Wm">#REF!</definedName>
    <definedName name="Wm_8" localSheetId="10">#REF!</definedName>
    <definedName name="Wm_8" localSheetId="8">#REF!</definedName>
    <definedName name="Wm_8" localSheetId="15">#REF!</definedName>
    <definedName name="Wm_8" localSheetId="4">#REF!</definedName>
    <definedName name="Wm_8" localSheetId="5">#REF!</definedName>
    <definedName name="Wm_8" localSheetId="26">#REF!</definedName>
    <definedName name="Wm_8" localSheetId="25">#REF!</definedName>
    <definedName name="Wm_8">#REF!</definedName>
    <definedName name="wmp" localSheetId="10">#REF!</definedName>
    <definedName name="wmp" localSheetId="15">#REF!</definedName>
    <definedName name="wmp" localSheetId="4">#REF!</definedName>
    <definedName name="wmp" localSheetId="5">#REF!</definedName>
    <definedName name="wmp" localSheetId="26">#REF!</definedName>
    <definedName name="wmp" localSheetId="25">#REF!</definedName>
    <definedName name="wmp">#REF!</definedName>
    <definedName name="WN" localSheetId="10">[29]교각1!#REF!</definedName>
    <definedName name="WN" localSheetId="8">[29]교각1!#REF!</definedName>
    <definedName name="WN" localSheetId="15">[29]교각1!#REF!</definedName>
    <definedName name="WN" localSheetId="4">[29]교각1!#REF!</definedName>
    <definedName name="WN" localSheetId="5">[29]교각1!#REF!</definedName>
    <definedName name="WN" localSheetId="26">[29]교각1!#REF!</definedName>
    <definedName name="WN" localSheetId="25">[29]교각1!#REF!</definedName>
    <definedName name="WN">[29]교각1!#REF!</definedName>
    <definedName name="wn_8" localSheetId="10">#REF!</definedName>
    <definedName name="wn_8" localSheetId="8">#REF!</definedName>
    <definedName name="wn_8" localSheetId="15">#REF!</definedName>
    <definedName name="wn_8" localSheetId="24">#REF!</definedName>
    <definedName name="wn_8" localSheetId="4">#REF!</definedName>
    <definedName name="wn_8" localSheetId="5">#REF!</definedName>
    <definedName name="wn_8" localSheetId="26">#REF!</definedName>
    <definedName name="wn_8" localSheetId="25">#REF!</definedName>
    <definedName name="wn_8">#REF!</definedName>
    <definedName name="woo" localSheetId="10">#REF!</definedName>
    <definedName name="woo" localSheetId="8">#REF!</definedName>
    <definedName name="woo" localSheetId="15">#REF!</definedName>
    <definedName name="woo" localSheetId="24">#REF!</definedName>
    <definedName name="woo" localSheetId="4">#REF!</definedName>
    <definedName name="woo" localSheetId="5">#REF!</definedName>
    <definedName name="woo" localSheetId="26">#REF!</definedName>
    <definedName name="woo" localSheetId="25">#REF!</definedName>
    <definedName name="woo">#REF!</definedName>
    <definedName name="woo_res" localSheetId="10">#REF!</definedName>
    <definedName name="woo_res" localSheetId="8">#REF!</definedName>
    <definedName name="woo_res" localSheetId="15">#REF!</definedName>
    <definedName name="woo_res" localSheetId="24">#REF!</definedName>
    <definedName name="woo_res" localSheetId="4">#REF!</definedName>
    <definedName name="woo_res" localSheetId="5">#REF!</definedName>
    <definedName name="woo_res" localSheetId="26">#REF!</definedName>
    <definedName name="woo_res" localSheetId="25">#REF!</definedName>
    <definedName name="woo_res">#REF!</definedName>
    <definedName name="woo180con" localSheetId="10">#REF!</definedName>
    <definedName name="woo180con" localSheetId="8">#REF!</definedName>
    <definedName name="woo180con" localSheetId="15">#REF!</definedName>
    <definedName name="woo180con" localSheetId="4">#REF!</definedName>
    <definedName name="woo180con" localSheetId="5">#REF!</definedName>
    <definedName name="woo180con" localSheetId="26">#REF!</definedName>
    <definedName name="woo180con" localSheetId="25">#REF!</definedName>
    <definedName name="woo180con">#REF!</definedName>
    <definedName name="woo180form" localSheetId="10">#REF!</definedName>
    <definedName name="woo180form" localSheetId="8">#REF!</definedName>
    <definedName name="woo180form" localSheetId="15">#REF!</definedName>
    <definedName name="woo180form" localSheetId="4">#REF!</definedName>
    <definedName name="woo180form" localSheetId="5">#REF!</definedName>
    <definedName name="woo180form" localSheetId="26">#REF!</definedName>
    <definedName name="woo180form" localSheetId="25">#REF!</definedName>
    <definedName name="woo180form">#REF!</definedName>
    <definedName name="woo180mort" localSheetId="10">#REF!</definedName>
    <definedName name="woo180mort" localSheetId="8">#REF!</definedName>
    <definedName name="woo180mort" localSheetId="15">#REF!</definedName>
    <definedName name="woo180mort" localSheetId="4">#REF!</definedName>
    <definedName name="woo180mort" localSheetId="5">#REF!</definedName>
    <definedName name="woo180mort" localSheetId="26">#REF!</definedName>
    <definedName name="woo180mort" localSheetId="25">#REF!</definedName>
    <definedName name="woo180mort">#REF!</definedName>
    <definedName name="woochisu" localSheetId="10">#REF!</definedName>
    <definedName name="woochisu" localSheetId="8">#REF!</definedName>
    <definedName name="woochisu" localSheetId="15">#REF!</definedName>
    <definedName name="woochisu" localSheetId="4">#REF!</definedName>
    <definedName name="woochisu" localSheetId="5">#REF!</definedName>
    <definedName name="woochisu" localSheetId="26">#REF!</definedName>
    <definedName name="woochisu" localSheetId="25">#REF!</definedName>
    <definedName name="woochisu">#REF!</definedName>
    <definedName name="wooform" localSheetId="10">#REF!</definedName>
    <definedName name="wooform" localSheetId="8">#REF!</definedName>
    <definedName name="wooform" localSheetId="15">#REF!</definedName>
    <definedName name="wooform" localSheetId="4">#REF!</definedName>
    <definedName name="wooform" localSheetId="5">#REF!</definedName>
    <definedName name="wooform" localSheetId="26">#REF!</definedName>
    <definedName name="wooform" localSheetId="25">#REF!</definedName>
    <definedName name="wooform">#REF!</definedName>
    <definedName name="wooform_res" localSheetId="10">#REF!</definedName>
    <definedName name="wooform_res" localSheetId="8">#REF!</definedName>
    <definedName name="wooform_res" localSheetId="15">#REF!</definedName>
    <definedName name="wooform_res" localSheetId="4">#REF!</definedName>
    <definedName name="wooform_res" localSheetId="5">#REF!</definedName>
    <definedName name="wooform_res" localSheetId="26">#REF!</definedName>
    <definedName name="wooform_res" localSheetId="25">#REF!</definedName>
    <definedName name="wooform_res">#REF!</definedName>
    <definedName name="woomort" localSheetId="10">#REF!</definedName>
    <definedName name="woomort" localSheetId="8">#REF!</definedName>
    <definedName name="woomort" localSheetId="15">#REF!</definedName>
    <definedName name="woomort" localSheetId="4">#REF!</definedName>
    <definedName name="woomort" localSheetId="5">#REF!</definedName>
    <definedName name="woomort" localSheetId="26">#REF!</definedName>
    <definedName name="woomort" localSheetId="25">#REF!</definedName>
    <definedName name="woomort">#REF!</definedName>
    <definedName name="woomort_res" localSheetId="10">#REF!</definedName>
    <definedName name="woomort_res" localSheetId="8">#REF!</definedName>
    <definedName name="woomort_res" localSheetId="15">#REF!</definedName>
    <definedName name="woomort_res" localSheetId="4">#REF!</definedName>
    <definedName name="woomort_res" localSheetId="5">#REF!</definedName>
    <definedName name="woomort_res" localSheetId="26">#REF!</definedName>
    <definedName name="woomort_res" localSheetId="25">#REF!</definedName>
    <definedName name="woomort_res">#REF!</definedName>
    <definedName name="WP_1" localSheetId="10">#REF!</definedName>
    <definedName name="WP_1" localSheetId="15">#REF!</definedName>
    <definedName name="WP_1" localSheetId="4">#REF!</definedName>
    <definedName name="WP_1" localSheetId="5">#REF!</definedName>
    <definedName name="WP_1" localSheetId="26">#REF!</definedName>
    <definedName name="WP_1" localSheetId="25">#REF!</definedName>
    <definedName name="WP_1">#REF!</definedName>
    <definedName name="WP_2" localSheetId="10">#REF!</definedName>
    <definedName name="WP_2" localSheetId="15">#REF!</definedName>
    <definedName name="WP_2" localSheetId="4">#REF!</definedName>
    <definedName name="WP_2" localSheetId="5">#REF!</definedName>
    <definedName name="WP_2" localSheetId="26">#REF!</definedName>
    <definedName name="WP_2" localSheetId="25">#REF!</definedName>
    <definedName name="WP_2">#REF!</definedName>
    <definedName name="WP_3" localSheetId="10">#REF!</definedName>
    <definedName name="WP_3" localSheetId="15">#REF!</definedName>
    <definedName name="WP_3" localSheetId="4">#REF!</definedName>
    <definedName name="WP_3" localSheetId="5">#REF!</definedName>
    <definedName name="WP_3" localSheetId="26">#REF!</definedName>
    <definedName name="WP_3" localSheetId="25">#REF!</definedName>
    <definedName name="WP_3">#REF!</definedName>
    <definedName name="WP_4" localSheetId="10">#REF!</definedName>
    <definedName name="WP_4" localSheetId="15">#REF!</definedName>
    <definedName name="WP_4" localSheetId="4">#REF!</definedName>
    <definedName name="WP_4" localSheetId="5">#REF!</definedName>
    <definedName name="WP_4" localSheetId="26">#REF!</definedName>
    <definedName name="WP_4" localSheetId="25">#REF!</definedName>
    <definedName name="WP_4">#REF!</definedName>
    <definedName name="WPP" localSheetId="10">#REF!</definedName>
    <definedName name="WPP" localSheetId="15">#REF!</definedName>
    <definedName name="WPP" localSheetId="4">#REF!</definedName>
    <definedName name="WPP" localSheetId="5">#REF!</definedName>
    <definedName name="WPP" localSheetId="26">#REF!</definedName>
    <definedName name="WPP" localSheetId="25">#REF!</definedName>
    <definedName name="WPP">#REF!</definedName>
    <definedName name="WQW"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QW"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R" localSheetId="10">#REF!</definedName>
    <definedName name="WR" localSheetId="15">#REF!</definedName>
    <definedName name="WR" localSheetId="4">#REF!</definedName>
    <definedName name="WR" localSheetId="5">#REF!</definedName>
    <definedName name="WR" localSheetId="26">#REF!</definedName>
    <definedName name="WR" localSheetId="25">#REF!</definedName>
    <definedName name="WR">#REF!</definedName>
    <definedName name="wrn.2번." localSheetId="24" hidden="1">{#N/A,#N/A,FALSE,"2~8번"}</definedName>
    <definedName name="wrn.2번." hidden="1">{#N/A,#N/A,FALSE,"2~8번"}</definedName>
    <definedName name="wrn.골재소요량." localSheetId="24" hidden="1">{#N/A,#N/A,FALSE,"골재소요량";#N/A,#N/A,FALSE,"골재소요량"}</definedName>
    <definedName name="wrn.골재소요량." hidden="1">{#N/A,#N/A,FALSE,"골재소요량";#N/A,#N/A,FALSE,"골재소요량"}</definedName>
    <definedName name="wrn.교대." localSheetId="24" hidden="1">{#N/A,#N/A,FALSE,"type1";#N/A,#N/A,FALSE,"지지력";#N/A,#N/A,FALSE,"PILE계산";#N/A,#N/A,FALSE,"PILE ";#N/A,#N/A,FALSE,"철근량";#N/A,#N/A,FALSE,"균열검토";#N/A,#N/A,FALSE,"날개벽";#N/A,#N/A,FALSE,"주철근조립도";#N/A,#N/A,FALSE,"교좌"}</definedName>
    <definedName name="wrn.교대." hidden="1">{#N/A,#N/A,FALSE,"type1";#N/A,#N/A,FALSE,"지지력";#N/A,#N/A,FALSE,"PILE계산";#N/A,#N/A,FALSE,"PILE ";#N/A,#N/A,FALSE,"철근량";#N/A,#N/A,FALSE,"균열검토";#N/A,#N/A,FALSE,"날개벽";#N/A,#N/A,FALSE,"주철근조립도";#N/A,#N/A,FALSE,"교좌"}</definedName>
    <definedName name="wrn.교대구조계산."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rn.교대구조계산."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rn.구조2." localSheetId="24" hidden="1">{#N/A,#N/A,FALSE,"구조2"}</definedName>
    <definedName name="wrn.구조2." hidden="1">{#N/A,#N/A,FALSE,"구조2"}</definedName>
    <definedName name="wrn.단가표지." localSheetId="24" hidden="1">{#N/A,#N/A,FALSE,"단가표지"}</definedName>
    <definedName name="wrn.단가표지." hidden="1">{#N/A,#N/A,FALSE,"단가표지"}</definedName>
    <definedName name="wrn.배수1." localSheetId="24" hidden="1">{#N/A,#N/A,FALSE,"배수1"}</definedName>
    <definedName name="wrn.배수1." hidden="1">{#N/A,#N/A,FALSE,"배수1"}</definedName>
    <definedName name="wrn.배수2." localSheetId="24" hidden="1">{#N/A,#N/A,FALSE,"배수2"}</definedName>
    <definedName name="wrn.배수2." hidden="1">{#N/A,#N/A,FALSE,"배수2"}</definedName>
    <definedName name="wrn.부대1." localSheetId="24" hidden="1">{#N/A,#N/A,FALSE,"부대1"}</definedName>
    <definedName name="wrn.부대1." hidden="1">{#N/A,#N/A,FALSE,"부대1"}</definedName>
    <definedName name="wrn.부대2." localSheetId="24" hidden="1">{#N/A,#N/A,FALSE,"부대2"}</definedName>
    <definedName name="wrn.부대2." hidden="1">{#N/A,#N/A,FALSE,"부대2"}</definedName>
    <definedName name="wrn.속도." localSheetId="24" hidden="1">{#N/A,#N/A,FALSE,"속도"}</definedName>
    <definedName name="wrn.속도." hidden="1">{#N/A,#N/A,FALSE,"속도"}</definedName>
    <definedName name="wrn.연동제." localSheetId="24" hidden="1">{#N/A,#N/A,TRUE,"총괄"}</definedName>
    <definedName name="wrn.연동제." hidden="1">{#N/A,#N/A,TRUE,"총괄"}</definedName>
    <definedName name="wrn.운반시간." localSheetId="24" hidden="1">{#N/A,#N/A,FALSE,"운반시간"}</definedName>
    <definedName name="wrn.운반시간." hidden="1">{#N/A,#N/A,FALSE,"운반시간"}</definedName>
    <definedName name="wrn.이정표." localSheetId="24" hidden="1">{#N/A,#N/A,FALSE,"이정표"}</definedName>
    <definedName name="wrn.이정표." hidden="1">{#N/A,#N/A,FALSE,"이정표"}</definedName>
    <definedName name="wrn.조골재." localSheetId="24" hidden="1">{#N/A,#N/A,FALSE,"조골재"}</definedName>
    <definedName name="wrn.조골재." hidden="1">{#N/A,#N/A,FALSE,"조골재"}</definedName>
    <definedName name="wrn.토공1." localSheetId="24" hidden="1">{#N/A,#N/A,FALSE,"구조1"}</definedName>
    <definedName name="wrn.토공1." hidden="1">{#N/A,#N/A,FALSE,"구조1"}</definedName>
    <definedName name="wrn.토공2" localSheetId="24" hidden="1">{#N/A,#N/A,FALSE,"구조1"}</definedName>
    <definedName name="wrn.토공2" hidden="1">{#N/A,#N/A,FALSE,"구조1"}</definedName>
    <definedName name="wrn.토공2." localSheetId="24" hidden="1">{#N/A,#N/A,FALSE,"토공2"}</definedName>
    <definedName name="wrn.토공2." hidden="1">{#N/A,#N/A,FALSE,"토공2"}</definedName>
    <definedName name="wrn.포장" localSheetId="24" hidden="1">{#N/A,#N/A,FALSE,"포장2"}</definedName>
    <definedName name="wrn.포장" hidden="1">{#N/A,#N/A,FALSE,"포장2"}</definedName>
    <definedName name="wrn.포장1." localSheetId="24" hidden="1">{#N/A,#N/A,FALSE,"포장1";#N/A,#N/A,FALSE,"포장1"}</definedName>
    <definedName name="wrn.포장1." hidden="1">{#N/A,#N/A,FALSE,"포장1";#N/A,#N/A,FALSE,"포장1"}</definedName>
    <definedName name="wrn.포장2." localSheetId="24" hidden="1">{#N/A,#N/A,FALSE,"포장2"}</definedName>
    <definedName name="wrn.포장2." hidden="1">{#N/A,#N/A,FALSE,"포장2"}</definedName>
    <definedName name="wrn.표지목차." localSheetId="24" hidden="1">{#N/A,#N/A,FALSE,"표지목차"}</definedName>
    <definedName name="wrn.표지목차." hidden="1">{#N/A,#N/A,FALSE,"표지목차"}</definedName>
    <definedName name="wrn.혼합골재." localSheetId="24" hidden="1">{#N/A,#N/A,FALSE,"혼합골재"}</definedName>
    <definedName name="wrn.혼합골재." hidden="1">{#N/A,#N/A,FALSE,"혼합골재"}</definedName>
    <definedName name="WS" localSheetId="10">#REF!</definedName>
    <definedName name="WS" localSheetId="8">#REF!</definedName>
    <definedName name="WS" localSheetId="15">#REF!</definedName>
    <definedName name="WS" localSheetId="24">#REF!</definedName>
    <definedName name="WS" localSheetId="4">#REF!</definedName>
    <definedName name="WS" localSheetId="5">#REF!</definedName>
    <definedName name="WS" localSheetId="26">#REF!</definedName>
    <definedName name="WS" localSheetId="25">#REF!</definedName>
    <definedName name="WS">#REF!</definedName>
    <definedName name="WST" localSheetId="10">#REF!</definedName>
    <definedName name="WST" localSheetId="15">#REF!</definedName>
    <definedName name="WST" localSheetId="4">#REF!</definedName>
    <definedName name="WST" localSheetId="5">#REF!</definedName>
    <definedName name="WST" localSheetId="26">#REF!</definedName>
    <definedName name="WST" localSheetId="25">#REF!</definedName>
    <definedName name="WST">#REF!</definedName>
    <definedName name="WSU" localSheetId="10">#REF!</definedName>
    <definedName name="WSU" localSheetId="8">#REF!</definedName>
    <definedName name="WSU" localSheetId="15">#REF!</definedName>
    <definedName name="WSU" localSheetId="24">#REF!</definedName>
    <definedName name="WSU" localSheetId="4">#REF!</definedName>
    <definedName name="WSU" localSheetId="5">#REF!</definedName>
    <definedName name="WSU" localSheetId="26">#REF!</definedName>
    <definedName name="WSU" localSheetId="25">#REF!</definedName>
    <definedName name="WSU">#REF!</definedName>
    <definedName name="WSUM" localSheetId="10">#REF!</definedName>
    <definedName name="WSUM" localSheetId="15">#REF!</definedName>
    <definedName name="WSUM" localSheetId="4">#REF!</definedName>
    <definedName name="WSUM" localSheetId="5">#REF!</definedName>
    <definedName name="WSUM" localSheetId="26">#REF!</definedName>
    <definedName name="WSUM" localSheetId="25">#REF!</definedName>
    <definedName name="WSUM">#REF!</definedName>
    <definedName name="Ws삼" localSheetId="10">#REF!</definedName>
    <definedName name="Ws삼" localSheetId="8">#REF!</definedName>
    <definedName name="Ws삼" localSheetId="15">#REF!</definedName>
    <definedName name="Ws삼" localSheetId="24">#REF!</definedName>
    <definedName name="Ws삼" localSheetId="4">#REF!</definedName>
    <definedName name="Ws삼" localSheetId="5">#REF!</definedName>
    <definedName name="Ws삼" localSheetId="26">#REF!</definedName>
    <definedName name="Ws삼" localSheetId="25">#REF!</definedName>
    <definedName name="Ws삼">#REF!</definedName>
    <definedName name="Ws삼_8" localSheetId="10">#REF!</definedName>
    <definedName name="Ws삼_8" localSheetId="8">#REF!</definedName>
    <definedName name="Ws삼_8" localSheetId="15">#REF!</definedName>
    <definedName name="Ws삼_8" localSheetId="4">#REF!</definedName>
    <definedName name="Ws삼_8" localSheetId="5">#REF!</definedName>
    <definedName name="Ws삼_8" localSheetId="26">#REF!</definedName>
    <definedName name="Ws삼_8" localSheetId="25">#REF!</definedName>
    <definedName name="Ws삼_8">#REF!</definedName>
    <definedName name="Ws이" localSheetId="10">#REF!</definedName>
    <definedName name="Ws이" localSheetId="8">#REF!</definedName>
    <definedName name="Ws이" localSheetId="15">#REF!</definedName>
    <definedName name="Ws이" localSheetId="4">#REF!</definedName>
    <definedName name="Ws이" localSheetId="5">#REF!</definedName>
    <definedName name="Ws이" localSheetId="26">#REF!</definedName>
    <definedName name="Ws이" localSheetId="25">#REF!</definedName>
    <definedName name="Ws이">#REF!</definedName>
    <definedName name="Ws이_8" localSheetId="10">#REF!</definedName>
    <definedName name="Ws이_8" localSheetId="8">#REF!</definedName>
    <definedName name="Ws이_8" localSheetId="15">#REF!</definedName>
    <definedName name="Ws이_8" localSheetId="4">#REF!</definedName>
    <definedName name="Ws이_8" localSheetId="5">#REF!</definedName>
    <definedName name="Ws이_8" localSheetId="26">#REF!</definedName>
    <definedName name="Ws이_8" localSheetId="25">#REF!</definedName>
    <definedName name="Ws이_8">#REF!</definedName>
    <definedName name="Ws일" localSheetId="10">#REF!</definedName>
    <definedName name="Ws일" localSheetId="8">#REF!</definedName>
    <definedName name="Ws일" localSheetId="15">#REF!</definedName>
    <definedName name="Ws일" localSheetId="4">#REF!</definedName>
    <definedName name="Ws일" localSheetId="5">#REF!</definedName>
    <definedName name="Ws일" localSheetId="26">#REF!</definedName>
    <definedName name="Ws일" localSheetId="25">#REF!</definedName>
    <definedName name="Ws일">#REF!</definedName>
    <definedName name="Ws일_8" localSheetId="10">#REF!</definedName>
    <definedName name="Ws일_8" localSheetId="8">#REF!</definedName>
    <definedName name="Ws일_8" localSheetId="15">#REF!</definedName>
    <definedName name="Ws일_8" localSheetId="4">#REF!</definedName>
    <definedName name="Ws일_8" localSheetId="5">#REF!</definedName>
    <definedName name="Ws일_8" localSheetId="26">#REF!</definedName>
    <definedName name="Ws일_8" localSheetId="25">#REF!</definedName>
    <definedName name="Ws일_8">#REF!</definedName>
    <definedName name="WT">[57]말뚝지지력산정!$J$19</definedName>
    <definedName name="WT_8" localSheetId="10">#REF!</definedName>
    <definedName name="WT_8" localSheetId="8">#REF!</definedName>
    <definedName name="WT_8" localSheetId="15">#REF!</definedName>
    <definedName name="WT_8" localSheetId="24">#REF!</definedName>
    <definedName name="WT_8" localSheetId="4">#REF!</definedName>
    <definedName name="WT_8" localSheetId="5">#REF!</definedName>
    <definedName name="WT_8" localSheetId="26">#REF!</definedName>
    <definedName name="WT_8" localSheetId="25">#REF!</definedName>
    <definedName name="WT_8">#REF!</definedName>
    <definedName name="WTT" localSheetId="10">#REF!</definedName>
    <definedName name="WTT" localSheetId="8">#REF!</definedName>
    <definedName name="WTT" localSheetId="15">#REF!</definedName>
    <definedName name="WTT" localSheetId="24">#REF!</definedName>
    <definedName name="WTT" localSheetId="4">#REF!</definedName>
    <definedName name="WTT" localSheetId="5">#REF!</definedName>
    <definedName name="WTT" localSheetId="26">#REF!</definedName>
    <definedName name="WTT" localSheetId="25">#REF!</definedName>
    <definedName name="WTT">#REF!</definedName>
    <definedName name="WW">'[42]ABUT수량-A1'!$T$25</definedName>
    <definedName name="ww_8" localSheetId="10">#REF!</definedName>
    <definedName name="ww_8" localSheetId="8">#REF!</definedName>
    <definedName name="ww_8" localSheetId="15">#REF!</definedName>
    <definedName name="ww_8" localSheetId="24">#REF!</definedName>
    <definedName name="ww_8" localSheetId="4">#REF!</definedName>
    <definedName name="ww_8" localSheetId="5">#REF!</definedName>
    <definedName name="ww_8" localSheetId="26">#REF!</definedName>
    <definedName name="ww_8" localSheetId="25">#REF!</definedName>
    <definedName name="ww_8">#REF!</definedName>
    <definedName name="www">'[23]ABUT수량-A1'!$T$25</definedName>
    <definedName name="WWWWWWWWWWW" localSheetId="10">[5]!WWWWWWWWWWW</definedName>
    <definedName name="WWWWWWWWWWW" localSheetId="8">[5]!WWWWWWWWWWW</definedName>
    <definedName name="WWWWWWWWWWW" localSheetId="15">[5]!WWWWWWWWWWW</definedName>
    <definedName name="WWWWWWWWWWW" localSheetId="4">[5]!WWWWWWWWWWW</definedName>
    <definedName name="WWWWWWWWWWW" localSheetId="5">[5]!WWWWWWWWWWW</definedName>
    <definedName name="WWWWWWWWWWW" localSheetId="26">[5]!WWWWWWWWWWW</definedName>
    <definedName name="WWWWWWWWWWW" localSheetId="25">[5]!WWWWWWWWWWW</definedName>
    <definedName name="WWWWWWWWWWW">[5]!WWWWWWWWWWW</definedName>
    <definedName name="WWWWWWWWWWWW" localSheetId="10">#REF!</definedName>
    <definedName name="WWWWWWWWWWWW" localSheetId="8">#REF!</definedName>
    <definedName name="WWWWWWWWWWWW" localSheetId="15">#REF!</definedName>
    <definedName name="WWWWWWWWWWWW" localSheetId="24">#REF!</definedName>
    <definedName name="WWWWWWWWWWWW" localSheetId="4">#REF!</definedName>
    <definedName name="WWWWWWWWWWWW" localSheetId="5">#REF!</definedName>
    <definedName name="WWWWWWWWWWWW" localSheetId="26">#REF!</definedName>
    <definedName name="WWWWWWWWWWWW" localSheetId="25">#REF!</definedName>
    <definedName name="WWWWWWWWWWWW">#REF!</definedName>
    <definedName name="x" localSheetId="24" hidden="1">{#N/A,#N/A,FALSE,"운반시간"}</definedName>
    <definedName name="x" hidden="1">{#N/A,#N/A,FALSE,"운반시간"}</definedName>
    <definedName name="X_8" localSheetId="10">#REF!</definedName>
    <definedName name="X_8" localSheetId="8">#REF!</definedName>
    <definedName name="X_8" localSheetId="15">#REF!</definedName>
    <definedName name="X_8" localSheetId="24">#REF!</definedName>
    <definedName name="X_8" localSheetId="4">#REF!</definedName>
    <definedName name="X_8" localSheetId="5">#REF!</definedName>
    <definedName name="X_8" localSheetId="26">#REF!</definedName>
    <definedName name="X_8" localSheetId="25">#REF!</definedName>
    <definedName name="X_8">#REF!</definedName>
    <definedName name="X48호선_1_구조물철거집계표_국도48__List" localSheetId="10">#REF!</definedName>
    <definedName name="X48호선_1_구조물철거집계표_국도48__List" localSheetId="15">#REF!</definedName>
    <definedName name="X48호선_1_구조물철거집계표_국도48__List" localSheetId="4">#REF!</definedName>
    <definedName name="X48호선_1_구조물철거집계표_국도48__List" localSheetId="5">#REF!</definedName>
    <definedName name="X48호선_1_구조물철거집계표_국도48__List" localSheetId="26">#REF!</definedName>
    <definedName name="X48호선_1_구조물철거집계표_국도48__List" localSheetId="25">#REF!</definedName>
    <definedName name="X48호선_1_구조물철거집계표_국도48__List">#REF!</definedName>
    <definedName name="xend" localSheetId="10">#REF!</definedName>
    <definedName name="xend" localSheetId="15">#REF!</definedName>
    <definedName name="xend" localSheetId="4">#REF!</definedName>
    <definedName name="xend" localSheetId="5">#REF!</definedName>
    <definedName name="xend" localSheetId="26">#REF!</definedName>
    <definedName name="xend" localSheetId="25">#REF!</definedName>
    <definedName name="xend">#REF!</definedName>
    <definedName name="xgap1" localSheetId="10">#REF!</definedName>
    <definedName name="xgap1" localSheetId="15">#REF!</definedName>
    <definedName name="xgap1" localSheetId="4">#REF!</definedName>
    <definedName name="xgap1" localSheetId="5">#REF!</definedName>
    <definedName name="xgap1" localSheetId="26">#REF!</definedName>
    <definedName name="xgap1" localSheetId="25">#REF!</definedName>
    <definedName name="xgap1">#REF!</definedName>
    <definedName name="xhrhd" localSheetId="10">BlankMacro1</definedName>
    <definedName name="xhrhd" localSheetId="8">BlankMacro1</definedName>
    <definedName name="xhrhd" localSheetId="15">BlankMacro1</definedName>
    <definedName name="xhrhd" localSheetId="24">BlankMacro1</definedName>
    <definedName name="xhrhd" localSheetId="4">BlankMacro1</definedName>
    <definedName name="xhrhd" localSheetId="5">BlankMacro1</definedName>
    <definedName name="xhrhd" localSheetId="26">BlankMacro1</definedName>
    <definedName name="xhrhd" localSheetId="25">BlankMacro1</definedName>
    <definedName name="xhrhd">BlankMacro1</definedName>
    <definedName name="xhrhd_1" localSheetId="10">BlankMacro1</definedName>
    <definedName name="xhrhd_1" localSheetId="8">BlankMacro1</definedName>
    <definedName name="xhrhd_1" localSheetId="15">BlankMacro1</definedName>
    <definedName name="xhrhd_1" localSheetId="24">BlankMacro1</definedName>
    <definedName name="xhrhd_1" localSheetId="4">BlankMacro1</definedName>
    <definedName name="xhrhd_1" localSheetId="5">BlankMacro1</definedName>
    <definedName name="xhrhd_1" localSheetId="26">BlankMacro1</definedName>
    <definedName name="xhrhd_1" localSheetId="25">BlankMacro1</definedName>
    <definedName name="xhrhd_1">BlankMacro1</definedName>
    <definedName name="xhrhd_10" localSheetId="10">BlankMacro1</definedName>
    <definedName name="xhrhd_10" localSheetId="8">BlankMacro1</definedName>
    <definedName name="xhrhd_10" localSheetId="15">BlankMacro1</definedName>
    <definedName name="xhrhd_10" localSheetId="24">BlankMacro1</definedName>
    <definedName name="xhrhd_10" localSheetId="4">BlankMacro1</definedName>
    <definedName name="xhrhd_10" localSheetId="5">BlankMacro1</definedName>
    <definedName name="xhrhd_10" localSheetId="26">BlankMacro1</definedName>
    <definedName name="xhrhd_10" localSheetId="25">BlankMacro1</definedName>
    <definedName name="xhrhd_10">BlankMacro1</definedName>
    <definedName name="xhrhd_9" localSheetId="10">BlankMacro1</definedName>
    <definedName name="xhrhd_9" localSheetId="8">BlankMacro1</definedName>
    <definedName name="xhrhd_9" localSheetId="15">BlankMacro1</definedName>
    <definedName name="xhrhd_9" localSheetId="24">BlankMacro1</definedName>
    <definedName name="xhrhd_9" localSheetId="4">BlankMacro1</definedName>
    <definedName name="xhrhd_9" localSheetId="5">BlankMacro1</definedName>
    <definedName name="xhrhd_9" localSheetId="26">BlankMacro1</definedName>
    <definedName name="xhrhd_9" localSheetId="25">BlankMacro1</definedName>
    <definedName name="xhrhd_9">BlankMacro1</definedName>
    <definedName name="xlen1" localSheetId="10">#REF!</definedName>
    <definedName name="xlen1" localSheetId="15">#REF!</definedName>
    <definedName name="xlen1" localSheetId="4">#REF!</definedName>
    <definedName name="xlen1" localSheetId="5">#REF!</definedName>
    <definedName name="xlen1" localSheetId="26">#REF!</definedName>
    <definedName name="xlen1" localSheetId="25">#REF!</definedName>
    <definedName name="xlen1">#REF!</definedName>
    <definedName name="xlen2" localSheetId="10">#REF!</definedName>
    <definedName name="xlen2" localSheetId="15">#REF!</definedName>
    <definedName name="xlen2" localSheetId="4">#REF!</definedName>
    <definedName name="xlen2" localSheetId="5">#REF!</definedName>
    <definedName name="xlen2" localSheetId="26">#REF!</definedName>
    <definedName name="xlen2" localSheetId="25">#REF!</definedName>
    <definedName name="xlen2">#REF!</definedName>
    <definedName name="XNUM1" localSheetId="10">#REF!</definedName>
    <definedName name="XNUM1" localSheetId="15">#REF!</definedName>
    <definedName name="XNUM1" localSheetId="4">#REF!</definedName>
    <definedName name="XNUM1" localSheetId="5">#REF!</definedName>
    <definedName name="XNUM1" localSheetId="26">#REF!</definedName>
    <definedName name="XNUM1" localSheetId="25">#REF!</definedName>
    <definedName name="XNUM1">#REF!</definedName>
    <definedName name="XX" localSheetId="10">#REF!</definedName>
    <definedName name="XX" localSheetId="15">#REF!</definedName>
    <definedName name="XX" localSheetId="4">#REF!</definedName>
    <definedName name="XX" localSheetId="5">#REF!</definedName>
    <definedName name="XX" localSheetId="26">#REF!</definedName>
    <definedName name="XX" localSheetId="25">#REF!</definedName>
    <definedName name="XX">#REF!</definedName>
    <definedName name="XX6_8" localSheetId="10">#REF!</definedName>
    <definedName name="XX6_8" localSheetId="8">#REF!</definedName>
    <definedName name="XX6_8" localSheetId="15">#REF!</definedName>
    <definedName name="XX6_8" localSheetId="24">#REF!</definedName>
    <definedName name="XX6_8" localSheetId="4">#REF!</definedName>
    <definedName name="XX6_8" localSheetId="5">#REF!</definedName>
    <definedName name="XX6_8" localSheetId="26">#REF!</definedName>
    <definedName name="XX6_8" localSheetId="25">#REF!</definedName>
    <definedName name="XX6_8">#REF!</definedName>
    <definedName name="XX7_8" localSheetId="10">#REF!</definedName>
    <definedName name="XX7_8" localSheetId="8">#REF!</definedName>
    <definedName name="XX7_8" localSheetId="15">#REF!</definedName>
    <definedName name="XX7_8" localSheetId="24">#REF!</definedName>
    <definedName name="XX7_8" localSheetId="4">#REF!</definedName>
    <definedName name="XX7_8" localSheetId="5">#REF!</definedName>
    <definedName name="XX7_8" localSheetId="26">#REF!</definedName>
    <definedName name="XX7_8" localSheetId="25">#REF!</definedName>
    <definedName name="XX7_8">#REF!</definedName>
    <definedName name="xxx" localSheetId="24" hidden="1">{#N/A,#N/A,FALSE,"구조2"}</definedName>
    <definedName name="xxx" hidden="1">{#N/A,#N/A,FALSE,"구조2"}</definedName>
    <definedName name="Y" localSheetId="10">#REF!</definedName>
    <definedName name="Y" localSheetId="8">#REF!</definedName>
    <definedName name="Y" localSheetId="15">#REF!</definedName>
    <definedName name="Y" localSheetId="24">#REF!</definedName>
    <definedName name="Y" localSheetId="4">#REF!</definedName>
    <definedName name="Y" localSheetId="5">#REF!</definedName>
    <definedName name="Y" localSheetId="26">#REF!</definedName>
    <definedName name="Y" localSheetId="25">#REF!</definedName>
    <definedName name="Y">#REF!</definedName>
    <definedName name="Y_?Print_A" localSheetId="10">#REF!</definedName>
    <definedName name="Y_?Print_A" localSheetId="8">#REF!</definedName>
    <definedName name="Y_?Print_A" localSheetId="15">#REF!</definedName>
    <definedName name="Y_?Print_A" localSheetId="24">#REF!</definedName>
    <definedName name="Y_?Print_A" localSheetId="4">#REF!</definedName>
    <definedName name="Y_?Print_A" localSheetId="5">#REF!</definedName>
    <definedName name="Y_?Print_A" localSheetId="26">#REF!</definedName>
    <definedName name="Y_?Print_A" localSheetId="25">#REF!</definedName>
    <definedName name="Y_?Print_A">#REF!</definedName>
    <definedName name="Y_?PRINT_AREA" localSheetId="10">#REF!</definedName>
    <definedName name="Y_?PRINT_AREA" localSheetId="8">#REF!</definedName>
    <definedName name="Y_?PRINT_AREA" localSheetId="15">#REF!</definedName>
    <definedName name="Y_?PRINT_AREA" localSheetId="24">#REF!</definedName>
    <definedName name="Y_?PRINT_AREA" localSheetId="4">#REF!</definedName>
    <definedName name="Y_?PRINT_AREA" localSheetId="5">#REF!</definedName>
    <definedName name="Y_?PRINT_AREA" localSheetId="26">#REF!</definedName>
    <definedName name="Y_?PRINT_AREA" localSheetId="25">#REF!</definedName>
    <definedName name="Y_?PRINT_AREA">#REF!</definedName>
    <definedName name="Y_0Print_A" localSheetId="10">#REF!</definedName>
    <definedName name="Y_0Print_A" localSheetId="8">#REF!</definedName>
    <definedName name="Y_0Print_A" localSheetId="15">#REF!</definedName>
    <definedName name="Y_0Print_A" localSheetId="4">#REF!</definedName>
    <definedName name="Y_0Print_A" localSheetId="5">#REF!</definedName>
    <definedName name="Y_0Print_A" localSheetId="26">#REF!</definedName>
    <definedName name="Y_0Print_A" localSheetId="25">#REF!</definedName>
    <definedName name="Y_0Print_A">#REF!</definedName>
    <definedName name="Y_0PRINT_AREA" localSheetId="10">#REF!</definedName>
    <definedName name="Y_0PRINT_AREA" localSheetId="8">#REF!</definedName>
    <definedName name="Y_0PRINT_AREA" localSheetId="15">#REF!</definedName>
    <definedName name="Y_0PRINT_AREA" localSheetId="4">#REF!</definedName>
    <definedName name="Y_0PRINT_AREA" localSheetId="5">#REF!</definedName>
    <definedName name="Y_0PRINT_AREA" localSheetId="26">#REF!</definedName>
    <definedName name="Y_0PRINT_AREA" localSheetId="25">#REF!</definedName>
    <definedName name="Y_0PRINT_AREA">#REF!</definedName>
    <definedName name="y_8" localSheetId="10">#REF!</definedName>
    <definedName name="y_8" localSheetId="8">#REF!</definedName>
    <definedName name="y_8" localSheetId="15">#REF!</definedName>
    <definedName name="y_8" localSheetId="4">#REF!</definedName>
    <definedName name="y_8" localSheetId="5">#REF!</definedName>
    <definedName name="y_8" localSheetId="26">#REF!</definedName>
    <definedName name="y_8" localSheetId="25">#REF!</definedName>
    <definedName name="y_8">#REF!</definedName>
    <definedName name="YA" localSheetId="10">[58]약품공급2!#REF!</definedName>
    <definedName name="YA" localSheetId="8">[58]약품공급2!#REF!</definedName>
    <definedName name="YA" localSheetId="15">[58]약품공급2!#REF!</definedName>
    <definedName name="YA" localSheetId="24">#REF!</definedName>
    <definedName name="YA" localSheetId="4">[58]약품공급2!#REF!</definedName>
    <definedName name="YA" localSheetId="5">[58]약품공급2!#REF!</definedName>
    <definedName name="YA" localSheetId="26">[58]약품공급2!#REF!</definedName>
    <definedName name="YA" localSheetId="25">[58]약품공급2!#REF!</definedName>
    <definedName name="YA">[58]약품공급2!#REF!</definedName>
    <definedName name="YC" localSheetId="10">#REF!</definedName>
    <definedName name="YC" localSheetId="8">#REF!</definedName>
    <definedName name="YC" localSheetId="15">#REF!</definedName>
    <definedName name="YC" localSheetId="24">#REF!</definedName>
    <definedName name="YC" localSheetId="4">#REF!</definedName>
    <definedName name="YC" localSheetId="5">#REF!</definedName>
    <definedName name="YC" localSheetId="26">#REF!</definedName>
    <definedName name="YC" localSheetId="25">#REF!</definedName>
    <definedName name="YC">#REF!</definedName>
    <definedName name="YC_8" localSheetId="10">#REF!</definedName>
    <definedName name="YC_8" localSheetId="8">#REF!</definedName>
    <definedName name="YC_8" localSheetId="15">#REF!</definedName>
    <definedName name="YC_8" localSheetId="24">#REF!</definedName>
    <definedName name="YC_8" localSheetId="4">#REF!</definedName>
    <definedName name="YC_8" localSheetId="5">#REF!</definedName>
    <definedName name="YC_8" localSheetId="26">#REF!</definedName>
    <definedName name="YC_8" localSheetId="25">#REF!</definedName>
    <definedName name="YC_8">#REF!</definedName>
    <definedName name="YGFHV" localSheetId="24" hidden="1">{#N/A,#N/A,FALSE,"배수1"}</definedName>
    <definedName name="YGFHV" hidden="1">{#N/A,#N/A,FALSE,"배수1"}</definedName>
    <definedName name="YH" localSheetId="10">#REF!</definedName>
    <definedName name="YH" localSheetId="8">#REF!</definedName>
    <definedName name="YH" localSheetId="15">#REF!</definedName>
    <definedName name="YH" localSheetId="24">#REF!</definedName>
    <definedName name="YH" localSheetId="4">#REF!</definedName>
    <definedName name="YH" localSheetId="5">#REF!</definedName>
    <definedName name="YH" localSheetId="26">#REF!</definedName>
    <definedName name="YH" localSheetId="25">#REF!</definedName>
    <definedName name="YH">#REF!</definedName>
    <definedName name="YHJ" localSheetId="10">#REF!</definedName>
    <definedName name="YHJ" localSheetId="8">#REF!</definedName>
    <definedName name="YHJ" localSheetId="15">#REF!</definedName>
    <definedName name="YHJ" localSheetId="24">#REF!</definedName>
    <definedName name="YHJ" localSheetId="4">#REF!</definedName>
    <definedName name="YHJ" localSheetId="5">#REF!</definedName>
    <definedName name="YHJ" localSheetId="26">#REF!</definedName>
    <definedName name="YHJ" localSheetId="25">#REF!</definedName>
    <definedName name="YHJ">#REF!</definedName>
    <definedName name="YHJ_8" localSheetId="10">#REF!</definedName>
    <definedName name="YHJ_8" localSheetId="8">#REF!</definedName>
    <definedName name="YHJ_8" localSheetId="15">#REF!</definedName>
    <definedName name="YHJ_8" localSheetId="24">#REF!</definedName>
    <definedName name="YHJ_8" localSheetId="4">#REF!</definedName>
    <definedName name="YHJ_8" localSheetId="5">#REF!</definedName>
    <definedName name="YHJ_8" localSheetId="26">#REF!</definedName>
    <definedName name="YHJ_8" localSheetId="25">#REF!</definedName>
    <definedName name="YHJ_8">#REF!</definedName>
    <definedName name="ysu" localSheetId="10">#REF!</definedName>
    <definedName name="ysu" localSheetId="8">#REF!</definedName>
    <definedName name="ysu" localSheetId="15">#REF!</definedName>
    <definedName name="ysu" localSheetId="4">#REF!</definedName>
    <definedName name="ysu" localSheetId="5">#REF!</definedName>
    <definedName name="ysu" localSheetId="26">#REF!</definedName>
    <definedName name="ysu" localSheetId="25">#REF!</definedName>
    <definedName name="ysu">#REF!</definedName>
    <definedName name="ysu_8" localSheetId="10">#REF!</definedName>
    <definedName name="ysu_8" localSheetId="8">#REF!</definedName>
    <definedName name="ysu_8" localSheetId="15">#REF!</definedName>
    <definedName name="ysu_8" localSheetId="4">#REF!</definedName>
    <definedName name="ysu_8" localSheetId="5">#REF!</definedName>
    <definedName name="ysu_8" localSheetId="26">#REF!</definedName>
    <definedName name="ysu_8" localSheetId="25">#REF!</definedName>
    <definedName name="ysu_8">#REF!</definedName>
    <definedName name="YTY" localSheetId="10">#N/A</definedName>
    <definedName name="YTY" localSheetId="15">#N/A</definedName>
    <definedName name="YTY" localSheetId="24">'전기관로 토공산근'!YTY</definedName>
    <definedName name="YTY" localSheetId="5">#N/A</definedName>
    <definedName name="YTY" localSheetId="26">#N/A</definedName>
    <definedName name="YTY">공기밸브실조서!YTY</definedName>
    <definedName name="YTY_1" localSheetId="10">#N/A</definedName>
    <definedName name="YTY_1" localSheetId="15">#N/A</definedName>
    <definedName name="YTY_1" localSheetId="24">'전기관로 토공산근'!YTY_1</definedName>
    <definedName name="YTY_1" localSheetId="5">#N/A</definedName>
    <definedName name="YTY_1" localSheetId="26">#N/A</definedName>
    <definedName name="YTY_1">공기밸브실조서!YTY_1</definedName>
    <definedName name="YTY_10" localSheetId="10">#N/A</definedName>
    <definedName name="YTY_10" localSheetId="15">#N/A</definedName>
    <definedName name="YTY_10" localSheetId="24">'전기관로 토공산근'!YTY_10</definedName>
    <definedName name="YTY_10" localSheetId="5">#N/A</definedName>
    <definedName name="YTY_10" localSheetId="26">#N/A</definedName>
    <definedName name="YTY_10">공기밸브실조서!YTY_10</definedName>
    <definedName name="YTY_9" localSheetId="10">#N/A</definedName>
    <definedName name="YTY_9" localSheetId="15">#N/A</definedName>
    <definedName name="YTY_9" localSheetId="24">'전기관로 토공산근'!YTY_9</definedName>
    <definedName name="YTY_9" localSheetId="5">#N/A</definedName>
    <definedName name="YTY_9" localSheetId="26">#N/A</definedName>
    <definedName name="YTY_9">공기밸브실조서!YTY_9</definedName>
    <definedName name="yuktbik" localSheetId="10">#REF!</definedName>
    <definedName name="yuktbik" localSheetId="8">#REF!</definedName>
    <definedName name="yuktbik" localSheetId="15">#REF!</definedName>
    <definedName name="yuktbik" localSheetId="24">#REF!</definedName>
    <definedName name="yuktbik" localSheetId="4">#REF!</definedName>
    <definedName name="yuktbik" localSheetId="5">#REF!</definedName>
    <definedName name="yuktbik" localSheetId="26">#REF!</definedName>
    <definedName name="yuktbik" localSheetId="25">#REF!</definedName>
    <definedName name="yuktbik">#REF!</definedName>
    <definedName name="yuktd13" localSheetId="10">#REF!</definedName>
    <definedName name="yuktd13" localSheetId="8">#REF!</definedName>
    <definedName name="yuktd13" localSheetId="15">#REF!</definedName>
    <definedName name="yuktd13" localSheetId="24">#REF!</definedName>
    <definedName name="yuktd13" localSheetId="4">#REF!</definedName>
    <definedName name="yuktd13" localSheetId="5">#REF!</definedName>
    <definedName name="yuktd13" localSheetId="26">#REF!</definedName>
    <definedName name="yuktd13" localSheetId="25">#REF!</definedName>
    <definedName name="yuktd13">#REF!</definedName>
    <definedName name="yuktd16" localSheetId="10">#REF!</definedName>
    <definedName name="yuktd16" localSheetId="8">#REF!</definedName>
    <definedName name="yuktd16" localSheetId="15">#REF!</definedName>
    <definedName name="yuktd16" localSheetId="24">#REF!</definedName>
    <definedName name="yuktd16" localSheetId="4">#REF!</definedName>
    <definedName name="yuktd16" localSheetId="5">#REF!</definedName>
    <definedName name="yuktd16" localSheetId="26">#REF!</definedName>
    <definedName name="yuktd16" localSheetId="25">#REF!</definedName>
    <definedName name="yuktd16">#REF!</definedName>
    <definedName name="yuktd19" localSheetId="10">#REF!</definedName>
    <definedName name="yuktd19" localSheetId="8">#REF!</definedName>
    <definedName name="yuktd19" localSheetId="15">#REF!</definedName>
    <definedName name="yuktd19" localSheetId="4">#REF!</definedName>
    <definedName name="yuktd19" localSheetId="5">#REF!</definedName>
    <definedName name="yuktd19" localSheetId="26">#REF!</definedName>
    <definedName name="yuktd19" localSheetId="25">#REF!</definedName>
    <definedName name="yuktd19">#REF!</definedName>
    <definedName name="yuktd22" localSheetId="10">#REF!</definedName>
    <definedName name="yuktd22" localSheetId="8">#REF!</definedName>
    <definedName name="yuktd22" localSheetId="15">#REF!</definedName>
    <definedName name="yuktd22" localSheetId="4">#REF!</definedName>
    <definedName name="yuktd22" localSheetId="5">#REF!</definedName>
    <definedName name="yuktd22" localSheetId="26">#REF!</definedName>
    <definedName name="yuktd22" localSheetId="25">#REF!</definedName>
    <definedName name="yuktd22">#REF!</definedName>
    <definedName name="yuktd25" localSheetId="10">#REF!</definedName>
    <definedName name="yuktd25" localSheetId="8">#REF!</definedName>
    <definedName name="yuktd25" localSheetId="15">#REF!</definedName>
    <definedName name="yuktd25" localSheetId="4">#REF!</definedName>
    <definedName name="yuktd25" localSheetId="5">#REF!</definedName>
    <definedName name="yuktd25" localSheetId="26">#REF!</definedName>
    <definedName name="yuktd25" localSheetId="25">#REF!</definedName>
    <definedName name="yuktd25">#REF!</definedName>
    <definedName name="yuktd29" localSheetId="10">#REF!</definedName>
    <definedName name="yuktd29" localSheetId="8">#REF!</definedName>
    <definedName name="yuktd29" localSheetId="15">#REF!</definedName>
    <definedName name="yuktd29" localSheetId="4">#REF!</definedName>
    <definedName name="yuktd29" localSheetId="5">#REF!</definedName>
    <definedName name="yuktd29" localSheetId="26">#REF!</definedName>
    <definedName name="yuktd29" localSheetId="25">#REF!</definedName>
    <definedName name="yuktd29">#REF!</definedName>
    <definedName name="yuktform" localSheetId="10">#REF!</definedName>
    <definedName name="yuktform" localSheetId="8">#REF!</definedName>
    <definedName name="yuktform" localSheetId="15">#REF!</definedName>
    <definedName name="yuktform" localSheetId="4">#REF!</definedName>
    <definedName name="yuktform" localSheetId="5">#REF!</definedName>
    <definedName name="yuktform" localSheetId="26">#REF!</definedName>
    <definedName name="yuktform" localSheetId="25">#REF!</definedName>
    <definedName name="yuktform">#REF!</definedName>
    <definedName name="yuktjabs" localSheetId="10">#REF!</definedName>
    <definedName name="yuktjabs" localSheetId="8">#REF!</definedName>
    <definedName name="yuktjabs" localSheetId="15">#REF!</definedName>
    <definedName name="yuktjabs" localSheetId="4">#REF!</definedName>
    <definedName name="yuktjabs" localSheetId="5">#REF!</definedName>
    <definedName name="yuktjabs" localSheetId="26">#REF!</definedName>
    <definedName name="yuktjabs" localSheetId="25">#REF!</definedName>
    <definedName name="yuktjabs">#REF!</definedName>
    <definedName name="yuktpvc" localSheetId="10">#REF!</definedName>
    <definedName name="yuktpvc" localSheetId="8">#REF!</definedName>
    <definedName name="yuktpvc" localSheetId="15">#REF!</definedName>
    <definedName name="yuktpvc" localSheetId="4">#REF!</definedName>
    <definedName name="yuktpvc" localSheetId="5">#REF!</definedName>
    <definedName name="yuktpvc" localSheetId="26">#REF!</definedName>
    <definedName name="yuktpvc" localSheetId="25">#REF!</definedName>
    <definedName name="yuktpvc">#REF!</definedName>
    <definedName name="yuktsin" localSheetId="10">#REF!</definedName>
    <definedName name="yuktsin" localSheetId="8">#REF!</definedName>
    <definedName name="yuktsin" localSheetId="15">#REF!</definedName>
    <definedName name="yuktsin" localSheetId="4">#REF!</definedName>
    <definedName name="yuktsin" localSheetId="5">#REF!</definedName>
    <definedName name="yuktsin" localSheetId="26">#REF!</definedName>
    <definedName name="yuktsin" localSheetId="25">#REF!</definedName>
    <definedName name="yuktsin">#REF!</definedName>
    <definedName name="yuo7" localSheetId="10">#N/A</definedName>
    <definedName name="yuo7" localSheetId="15">#N/A</definedName>
    <definedName name="yuo7" localSheetId="24">'전기관로 토공산근'!yuo7</definedName>
    <definedName name="yuo7" localSheetId="5">#N/A</definedName>
    <definedName name="yuo7" localSheetId="26">#N/A</definedName>
    <definedName name="yuo7">공기밸브실조서!yuo7</definedName>
    <definedName name="yuo7_1" localSheetId="10">#N/A</definedName>
    <definedName name="yuo7_1" localSheetId="15">#N/A</definedName>
    <definedName name="yuo7_1" localSheetId="24">'전기관로 토공산근'!yuo7_1</definedName>
    <definedName name="yuo7_1" localSheetId="5">#N/A</definedName>
    <definedName name="yuo7_1" localSheetId="26">#N/A</definedName>
    <definedName name="yuo7_1">공기밸브실조서!yuo7_1</definedName>
    <definedName name="yuo7_10" localSheetId="10">#N/A</definedName>
    <definedName name="yuo7_10" localSheetId="15">#N/A</definedName>
    <definedName name="yuo7_10" localSheetId="24">'전기관로 토공산근'!yuo7_10</definedName>
    <definedName name="yuo7_10" localSheetId="5">#N/A</definedName>
    <definedName name="yuo7_10" localSheetId="26">#N/A</definedName>
    <definedName name="yuo7_10">공기밸브실조서!yuo7_10</definedName>
    <definedName name="yuo7_9" localSheetId="10">#N/A</definedName>
    <definedName name="yuo7_9" localSheetId="15">#N/A</definedName>
    <definedName name="yuo7_9" localSheetId="24">'전기관로 토공산근'!yuo7_9</definedName>
    <definedName name="yuo7_9" localSheetId="5">#N/A</definedName>
    <definedName name="yuo7_9" localSheetId="26">#N/A</definedName>
    <definedName name="yuo7_9">공기밸브실조서!yuo7_9</definedName>
    <definedName name="YUYUY" localSheetId="24" hidden="1">{#N/A,#N/A,FALSE,"혼합골재"}</definedName>
    <definedName name="YUYUY" hidden="1">{#N/A,#N/A,FALSE,"혼합골재"}</definedName>
    <definedName name="yy" localSheetId="24" hidden="1">{#N/A,#N/A,FALSE,"배수1"}</definedName>
    <definedName name="yy" hidden="1">{#N/A,#N/A,FALSE,"배수1"}</definedName>
    <definedName name="YYY" localSheetId="10">#REF!</definedName>
    <definedName name="YYY" localSheetId="8">#REF!</definedName>
    <definedName name="YYY" localSheetId="15">#REF!</definedName>
    <definedName name="YYY" localSheetId="24">#REF!</definedName>
    <definedName name="YYY" localSheetId="4">#REF!</definedName>
    <definedName name="YYY" localSheetId="5">#REF!</definedName>
    <definedName name="YYY" localSheetId="26">#REF!</definedName>
    <definedName name="YYY" localSheetId="25">#REF!</definedName>
    <definedName name="YYY">#REF!</definedName>
    <definedName name="yyy_1" localSheetId="10">#N/A</definedName>
    <definedName name="yyy_1" localSheetId="15">#N/A</definedName>
    <definedName name="yyy_1" localSheetId="24">'전기관로 토공산근'!yyy_1</definedName>
    <definedName name="yyy_1" localSheetId="5">#N/A</definedName>
    <definedName name="yyy_1" localSheetId="26">#N/A</definedName>
    <definedName name="yyy_1">공기밸브실조서!yyy_1</definedName>
    <definedName name="yyy_10" localSheetId="10">#N/A</definedName>
    <definedName name="yyy_10" localSheetId="15">#N/A</definedName>
    <definedName name="yyy_10" localSheetId="24">'전기관로 토공산근'!yyy_10</definedName>
    <definedName name="yyy_10" localSheetId="5">#N/A</definedName>
    <definedName name="yyy_10" localSheetId="26">#N/A</definedName>
    <definedName name="yyy_10">공기밸브실조서!yyy_10</definedName>
    <definedName name="yyy_8" localSheetId="10">#N/A</definedName>
    <definedName name="yyy_8" localSheetId="15">#N/A</definedName>
    <definedName name="yyy_8" localSheetId="24">'전기관로 토공산근'!yyy_8</definedName>
    <definedName name="yyy_8" localSheetId="5">#N/A</definedName>
    <definedName name="yyy_8" localSheetId="26">#N/A</definedName>
    <definedName name="yyy_8">공기밸브실조서!yyy_8</definedName>
    <definedName name="yyy_9" localSheetId="10">#N/A</definedName>
    <definedName name="yyy_9" localSheetId="15">#N/A</definedName>
    <definedName name="yyy_9" localSheetId="24">'전기관로 토공산근'!yyy_9</definedName>
    <definedName name="yyy_9" localSheetId="5">#N/A</definedName>
    <definedName name="yyy_9" localSheetId="26">#N/A</definedName>
    <definedName name="yyy_9">공기밸브실조서!yyy_9</definedName>
    <definedName name="yyyy"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yyyy"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YYYYYYYYYY" localSheetId="10">[5]!YYYYYYYYYY</definedName>
    <definedName name="YYYYYYYYYY" localSheetId="8">[5]!YYYYYYYYYY</definedName>
    <definedName name="YYYYYYYYYY" localSheetId="15">[5]!YYYYYYYYYY</definedName>
    <definedName name="YYYYYYYYYY" localSheetId="4">[5]!YYYYYYYYYY</definedName>
    <definedName name="YYYYYYYYYY" localSheetId="5">[5]!YYYYYYYYYY</definedName>
    <definedName name="YYYYYYYYYY" localSheetId="26">[5]!YYYYYYYYYY</definedName>
    <definedName name="YYYYYYYYYY" localSheetId="25">[5]!YYYYYYYYYY</definedName>
    <definedName name="YYYYYYYYYY">[5]!YYYYYYYYYY</definedName>
    <definedName name="Z" localSheetId="10">'[54]토사(PE)'!#REF!</definedName>
    <definedName name="Z" localSheetId="8">'[54]토사(PE)'!#REF!</definedName>
    <definedName name="Z" localSheetId="15">'[54]토사(PE)'!#REF!</definedName>
    <definedName name="Z" localSheetId="4">'[54]토사(PE)'!#REF!</definedName>
    <definedName name="Z" localSheetId="5">'[54]토사(PE)'!#REF!</definedName>
    <definedName name="Z" localSheetId="26">'[54]토사(PE)'!#REF!</definedName>
    <definedName name="Z" localSheetId="25">'[54]토사(PE)'!#REF!</definedName>
    <definedName name="Z">'[54]토사(PE)'!#REF!</definedName>
    <definedName name="Z_8" localSheetId="10">#REF!</definedName>
    <definedName name="Z_8" localSheetId="8">#REF!</definedName>
    <definedName name="Z_8" localSheetId="15">#REF!</definedName>
    <definedName name="Z_8" localSheetId="24">#REF!</definedName>
    <definedName name="Z_8" localSheetId="4">#REF!</definedName>
    <definedName name="Z_8" localSheetId="5">#REF!</definedName>
    <definedName name="Z_8" localSheetId="26">#REF!</definedName>
    <definedName name="Z_8" localSheetId="25">#REF!</definedName>
    <definedName name="Z_8">#REF!</definedName>
    <definedName name="zv" localSheetId="24" hidden="1">{#N/A,#N/A,FALSE,"속도"}</definedName>
    <definedName name="zv" hidden="1">{#N/A,#N/A,FALSE,"속도"}</definedName>
    <definedName name="zzzzzz" localSheetId="10">#REF!</definedName>
    <definedName name="zzzzzz" localSheetId="15">#REF!</definedName>
    <definedName name="zzzzzz" localSheetId="4">#REF!</definedName>
    <definedName name="zzzzzz" localSheetId="5">#REF!</definedName>
    <definedName name="zzzzzz" localSheetId="26">#REF!</definedName>
    <definedName name="zzzzzz" localSheetId="25">#REF!</definedName>
    <definedName name="zzzzzz">#REF!</definedName>
    <definedName name="ㄱ" localSheetId="10">#REF!</definedName>
    <definedName name="ㄱ" localSheetId="8">#REF!</definedName>
    <definedName name="ㄱ" localSheetId="15">#REF!</definedName>
    <definedName name="ㄱ" localSheetId="24">#REF!</definedName>
    <definedName name="ㄱ" localSheetId="4">#REF!</definedName>
    <definedName name="ㄱ" localSheetId="5">#REF!</definedName>
    <definedName name="ㄱ" localSheetId="26">#REF!</definedName>
    <definedName name="ㄱ" localSheetId="25">#REF!</definedName>
    <definedName name="ㄱ">#REF!</definedName>
    <definedName name="ㄱ_8" localSheetId="10">#REF!</definedName>
    <definedName name="ㄱ_8" localSheetId="8">#REF!</definedName>
    <definedName name="ㄱ_8" localSheetId="15">#REF!</definedName>
    <definedName name="ㄱ_8" localSheetId="24">#REF!</definedName>
    <definedName name="ㄱ_8" localSheetId="4">#REF!</definedName>
    <definedName name="ㄱ_8" localSheetId="5">#REF!</definedName>
    <definedName name="ㄱ_8" localSheetId="26">#REF!</definedName>
    <definedName name="ㄱ_8" localSheetId="25">#REF!</definedName>
    <definedName name="ㄱ_8">#REF!</definedName>
    <definedName name="ㄱ1" localSheetId="10">#REF!</definedName>
    <definedName name="ㄱ1" localSheetId="8">#REF!</definedName>
    <definedName name="ㄱ1" localSheetId="15">#REF!</definedName>
    <definedName name="ㄱ1" localSheetId="24">#REF!</definedName>
    <definedName name="ㄱ1" localSheetId="4">#REF!</definedName>
    <definedName name="ㄱ1" localSheetId="5">#REF!</definedName>
    <definedName name="ㄱ1" localSheetId="26">#REF!</definedName>
    <definedName name="ㄱ1" localSheetId="25">#REF!</definedName>
    <definedName name="ㄱ1">#REF!</definedName>
    <definedName name="ㄱ1_8" localSheetId="10">#REF!</definedName>
    <definedName name="ㄱ1_8" localSheetId="8">#REF!</definedName>
    <definedName name="ㄱ1_8" localSheetId="15">#REF!</definedName>
    <definedName name="ㄱ1_8" localSheetId="4">#REF!</definedName>
    <definedName name="ㄱ1_8" localSheetId="5">#REF!</definedName>
    <definedName name="ㄱ1_8" localSheetId="26">#REF!</definedName>
    <definedName name="ㄱ1_8" localSheetId="25">#REF!</definedName>
    <definedName name="ㄱ1_8">#REF!</definedName>
    <definedName name="ㄱ10">#N/A</definedName>
    <definedName name="ㄱ11">#N/A</definedName>
    <definedName name="ㄱ12">#N/A</definedName>
    <definedName name="ㄱ13">#N/A</definedName>
    <definedName name="ㄱ14">#N/A</definedName>
    <definedName name="ㄱ15">#N/A</definedName>
    <definedName name="ㄱ16">#N/A</definedName>
    <definedName name="ㄱ17">#N/A</definedName>
    <definedName name="ㄱ2" localSheetId="10">#REF!</definedName>
    <definedName name="ㄱ2" localSheetId="8">#REF!</definedName>
    <definedName name="ㄱ2" localSheetId="15">#REF!</definedName>
    <definedName name="ㄱ2" localSheetId="4">#REF!</definedName>
    <definedName name="ㄱ2" localSheetId="5">#REF!</definedName>
    <definedName name="ㄱ2" localSheetId="26">#REF!</definedName>
    <definedName name="ㄱ2" localSheetId="25">#REF!</definedName>
    <definedName name="ㄱ2">#REF!</definedName>
    <definedName name="ㄱ2_8" localSheetId="10">#REF!</definedName>
    <definedName name="ㄱ2_8" localSheetId="8">#REF!</definedName>
    <definedName name="ㄱ2_8" localSheetId="15">#REF!</definedName>
    <definedName name="ㄱ2_8" localSheetId="4">#REF!</definedName>
    <definedName name="ㄱ2_8" localSheetId="5">#REF!</definedName>
    <definedName name="ㄱ2_8" localSheetId="26">#REF!</definedName>
    <definedName name="ㄱ2_8" localSheetId="25">#REF!</definedName>
    <definedName name="ㄱ2_8">#REF!</definedName>
    <definedName name="ㄱ3">#N/A</definedName>
    <definedName name="ㄱ4" localSheetId="10">#REF!</definedName>
    <definedName name="ㄱ4" localSheetId="15">#REF!</definedName>
    <definedName name="ㄱ4" localSheetId="4">#REF!</definedName>
    <definedName name="ㄱ4" localSheetId="5">#REF!</definedName>
    <definedName name="ㄱ4" localSheetId="26">#REF!</definedName>
    <definedName name="ㄱ4" localSheetId="25">#REF!</definedName>
    <definedName name="ㄱ4">#REF!</definedName>
    <definedName name="ㄱ5">#N/A</definedName>
    <definedName name="ㄱ6">#N/A</definedName>
    <definedName name="ㄱ7">#N/A</definedName>
    <definedName name="ㄱ8">#N/A</definedName>
    <definedName name="ㄱ9">#N/A</definedName>
    <definedName name="ㄱㄱ" localSheetId="24" hidden="1">{#N/A,#N/A,FALSE,"운반시간"}</definedName>
    <definedName name="ㄱㄱ" hidden="1">{#N/A,#N/A,FALSE,"운반시간"}</definedName>
    <definedName name="ㄱㄱㄱ" localSheetId="10">#REF!</definedName>
    <definedName name="ㄱㄱㄱ" localSheetId="8">#REF!</definedName>
    <definedName name="ㄱㄱㄱ" localSheetId="15">#REF!</definedName>
    <definedName name="ㄱㄱㄱ" localSheetId="4">#REF!</definedName>
    <definedName name="ㄱㄱㄱ" localSheetId="5">#REF!</definedName>
    <definedName name="ㄱㄱㄱ" localSheetId="26">#REF!</definedName>
    <definedName name="ㄱㄱㄱ" localSheetId="25">#REF!</definedName>
    <definedName name="ㄱㄱㄱ">#REF!</definedName>
    <definedName name="ㄱㄱㄱㄱ" localSheetId="24" hidden="1">{#N/A,#N/A,FALSE,"운반시간"}</definedName>
    <definedName name="ㄱㄱㄱㄱ" hidden="1">{#N/A,#N/A,FALSE,"운반시간"}</definedName>
    <definedName name="ㄱㄱㄱㄱㄱ" localSheetId="10">#REF!</definedName>
    <definedName name="ㄱㄱㄱㄱㄱ" localSheetId="15">#REF!</definedName>
    <definedName name="ㄱㄱㄱㄱㄱ" localSheetId="4">#REF!</definedName>
    <definedName name="ㄱㄱㄱㄱㄱ" localSheetId="5">#REF!</definedName>
    <definedName name="ㄱㄱㄱㄱㄱ" localSheetId="26">#REF!</definedName>
    <definedName name="ㄱㄱㄱㄱㄱ" localSheetId="25">#REF!</definedName>
    <definedName name="ㄱㄱㄱㄱㄱ">#REF!</definedName>
    <definedName name="ㄱㄱㄱㄱㄱㄱㄱ" localSheetId="10">[5]!ㄱㄱㄱㄱㄱㄱㄱ</definedName>
    <definedName name="ㄱㄱㄱㄱㄱㄱㄱ" localSheetId="8">[5]!ㄱㄱㄱㄱㄱㄱㄱ</definedName>
    <definedName name="ㄱㄱㄱㄱㄱㄱㄱ" localSheetId="15">[5]!ㄱㄱㄱㄱㄱㄱㄱ</definedName>
    <definedName name="ㄱㄱㄱㄱㄱㄱㄱ" localSheetId="4">[5]!ㄱㄱㄱㄱㄱㄱㄱ</definedName>
    <definedName name="ㄱㄱㄱㄱㄱㄱㄱ" localSheetId="5">[5]!ㄱㄱㄱㄱㄱㄱㄱ</definedName>
    <definedName name="ㄱㄱㄱㄱㄱㄱㄱ" localSheetId="26">[5]!ㄱㄱㄱㄱㄱㄱㄱ</definedName>
    <definedName name="ㄱㄱㄱㄱㄱㄱㄱ" localSheetId="25">[5]!ㄱㄱㄱㄱㄱㄱㄱ</definedName>
    <definedName name="ㄱㄱㄱㄱㄱㄱㄱ">[5]!ㄱㄱㄱㄱㄱㄱㄱ</definedName>
    <definedName name="ㄱㄱㄷㄷㄷㄱ" localSheetId="10">#REF!</definedName>
    <definedName name="ㄱㄱㄷㄷㄷㄱ" localSheetId="15">#REF!</definedName>
    <definedName name="ㄱㄱㄷㄷㄷㄱ" localSheetId="4">#REF!</definedName>
    <definedName name="ㄱㄱㄷㄷㄷㄱ" localSheetId="5">#REF!</definedName>
    <definedName name="ㄱㄱㄷㄷㄷㄱ" localSheetId="26">#REF!</definedName>
    <definedName name="ㄱㄱㄷㄷㄷㄱ" localSheetId="25">#REF!</definedName>
    <definedName name="ㄱㄱㄷㄷㄷㄱ">#REF!</definedName>
    <definedName name="ㄱㄱㅎ" localSheetId="24" hidden="1">{#N/A,#N/A,FALSE,"골재소요량";#N/A,#N/A,FALSE,"골재소요량"}</definedName>
    <definedName name="ㄱㄱㅎ" hidden="1">{#N/A,#N/A,FALSE,"골재소요량";#N/A,#N/A,FALSE,"골재소요량"}</definedName>
    <definedName name="ㄱㄴ" localSheetId="10">#REF!</definedName>
    <definedName name="ㄱㄴ" localSheetId="15">#REF!</definedName>
    <definedName name="ㄱㄴ" localSheetId="4">#REF!</definedName>
    <definedName name="ㄱㄴ" localSheetId="5">#REF!</definedName>
    <definedName name="ㄱㄴ" localSheetId="26">#REF!</definedName>
    <definedName name="ㄱㄴ" localSheetId="25">#REF!</definedName>
    <definedName name="ㄱㄴ">#REF!</definedName>
    <definedName name="ㄱㄷ" localSheetId="10">#REF!</definedName>
    <definedName name="ㄱㄷ" localSheetId="15">#REF!</definedName>
    <definedName name="ㄱㄷ" localSheetId="4">#REF!</definedName>
    <definedName name="ㄱㄷ" localSheetId="5">#REF!</definedName>
    <definedName name="ㄱㄷ" localSheetId="26">#REF!</definedName>
    <definedName name="ㄱㄷ" localSheetId="25">#REF!</definedName>
    <definedName name="ㄱㄷ">#REF!</definedName>
    <definedName name="ㄱㄷㄱ" localSheetId="24">#REF!</definedName>
    <definedName name="ㄱㄷㄱ" hidden="1">{#N/A,#N/A,FALSE,"구조1"}</definedName>
    <definedName name="ㄱㄷㄱㄷㄱㄷ" localSheetId="10">#REF!</definedName>
    <definedName name="ㄱㄷㄱㄷㄱㄷ" localSheetId="15">#REF!</definedName>
    <definedName name="ㄱㄷㄱㄷㄱㄷ" localSheetId="4">#REF!</definedName>
    <definedName name="ㄱㄷㄱㄷㄱㄷ" localSheetId="5">#REF!</definedName>
    <definedName name="ㄱㄷㄱㄷㄱㄷ" localSheetId="26">#REF!</definedName>
    <definedName name="ㄱㄷㄱㄷㄱㄷ" localSheetId="25">#REF!</definedName>
    <definedName name="ㄱㄷㄱㄷㄱㄷ">#REF!</definedName>
    <definedName name="ㄱㄷㄱㄷㅂㅈ" localSheetId="10">#REF!</definedName>
    <definedName name="ㄱㄷㄱㄷㅂㅈ" localSheetId="15">#REF!</definedName>
    <definedName name="ㄱㄷㄱㄷㅂㅈ" localSheetId="4">#REF!</definedName>
    <definedName name="ㄱㄷㄱㄷㅂㅈ" localSheetId="5">#REF!</definedName>
    <definedName name="ㄱㄷㄱㄷㅂㅈ" localSheetId="26">#REF!</definedName>
    <definedName name="ㄱㄷㄱㄷㅂㅈ" localSheetId="25">#REF!</definedName>
    <definedName name="ㄱㄷㄱㄷㅂㅈ">#REF!</definedName>
    <definedName name="ㄱㄷㄱㄷㅈㅂㄱㅂㄷㅈ" localSheetId="10">#REF!</definedName>
    <definedName name="ㄱㄷㄱㄷㅈㅂㄱㅂㄷㅈ" localSheetId="15">#REF!</definedName>
    <definedName name="ㄱㄷㄱㄷㅈㅂㄱㅂㄷㅈ" localSheetId="4">#REF!</definedName>
    <definedName name="ㄱㄷㄱㄷㅈㅂㄱㅂㄷㅈ" localSheetId="5">#REF!</definedName>
    <definedName name="ㄱㄷㄱㄷㅈㅂㄱㅂㄷㅈ" localSheetId="26">#REF!</definedName>
    <definedName name="ㄱㄷㄱㄷㅈㅂㄱㅂㄷㅈ" localSheetId="25">#REF!</definedName>
    <definedName name="ㄱㄷㄱㄷㅈㅂㄱㅂㄷㅈ">#REF!</definedName>
    <definedName name="ㄱㄷㄷㄱ" localSheetId="10">#REF!</definedName>
    <definedName name="ㄱㄷㄷㄱ" localSheetId="15">#REF!</definedName>
    <definedName name="ㄱㄷㄷㄱ" localSheetId="4">#REF!</definedName>
    <definedName name="ㄱㄷㄷㄱ" localSheetId="5">#REF!</definedName>
    <definedName name="ㄱㄷㄷㄱ" localSheetId="26">#REF!</definedName>
    <definedName name="ㄱㄷㄷㄱ" localSheetId="25">#REF!</definedName>
    <definedName name="ㄱㄷㄷㄱ">#REF!</definedName>
    <definedName name="ㄱㄷㅂㄱㅈ" localSheetId="24" hidden="1">{#N/A,#N/A,FALSE,"2~8번"}</definedName>
    <definedName name="ㄱㄷㅂㄱㅈ" hidden="1">{#N/A,#N/A,FALSE,"2~8번"}</definedName>
    <definedName name="ㄱㄷㅇ" localSheetId="10">#REF!</definedName>
    <definedName name="ㄱㄷㅇ" localSheetId="15">#REF!</definedName>
    <definedName name="ㄱㄷㅇ" localSheetId="4">#REF!</definedName>
    <definedName name="ㄱㄷㅇ" localSheetId="5">#REF!</definedName>
    <definedName name="ㄱㄷㅇ" localSheetId="26">#REF!</definedName>
    <definedName name="ㄱㄷㅇ" localSheetId="25">#REF!</definedName>
    <definedName name="ㄱㄷㅇ">#REF!</definedName>
    <definedName name="ㄱㄷㅈ" localSheetId="10">#REF!</definedName>
    <definedName name="ㄱㄷㅈ" localSheetId="15">#REF!</definedName>
    <definedName name="ㄱㄷㅈ" localSheetId="4">#REF!</definedName>
    <definedName name="ㄱㄷㅈ" localSheetId="5">#REF!</definedName>
    <definedName name="ㄱㄷㅈ" localSheetId="26">#REF!</definedName>
    <definedName name="ㄱㄷㅈ" localSheetId="25">#REF!</definedName>
    <definedName name="ㄱㄷㅈ">#REF!</definedName>
    <definedName name="ㄱㄷㅈㅂ" localSheetId="10">#REF!</definedName>
    <definedName name="ㄱㄷㅈㅂ" localSheetId="15">#REF!</definedName>
    <definedName name="ㄱㄷㅈㅂ" localSheetId="4">#REF!</definedName>
    <definedName name="ㄱㄷㅈㅂ" localSheetId="5">#REF!</definedName>
    <definedName name="ㄱㄷㅈㅂ" localSheetId="26">#REF!</definedName>
    <definedName name="ㄱㄷㅈㅂ" localSheetId="25">#REF!</definedName>
    <definedName name="ㄱㄷㅈㅂ">#REF!</definedName>
    <definedName name="ㄱㄷㅈㅂㄱㄷㅈ" localSheetId="10">#REF!</definedName>
    <definedName name="ㄱㄷㅈㅂㄱㄷㅈ" localSheetId="15">#REF!</definedName>
    <definedName name="ㄱㄷㅈㅂㄱㄷㅈ" localSheetId="4">#REF!</definedName>
    <definedName name="ㄱㄷㅈㅂㄱㄷㅈ" localSheetId="5">#REF!</definedName>
    <definedName name="ㄱㄷㅈㅂㄱㄷㅈ" localSheetId="26">#REF!</definedName>
    <definedName name="ㄱㄷㅈㅂㄱㄷㅈ" localSheetId="25">#REF!</definedName>
    <definedName name="ㄱㄷㅈㅂㄱㄷㅈ">#REF!</definedName>
    <definedName name="ㄱㄷㅈㅂㄱㅂㄷㅈ" localSheetId="10">#REF!</definedName>
    <definedName name="ㄱㄷㅈㅂㄱㅂㄷㅈ" localSheetId="15">#REF!</definedName>
    <definedName name="ㄱㄷㅈㅂㄱㅂㄷㅈ" localSheetId="4">#REF!</definedName>
    <definedName name="ㄱㄷㅈㅂㄱㅂㄷㅈ" localSheetId="5">#REF!</definedName>
    <definedName name="ㄱㄷㅈㅂㄱㅂㄷㅈ" localSheetId="26">#REF!</definedName>
    <definedName name="ㄱㄷㅈㅂㄱㅂㄷㅈ" localSheetId="25">#REF!</definedName>
    <definedName name="ㄱㄷㅈㅂㄱㅂㄷㅈ">#REF!</definedName>
    <definedName name="ㄱㄷㅈㅂㅂ" localSheetId="10">#REF!</definedName>
    <definedName name="ㄱㄷㅈㅂㅂ" localSheetId="15">#REF!</definedName>
    <definedName name="ㄱㄷㅈㅂㅂ" localSheetId="4">#REF!</definedName>
    <definedName name="ㄱㄷㅈㅂㅂ" localSheetId="5">#REF!</definedName>
    <definedName name="ㄱㄷㅈㅂㅂ" localSheetId="26">#REF!</definedName>
    <definedName name="ㄱㄷㅈㅂㅂ" localSheetId="25">#REF!</definedName>
    <definedName name="ㄱㄷㅈㅂㅂ">#REF!</definedName>
    <definedName name="ㄱㄷㅈㅅ" localSheetId="10">#REF!</definedName>
    <definedName name="ㄱㄷㅈㅅ" localSheetId="15">#REF!</definedName>
    <definedName name="ㄱㄷㅈㅅ" localSheetId="4">#REF!</definedName>
    <definedName name="ㄱㄷㅈㅅ" localSheetId="5">#REF!</definedName>
    <definedName name="ㄱㄷㅈㅅ" localSheetId="26">#REF!</definedName>
    <definedName name="ㄱㄷㅈㅅ" localSheetId="25">#REF!</definedName>
    <definedName name="ㄱㄷㅈㅅ">#REF!</definedName>
    <definedName name="ㄱㄷㅈㅅㄱ" localSheetId="10">#REF!</definedName>
    <definedName name="ㄱㄷㅈㅅㄱ" localSheetId="15">#REF!</definedName>
    <definedName name="ㄱㄷㅈㅅㄱ" localSheetId="4">#REF!</definedName>
    <definedName name="ㄱㄷㅈㅅㄱ" localSheetId="5">#REF!</definedName>
    <definedName name="ㄱㄷㅈㅅㄱ" localSheetId="26">#REF!</definedName>
    <definedName name="ㄱㄷㅈㅅㄱ" localSheetId="25">#REF!</definedName>
    <definedName name="ㄱㄷㅈㅅㄱ">#REF!</definedName>
    <definedName name="ㄱㅈㄷㄷㄱ" localSheetId="10">#REF!</definedName>
    <definedName name="ㄱㅈㄷㄷㄱ" localSheetId="15">#REF!</definedName>
    <definedName name="ㄱㅈㄷㄷㄱ" localSheetId="4">#REF!</definedName>
    <definedName name="ㄱㅈㄷㄷㄱ" localSheetId="5">#REF!</definedName>
    <definedName name="ㄱㅈㄷㄷㄱ" localSheetId="26">#REF!</definedName>
    <definedName name="ㄱㅈㄷㄷㄱ" localSheetId="25">#REF!</definedName>
    <definedName name="ㄱㅈㄷㄷㄱ">#REF!</definedName>
    <definedName name="ㄱ죳ㅈ" localSheetId="10">#REF!</definedName>
    <definedName name="ㄱ죳ㅈ" localSheetId="15">#REF!</definedName>
    <definedName name="ㄱ죳ㅈ" localSheetId="4">#REF!</definedName>
    <definedName name="ㄱ죳ㅈ" localSheetId="5">#REF!</definedName>
    <definedName name="ㄱ죳ㅈ" localSheetId="26">#REF!</definedName>
    <definedName name="ㄱ죳ㅈ" localSheetId="25">#REF!</definedName>
    <definedName name="ㄱ죳ㅈ">#REF!</definedName>
    <definedName name="ㄱ죶" localSheetId="10">#REF!</definedName>
    <definedName name="ㄱ죶" localSheetId="15">#REF!</definedName>
    <definedName name="ㄱ죶" localSheetId="4">#REF!</definedName>
    <definedName name="ㄱ죶" localSheetId="5">#REF!</definedName>
    <definedName name="ㄱ죶" localSheetId="26">#REF!</definedName>
    <definedName name="ㄱ죶" localSheetId="25">#REF!</definedName>
    <definedName name="ㄱ죶">#REF!</definedName>
    <definedName name="ㄱㅎㅎㄹ" localSheetId="10">#REF!</definedName>
    <definedName name="ㄱㅎㅎㄹ" localSheetId="15">#REF!</definedName>
    <definedName name="ㄱㅎㅎㄹ" localSheetId="4">#REF!</definedName>
    <definedName name="ㄱㅎㅎㄹ" localSheetId="5">#REF!</definedName>
    <definedName name="ㄱㅎㅎㄹ" localSheetId="26">#REF!</definedName>
    <definedName name="ㄱㅎㅎㄹ" localSheetId="25">#REF!</definedName>
    <definedName name="ㄱㅎㅎㄹ">#REF!</definedName>
    <definedName name="가" localSheetId="10">'[59]토사(PE)'!#REF!</definedName>
    <definedName name="가" localSheetId="8">'[59]토사(PE)'!#REF!</definedName>
    <definedName name="가" localSheetId="15">'[59]토사(PE)'!#REF!</definedName>
    <definedName name="가" localSheetId="4">'[59]토사(PE)'!#REF!</definedName>
    <definedName name="가" localSheetId="5">'[59]토사(PE)'!#REF!</definedName>
    <definedName name="가" localSheetId="26">'[59]토사(PE)'!#REF!</definedName>
    <definedName name="가" localSheetId="25">'[59]토사(PE)'!#REF!</definedName>
    <definedName name="가">'[59]토사(PE)'!#REF!</definedName>
    <definedName name="가_8" localSheetId="10">#REF!</definedName>
    <definedName name="가_8" localSheetId="8">#REF!</definedName>
    <definedName name="가_8" localSheetId="15">#REF!</definedName>
    <definedName name="가_8" localSheetId="24">#REF!</definedName>
    <definedName name="가_8" localSheetId="4">#REF!</definedName>
    <definedName name="가_8" localSheetId="5">#REF!</definedName>
    <definedName name="가_8" localSheetId="26">#REF!</definedName>
    <definedName name="가_8" localSheetId="25">#REF!</definedName>
    <definedName name="가_8">#REF!</definedName>
    <definedName name="가_드_레_일__개_소_별_명_세" localSheetId="10">#REF!</definedName>
    <definedName name="가_드_레_일__개_소_별_명_세" localSheetId="15">#REF!</definedName>
    <definedName name="가_드_레_일__개_소_별_명_세" localSheetId="4">#REF!</definedName>
    <definedName name="가_드_레_일__개_소_별_명_세" localSheetId="5">#REF!</definedName>
    <definedName name="가_드_레_일__개_소_별_명_세" localSheetId="26">#REF!</definedName>
    <definedName name="가_드_레_일__개_소_별_명_세" localSheetId="25">#REF!</definedName>
    <definedName name="가_드_레_일__개_소_별_명_세">#REF!</definedName>
    <definedName name="가_드_레_일_수_량_집_계" localSheetId="10">#REF!</definedName>
    <definedName name="가_드_레_일_수_량_집_계" localSheetId="15">#REF!</definedName>
    <definedName name="가_드_레_일_수_량_집_계" localSheetId="4">#REF!</definedName>
    <definedName name="가_드_레_일_수_량_집_계" localSheetId="5">#REF!</definedName>
    <definedName name="가_드_레_일_수_량_집_계" localSheetId="26">#REF!</definedName>
    <definedName name="가_드_레_일_수_량_집_계" localSheetId="25">#REF!</definedName>
    <definedName name="가_드_레_일_수_량_집_계">#REF!</definedName>
    <definedName name="가_설_공_사" localSheetId="10">#REF!</definedName>
    <definedName name="가_설_공_사" localSheetId="15">#REF!</definedName>
    <definedName name="가_설_공_사" localSheetId="4">#REF!</definedName>
    <definedName name="가_설_공_사" localSheetId="5">#REF!</definedName>
    <definedName name="가_설_공_사" localSheetId="26">#REF!</definedName>
    <definedName name="가_설_공_사" localSheetId="25">#REF!</definedName>
    <definedName name="가_설_공_사">#REF!</definedName>
    <definedName name="가1" localSheetId="10">[60]수량산출!#REF!</definedName>
    <definedName name="가1" localSheetId="8">[60]수량산출!#REF!</definedName>
    <definedName name="가1" localSheetId="18" hidden="1">{"'산출근거'!$B$4:$D$8"}</definedName>
    <definedName name="가1" localSheetId="15">[60]수량산출!#REF!</definedName>
    <definedName name="가1" localSheetId="4">[60]수량산출!#REF!</definedName>
    <definedName name="가1" localSheetId="5">[60]수량산출!#REF!</definedName>
    <definedName name="가1" localSheetId="26">[60]수량산출!#REF!</definedName>
    <definedName name="가1" localSheetId="25">[60]수량산출!#REF!</definedName>
    <definedName name="가1" localSheetId="21" hidden="1">{"'산출근거'!$B$4:$D$8"}</definedName>
    <definedName name="가1">[60]수량산출!#REF!</definedName>
    <definedName name="가건물" localSheetId="10">#REF!</definedName>
    <definedName name="가건물" localSheetId="8">#REF!</definedName>
    <definedName name="가건물" localSheetId="15">#REF!</definedName>
    <definedName name="가건물" localSheetId="24">#REF!</definedName>
    <definedName name="가건물" localSheetId="4">#REF!</definedName>
    <definedName name="가건물" localSheetId="5">#REF!</definedName>
    <definedName name="가건물" localSheetId="26">#REF!</definedName>
    <definedName name="가건물" localSheetId="25">#REF!</definedName>
    <definedName name="가건물">#REF!</definedName>
    <definedName name="가관지수링" localSheetId="10">#REF!</definedName>
    <definedName name="가관지수링" localSheetId="8">#REF!</definedName>
    <definedName name="가관지수링" localSheetId="15">#REF!</definedName>
    <definedName name="가관지수링" localSheetId="24">#REF!</definedName>
    <definedName name="가관지수링" localSheetId="4">#REF!</definedName>
    <definedName name="가관지수링" localSheetId="5">#REF!</definedName>
    <definedName name="가관지수링" localSheetId="26">#REF!</definedName>
    <definedName name="가관지수링" localSheetId="25">#REF!</definedName>
    <definedName name="가관지수링">#REF!</definedName>
    <definedName name="가나다람ㅁㅁㅁ" localSheetId="10">#REF!</definedName>
    <definedName name="가나다람ㅁㅁㅁ" localSheetId="15">#REF!</definedName>
    <definedName name="가나다람ㅁㅁㅁ" localSheetId="4">#REF!</definedName>
    <definedName name="가나다람ㅁㅁㅁ" localSheetId="5">#REF!</definedName>
    <definedName name="가나다람ㅁㅁㅁ" localSheetId="26">#REF!</definedName>
    <definedName name="가나다람ㅁㅁㅁ" localSheetId="25">#REF!</definedName>
    <definedName name="가나다람ㅁㅁㅁ">#REF!</definedName>
    <definedName name="가도" localSheetId="10">#REF!</definedName>
    <definedName name="가도" localSheetId="8">#REF!</definedName>
    <definedName name="가도" localSheetId="15">#REF!</definedName>
    <definedName name="가도" localSheetId="24">#REF!</definedName>
    <definedName name="가도" localSheetId="4">#REF!</definedName>
    <definedName name="가도" localSheetId="5">#REF!</definedName>
    <definedName name="가도" localSheetId="26">#REF!</definedName>
    <definedName name="가도" localSheetId="25">#REF!</definedName>
    <definedName name="가도">#REF!</definedName>
    <definedName name="가도설치" localSheetId="10">#REF!</definedName>
    <definedName name="가도설치" localSheetId="8">#REF!</definedName>
    <definedName name="가도설치" localSheetId="15">#REF!</definedName>
    <definedName name="가도설치" localSheetId="4">#REF!</definedName>
    <definedName name="가도설치" localSheetId="5">#REF!</definedName>
    <definedName name="가도설치" localSheetId="26">#REF!</definedName>
    <definedName name="가도설치" localSheetId="25">#REF!</definedName>
    <definedName name="가도설치">#REF!</definedName>
    <definedName name="가드레일개소별명세" localSheetId="10">#REF!</definedName>
    <definedName name="가드레일개소별명세" localSheetId="8">#REF!</definedName>
    <definedName name="가드레일개소별명세" localSheetId="15">#REF!</definedName>
    <definedName name="가드레일개소별명세" localSheetId="4">#REF!</definedName>
    <definedName name="가드레일개소별명세" localSheetId="5">#REF!</definedName>
    <definedName name="가드레일개소별명세" localSheetId="26">#REF!</definedName>
    <definedName name="가드레일개소별명세" localSheetId="25">#REF!</definedName>
    <definedName name="가드레일개소별명세">#REF!</definedName>
    <definedName name="가드레일기초단위수량" localSheetId="10">#REF!</definedName>
    <definedName name="가드레일기초단위수량" localSheetId="8">#REF!</definedName>
    <definedName name="가드레일기초단위수량" localSheetId="15">#REF!</definedName>
    <definedName name="가드레일기초단위수량" localSheetId="4">#REF!</definedName>
    <definedName name="가드레일기초단위수량" localSheetId="5">#REF!</definedName>
    <definedName name="가드레일기초단위수량" localSheetId="26">#REF!</definedName>
    <definedName name="가드레일기초단위수량" localSheetId="25">#REF!</definedName>
    <definedName name="가드레일기초단위수량">#REF!</definedName>
    <definedName name="가드레일수량집계" localSheetId="10">#REF!</definedName>
    <definedName name="가드레일수량집계" localSheetId="8">#REF!</definedName>
    <definedName name="가드레일수량집계" localSheetId="15">#REF!</definedName>
    <definedName name="가드레일수량집계" localSheetId="4">#REF!</definedName>
    <definedName name="가드레일수량집계" localSheetId="5">#REF!</definedName>
    <definedName name="가드레일수량집계" localSheetId="26">#REF!</definedName>
    <definedName name="가드레일수량집계" localSheetId="25">#REF!</definedName>
    <definedName name="가드레일수량집계">#REF!</definedName>
    <definedName name="가람" localSheetId="10">#REF!</definedName>
    <definedName name="가람" localSheetId="8">#REF!</definedName>
    <definedName name="가람" localSheetId="15">#REF!</definedName>
    <definedName name="가람" localSheetId="4">#REF!</definedName>
    <definedName name="가람" localSheetId="5">#REF!</definedName>
    <definedName name="가람" localSheetId="26">#REF!</definedName>
    <definedName name="가람" localSheetId="25">#REF!</definedName>
    <definedName name="가람">#REF!</definedName>
    <definedName name="가몰탈" localSheetId="10">#REF!</definedName>
    <definedName name="가몰탈" localSheetId="8">#REF!</definedName>
    <definedName name="가몰탈" localSheetId="15">#REF!</definedName>
    <definedName name="가몰탈" localSheetId="4">#REF!</definedName>
    <definedName name="가몰탈" localSheetId="5">#REF!</definedName>
    <definedName name="가몰탈" localSheetId="26">#REF!</definedName>
    <definedName name="가몰탈" localSheetId="25">#REF!</definedName>
    <definedName name="가몰탈">#REF!</definedName>
    <definedName name="가설공사" localSheetId="10" hidden="1">#REF!</definedName>
    <definedName name="가설공사" localSheetId="8" hidden="1">#REF!</definedName>
    <definedName name="가설공사" localSheetId="15" hidden="1">#REF!</definedName>
    <definedName name="가설공사" localSheetId="4" hidden="1">#REF!</definedName>
    <definedName name="가설공사" localSheetId="5" hidden="1">#REF!</definedName>
    <definedName name="가설공사" localSheetId="26" hidden="1">#REF!</definedName>
    <definedName name="가설공사" localSheetId="25" hidden="1">#REF!</definedName>
    <definedName name="가설공사" hidden="1">#REF!</definedName>
    <definedName name="가설공사집계" localSheetId="10">#REF!</definedName>
    <definedName name="가설공사집계" localSheetId="8">#REF!</definedName>
    <definedName name="가설공사집계" localSheetId="15">#REF!</definedName>
    <definedName name="가설공사집계" localSheetId="4">#REF!</definedName>
    <definedName name="가설공사집계" localSheetId="5">#REF!</definedName>
    <definedName name="가설공사집계" localSheetId="26">#REF!</definedName>
    <definedName name="가설공사집계" localSheetId="25">#REF!</definedName>
    <definedName name="가설공사집계">#REF!</definedName>
    <definedName name="가설공집계" localSheetId="10">#REF!</definedName>
    <definedName name="가설공집계" localSheetId="15">#REF!</definedName>
    <definedName name="가설공집계" localSheetId="4">#REF!</definedName>
    <definedName name="가설공집계" localSheetId="5">#REF!</definedName>
    <definedName name="가설공집계" localSheetId="26">#REF!</definedName>
    <definedName name="가설공집계" localSheetId="25">#REF!</definedName>
    <definedName name="가설공집계">#REF!</definedName>
    <definedName name="가설방음벽" localSheetId="24" hidden="1">{#N/A,#N/A,FALSE,"골재소요량";#N/A,#N/A,FALSE,"골재소요량"}</definedName>
    <definedName name="가설방음벽" hidden="1">{#N/A,#N/A,FALSE,"골재소요량";#N/A,#N/A,FALSE,"골재소요량"}</definedName>
    <definedName name="가시나무R4">[59]데이타!$E$2</definedName>
    <definedName name="가시나무R5">[59]데이타!$E$3</definedName>
    <definedName name="가시나무R6">[59]데이타!$E$4</definedName>
    <definedName name="가시나무R8">[59]데이타!$E$5</definedName>
    <definedName name="가시설" localSheetId="10">#REF!</definedName>
    <definedName name="가시설" localSheetId="8">#REF!</definedName>
    <definedName name="가시설" localSheetId="15">#REF!</definedName>
    <definedName name="가시설" localSheetId="24">#REF!</definedName>
    <definedName name="가시설" localSheetId="4">#REF!</definedName>
    <definedName name="가시설" localSheetId="5">#REF!</definedName>
    <definedName name="가시설" localSheetId="26">#REF!</definedName>
    <definedName name="가시설" localSheetId="25">#REF!</definedName>
    <definedName name="가시설">#REF!</definedName>
    <definedName name="가식장" localSheetId="10">#REF!</definedName>
    <definedName name="가식장" localSheetId="15">#REF!</definedName>
    <definedName name="가식장" localSheetId="4">#REF!</definedName>
    <definedName name="가식장" localSheetId="5">#REF!</definedName>
    <definedName name="가식장" localSheetId="26">#REF!</definedName>
    <definedName name="가식장" localSheetId="25">#REF!</definedName>
    <definedName name="가식장">#REF!</definedName>
    <definedName name="가원형4회" localSheetId="10">#REF!</definedName>
    <definedName name="가원형4회" localSheetId="8">#REF!</definedName>
    <definedName name="가원형4회" localSheetId="15">#REF!</definedName>
    <definedName name="가원형4회" localSheetId="24">#REF!</definedName>
    <definedName name="가원형4회" localSheetId="4">#REF!</definedName>
    <definedName name="가원형4회" localSheetId="5">#REF!</definedName>
    <definedName name="가원형4회" localSheetId="26">#REF!</definedName>
    <definedName name="가원형4회" localSheetId="25">#REF!</definedName>
    <definedName name="가원형4회">#REF!</definedName>
    <definedName name="가음" localSheetId="24" hidden="1">{#N/A,#N/A,FALSE,"혼합골재"}</definedName>
    <definedName name="가음" hidden="1">{#N/A,#N/A,FALSE,"혼합골재"}</definedName>
    <definedName name="가이즈까향1204">[59]데이타!$E$6</definedName>
    <definedName name="가이즈까향1505">[59]데이타!$E$7</definedName>
    <definedName name="가이즈까향2006">[59]데이타!$E$8</definedName>
    <definedName name="가이즈까향2008">[59]데이타!$E$9</definedName>
    <definedName name="가이즈까향2510">[59]데이타!$E$10</definedName>
    <definedName name="가중나무B10">[59]데이타!$E$19</definedName>
    <definedName name="가중나무B4">[59]데이타!$E$15</definedName>
    <definedName name="가중나무B5">[59]데이타!$E$16</definedName>
    <definedName name="가중나무B6">[59]데이타!$E$17</definedName>
    <definedName name="가중나무B8">[59]데이타!$E$18</definedName>
    <definedName name="가철근" localSheetId="10">#REF!</definedName>
    <definedName name="가철근" localSheetId="8">#REF!</definedName>
    <definedName name="가철근" localSheetId="15">#REF!</definedName>
    <definedName name="가철근" localSheetId="24">#REF!</definedName>
    <definedName name="가철근" localSheetId="4">#REF!</definedName>
    <definedName name="가철근" localSheetId="5">#REF!</definedName>
    <definedName name="가철근" localSheetId="26">#REF!</definedName>
    <definedName name="가철근" localSheetId="25">#REF!</definedName>
    <definedName name="가철근">#REF!</definedName>
    <definedName name="가콘25" localSheetId="10">#REF!</definedName>
    <definedName name="가콘25" localSheetId="8">#REF!</definedName>
    <definedName name="가콘25" localSheetId="15">#REF!</definedName>
    <definedName name="가콘25" localSheetId="24">#REF!</definedName>
    <definedName name="가콘25" localSheetId="4">#REF!</definedName>
    <definedName name="가콘25" localSheetId="5">#REF!</definedName>
    <definedName name="가콘25" localSheetId="26">#REF!</definedName>
    <definedName name="가콘25" localSheetId="25">#REF!</definedName>
    <definedName name="가콘25">#REF!</definedName>
    <definedName name="가콘40" localSheetId="10">#REF!</definedName>
    <definedName name="가콘40" localSheetId="8">#REF!</definedName>
    <definedName name="가콘40" localSheetId="15">#REF!</definedName>
    <definedName name="가콘40" localSheetId="24">#REF!</definedName>
    <definedName name="가콘40" localSheetId="4">#REF!</definedName>
    <definedName name="가콘40" localSheetId="5">#REF!</definedName>
    <definedName name="가콘40" localSheetId="26">#REF!</definedName>
    <definedName name="가콘40" localSheetId="25">#REF!</definedName>
    <definedName name="가콘40">#REF!</definedName>
    <definedName name="각부제원" localSheetId="10">#REF!</definedName>
    <definedName name="각부제원" localSheetId="15">#REF!</definedName>
    <definedName name="각부제원" localSheetId="4">#REF!</definedName>
    <definedName name="각부제원" localSheetId="5">#REF!</definedName>
    <definedName name="각부제원" localSheetId="26">#REF!</definedName>
    <definedName name="각부제원" localSheetId="25">#REF!</definedName>
    <definedName name="각부제원">#REF!</definedName>
    <definedName name="각재" localSheetId="10">#REF!</definedName>
    <definedName name="각재" localSheetId="15">#REF!</definedName>
    <definedName name="각재" localSheetId="4">#REF!</definedName>
    <definedName name="각재" localSheetId="5">#REF!</definedName>
    <definedName name="각재" localSheetId="26">#REF!</definedName>
    <definedName name="각재" localSheetId="25">#REF!</definedName>
    <definedName name="각재">#REF!</definedName>
    <definedName name="간">#NAME?</definedName>
    <definedName name="간_1">#NAME?</definedName>
    <definedName name="간_10">#NAME?</definedName>
    <definedName name="간_9">#NAME?</definedName>
    <definedName name="간다" localSheetId="10">#REF!</definedName>
    <definedName name="간다" localSheetId="15">#REF!</definedName>
    <definedName name="간다" localSheetId="4">#REF!</definedName>
    <definedName name="간다" localSheetId="5">#REF!</definedName>
    <definedName name="간다" localSheetId="26">#REF!</definedName>
    <definedName name="간다" localSheetId="25">#REF!</definedName>
    <definedName name="간다">#REF!</definedName>
    <definedName name="간지" localSheetId="10">#REF!</definedName>
    <definedName name="간지" localSheetId="15">#REF!</definedName>
    <definedName name="간지" localSheetId="4">#REF!</definedName>
    <definedName name="간지" localSheetId="5">#REF!</definedName>
    <definedName name="간지" localSheetId="26">#REF!</definedName>
    <definedName name="간지" localSheetId="25">#REF!</definedName>
    <definedName name="간지">#REF!</definedName>
    <definedName name="간지1" localSheetId="10">#REF!</definedName>
    <definedName name="간지1" localSheetId="15">#REF!</definedName>
    <definedName name="간지1" localSheetId="4">#REF!</definedName>
    <definedName name="간지1" localSheetId="5">#REF!</definedName>
    <definedName name="간지1" localSheetId="26">#REF!</definedName>
    <definedName name="간지1" localSheetId="25">#REF!</definedName>
    <definedName name="간지1">#REF!</definedName>
    <definedName name="갈매기표지판_개소별명세" localSheetId="10">#REF!</definedName>
    <definedName name="갈매기표지판_개소별명세" localSheetId="15">#REF!</definedName>
    <definedName name="갈매기표지판_개소별명세" localSheetId="4">#REF!</definedName>
    <definedName name="갈매기표지판_개소별명세" localSheetId="5">#REF!</definedName>
    <definedName name="갈매기표지판_개소별명세" localSheetId="26">#REF!</definedName>
    <definedName name="갈매기표지판_개소별명세" localSheetId="25">#REF!</definedName>
    <definedName name="갈매기표지판_개소별명세">#REF!</definedName>
    <definedName name="갈매기표지판개소별명세" localSheetId="10">#REF!</definedName>
    <definedName name="갈매기표지판개소별명세" localSheetId="8">#REF!</definedName>
    <definedName name="갈매기표지판개소별명세" localSheetId="15">#REF!</definedName>
    <definedName name="갈매기표지판개소별명세" localSheetId="24">#REF!</definedName>
    <definedName name="갈매기표지판개소별명세" localSheetId="4">#REF!</definedName>
    <definedName name="갈매기표지판개소별명세" localSheetId="5">#REF!</definedName>
    <definedName name="갈매기표지판개소별명세" localSheetId="26">#REF!</definedName>
    <definedName name="갈매기표지판개소별명세" localSheetId="25">#REF!</definedName>
    <definedName name="갈매기표지판개소별명세">#REF!</definedName>
    <definedName name="감R10">[59]데이타!$E$24</definedName>
    <definedName name="감R12">[59]데이타!$E$25</definedName>
    <definedName name="감R15">[59]데이타!$E$26</definedName>
    <definedName name="감R5">[59]데이타!$E$20</definedName>
    <definedName name="감R6">[59]데이타!$E$21</definedName>
    <definedName name="감R7">[59]데이타!$E$22</definedName>
    <definedName name="감R8">[59]데이타!$E$23</definedName>
    <definedName name="감속턱수량" localSheetId="10">#REF!</definedName>
    <definedName name="감속턱수량" localSheetId="15">#REF!</definedName>
    <definedName name="감속턱수량" localSheetId="4">#REF!</definedName>
    <definedName name="감속턱수량" localSheetId="5">#REF!</definedName>
    <definedName name="감속턱수량" localSheetId="26">#REF!</definedName>
    <definedName name="감속턱수량" localSheetId="25">#REF!</definedName>
    <definedName name="감속턱수량">#REF!</definedName>
    <definedName name="감철근" localSheetId="10">#REF!</definedName>
    <definedName name="감철근" localSheetId="8">#REF!</definedName>
    <definedName name="감철근" localSheetId="15">#REF!</definedName>
    <definedName name="감철근" localSheetId="4">#REF!</definedName>
    <definedName name="감철근" localSheetId="5">#REF!</definedName>
    <definedName name="감철근" localSheetId="26">#REF!</definedName>
    <definedName name="감철근" localSheetId="25">#REF!</definedName>
    <definedName name="감철근">#REF!</definedName>
    <definedName name="갑" localSheetId="10">#REF!</definedName>
    <definedName name="갑" localSheetId="15">#REF!</definedName>
    <definedName name="갑" localSheetId="4">#REF!</definedName>
    <definedName name="갑" localSheetId="5">#REF!</definedName>
    <definedName name="갑" localSheetId="26">#REF!</definedName>
    <definedName name="갑" localSheetId="25">#REF!</definedName>
    <definedName name="갑">#REF!</definedName>
    <definedName name="갑지2" localSheetId="10">#REF!</definedName>
    <definedName name="갑지2" localSheetId="8">#REF!</definedName>
    <definedName name="갑지2" localSheetId="15">#REF!</definedName>
    <definedName name="갑지2" localSheetId="24">#REF!</definedName>
    <definedName name="갑지2" localSheetId="4">#REF!</definedName>
    <definedName name="갑지2" localSheetId="5">#REF!</definedName>
    <definedName name="갑지2" localSheetId="26">#REF!</definedName>
    <definedName name="갑지2" localSheetId="25">#REF!</definedName>
    <definedName name="갑지2">#REF!</definedName>
    <definedName name="강" localSheetId="10">#N/A</definedName>
    <definedName name="강" localSheetId="15">#N/A</definedName>
    <definedName name="강" localSheetId="24">'전기관로 토공산근'!강</definedName>
    <definedName name="강" localSheetId="5">#N/A</definedName>
    <definedName name="강" localSheetId="26">#N/A</definedName>
    <definedName name="강">공기밸브실조서!강</definedName>
    <definedName name="강_1" localSheetId="10">#N/A</definedName>
    <definedName name="강_1" localSheetId="15">#N/A</definedName>
    <definedName name="강_1" localSheetId="24">'전기관로 토공산근'!강_1</definedName>
    <definedName name="강_1" localSheetId="5">#N/A</definedName>
    <definedName name="강_1" localSheetId="26">#N/A</definedName>
    <definedName name="강_1">공기밸브실조서!강_1</definedName>
    <definedName name="강_10" localSheetId="10">#N/A</definedName>
    <definedName name="강_10" localSheetId="15">#N/A</definedName>
    <definedName name="강_10" localSheetId="24">'전기관로 토공산근'!강_10</definedName>
    <definedName name="강_10" localSheetId="5">#N/A</definedName>
    <definedName name="강_10" localSheetId="26">#N/A</definedName>
    <definedName name="강_10">공기밸브실조서!강_10</definedName>
    <definedName name="강_9" localSheetId="10">#N/A</definedName>
    <definedName name="강_9" localSheetId="15">#N/A</definedName>
    <definedName name="강_9" localSheetId="24">'전기관로 토공산근'!강_9</definedName>
    <definedName name="강_9" localSheetId="5">#N/A</definedName>
    <definedName name="강_9" localSheetId="26">#N/A</definedName>
    <definedName name="강_9">공기밸브실조서!강_9</definedName>
    <definedName name="강_동바리">[61]수량산출!$R$87</definedName>
    <definedName name="강_비계">[61]수량산출!$R$78</definedName>
    <definedName name="강20경" localSheetId="10">#REF!</definedName>
    <definedName name="강20경" localSheetId="15">#REF!</definedName>
    <definedName name="강20경" localSheetId="4">#REF!</definedName>
    <definedName name="강20경" localSheetId="5">#REF!</definedName>
    <definedName name="강20경" localSheetId="26">#REF!</definedName>
    <definedName name="강20경" localSheetId="25">#REF!</definedName>
    <definedName name="강20경">#REF!</definedName>
    <definedName name="강20노" localSheetId="10">#REF!</definedName>
    <definedName name="강20노" localSheetId="15">#REF!</definedName>
    <definedName name="강20노" localSheetId="4">#REF!</definedName>
    <definedName name="강20노" localSheetId="5">#REF!</definedName>
    <definedName name="강20노" localSheetId="26">#REF!</definedName>
    <definedName name="강20노" localSheetId="25">#REF!</definedName>
    <definedName name="강20노">#REF!</definedName>
    <definedName name="강20재" localSheetId="10">#REF!</definedName>
    <definedName name="강20재" localSheetId="15">#REF!</definedName>
    <definedName name="강20재" localSheetId="4">#REF!</definedName>
    <definedName name="강20재" localSheetId="5">#REF!</definedName>
    <definedName name="강20재" localSheetId="26">#REF!</definedName>
    <definedName name="강20재" localSheetId="25">#REF!</definedName>
    <definedName name="강20재">#REF!</definedName>
    <definedName name="강25경" localSheetId="10">#REF!</definedName>
    <definedName name="강25경" localSheetId="15">#REF!</definedName>
    <definedName name="강25경" localSheetId="4">#REF!</definedName>
    <definedName name="강25경" localSheetId="5">#REF!</definedName>
    <definedName name="강25경" localSheetId="26">#REF!</definedName>
    <definedName name="강25경" localSheetId="25">#REF!</definedName>
    <definedName name="강25경">#REF!</definedName>
    <definedName name="강25노" localSheetId="10">#REF!</definedName>
    <definedName name="강25노" localSheetId="15">#REF!</definedName>
    <definedName name="강25노" localSheetId="4">#REF!</definedName>
    <definedName name="강25노" localSheetId="5">#REF!</definedName>
    <definedName name="강25노" localSheetId="26">#REF!</definedName>
    <definedName name="강25노" localSheetId="25">#REF!</definedName>
    <definedName name="강25노">#REF!</definedName>
    <definedName name="강25재" localSheetId="10">#REF!</definedName>
    <definedName name="강25재" localSheetId="15">#REF!</definedName>
    <definedName name="강25재" localSheetId="4">#REF!</definedName>
    <definedName name="강25재" localSheetId="5">#REF!</definedName>
    <definedName name="강25재" localSheetId="26">#REF!</definedName>
    <definedName name="강25재" localSheetId="25">#REF!</definedName>
    <definedName name="강25재">#REF!</definedName>
    <definedName name="강32경" localSheetId="10">#REF!</definedName>
    <definedName name="강32경" localSheetId="15">#REF!</definedName>
    <definedName name="강32경" localSheetId="4">#REF!</definedName>
    <definedName name="강32경" localSheetId="5">#REF!</definedName>
    <definedName name="강32경" localSheetId="26">#REF!</definedName>
    <definedName name="강32경" localSheetId="25">#REF!</definedName>
    <definedName name="강32경">#REF!</definedName>
    <definedName name="강32노" localSheetId="10">#REF!</definedName>
    <definedName name="강32노" localSheetId="15">#REF!</definedName>
    <definedName name="강32노" localSheetId="4">#REF!</definedName>
    <definedName name="강32노" localSheetId="5">#REF!</definedName>
    <definedName name="강32노" localSheetId="26">#REF!</definedName>
    <definedName name="강32노" localSheetId="25">#REF!</definedName>
    <definedName name="강32노">#REF!</definedName>
    <definedName name="강32재" localSheetId="10">#REF!</definedName>
    <definedName name="강32재" localSheetId="15">#REF!</definedName>
    <definedName name="강32재" localSheetId="4">#REF!</definedName>
    <definedName name="강32재" localSheetId="5">#REF!</definedName>
    <definedName name="강32재" localSheetId="26">#REF!</definedName>
    <definedName name="강32재" localSheetId="25">#REF!</definedName>
    <definedName name="강32재">#REF!</definedName>
    <definedName name="강40경" localSheetId="10">#REF!</definedName>
    <definedName name="강40경" localSheetId="15">#REF!</definedName>
    <definedName name="강40경" localSheetId="4">#REF!</definedName>
    <definedName name="강40경" localSheetId="5">#REF!</definedName>
    <definedName name="강40경" localSheetId="26">#REF!</definedName>
    <definedName name="강40경" localSheetId="25">#REF!</definedName>
    <definedName name="강40경">#REF!</definedName>
    <definedName name="강40노" localSheetId="10">#REF!</definedName>
    <definedName name="강40노" localSheetId="15">#REF!</definedName>
    <definedName name="강40노" localSheetId="4">#REF!</definedName>
    <definedName name="강40노" localSheetId="5">#REF!</definedName>
    <definedName name="강40노" localSheetId="26">#REF!</definedName>
    <definedName name="강40노" localSheetId="25">#REF!</definedName>
    <definedName name="강40노">#REF!</definedName>
    <definedName name="강40재" localSheetId="10">#REF!</definedName>
    <definedName name="강40재" localSheetId="15">#REF!</definedName>
    <definedName name="강40재" localSheetId="4">#REF!</definedName>
    <definedName name="강40재" localSheetId="5">#REF!</definedName>
    <definedName name="강40재" localSheetId="26">#REF!</definedName>
    <definedName name="강40재" localSheetId="25">#REF!</definedName>
    <definedName name="강40재">#REF!</definedName>
    <definedName name="강50경" localSheetId="10">#REF!</definedName>
    <definedName name="강50경" localSheetId="15">#REF!</definedName>
    <definedName name="강50경" localSheetId="4">#REF!</definedName>
    <definedName name="강50경" localSheetId="5">#REF!</definedName>
    <definedName name="강50경" localSheetId="26">#REF!</definedName>
    <definedName name="강50경" localSheetId="25">#REF!</definedName>
    <definedName name="강50경">#REF!</definedName>
    <definedName name="강50노" localSheetId="10">#REF!</definedName>
    <definedName name="강50노" localSheetId="15">#REF!</definedName>
    <definedName name="강50노" localSheetId="4">#REF!</definedName>
    <definedName name="강50노" localSheetId="5">#REF!</definedName>
    <definedName name="강50노" localSheetId="26">#REF!</definedName>
    <definedName name="강50노" localSheetId="25">#REF!</definedName>
    <definedName name="강50노">#REF!</definedName>
    <definedName name="강50재" localSheetId="10">#REF!</definedName>
    <definedName name="강50재" localSheetId="15">#REF!</definedName>
    <definedName name="강50재" localSheetId="4">#REF!</definedName>
    <definedName name="강50재" localSheetId="5">#REF!</definedName>
    <definedName name="강50재" localSheetId="26">#REF!</definedName>
    <definedName name="강50재" localSheetId="25">#REF!</definedName>
    <definedName name="강50재">#REF!</definedName>
    <definedName name="강관말뚝공" localSheetId="10">#REF!</definedName>
    <definedName name="강관말뚝공" localSheetId="15">#REF!</definedName>
    <definedName name="강관말뚝공" localSheetId="4">#REF!</definedName>
    <definedName name="강관말뚝공" localSheetId="5">#REF!</definedName>
    <definedName name="강관말뚝공" localSheetId="26">#REF!</definedName>
    <definedName name="강관말뚝공" localSheetId="25">#REF!</definedName>
    <definedName name="강관말뚝공">#REF!</definedName>
    <definedName name="강관파일공" localSheetId="10">#REF!</definedName>
    <definedName name="강관파일공" localSheetId="15">#REF!</definedName>
    <definedName name="강관파일공" localSheetId="4">#REF!</definedName>
    <definedName name="강관파일공" localSheetId="5">#REF!</definedName>
    <definedName name="강관파일공" localSheetId="26">#REF!</definedName>
    <definedName name="강관파일공" localSheetId="25">#REF!</definedName>
    <definedName name="강관파일공">#REF!</definedName>
    <definedName name="강교스치로폴_채움" localSheetId="10">#REF!</definedName>
    <definedName name="강교스치로폴_채움" localSheetId="15">#REF!</definedName>
    <definedName name="강교스치로폴_채움" localSheetId="4">#REF!</definedName>
    <definedName name="강교스치로폴_채움" localSheetId="5">#REF!</definedName>
    <definedName name="강교스치로폴_채움" localSheetId="26">#REF!</definedName>
    <definedName name="강교스치로폴_채움" localSheetId="25">#REF!</definedName>
    <definedName name="강교스치로폴_채움">#REF!</definedName>
    <definedName name="강단면적" localSheetId="10">#REF!</definedName>
    <definedName name="강단면적" localSheetId="8">#REF!</definedName>
    <definedName name="강단면적" localSheetId="15">#REF!</definedName>
    <definedName name="강단면적" localSheetId="24">#REF!</definedName>
    <definedName name="강단면적" localSheetId="4">#REF!</definedName>
    <definedName name="강단면적" localSheetId="5">#REF!</definedName>
    <definedName name="강단면적" localSheetId="26">#REF!</definedName>
    <definedName name="강단면적" localSheetId="25">#REF!</definedName>
    <definedName name="강단면적">#REF!</definedName>
    <definedName name="강단면적_8" localSheetId="10">#REF!</definedName>
    <definedName name="강단면적_8" localSheetId="8">#REF!</definedName>
    <definedName name="강단면적_8" localSheetId="15">#REF!</definedName>
    <definedName name="강단면적_8" localSheetId="24">#REF!</definedName>
    <definedName name="강단면적_8" localSheetId="4">#REF!</definedName>
    <definedName name="강단면적_8" localSheetId="5">#REF!</definedName>
    <definedName name="강단면적_8" localSheetId="26">#REF!</definedName>
    <definedName name="강단면적_8" localSheetId="25">#REF!</definedName>
    <definedName name="강단면적_8">#REF!</definedName>
    <definedName name="강도" localSheetId="10">#REF!</definedName>
    <definedName name="강도" localSheetId="15">#REF!</definedName>
    <definedName name="강도" localSheetId="4">#REF!</definedName>
    <definedName name="강도" localSheetId="5">#REF!</definedName>
    <definedName name="강도" localSheetId="26">#REF!</definedName>
    <definedName name="강도" localSheetId="25">#REF!</definedName>
    <definedName name="강도">#REF!</definedName>
    <definedName name="강성3Span" localSheetId="10">#REF!</definedName>
    <definedName name="강성3Span" localSheetId="8">#REF!</definedName>
    <definedName name="강성3Span" localSheetId="15">#REF!</definedName>
    <definedName name="강성3Span" localSheetId="24">#REF!</definedName>
    <definedName name="강성3Span" localSheetId="4">#REF!</definedName>
    <definedName name="강성3Span" localSheetId="5">#REF!</definedName>
    <definedName name="강성3Span" localSheetId="26">#REF!</definedName>
    <definedName name="강성3Span" localSheetId="25">#REF!</definedName>
    <definedName name="강성3Span">#REF!</definedName>
    <definedName name="강성3Span_8" localSheetId="10">#REF!</definedName>
    <definedName name="강성3Span_8" localSheetId="8">#REF!</definedName>
    <definedName name="강성3Span_8" localSheetId="15">#REF!</definedName>
    <definedName name="강성3Span_8" localSheetId="4">#REF!</definedName>
    <definedName name="강성3Span_8" localSheetId="5">#REF!</definedName>
    <definedName name="강성3Span_8" localSheetId="26">#REF!</definedName>
    <definedName name="강성3Span_8" localSheetId="25">#REF!</definedName>
    <definedName name="강성3Span_8">#REF!</definedName>
    <definedName name="강재" localSheetId="24" hidden="1">{#N/A,#N/A,FALSE,"혼합골재"}</definedName>
    <definedName name="강재" hidden="1">{#N/A,#N/A,FALSE,"혼합골재"}</definedName>
    <definedName name="강재DATA">[46]가시설단위수량!$A$4:$Z$7</definedName>
    <definedName name="강재DATA_8" localSheetId="10">#REF!</definedName>
    <definedName name="강재DATA_8" localSheetId="8">#REF!</definedName>
    <definedName name="강재DATA_8" localSheetId="15">#REF!</definedName>
    <definedName name="강재DATA_8" localSheetId="24">#REF!</definedName>
    <definedName name="강재DATA_8" localSheetId="4">#REF!</definedName>
    <definedName name="강재DATA_8" localSheetId="5">#REF!</definedName>
    <definedName name="강재DATA_8" localSheetId="26">#REF!</definedName>
    <definedName name="강재DATA_8" localSheetId="25">#REF!</definedName>
    <definedName name="강재DATA_8">#REF!</definedName>
    <definedName name="강재거푸집" localSheetId="10">#REF!</definedName>
    <definedName name="강재거푸집" localSheetId="15">#REF!</definedName>
    <definedName name="강재거푸집" localSheetId="4">#REF!</definedName>
    <definedName name="강재거푸집" localSheetId="5">#REF!</definedName>
    <definedName name="강재거푸집" localSheetId="26">#REF!</definedName>
    <definedName name="강재거푸집" localSheetId="25">#REF!</definedName>
    <definedName name="강재거푸집">#REF!</definedName>
    <definedName name="강재규격">[46]가시설단위수량!$B$4:$B$7</definedName>
    <definedName name="강재규격_8" localSheetId="10">#REF!</definedName>
    <definedName name="강재규격_8" localSheetId="8">#REF!</definedName>
    <definedName name="강재규격_8" localSheetId="15">#REF!</definedName>
    <definedName name="강재규격_8" localSheetId="24">#REF!</definedName>
    <definedName name="강재규격_8" localSheetId="4">#REF!</definedName>
    <definedName name="강재규격_8" localSheetId="5">#REF!</definedName>
    <definedName name="강재규격_8" localSheetId="26">#REF!</definedName>
    <definedName name="강재규격_8" localSheetId="25">#REF!</definedName>
    <definedName name="강재규격_8">#REF!</definedName>
    <definedName name="강재운반" localSheetId="10">#REF!</definedName>
    <definedName name="강재운반" localSheetId="8">#REF!</definedName>
    <definedName name="강재운반" localSheetId="15">#REF!</definedName>
    <definedName name="강재운반" localSheetId="24">#REF!</definedName>
    <definedName name="강재운반" localSheetId="4">#REF!</definedName>
    <definedName name="강재운반" localSheetId="5">#REF!</definedName>
    <definedName name="강재운반" localSheetId="26">#REF!</definedName>
    <definedName name="강재운반" localSheetId="25">#REF!</definedName>
    <definedName name="강재운반">#REF!</definedName>
    <definedName name="강탄성계수" localSheetId="10">#REF!</definedName>
    <definedName name="강탄성계수" localSheetId="8">#REF!</definedName>
    <definedName name="강탄성계수" localSheetId="15">#REF!</definedName>
    <definedName name="강탄성계수" localSheetId="24">#REF!</definedName>
    <definedName name="강탄성계수" localSheetId="4">#REF!</definedName>
    <definedName name="강탄성계수" localSheetId="5">#REF!</definedName>
    <definedName name="강탄성계수" localSheetId="26">#REF!</definedName>
    <definedName name="강탄성계수" localSheetId="25">#REF!</definedName>
    <definedName name="강탄성계수">#REF!</definedName>
    <definedName name="강탄성계수_8" localSheetId="10">#REF!</definedName>
    <definedName name="강탄성계수_8" localSheetId="8">#REF!</definedName>
    <definedName name="강탄성계수_8" localSheetId="15">#REF!</definedName>
    <definedName name="강탄성계수_8" localSheetId="4">#REF!</definedName>
    <definedName name="강탄성계수_8" localSheetId="5">#REF!</definedName>
    <definedName name="강탄성계수_8" localSheetId="26">#REF!</definedName>
    <definedName name="강탄성계수_8" localSheetId="25">#REF!</definedName>
    <definedName name="강탄성계수_8">#REF!</definedName>
    <definedName name="개" localSheetId="10">#REF!</definedName>
    <definedName name="개" localSheetId="15">#REF!</definedName>
    <definedName name="개" localSheetId="4">#REF!</definedName>
    <definedName name="개" localSheetId="5">#REF!</definedName>
    <definedName name="개" localSheetId="26">#REF!</definedName>
    <definedName name="개" localSheetId="25">#REF!</definedName>
    <definedName name="개">#REF!</definedName>
    <definedName name="개나리12">[59]데이타!$E$31</definedName>
    <definedName name="개나리3">[59]데이타!$E$27</definedName>
    <definedName name="개나리5">[59]데이타!$E$28</definedName>
    <definedName name="개나리7">[59]데이타!$E$29</definedName>
    <definedName name="개나리9">[59]데이타!$E$30</definedName>
    <definedName name="개똥" localSheetId="10">#REF!</definedName>
    <definedName name="개똥" localSheetId="15">#REF!</definedName>
    <definedName name="개똥" localSheetId="4">#REF!</definedName>
    <definedName name="개똥" localSheetId="5">#REF!</definedName>
    <definedName name="개똥" localSheetId="26">#REF!</definedName>
    <definedName name="개똥" localSheetId="25">#REF!</definedName>
    <definedName name="개똥">#REF!</definedName>
    <definedName name="개소" localSheetId="10">#REF!</definedName>
    <definedName name="개소" localSheetId="8">#REF!</definedName>
    <definedName name="개소" localSheetId="15">#REF!</definedName>
    <definedName name="개소" localSheetId="24">#REF!</definedName>
    <definedName name="개소" localSheetId="4">#REF!</definedName>
    <definedName name="개소" localSheetId="5">#REF!</definedName>
    <definedName name="개소" localSheetId="26">#REF!</definedName>
    <definedName name="개소" localSheetId="25">#REF!</definedName>
    <definedName name="개소">#REF!</definedName>
    <definedName name="개소_8" localSheetId="10">#REF!</definedName>
    <definedName name="개소_8" localSheetId="8">#REF!</definedName>
    <definedName name="개소_8" localSheetId="15">#REF!</definedName>
    <definedName name="개소_8" localSheetId="24">#REF!</definedName>
    <definedName name="개소_8" localSheetId="4">#REF!</definedName>
    <definedName name="개소_8" localSheetId="5">#REF!</definedName>
    <definedName name="개소_8" localSheetId="26">#REF!</definedName>
    <definedName name="개소_8" localSheetId="25">#REF!</definedName>
    <definedName name="개소_8">#REF!</definedName>
    <definedName name="개쉬땅1204">[59]데이타!$E$32</definedName>
    <definedName name="개쉬땅1506">[59]데이타!$E$33</definedName>
    <definedName name="거_3" localSheetId="10">[62]수량산출!#REF!</definedName>
    <definedName name="거_3" localSheetId="8">[62]수량산출!#REF!</definedName>
    <definedName name="거_3" localSheetId="15">[62]수량산출!#REF!</definedName>
    <definedName name="거_3" localSheetId="4">[62]수량산출!#REF!</definedName>
    <definedName name="거_3" localSheetId="5">[62]수량산출!#REF!</definedName>
    <definedName name="거_3" localSheetId="26">[62]수량산출!#REF!</definedName>
    <definedName name="거_3" localSheetId="25">[62]수량산출!#REF!</definedName>
    <definedName name="거_3">[62]수량산출!#REF!</definedName>
    <definedName name="거_4" localSheetId="10">[62]수량산출!#REF!</definedName>
    <definedName name="거_4" localSheetId="8">[62]수량산출!#REF!</definedName>
    <definedName name="거_4" localSheetId="15">[62]수량산출!#REF!</definedName>
    <definedName name="거_4" localSheetId="24">#REF!</definedName>
    <definedName name="거_4" localSheetId="4">[62]수량산출!#REF!</definedName>
    <definedName name="거_4" localSheetId="5">[62]수량산출!#REF!</definedName>
    <definedName name="거_4" localSheetId="26">[62]수량산출!#REF!</definedName>
    <definedName name="거_4" localSheetId="25">[62]수량산출!#REF!</definedName>
    <definedName name="거_4">[62]수량산출!#REF!</definedName>
    <definedName name="거_44" localSheetId="10">[61]수량산출!#REF!</definedName>
    <definedName name="거_44" localSheetId="8">[61]수량산출!#REF!</definedName>
    <definedName name="거_44" localSheetId="15">[61]수량산출!#REF!</definedName>
    <definedName name="거_44" localSheetId="4">[61]수량산출!#REF!</definedName>
    <definedName name="거_44" localSheetId="5">[61]수량산출!#REF!</definedName>
    <definedName name="거_44" localSheetId="26">[61]수량산출!#REF!</definedName>
    <definedName name="거_44" localSheetId="25">[61]수량산출!#REF!</definedName>
    <definedName name="거_44">[61]수량산출!#REF!</definedName>
    <definedName name="거_5" localSheetId="10">#REF!</definedName>
    <definedName name="거_5" localSheetId="8">#REF!</definedName>
    <definedName name="거_5" localSheetId="15">#REF!</definedName>
    <definedName name="거_5" localSheetId="24">#REF!</definedName>
    <definedName name="거_5" localSheetId="4">#REF!</definedName>
    <definedName name="거_5" localSheetId="5">#REF!</definedName>
    <definedName name="거_5" localSheetId="26">#REF!</definedName>
    <definedName name="거_5" localSheetId="25">#REF!</definedName>
    <definedName name="거_5">#REF!</definedName>
    <definedName name="거_6" localSheetId="10">[62]수량산출!#REF!</definedName>
    <definedName name="거_6" localSheetId="8">[62]수량산출!#REF!</definedName>
    <definedName name="거_6" localSheetId="15">[62]수량산출!#REF!</definedName>
    <definedName name="거_6" localSheetId="24">#REF!</definedName>
    <definedName name="거_6" localSheetId="4">[62]수량산출!#REF!</definedName>
    <definedName name="거_6" localSheetId="5">[62]수량산출!#REF!</definedName>
    <definedName name="거_6" localSheetId="26">[62]수량산출!#REF!</definedName>
    <definedName name="거_6" localSheetId="25">[62]수량산출!#REF!</definedName>
    <definedName name="거_6">[62]수량산출!#REF!</definedName>
    <definedName name="거더설계" localSheetId="10" hidden="1">'[63]1.설계조건'!#REF!</definedName>
    <definedName name="거더설계" localSheetId="8" hidden="1">'[63]1.설계조건'!#REF!</definedName>
    <definedName name="거더설계" localSheetId="15" hidden="1">'[63]1.설계조건'!#REF!</definedName>
    <definedName name="거더설계" localSheetId="4" hidden="1">'[63]1.설계조건'!#REF!</definedName>
    <definedName name="거더설계" localSheetId="5" hidden="1">'[63]1.설계조건'!#REF!</definedName>
    <definedName name="거더설계" localSheetId="26" hidden="1">'[63]1.설계조건'!#REF!</definedName>
    <definedName name="거더설계" localSheetId="25" hidden="1">'[63]1.설계조건'!#REF!</definedName>
    <definedName name="거더설계" hidden="1">'[63]1.설계조건'!#REF!</definedName>
    <definedName name="거더폭" localSheetId="10">#REF!</definedName>
    <definedName name="거더폭" localSheetId="15">#REF!</definedName>
    <definedName name="거더폭" localSheetId="4">#REF!</definedName>
    <definedName name="거더폭" localSheetId="5">#REF!</definedName>
    <definedName name="거더폭" localSheetId="26">#REF!</definedName>
    <definedName name="거더폭" localSheetId="25">#REF!</definedName>
    <definedName name="거더폭">#REF!</definedName>
    <definedName name="거리" localSheetId="10">#REF!</definedName>
    <definedName name="거리" localSheetId="8">#REF!</definedName>
    <definedName name="거리" localSheetId="15">#REF!</definedName>
    <definedName name="거리" localSheetId="24">#REF!</definedName>
    <definedName name="거리" localSheetId="4">#REF!</definedName>
    <definedName name="거리" localSheetId="5">#REF!</definedName>
    <definedName name="거리" localSheetId="26">#REF!</definedName>
    <definedName name="거리" localSheetId="25">#REF!</definedName>
    <definedName name="거리">#REF!</definedName>
    <definedName name="거리_8" localSheetId="10">#REF!</definedName>
    <definedName name="거리_8" localSheetId="8">#REF!</definedName>
    <definedName name="거리_8" localSheetId="15">#REF!</definedName>
    <definedName name="거리_8" localSheetId="24">#REF!</definedName>
    <definedName name="거리_8" localSheetId="4">#REF!</definedName>
    <definedName name="거리_8" localSheetId="5">#REF!</definedName>
    <definedName name="거리_8" localSheetId="26">#REF!</definedName>
    <definedName name="거리_8" localSheetId="25">#REF!</definedName>
    <definedName name="거리_8">#REF!</definedName>
    <definedName name="거리1" localSheetId="10">#REF!</definedName>
    <definedName name="거리1" localSheetId="15">#REF!</definedName>
    <definedName name="거리1" localSheetId="4">#REF!</definedName>
    <definedName name="거리1" localSheetId="5">#REF!</definedName>
    <definedName name="거리1" localSheetId="26">#REF!</definedName>
    <definedName name="거리1" localSheetId="25">#REF!</definedName>
    <definedName name="거리1">#REF!</definedName>
    <definedName name="거리2" localSheetId="10">#REF!</definedName>
    <definedName name="거리2" localSheetId="15">#REF!</definedName>
    <definedName name="거리2" localSheetId="4">#REF!</definedName>
    <definedName name="거리2" localSheetId="5">#REF!</definedName>
    <definedName name="거리2" localSheetId="26">#REF!</definedName>
    <definedName name="거리2" localSheetId="25">#REF!</definedName>
    <definedName name="거리2">#REF!</definedName>
    <definedName name="거리3" localSheetId="10">#REF!</definedName>
    <definedName name="거리3" localSheetId="15">#REF!</definedName>
    <definedName name="거리3" localSheetId="4">#REF!</definedName>
    <definedName name="거리3" localSheetId="5">#REF!</definedName>
    <definedName name="거리3" localSheetId="26">#REF!</definedName>
    <definedName name="거리3" localSheetId="25">#REF!</definedName>
    <definedName name="거리3">#REF!</definedName>
    <definedName name="거리5" localSheetId="10">#REF!</definedName>
    <definedName name="거리5" localSheetId="15">#REF!</definedName>
    <definedName name="거리5" localSheetId="4">#REF!</definedName>
    <definedName name="거리5" localSheetId="5">#REF!</definedName>
    <definedName name="거리5" localSheetId="26">#REF!</definedName>
    <definedName name="거리5" localSheetId="25">#REF!</definedName>
    <definedName name="거리5">#REF!</definedName>
    <definedName name="거친마감" localSheetId="10">#REF!</definedName>
    <definedName name="거친마감" localSheetId="15">#REF!</definedName>
    <definedName name="거친마감" localSheetId="4">#REF!</definedName>
    <definedName name="거친마감" localSheetId="5">#REF!</definedName>
    <definedName name="거친마감" localSheetId="26">#REF!</definedName>
    <definedName name="거친마감" localSheetId="25">#REF!</definedName>
    <definedName name="거친마감">#REF!</definedName>
    <definedName name="거푸경" localSheetId="10">#REF!</definedName>
    <definedName name="거푸경" localSheetId="15">#REF!</definedName>
    <definedName name="거푸경" localSheetId="4">#REF!</definedName>
    <definedName name="거푸경" localSheetId="5">#REF!</definedName>
    <definedName name="거푸경" localSheetId="26">#REF!</definedName>
    <definedName name="거푸경" localSheetId="25">#REF!</definedName>
    <definedName name="거푸경">#REF!</definedName>
    <definedName name="거푸노" localSheetId="10">#REF!</definedName>
    <definedName name="거푸노" localSheetId="15">#REF!</definedName>
    <definedName name="거푸노" localSheetId="4">#REF!</definedName>
    <definedName name="거푸노" localSheetId="5">#REF!</definedName>
    <definedName name="거푸노" localSheetId="26">#REF!</definedName>
    <definedName name="거푸노" localSheetId="25">#REF!</definedName>
    <definedName name="거푸노">#REF!</definedName>
    <definedName name="거푸재" localSheetId="10">#REF!</definedName>
    <definedName name="거푸재" localSheetId="15">#REF!</definedName>
    <definedName name="거푸재" localSheetId="4">#REF!</definedName>
    <definedName name="거푸재" localSheetId="5">#REF!</definedName>
    <definedName name="거푸재" localSheetId="26">#REF!</definedName>
    <definedName name="거푸재" localSheetId="25">#REF!</definedName>
    <definedName name="거푸재">#REF!</definedName>
    <definedName name="거푸집" localSheetId="10">#REF!</definedName>
    <definedName name="거푸집" localSheetId="15">#REF!</definedName>
    <definedName name="거푸집" localSheetId="4">#REF!</definedName>
    <definedName name="거푸집" localSheetId="5">#REF!</definedName>
    <definedName name="거푸집" localSheetId="26">#REF!</definedName>
    <definedName name="거푸집" localSheetId="25">#REF!</definedName>
    <definedName name="거푸집">#REF!</definedName>
    <definedName name="거푸집공" localSheetId="10">#REF!</definedName>
    <definedName name="거푸집공" localSheetId="15">#REF!</definedName>
    <definedName name="거푸집공" localSheetId="4">#REF!</definedName>
    <definedName name="거푸집공" localSheetId="5">#REF!</definedName>
    <definedName name="거푸집공" localSheetId="26">#REF!</definedName>
    <definedName name="거푸집공" localSheetId="25">#REF!</definedName>
    <definedName name="거푸집공">#REF!</definedName>
    <definedName name="건설교통부" localSheetId="10">#REF!</definedName>
    <definedName name="건설교통부" localSheetId="15">#REF!</definedName>
    <definedName name="건설교통부" localSheetId="4">#REF!</definedName>
    <definedName name="건설교통부" localSheetId="5">#REF!</definedName>
    <definedName name="건설교통부" localSheetId="26">#REF!</definedName>
    <definedName name="건설교통부" localSheetId="25">#REF!</definedName>
    <definedName name="건설교통부">#REF!</definedName>
    <definedName name="건설기계운전기사" localSheetId="10">#REF!</definedName>
    <definedName name="건설기계운전기사" localSheetId="15">#REF!</definedName>
    <definedName name="건설기계운전기사" localSheetId="4">#REF!</definedName>
    <definedName name="건설기계운전기사" localSheetId="5">#REF!</definedName>
    <definedName name="건설기계운전기사" localSheetId="26">#REF!</definedName>
    <definedName name="건설기계운전기사" localSheetId="25">#REF!</definedName>
    <definedName name="건설기계운전기사">#REF!</definedName>
    <definedName name="건설기계운전조수" localSheetId="10">#REF!</definedName>
    <definedName name="건설기계운전조수" localSheetId="15">#REF!</definedName>
    <definedName name="건설기계운전조수" localSheetId="4">#REF!</definedName>
    <definedName name="건설기계운전조수" localSheetId="5">#REF!</definedName>
    <definedName name="건설기계운전조수" localSheetId="26">#REF!</definedName>
    <definedName name="건설기계운전조수" localSheetId="25">#REF!</definedName>
    <definedName name="건설기계운전조수">#REF!</definedName>
    <definedName name="건설기계조장" localSheetId="10">#REF!</definedName>
    <definedName name="건설기계조장" localSheetId="15">#REF!</definedName>
    <definedName name="건설기계조장" localSheetId="4">#REF!</definedName>
    <definedName name="건설기계조장" localSheetId="5">#REF!</definedName>
    <definedName name="건설기계조장" localSheetId="26">#REF!</definedName>
    <definedName name="건설기계조장" localSheetId="25">#REF!</definedName>
    <definedName name="건설기계조장">#REF!</definedName>
    <definedName name="건설부" localSheetId="10">#REF!</definedName>
    <definedName name="건설부" localSheetId="15">#REF!</definedName>
    <definedName name="건설부" localSheetId="4">#REF!</definedName>
    <definedName name="건설부" localSheetId="5">#REF!</definedName>
    <definedName name="건설부" localSheetId="26">#REF!</definedName>
    <definedName name="건설부" localSheetId="25">#REF!</definedName>
    <definedName name="건설부">#REF!</definedName>
    <definedName name="건조수축율" localSheetId="10">#REF!</definedName>
    <definedName name="건조수축율" localSheetId="8">#REF!</definedName>
    <definedName name="건조수축율" localSheetId="15">#REF!</definedName>
    <definedName name="건조수축율" localSheetId="24">#REF!</definedName>
    <definedName name="건조수축율" localSheetId="4">#REF!</definedName>
    <definedName name="건조수축율" localSheetId="5">#REF!</definedName>
    <definedName name="건조수축율" localSheetId="26">#REF!</definedName>
    <definedName name="건조수축율" localSheetId="25">#REF!</definedName>
    <definedName name="건조수축율">#REF!</definedName>
    <definedName name="건조수축율_8" localSheetId="10">#REF!</definedName>
    <definedName name="건조수축율_8" localSheetId="8">#REF!</definedName>
    <definedName name="건조수축율_8" localSheetId="15">#REF!</definedName>
    <definedName name="건조수축율_8" localSheetId="4">#REF!</definedName>
    <definedName name="건조수축율_8" localSheetId="5">#REF!</definedName>
    <definedName name="건조수축율_8" localSheetId="26">#REF!</definedName>
    <definedName name="건조수축율_8" localSheetId="25">#REF!</definedName>
    <definedName name="건조수축율_8">#REF!</definedName>
    <definedName name="건축목공" localSheetId="10">#REF!</definedName>
    <definedName name="건축목공" localSheetId="15">#REF!</definedName>
    <definedName name="건축목공" localSheetId="4">#REF!</definedName>
    <definedName name="건축목공" localSheetId="5">#REF!</definedName>
    <definedName name="건축목공" localSheetId="26">#REF!</definedName>
    <definedName name="건축목공" localSheetId="25">#REF!</definedName>
    <definedName name="건축목공">#REF!</definedName>
    <definedName name="건축집계" localSheetId="10">#REF!</definedName>
    <definedName name="건축집계" localSheetId="15">#REF!</definedName>
    <definedName name="건축집계" localSheetId="4">#REF!</definedName>
    <definedName name="건축집계" localSheetId="5">#REF!</definedName>
    <definedName name="건축집계" localSheetId="26">#REF!</definedName>
    <definedName name="건축집계" localSheetId="25">#REF!</definedName>
    <definedName name="건축집계">#REF!</definedName>
    <definedName name="건축폐기물" localSheetId="10">#REF!</definedName>
    <definedName name="건축폐기물" localSheetId="15">#REF!</definedName>
    <definedName name="건축폐기물" localSheetId="4">#REF!</definedName>
    <definedName name="건축폐기물" localSheetId="5">#REF!</definedName>
    <definedName name="건축폐기물" localSheetId="26">#REF!</definedName>
    <definedName name="건축폐기물" localSheetId="25">#REF!</definedName>
    <definedName name="건축폐기물">#REF!</definedName>
    <definedName name="견1" localSheetId="10">#REF!</definedName>
    <definedName name="견1" localSheetId="15">#REF!</definedName>
    <definedName name="견1" localSheetId="4">#REF!</definedName>
    <definedName name="견1" localSheetId="5">#REF!</definedName>
    <definedName name="견1" localSheetId="26">#REF!</definedName>
    <definedName name="견1" localSheetId="25">#REF!</definedName>
    <definedName name="견1">#REF!</definedName>
    <definedName name="견적대비표" localSheetId="10">#N/A</definedName>
    <definedName name="견적대비표" localSheetId="15">#N/A</definedName>
    <definedName name="견적대비표" localSheetId="24">'전기관로 토공산근'!견적대비표</definedName>
    <definedName name="견적대비표" localSheetId="5">#N/A</definedName>
    <definedName name="견적대비표" localSheetId="26">#N/A</definedName>
    <definedName name="견적대비표">공기밸브실조서!견적대비표</definedName>
    <definedName name="결속" localSheetId="10">#REF!</definedName>
    <definedName name="결속" localSheetId="15">#REF!</definedName>
    <definedName name="결속" localSheetId="4">#REF!</definedName>
    <definedName name="결속" localSheetId="5">#REF!</definedName>
    <definedName name="결속" localSheetId="26">#REF!</definedName>
    <definedName name="결속" localSheetId="25">#REF!</definedName>
    <definedName name="결속">#REF!</definedName>
    <definedName name="결속선" localSheetId="10">#REF!</definedName>
    <definedName name="결속선" localSheetId="15">#REF!</definedName>
    <definedName name="결속선" localSheetId="4">#REF!</definedName>
    <definedName name="결속선" localSheetId="5">#REF!</definedName>
    <definedName name="결속선" localSheetId="26">#REF!</definedName>
    <definedName name="결속선" localSheetId="25">#REF!</definedName>
    <definedName name="결속선">#REF!</definedName>
    <definedName name="겹동백1002">[59]데이타!$E$145</definedName>
    <definedName name="겹동백1204">[59]데이타!$E$146</definedName>
    <definedName name="겹동백1506">[59]데이타!$E$147</definedName>
    <definedName name="겹벗R6">[59]데이타!$E$34</definedName>
    <definedName name="겹벗R8">[59]데이타!$E$35</definedName>
    <definedName name="겹철쭉0304">[59]데이타!$E$36</definedName>
    <definedName name="겹철쭉0506">[59]데이타!$E$37</definedName>
    <definedName name="겹철쭉0608">[59]데이타!$E$38</definedName>
    <definedName name="겹철쭉0810">[59]데이타!$E$39</definedName>
    <definedName name="겹철쭉0812">[59]데이타!$E$40</definedName>
    <definedName name="경계블럭연장" localSheetId="10" hidden="1">[64]조명시설!#REF!</definedName>
    <definedName name="경계블럭연장" localSheetId="8" hidden="1">[64]조명시설!#REF!</definedName>
    <definedName name="경계블럭연장" localSheetId="15" hidden="1">[64]조명시설!#REF!</definedName>
    <definedName name="경계블럭연장" localSheetId="4" hidden="1">[64]조명시설!#REF!</definedName>
    <definedName name="경계블럭연장" localSheetId="5" hidden="1">[64]조명시설!#REF!</definedName>
    <definedName name="경계블럭연장" localSheetId="26" hidden="1">[64]조명시설!#REF!</definedName>
    <definedName name="경계블럭연장" localSheetId="25" hidden="1">[64]조명시설!#REF!</definedName>
    <definedName name="경계블럭연장" hidden="1">[64]조명시설!#REF!</definedName>
    <definedName name="경비" localSheetId="10">#REF!</definedName>
    <definedName name="경비" localSheetId="15">#REF!</definedName>
    <definedName name="경비" localSheetId="4">#REF!</definedName>
    <definedName name="경비" localSheetId="5">#REF!</definedName>
    <definedName name="경비" localSheetId="26">#REF!</definedName>
    <definedName name="경비" localSheetId="25">#REF!</definedName>
    <definedName name="경비">#REF!</definedName>
    <definedName name="경비1" localSheetId="10" hidden="1">#REF!</definedName>
    <definedName name="경비1" localSheetId="15" hidden="1">#REF!</definedName>
    <definedName name="경비1" localSheetId="4" hidden="1">#REF!</definedName>
    <definedName name="경비1" localSheetId="5" hidden="1">#REF!</definedName>
    <definedName name="경비1" localSheetId="26" hidden="1">#REF!</definedName>
    <definedName name="경비1" localSheetId="25" hidden="1">#REF!</definedName>
    <definedName name="경비1" hidden="1">#REF!</definedName>
    <definedName name="경비1000" localSheetId="10">#REF!</definedName>
    <definedName name="경비1000" localSheetId="8">#REF!</definedName>
    <definedName name="경비1000" localSheetId="15">#REF!</definedName>
    <definedName name="경비1000" localSheetId="24">#REF!</definedName>
    <definedName name="경비1000" localSheetId="4">#REF!</definedName>
    <definedName name="경비1000" localSheetId="5">#REF!</definedName>
    <definedName name="경비1000" localSheetId="26">#REF!</definedName>
    <definedName name="경비1000" localSheetId="25">#REF!</definedName>
    <definedName name="경비1000">#REF!</definedName>
    <definedName name="경비1000_8" localSheetId="10">#REF!</definedName>
    <definedName name="경비1000_8" localSheetId="8">#REF!</definedName>
    <definedName name="경비1000_8" localSheetId="15">#REF!</definedName>
    <definedName name="경비1000_8" localSheetId="24">#REF!</definedName>
    <definedName name="경비1000_8" localSheetId="4">#REF!</definedName>
    <definedName name="경비1000_8" localSheetId="5">#REF!</definedName>
    <definedName name="경비1000_8" localSheetId="26">#REF!</definedName>
    <definedName name="경비1000_8" localSheetId="25">#REF!</definedName>
    <definedName name="경비1000_8">#REF!</definedName>
    <definedName name="경비1100" localSheetId="10">#REF!</definedName>
    <definedName name="경비1100" localSheetId="8">#REF!</definedName>
    <definedName name="경비1100" localSheetId="15">#REF!</definedName>
    <definedName name="경비1100" localSheetId="24">#REF!</definedName>
    <definedName name="경비1100" localSheetId="4">#REF!</definedName>
    <definedName name="경비1100" localSheetId="5">#REF!</definedName>
    <definedName name="경비1100" localSheetId="26">#REF!</definedName>
    <definedName name="경비1100" localSheetId="25">#REF!</definedName>
    <definedName name="경비1100">#REF!</definedName>
    <definedName name="경비1100_8" localSheetId="10">#REF!</definedName>
    <definedName name="경비1100_8" localSheetId="8">#REF!</definedName>
    <definedName name="경비1100_8" localSheetId="15">#REF!</definedName>
    <definedName name="경비1100_8" localSheetId="4">#REF!</definedName>
    <definedName name="경비1100_8" localSheetId="5">#REF!</definedName>
    <definedName name="경비1100_8" localSheetId="26">#REF!</definedName>
    <definedName name="경비1100_8" localSheetId="25">#REF!</definedName>
    <definedName name="경비1100_8">#REF!</definedName>
    <definedName name="경비1200" localSheetId="10">#REF!</definedName>
    <definedName name="경비1200" localSheetId="8">#REF!</definedName>
    <definedName name="경비1200" localSheetId="15">#REF!</definedName>
    <definedName name="경비1200" localSheetId="4">#REF!</definedName>
    <definedName name="경비1200" localSheetId="5">#REF!</definedName>
    <definedName name="경비1200" localSheetId="26">#REF!</definedName>
    <definedName name="경비1200" localSheetId="25">#REF!</definedName>
    <definedName name="경비1200">#REF!</definedName>
    <definedName name="경비1200_8" localSheetId="10">#REF!</definedName>
    <definedName name="경비1200_8" localSheetId="8">#REF!</definedName>
    <definedName name="경비1200_8" localSheetId="15">#REF!</definedName>
    <definedName name="경비1200_8" localSheetId="4">#REF!</definedName>
    <definedName name="경비1200_8" localSheetId="5">#REF!</definedName>
    <definedName name="경비1200_8" localSheetId="26">#REF!</definedName>
    <definedName name="경비1200_8" localSheetId="25">#REF!</definedName>
    <definedName name="경비1200_8">#REF!</definedName>
    <definedName name="경비1350" localSheetId="10">#REF!</definedName>
    <definedName name="경비1350" localSheetId="8">#REF!</definedName>
    <definedName name="경비1350" localSheetId="15">#REF!</definedName>
    <definedName name="경비1350" localSheetId="4">#REF!</definedName>
    <definedName name="경비1350" localSheetId="5">#REF!</definedName>
    <definedName name="경비1350" localSheetId="26">#REF!</definedName>
    <definedName name="경비1350" localSheetId="25">#REF!</definedName>
    <definedName name="경비1350">#REF!</definedName>
    <definedName name="경비1350_8" localSheetId="10">#REF!</definedName>
    <definedName name="경비1350_8" localSheetId="8">#REF!</definedName>
    <definedName name="경비1350_8" localSheetId="15">#REF!</definedName>
    <definedName name="경비1350_8" localSheetId="4">#REF!</definedName>
    <definedName name="경비1350_8" localSheetId="5">#REF!</definedName>
    <definedName name="경비1350_8" localSheetId="26">#REF!</definedName>
    <definedName name="경비1350_8" localSheetId="25">#REF!</definedName>
    <definedName name="경비1350_8">#REF!</definedName>
    <definedName name="경비1500" localSheetId="10">#REF!</definedName>
    <definedName name="경비1500" localSheetId="8">#REF!</definedName>
    <definedName name="경비1500" localSheetId="15">#REF!</definedName>
    <definedName name="경비1500" localSheetId="4">#REF!</definedName>
    <definedName name="경비1500" localSheetId="5">#REF!</definedName>
    <definedName name="경비1500" localSheetId="26">#REF!</definedName>
    <definedName name="경비1500" localSheetId="25">#REF!</definedName>
    <definedName name="경비1500">#REF!</definedName>
    <definedName name="경비1500_8" localSheetId="10">#REF!</definedName>
    <definedName name="경비1500_8" localSheetId="8">#REF!</definedName>
    <definedName name="경비1500_8" localSheetId="15">#REF!</definedName>
    <definedName name="경비1500_8" localSheetId="4">#REF!</definedName>
    <definedName name="경비1500_8" localSheetId="5">#REF!</definedName>
    <definedName name="경비1500_8" localSheetId="26">#REF!</definedName>
    <definedName name="경비1500_8" localSheetId="25">#REF!</definedName>
    <definedName name="경비1500_8">#REF!</definedName>
    <definedName name="경비400" localSheetId="10">#REF!</definedName>
    <definedName name="경비400" localSheetId="8">#REF!</definedName>
    <definedName name="경비400" localSheetId="15">#REF!</definedName>
    <definedName name="경비400" localSheetId="4">#REF!</definedName>
    <definedName name="경비400" localSheetId="5">#REF!</definedName>
    <definedName name="경비400" localSheetId="26">#REF!</definedName>
    <definedName name="경비400" localSheetId="25">#REF!</definedName>
    <definedName name="경비400">#REF!</definedName>
    <definedName name="경비400_8" localSheetId="10">#REF!</definedName>
    <definedName name="경비400_8" localSheetId="8">#REF!</definedName>
    <definedName name="경비400_8" localSheetId="15">#REF!</definedName>
    <definedName name="경비400_8" localSheetId="4">#REF!</definedName>
    <definedName name="경비400_8" localSheetId="5">#REF!</definedName>
    <definedName name="경비400_8" localSheetId="26">#REF!</definedName>
    <definedName name="경비400_8" localSheetId="25">#REF!</definedName>
    <definedName name="경비400_8">#REF!</definedName>
    <definedName name="경비450" localSheetId="10">#REF!</definedName>
    <definedName name="경비450" localSheetId="8">#REF!</definedName>
    <definedName name="경비450" localSheetId="15">#REF!</definedName>
    <definedName name="경비450" localSheetId="4">#REF!</definedName>
    <definedName name="경비450" localSheetId="5">#REF!</definedName>
    <definedName name="경비450" localSheetId="26">#REF!</definedName>
    <definedName name="경비450" localSheetId="25">#REF!</definedName>
    <definedName name="경비450">#REF!</definedName>
    <definedName name="경비450_8" localSheetId="10">#REF!</definedName>
    <definedName name="경비450_8" localSheetId="8">#REF!</definedName>
    <definedName name="경비450_8" localSheetId="15">#REF!</definedName>
    <definedName name="경비450_8" localSheetId="4">#REF!</definedName>
    <definedName name="경비450_8" localSheetId="5">#REF!</definedName>
    <definedName name="경비450_8" localSheetId="26">#REF!</definedName>
    <definedName name="경비450_8" localSheetId="25">#REF!</definedName>
    <definedName name="경비450_8">#REF!</definedName>
    <definedName name="경비500" localSheetId="10">#REF!</definedName>
    <definedName name="경비500" localSheetId="8">#REF!</definedName>
    <definedName name="경비500" localSheetId="15">#REF!</definedName>
    <definedName name="경비500" localSheetId="4">#REF!</definedName>
    <definedName name="경비500" localSheetId="5">#REF!</definedName>
    <definedName name="경비500" localSheetId="26">#REF!</definedName>
    <definedName name="경비500" localSheetId="25">#REF!</definedName>
    <definedName name="경비500">#REF!</definedName>
    <definedName name="경비500_8" localSheetId="10">#REF!</definedName>
    <definedName name="경비500_8" localSheetId="8">#REF!</definedName>
    <definedName name="경비500_8" localSheetId="15">#REF!</definedName>
    <definedName name="경비500_8" localSheetId="4">#REF!</definedName>
    <definedName name="경비500_8" localSheetId="5">#REF!</definedName>
    <definedName name="경비500_8" localSheetId="26">#REF!</definedName>
    <definedName name="경비500_8" localSheetId="25">#REF!</definedName>
    <definedName name="경비500_8">#REF!</definedName>
    <definedName name="경비600" localSheetId="10">#REF!</definedName>
    <definedName name="경비600" localSheetId="8">#REF!</definedName>
    <definedName name="경비600" localSheetId="15">#REF!</definedName>
    <definedName name="경비600" localSheetId="4">#REF!</definedName>
    <definedName name="경비600" localSheetId="5">#REF!</definedName>
    <definedName name="경비600" localSheetId="26">#REF!</definedName>
    <definedName name="경비600" localSheetId="25">#REF!</definedName>
    <definedName name="경비600">#REF!</definedName>
    <definedName name="경비600_8" localSheetId="10">#REF!</definedName>
    <definedName name="경비600_8" localSheetId="8">#REF!</definedName>
    <definedName name="경비600_8" localSheetId="15">#REF!</definedName>
    <definedName name="경비600_8" localSheetId="4">#REF!</definedName>
    <definedName name="경비600_8" localSheetId="5">#REF!</definedName>
    <definedName name="경비600_8" localSheetId="26">#REF!</definedName>
    <definedName name="경비600_8" localSheetId="25">#REF!</definedName>
    <definedName name="경비600_8">#REF!</definedName>
    <definedName name="경비700" localSheetId="10">#REF!</definedName>
    <definedName name="경비700" localSheetId="8">#REF!</definedName>
    <definedName name="경비700" localSheetId="15">#REF!</definedName>
    <definedName name="경비700" localSheetId="4">#REF!</definedName>
    <definedName name="경비700" localSheetId="5">#REF!</definedName>
    <definedName name="경비700" localSheetId="26">#REF!</definedName>
    <definedName name="경비700" localSheetId="25">#REF!</definedName>
    <definedName name="경비700">#REF!</definedName>
    <definedName name="경비700_8" localSheetId="10">#REF!</definedName>
    <definedName name="경비700_8" localSheetId="8">#REF!</definedName>
    <definedName name="경비700_8" localSheetId="15">#REF!</definedName>
    <definedName name="경비700_8" localSheetId="4">#REF!</definedName>
    <definedName name="경비700_8" localSheetId="5">#REF!</definedName>
    <definedName name="경비700_8" localSheetId="26">#REF!</definedName>
    <definedName name="경비700_8" localSheetId="25">#REF!</definedName>
    <definedName name="경비700_8">#REF!</definedName>
    <definedName name="경비800" localSheetId="10">#REF!</definedName>
    <definedName name="경비800" localSheetId="8">#REF!</definedName>
    <definedName name="경비800" localSheetId="15">#REF!</definedName>
    <definedName name="경비800" localSheetId="4">#REF!</definedName>
    <definedName name="경비800" localSheetId="5">#REF!</definedName>
    <definedName name="경비800" localSheetId="26">#REF!</definedName>
    <definedName name="경비800" localSheetId="25">#REF!</definedName>
    <definedName name="경비800">#REF!</definedName>
    <definedName name="경비800_8" localSheetId="10">#REF!</definedName>
    <definedName name="경비800_8" localSheetId="8">#REF!</definedName>
    <definedName name="경비800_8" localSheetId="15">#REF!</definedName>
    <definedName name="경비800_8" localSheetId="4">#REF!</definedName>
    <definedName name="경비800_8" localSheetId="5">#REF!</definedName>
    <definedName name="경비800_8" localSheetId="26">#REF!</definedName>
    <definedName name="경비800_8" localSheetId="25">#REF!</definedName>
    <definedName name="경비800_8">#REF!</definedName>
    <definedName name="경비900" localSheetId="10">#REF!</definedName>
    <definedName name="경비900" localSheetId="8">#REF!</definedName>
    <definedName name="경비900" localSheetId="15">#REF!</definedName>
    <definedName name="경비900" localSheetId="4">#REF!</definedName>
    <definedName name="경비900" localSheetId="5">#REF!</definedName>
    <definedName name="경비900" localSheetId="26">#REF!</definedName>
    <definedName name="경비900" localSheetId="25">#REF!</definedName>
    <definedName name="경비900">#REF!</definedName>
    <definedName name="경비900_8" localSheetId="10">#REF!</definedName>
    <definedName name="경비900_8" localSheetId="8">#REF!</definedName>
    <definedName name="경비900_8" localSheetId="15">#REF!</definedName>
    <definedName name="경비900_8" localSheetId="4">#REF!</definedName>
    <definedName name="경비900_8" localSheetId="5">#REF!</definedName>
    <definedName name="경비900_8" localSheetId="26">#REF!</definedName>
    <definedName name="경비900_8" localSheetId="25">#REF!</definedName>
    <definedName name="경비900_8">#REF!</definedName>
    <definedName name="경사" localSheetId="10">#REF!</definedName>
    <definedName name="경사" localSheetId="8">#REF!</definedName>
    <definedName name="경사" localSheetId="15">#REF!</definedName>
    <definedName name="경사" localSheetId="4">#REF!</definedName>
    <definedName name="경사" localSheetId="5">#REF!</definedName>
    <definedName name="경사" localSheetId="26">#REF!</definedName>
    <definedName name="경사" localSheetId="25">#REF!</definedName>
    <definedName name="경사">#REF!</definedName>
    <definedName name="경사1" localSheetId="10">#REF!</definedName>
    <definedName name="경사1" localSheetId="15">#REF!</definedName>
    <definedName name="경사1" localSheetId="4">#REF!</definedName>
    <definedName name="경사1" localSheetId="5">#REF!</definedName>
    <definedName name="경사1" localSheetId="26">#REF!</definedName>
    <definedName name="경사1" localSheetId="25">#REF!</definedName>
    <definedName name="경사1">#REF!</definedName>
    <definedName name="경사2" localSheetId="10">#REF!</definedName>
    <definedName name="경사2" localSheetId="15">#REF!</definedName>
    <definedName name="경사2" localSheetId="4">#REF!</definedName>
    <definedName name="경사2" localSheetId="5">#REF!</definedName>
    <definedName name="경사2" localSheetId="26">#REF!</definedName>
    <definedName name="경사2" localSheetId="25">#REF!</definedName>
    <definedName name="경사2">#REF!</definedName>
    <definedName name="경사3" localSheetId="10">#REF!</definedName>
    <definedName name="경사3" localSheetId="15">#REF!</definedName>
    <definedName name="경사3" localSheetId="4">#REF!</definedName>
    <definedName name="경사3" localSheetId="5">#REF!</definedName>
    <definedName name="경사3" localSheetId="26">#REF!</definedName>
    <definedName name="경사3" localSheetId="25">#REF!</definedName>
    <definedName name="경사3">#REF!</definedName>
    <definedName name="경사5" localSheetId="10">#REF!</definedName>
    <definedName name="경사5" localSheetId="15">#REF!</definedName>
    <definedName name="경사5" localSheetId="4">#REF!</definedName>
    <definedName name="경사5" localSheetId="5">#REF!</definedName>
    <definedName name="경사5" localSheetId="26">#REF!</definedName>
    <definedName name="경사5" localSheetId="25">#REF!</definedName>
    <definedName name="경사5">#REF!</definedName>
    <definedName name="경암" localSheetId="10">#REF!</definedName>
    <definedName name="경암" localSheetId="8">#REF!</definedName>
    <definedName name="경암" localSheetId="15">#REF!</definedName>
    <definedName name="경암" localSheetId="4">#REF!</definedName>
    <definedName name="경암" localSheetId="5">#REF!</definedName>
    <definedName name="경암" localSheetId="26">#REF!</definedName>
    <definedName name="경암" localSheetId="25">#REF!</definedName>
    <definedName name="경암">#REF!</definedName>
    <definedName name="경유">[17]입력란!$E$6</definedName>
    <definedName name="계" localSheetId="10">#REF!</definedName>
    <definedName name="계" localSheetId="8">#REF!</definedName>
    <definedName name="계" localSheetId="15">#REF!</definedName>
    <definedName name="계" localSheetId="24">#REF!</definedName>
    <definedName name="계" localSheetId="4">#REF!</definedName>
    <definedName name="계" localSheetId="5">#REF!</definedName>
    <definedName name="계" localSheetId="26">#REF!</definedName>
    <definedName name="계" localSheetId="25">#REF!</definedName>
    <definedName name="계">#REF!</definedName>
    <definedName name="계_8" localSheetId="10">#REF!</definedName>
    <definedName name="계_8" localSheetId="8">#REF!</definedName>
    <definedName name="계_8" localSheetId="15">#REF!</definedName>
    <definedName name="계_8" localSheetId="24">#REF!</definedName>
    <definedName name="계_8" localSheetId="4">#REF!</definedName>
    <definedName name="계_8" localSheetId="5">#REF!</definedName>
    <definedName name="계_8" localSheetId="26">#REF!</definedName>
    <definedName name="계_8" localSheetId="25">#REF!</definedName>
    <definedName name="계_8">#REF!</definedName>
    <definedName name="계단" localSheetId="10">#REF!</definedName>
    <definedName name="계단" localSheetId="8">#REF!</definedName>
    <definedName name="계단" localSheetId="15">#REF!</definedName>
    <definedName name="계단" localSheetId="24">#REF!</definedName>
    <definedName name="계단" localSheetId="4">#REF!</definedName>
    <definedName name="계단" localSheetId="5">#REF!</definedName>
    <definedName name="계단" localSheetId="26">#REF!</definedName>
    <definedName name="계단" localSheetId="25">#REF!</definedName>
    <definedName name="계단">#REF!</definedName>
    <definedName name="계수B5">[59]데이타!$E$41</definedName>
    <definedName name="계수B6">[59]데이타!$E$42</definedName>
    <definedName name="계수B8">[59]데이타!$E$43</definedName>
    <definedName name="계장공" localSheetId="10">#REF!</definedName>
    <definedName name="계장공" localSheetId="15">#REF!</definedName>
    <definedName name="계장공" localSheetId="4">#REF!</definedName>
    <definedName name="계장공" localSheetId="5">#REF!</definedName>
    <definedName name="계장공" localSheetId="26">#REF!</definedName>
    <definedName name="계장공" localSheetId="25">#REF!</definedName>
    <definedName name="계장공">#REF!</definedName>
    <definedName name="계획고" localSheetId="10">#REF!</definedName>
    <definedName name="계획고" localSheetId="15">#REF!</definedName>
    <definedName name="계획고" localSheetId="4">#REF!</definedName>
    <definedName name="계획고" localSheetId="5">#REF!</definedName>
    <definedName name="계획고" localSheetId="26">#REF!</definedName>
    <definedName name="계획고" localSheetId="25">#REF!</definedName>
    <definedName name="계획고">#REF!</definedName>
    <definedName name="고" localSheetId="10">'[59]토사(PE)'!#REF!</definedName>
    <definedName name="고" localSheetId="8">'[59]토사(PE)'!#REF!</definedName>
    <definedName name="고" localSheetId="15">'[59]토사(PE)'!#REF!</definedName>
    <definedName name="고" localSheetId="4">'[59]토사(PE)'!#REF!</definedName>
    <definedName name="고" localSheetId="5">'[59]토사(PE)'!#REF!</definedName>
    <definedName name="고" localSheetId="26">'[59]토사(PE)'!#REF!</definedName>
    <definedName name="고" localSheetId="25">'[59]토사(PE)'!#REF!</definedName>
    <definedName name="고">'[59]토사(PE)'!#REF!</definedName>
    <definedName name="고_압_호_스" localSheetId="10">#REF!</definedName>
    <definedName name="고_압_호_스" localSheetId="8">#REF!</definedName>
    <definedName name="고_압_호_스" localSheetId="15">#REF!</definedName>
    <definedName name="고_압_호_스" localSheetId="24">#REF!</definedName>
    <definedName name="고_압_호_스" localSheetId="4">#REF!</definedName>
    <definedName name="고_압_호_스" localSheetId="5">#REF!</definedName>
    <definedName name="고_압_호_스" localSheetId="26">#REF!</definedName>
    <definedName name="고_압_호_스" localSheetId="25">#REF!</definedName>
    <definedName name="고_압_호_스">#REF!</definedName>
    <definedName name="고강직경D13" localSheetId="10">#REF!</definedName>
    <definedName name="고강직경D13" localSheetId="15">#REF!</definedName>
    <definedName name="고강직경D13" localSheetId="4">#REF!</definedName>
    <definedName name="고강직경D13" localSheetId="5">#REF!</definedName>
    <definedName name="고강직경D13" localSheetId="26">#REF!</definedName>
    <definedName name="고강직경D13" localSheetId="25">#REF!</definedName>
    <definedName name="고강직경D13">#REF!</definedName>
    <definedName name="고강직경D16_25" localSheetId="10">#REF!</definedName>
    <definedName name="고강직경D16_25" localSheetId="15">#REF!</definedName>
    <definedName name="고강직경D16_25" localSheetId="4">#REF!</definedName>
    <definedName name="고강직경D16_25" localSheetId="5">#REF!</definedName>
    <definedName name="고강직경D16_25" localSheetId="26">#REF!</definedName>
    <definedName name="고강직경D16_25" localSheetId="25">#REF!</definedName>
    <definedName name="고강직경D16_25">#REF!</definedName>
    <definedName name="고강직경D29_35" localSheetId="10">#REF!</definedName>
    <definedName name="고강직경D29_35" localSheetId="15">#REF!</definedName>
    <definedName name="고강직경D29_35" localSheetId="4">#REF!</definedName>
    <definedName name="고강직경D29_35" localSheetId="5">#REF!</definedName>
    <definedName name="고강직경D29_35" localSheetId="26">#REF!</definedName>
    <definedName name="고강직경D29_35" localSheetId="25">#REF!</definedName>
    <definedName name="고강직경D29_35">#REF!</definedName>
    <definedName name="고광3">[59]데이타!$E$44</definedName>
    <definedName name="고광5">[59]데이타!$E$45</definedName>
    <definedName name="고급기능사">'[65]99노임단가'!$F$13</definedName>
    <definedName name="고급기술자">'[65]99노임단가'!$F$10</definedName>
    <definedName name="고압블럭수량" localSheetId="10">#REF!</definedName>
    <definedName name="고압블럭수량" localSheetId="15">#REF!</definedName>
    <definedName name="고압블럭수량" localSheetId="4">#REF!</definedName>
    <definedName name="고압블럭수량" localSheetId="5">#REF!</definedName>
    <definedName name="고압블럭수량" localSheetId="26">#REF!</definedName>
    <definedName name="고압블럭수량" localSheetId="25">#REF!</definedName>
    <definedName name="고압블럭수량">#REF!</definedName>
    <definedName name="고케">70455</definedName>
    <definedName name="곡각부단위수량" localSheetId="24">'전기관로 토공산근'!곡각부단위수량</definedName>
    <definedName name="곡각부단위수량">'전기관로 토공산근'!곡각부단위수량</definedName>
    <definedName name="곡관1" localSheetId="10">#REF!</definedName>
    <definedName name="곡관1" localSheetId="15">#REF!</definedName>
    <definedName name="곡관1" localSheetId="4">#REF!</definedName>
    <definedName name="곡관1" localSheetId="5">#REF!</definedName>
    <definedName name="곡관1" localSheetId="26">#REF!</definedName>
    <definedName name="곡관1" localSheetId="25">#REF!</definedName>
    <definedName name="곡관1">#REF!</definedName>
    <definedName name="곡관135.M" localSheetId="10">#REF!</definedName>
    <definedName name="곡관135.M" localSheetId="15">#REF!</definedName>
    <definedName name="곡관135.M" localSheetId="4">#REF!</definedName>
    <definedName name="곡관135.M" localSheetId="5">#REF!</definedName>
    <definedName name="곡관135.M" localSheetId="26">#REF!</definedName>
    <definedName name="곡관135.M" localSheetId="25">#REF!</definedName>
    <definedName name="곡관135.M">#REF!</definedName>
    <definedName name="곡관2" localSheetId="10">#REF!</definedName>
    <definedName name="곡관2" localSheetId="15">#REF!</definedName>
    <definedName name="곡관2" localSheetId="4">#REF!</definedName>
    <definedName name="곡관2" localSheetId="5">#REF!</definedName>
    <definedName name="곡관2" localSheetId="26">#REF!</definedName>
    <definedName name="곡관2" localSheetId="25">#REF!</definedName>
    <definedName name="곡관2">#REF!</definedName>
    <definedName name="곡관3" localSheetId="10">#REF!</definedName>
    <definedName name="곡관3" localSheetId="15">#REF!</definedName>
    <definedName name="곡관3" localSheetId="4">#REF!</definedName>
    <definedName name="곡관3" localSheetId="5">#REF!</definedName>
    <definedName name="곡관3" localSheetId="26">#REF!</definedName>
    <definedName name="곡관3" localSheetId="25">#REF!</definedName>
    <definedName name="곡관3">#REF!</definedName>
    <definedName name="곡관4" localSheetId="10">#REF!</definedName>
    <definedName name="곡관4" localSheetId="15">#REF!</definedName>
    <definedName name="곡관4" localSheetId="4">#REF!</definedName>
    <definedName name="곡관4" localSheetId="5">#REF!</definedName>
    <definedName name="곡관4" localSheetId="26">#REF!</definedName>
    <definedName name="곡관4" localSheetId="25">#REF!</definedName>
    <definedName name="곡관4">#REF!</definedName>
    <definedName name="곡관90.M" localSheetId="10">#REF!</definedName>
    <definedName name="곡관90.M" localSheetId="15">#REF!</definedName>
    <definedName name="곡관90.M" localSheetId="4">#REF!</definedName>
    <definedName name="곡관90.M" localSheetId="5">#REF!</definedName>
    <definedName name="곡관90.M" localSheetId="26">#REF!</definedName>
    <definedName name="곡관90.M" localSheetId="25">#REF!</definedName>
    <definedName name="곡관90.M">#REF!</definedName>
    <definedName name="곡동" localSheetId="18" hidden="1">{"'Firr(선)'!$AS$1:$AY$62","'Firr(사)'!$AS$1:$AY$62","'Firr(회)'!$AS$1:$AY$62","'Firr(선)'!$L$1:$V$62","'Firr(사)'!$L$1:$V$62","'Firr(회)'!$L$1:$V$62"}</definedName>
    <definedName name="곡동" localSheetId="21" hidden="1">{"'Firr(선)'!$AS$1:$AY$62","'Firr(사)'!$AS$1:$AY$62","'Firr(회)'!$AS$1:$AY$62","'Firr(선)'!$L$1:$V$62","'Firr(사)'!$L$1:$V$62","'Firr(회)'!$L$1:$V$62"}</definedName>
    <definedName name="곡동" hidden="1">{"'Firr(선)'!$AS$1:$AY$62","'Firr(사)'!$AS$1:$AY$62","'Firr(회)'!$AS$1:$AY$62","'Firr(선)'!$L$1:$V$62","'Firr(사)'!$L$1:$V$62","'Firr(회)'!$L$1:$V$62"}</definedName>
    <definedName name="곰솔2508">[59]데이타!$E$46</definedName>
    <definedName name="곰솔3010">[59]데이타!$E$47</definedName>
    <definedName name="곰솔R10">[59]데이타!$E$48</definedName>
    <definedName name="곰솔R12">[59]데이타!$E$49</definedName>
    <definedName name="곰솔R15">[59]데이타!$E$50</definedName>
    <definedName name="곱">[32]DATE!$I$24:$I$85</definedName>
    <definedName name="곱_8" localSheetId="10">#REF!</definedName>
    <definedName name="곱_8" localSheetId="8">#REF!</definedName>
    <definedName name="곱_8" localSheetId="15">#REF!</definedName>
    <definedName name="곱_8" localSheetId="24">#REF!</definedName>
    <definedName name="곱_8" localSheetId="4">#REF!</definedName>
    <definedName name="곱_8" localSheetId="5">#REF!</definedName>
    <definedName name="곱_8" localSheetId="26">#REF!</definedName>
    <definedName name="곱_8" localSheetId="25">#REF!</definedName>
    <definedName name="곱_8">#REF!</definedName>
    <definedName name="곱곱">[32]DATE!$I$24:$I$85</definedName>
    <definedName name="곱하기">[66]DATE!$I$24:$I$85</definedName>
    <definedName name="공_기_압_축_기" localSheetId="10">#REF!</definedName>
    <definedName name="공_기_압_축_기" localSheetId="8">#REF!</definedName>
    <definedName name="공_기_압_축_기" localSheetId="15">#REF!</definedName>
    <definedName name="공_기_압_축_기" localSheetId="24">#REF!</definedName>
    <definedName name="공_기_압_축_기" localSheetId="4">#REF!</definedName>
    <definedName name="공_기_압_축_기" localSheetId="5">#REF!</definedName>
    <definedName name="공_기_압_축_기" localSheetId="26">#REF!</definedName>
    <definedName name="공_기_압_축_기" localSheetId="25">#REF!</definedName>
    <definedName name="공_기_압_축_기">#REF!</definedName>
    <definedName name="공구관로번호" localSheetId="10">#REF!</definedName>
    <definedName name="공구관로번호" localSheetId="15">#REF!</definedName>
    <definedName name="공구관로번호" localSheetId="4">#REF!</definedName>
    <definedName name="공구관로번호" localSheetId="5">#REF!</definedName>
    <definedName name="공구관로번호" localSheetId="26">#REF!</definedName>
    <definedName name="공구관로번호" localSheetId="25">#REF!</definedName>
    <definedName name="공구관로번호">#REF!</definedName>
    <definedName name="공구도로명" localSheetId="10">#REF!</definedName>
    <definedName name="공구도로명" localSheetId="15">#REF!</definedName>
    <definedName name="공구도로명" localSheetId="4">#REF!</definedName>
    <definedName name="공구도로명" localSheetId="5">#REF!</definedName>
    <definedName name="공구도로명" localSheetId="26">#REF!</definedName>
    <definedName name="공구도로명" localSheetId="25">#REF!</definedName>
    <definedName name="공구도로명">#REF!</definedName>
    <definedName name="공기_배관물량" localSheetId="10">#REF!</definedName>
    <definedName name="공기_배관물량" localSheetId="8">#REF!</definedName>
    <definedName name="공기_배관물량" localSheetId="15">#REF!</definedName>
    <definedName name="공기_배관물량" localSheetId="24">#REF!</definedName>
    <definedName name="공기_배관물량" localSheetId="4">#REF!</definedName>
    <definedName name="공기_배관물량" localSheetId="5">#REF!</definedName>
    <definedName name="공기_배관물량" localSheetId="26">#REF!</definedName>
    <definedName name="공기_배관물량" localSheetId="25">#REF!</definedName>
    <definedName name="공기_배관물량">#REF!</definedName>
    <definedName name="공기_압축기" localSheetId="10">#REF!</definedName>
    <definedName name="공기_압축기" localSheetId="8">#REF!</definedName>
    <definedName name="공기_압축기" localSheetId="15">#REF!</definedName>
    <definedName name="공기_압축기" localSheetId="24">#REF!</definedName>
    <definedName name="공기_압축기" localSheetId="4">#REF!</definedName>
    <definedName name="공기_압축기" localSheetId="5">#REF!</definedName>
    <definedName name="공기_압축기" localSheetId="26">#REF!</definedName>
    <definedName name="공기_압축기" localSheetId="25">#REF!</definedName>
    <definedName name="공기_압축기">#REF!</definedName>
    <definedName name="공기_압축기__주간" localSheetId="10">#REF!</definedName>
    <definedName name="공기_압축기__주간" localSheetId="8">#REF!</definedName>
    <definedName name="공기_압축기__주간" localSheetId="15">#REF!</definedName>
    <definedName name="공기_압축기__주간" localSheetId="4">#REF!</definedName>
    <definedName name="공기_압축기__주간" localSheetId="5">#REF!</definedName>
    <definedName name="공기_압축기__주간" localSheetId="26">#REF!</definedName>
    <definedName name="공기_압축기__주간" localSheetId="25">#REF!</definedName>
    <definedName name="공기_압축기__주간">#REF!</definedName>
    <definedName name="공기변실" localSheetId="10">#REF!</definedName>
    <definedName name="공기변실" localSheetId="8">#REF!</definedName>
    <definedName name="공기변실" localSheetId="15">#REF!</definedName>
    <definedName name="공기변실" localSheetId="4">#REF!</definedName>
    <definedName name="공기변실" localSheetId="5">#REF!</definedName>
    <definedName name="공기변실" localSheetId="26">#REF!</definedName>
    <definedName name="공기변실" localSheetId="25">#REF!</definedName>
    <definedName name="공기변실">#REF!</definedName>
    <definedName name="공동구공" localSheetId="10">#REF!</definedName>
    <definedName name="공동구공" localSheetId="15">#REF!</definedName>
    <definedName name="공동구공" localSheetId="4">#REF!</definedName>
    <definedName name="공동구공" localSheetId="5">#REF!</definedName>
    <definedName name="공동구공" localSheetId="26">#REF!</definedName>
    <definedName name="공동구공" localSheetId="25">#REF!</definedName>
    <definedName name="공동구공">#REF!</definedName>
    <definedName name="공동구공집계표" localSheetId="10">#REF!</definedName>
    <definedName name="공동구공집계표" localSheetId="15">#REF!</definedName>
    <definedName name="공동구공집계표" localSheetId="4">#REF!</definedName>
    <definedName name="공동구공집계표" localSheetId="5">#REF!</definedName>
    <definedName name="공동구공집계표" localSheetId="26">#REF!</definedName>
    <definedName name="공동구공집계표" localSheetId="25">#REF!</definedName>
    <definedName name="공동구공집계표">#REF!</definedName>
    <definedName name="공비집계1" localSheetId="10">#REF!</definedName>
    <definedName name="공비집계1" localSheetId="15">#REF!</definedName>
    <definedName name="공비집계1" localSheetId="4">#REF!</definedName>
    <definedName name="공비집계1" localSheetId="5">#REF!</definedName>
    <definedName name="공비집계1" localSheetId="26">#REF!</definedName>
    <definedName name="공비집계1" localSheetId="25">#REF!</definedName>
    <definedName name="공비집계1">#REF!</definedName>
    <definedName name="공사명" localSheetId="10">[66]총괄!#REF!</definedName>
    <definedName name="공사명" localSheetId="8">[66]총괄!#REF!</definedName>
    <definedName name="공사명" localSheetId="15">[66]총괄!#REF!</definedName>
    <definedName name="공사명" localSheetId="4">[66]총괄!#REF!</definedName>
    <definedName name="공사명" localSheetId="5">[66]총괄!#REF!</definedName>
    <definedName name="공사명" localSheetId="26">[66]총괄!#REF!</definedName>
    <definedName name="공사명" localSheetId="25">[66]총괄!#REF!</definedName>
    <definedName name="공사명">[66]총괄!#REF!</definedName>
    <definedName name="공사준공표시석" localSheetId="24" hidden="1">{#N/A,#N/A,FALSE,"골재소요량";#N/A,#N/A,FALSE,"골재소요량"}</definedName>
    <definedName name="공사준공표시석" hidden="1">{#N/A,#N/A,FALSE,"골재소요량";#N/A,#N/A,FALSE,"골재소요량"}</definedName>
    <definedName name="공제" localSheetId="10" hidden="1">[67]조명시설!#REF!</definedName>
    <definedName name="공제" localSheetId="8" hidden="1">[67]조명시설!#REF!</definedName>
    <definedName name="공제" localSheetId="15" hidden="1">[67]조명시설!#REF!</definedName>
    <definedName name="공제" localSheetId="4" hidden="1">[67]조명시설!#REF!</definedName>
    <definedName name="공제" localSheetId="5" hidden="1">[67]조명시설!#REF!</definedName>
    <definedName name="공제" localSheetId="26" hidden="1">[67]조명시설!#REF!</definedName>
    <definedName name="공제" localSheetId="25" hidden="1">[67]조명시설!#REF!</definedName>
    <definedName name="공제" hidden="1">[67]조명시설!#REF!</definedName>
    <definedName name="공종간지" localSheetId="10" hidden="1">[68]수량집계!#REF!</definedName>
    <definedName name="공종간지" localSheetId="8" hidden="1">[68]수량집계!#REF!</definedName>
    <definedName name="공종간지" localSheetId="15" hidden="1">[68]수량집계!#REF!</definedName>
    <definedName name="공종간지" localSheetId="4" hidden="1">[68]수량집계!#REF!</definedName>
    <definedName name="공종간지" localSheetId="5" hidden="1">[68]수량집계!#REF!</definedName>
    <definedName name="공종간지" localSheetId="26" hidden="1">[68]수량집계!#REF!</definedName>
    <definedName name="공종간지" localSheetId="25" hidden="1">[68]수량집계!#REF!</definedName>
    <definedName name="공종간지" hidden="1">[68]수량집계!#REF!</definedName>
    <definedName name="공중진도" localSheetId="10">#REF!</definedName>
    <definedName name="공중진도" localSheetId="15">#REF!</definedName>
    <definedName name="공중진도" localSheetId="4">#REF!</definedName>
    <definedName name="공중진도" localSheetId="5">#REF!</definedName>
    <definedName name="공중진도" localSheetId="26">#REF!</definedName>
    <definedName name="공중진도" localSheetId="25">#REF!</definedName>
    <definedName name="공중진도">#REF!</definedName>
    <definedName name="공통일위" localSheetId="10">#REF!</definedName>
    <definedName name="공통일위" localSheetId="15">#REF!</definedName>
    <definedName name="공통일위" localSheetId="4">#REF!</definedName>
    <definedName name="공통일위" localSheetId="5">#REF!</definedName>
    <definedName name="공통일위" localSheetId="26">#REF!</definedName>
    <definedName name="공통일위" localSheetId="25">#REF!</definedName>
    <definedName name="공통일위">#REF!</definedName>
    <definedName name="공현2교철근집계표" localSheetId="10">#REF!</definedName>
    <definedName name="공현2교철근집계표" localSheetId="15">#REF!</definedName>
    <definedName name="공현2교철근집계표" localSheetId="4">#REF!</definedName>
    <definedName name="공현2교철근집계표" localSheetId="5">#REF!</definedName>
    <definedName name="공현2교철근집계표" localSheetId="26">#REF!</definedName>
    <definedName name="공현2교철근집계표" localSheetId="25">#REF!</definedName>
    <definedName name="공현2교철근집계표">#REF!</definedName>
    <definedName name="과거인구" localSheetId="10">#REF!</definedName>
    <definedName name="과거인구" localSheetId="8">#REF!</definedName>
    <definedName name="과거인구" localSheetId="15">#REF!</definedName>
    <definedName name="과거인구" localSheetId="24">#REF!</definedName>
    <definedName name="과거인구" localSheetId="4">#REF!</definedName>
    <definedName name="과거인구" localSheetId="5">#REF!</definedName>
    <definedName name="과거인구" localSheetId="26">#REF!</definedName>
    <definedName name="과거인구" localSheetId="25">#REF!</definedName>
    <definedName name="과거인구">#REF!</definedName>
    <definedName name="곽동준" localSheetId="18" hidden="1">{"'Firr(선)'!$AS$1:$AY$62","'Firr(사)'!$AS$1:$AY$62","'Firr(회)'!$AS$1:$AY$62","'Firr(선)'!$L$1:$V$62","'Firr(사)'!$L$1:$V$62","'Firr(회)'!$L$1:$V$62"}</definedName>
    <definedName name="곽동준" localSheetId="21" hidden="1">{"'Firr(선)'!$AS$1:$AY$62","'Firr(사)'!$AS$1:$AY$62","'Firr(회)'!$AS$1:$AY$62","'Firr(선)'!$L$1:$V$62","'Firr(사)'!$L$1:$V$62","'Firr(회)'!$L$1:$V$62"}</definedName>
    <definedName name="곽동준" hidden="1">{"'Firr(선)'!$AS$1:$AY$62","'Firr(사)'!$AS$1:$AY$62","'Firr(회)'!$AS$1:$AY$62","'Firr(선)'!$L$1:$V$62","'Firr(사)'!$L$1:$V$62","'Firr(회)'!$L$1:$V$62"}</definedName>
    <definedName name="곽동중" localSheetId="18" hidden="1">{"'Firr(선)'!$AS$1:$AY$62","'Firr(사)'!$AS$1:$AY$62","'Firr(회)'!$AS$1:$AY$62","'Firr(선)'!$L$1:$V$62","'Firr(사)'!$L$1:$V$62","'Firr(회)'!$L$1:$V$62"}</definedName>
    <definedName name="곽동중" localSheetId="21" hidden="1">{"'Firr(선)'!$AS$1:$AY$62","'Firr(사)'!$AS$1:$AY$62","'Firr(회)'!$AS$1:$AY$62","'Firr(선)'!$L$1:$V$62","'Firr(사)'!$L$1:$V$62","'Firr(회)'!$L$1:$V$62"}</definedName>
    <definedName name="곽동중" hidden="1">{"'Firr(선)'!$AS$1:$AY$62","'Firr(사)'!$AS$1:$AY$62","'Firr(회)'!$AS$1:$AY$62","'Firr(선)'!$L$1:$V$62","'Firr(사)'!$L$1:$V$62","'Firr(회)'!$L$1:$V$62"}</definedName>
    <definedName name="관" localSheetId="10">#REF!</definedName>
    <definedName name="관" localSheetId="8">#REF!</definedName>
    <definedName name="관" localSheetId="15">#REF!</definedName>
    <definedName name="관" localSheetId="24">#REF!</definedName>
    <definedName name="관" localSheetId="4">#REF!</definedName>
    <definedName name="관" localSheetId="5">#REF!</definedName>
    <definedName name="관" localSheetId="26">#REF!</definedName>
    <definedName name="관" localSheetId="25">#REF!</definedName>
    <definedName name="관">#REF!</definedName>
    <definedName name="관_상접" localSheetId="10">#REF!</definedName>
    <definedName name="관_상접" localSheetId="8">#REF!</definedName>
    <definedName name="관_상접" localSheetId="15">#REF!</definedName>
    <definedName name="관_상접" localSheetId="24">#REF!</definedName>
    <definedName name="관_상접" localSheetId="4">#REF!</definedName>
    <definedName name="관_상접" localSheetId="5">#REF!</definedName>
    <definedName name="관_상접" localSheetId="26">#REF!</definedName>
    <definedName name="관_상접" localSheetId="25">#REF!</definedName>
    <definedName name="관_상접">#REF!</definedName>
    <definedName name="관_상직" localSheetId="10">#REF!</definedName>
    <definedName name="관_상직" localSheetId="8">#REF!</definedName>
    <definedName name="관_상직" localSheetId="15">#REF!</definedName>
    <definedName name="관_상직" localSheetId="4">#REF!</definedName>
    <definedName name="관_상직" localSheetId="5">#REF!</definedName>
    <definedName name="관_상직" localSheetId="26">#REF!</definedName>
    <definedName name="관_상직" localSheetId="25">#REF!</definedName>
    <definedName name="관_상직">#REF!</definedName>
    <definedName name="관_주접" localSheetId="10">#REF!</definedName>
    <definedName name="관_주접" localSheetId="8">#REF!</definedName>
    <definedName name="관_주접" localSheetId="15">#REF!</definedName>
    <definedName name="관_주접" localSheetId="4">#REF!</definedName>
    <definedName name="관_주접" localSheetId="5">#REF!</definedName>
    <definedName name="관_주접" localSheetId="26">#REF!</definedName>
    <definedName name="관_주접" localSheetId="25">#REF!</definedName>
    <definedName name="관_주접">#REF!</definedName>
    <definedName name="관_지" localSheetId="10">[61]수량산출!#REF!</definedName>
    <definedName name="관_지" localSheetId="8">[61]수량산출!#REF!</definedName>
    <definedName name="관_지" localSheetId="15">[61]수량산출!#REF!</definedName>
    <definedName name="관_지" localSheetId="24">#REF!</definedName>
    <definedName name="관_지" localSheetId="4">[61]수량산출!#REF!</definedName>
    <definedName name="관_지" localSheetId="5">[61]수량산출!#REF!</definedName>
    <definedName name="관_지" localSheetId="26">[61]수량산출!#REF!</definedName>
    <definedName name="관_지" localSheetId="25">[61]수량산출!#REF!</definedName>
    <definedName name="관_지">[61]수량산출!#REF!</definedName>
    <definedName name="관_직주" localSheetId="10">#REF!</definedName>
    <definedName name="관_직주" localSheetId="8">#REF!</definedName>
    <definedName name="관_직주" localSheetId="15">#REF!</definedName>
    <definedName name="관_직주" localSheetId="24">#REF!</definedName>
    <definedName name="관_직주" localSheetId="4">#REF!</definedName>
    <definedName name="관_직주" localSheetId="5">#REF!</definedName>
    <definedName name="관_직주" localSheetId="26">#REF!</definedName>
    <definedName name="관_직주" localSheetId="25">#REF!</definedName>
    <definedName name="관_직주">#REF!</definedName>
    <definedName name="관100" localSheetId="10">#REF!</definedName>
    <definedName name="관100" localSheetId="15">#REF!</definedName>
    <definedName name="관100" localSheetId="4">#REF!</definedName>
    <definedName name="관100" localSheetId="5">#REF!</definedName>
    <definedName name="관100" localSheetId="26">#REF!</definedName>
    <definedName name="관100" localSheetId="25">#REF!</definedName>
    <definedName name="관100">#REF!</definedName>
    <definedName name="관15" localSheetId="10">#REF!</definedName>
    <definedName name="관15" localSheetId="15">#REF!</definedName>
    <definedName name="관15" localSheetId="4">#REF!</definedName>
    <definedName name="관15" localSheetId="5">#REF!</definedName>
    <definedName name="관15" localSheetId="26">#REF!</definedName>
    <definedName name="관15" localSheetId="25">#REF!</definedName>
    <definedName name="관15">#REF!</definedName>
    <definedName name="관20" localSheetId="10">#REF!</definedName>
    <definedName name="관20" localSheetId="15">#REF!</definedName>
    <definedName name="관20" localSheetId="4">#REF!</definedName>
    <definedName name="관20" localSheetId="5">#REF!</definedName>
    <definedName name="관20" localSheetId="26">#REF!</definedName>
    <definedName name="관20" localSheetId="25">#REF!</definedName>
    <definedName name="관20">#REF!</definedName>
    <definedName name="관25" localSheetId="10">#REF!</definedName>
    <definedName name="관25" localSheetId="15">#REF!</definedName>
    <definedName name="관25" localSheetId="4">#REF!</definedName>
    <definedName name="관25" localSheetId="5">#REF!</definedName>
    <definedName name="관25" localSheetId="26">#REF!</definedName>
    <definedName name="관25" localSheetId="25">#REF!</definedName>
    <definedName name="관25">#REF!</definedName>
    <definedName name="관30" localSheetId="10">#REF!</definedName>
    <definedName name="관30" localSheetId="15">#REF!</definedName>
    <definedName name="관30" localSheetId="4">#REF!</definedName>
    <definedName name="관30" localSheetId="5">#REF!</definedName>
    <definedName name="관30" localSheetId="26">#REF!</definedName>
    <definedName name="관30" localSheetId="25">#REF!</definedName>
    <definedName name="관30">#REF!</definedName>
    <definedName name="관40" localSheetId="10">#REF!</definedName>
    <definedName name="관40" localSheetId="15">#REF!</definedName>
    <definedName name="관40" localSheetId="4">#REF!</definedName>
    <definedName name="관40" localSheetId="5">#REF!</definedName>
    <definedName name="관40" localSheetId="26">#REF!</definedName>
    <definedName name="관40" localSheetId="25">#REF!</definedName>
    <definedName name="관40">#REF!</definedName>
    <definedName name="관T" localSheetId="10">#REF!</definedName>
    <definedName name="관T" localSheetId="15">#REF!</definedName>
    <definedName name="관T" localSheetId="4">#REF!</definedName>
    <definedName name="관T" localSheetId="5">#REF!</definedName>
    <definedName name="관T" localSheetId="26">#REF!</definedName>
    <definedName name="관T" localSheetId="25">#REF!</definedName>
    <definedName name="관T">#REF!</definedName>
    <definedName name="관경" localSheetId="10">'[28]토사(PE)'!#REF!</definedName>
    <definedName name="관경" localSheetId="8">'[28]토사(PE)'!#REF!</definedName>
    <definedName name="관경" localSheetId="15">'[28]토사(PE)'!#REF!</definedName>
    <definedName name="관경" localSheetId="4">'[28]토사(PE)'!#REF!</definedName>
    <definedName name="관경" localSheetId="5">'[28]토사(PE)'!#REF!</definedName>
    <definedName name="관경" localSheetId="26">'[28]토사(PE)'!#REF!</definedName>
    <definedName name="관경" localSheetId="25">'[28]토사(PE)'!#REF!</definedName>
    <definedName name="관경">'[28]토사(PE)'!#REF!</definedName>
    <definedName name="관경_8" localSheetId="10">#REF!</definedName>
    <definedName name="관경_8" localSheetId="8">#REF!</definedName>
    <definedName name="관경_8" localSheetId="15">#REF!</definedName>
    <definedName name="관경_8" localSheetId="24">#REF!</definedName>
    <definedName name="관경_8" localSheetId="4">#REF!</definedName>
    <definedName name="관경_8" localSheetId="5">#REF!</definedName>
    <definedName name="관경_8" localSheetId="26">#REF!</definedName>
    <definedName name="관경_8" localSheetId="25">#REF!</definedName>
    <definedName name="관경_8">#REF!</definedName>
    <definedName name="관경1" localSheetId="10">'[69]토사(PE)'!#REF!</definedName>
    <definedName name="관경1" localSheetId="8">'[69]토사(PE)'!#REF!</definedName>
    <definedName name="관경1" localSheetId="15">'[69]토사(PE)'!#REF!</definedName>
    <definedName name="관경1" localSheetId="4">'[69]토사(PE)'!#REF!</definedName>
    <definedName name="관경1" localSheetId="5">'[69]토사(PE)'!#REF!</definedName>
    <definedName name="관경1" localSheetId="26">'[69]토사(PE)'!#REF!</definedName>
    <definedName name="관경1" localSheetId="25">'[69]토사(PE)'!#REF!</definedName>
    <definedName name="관경1">'[69]토사(PE)'!#REF!</definedName>
    <definedName name="관경1_8" localSheetId="10">#REF!</definedName>
    <definedName name="관경1_8" localSheetId="8">#REF!</definedName>
    <definedName name="관경1_8" localSheetId="15">#REF!</definedName>
    <definedName name="관경1_8" localSheetId="24">#REF!</definedName>
    <definedName name="관경1_8" localSheetId="4">#REF!</definedName>
    <definedName name="관경1_8" localSheetId="5">#REF!</definedName>
    <definedName name="관경1_8" localSheetId="26">#REF!</definedName>
    <definedName name="관경1_8" localSheetId="25">#REF!</definedName>
    <definedName name="관경1_8">#REF!</definedName>
    <definedName name="관경2" localSheetId="10">#REF!</definedName>
    <definedName name="관경2" localSheetId="15">#REF!</definedName>
    <definedName name="관경2" localSheetId="4">#REF!</definedName>
    <definedName name="관경2" localSheetId="5">#REF!</definedName>
    <definedName name="관경2" localSheetId="26">#REF!</definedName>
    <definedName name="관경2" localSheetId="25">#REF!</definedName>
    <definedName name="관경2">#REF!</definedName>
    <definedName name="관경3" localSheetId="10">#REF!</definedName>
    <definedName name="관경3" localSheetId="15">#REF!</definedName>
    <definedName name="관경3" localSheetId="4">#REF!</definedName>
    <definedName name="관경3" localSheetId="5">#REF!</definedName>
    <definedName name="관경3" localSheetId="26">#REF!</definedName>
    <definedName name="관경3" localSheetId="25">#REF!</definedName>
    <definedName name="관경3">#REF!</definedName>
    <definedName name="관경4" localSheetId="10">#REF!</definedName>
    <definedName name="관경4" localSheetId="15">#REF!</definedName>
    <definedName name="관경4" localSheetId="4">#REF!</definedName>
    <definedName name="관경4" localSheetId="5">#REF!</definedName>
    <definedName name="관경4" localSheetId="26">#REF!</definedName>
    <definedName name="관경4" localSheetId="25">#REF!</definedName>
    <definedName name="관경4">#REF!</definedName>
    <definedName name="관경5" localSheetId="10">#REF!</definedName>
    <definedName name="관경5" localSheetId="15">#REF!</definedName>
    <definedName name="관경5" localSheetId="4">#REF!</definedName>
    <definedName name="관경5" localSheetId="5">#REF!</definedName>
    <definedName name="관경5" localSheetId="26">#REF!</definedName>
    <definedName name="관경5" localSheetId="25">#REF!</definedName>
    <definedName name="관경5">#REF!</definedName>
    <definedName name="관경별치수표" localSheetId="10">#REF!</definedName>
    <definedName name="관경별치수표" localSheetId="15">#REF!</definedName>
    <definedName name="관경별치수표" localSheetId="4">#REF!</definedName>
    <definedName name="관경별치수표" localSheetId="5">#REF!</definedName>
    <definedName name="관경별치수표" localSheetId="26">#REF!</definedName>
    <definedName name="관경별치수표" localSheetId="25">#REF!</definedName>
    <definedName name="관경별치수표">#REF!</definedName>
    <definedName name="관공제" localSheetId="10">#REF!</definedName>
    <definedName name="관공제" localSheetId="8">#REF!</definedName>
    <definedName name="관공제" localSheetId="15">#REF!</definedName>
    <definedName name="관공제" localSheetId="24">#REF!</definedName>
    <definedName name="관공제" localSheetId="4">#REF!</definedName>
    <definedName name="관공제" localSheetId="5">#REF!</definedName>
    <definedName name="관공제" localSheetId="26">#REF!</definedName>
    <definedName name="관공제" localSheetId="25">#REF!</definedName>
    <definedName name="관공제">#REF!</definedName>
    <definedName name="관관" localSheetId="10">#REF!</definedName>
    <definedName name="관관" localSheetId="15">#REF!</definedName>
    <definedName name="관관" localSheetId="4">#REF!</definedName>
    <definedName name="관관" localSheetId="5">#REF!</definedName>
    <definedName name="관관" localSheetId="26">#REF!</definedName>
    <definedName name="관관" localSheetId="25">#REF!</definedName>
    <definedName name="관관">#REF!</definedName>
    <definedName name="관관관관관" localSheetId="10">#REF!</definedName>
    <definedName name="관관관관관" localSheetId="15">#REF!</definedName>
    <definedName name="관관관관관" localSheetId="4">#REF!</definedName>
    <definedName name="관관관관관" localSheetId="5">#REF!</definedName>
    <definedName name="관관관관관" localSheetId="26">#REF!</definedName>
    <definedName name="관관관관관" localSheetId="25">#REF!</definedName>
    <definedName name="관관관관관">#REF!</definedName>
    <definedName name="관급" localSheetId="10">#N/A</definedName>
    <definedName name="관급" localSheetId="15">#N/A</definedName>
    <definedName name="관급" localSheetId="24">'전기관로 토공산근'!관급</definedName>
    <definedName name="관급" localSheetId="5">#N/A</definedName>
    <definedName name="관급" localSheetId="26">#N/A</definedName>
    <definedName name="관급">공기밸브실조서!관급</definedName>
    <definedName name="관급_1" localSheetId="10">#N/A</definedName>
    <definedName name="관급_1" localSheetId="15">#N/A</definedName>
    <definedName name="관급_1" localSheetId="24">'전기관로 토공산근'!관급_1</definedName>
    <definedName name="관급_1" localSheetId="5">#N/A</definedName>
    <definedName name="관급_1" localSheetId="26">#N/A</definedName>
    <definedName name="관급_1">공기밸브실조서!관급_1</definedName>
    <definedName name="관급_10" localSheetId="10">#N/A</definedName>
    <definedName name="관급_10" localSheetId="15">#N/A</definedName>
    <definedName name="관급_10" localSheetId="24">'전기관로 토공산근'!관급_10</definedName>
    <definedName name="관급_10" localSheetId="5">#N/A</definedName>
    <definedName name="관급_10" localSheetId="26">#N/A</definedName>
    <definedName name="관급_10">공기밸브실조서!관급_10</definedName>
    <definedName name="관급_8" localSheetId="10">#N/A</definedName>
    <definedName name="관급_8" localSheetId="15">#N/A</definedName>
    <definedName name="관급_8" localSheetId="24">'전기관로 토공산근'!관급_8</definedName>
    <definedName name="관급_8" localSheetId="5">#N/A</definedName>
    <definedName name="관급_8" localSheetId="26">#N/A</definedName>
    <definedName name="관급_8">공기밸브실조서!관급_8</definedName>
    <definedName name="관급_9" localSheetId="10">#N/A</definedName>
    <definedName name="관급_9" localSheetId="15">#N/A</definedName>
    <definedName name="관급_9" localSheetId="24">'전기관로 토공산근'!관급_9</definedName>
    <definedName name="관급_9" localSheetId="5">#N/A</definedName>
    <definedName name="관급_9" localSheetId="26">#N/A</definedName>
    <definedName name="관급_9">공기밸브실조서!관급_9</definedName>
    <definedName name="관급자재집계표" localSheetId="10">#N/A</definedName>
    <definedName name="관급자재집계표" localSheetId="15">#N/A</definedName>
    <definedName name="관급자재집계표" localSheetId="24">'전기관로 토공산근'!관급자재집계표</definedName>
    <definedName name="관급자재집계표" localSheetId="5">#N/A</definedName>
    <definedName name="관급자재집계표" localSheetId="26">#N/A</definedName>
    <definedName name="관급자재집계표">공기밸브실조서!관급자재집계표</definedName>
    <definedName name="관급자재집계표_1" localSheetId="10">#N/A</definedName>
    <definedName name="관급자재집계표_1" localSheetId="15">#N/A</definedName>
    <definedName name="관급자재집계표_1" localSheetId="24">'전기관로 토공산근'!관급자재집계표_1</definedName>
    <definedName name="관급자재집계표_1" localSheetId="5">#N/A</definedName>
    <definedName name="관급자재집계표_1" localSheetId="26">#N/A</definedName>
    <definedName name="관급자재집계표_1">공기밸브실조서!관급자재집계표_1</definedName>
    <definedName name="관급자재집계표_10" localSheetId="10">#N/A</definedName>
    <definedName name="관급자재집계표_10" localSheetId="15">#N/A</definedName>
    <definedName name="관급자재집계표_10" localSheetId="24">'전기관로 토공산근'!관급자재집계표_10</definedName>
    <definedName name="관급자재집계표_10" localSheetId="5">#N/A</definedName>
    <definedName name="관급자재집계표_10" localSheetId="26">#N/A</definedName>
    <definedName name="관급자재집계표_10">공기밸브실조서!관급자재집계표_10</definedName>
    <definedName name="관급자재집계표_8" localSheetId="10">#N/A</definedName>
    <definedName name="관급자재집계표_8" localSheetId="15">#N/A</definedName>
    <definedName name="관급자재집계표_8" localSheetId="24">'전기관로 토공산근'!관급자재집계표_8</definedName>
    <definedName name="관급자재집계표_8" localSheetId="5">#N/A</definedName>
    <definedName name="관급자재집계표_8" localSheetId="26">#N/A</definedName>
    <definedName name="관급자재집계표_8">공기밸브실조서!관급자재집계표_8</definedName>
    <definedName name="관급자재집계표_9" localSheetId="10">#N/A</definedName>
    <definedName name="관급자재집계표_9" localSheetId="15">#N/A</definedName>
    <definedName name="관급자재집계표_9" localSheetId="24">'전기관로 토공산근'!관급자재집계표_9</definedName>
    <definedName name="관급자재집계표_9" localSheetId="5">#N/A</definedName>
    <definedName name="관급자재집계표_9" localSheetId="26">#N/A</definedName>
    <definedName name="관급자재집계표_9">공기밸브실조서!관급자재집계표_9</definedName>
    <definedName name="관기초" localSheetId="10">BlankMacro1</definedName>
    <definedName name="관기초" localSheetId="15">BlankMacro1</definedName>
    <definedName name="관기초" localSheetId="24">BlankMacro1</definedName>
    <definedName name="관기초" localSheetId="4">BlankMacro1</definedName>
    <definedName name="관기초" localSheetId="5">BlankMacro1</definedName>
    <definedName name="관기초" localSheetId="26">BlankMacro1</definedName>
    <definedName name="관기초" localSheetId="25">BlankMacro1</definedName>
    <definedName name="관기초">BlankMacro1</definedName>
    <definedName name="관기초DATA" localSheetId="10">[46]가시설단위수량!#REF!</definedName>
    <definedName name="관기초DATA" localSheetId="8">[46]가시설단위수량!#REF!</definedName>
    <definedName name="관기초DATA" localSheetId="15">[46]가시설단위수량!#REF!</definedName>
    <definedName name="관기초DATA" localSheetId="4">[46]가시설단위수량!#REF!</definedName>
    <definedName name="관기초DATA" localSheetId="5">[46]가시설단위수량!#REF!</definedName>
    <definedName name="관기초DATA" localSheetId="26">[46]가시설단위수량!#REF!</definedName>
    <definedName name="관기초DATA" localSheetId="25">[46]가시설단위수량!#REF!</definedName>
    <definedName name="관기초DATA">[46]가시설단위수량!#REF!</definedName>
    <definedName name="관기초종류">[70]관로토공!$K$3:$K$452</definedName>
    <definedName name="관두께" localSheetId="10">#REF!</definedName>
    <definedName name="관두께" localSheetId="8">#REF!</definedName>
    <definedName name="관두께" localSheetId="15">#REF!</definedName>
    <definedName name="관두께" localSheetId="4">#REF!</definedName>
    <definedName name="관두께" localSheetId="5">#REF!</definedName>
    <definedName name="관두께" localSheetId="26">#REF!</definedName>
    <definedName name="관두께" localSheetId="25">#REF!</definedName>
    <definedName name="관두께">#REF!</definedName>
    <definedName name="관두께_8" localSheetId="10">#REF!</definedName>
    <definedName name="관두께_8" localSheetId="8">#REF!</definedName>
    <definedName name="관두께_8" localSheetId="15">#REF!</definedName>
    <definedName name="관두께_8" localSheetId="24">#REF!</definedName>
    <definedName name="관두께_8" localSheetId="4">#REF!</definedName>
    <definedName name="관두께_8" localSheetId="5">#REF!</definedName>
    <definedName name="관두께_8" localSheetId="26">#REF!</definedName>
    <definedName name="관두께_8" localSheetId="25">#REF!</definedName>
    <definedName name="관두께_8">#REF!</definedName>
    <definedName name="관로" localSheetId="10">#REF!</definedName>
    <definedName name="관로" localSheetId="15">#REF!</definedName>
    <definedName name="관로" localSheetId="4">#REF!</definedName>
    <definedName name="관로" localSheetId="5">#REF!</definedName>
    <definedName name="관로" localSheetId="26">#REF!</definedName>
    <definedName name="관로" localSheetId="25">#REF!</definedName>
    <definedName name="관로">#REF!</definedName>
    <definedName name="관로C"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관로C"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관로공내부" localSheetId="10">#REF!</definedName>
    <definedName name="관로공내부" localSheetId="8">#REF!</definedName>
    <definedName name="관로공내부" localSheetId="15">#REF!</definedName>
    <definedName name="관로공내부" localSheetId="24">#REF!</definedName>
    <definedName name="관로공내부" localSheetId="4">#REF!</definedName>
    <definedName name="관로공내부" localSheetId="5">#REF!</definedName>
    <definedName name="관로공내부" localSheetId="26">#REF!</definedName>
    <definedName name="관로공내부" localSheetId="25">#REF!</definedName>
    <definedName name="관로공내부">#REF!</definedName>
    <definedName name="관로연장조서" localSheetId="10">'[71]토사(PE)'!#REF!</definedName>
    <definedName name="관로연장조서" localSheetId="8">'[71]토사(PE)'!#REF!</definedName>
    <definedName name="관로연장조서" localSheetId="15">'[71]토사(PE)'!#REF!</definedName>
    <definedName name="관로연장조서" localSheetId="4">'[71]토사(PE)'!#REF!</definedName>
    <definedName name="관로연장조서" localSheetId="5">'[71]토사(PE)'!#REF!</definedName>
    <definedName name="관로연장조서" localSheetId="26">'[71]토사(PE)'!#REF!</definedName>
    <definedName name="관로연장조서" localSheetId="25">'[71]토사(PE)'!#REF!</definedName>
    <definedName name="관로연장조서">'[71]토사(PE)'!#REF!</definedName>
    <definedName name="관로조서" localSheetId="10">#REF!</definedName>
    <definedName name="관로조서" localSheetId="8">#REF!</definedName>
    <definedName name="관로조서" localSheetId="15">#REF!</definedName>
    <definedName name="관로조서" localSheetId="24">#REF!</definedName>
    <definedName name="관로조서" localSheetId="4">#REF!</definedName>
    <definedName name="관로조서" localSheetId="5">#REF!</definedName>
    <definedName name="관로조서" localSheetId="26">#REF!</definedName>
    <definedName name="관로조서" localSheetId="25">#REF!</definedName>
    <definedName name="관로조서">#REF!</definedName>
    <definedName name="관로토공" localSheetId="10">#N/A</definedName>
    <definedName name="관로토공" localSheetId="15">#N/A</definedName>
    <definedName name="관로토공" localSheetId="24">'전기관로 토공산근'!관로토공</definedName>
    <definedName name="관로토공" localSheetId="5">#N/A</definedName>
    <definedName name="관로토공" localSheetId="26">#N/A</definedName>
    <definedName name="관로토공">공기밸브실조서!관로토공</definedName>
    <definedName name="관로토공_1" localSheetId="10">#N/A</definedName>
    <definedName name="관로토공_1" localSheetId="15">#N/A</definedName>
    <definedName name="관로토공_1" localSheetId="24">'전기관로 토공산근'!관로토공_1</definedName>
    <definedName name="관로토공_1" localSheetId="5">#N/A</definedName>
    <definedName name="관로토공_1" localSheetId="26">#N/A</definedName>
    <definedName name="관로토공_1">공기밸브실조서!관로토공_1</definedName>
    <definedName name="관로토공_10" localSheetId="10">#N/A</definedName>
    <definedName name="관로토공_10" localSheetId="15">#N/A</definedName>
    <definedName name="관로토공_10" localSheetId="24">'전기관로 토공산근'!관로토공_10</definedName>
    <definedName name="관로토공_10" localSheetId="5">#N/A</definedName>
    <definedName name="관로토공_10" localSheetId="26">#N/A</definedName>
    <definedName name="관로토공_10">공기밸브실조서!관로토공_10</definedName>
    <definedName name="관로토공_9" localSheetId="10">#N/A</definedName>
    <definedName name="관로토공_9" localSheetId="15">#N/A</definedName>
    <definedName name="관로토공_9" localSheetId="24">'전기관로 토공산근'!관로토공_9</definedName>
    <definedName name="관로토공_9" localSheetId="5">#N/A</definedName>
    <definedName name="관로토공_9" localSheetId="26">#N/A</definedName>
    <definedName name="관로토공_9">공기밸브실조서!관로토공_9</definedName>
    <definedName name="관로표시" localSheetId="10">'[72]토사(PE)'!#REF!</definedName>
    <definedName name="관로표시" localSheetId="8">'[72]토사(PE)'!#REF!</definedName>
    <definedName name="관로표시" localSheetId="15">'[72]토사(PE)'!#REF!</definedName>
    <definedName name="관로표시" localSheetId="4">'[72]토사(PE)'!#REF!</definedName>
    <definedName name="관로표시" localSheetId="5">'[72]토사(PE)'!#REF!</definedName>
    <definedName name="관로표시" localSheetId="26">'[72]토사(PE)'!#REF!</definedName>
    <definedName name="관로표시" localSheetId="25">'[72]토사(PE)'!#REF!</definedName>
    <definedName name="관로표시">'[72]토사(PE)'!#REF!</definedName>
    <definedName name="관번호" localSheetId="10">#REF!</definedName>
    <definedName name="관번호" localSheetId="8">#REF!</definedName>
    <definedName name="관번호" localSheetId="15">#REF!</definedName>
    <definedName name="관번호" localSheetId="24">#REF!</definedName>
    <definedName name="관번호" localSheetId="4">#REF!</definedName>
    <definedName name="관번호" localSheetId="5">#REF!</definedName>
    <definedName name="관번호" localSheetId="26">#REF!</definedName>
    <definedName name="관번호" localSheetId="25">#REF!</definedName>
    <definedName name="관번호">#REF!</definedName>
    <definedName name="관보호">0.2</definedName>
    <definedName name="관외경" localSheetId="10">#REF!</definedName>
    <definedName name="관외경" localSheetId="8">#REF!</definedName>
    <definedName name="관외경" localSheetId="15">#REF!</definedName>
    <definedName name="관외경" localSheetId="24">#REF!</definedName>
    <definedName name="관외경" localSheetId="4">#REF!</definedName>
    <definedName name="관외경" localSheetId="5">#REF!</definedName>
    <definedName name="관외경" localSheetId="26">#REF!</definedName>
    <definedName name="관외경" localSheetId="25">#REF!</definedName>
    <definedName name="관외경">#REF!</definedName>
    <definedName name="관저고" localSheetId="10">#REF!</definedName>
    <definedName name="관저고" localSheetId="8">#REF!</definedName>
    <definedName name="관저고" localSheetId="15">#REF!</definedName>
    <definedName name="관저고" localSheetId="24">#REF!</definedName>
    <definedName name="관저고" localSheetId="4">#REF!</definedName>
    <definedName name="관저고" localSheetId="5">#REF!</definedName>
    <definedName name="관저고" localSheetId="26">#REF!</definedName>
    <definedName name="관저고" localSheetId="25">#REF!</definedName>
    <definedName name="관저고">#REF!</definedName>
    <definedName name="관절8다" localSheetId="10">#REF!</definedName>
    <definedName name="관절8다" localSheetId="15">#REF!</definedName>
    <definedName name="관절8다" localSheetId="4">#REF!</definedName>
    <definedName name="관절8다" localSheetId="5">#REF!</definedName>
    <definedName name="관절8다" localSheetId="26">#REF!</definedName>
    <definedName name="관절8다" localSheetId="25">#REF!</definedName>
    <definedName name="관절8다">#REF!</definedName>
    <definedName name="관제원" localSheetId="10">#REF!</definedName>
    <definedName name="관제원" localSheetId="8">#REF!</definedName>
    <definedName name="관제원" localSheetId="15">#REF!</definedName>
    <definedName name="관제원" localSheetId="24">#REF!</definedName>
    <definedName name="관제원" localSheetId="4">#REF!</definedName>
    <definedName name="관제원" localSheetId="5">#REF!</definedName>
    <definedName name="관제원" localSheetId="26">#REF!</definedName>
    <definedName name="관제원" localSheetId="25">#REF!</definedName>
    <definedName name="관제원">#REF!</definedName>
    <definedName name="관지수링" localSheetId="10">#REF!</definedName>
    <definedName name="관지수링" localSheetId="8">#REF!</definedName>
    <definedName name="관지수링" localSheetId="15">#REF!</definedName>
    <definedName name="관지수링" localSheetId="4">#REF!</definedName>
    <definedName name="관지수링" localSheetId="5">#REF!</definedName>
    <definedName name="관지수링" localSheetId="26">#REF!</definedName>
    <definedName name="관지수링" localSheetId="25">#REF!</definedName>
    <definedName name="관지수링">#REF!</definedName>
    <definedName name="관지수판" localSheetId="10">[61]수량산출!#REF!</definedName>
    <definedName name="관지수판" localSheetId="8">[61]수량산출!#REF!</definedName>
    <definedName name="관지수판" localSheetId="15">[61]수량산출!#REF!</definedName>
    <definedName name="관지수판" localSheetId="24">#REF!</definedName>
    <definedName name="관지수판" localSheetId="4">[61]수량산출!#REF!</definedName>
    <definedName name="관지수판" localSheetId="5">[61]수량산출!#REF!</definedName>
    <definedName name="관지수판" localSheetId="26">[61]수량산출!#REF!</definedName>
    <definedName name="관지수판" localSheetId="25">[61]수량산출!#REF!</definedName>
    <definedName name="관지수판">[61]수량산출!#REF!</definedName>
    <definedName name="관토피" localSheetId="10">'[28]토사(PE)'!#REF!</definedName>
    <definedName name="관토피" localSheetId="8">'[28]토사(PE)'!#REF!</definedName>
    <definedName name="관토피" localSheetId="15">'[28]토사(PE)'!#REF!</definedName>
    <definedName name="관토피" localSheetId="4">'[28]토사(PE)'!#REF!</definedName>
    <definedName name="관토피" localSheetId="5">'[28]토사(PE)'!#REF!</definedName>
    <definedName name="관토피" localSheetId="26">'[28]토사(PE)'!#REF!</definedName>
    <definedName name="관토피" localSheetId="25">'[28]토사(PE)'!#REF!</definedName>
    <definedName name="관토피">'[28]토사(PE)'!#REF!</definedName>
    <definedName name="관토피_8" localSheetId="10">#REF!</definedName>
    <definedName name="관토피_8" localSheetId="8">#REF!</definedName>
    <definedName name="관토피_8" localSheetId="15">#REF!</definedName>
    <definedName name="관토피_8" localSheetId="24">#REF!</definedName>
    <definedName name="관토피_8" localSheetId="4">#REF!</definedName>
    <definedName name="관토피_8" localSheetId="5">#REF!</definedName>
    <definedName name="관토피_8" localSheetId="26">#REF!</definedName>
    <definedName name="관토피_8" localSheetId="25">#REF!</definedName>
    <definedName name="관토피_8">#REF!</definedName>
    <definedName name="광나무1003">[59]데이타!$E$51</definedName>
    <definedName name="광나무1203">[59]데이타!$E$52</definedName>
    <definedName name="광나무1506">[59]데이타!$E$53</definedName>
    <definedName name="광남견적1" localSheetId="10">#N/A</definedName>
    <definedName name="광남견적1" localSheetId="15">#N/A</definedName>
    <definedName name="광남견적1" localSheetId="24">'전기관로 토공산근'!광남견적1</definedName>
    <definedName name="광남견적1" localSheetId="5">#N/A</definedName>
    <definedName name="광남견적1" localSheetId="26">#N/A</definedName>
    <definedName name="광남견적1">공기밸브실조서!광남견적1</definedName>
    <definedName name="광속" localSheetId="10">#REF!</definedName>
    <definedName name="광속" localSheetId="15">#REF!</definedName>
    <definedName name="광속" localSheetId="4">#REF!</definedName>
    <definedName name="광속" localSheetId="5">#REF!</definedName>
    <definedName name="광속" localSheetId="26">#REF!</definedName>
    <definedName name="광속" localSheetId="25">#REF!</definedName>
    <definedName name="광속">#REF!</definedName>
    <definedName name="광영배수설비" localSheetId="10">#REF!</definedName>
    <definedName name="광영배수설비" localSheetId="8">#REF!</definedName>
    <definedName name="광영배수설비" localSheetId="15">#REF!</definedName>
    <definedName name="광영배수설비" localSheetId="24">#REF!</definedName>
    <definedName name="광영배수설비" localSheetId="4">#REF!</definedName>
    <definedName name="광영배수설비" localSheetId="5">#REF!</definedName>
    <definedName name="광영배수설비" localSheetId="26">#REF!</definedName>
    <definedName name="광영배수설비" localSheetId="25">#REF!</definedName>
    <definedName name="광영배수설비">#REF!</definedName>
    <definedName name="광영오수" localSheetId="10">#REF!</definedName>
    <definedName name="광영오수" localSheetId="8">#REF!</definedName>
    <definedName name="광영오수" localSheetId="15">#REF!</definedName>
    <definedName name="광영오수" localSheetId="24">#REF!</definedName>
    <definedName name="광영오수" localSheetId="4">#REF!</definedName>
    <definedName name="광영오수" localSheetId="5">#REF!</definedName>
    <definedName name="광영오수" localSheetId="26">#REF!</definedName>
    <definedName name="광영오수" localSheetId="25">#REF!</definedName>
    <definedName name="광영오수">#REF!</definedName>
    <definedName name="광영우수" localSheetId="10">#REF!</definedName>
    <definedName name="광영우수" localSheetId="8">#REF!</definedName>
    <definedName name="광영우수" localSheetId="15">#REF!</definedName>
    <definedName name="광영우수" localSheetId="24">#REF!</definedName>
    <definedName name="광영우수" localSheetId="4">#REF!</definedName>
    <definedName name="광영우수" localSheetId="5">#REF!</definedName>
    <definedName name="광영우수" localSheetId="26">#REF!</definedName>
    <definedName name="광영우수" localSheetId="25">#REF!</definedName>
    <definedName name="광영우수">#REF!</definedName>
    <definedName name="광편백0405">[59]데이타!$E$153</definedName>
    <definedName name="광편백0507">[59]데이타!$E$154</definedName>
    <definedName name="광편백0509">[59]데이타!$E$155</definedName>
    <definedName name="교" localSheetId="24" hidden="1">{#N/A,#N/A,FALSE,"2~8번"}</definedName>
    <definedName name="교" hidden="1">{#N/A,#N/A,FALSE,"2~8번"}</definedName>
    <definedName name="교_통_표_지_판_수_량_명_세" localSheetId="10">#REF!</definedName>
    <definedName name="교_통_표_지_판_수_량_명_세" localSheetId="15">#REF!</definedName>
    <definedName name="교_통_표_지_판_수_량_명_세" localSheetId="4">#REF!</definedName>
    <definedName name="교_통_표_지_판_수_량_명_세" localSheetId="5">#REF!</definedName>
    <definedName name="교_통_표_지_판_수_량_명_세" localSheetId="26">#REF!</definedName>
    <definedName name="교_통_표_지_판_수_량_명_세" localSheetId="25">#REF!</definedName>
    <definedName name="교_통_표_지_판_수_량_명_세">#REF!</definedName>
    <definedName name="교_통_표_지_판_수_량_집_계" localSheetId="10">#REF!</definedName>
    <definedName name="교_통_표_지_판_수_량_집_계" localSheetId="15">#REF!</definedName>
    <definedName name="교_통_표_지_판_수_량_집_계" localSheetId="4">#REF!</definedName>
    <definedName name="교_통_표_지_판_수_량_집_계" localSheetId="5">#REF!</definedName>
    <definedName name="교_통_표_지_판_수_량_집_계" localSheetId="26">#REF!</definedName>
    <definedName name="교_통_표_지_판_수_량_집_계" localSheetId="25">#REF!</definedName>
    <definedName name="교_통_표_지_판_수_량_집_계">#REF!</definedName>
    <definedName name="교각1" localSheetId="10">#REF!</definedName>
    <definedName name="교각1" localSheetId="8">#REF!</definedName>
    <definedName name="교각1" localSheetId="15">#REF!</definedName>
    <definedName name="교각1" localSheetId="24">#REF!</definedName>
    <definedName name="교각1" localSheetId="4">#REF!</definedName>
    <definedName name="교각1" localSheetId="5">#REF!</definedName>
    <definedName name="교각1" localSheetId="26">#REF!</definedName>
    <definedName name="교각1" localSheetId="25">#REF!</definedName>
    <definedName name="교각1">#REF!</definedName>
    <definedName name="교각2" localSheetId="10">#REF!</definedName>
    <definedName name="교각2" localSheetId="8">#REF!</definedName>
    <definedName name="교각2" localSheetId="15">#REF!</definedName>
    <definedName name="교각2" localSheetId="24">#REF!</definedName>
    <definedName name="교각2" localSheetId="4">#REF!</definedName>
    <definedName name="교각2" localSheetId="5">#REF!</definedName>
    <definedName name="교각2" localSheetId="26">#REF!</definedName>
    <definedName name="교각2" localSheetId="25">#REF!</definedName>
    <definedName name="교각2">#REF!</definedName>
    <definedName name="교대" localSheetId="10">#REF!</definedName>
    <definedName name="교대" localSheetId="8">#REF!</definedName>
    <definedName name="교대" localSheetId="15">#REF!</definedName>
    <definedName name="교대" localSheetId="24">#REF!</definedName>
    <definedName name="교대" localSheetId="4">#REF!</definedName>
    <definedName name="교대" localSheetId="5">#REF!</definedName>
    <definedName name="교대" localSheetId="26">#REF!</definedName>
    <definedName name="교대" localSheetId="25">#REF!</definedName>
    <definedName name="교대">#REF!</definedName>
    <definedName name="교대2" localSheetId="10">#REF!</definedName>
    <definedName name="교대2" localSheetId="8">#REF!</definedName>
    <definedName name="교대2" localSheetId="15">#REF!</definedName>
    <definedName name="교대2" localSheetId="4">#REF!</definedName>
    <definedName name="교대2" localSheetId="5">#REF!</definedName>
    <definedName name="교대2" localSheetId="26">#REF!</definedName>
    <definedName name="교대2" localSheetId="25">#REF!</definedName>
    <definedName name="교대2">#REF!</definedName>
    <definedName name="교대보호블럭_설치" localSheetId="10">#REF!</definedName>
    <definedName name="교대보호블럭_설치" localSheetId="15">#REF!</definedName>
    <definedName name="교대보호블럭_설치" localSheetId="4">#REF!</definedName>
    <definedName name="교대보호블럭_설치" localSheetId="5">#REF!</definedName>
    <definedName name="교대보호블럭_설치" localSheetId="26">#REF!</definedName>
    <definedName name="교대보호블럭_설치" localSheetId="25">#REF!</definedName>
    <definedName name="교대보호블럭_설치">#REF!</definedName>
    <definedName name="교대접합공" localSheetId="10">#REF!</definedName>
    <definedName name="교대접합공" localSheetId="15">#REF!</definedName>
    <definedName name="교대접합공" localSheetId="4">#REF!</definedName>
    <definedName name="교대접합공" localSheetId="5">#REF!</definedName>
    <definedName name="교대접합공" localSheetId="26">#REF!</definedName>
    <definedName name="교대접합공" localSheetId="25">#REF!</definedName>
    <definedName name="교대접합공">#REF!</definedName>
    <definedName name="교대집계" localSheetId="24" hidden="1">{#N/A,#N/A,FALSE,"배수1"}</definedName>
    <definedName name="교대집계" hidden="1">{#N/A,#N/A,FALSE,"배수1"}</definedName>
    <definedName name="교대펄근집계" localSheetId="24" hidden="1">{#N/A,#N/A,FALSE,"배수1"}</definedName>
    <definedName name="교대펄근집계" hidden="1">{#N/A,#N/A,FALSE,"배수1"}</definedName>
    <definedName name="교량배수시설공" localSheetId="10">#REF!</definedName>
    <definedName name="교량배수시설공" localSheetId="15">#REF!</definedName>
    <definedName name="교량배수시설공" localSheetId="4">#REF!</definedName>
    <definedName name="교량배수시설공" localSheetId="5">#REF!</definedName>
    <definedName name="교량배수시설공" localSheetId="26">#REF!</definedName>
    <definedName name="교량배수시설공" localSheetId="25">#REF!</definedName>
    <definedName name="교량배수시설공">#REF!</definedName>
    <definedName name="교면방수" localSheetId="10">#REF!</definedName>
    <definedName name="교면방수" localSheetId="15">#REF!</definedName>
    <definedName name="교면방수" localSheetId="4">#REF!</definedName>
    <definedName name="교면방수" localSheetId="5">#REF!</definedName>
    <definedName name="교면방수" localSheetId="26">#REF!</definedName>
    <definedName name="교면방수" localSheetId="25">#REF!</definedName>
    <definedName name="교면방수">#REF!</definedName>
    <definedName name="교명판및설명판" localSheetId="10">#REF!</definedName>
    <definedName name="교명판및설명판" localSheetId="15">#REF!</definedName>
    <definedName name="교명판및설명판" localSheetId="4">#REF!</definedName>
    <definedName name="교명판및설명판" localSheetId="5">#REF!</definedName>
    <definedName name="교명판및설명판" localSheetId="26">#REF!</definedName>
    <definedName name="교명판및설명판" localSheetId="25">#REF!</definedName>
    <definedName name="교명판및설명판">#REF!</definedName>
    <definedName name="교좌받침공" localSheetId="10">#REF!</definedName>
    <definedName name="교좌받침공" localSheetId="15">#REF!</definedName>
    <definedName name="교좌받침공" localSheetId="4">#REF!</definedName>
    <definedName name="교좌받침공" localSheetId="5">#REF!</definedName>
    <definedName name="교좌받침공" localSheetId="26">#REF!</definedName>
    <definedName name="교좌받침공" localSheetId="25">#REF!</definedName>
    <definedName name="교좌받침공">#REF!</definedName>
    <definedName name="교통관리비집게표" localSheetId="24" hidden="1">{#N/A,#N/A,FALSE,"속도"}</definedName>
    <definedName name="교통관리비집게표" hidden="1">{#N/A,#N/A,FALSE,"속도"}</definedName>
    <definedName name="교통처리집계표" localSheetId="24" hidden="1">{#N/A,#N/A,FALSE,"골재소요량";#N/A,#N/A,FALSE,"골재소요량"}</definedName>
    <definedName name="교통처리집계표" hidden="1">{#N/A,#N/A,FALSE,"골재소요량";#N/A,#N/A,FALSE,"골재소요량"}</definedName>
    <definedName name="교통표지판개소별명세" localSheetId="10">#REF!</definedName>
    <definedName name="교통표지판개소별명세" localSheetId="8">#REF!</definedName>
    <definedName name="교통표지판개소별명세" localSheetId="15">#REF!</definedName>
    <definedName name="교통표지판개소별명세" localSheetId="24">#REF!</definedName>
    <definedName name="교통표지판개소별명세" localSheetId="4">#REF!</definedName>
    <definedName name="교통표지판개소별명세" localSheetId="5">#REF!</definedName>
    <definedName name="교통표지판개소별명세" localSheetId="26">#REF!</definedName>
    <definedName name="교통표지판개소별명세" localSheetId="25">#REF!</definedName>
    <definedName name="교통표지판개소별명세">#REF!</definedName>
    <definedName name="교통표지판기초단위수량" localSheetId="10">#REF!</definedName>
    <definedName name="교통표지판기초단위수량" localSheetId="8">#REF!</definedName>
    <definedName name="교통표지판기초단위수량" localSheetId="15">#REF!</definedName>
    <definedName name="교통표지판기초단위수량" localSheetId="24">#REF!</definedName>
    <definedName name="교통표지판기초단위수량" localSheetId="4">#REF!</definedName>
    <definedName name="교통표지판기초단위수량" localSheetId="5">#REF!</definedName>
    <definedName name="교통표지판기초단위수량" localSheetId="26">#REF!</definedName>
    <definedName name="교통표지판기초단위수량" localSheetId="25">#REF!</definedName>
    <definedName name="교통표지판기초단위수량">#REF!</definedName>
    <definedName name="교통표지판수량명세" localSheetId="10">#REF!</definedName>
    <definedName name="교통표지판수량명세" localSheetId="8">#REF!</definedName>
    <definedName name="교통표지판수량명세" localSheetId="15">#REF!</definedName>
    <definedName name="교통표지판수량명세" localSheetId="24">#REF!</definedName>
    <definedName name="교통표지판수량명세" localSheetId="4">#REF!</definedName>
    <definedName name="교통표지판수량명세" localSheetId="5">#REF!</definedName>
    <definedName name="교통표지판수량명세" localSheetId="26">#REF!</definedName>
    <definedName name="교통표지판수량명세" localSheetId="25">#REF!</definedName>
    <definedName name="교통표지판수량명세">#REF!</definedName>
    <definedName name="교통표지판수량집계" localSheetId="10">#REF!</definedName>
    <definedName name="교통표지판수량집계" localSheetId="8">#REF!</definedName>
    <definedName name="교통표지판수량집계" localSheetId="15">#REF!</definedName>
    <definedName name="교통표지판수량집계" localSheetId="4">#REF!</definedName>
    <definedName name="교통표지판수량집계" localSheetId="5">#REF!</definedName>
    <definedName name="교통표지판수량집계" localSheetId="26">#REF!</definedName>
    <definedName name="교통표지판수량집계" localSheetId="25">#REF!</definedName>
    <definedName name="교통표지판수량집계">#REF!</definedName>
    <definedName name="교폭" localSheetId="10">#REF!</definedName>
    <definedName name="교폭" localSheetId="8">#REF!</definedName>
    <definedName name="교폭" localSheetId="15">#REF!</definedName>
    <definedName name="교폭" localSheetId="4">#REF!</definedName>
    <definedName name="교폭" localSheetId="5">#REF!</definedName>
    <definedName name="교폭" localSheetId="26">#REF!</definedName>
    <definedName name="교폭" localSheetId="25">#REF!</definedName>
    <definedName name="교폭">#REF!</definedName>
    <definedName name="교폭_8" localSheetId="10">#REF!</definedName>
    <definedName name="교폭_8" localSheetId="8">#REF!</definedName>
    <definedName name="교폭_8" localSheetId="15">#REF!</definedName>
    <definedName name="교폭_8" localSheetId="4">#REF!</definedName>
    <definedName name="교폭_8" localSheetId="5">#REF!</definedName>
    <definedName name="교폭_8" localSheetId="26">#REF!</definedName>
    <definedName name="교폭_8" localSheetId="25">#REF!</definedName>
    <definedName name="교폭_8">#REF!</definedName>
    <definedName name="구" localSheetId="10">#REF!</definedName>
    <definedName name="구" localSheetId="8">#REF!</definedName>
    <definedName name="구" localSheetId="15">#REF!</definedName>
    <definedName name="구" localSheetId="4">#REF!</definedName>
    <definedName name="구" localSheetId="5">#REF!</definedName>
    <definedName name="구" localSheetId="26">#REF!</definedName>
    <definedName name="구" localSheetId="25">#REF!</definedName>
    <definedName name="구">#REF!</definedName>
    <definedName name="구_8" localSheetId="10">#REF!</definedName>
    <definedName name="구_8" localSheetId="8">#REF!</definedName>
    <definedName name="구_8" localSheetId="15">#REF!</definedName>
    <definedName name="구_8" localSheetId="4">#REF!</definedName>
    <definedName name="구_8" localSheetId="5">#REF!</definedName>
    <definedName name="구_8" localSheetId="26">#REF!</definedName>
    <definedName name="구_8" localSheetId="25">#REF!</definedName>
    <definedName name="구_8">#REF!</definedName>
    <definedName name="구분" localSheetId="10">#REF!</definedName>
    <definedName name="구분" localSheetId="15">#REF!</definedName>
    <definedName name="구분" localSheetId="4">#REF!</definedName>
    <definedName name="구분" localSheetId="5">#REF!</definedName>
    <definedName name="구분" localSheetId="26">#REF!</definedName>
    <definedName name="구분" localSheetId="25">#REF!</definedName>
    <definedName name="구분">#REF!</definedName>
    <definedName name="구분3" localSheetId="10">#REF!</definedName>
    <definedName name="구분3" localSheetId="15">#REF!</definedName>
    <definedName name="구분3" localSheetId="4">#REF!</definedName>
    <definedName name="구분3" localSheetId="5">#REF!</definedName>
    <definedName name="구분3" localSheetId="26">#REF!</definedName>
    <definedName name="구분3" localSheetId="25">#REF!</definedName>
    <definedName name="구분3">#REF!</definedName>
    <definedName name="구상나무1505">[59]데이타!$E$69</definedName>
    <definedName name="구상나무2008">[59]데이타!$E$70</definedName>
    <definedName name="구상나무2510">[59]데이타!$E$71</definedName>
    <definedName name="구상나무3012">[59]데이타!$E$72</definedName>
    <definedName name="구조물" localSheetId="10">#REF!</definedName>
    <definedName name="구조물" localSheetId="8">#REF!</definedName>
    <definedName name="구조물" localSheetId="15">#REF!</definedName>
    <definedName name="구조물" localSheetId="24">#REF!</definedName>
    <definedName name="구조물" localSheetId="4">#REF!</definedName>
    <definedName name="구조물" localSheetId="5">#REF!</definedName>
    <definedName name="구조물" localSheetId="26">#REF!</definedName>
    <definedName name="구조물" localSheetId="25">#REF!</definedName>
    <definedName name="구조물">#REF!</definedName>
    <definedName name="구조물공" localSheetId="10">#REF!</definedName>
    <definedName name="구조물공" localSheetId="15">#REF!</definedName>
    <definedName name="구조물공" localSheetId="4">#REF!</definedName>
    <definedName name="구조물공" localSheetId="5">#REF!</definedName>
    <definedName name="구조물공" localSheetId="26">#REF!</definedName>
    <definedName name="구조물공" localSheetId="25">#REF!</definedName>
    <definedName name="구조물공">#REF!</definedName>
    <definedName name="구조물공_집계표_제목" localSheetId="10">#REF!</definedName>
    <definedName name="구조물공_집계표_제목" localSheetId="15">#REF!</definedName>
    <definedName name="구조물공_집계표_제목" localSheetId="4">#REF!</definedName>
    <definedName name="구조물공_집계표_제목" localSheetId="5">#REF!</definedName>
    <definedName name="구조물공_집계표_제목" localSheetId="26">#REF!</definedName>
    <definedName name="구조물공_집계표_제목" localSheetId="25">#REF!</definedName>
    <definedName name="구조물공_집계표_제목">#REF!</definedName>
    <definedName name="구조물공집계표" localSheetId="10">#REF!</definedName>
    <definedName name="구조물공집계표" localSheetId="8">#REF!</definedName>
    <definedName name="구조물공집계표" localSheetId="15">#REF!</definedName>
    <definedName name="구조물공집계표" localSheetId="24">#REF!</definedName>
    <definedName name="구조물공집계표" localSheetId="4">#REF!</definedName>
    <definedName name="구조물공집계표" localSheetId="5">#REF!</definedName>
    <definedName name="구조물공집계표" localSheetId="26">#REF!</definedName>
    <definedName name="구조물공집계표" localSheetId="25">#REF!</definedName>
    <definedName name="구조물공집계표">#REF!</definedName>
    <definedName name="구조물깨기" localSheetId="10">#REF!</definedName>
    <definedName name="구조물깨기" localSheetId="15">#REF!</definedName>
    <definedName name="구조물깨기" localSheetId="4">#REF!</definedName>
    <definedName name="구조물깨기" localSheetId="5">#REF!</definedName>
    <definedName name="구조물깨기" localSheetId="26">#REF!</definedName>
    <definedName name="구조물깨기" localSheetId="25">#REF!</definedName>
    <definedName name="구조물깨기">#REF!</definedName>
    <definedName name="구조물높이" localSheetId="10" hidden="1">'[73]8.PILE  (돌출)'!#REF!</definedName>
    <definedName name="구조물높이" localSheetId="8" hidden="1">'[73]8.PILE  (돌출)'!#REF!</definedName>
    <definedName name="구조물높이" localSheetId="15" hidden="1">'[73]8.PILE  (돌출)'!#REF!</definedName>
    <definedName name="구조물높이" localSheetId="4" hidden="1">'[73]8.PILE  (돌출)'!#REF!</definedName>
    <definedName name="구조물높이" localSheetId="5" hidden="1">'[73]8.PILE  (돌출)'!#REF!</definedName>
    <definedName name="구조물높이" localSheetId="26" hidden="1">'[73]8.PILE  (돌출)'!#REF!</definedName>
    <definedName name="구조물높이" localSheetId="25" hidden="1">'[73]8.PILE  (돌출)'!#REF!</definedName>
    <definedName name="구조물높이" hidden="1">'[73]8.PILE  (돌출)'!#REF!</definedName>
    <definedName name="구조물별포장가감수량집계표" localSheetId="10">#REF!</definedName>
    <definedName name="구조물별포장가감수량집계표" localSheetId="8">#REF!</definedName>
    <definedName name="구조물별포장가감수량집계표" localSheetId="15">#REF!</definedName>
    <definedName name="구조물별포장가감수량집계표" localSheetId="24">#REF!</definedName>
    <definedName name="구조물별포장가감수량집계표" localSheetId="4">#REF!</definedName>
    <definedName name="구조물별포장가감수량집계표" localSheetId="5">#REF!</definedName>
    <definedName name="구조물별포장가감수량집계표" localSheetId="26">#REF!</definedName>
    <definedName name="구조물별포장가감수량집계표" localSheetId="25">#REF!</definedName>
    <definedName name="구조물별포장가감수량집계표">#REF!</definedName>
    <definedName name="구조물집계" localSheetId="10">#REF!</definedName>
    <definedName name="구조물집계" localSheetId="8">#REF!</definedName>
    <definedName name="구조물집계" localSheetId="15">#REF!</definedName>
    <definedName name="구조물집계" localSheetId="24">#REF!</definedName>
    <definedName name="구조물집계" localSheetId="4">#REF!</definedName>
    <definedName name="구조물집계" localSheetId="5">#REF!</definedName>
    <definedName name="구조물집계" localSheetId="26">#REF!</definedName>
    <definedName name="구조물집계" localSheetId="25">#REF!</definedName>
    <definedName name="구조물집계">#REF!</definedName>
    <definedName name="구조물집계2" localSheetId="10">#REF!</definedName>
    <definedName name="구조물집계2" localSheetId="8">#REF!</definedName>
    <definedName name="구조물집계2" localSheetId="15">#REF!</definedName>
    <definedName name="구조물집계2" localSheetId="24">#REF!</definedName>
    <definedName name="구조물집계2" localSheetId="4">#REF!</definedName>
    <definedName name="구조물집계2" localSheetId="5">#REF!</definedName>
    <definedName name="구조물집계2" localSheetId="26">#REF!</definedName>
    <definedName name="구조물집계2" localSheetId="25">#REF!</definedName>
    <definedName name="구조물집계2">#REF!</definedName>
    <definedName name="구종물" localSheetId="24" hidden="1">{#N/A,#N/A,FALSE,"속도"}</definedName>
    <definedName name="구종물" hidden="1">{#N/A,#N/A,FALSE,"속도"}</definedName>
    <definedName name="구체콘" localSheetId="10">#REF!</definedName>
    <definedName name="구체콘" localSheetId="15">#REF!</definedName>
    <definedName name="구체콘" localSheetId="4">#REF!</definedName>
    <definedName name="구체콘" localSheetId="5">#REF!</definedName>
    <definedName name="구체콘" localSheetId="26">#REF!</definedName>
    <definedName name="구체콘" localSheetId="25">#REF!</definedName>
    <definedName name="구체콘">#REF!</definedName>
    <definedName name="군민운동장" localSheetId="10">#N/A</definedName>
    <definedName name="군민운동장" localSheetId="15">#N/A</definedName>
    <definedName name="군민운동장" localSheetId="24">'전기관로 토공산근'!군민운동장</definedName>
    <definedName name="군민운동장" localSheetId="5">#N/A</definedName>
    <definedName name="군민운동장" localSheetId="26">#N/A</definedName>
    <definedName name="군민운동장">공기밸브실조서!군민운동장</definedName>
    <definedName name="군민운동장_1" localSheetId="10">#N/A</definedName>
    <definedName name="군민운동장_1" localSheetId="15">#N/A</definedName>
    <definedName name="군민운동장_1" localSheetId="24">'전기관로 토공산근'!군민운동장_1</definedName>
    <definedName name="군민운동장_1" localSheetId="5">#N/A</definedName>
    <definedName name="군민운동장_1" localSheetId="26">#N/A</definedName>
    <definedName name="군민운동장_1">공기밸브실조서!군민운동장_1</definedName>
    <definedName name="군민운동장_10" localSheetId="10">#N/A</definedName>
    <definedName name="군민운동장_10" localSheetId="15">#N/A</definedName>
    <definedName name="군민운동장_10" localSheetId="24">'전기관로 토공산근'!군민운동장_10</definedName>
    <definedName name="군민운동장_10" localSheetId="5">#N/A</definedName>
    <definedName name="군민운동장_10" localSheetId="26">#N/A</definedName>
    <definedName name="군민운동장_10">공기밸브실조서!군민운동장_10</definedName>
    <definedName name="군민운동장_9" localSheetId="10">#N/A</definedName>
    <definedName name="군민운동장_9" localSheetId="15">#N/A</definedName>
    <definedName name="군민운동장_9" localSheetId="24">'전기관로 토공산근'!군민운동장_9</definedName>
    <definedName name="군민운동장_9" localSheetId="5">#N/A</definedName>
    <definedName name="군민운동장_9" localSheetId="26">#N/A</definedName>
    <definedName name="군민운동장_9">공기밸브실조서!군민운동장_9</definedName>
    <definedName name="굴림" localSheetId="10">#REF!</definedName>
    <definedName name="굴림" localSheetId="15">#REF!</definedName>
    <definedName name="굴림" localSheetId="4">#REF!</definedName>
    <definedName name="굴림" localSheetId="5">#REF!</definedName>
    <definedName name="굴림" localSheetId="26">#REF!</definedName>
    <definedName name="굴림" localSheetId="25">#REF!</definedName>
    <definedName name="굴림">#REF!</definedName>
    <definedName name="굴림체" localSheetId="10">#REF!</definedName>
    <definedName name="굴림체" localSheetId="15">#REF!</definedName>
    <definedName name="굴림체" localSheetId="4">#REF!</definedName>
    <definedName name="굴림체" localSheetId="5">#REF!</definedName>
    <definedName name="굴림체" localSheetId="26">#REF!</definedName>
    <definedName name="굴림체" localSheetId="25">#REF!</definedName>
    <definedName name="굴림체">#REF!</definedName>
    <definedName name="굴착고" localSheetId="10">#REF!</definedName>
    <definedName name="굴착고" localSheetId="8">#REF!</definedName>
    <definedName name="굴착고" localSheetId="15">#REF!</definedName>
    <definedName name="굴착고" localSheetId="24">#REF!</definedName>
    <definedName name="굴착고" localSheetId="4">#REF!</definedName>
    <definedName name="굴착고" localSheetId="5">#REF!</definedName>
    <definedName name="굴착고" localSheetId="26">#REF!</definedName>
    <definedName name="굴착고" localSheetId="25">#REF!</definedName>
    <definedName name="굴착고">#REF!</definedName>
    <definedName name="권">[72]DATE!$I$24:$I$85</definedName>
    <definedName name="권_8" localSheetId="10">#REF!</definedName>
    <definedName name="권_8" localSheetId="8">#REF!</definedName>
    <definedName name="권_8" localSheetId="15">#REF!</definedName>
    <definedName name="권_8" localSheetId="24">#REF!</definedName>
    <definedName name="권_8" localSheetId="4">#REF!</definedName>
    <definedName name="권_8" localSheetId="5">#REF!</definedName>
    <definedName name="권_8" localSheetId="26">#REF!</definedName>
    <definedName name="권_8" localSheetId="25">#REF!</definedName>
    <definedName name="권_8">#REF!</definedName>
    <definedName name="권권">[74]DATE!$I$24:$I$85</definedName>
    <definedName name="규격">[32]DATE!$C$24:$C$85</definedName>
    <definedName name="규격_8" localSheetId="10">#REF!</definedName>
    <definedName name="규격_8" localSheetId="8">#REF!</definedName>
    <definedName name="규격_8" localSheetId="15">#REF!</definedName>
    <definedName name="규격_8" localSheetId="24">#REF!</definedName>
    <definedName name="규격_8" localSheetId="4">#REF!</definedName>
    <definedName name="규격_8" localSheetId="5">#REF!</definedName>
    <definedName name="규격_8" localSheetId="26">#REF!</definedName>
    <definedName name="규격_8" localSheetId="25">#REF!</definedName>
    <definedName name="규격_8">#REF!</definedName>
    <definedName name="그라우팅_펌프" localSheetId="10">#REF!</definedName>
    <definedName name="그라우팅_펌프" localSheetId="8">#REF!</definedName>
    <definedName name="그라우팅_펌프" localSheetId="15">#REF!</definedName>
    <definedName name="그라우팅_펌프" localSheetId="24">#REF!</definedName>
    <definedName name="그라우팅_펌프" localSheetId="4">#REF!</definedName>
    <definedName name="그라우팅_펌프" localSheetId="5">#REF!</definedName>
    <definedName name="그라우팅_펌프" localSheetId="26">#REF!</definedName>
    <definedName name="그라우팅_펌프" localSheetId="25">#REF!</definedName>
    <definedName name="그라우팅_펌프">#REF!</definedName>
    <definedName name="그레이더3.6" localSheetId="10">#REF!</definedName>
    <definedName name="그레이더3.6" localSheetId="15">#REF!</definedName>
    <definedName name="그레이더3.6" localSheetId="4">#REF!</definedName>
    <definedName name="그레이더3.6" localSheetId="5">#REF!</definedName>
    <definedName name="그레이더3.6" localSheetId="26">#REF!</definedName>
    <definedName name="그레이더3.6" localSheetId="25">#REF!</definedName>
    <definedName name="그레이더3.6">#REF!</definedName>
    <definedName name="그레이팅" localSheetId="24" hidden="1">{#N/A,#N/A,FALSE,"운반시간"}</definedName>
    <definedName name="그레이팅" hidden="1">{#N/A,#N/A,FALSE,"운반시간"}</definedName>
    <definedName name="그림" localSheetId="10">#N/A</definedName>
    <definedName name="그림" localSheetId="15">#N/A</definedName>
    <definedName name="그림" localSheetId="24">'전기관로 토공산근'!그림</definedName>
    <definedName name="그림" localSheetId="5">#N/A</definedName>
    <definedName name="그림" localSheetId="26">#N/A</definedName>
    <definedName name="그림">공기밸브실조서!그림</definedName>
    <definedName name="그림_1" localSheetId="10">#N/A</definedName>
    <definedName name="그림_1" localSheetId="15">#N/A</definedName>
    <definedName name="그림_1" localSheetId="24">'전기관로 토공산근'!그림_1</definedName>
    <definedName name="그림_1" localSheetId="5">#N/A</definedName>
    <definedName name="그림_1" localSheetId="26">#N/A</definedName>
    <definedName name="그림_1">공기밸브실조서!그림_1</definedName>
    <definedName name="그림_10" localSheetId="10">#N/A</definedName>
    <definedName name="그림_10" localSheetId="15">#N/A</definedName>
    <definedName name="그림_10" localSheetId="24">'전기관로 토공산근'!그림_10</definedName>
    <definedName name="그림_10" localSheetId="5">#N/A</definedName>
    <definedName name="그림_10" localSheetId="26">#N/A</definedName>
    <definedName name="그림_10">공기밸브실조서!그림_10</definedName>
    <definedName name="그림_8" localSheetId="10">#N/A</definedName>
    <definedName name="그림_8" localSheetId="15">#N/A</definedName>
    <definedName name="그림_8" localSheetId="24">'전기관로 토공산근'!그림_8</definedName>
    <definedName name="그림_8" localSheetId="5">#N/A</definedName>
    <definedName name="그림_8" localSheetId="26">#N/A</definedName>
    <definedName name="그림_8">공기밸브실조서!그림_8</definedName>
    <definedName name="그림_9" localSheetId="10">#N/A</definedName>
    <definedName name="그림_9" localSheetId="15">#N/A</definedName>
    <definedName name="그림_9" localSheetId="24">'전기관로 토공산근'!그림_9</definedName>
    <definedName name="그림_9" localSheetId="5">#N/A</definedName>
    <definedName name="그림_9" localSheetId="26">#N/A</definedName>
    <definedName name="그림_9">공기밸브실조서!그림_9</definedName>
    <definedName name="극한모멘트" localSheetId="10">#REF!</definedName>
    <definedName name="극한모멘트" localSheetId="15">#REF!</definedName>
    <definedName name="극한모멘트" localSheetId="4">#REF!</definedName>
    <definedName name="극한모멘트" localSheetId="5">#REF!</definedName>
    <definedName name="극한모멘트" localSheetId="26">#REF!</definedName>
    <definedName name="극한모멘트" localSheetId="25">#REF!</definedName>
    <definedName name="극한모멘트">#REF!</definedName>
    <definedName name="근입장" localSheetId="10">#REF!</definedName>
    <definedName name="근입장" localSheetId="8">#REF!</definedName>
    <definedName name="근입장" localSheetId="15">#REF!</definedName>
    <definedName name="근입장" localSheetId="24">#REF!</definedName>
    <definedName name="근입장" localSheetId="4">#REF!</definedName>
    <definedName name="근입장" localSheetId="5">#REF!</definedName>
    <definedName name="근입장" localSheetId="26">#REF!</definedName>
    <definedName name="근입장" localSheetId="25">#REF!</definedName>
    <definedName name="근입장">#REF!</definedName>
    <definedName name="근입장_8" localSheetId="10">#REF!</definedName>
    <definedName name="근입장_8" localSheetId="8">#REF!</definedName>
    <definedName name="근입장_8" localSheetId="15">#REF!</definedName>
    <definedName name="근입장_8" localSheetId="24">#REF!</definedName>
    <definedName name="근입장_8" localSheetId="4">#REF!</definedName>
    <definedName name="근입장_8" localSheetId="5">#REF!</definedName>
    <definedName name="근입장_8" localSheetId="26">#REF!</definedName>
    <definedName name="근입장_8" localSheetId="25">#REF!</definedName>
    <definedName name="근입장_8">#REF!</definedName>
    <definedName name="금송1006">[59]데이타!$E$73</definedName>
    <definedName name="금송1208">[59]데이타!$E$74</definedName>
    <definedName name="금송1510">[59]데이타!$E$75</definedName>
    <definedName name="급수전엘보" localSheetId="10">#REF!</definedName>
    <definedName name="급수전엘보" localSheetId="15">#REF!</definedName>
    <definedName name="급수전엘보" localSheetId="4">#REF!</definedName>
    <definedName name="급수전엘보" localSheetId="5">#REF!</definedName>
    <definedName name="급수전엘보" localSheetId="26">#REF!</definedName>
    <definedName name="급수전엘보" localSheetId="25">#REF!</definedName>
    <definedName name="급수전엘보">#REF!</definedName>
    <definedName name="기" localSheetId="10">'[48]토사(PE)'!#REF!</definedName>
    <definedName name="기" localSheetId="8">'[48]토사(PE)'!#REF!</definedName>
    <definedName name="기" localSheetId="15">'[48]토사(PE)'!#REF!</definedName>
    <definedName name="기" localSheetId="4">'[48]토사(PE)'!#REF!</definedName>
    <definedName name="기" localSheetId="5">'[48]토사(PE)'!#REF!</definedName>
    <definedName name="기" localSheetId="26">'[48]토사(PE)'!#REF!</definedName>
    <definedName name="기" localSheetId="25">'[48]토사(PE)'!#REF!</definedName>
    <definedName name="기">'[48]토사(PE)'!#REF!</definedName>
    <definedName name="기_2" localSheetId="10">#REF!</definedName>
    <definedName name="기_2" localSheetId="15">#REF!</definedName>
    <definedName name="기_2" localSheetId="4">#REF!</definedName>
    <definedName name="기_2" localSheetId="5">#REF!</definedName>
    <definedName name="기_2" localSheetId="26">#REF!</definedName>
    <definedName name="기_2" localSheetId="25">#REF!</definedName>
    <definedName name="기_2">#REF!</definedName>
    <definedName name="기_3" localSheetId="10">#REF!</definedName>
    <definedName name="기_3" localSheetId="15">#REF!</definedName>
    <definedName name="기_3" localSheetId="4">#REF!</definedName>
    <definedName name="기_3" localSheetId="5">#REF!</definedName>
    <definedName name="기_3" localSheetId="26">#REF!</definedName>
    <definedName name="기_3" localSheetId="25">#REF!</definedName>
    <definedName name="기_3">#REF!</definedName>
    <definedName name="기_5" localSheetId="10">#REF!</definedName>
    <definedName name="기_5" localSheetId="15">#REF!</definedName>
    <definedName name="기_5" localSheetId="4">#REF!</definedName>
    <definedName name="기_5" localSheetId="5">#REF!</definedName>
    <definedName name="기_5" localSheetId="26">#REF!</definedName>
    <definedName name="기_5" localSheetId="25">#REF!</definedName>
    <definedName name="기_5">#REF!</definedName>
    <definedName name="기_6" localSheetId="10">#REF!</definedName>
    <definedName name="기_6" localSheetId="15">#REF!</definedName>
    <definedName name="기_6" localSheetId="4">#REF!</definedName>
    <definedName name="기_6" localSheetId="5">#REF!</definedName>
    <definedName name="기_6" localSheetId="26">#REF!</definedName>
    <definedName name="기_6" localSheetId="25">#REF!</definedName>
    <definedName name="기_6">#REF!</definedName>
    <definedName name="기_9" localSheetId="10">#REF!</definedName>
    <definedName name="기_9" localSheetId="15">#REF!</definedName>
    <definedName name="기_9" localSheetId="4">#REF!</definedName>
    <definedName name="기_9" localSheetId="5">#REF!</definedName>
    <definedName name="기_9" localSheetId="26">#REF!</definedName>
    <definedName name="기_9" localSheetId="25">#REF!</definedName>
    <definedName name="기_9">#REF!</definedName>
    <definedName name="기_타__경_비__산_출_근_거" localSheetId="10">[75]내역서!#REF!</definedName>
    <definedName name="기_타__경_비__산_출_근_거" localSheetId="8">[75]내역서!#REF!</definedName>
    <definedName name="기_타__경_비__산_출_근_거" localSheetId="15">[75]내역서!#REF!</definedName>
    <definedName name="기_타__경_비__산_출_근_거" localSheetId="4">[75]내역서!#REF!</definedName>
    <definedName name="기_타__경_비__산_출_근_거" localSheetId="5">[75]내역서!#REF!</definedName>
    <definedName name="기_타__경_비__산_출_근_거" localSheetId="26">[75]내역서!#REF!</definedName>
    <definedName name="기_타__경_비__산_출_근_거" localSheetId="25">[75]내역서!#REF!</definedName>
    <definedName name="기_타__경_비__산_출_근_거">[75]내역서!#REF!</definedName>
    <definedName name="기2" localSheetId="10">#REF!</definedName>
    <definedName name="기2" localSheetId="15">#REF!</definedName>
    <definedName name="기2" localSheetId="4">#REF!</definedName>
    <definedName name="기2" localSheetId="5">#REF!</definedName>
    <definedName name="기2" localSheetId="26">#REF!</definedName>
    <definedName name="기2" localSheetId="25">#REF!</definedName>
    <definedName name="기2">#REF!</definedName>
    <definedName name="기계공" localSheetId="10">#REF!</definedName>
    <definedName name="기계공" localSheetId="15">#REF!</definedName>
    <definedName name="기계공" localSheetId="4">#REF!</definedName>
    <definedName name="기계공" localSheetId="5">#REF!</definedName>
    <definedName name="기계공" localSheetId="26">#REF!</definedName>
    <definedName name="기계공" localSheetId="25">#REF!</definedName>
    <definedName name="기계공">#REF!</definedName>
    <definedName name="기계높이" localSheetId="10">'[28]토사(PE)'!#REF!</definedName>
    <definedName name="기계높이" localSheetId="8">'[28]토사(PE)'!#REF!</definedName>
    <definedName name="기계높이" localSheetId="15">'[28]토사(PE)'!#REF!</definedName>
    <definedName name="기계높이" localSheetId="4">'[28]토사(PE)'!#REF!</definedName>
    <definedName name="기계높이" localSheetId="5">'[28]토사(PE)'!#REF!</definedName>
    <definedName name="기계높이" localSheetId="26">'[28]토사(PE)'!#REF!</definedName>
    <definedName name="기계높이" localSheetId="25">'[28]토사(PE)'!#REF!</definedName>
    <definedName name="기계높이">'[28]토사(PE)'!#REF!</definedName>
    <definedName name="기계높이_8" localSheetId="10">#REF!</definedName>
    <definedName name="기계높이_8" localSheetId="8">#REF!</definedName>
    <definedName name="기계높이_8" localSheetId="15">#REF!</definedName>
    <definedName name="기계높이_8" localSheetId="24">#REF!</definedName>
    <definedName name="기계높이_8" localSheetId="4">#REF!</definedName>
    <definedName name="기계높이_8" localSheetId="5">#REF!</definedName>
    <definedName name="기계높이_8" localSheetId="26">#REF!</definedName>
    <definedName name="기계높이_8" localSheetId="25">#REF!</definedName>
    <definedName name="기계높이_8">#REF!</definedName>
    <definedName name="기계설치공" localSheetId="10">#REF!</definedName>
    <definedName name="기계설치공" localSheetId="15">#REF!</definedName>
    <definedName name="기계설치공" localSheetId="4">#REF!</definedName>
    <definedName name="기계설치공" localSheetId="5">#REF!</definedName>
    <definedName name="기계설치공" localSheetId="26">#REF!</definedName>
    <definedName name="기계설치공" localSheetId="25">#REF!</definedName>
    <definedName name="기계설치공">#REF!</definedName>
    <definedName name="기계운전수">'[17]97노임단가'!$B$6</definedName>
    <definedName name="기높1" localSheetId="10">#REF!</definedName>
    <definedName name="기높1" localSheetId="15">#REF!</definedName>
    <definedName name="기높1" localSheetId="4">#REF!</definedName>
    <definedName name="기높1" localSheetId="5">#REF!</definedName>
    <definedName name="기높1" localSheetId="26">#REF!</definedName>
    <definedName name="기높1" localSheetId="25">#REF!</definedName>
    <definedName name="기높1">#REF!</definedName>
    <definedName name="기높2" localSheetId="10">#REF!</definedName>
    <definedName name="기높2" localSheetId="15">#REF!</definedName>
    <definedName name="기높2" localSheetId="4">#REF!</definedName>
    <definedName name="기높2" localSheetId="5">#REF!</definedName>
    <definedName name="기높2" localSheetId="26">#REF!</definedName>
    <definedName name="기높2" localSheetId="25">#REF!</definedName>
    <definedName name="기높2">#REF!</definedName>
    <definedName name="기높3" localSheetId="10">#REF!</definedName>
    <definedName name="기높3" localSheetId="15">#REF!</definedName>
    <definedName name="기높3" localSheetId="4">#REF!</definedName>
    <definedName name="기높3" localSheetId="5">#REF!</definedName>
    <definedName name="기높3" localSheetId="26">#REF!</definedName>
    <definedName name="기높3" localSheetId="25">#REF!</definedName>
    <definedName name="기높3">#REF!</definedName>
    <definedName name="기니">#NAME?</definedName>
    <definedName name="기니_1">#NAME?</definedName>
    <definedName name="기니_10">#NAME?</definedName>
    <definedName name="기니_9">#NAME?</definedName>
    <definedName name="기두" localSheetId="10">#REF!</definedName>
    <definedName name="기두" localSheetId="15">#REF!</definedName>
    <definedName name="기두" localSheetId="4">#REF!</definedName>
    <definedName name="기두" localSheetId="5">#REF!</definedName>
    <definedName name="기두" localSheetId="26">#REF!</definedName>
    <definedName name="기두" localSheetId="25">#REF!</definedName>
    <definedName name="기두">#REF!</definedName>
    <definedName name="기반암ca" localSheetId="10">#REF!</definedName>
    <definedName name="기반암ca" localSheetId="15">#REF!</definedName>
    <definedName name="기반암ca" localSheetId="4">#REF!</definedName>
    <definedName name="기반암ca" localSheetId="5">#REF!</definedName>
    <definedName name="기반암ca" localSheetId="26">#REF!</definedName>
    <definedName name="기반암ca" localSheetId="25">#REF!</definedName>
    <definedName name="기반암ca">#REF!</definedName>
    <definedName name="기반암cv" localSheetId="10">#REF!</definedName>
    <definedName name="기반암cv" localSheetId="15">#REF!</definedName>
    <definedName name="기반암cv" localSheetId="4">#REF!</definedName>
    <definedName name="기반암cv" localSheetId="5">#REF!</definedName>
    <definedName name="기반암cv" localSheetId="26">#REF!</definedName>
    <definedName name="기반암cv" localSheetId="25">#REF!</definedName>
    <definedName name="기반암cv">#REF!</definedName>
    <definedName name="기본" localSheetId="10">#REF!</definedName>
    <definedName name="기본" localSheetId="15">#REF!</definedName>
    <definedName name="기본" localSheetId="4">#REF!</definedName>
    <definedName name="기본" localSheetId="5">#REF!</definedName>
    <definedName name="기본" localSheetId="26">#REF!</definedName>
    <definedName name="기본" localSheetId="25">#REF!</definedName>
    <definedName name="기본">#REF!</definedName>
    <definedName name="기존">#NAME?</definedName>
    <definedName name="기존_1">#NAME?</definedName>
    <definedName name="기존_10">#NAME?</definedName>
    <definedName name="기존_9">#NAME?</definedName>
    <definedName name="기존1">#NAME?</definedName>
    <definedName name="기존1_1">#NAME?</definedName>
    <definedName name="기존1_10">#NAME?</definedName>
    <definedName name="기존1_9">#NAME?</definedName>
    <definedName name="기존box연결" localSheetId="10" hidden="1">'[76]6PILE  (돌출)'!#REF!</definedName>
    <definedName name="기존box연결" localSheetId="8" hidden="1">'[76]6PILE  (돌출)'!#REF!</definedName>
    <definedName name="기존box연결" localSheetId="15" hidden="1">'[76]6PILE  (돌출)'!#REF!</definedName>
    <definedName name="기존box연결" localSheetId="4" hidden="1">'[76]6PILE  (돌출)'!#REF!</definedName>
    <definedName name="기존box연결" localSheetId="5" hidden="1">'[76]6PILE  (돌출)'!#REF!</definedName>
    <definedName name="기존box연결" localSheetId="26" hidden="1">'[76]6PILE  (돌출)'!#REF!</definedName>
    <definedName name="기존box연결" localSheetId="25" hidden="1">'[76]6PILE  (돌출)'!#REF!</definedName>
    <definedName name="기존box연결" hidden="1">'[76]6PILE  (돌출)'!#REF!</definedName>
    <definedName name="기존관보호공집계">[75]우배수!$E$24:$E$85</definedName>
    <definedName name="기존구조물제거공" localSheetId="24">'전기관로 토공산근'!기존구조물제거공</definedName>
    <definedName name="기존구조물제거공">'전기관로 토공산근'!기존구조물제거공</definedName>
    <definedName name="기존구조물철거량_개소별_집계" localSheetId="10">#REF!</definedName>
    <definedName name="기존구조물철거량_개소별_집계" localSheetId="15">#REF!</definedName>
    <definedName name="기존구조물철거량_개소별_집계" localSheetId="4">#REF!</definedName>
    <definedName name="기존구조물철거량_개소별_집계" localSheetId="5">#REF!</definedName>
    <definedName name="기존구조물철거량_개소별_집계" localSheetId="26">#REF!</definedName>
    <definedName name="기존구조물철거량_개소별_집계" localSheetId="25">#REF!</definedName>
    <definedName name="기존구조물철거량_개소별_집계">#REF!</definedName>
    <definedName name="기존국도" localSheetId="10">#REF!</definedName>
    <definedName name="기존국도" localSheetId="15">#REF!</definedName>
    <definedName name="기존국도" localSheetId="4">#REF!</definedName>
    <definedName name="기존국도" localSheetId="5">#REF!</definedName>
    <definedName name="기존국도" localSheetId="26">#REF!</definedName>
    <definedName name="기존국도" localSheetId="25">#REF!</definedName>
    <definedName name="기존국도">#REF!</definedName>
    <definedName name="기초EL" localSheetId="10">#REF!</definedName>
    <definedName name="기초EL" localSheetId="15">#REF!</definedName>
    <definedName name="기초EL" localSheetId="4">#REF!</definedName>
    <definedName name="기초EL" localSheetId="5">#REF!</definedName>
    <definedName name="기초EL" localSheetId="26">#REF!</definedName>
    <definedName name="기초EL" localSheetId="25">#REF!</definedName>
    <definedName name="기초EL">#REF!</definedName>
    <definedName name="기초거푸집">[70]관로토공!$Z$3:$Z$452</definedName>
    <definedName name="기초규격">[77]SORCE1!$AQ$2:$BE$14</definedName>
    <definedName name="기초길이" localSheetId="10">#REF!</definedName>
    <definedName name="기초길이" localSheetId="15">#REF!</definedName>
    <definedName name="기초길이" localSheetId="4">#REF!</definedName>
    <definedName name="기초길이" localSheetId="5">#REF!</definedName>
    <definedName name="기초길이" localSheetId="26">#REF!</definedName>
    <definedName name="기초길이" localSheetId="25">#REF!</definedName>
    <definedName name="기초길이">#REF!</definedName>
    <definedName name="기초높이" localSheetId="10">#REF!</definedName>
    <definedName name="기초높이" localSheetId="15">#REF!</definedName>
    <definedName name="기초높이" localSheetId="4">#REF!</definedName>
    <definedName name="기초높이" localSheetId="5">#REF!</definedName>
    <definedName name="기초높이" localSheetId="26">#REF!</definedName>
    <definedName name="기초높이" localSheetId="25">#REF!</definedName>
    <definedName name="기초높이">#REF!</definedName>
    <definedName name="기초두께" localSheetId="10">#REF!</definedName>
    <definedName name="기초두께" localSheetId="15">#REF!</definedName>
    <definedName name="기초두께" localSheetId="4">#REF!</definedName>
    <definedName name="기초두께" localSheetId="5">#REF!</definedName>
    <definedName name="기초두께" localSheetId="26">#REF!</definedName>
    <definedName name="기초두께" localSheetId="25">#REF!</definedName>
    <definedName name="기초두께">#REF!</definedName>
    <definedName name="기초선" localSheetId="10">#REF!</definedName>
    <definedName name="기초선" localSheetId="15">#REF!</definedName>
    <definedName name="기초선" localSheetId="4">#REF!</definedName>
    <definedName name="기초선" localSheetId="5">#REF!</definedName>
    <definedName name="기초선" localSheetId="26">#REF!</definedName>
    <definedName name="기초선" localSheetId="25">#REF!</definedName>
    <definedName name="기초선">#REF!</definedName>
    <definedName name="기초지지력검토" localSheetId="10" hidden="1">'[78]1.설계조건'!#REF!</definedName>
    <definedName name="기초지지력검토" localSheetId="8" hidden="1">'[78]1.설계조건'!#REF!</definedName>
    <definedName name="기초지지력검토" localSheetId="15" hidden="1">'[78]1.설계조건'!#REF!</definedName>
    <definedName name="기초지지력검토" localSheetId="4" hidden="1">'[78]1.설계조건'!#REF!</definedName>
    <definedName name="기초지지력검토" localSheetId="5" hidden="1">'[78]1.설계조건'!#REF!</definedName>
    <definedName name="기초지지력검토" localSheetId="26" hidden="1">'[78]1.설계조건'!#REF!</definedName>
    <definedName name="기초지지력검토" localSheetId="25" hidden="1">'[78]1.설계조건'!#REF!</definedName>
    <definedName name="기초지지력검토" hidden="1">'[78]1.설계조건'!#REF!</definedName>
    <definedName name="기초콘" localSheetId="10">#REF!</definedName>
    <definedName name="기초콘" localSheetId="15">#REF!</definedName>
    <definedName name="기초콘" localSheetId="4">#REF!</definedName>
    <definedName name="기초콘" localSheetId="5">#REF!</definedName>
    <definedName name="기초콘" localSheetId="26">#REF!</definedName>
    <definedName name="기초콘" localSheetId="25">#REF!</definedName>
    <definedName name="기초콘">#REF!</definedName>
    <definedName name="기초키길이" localSheetId="10">#REF!</definedName>
    <definedName name="기초키길이" localSheetId="15">#REF!</definedName>
    <definedName name="기초키길이" localSheetId="4">#REF!</definedName>
    <definedName name="기초키길이" localSheetId="5">#REF!</definedName>
    <definedName name="기초키길이" localSheetId="26">#REF!</definedName>
    <definedName name="기초키길이" localSheetId="25">#REF!</definedName>
    <definedName name="기초키길이">#REF!</definedName>
    <definedName name="기초폭" localSheetId="10">#REF!</definedName>
    <definedName name="기초폭" localSheetId="15">#REF!</definedName>
    <definedName name="기초폭" localSheetId="4">#REF!</definedName>
    <definedName name="기초폭" localSheetId="5">#REF!</definedName>
    <definedName name="기초폭" localSheetId="26">#REF!</definedName>
    <definedName name="기초폭" localSheetId="25">#REF!</definedName>
    <definedName name="기초폭">#REF!</definedName>
    <definedName name="기초폭300" localSheetId="10">[1]대로근거!#REF!</definedName>
    <definedName name="기초폭300" localSheetId="8">[1]대로근거!#REF!</definedName>
    <definedName name="기초폭300" localSheetId="15">[1]대로근거!#REF!</definedName>
    <definedName name="기초폭300" localSheetId="4">[1]대로근거!#REF!</definedName>
    <definedName name="기초폭300" localSheetId="5">[1]대로근거!#REF!</definedName>
    <definedName name="기초폭300" localSheetId="26">[1]대로근거!#REF!</definedName>
    <definedName name="기초폭300" localSheetId="25">[1]대로근거!#REF!</definedName>
    <definedName name="기초폭300">[1]대로근거!#REF!</definedName>
    <definedName name="기초폭350" localSheetId="10">[1]대로근거!#REF!</definedName>
    <definedName name="기초폭350" localSheetId="8">[1]대로근거!#REF!</definedName>
    <definedName name="기초폭350" localSheetId="15">[1]대로근거!#REF!</definedName>
    <definedName name="기초폭350" localSheetId="4">[1]대로근거!#REF!</definedName>
    <definedName name="기초폭350" localSheetId="5">[1]대로근거!#REF!</definedName>
    <definedName name="기초폭350" localSheetId="26">[1]대로근거!#REF!</definedName>
    <definedName name="기초폭350" localSheetId="25">[1]대로근거!#REF!</definedName>
    <definedName name="기초폭350">[1]대로근거!#REF!</definedName>
    <definedName name="기층두께" localSheetId="10">#REF!</definedName>
    <definedName name="기층두께" localSheetId="8">#REF!</definedName>
    <definedName name="기층두께" localSheetId="15">#REF!</definedName>
    <definedName name="기층두께" localSheetId="24">#REF!</definedName>
    <definedName name="기층두께" localSheetId="4">#REF!</definedName>
    <definedName name="기층두께" localSheetId="5">#REF!</definedName>
    <definedName name="기층두께" localSheetId="26">#REF!</definedName>
    <definedName name="기층두께" localSheetId="25">#REF!</definedName>
    <definedName name="기층두께">#REF!</definedName>
    <definedName name="기타" localSheetId="10">#REF!</definedName>
    <definedName name="기타" localSheetId="15">#REF!</definedName>
    <definedName name="기타" localSheetId="4">#REF!</definedName>
    <definedName name="기타" localSheetId="5">#REF!</definedName>
    <definedName name="기타" localSheetId="26">#REF!</definedName>
    <definedName name="기타" localSheetId="25">#REF!</definedName>
    <definedName name="기타">#REF!</definedName>
    <definedName name="길" localSheetId="10">#REF!</definedName>
    <definedName name="길" localSheetId="15">#REF!</definedName>
    <definedName name="길" localSheetId="4">#REF!</definedName>
    <definedName name="길" localSheetId="5">#REF!</definedName>
    <definedName name="길" localSheetId="26">#REF!</definedName>
    <definedName name="길" localSheetId="25">#REF!</definedName>
    <definedName name="길">#REF!</definedName>
    <definedName name="김">#NAME?</definedName>
    <definedName name="김_10">#NAME?</definedName>
    <definedName name="김_8">#NAME?</definedName>
    <definedName name="김_9">#NAME?</definedName>
    <definedName name="김1" localSheetId="18" hidden="1">{"'Firr(선)'!$AS$1:$AY$62","'Firr(사)'!$AS$1:$AY$62","'Firr(회)'!$AS$1:$AY$62","'Firr(선)'!$L$1:$V$62","'Firr(사)'!$L$1:$V$62","'Firr(회)'!$L$1:$V$62"}</definedName>
    <definedName name="김1" localSheetId="21" hidden="1">{"'Firr(선)'!$AS$1:$AY$62","'Firr(사)'!$AS$1:$AY$62","'Firr(회)'!$AS$1:$AY$62","'Firr(선)'!$L$1:$V$62","'Firr(사)'!$L$1:$V$62","'Firr(회)'!$L$1:$V$62"}</definedName>
    <definedName name="김1" hidden="1">{"'Firr(선)'!$AS$1:$AY$62","'Firr(사)'!$AS$1:$AY$62","'Firr(회)'!$AS$1:$AY$62","'Firr(선)'!$L$1:$V$62","'Firr(사)'!$L$1:$V$62","'Firr(회)'!$L$1:$V$62"}</definedName>
    <definedName name="김김" localSheetId="10">#REF!</definedName>
    <definedName name="김김" localSheetId="15">#REF!</definedName>
    <definedName name="김김" localSheetId="4">#REF!</definedName>
    <definedName name="김김" localSheetId="5">#REF!</definedName>
    <definedName name="김김" localSheetId="26">#REF!</definedName>
    <definedName name="김김" localSheetId="25">#REF!</definedName>
    <definedName name="김김">#REF!</definedName>
    <definedName name="김동" localSheetId="18" hidden="1">{"'Firr(선)'!$AS$1:$AY$62","'Firr(사)'!$AS$1:$AY$62","'Firr(회)'!$AS$1:$AY$62","'Firr(선)'!$L$1:$V$62","'Firr(사)'!$L$1:$V$62","'Firr(회)'!$L$1:$V$62"}</definedName>
    <definedName name="김동" localSheetId="21" hidden="1">{"'Firr(선)'!$AS$1:$AY$62","'Firr(사)'!$AS$1:$AY$62","'Firr(회)'!$AS$1:$AY$62","'Firr(선)'!$L$1:$V$62","'Firr(사)'!$L$1:$V$62","'Firr(회)'!$L$1:$V$62"}</definedName>
    <definedName name="김동" hidden="1">{"'Firr(선)'!$AS$1:$AY$62","'Firr(사)'!$AS$1:$AY$62","'Firr(회)'!$AS$1:$AY$62","'Firr(선)'!$L$1:$V$62","'Firr(사)'!$L$1:$V$62","'Firr(회)'!$L$1:$V$62"}</definedName>
    <definedName name="김동준" localSheetId="18" hidden="1">{"'Firr(선)'!$AS$1:$AY$62","'Firr(사)'!$AS$1:$AY$62","'Firr(회)'!$AS$1:$AY$62","'Firr(선)'!$L$1:$V$62","'Firr(사)'!$L$1:$V$62","'Firr(회)'!$L$1:$V$62"}</definedName>
    <definedName name="김동준" localSheetId="21" hidden="1">{"'Firr(선)'!$AS$1:$AY$62","'Firr(사)'!$AS$1:$AY$62","'Firr(회)'!$AS$1:$AY$62","'Firr(선)'!$L$1:$V$62","'Firr(사)'!$L$1:$V$62","'Firr(회)'!$L$1:$V$62"}</definedName>
    <definedName name="김동준" hidden="1">{"'Firr(선)'!$AS$1:$AY$62","'Firr(사)'!$AS$1:$AY$62","'Firr(회)'!$AS$1:$AY$62","'Firr(선)'!$L$1:$V$62","'Firr(사)'!$L$1:$V$62","'Firr(회)'!$L$1:$V$62"}</definedName>
    <definedName name="김민정">#NAME?</definedName>
    <definedName name="김민정_10">#NAME?</definedName>
    <definedName name="김민정_8">#NAME?</definedName>
    <definedName name="김민정_9">#NAME?</definedName>
    <definedName name="김삼연" localSheetId="10">#REF!</definedName>
    <definedName name="김삼연" localSheetId="15">#REF!</definedName>
    <definedName name="김삼연" localSheetId="4">#REF!</definedName>
    <definedName name="김삼연" localSheetId="5">#REF!</definedName>
    <definedName name="김삼연" localSheetId="26">#REF!</definedName>
    <definedName name="김삼연" localSheetId="25">#REF!</definedName>
    <definedName name="김삼연">#REF!</definedName>
    <definedName name="김종현" localSheetId="10">#REF!</definedName>
    <definedName name="김종현" localSheetId="8">#REF!</definedName>
    <definedName name="김종현" localSheetId="15">#REF!</definedName>
    <definedName name="김종현" localSheetId="24">#REF!</definedName>
    <definedName name="김종현" localSheetId="4">#REF!</definedName>
    <definedName name="김종현" localSheetId="5">#REF!</definedName>
    <definedName name="김종현" localSheetId="26">#REF!</definedName>
    <definedName name="김종현" localSheetId="25">#REF!</definedName>
    <definedName name="김종현">#REF!</definedName>
    <definedName name="깊이" localSheetId="10">#REF!</definedName>
    <definedName name="깊이" localSheetId="8">#REF!</definedName>
    <definedName name="깊이" localSheetId="15">#REF!</definedName>
    <definedName name="깊이" localSheetId="24">#REF!</definedName>
    <definedName name="깊이" localSheetId="4">#REF!</definedName>
    <definedName name="깊이" localSheetId="5">#REF!</definedName>
    <definedName name="깊이" localSheetId="26">#REF!</definedName>
    <definedName name="깊이" localSheetId="25">#REF!</definedName>
    <definedName name="깊이">#REF!</definedName>
    <definedName name="깊이_8" localSheetId="10">#REF!</definedName>
    <definedName name="깊이_8" localSheetId="8">#REF!</definedName>
    <definedName name="깊이_8" localSheetId="15">#REF!</definedName>
    <definedName name="깊이_8" localSheetId="24">#REF!</definedName>
    <definedName name="깊이_8" localSheetId="4">#REF!</definedName>
    <definedName name="깊이_8" localSheetId="5">#REF!</definedName>
    <definedName name="깊이_8" localSheetId="26">#REF!</definedName>
    <definedName name="깊이_8" localSheetId="25">#REF!</definedName>
    <definedName name="깊이_8">#REF!</definedName>
    <definedName name="ㄲ로ㅛ" localSheetId="10">#REF!</definedName>
    <definedName name="ㄲ로ㅛ" localSheetId="15">#REF!</definedName>
    <definedName name="ㄲ로ㅛ" localSheetId="4">#REF!</definedName>
    <definedName name="ㄲ로ㅛ" localSheetId="5">#REF!</definedName>
    <definedName name="ㄲ로ㅛ" localSheetId="26">#REF!</definedName>
    <definedName name="ㄲ로ㅛ" localSheetId="25">#REF!</definedName>
    <definedName name="ㄲ로ㅛ">#REF!</definedName>
    <definedName name="ㄲㅆㅇ" localSheetId="10">#REF!</definedName>
    <definedName name="ㄲㅆㅇ" localSheetId="15">#REF!</definedName>
    <definedName name="ㄲㅆㅇ" localSheetId="4">#REF!</definedName>
    <definedName name="ㄲㅆㅇ" localSheetId="5">#REF!</definedName>
    <definedName name="ㄲㅆㅇ" localSheetId="26">#REF!</definedName>
    <definedName name="ㄲㅆㅇ" localSheetId="25">#REF!</definedName>
    <definedName name="ㄲㅆㅇ">#REF!</definedName>
    <definedName name="깨기" localSheetId="18" hidden="1">{"'중기작업1'!$A$1:$V$18"}</definedName>
    <definedName name="깨기" localSheetId="21" hidden="1">{"'중기작업1'!$A$1:$V$18"}</definedName>
    <definedName name="깨기" hidden="1">{"'중기작업1'!$A$1:$V$18"}</definedName>
    <definedName name="깬돌채취" localSheetId="24">'전기관로 토공산근'!깬돌채취</definedName>
    <definedName name="깬돌채취">'전기관로 토공산근'!깬돌채취</definedName>
    <definedName name="꺽쇠" localSheetId="10">#REF!</definedName>
    <definedName name="꺽쇠" localSheetId="15">#REF!</definedName>
    <definedName name="꺽쇠" localSheetId="4">#REF!</definedName>
    <definedName name="꺽쇠" localSheetId="5">#REF!</definedName>
    <definedName name="꺽쇠" localSheetId="26">#REF!</definedName>
    <definedName name="꺽쇠" localSheetId="25">#REF!</definedName>
    <definedName name="꺽쇠">#REF!</definedName>
    <definedName name="께기수량집계표" localSheetId="10" hidden="1">[79]조명시설!#REF!</definedName>
    <definedName name="께기수량집계표" localSheetId="8" hidden="1">[79]조명시설!#REF!</definedName>
    <definedName name="께기수량집계표" localSheetId="15" hidden="1">[79]조명시설!#REF!</definedName>
    <definedName name="께기수량집계표" localSheetId="4" hidden="1">[79]조명시설!#REF!</definedName>
    <definedName name="께기수량집계표" localSheetId="5" hidden="1">[79]조명시설!#REF!</definedName>
    <definedName name="께기수량집계표" localSheetId="26" hidden="1">[79]조명시설!#REF!</definedName>
    <definedName name="께기수량집계표" localSheetId="25" hidden="1">[79]조명시설!#REF!</definedName>
    <definedName name="께기수량집계표" hidden="1">[79]조명시설!#REF!</definedName>
    <definedName name="꽃복숭아R3">[59]데이타!$E$58</definedName>
    <definedName name="꽃복숭아R4">[59]데이타!$E$59</definedName>
    <definedName name="꽃복숭아R5">[59]데이타!$E$60</definedName>
    <definedName name="꽃사과R10">[59]데이타!$E$64</definedName>
    <definedName name="꽃사과R4">[59]데이타!$E$61</definedName>
    <definedName name="꽃사과R6">[59]데이타!$E$62</definedName>
    <definedName name="꽃사과R8">[59]데이타!$E$63</definedName>
    <definedName name="꽃아그배R10">[59]데이타!$E$68</definedName>
    <definedName name="꽃아그배R4">[59]데이타!$E$65</definedName>
    <definedName name="꽃아그배R6">[59]데이타!$E$66</definedName>
    <definedName name="꽃아그배R8">[59]데이타!$E$67</definedName>
    <definedName name="꽝꽝0304">[59]데이타!$E$54</definedName>
    <definedName name="꽝꽝0406">[59]데이타!$E$55</definedName>
    <definedName name="꽝꽝0508">[59]데이타!$E$56</definedName>
    <definedName name="꽝꽝0610">[59]데이타!$E$57</definedName>
    <definedName name="ㄳㄱ" localSheetId="24" hidden="1">{#N/A,#N/A,FALSE,"단가표지"}</definedName>
    <definedName name="ㄳㄱ" hidden="1">{#N/A,#N/A,FALSE,"단가표지"}</definedName>
    <definedName name="ㄳㄳ" localSheetId="24">#REF!</definedName>
    <definedName name="ㄳㄳ" hidden="1">{#N/A,#N/A,FALSE,"포장2"}</definedName>
    <definedName name="ㄴ" localSheetId="10">#REF!</definedName>
    <definedName name="ㄴ" localSheetId="8">#REF!</definedName>
    <definedName name="ㄴ" localSheetId="15">#REF!</definedName>
    <definedName name="ㄴ" localSheetId="24">#REF!</definedName>
    <definedName name="ㄴ" localSheetId="4">#REF!</definedName>
    <definedName name="ㄴ" localSheetId="5">#REF!</definedName>
    <definedName name="ㄴ" localSheetId="26">#REF!</definedName>
    <definedName name="ㄴ" localSheetId="25">#REF!</definedName>
    <definedName name="ㄴ">#REF!</definedName>
    <definedName name="ㄴ_8" localSheetId="10">#REF!</definedName>
    <definedName name="ㄴ_8" localSheetId="8">#REF!</definedName>
    <definedName name="ㄴ_8" localSheetId="15">#REF!</definedName>
    <definedName name="ㄴ_8" localSheetId="24">#REF!</definedName>
    <definedName name="ㄴ_8" localSheetId="4">#REF!</definedName>
    <definedName name="ㄴ_8" localSheetId="5">#REF!</definedName>
    <definedName name="ㄴ_8" localSheetId="26">#REF!</definedName>
    <definedName name="ㄴ_8" localSheetId="25">#REF!</definedName>
    <definedName name="ㄴ_8">#REF!</definedName>
    <definedName name="ㄴ1" localSheetId="10">#REF!</definedName>
    <definedName name="ㄴ1" localSheetId="8">#REF!</definedName>
    <definedName name="ㄴ1" localSheetId="15">#REF!</definedName>
    <definedName name="ㄴ1" localSheetId="24">#REF!</definedName>
    <definedName name="ㄴ1" localSheetId="4">#REF!</definedName>
    <definedName name="ㄴ1" localSheetId="5">#REF!</definedName>
    <definedName name="ㄴ1" localSheetId="26">#REF!</definedName>
    <definedName name="ㄴ1" localSheetId="25">#REF!</definedName>
    <definedName name="ㄴ1">#REF!</definedName>
    <definedName name="ㄴ1_8" localSheetId="10">#REF!</definedName>
    <definedName name="ㄴ1_8" localSheetId="8">#REF!</definedName>
    <definedName name="ㄴ1_8" localSheetId="15">#REF!</definedName>
    <definedName name="ㄴ1_8" localSheetId="4">#REF!</definedName>
    <definedName name="ㄴ1_8" localSheetId="5">#REF!</definedName>
    <definedName name="ㄴ1_8" localSheetId="26">#REF!</definedName>
    <definedName name="ㄴ1_8" localSheetId="25">#REF!</definedName>
    <definedName name="ㄴ1_8">#REF!</definedName>
    <definedName name="ㄴ2" localSheetId="10">#REF!</definedName>
    <definedName name="ㄴ2" localSheetId="8">#REF!</definedName>
    <definedName name="ㄴ2" localSheetId="15">#REF!</definedName>
    <definedName name="ㄴ2" localSheetId="4">#REF!</definedName>
    <definedName name="ㄴ2" localSheetId="5">#REF!</definedName>
    <definedName name="ㄴ2" localSheetId="26">#REF!</definedName>
    <definedName name="ㄴ2" localSheetId="25">#REF!</definedName>
    <definedName name="ㄴ2">#REF!</definedName>
    <definedName name="ㄴ2_8" localSheetId="10">#REF!</definedName>
    <definedName name="ㄴ2_8" localSheetId="8">#REF!</definedName>
    <definedName name="ㄴ2_8" localSheetId="15">#REF!</definedName>
    <definedName name="ㄴ2_8" localSheetId="4">#REF!</definedName>
    <definedName name="ㄴ2_8" localSheetId="5">#REF!</definedName>
    <definedName name="ㄴ2_8" localSheetId="26">#REF!</definedName>
    <definedName name="ㄴ2_8" localSheetId="25">#REF!</definedName>
    <definedName name="ㄴ2_8">#REF!</definedName>
    <definedName name="ㄴ3">#N/A</definedName>
    <definedName name="ㄴ4">#N/A</definedName>
    <definedName name="ㄴ5">#N/A</definedName>
    <definedName name="ㄴ6">#N/A</definedName>
    <definedName name="ㄴㄴ" localSheetId="10">#N/A</definedName>
    <definedName name="ㄴㄴ" localSheetId="15">#N/A</definedName>
    <definedName name="ㄴㄴ" localSheetId="24">'전기관로 토공산근'!ㄴㄴ</definedName>
    <definedName name="ㄴㄴ" localSheetId="5">#N/A</definedName>
    <definedName name="ㄴㄴ" localSheetId="26">#N/A</definedName>
    <definedName name="ㄴㄴ">공기밸브실조서!ㄴㄴ</definedName>
    <definedName name="ㄴㄴㄴ" localSheetId="24" hidden="1">{#N/A,#N/A,FALSE,"골재소요량";#N/A,#N/A,FALSE,"골재소요량"}</definedName>
    <definedName name="ㄴㄴㄴ" hidden="1">{#N/A,#N/A,FALSE,"골재소요량";#N/A,#N/A,FALSE,"골재소요량"}</definedName>
    <definedName name="ㄴㄴㄴㄴ">#NAME?</definedName>
    <definedName name="ㄴㄴㄴㄴ_10">#NAME?</definedName>
    <definedName name="ㄴㄴㄴㄴ_8">#NAME?</definedName>
    <definedName name="ㄴㄴㄴㄴ_9">#NAME?</definedName>
    <definedName name="ㄴㄴㄴㄴㄴ" localSheetId="10">#REF!</definedName>
    <definedName name="ㄴㄴㄴㄴㄴ" localSheetId="15">#REF!</definedName>
    <definedName name="ㄴㄴㄴㄴㄴ" localSheetId="4">#REF!</definedName>
    <definedName name="ㄴㄴㄴㄴㄴ" localSheetId="5">#REF!</definedName>
    <definedName name="ㄴㄴㄴㄴㄴ" localSheetId="26">#REF!</definedName>
    <definedName name="ㄴㄴㄴㄴㄴ" localSheetId="25">#REF!</definedName>
    <definedName name="ㄴㄴㄴㄴㄴ">#REF!</definedName>
    <definedName name="ㄴㄴㄴㄴㄴㄴㄴ" localSheetId="10">#REF!</definedName>
    <definedName name="ㄴㄴㄴㄴㄴㄴㄴ" localSheetId="15">#REF!</definedName>
    <definedName name="ㄴㄴㄴㄴㄴㄴㄴ" localSheetId="4">#REF!</definedName>
    <definedName name="ㄴㄴㄴㄴㄴㄴㄴ" localSheetId="5">#REF!</definedName>
    <definedName name="ㄴㄴㄴㄴㄴㄴㄴ" localSheetId="26">#REF!</definedName>
    <definedName name="ㄴㄴㄴㄴㄴㄴㄴ" localSheetId="25">#REF!</definedName>
    <definedName name="ㄴㄴㄴㄴㄴㄴㄴ">#REF!</definedName>
    <definedName name="ㄴㄴㄴㄴㄴㄴㄴㄴ" localSheetId="24" hidden="1">{#N/A,#N/A,FALSE,"단가표지"}</definedName>
    <definedName name="ㄴㄴㄴㄴㄴㄴㄴㄴ" hidden="1">{#N/A,#N/A,FALSE,"단가표지"}</definedName>
    <definedName name="ㄴㄴㅀㅇㅇㅀ" localSheetId="24" hidden="1">{#N/A,#N/A,FALSE,"부대1"}</definedName>
    <definedName name="ㄴㄴㅀㅇㅇㅀ" hidden="1">{#N/A,#N/A,FALSE,"부대1"}</definedName>
    <definedName name="ㄴㄴㅇ" localSheetId="10">#REF!</definedName>
    <definedName name="ㄴㄴㅇ" localSheetId="8">#REF!</definedName>
    <definedName name="ㄴㄴㅇ" localSheetId="15">#REF!</definedName>
    <definedName name="ㄴㄴㅇ" localSheetId="24">#REF!</definedName>
    <definedName name="ㄴㄴㅇ" localSheetId="4">#REF!</definedName>
    <definedName name="ㄴㄴㅇ" localSheetId="5">#REF!</definedName>
    <definedName name="ㄴㄴㅇ" localSheetId="26">#REF!</definedName>
    <definedName name="ㄴㄴㅇ" localSheetId="25">#REF!</definedName>
    <definedName name="ㄴㄴㅇ">#REF!</definedName>
    <definedName name="ㄴㄴㅇㅁ" localSheetId="10">#REF!</definedName>
    <definedName name="ㄴㄴㅇㅁ" localSheetId="15">#REF!</definedName>
    <definedName name="ㄴㄴㅇㅁ" localSheetId="4">#REF!</definedName>
    <definedName name="ㄴㄴㅇㅁ" localSheetId="5">#REF!</definedName>
    <definedName name="ㄴㄴㅇㅁ" localSheetId="26">#REF!</definedName>
    <definedName name="ㄴㄴㅇㅁ" localSheetId="25">#REF!</definedName>
    <definedName name="ㄴㄴㅇㅁ">#REF!</definedName>
    <definedName name="ㄴㄷㅎ" localSheetId="24" hidden="1">{#N/A,#N/A,FALSE,"단가표지"}</definedName>
    <definedName name="ㄴㄷㅎ" hidden="1">{#N/A,#N/A,FALSE,"단가표지"}</definedName>
    <definedName name="ㄴㄹ" localSheetId="24" hidden="1">{#N/A,#N/A,FALSE,"2~8번"}</definedName>
    <definedName name="ㄴㄹ" hidden="1">{#N/A,#N/A,FALSE,"2~8번"}</definedName>
    <definedName name="ㄴㄹㄴ" localSheetId="24" hidden="1">{#N/A,#N/A,FALSE,"단가표지"}</definedName>
    <definedName name="ㄴㄹㄴ" hidden="1">{#N/A,#N/A,FALSE,"단가표지"}</definedName>
    <definedName name="ㄴㄹㄴㄹ"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ㄴㄹㄴ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ㄴㅁㄹㅇ">[77]DATE!$D$24:$D$85</definedName>
    <definedName name="ㄴㅁㅇㄴㅁㅇ" localSheetId="24" hidden="1">{#N/A,#N/A,FALSE,"배수1"}</definedName>
    <definedName name="ㄴㅁㅇㄴㅁㅇ" hidden="1">{#N/A,#N/A,FALSE,"배수1"}</definedName>
    <definedName name="ㄴㅁㅇㄴㅇ" localSheetId="10">#REF!</definedName>
    <definedName name="ㄴㅁㅇㄴㅇ" localSheetId="8">#REF!</definedName>
    <definedName name="ㄴㅁㅇㄴㅇ" localSheetId="15">#REF!</definedName>
    <definedName name="ㄴㅁㅇㄴㅇ" localSheetId="24">#REF!</definedName>
    <definedName name="ㄴㅁㅇㄴㅇ" localSheetId="4">#REF!</definedName>
    <definedName name="ㄴㅁㅇㄴㅇ" localSheetId="5">#REF!</definedName>
    <definedName name="ㄴㅁㅇㄴㅇ" localSheetId="26">#REF!</definedName>
    <definedName name="ㄴㅁㅇㄴㅇ" localSheetId="25">#REF!</definedName>
    <definedName name="ㄴㅁㅇㄴㅇ">#REF!</definedName>
    <definedName name="ㄴㅁㅇㄹ" localSheetId="10">#REF!</definedName>
    <definedName name="ㄴㅁㅇㄹ" localSheetId="15">#REF!</definedName>
    <definedName name="ㄴㅁㅇㄹ" localSheetId="4">#REF!</definedName>
    <definedName name="ㄴㅁㅇㄹ" localSheetId="5">#REF!</definedName>
    <definedName name="ㄴㅁㅇㄹ" localSheetId="26">#REF!</definedName>
    <definedName name="ㄴㅁㅇㄹ" localSheetId="25">#REF!</definedName>
    <definedName name="ㄴㅁㅇㄹ">#REF!</definedName>
    <definedName name="ㄴㅁㅇㅇㄴㅁ" localSheetId="10">#REF!</definedName>
    <definedName name="ㄴㅁㅇㅇㄴㅁ" localSheetId="15">#REF!</definedName>
    <definedName name="ㄴㅁㅇㅇㄴㅁ" localSheetId="4">#REF!</definedName>
    <definedName name="ㄴㅁㅇㅇㄴㅁ" localSheetId="5">#REF!</definedName>
    <definedName name="ㄴㅁㅇㅇㄴㅁ" localSheetId="26">#REF!</definedName>
    <definedName name="ㄴㅁㅇㅇㄴㅁ" localSheetId="25">#REF!</definedName>
    <definedName name="ㄴㅁㅇㅇㄴㅁ">#REF!</definedName>
    <definedName name="ㄴㅅㅎㅇㅎㄹㅇ" localSheetId="24" hidden="1">{#N/A,#N/A,FALSE,"배수2"}</definedName>
    <definedName name="ㄴㅅㅎㅇㅎㄹㅇ" hidden="1">{#N/A,#N/A,FALSE,"배수2"}</definedName>
    <definedName name="ㄴㅇㄴ" localSheetId="10">#N/A</definedName>
    <definedName name="ㄴㅇㄴ" localSheetId="15">#N/A</definedName>
    <definedName name="ㄴㅇㄴ" localSheetId="24">'전기관로 토공산근'!ㄴㅇㄴ</definedName>
    <definedName name="ㄴㅇㄴ" localSheetId="5">#N/A</definedName>
    <definedName name="ㄴㅇㄴ" localSheetId="26">#N/A</definedName>
    <definedName name="ㄴㅇㄴ">공기밸브실조서!ㄴㅇㄴ</definedName>
    <definedName name="ㄴㅇㄴㅇㄴ" localSheetId="10">#REF!</definedName>
    <definedName name="ㄴㅇㄴㅇㄴ" localSheetId="8">#REF!</definedName>
    <definedName name="ㄴㅇㄴㅇㄴ" localSheetId="15">#REF!</definedName>
    <definedName name="ㄴㅇㄴㅇㄴ" localSheetId="24">#REF!</definedName>
    <definedName name="ㄴㅇㄴㅇㄴ" localSheetId="4">#REF!</definedName>
    <definedName name="ㄴㅇㄴㅇㄴ" localSheetId="5">#REF!</definedName>
    <definedName name="ㄴㅇㄴㅇㄴ" localSheetId="26">#REF!</definedName>
    <definedName name="ㄴㅇㄴㅇㄴ" localSheetId="25">#REF!</definedName>
    <definedName name="ㄴㅇㄴㅇㄴ">#REF!</definedName>
    <definedName name="ㄴㅇㄹ" localSheetId="24" hidden="1">{#N/A,#N/A,FALSE,"속도"}</definedName>
    <definedName name="ㄴㅇㄹ" hidden="1">{#N/A,#N/A,FALSE,"속도"}</definedName>
    <definedName name="ㄴㅇ로ㅠㅎ" localSheetId="24" hidden="1">{#N/A,#N/A,FALSE,"구조2"}</definedName>
    <definedName name="ㄴㅇ로ㅠㅎ" hidden="1">{#N/A,#N/A,FALSE,"구조2"}</definedName>
    <definedName name="ㄴㅇㅀ" localSheetId="24" hidden="1">{#N/A,#N/A,FALSE,"토공2"}</definedName>
    <definedName name="ㄴㅇㅀ" hidden="1">{#N/A,#N/A,FALSE,"토공2"}</definedName>
    <definedName name="ㄴㅇㅁㄹㄴㅇㅁ" localSheetId="10">#N/A</definedName>
    <definedName name="ㄴㅇㅁㄹㄴㅇㅁ" localSheetId="15">#N/A</definedName>
    <definedName name="ㄴㅇㅁㄹㄴㅇㅁ" localSheetId="24">'전기관로 토공산근'!ㄴㅇㅁㄹㄴㅇㅁ</definedName>
    <definedName name="ㄴㅇㅁㄹㄴㅇㅁ" localSheetId="5">#N/A</definedName>
    <definedName name="ㄴㅇㅁㄹㄴㅇㅁ" localSheetId="26">#N/A</definedName>
    <definedName name="ㄴㅇㅁㄹㄴㅇㅁ">공기밸브실조서!ㄴㅇㅁㄹㄴㅇㅁ</definedName>
    <definedName name="ㄴㅇㅁㄹㄴㅇㅁ_1" localSheetId="10">#N/A</definedName>
    <definedName name="ㄴㅇㅁㄹㄴㅇㅁ_1" localSheetId="15">#N/A</definedName>
    <definedName name="ㄴㅇㅁㄹㄴㅇㅁ_1" localSheetId="24">'전기관로 토공산근'!ㄴㅇㅁㄹㄴㅇㅁ_1</definedName>
    <definedName name="ㄴㅇㅁㄹㄴㅇㅁ_1" localSheetId="5">#N/A</definedName>
    <definedName name="ㄴㅇㅁㄹㄴㅇㅁ_1" localSheetId="26">#N/A</definedName>
    <definedName name="ㄴㅇㅁㄹㄴㅇㅁ_1">공기밸브실조서!ㄴㅇㅁㄹㄴㅇㅁ_1</definedName>
    <definedName name="ㄴㅇㅁㄹㄴㅇㅁ_10" localSheetId="10">#N/A</definedName>
    <definedName name="ㄴㅇㅁㄹㄴㅇㅁ_10" localSheetId="15">#N/A</definedName>
    <definedName name="ㄴㅇㅁㄹㄴㅇㅁ_10" localSheetId="24">'전기관로 토공산근'!ㄴㅇㅁㄹㄴㅇㅁ_10</definedName>
    <definedName name="ㄴㅇㅁㄹㄴㅇㅁ_10" localSheetId="5">#N/A</definedName>
    <definedName name="ㄴㅇㅁㄹㄴㅇㅁ_10" localSheetId="26">#N/A</definedName>
    <definedName name="ㄴㅇㅁㄹㄴㅇㅁ_10">공기밸브실조서!ㄴㅇㅁㄹㄴㅇㅁ_10</definedName>
    <definedName name="ㄴㅇㅁㄹㄴㅇㅁ_8" localSheetId="10">#N/A</definedName>
    <definedName name="ㄴㅇㅁㄹㄴㅇㅁ_8" localSheetId="15">#N/A</definedName>
    <definedName name="ㄴㅇㅁㄹㄴㅇㅁ_8" localSheetId="24">'전기관로 토공산근'!ㄴㅇㅁㄹㄴㅇㅁ_8</definedName>
    <definedName name="ㄴㅇㅁㄹㄴㅇㅁ_8" localSheetId="5">#N/A</definedName>
    <definedName name="ㄴㅇㅁㄹㄴㅇㅁ_8" localSheetId="26">#N/A</definedName>
    <definedName name="ㄴㅇㅁㄹㄴㅇㅁ_8">공기밸브실조서!ㄴㅇㅁㄹㄴㅇㅁ_8</definedName>
    <definedName name="ㄴㅇㅁㄹㄴㅇㅁ_9" localSheetId="10">#N/A</definedName>
    <definedName name="ㄴㅇㅁㄹㄴㅇㅁ_9" localSheetId="15">#N/A</definedName>
    <definedName name="ㄴㅇㅁㄹㄴㅇㅁ_9" localSheetId="24">'전기관로 토공산근'!ㄴㅇㅁㄹㄴㅇㅁ_9</definedName>
    <definedName name="ㄴㅇㅁㄹㄴㅇㅁ_9" localSheetId="5">#N/A</definedName>
    <definedName name="ㄴㅇㅁㄹㄴㅇㅁ_9" localSheetId="26">#N/A</definedName>
    <definedName name="ㄴㅇㅁㄹㄴㅇㅁ_9">공기밸브실조서!ㄴㅇㅁㄹㄴㅇㅁ_9</definedName>
    <definedName name="ㄴㅇㅇ" localSheetId="10">#REF!</definedName>
    <definedName name="ㄴㅇㅇ" localSheetId="15">#REF!</definedName>
    <definedName name="ㄴㅇㅇ" localSheetId="4">#REF!</definedName>
    <definedName name="ㄴㅇㅇ" localSheetId="5">#REF!</definedName>
    <definedName name="ㄴㅇㅇ" localSheetId="26">#REF!</definedName>
    <definedName name="ㄴㅇㅇ" localSheetId="25">#REF!</definedName>
    <definedName name="ㄴㅇㅇ">#REF!</definedName>
    <definedName name="ㄴ흂" localSheetId="24" hidden="1">{#N/A,#N/A,FALSE,"단가표지"}</definedName>
    <definedName name="ㄴ흂" hidden="1">{#N/A,#N/A,FALSE,"단가표지"}</definedName>
    <definedName name="나" localSheetId="10">'[54]토사(PE)'!#REF!</definedName>
    <definedName name="나" localSheetId="8">'[54]토사(PE)'!#REF!</definedName>
    <definedName name="나" localSheetId="15">'[54]토사(PE)'!#REF!</definedName>
    <definedName name="나" localSheetId="4">'[54]토사(PE)'!#REF!</definedName>
    <definedName name="나" localSheetId="5">'[54]토사(PE)'!#REF!</definedName>
    <definedName name="나" localSheetId="26">'[54]토사(PE)'!#REF!</definedName>
    <definedName name="나" localSheetId="25">'[54]토사(PE)'!#REF!</definedName>
    <definedName name="나">'[54]토사(PE)'!#REF!</definedName>
    <definedName name="나_8" localSheetId="10">#REF!</definedName>
    <definedName name="나_8" localSheetId="8">#REF!</definedName>
    <definedName name="나_8" localSheetId="15">#REF!</definedName>
    <definedName name="나_8" localSheetId="24">#REF!</definedName>
    <definedName name="나_8" localSheetId="4">#REF!</definedName>
    <definedName name="나_8" localSheetId="5">#REF!</definedName>
    <definedName name="나_8" localSheetId="26">#REF!</definedName>
    <definedName name="나_8" localSheetId="25">#REF!</definedName>
    <definedName name="나_8">#REF!</definedName>
    <definedName name="나간길이" localSheetId="10">#REF!</definedName>
    <definedName name="나간길이" localSheetId="15">#REF!</definedName>
    <definedName name="나간길이" localSheetId="4">#REF!</definedName>
    <definedName name="나간길이" localSheetId="5">#REF!</definedName>
    <definedName name="나간길이" localSheetId="26">#REF!</definedName>
    <definedName name="나간길이" localSheetId="25">#REF!</definedName>
    <definedName name="나간길이">#REF!</definedName>
    <definedName name="나나난">#NAME?</definedName>
    <definedName name="나나난_1">#NAME?</definedName>
    <definedName name="나나난_10">#NAME?</definedName>
    <definedName name="나나난_9">#NAME?</definedName>
    <definedName name="나라" localSheetId="10">#REF!</definedName>
    <definedName name="나라" localSheetId="8">#REF!</definedName>
    <definedName name="나라" localSheetId="15">#REF!</definedName>
    <definedName name="나라" localSheetId="24">#REF!</definedName>
    <definedName name="나라" localSheetId="4">#REF!</definedName>
    <definedName name="나라" localSheetId="5">#REF!</definedName>
    <definedName name="나라" localSheetId="26">#REF!</definedName>
    <definedName name="나라" localSheetId="25">#REF!</definedName>
    <definedName name="나라">#REF!</definedName>
    <definedName name="나라말" localSheetId="24" hidden="1">{#N/A,#N/A,FALSE,"혼합골재"}</definedName>
    <definedName name="나라말" hidden="1">{#N/A,#N/A,FALSE,"혼합골재"}</definedName>
    <definedName name="나사식_이음" localSheetId="10">#REF!</definedName>
    <definedName name="나사식_이음" localSheetId="15">#REF!</definedName>
    <definedName name="나사식_이음" localSheetId="4">#REF!</definedName>
    <definedName name="나사식_이음" localSheetId="5">#REF!</definedName>
    <definedName name="나사식_이음" localSheetId="26">#REF!</definedName>
    <definedName name="나사식_이음" localSheetId="25">#REF!</definedName>
    <definedName name="나사식_이음">#REF!</definedName>
    <definedName name="낙_석_방_지_망__개_소_별_명_세" localSheetId="10">#REF!</definedName>
    <definedName name="낙_석_방_지_망__개_소_별_명_세" localSheetId="15">#REF!</definedName>
    <definedName name="낙_석_방_지_망__개_소_별_명_세" localSheetId="4">#REF!</definedName>
    <definedName name="낙_석_방_지_망__개_소_별_명_세" localSheetId="5">#REF!</definedName>
    <definedName name="낙_석_방_지_망__개_소_별_명_세" localSheetId="26">#REF!</definedName>
    <definedName name="낙_석_방_지_망__개_소_별_명_세" localSheetId="25">#REF!</definedName>
    <definedName name="낙_석_방_지_망__개_소_별_명_세">#REF!</definedName>
    <definedName name="낙_석_방_지_책__개_소_별_명_세" localSheetId="10">#REF!</definedName>
    <definedName name="낙_석_방_지_책__개_소_별_명_세" localSheetId="15">#REF!</definedName>
    <definedName name="낙_석_방_지_책__개_소_별_명_세" localSheetId="4">#REF!</definedName>
    <definedName name="낙_석_방_지_책__개_소_별_명_세" localSheetId="5">#REF!</definedName>
    <definedName name="낙_석_방_지_책__개_소_별_명_세" localSheetId="26">#REF!</definedName>
    <definedName name="낙_석_방_지_책__개_소_별_명_세" localSheetId="25">#REF!</definedName>
    <definedName name="낙_석_방_지_책__개_소_별_명_세">#REF!</definedName>
    <definedName name="낙_석_방_지_책__수_량_집_계" localSheetId="10">#REF!</definedName>
    <definedName name="낙_석_방_지_책__수_량_집_계" localSheetId="15">#REF!</definedName>
    <definedName name="낙_석_방_지_책__수_량_집_계" localSheetId="4">#REF!</definedName>
    <definedName name="낙_석_방_지_책__수_량_집_계" localSheetId="5">#REF!</definedName>
    <definedName name="낙_석_방_지_책__수_량_집_계" localSheetId="26">#REF!</definedName>
    <definedName name="낙_석_방_지_책__수_량_집_계" localSheetId="25">#REF!</definedName>
    <definedName name="낙_석_방_지_책__수_량_집_계">#REF!</definedName>
    <definedName name="낙교개수" localSheetId="10">#REF!</definedName>
    <definedName name="낙교개수" localSheetId="15">#REF!</definedName>
    <definedName name="낙교개수" localSheetId="4">#REF!</definedName>
    <definedName name="낙교개수" localSheetId="5">#REF!</definedName>
    <definedName name="낙교개수" localSheetId="26">#REF!</definedName>
    <definedName name="낙교개수" localSheetId="25">#REF!</definedName>
    <definedName name="낙교개수">#REF!</definedName>
    <definedName name="낙상홍1004">[59]데이타!$E$76</definedName>
    <definedName name="낙상홍1506">[59]데이타!$E$77</definedName>
    <definedName name="낙상홍1808">[59]데이타!$E$78</definedName>
    <definedName name="낙상홍2010">[59]데이타!$E$79</definedName>
    <definedName name="낙상홍2515">[59]데이타!$E$80</definedName>
    <definedName name="낙석기초" localSheetId="10">#REF!</definedName>
    <definedName name="낙석기초" localSheetId="15">#REF!</definedName>
    <definedName name="낙석기초" localSheetId="4">#REF!</definedName>
    <definedName name="낙석기초" localSheetId="5">#REF!</definedName>
    <definedName name="낙석기초" localSheetId="26">#REF!</definedName>
    <definedName name="낙석기초" localSheetId="25">#REF!</definedName>
    <definedName name="낙석기초">#REF!</definedName>
    <definedName name="낙석방지망개소별명세" localSheetId="10">#REF!</definedName>
    <definedName name="낙석방지망개소별명세" localSheetId="8">#REF!</definedName>
    <definedName name="낙석방지망개소별명세" localSheetId="15">#REF!</definedName>
    <definedName name="낙석방지망개소별명세" localSheetId="24">#REF!</definedName>
    <definedName name="낙석방지망개소별명세" localSheetId="4">#REF!</definedName>
    <definedName name="낙석방지망개소별명세" localSheetId="5">#REF!</definedName>
    <definedName name="낙석방지망개소별명세" localSheetId="26">#REF!</definedName>
    <definedName name="낙석방지망개소별명세" localSheetId="25">#REF!</definedName>
    <definedName name="낙석방지망개소별명세">#REF!</definedName>
    <definedName name="낙석방지책개소별명세" localSheetId="10">#REF!</definedName>
    <definedName name="낙석방지책개소별명세" localSheetId="8">#REF!</definedName>
    <definedName name="낙석방지책개소별명세" localSheetId="15">#REF!</definedName>
    <definedName name="낙석방지책개소별명세" localSheetId="24">#REF!</definedName>
    <definedName name="낙석방지책개소별명세" localSheetId="4">#REF!</definedName>
    <definedName name="낙석방지책개소별명세" localSheetId="5">#REF!</definedName>
    <definedName name="낙석방지책개소별명세" localSheetId="26">#REF!</definedName>
    <definedName name="낙석방지책개소별명세" localSheetId="25">#REF!</definedName>
    <definedName name="낙석방지책개소별명세">#REF!</definedName>
    <definedName name="낙석방지책단위수량" localSheetId="10">#REF!</definedName>
    <definedName name="낙석방지책단위수량" localSheetId="8">#REF!</definedName>
    <definedName name="낙석방지책단위수량" localSheetId="15">#REF!</definedName>
    <definedName name="낙석방지책단위수량" localSheetId="24">#REF!</definedName>
    <definedName name="낙석방지책단위수량" localSheetId="4">#REF!</definedName>
    <definedName name="낙석방지책단위수량" localSheetId="5">#REF!</definedName>
    <definedName name="낙석방지책단위수량" localSheetId="26">#REF!</definedName>
    <definedName name="낙석방지책단위수량" localSheetId="25">#REF!</definedName>
    <definedName name="낙석방지책단위수량">#REF!</definedName>
    <definedName name="낙석방지책수량집계" localSheetId="10">#REF!</definedName>
    <definedName name="낙석방지책수량집계" localSheetId="8">#REF!</definedName>
    <definedName name="낙석방지책수량집계" localSheetId="15">#REF!</definedName>
    <definedName name="낙석방지책수량집계" localSheetId="4">#REF!</definedName>
    <definedName name="낙석방지책수량집계" localSheetId="5">#REF!</definedName>
    <definedName name="낙석방지책수량집계" localSheetId="26">#REF!</definedName>
    <definedName name="낙석방지책수량집계" localSheetId="25">#REF!</definedName>
    <definedName name="낙석방지책수량집계">#REF!</definedName>
    <definedName name="낙우송R10">[59]데이타!$E$84</definedName>
    <definedName name="낙우송R12">[59]데이타!$E$85</definedName>
    <definedName name="낙우송R5">[59]데이타!$E$81</definedName>
    <definedName name="낙우송R6">[59]데이타!$E$82</definedName>
    <definedName name="낙우송R8">[59]데이타!$E$83</definedName>
    <definedName name="낙차공" localSheetId="24" hidden="1">{#N/A,#N/A,FALSE,"2~8번"}</definedName>
    <definedName name="낙차공" hidden="1">{#N/A,#N/A,FALSE,"2~8번"}</definedName>
    <definedName name="낙책" localSheetId="24">{"Book1","부대-(표지판,데리,가드).xls","부대-(낙,차,중분대).xls"}</definedName>
    <definedName name="낙책">{"Book1","부대-(표지판,데리,가드).xls","부대-(낙,차,중분대).xls"}</definedName>
    <definedName name="낙하물방지공" localSheetId="10">#REF!</definedName>
    <definedName name="낙하물방지공" localSheetId="15">#REF!</definedName>
    <definedName name="낙하물방지공" localSheetId="4">#REF!</definedName>
    <definedName name="낙하물방지공" localSheetId="5">#REF!</definedName>
    <definedName name="낙하물방지공" localSheetId="26">#REF!</definedName>
    <definedName name="낙하물방지공" localSheetId="25">#REF!</definedName>
    <definedName name="낙하물방지공">#REF!</definedName>
    <definedName name="난_경" localSheetId="10">[61]수량산출!#REF!</definedName>
    <definedName name="난_경" localSheetId="8">[61]수량산출!#REF!</definedName>
    <definedName name="난_경" localSheetId="15">[61]수량산출!#REF!</definedName>
    <definedName name="난_경" localSheetId="4">[61]수량산출!#REF!</definedName>
    <definedName name="난_경" localSheetId="5">[61]수량산출!#REF!</definedName>
    <definedName name="난_경" localSheetId="26">[61]수량산출!#REF!</definedName>
    <definedName name="난_경" localSheetId="25">[61]수량산출!#REF!</definedName>
    <definedName name="난_경">[61]수량산출!#REF!</definedName>
    <definedName name="난_수" localSheetId="10">[61]수량산출!#REF!</definedName>
    <definedName name="난_수" localSheetId="8">[61]수량산출!#REF!</definedName>
    <definedName name="난_수" localSheetId="15">[61]수량산출!#REF!</definedName>
    <definedName name="난_수" localSheetId="4">[61]수량산출!#REF!</definedName>
    <definedName name="난_수" localSheetId="5">[61]수량산출!#REF!</definedName>
    <definedName name="난_수" localSheetId="26">[61]수량산출!#REF!</definedName>
    <definedName name="난_수" localSheetId="25">[61]수량산출!#REF!</definedName>
    <definedName name="난_수">[61]수량산출!#REF!</definedName>
    <definedName name="난간" localSheetId="10">#REF!</definedName>
    <definedName name="난간" localSheetId="15">#REF!</definedName>
    <definedName name="난간" localSheetId="4">#REF!</definedName>
    <definedName name="난간" localSheetId="5">#REF!</definedName>
    <definedName name="난간" localSheetId="26">#REF!</definedName>
    <definedName name="난간" localSheetId="25">#REF!</definedName>
    <definedName name="난간">#REF!</definedName>
    <definedName name="날개벽두께" localSheetId="10">#REF!</definedName>
    <definedName name="날개벽두께" localSheetId="15">#REF!</definedName>
    <definedName name="날개벽두께" localSheetId="4">#REF!</definedName>
    <definedName name="날개벽두께" localSheetId="5">#REF!</definedName>
    <definedName name="날개벽두께" localSheetId="26">#REF!</definedName>
    <definedName name="날개벽두께" localSheetId="25">#REF!</definedName>
    <definedName name="날개벽두께">#REF!</definedName>
    <definedName name="내공H" localSheetId="10">#REF!</definedName>
    <definedName name="내공H" localSheetId="8">#REF!</definedName>
    <definedName name="내공H" localSheetId="15">#REF!</definedName>
    <definedName name="내공H" localSheetId="24">#REF!</definedName>
    <definedName name="내공H" localSheetId="4">#REF!</definedName>
    <definedName name="내공H" localSheetId="5">#REF!</definedName>
    <definedName name="내공H" localSheetId="26">#REF!</definedName>
    <definedName name="내공H" localSheetId="25">#REF!</definedName>
    <definedName name="내공H">#REF!</definedName>
    <definedName name="내공V" localSheetId="10">#REF!</definedName>
    <definedName name="내공V" localSheetId="8">#REF!</definedName>
    <definedName name="내공V" localSheetId="15">#REF!</definedName>
    <definedName name="내공V" localSheetId="24">#REF!</definedName>
    <definedName name="내공V" localSheetId="4">#REF!</definedName>
    <definedName name="내공V" localSheetId="5">#REF!</definedName>
    <definedName name="내공V" localSheetId="26">#REF!</definedName>
    <definedName name="내공V" localSheetId="25">#REF!</definedName>
    <definedName name="내공V">#REF!</definedName>
    <definedName name="내공넓이" localSheetId="10">#REF!</definedName>
    <definedName name="내공넓이" localSheetId="8">#REF!</definedName>
    <definedName name="내공넓이" localSheetId="15">#REF!</definedName>
    <definedName name="내공넓이" localSheetId="24">#REF!</definedName>
    <definedName name="내공넓이" localSheetId="4">#REF!</definedName>
    <definedName name="내공넓이" localSheetId="5">#REF!</definedName>
    <definedName name="내공넓이" localSheetId="26">#REF!</definedName>
    <definedName name="내공넓이" localSheetId="25">#REF!</definedName>
    <definedName name="내공넓이">#REF!</definedName>
    <definedName name="내공높이" localSheetId="10">#REF!</definedName>
    <definedName name="내공높이" localSheetId="8">#REF!</definedName>
    <definedName name="내공높이" localSheetId="15">#REF!</definedName>
    <definedName name="내공높이" localSheetId="4">#REF!</definedName>
    <definedName name="내공높이" localSheetId="5">#REF!</definedName>
    <definedName name="내공높이" localSheetId="26">#REF!</definedName>
    <definedName name="내공높이" localSheetId="25">#REF!</definedName>
    <definedName name="내공높이">#REF!</definedName>
    <definedName name="내벽" localSheetId="10">#REF!</definedName>
    <definedName name="내벽" localSheetId="8">#REF!</definedName>
    <definedName name="내벽" localSheetId="15">#REF!</definedName>
    <definedName name="내벽" localSheetId="4">#REF!</definedName>
    <definedName name="내벽" localSheetId="5">#REF!</definedName>
    <definedName name="내벽" localSheetId="26">#REF!</definedName>
    <definedName name="내벽" localSheetId="25">#REF!</definedName>
    <definedName name="내벽">#REF!</definedName>
    <definedName name="내부마찰각" localSheetId="10">#REF!</definedName>
    <definedName name="내부마찰각" localSheetId="15">#REF!</definedName>
    <definedName name="내부마찰각" localSheetId="4">#REF!</definedName>
    <definedName name="내부마찰각" localSheetId="5">#REF!</definedName>
    <definedName name="내부마찰각" localSheetId="26">#REF!</definedName>
    <definedName name="내부마찰각" localSheetId="25">#REF!</definedName>
    <definedName name="내부마찰각">#REF!</definedName>
    <definedName name="내선">49296</definedName>
    <definedName name="내선전공" localSheetId="10">#REF!</definedName>
    <definedName name="내선전공" localSheetId="15">#REF!</definedName>
    <definedName name="내선전공" localSheetId="4">#REF!</definedName>
    <definedName name="내선전공" localSheetId="5">#REF!</definedName>
    <definedName name="내선전공" localSheetId="26">#REF!</definedName>
    <definedName name="내선전공" localSheetId="25">#REF!</definedName>
    <definedName name="내선전공">#REF!</definedName>
    <definedName name="내역" localSheetId="10">#REF!</definedName>
    <definedName name="내역" localSheetId="8">#REF!</definedName>
    <definedName name="내역" localSheetId="15">#REF!</definedName>
    <definedName name="내역" localSheetId="24">#REF!</definedName>
    <definedName name="내역" localSheetId="4">#REF!</definedName>
    <definedName name="내역" localSheetId="5">#REF!</definedName>
    <definedName name="내역" localSheetId="26">#REF!</definedName>
    <definedName name="내역" localSheetId="25">#REF!</definedName>
    <definedName name="내역">#REF!</definedName>
    <definedName name="내역번호" localSheetId="10">#REF!</definedName>
    <definedName name="내역번호" localSheetId="8">#REF!</definedName>
    <definedName name="내역번호" localSheetId="15">#REF!</definedName>
    <definedName name="내역번호" localSheetId="24">#REF!</definedName>
    <definedName name="내역번호" localSheetId="4">#REF!</definedName>
    <definedName name="내역번호" localSheetId="5">#REF!</definedName>
    <definedName name="내역번호" localSheetId="26">#REF!</definedName>
    <definedName name="내역번호" localSheetId="25">#REF!</definedName>
    <definedName name="내역번호">#REF!</definedName>
    <definedName name="내역서갑지" localSheetId="10">[75]내역서!#REF!</definedName>
    <definedName name="내역서갑지" localSheetId="8">[75]내역서!#REF!</definedName>
    <definedName name="내역서갑지" localSheetId="15">[75]내역서!#REF!</definedName>
    <definedName name="내역서갑지" localSheetId="4">[75]내역서!#REF!</definedName>
    <definedName name="내역서갑지" localSheetId="5">[75]내역서!#REF!</definedName>
    <definedName name="내역서갑지" localSheetId="26">[75]내역서!#REF!</definedName>
    <definedName name="내역서갑지" localSheetId="25">[75]내역서!#REF!</definedName>
    <definedName name="내역서갑지">[75]내역서!#REF!</definedName>
    <definedName name="내장공" localSheetId="10">#REF!</definedName>
    <definedName name="내장공" localSheetId="15">#REF!</definedName>
    <definedName name="내장공" localSheetId="4">#REF!</definedName>
    <definedName name="내장공" localSheetId="5">#REF!</definedName>
    <definedName name="내장공" localSheetId="26">#REF!</definedName>
    <definedName name="내장공" localSheetId="25">#REF!</definedName>
    <definedName name="내장공">#REF!</definedName>
    <definedName name="내진" localSheetId="10">#REF!</definedName>
    <definedName name="내진" localSheetId="15">#REF!</definedName>
    <definedName name="내진" localSheetId="4">#REF!</definedName>
    <definedName name="내진" localSheetId="5">#REF!</definedName>
    <definedName name="내진" localSheetId="26">#REF!</definedName>
    <definedName name="내진" localSheetId="25">#REF!</definedName>
    <definedName name="내진">#REF!</definedName>
    <definedName name="노" localSheetId="10">'[54]토사(PE)'!#REF!</definedName>
    <definedName name="노" localSheetId="8">'[54]토사(PE)'!#REF!</definedName>
    <definedName name="노" localSheetId="15">'[54]토사(PE)'!#REF!</definedName>
    <definedName name="노" localSheetId="4">'[54]토사(PE)'!#REF!</definedName>
    <definedName name="노" localSheetId="5">'[54]토사(PE)'!#REF!</definedName>
    <definedName name="노" localSheetId="26">'[54]토사(PE)'!#REF!</definedName>
    <definedName name="노" localSheetId="25">'[54]토사(PE)'!#REF!</definedName>
    <definedName name="노">'[54]토사(PE)'!#REF!</definedName>
    <definedName name="노_면_표_시_개_소_별_명_세" localSheetId="10">#REF!</definedName>
    <definedName name="노_면_표_시_개_소_별_명_세" localSheetId="15">#REF!</definedName>
    <definedName name="노_면_표_시_개_소_별_명_세" localSheetId="4">#REF!</definedName>
    <definedName name="노_면_표_시_개_소_별_명_세" localSheetId="5">#REF!</definedName>
    <definedName name="노_면_표_시_개_소_별_명_세" localSheetId="26">#REF!</definedName>
    <definedName name="노_면_표_시_개_소_별_명_세" localSheetId="25">#REF!</definedName>
    <definedName name="노_면_표_시_개_소_별_명_세">#REF!</definedName>
    <definedName name="노르웨이R12">[59]데이타!$E$90</definedName>
    <definedName name="노르웨이R15">[59]데이타!$E$91</definedName>
    <definedName name="노르웨이R4">[59]데이타!$E$86</definedName>
    <definedName name="노르웨이R5">[59]데이타!$E$87</definedName>
    <definedName name="노르웨이R6">[59]데이타!$E$88</definedName>
    <definedName name="노르웨이R8">[59]데이타!$E$89</definedName>
    <definedName name="노면1" localSheetId="10">#REF!</definedName>
    <definedName name="노면1" localSheetId="15">#REF!</definedName>
    <definedName name="노면1" localSheetId="4">#REF!</definedName>
    <definedName name="노면1" localSheetId="5">#REF!</definedName>
    <definedName name="노면1" localSheetId="26">#REF!</definedName>
    <definedName name="노면1" localSheetId="25">#REF!</definedName>
    <definedName name="노면1">#REF!</definedName>
    <definedName name="노면표시개소별명세" localSheetId="10">#REF!</definedName>
    <definedName name="노면표시개소별명세" localSheetId="8">#REF!</definedName>
    <definedName name="노면표시개소별명세" localSheetId="15">#REF!</definedName>
    <definedName name="노면표시개소별명세" localSheetId="24">#REF!</definedName>
    <definedName name="노면표시개소별명세" localSheetId="4">#REF!</definedName>
    <definedName name="노면표시개소별명세" localSheetId="5">#REF!</definedName>
    <definedName name="노면표시개소별명세" localSheetId="26">#REF!</definedName>
    <definedName name="노면표시개소별명세" localSheetId="25">#REF!</definedName>
    <definedName name="노면표시개소별명세">#REF!</definedName>
    <definedName name="노무1000" localSheetId="10">#REF!</definedName>
    <definedName name="노무1000" localSheetId="8">#REF!</definedName>
    <definedName name="노무1000" localSheetId="15">#REF!</definedName>
    <definedName name="노무1000" localSheetId="24">#REF!</definedName>
    <definedName name="노무1000" localSheetId="4">#REF!</definedName>
    <definedName name="노무1000" localSheetId="5">#REF!</definedName>
    <definedName name="노무1000" localSheetId="26">#REF!</definedName>
    <definedName name="노무1000" localSheetId="25">#REF!</definedName>
    <definedName name="노무1000">#REF!</definedName>
    <definedName name="노무1000_8" localSheetId="10">#REF!</definedName>
    <definedName name="노무1000_8" localSheetId="8">#REF!</definedName>
    <definedName name="노무1000_8" localSheetId="15">#REF!</definedName>
    <definedName name="노무1000_8" localSheetId="24">#REF!</definedName>
    <definedName name="노무1000_8" localSheetId="4">#REF!</definedName>
    <definedName name="노무1000_8" localSheetId="5">#REF!</definedName>
    <definedName name="노무1000_8" localSheetId="26">#REF!</definedName>
    <definedName name="노무1000_8" localSheetId="25">#REF!</definedName>
    <definedName name="노무1000_8">#REF!</definedName>
    <definedName name="노무1100" localSheetId="10">#REF!</definedName>
    <definedName name="노무1100" localSheetId="8">#REF!</definedName>
    <definedName name="노무1100" localSheetId="15">#REF!</definedName>
    <definedName name="노무1100" localSheetId="4">#REF!</definedName>
    <definedName name="노무1100" localSheetId="5">#REF!</definedName>
    <definedName name="노무1100" localSheetId="26">#REF!</definedName>
    <definedName name="노무1100" localSheetId="25">#REF!</definedName>
    <definedName name="노무1100">#REF!</definedName>
    <definedName name="노무1100_8" localSheetId="10">#REF!</definedName>
    <definedName name="노무1100_8" localSheetId="8">#REF!</definedName>
    <definedName name="노무1100_8" localSheetId="15">#REF!</definedName>
    <definedName name="노무1100_8" localSheetId="4">#REF!</definedName>
    <definedName name="노무1100_8" localSheetId="5">#REF!</definedName>
    <definedName name="노무1100_8" localSheetId="26">#REF!</definedName>
    <definedName name="노무1100_8" localSheetId="25">#REF!</definedName>
    <definedName name="노무1100_8">#REF!</definedName>
    <definedName name="노무1200" localSheetId="10">#REF!</definedName>
    <definedName name="노무1200" localSheetId="8">#REF!</definedName>
    <definedName name="노무1200" localSheetId="15">#REF!</definedName>
    <definedName name="노무1200" localSheetId="4">#REF!</definedName>
    <definedName name="노무1200" localSheetId="5">#REF!</definedName>
    <definedName name="노무1200" localSheetId="26">#REF!</definedName>
    <definedName name="노무1200" localSheetId="25">#REF!</definedName>
    <definedName name="노무1200">#REF!</definedName>
    <definedName name="노무1200_8" localSheetId="10">#REF!</definedName>
    <definedName name="노무1200_8" localSheetId="8">#REF!</definedName>
    <definedName name="노무1200_8" localSheetId="15">#REF!</definedName>
    <definedName name="노무1200_8" localSheetId="4">#REF!</definedName>
    <definedName name="노무1200_8" localSheetId="5">#REF!</definedName>
    <definedName name="노무1200_8" localSheetId="26">#REF!</definedName>
    <definedName name="노무1200_8" localSheetId="25">#REF!</definedName>
    <definedName name="노무1200_8">#REF!</definedName>
    <definedName name="노무1350" localSheetId="10">#REF!</definedName>
    <definedName name="노무1350" localSheetId="8">#REF!</definedName>
    <definedName name="노무1350" localSheetId="15">#REF!</definedName>
    <definedName name="노무1350" localSheetId="4">#REF!</definedName>
    <definedName name="노무1350" localSheetId="5">#REF!</definedName>
    <definedName name="노무1350" localSheetId="26">#REF!</definedName>
    <definedName name="노무1350" localSheetId="25">#REF!</definedName>
    <definedName name="노무1350">#REF!</definedName>
    <definedName name="노무1350_8" localSheetId="10">#REF!</definedName>
    <definedName name="노무1350_8" localSheetId="8">#REF!</definedName>
    <definedName name="노무1350_8" localSheetId="15">#REF!</definedName>
    <definedName name="노무1350_8" localSheetId="4">#REF!</definedName>
    <definedName name="노무1350_8" localSheetId="5">#REF!</definedName>
    <definedName name="노무1350_8" localSheetId="26">#REF!</definedName>
    <definedName name="노무1350_8" localSheetId="25">#REF!</definedName>
    <definedName name="노무1350_8">#REF!</definedName>
    <definedName name="노무1500" localSheetId="10">#REF!</definedName>
    <definedName name="노무1500" localSheetId="8">#REF!</definedName>
    <definedName name="노무1500" localSheetId="15">#REF!</definedName>
    <definedName name="노무1500" localSheetId="4">#REF!</definedName>
    <definedName name="노무1500" localSheetId="5">#REF!</definedName>
    <definedName name="노무1500" localSheetId="26">#REF!</definedName>
    <definedName name="노무1500" localSheetId="25">#REF!</definedName>
    <definedName name="노무1500">#REF!</definedName>
    <definedName name="노무1500_8" localSheetId="10">#REF!</definedName>
    <definedName name="노무1500_8" localSheetId="8">#REF!</definedName>
    <definedName name="노무1500_8" localSheetId="15">#REF!</definedName>
    <definedName name="노무1500_8" localSheetId="4">#REF!</definedName>
    <definedName name="노무1500_8" localSheetId="5">#REF!</definedName>
    <definedName name="노무1500_8" localSheetId="26">#REF!</definedName>
    <definedName name="노무1500_8" localSheetId="25">#REF!</definedName>
    <definedName name="노무1500_8">#REF!</definedName>
    <definedName name="노무400" localSheetId="10">#REF!</definedName>
    <definedName name="노무400" localSheetId="8">#REF!</definedName>
    <definedName name="노무400" localSheetId="15">#REF!</definedName>
    <definedName name="노무400" localSheetId="4">#REF!</definedName>
    <definedName name="노무400" localSheetId="5">#REF!</definedName>
    <definedName name="노무400" localSheetId="26">#REF!</definedName>
    <definedName name="노무400" localSheetId="25">#REF!</definedName>
    <definedName name="노무400">#REF!</definedName>
    <definedName name="노무400_8" localSheetId="10">#REF!</definedName>
    <definedName name="노무400_8" localSheetId="8">#REF!</definedName>
    <definedName name="노무400_8" localSheetId="15">#REF!</definedName>
    <definedName name="노무400_8" localSheetId="4">#REF!</definedName>
    <definedName name="노무400_8" localSheetId="5">#REF!</definedName>
    <definedName name="노무400_8" localSheetId="26">#REF!</definedName>
    <definedName name="노무400_8" localSheetId="25">#REF!</definedName>
    <definedName name="노무400_8">#REF!</definedName>
    <definedName name="노무450" localSheetId="10">#REF!</definedName>
    <definedName name="노무450" localSheetId="8">#REF!</definedName>
    <definedName name="노무450" localSheetId="15">#REF!</definedName>
    <definedName name="노무450" localSheetId="4">#REF!</definedName>
    <definedName name="노무450" localSheetId="5">#REF!</definedName>
    <definedName name="노무450" localSheetId="26">#REF!</definedName>
    <definedName name="노무450" localSheetId="25">#REF!</definedName>
    <definedName name="노무450">#REF!</definedName>
    <definedName name="노무450_8" localSheetId="10">#REF!</definedName>
    <definedName name="노무450_8" localSheetId="8">#REF!</definedName>
    <definedName name="노무450_8" localSheetId="15">#REF!</definedName>
    <definedName name="노무450_8" localSheetId="4">#REF!</definedName>
    <definedName name="노무450_8" localSheetId="5">#REF!</definedName>
    <definedName name="노무450_8" localSheetId="26">#REF!</definedName>
    <definedName name="노무450_8" localSheetId="25">#REF!</definedName>
    <definedName name="노무450_8">#REF!</definedName>
    <definedName name="노무500" localSheetId="10">#REF!</definedName>
    <definedName name="노무500" localSheetId="8">#REF!</definedName>
    <definedName name="노무500" localSheetId="15">#REF!</definedName>
    <definedName name="노무500" localSheetId="4">#REF!</definedName>
    <definedName name="노무500" localSheetId="5">#REF!</definedName>
    <definedName name="노무500" localSheetId="26">#REF!</definedName>
    <definedName name="노무500" localSheetId="25">#REF!</definedName>
    <definedName name="노무500">#REF!</definedName>
    <definedName name="노무500_8" localSheetId="10">#REF!</definedName>
    <definedName name="노무500_8" localSheetId="8">#REF!</definedName>
    <definedName name="노무500_8" localSheetId="15">#REF!</definedName>
    <definedName name="노무500_8" localSheetId="4">#REF!</definedName>
    <definedName name="노무500_8" localSheetId="5">#REF!</definedName>
    <definedName name="노무500_8" localSheetId="26">#REF!</definedName>
    <definedName name="노무500_8" localSheetId="25">#REF!</definedName>
    <definedName name="노무500_8">#REF!</definedName>
    <definedName name="노무600" localSheetId="10">#REF!</definedName>
    <definedName name="노무600" localSheetId="8">#REF!</definedName>
    <definedName name="노무600" localSheetId="15">#REF!</definedName>
    <definedName name="노무600" localSheetId="4">#REF!</definedName>
    <definedName name="노무600" localSheetId="5">#REF!</definedName>
    <definedName name="노무600" localSheetId="26">#REF!</definedName>
    <definedName name="노무600" localSheetId="25">#REF!</definedName>
    <definedName name="노무600">#REF!</definedName>
    <definedName name="노무600_8" localSheetId="10">#REF!</definedName>
    <definedName name="노무600_8" localSheetId="8">#REF!</definedName>
    <definedName name="노무600_8" localSheetId="15">#REF!</definedName>
    <definedName name="노무600_8" localSheetId="4">#REF!</definedName>
    <definedName name="노무600_8" localSheetId="5">#REF!</definedName>
    <definedName name="노무600_8" localSheetId="26">#REF!</definedName>
    <definedName name="노무600_8" localSheetId="25">#REF!</definedName>
    <definedName name="노무600_8">#REF!</definedName>
    <definedName name="노무700" localSheetId="10">#REF!</definedName>
    <definedName name="노무700" localSheetId="8">#REF!</definedName>
    <definedName name="노무700" localSheetId="15">#REF!</definedName>
    <definedName name="노무700" localSheetId="4">#REF!</definedName>
    <definedName name="노무700" localSheetId="5">#REF!</definedName>
    <definedName name="노무700" localSheetId="26">#REF!</definedName>
    <definedName name="노무700" localSheetId="25">#REF!</definedName>
    <definedName name="노무700">#REF!</definedName>
    <definedName name="노무700_8" localSheetId="10">#REF!</definedName>
    <definedName name="노무700_8" localSheetId="8">#REF!</definedName>
    <definedName name="노무700_8" localSheetId="15">#REF!</definedName>
    <definedName name="노무700_8" localSheetId="4">#REF!</definedName>
    <definedName name="노무700_8" localSheetId="5">#REF!</definedName>
    <definedName name="노무700_8" localSheetId="26">#REF!</definedName>
    <definedName name="노무700_8" localSheetId="25">#REF!</definedName>
    <definedName name="노무700_8">#REF!</definedName>
    <definedName name="노무800" localSheetId="10">#REF!</definedName>
    <definedName name="노무800" localSheetId="8">#REF!</definedName>
    <definedName name="노무800" localSheetId="15">#REF!</definedName>
    <definedName name="노무800" localSheetId="4">#REF!</definedName>
    <definedName name="노무800" localSheetId="5">#REF!</definedName>
    <definedName name="노무800" localSheetId="26">#REF!</definedName>
    <definedName name="노무800" localSheetId="25">#REF!</definedName>
    <definedName name="노무800">#REF!</definedName>
    <definedName name="노무800_8" localSheetId="10">#REF!</definedName>
    <definedName name="노무800_8" localSheetId="8">#REF!</definedName>
    <definedName name="노무800_8" localSheetId="15">#REF!</definedName>
    <definedName name="노무800_8" localSheetId="4">#REF!</definedName>
    <definedName name="노무800_8" localSheetId="5">#REF!</definedName>
    <definedName name="노무800_8" localSheetId="26">#REF!</definedName>
    <definedName name="노무800_8" localSheetId="25">#REF!</definedName>
    <definedName name="노무800_8">#REF!</definedName>
    <definedName name="노무900" localSheetId="10">#REF!</definedName>
    <definedName name="노무900" localSheetId="8">#REF!</definedName>
    <definedName name="노무900" localSheetId="15">#REF!</definedName>
    <definedName name="노무900" localSheetId="4">#REF!</definedName>
    <definedName name="노무900" localSheetId="5">#REF!</definedName>
    <definedName name="노무900" localSheetId="26">#REF!</definedName>
    <definedName name="노무900" localSheetId="25">#REF!</definedName>
    <definedName name="노무900">#REF!</definedName>
    <definedName name="노무900_8" localSheetId="10">#REF!</definedName>
    <definedName name="노무900_8" localSheetId="8">#REF!</definedName>
    <definedName name="노무900_8" localSheetId="15">#REF!</definedName>
    <definedName name="노무900_8" localSheetId="4">#REF!</definedName>
    <definedName name="노무900_8" localSheetId="5">#REF!</definedName>
    <definedName name="노무900_8" localSheetId="26">#REF!</definedName>
    <definedName name="노무900_8" localSheetId="25">#REF!</definedName>
    <definedName name="노무900_8">#REF!</definedName>
    <definedName name="노무비" localSheetId="10">[80]코드표!#REF!</definedName>
    <definedName name="노무비" localSheetId="8">[80]코드표!#REF!</definedName>
    <definedName name="노무비" localSheetId="15">[80]코드표!#REF!</definedName>
    <definedName name="노무비" localSheetId="4">[80]코드표!#REF!</definedName>
    <definedName name="노무비" localSheetId="5">[80]코드표!#REF!</definedName>
    <definedName name="노무비" localSheetId="26">[80]코드표!#REF!</definedName>
    <definedName name="노무비" localSheetId="25">[80]코드표!#REF!</definedName>
    <definedName name="노무비">[80]코드표!#REF!</definedName>
    <definedName name="노무비1" localSheetId="10">[81]코드표!#REF!</definedName>
    <definedName name="노무비1" localSheetId="8">[81]코드표!#REF!</definedName>
    <definedName name="노무비1" localSheetId="15">[81]코드표!#REF!</definedName>
    <definedName name="노무비1" localSheetId="4">[81]코드표!#REF!</definedName>
    <definedName name="노무비1" localSheetId="5">[81]코드표!#REF!</definedName>
    <definedName name="노무비1" localSheetId="26">[81]코드표!#REF!</definedName>
    <definedName name="노무비1" localSheetId="25">[81]코드표!#REF!</definedName>
    <definedName name="노무비1">[81]코드표!#REF!</definedName>
    <definedName name="노부비" localSheetId="10">#REF!</definedName>
    <definedName name="노부비" localSheetId="15">#REF!</definedName>
    <definedName name="노부비" localSheetId="4">#REF!</definedName>
    <definedName name="노부비" localSheetId="5">#REF!</definedName>
    <definedName name="노부비" localSheetId="26">#REF!</definedName>
    <definedName name="노부비" localSheetId="25">#REF!</definedName>
    <definedName name="노부비">#REF!</definedName>
    <definedName name="노산3교집계표" localSheetId="10">#REF!</definedName>
    <definedName name="노산3교집계표" localSheetId="8">#REF!</definedName>
    <definedName name="노산3교집계표" localSheetId="15">#REF!</definedName>
    <definedName name="노산3교집계표" localSheetId="24">#REF!</definedName>
    <definedName name="노산3교집계표" localSheetId="4">#REF!</definedName>
    <definedName name="노산3교집계표" localSheetId="5">#REF!</definedName>
    <definedName name="노산3교집계표" localSheetId="26">#REF!</definedName>
    <definedName name="노산3교집계표" localSheetId="25">#REF!</definedName>
    <definedName name="노산3교집계표">#REF!</definedName>
    <definedName name="노임산정">[17]입력란!$E$8</definedName>
    <definedName name="녹막이페인트" localSheetId="10">#REF!</definedName>
    <definedName name="녹막이페인트" localSheetId="15">#REF!</definedName>
    <definedName name="녹막이페인트" localSheetId="4">#REF!</definedName>
    <definedName name="녹막이페인트" localSheetId="5">#REF!</definedName>
    <definedName name="녹막이페인트" localSheetId="26">#REF!</definedName>
    <definedName name="녹막이페인트" localSheetId="25">#REF!</definedName>
    <definedName name="녹막이페인트">#REF!</definedName>
    <definedName name="농림수산부" localSheetId="10">#REF!</definedName>
    <definedName name="농림수산부" localSheetId="15">#REF!</definedName>
    <definedName name="농림수산부" localSheetId="4">#REF!</definedName>
    <definedName name="농림수산부" localSheetId="5">#REF!</definedName>
    <definedName name="농림수산부" localSheetId="26">#REF!</definedName>
    <definedName name="농림수산부" localSheetId="25">#REF!</definedName>
    <definedName name="농림수산부">#REF!</definedName>
    <definedName name="높" localSheetId="10">#REF!</definedName>
    <definedName name="높" localSheetId="15">#REF!</definedName>
    <definedName name="높" localSheetId="4">#REF!</definedName>
    <definedName name="높" localSheetId="5">#REF!</definedName>
    <definedName name="높" localSheetId="26">#REF!</definedName>
    <definedName name="높" localSheetId="25">#REF!</definedName>
    <definedName name="높">#REF!</definedName>
    <definedName name="높이" localSheetId="10">#REF!</definedName>
    <definedName name="높이" localSheetId="8">#REF!</definedName>
    <definedName name="높이" localSheetId="15">#REF!</definedName>
    <definedName name="높이" localSheetId="24">#REF!</definedName>
    <definedName name="높이" localSheetId="4">#REF!</definedName>
    <definedName name="높이" localSheetId="5">#REF!</definedName>
    <definedName name="높이" localSheetId="26">#REF!</definedName>
    <definedName name="높이" localSheetId="25">#REF!</definedName>
    <definedName name="높이">#REF!</definedName>
    <definedName name="높이_8" localSheetId="10">#REF!</definedName>
    <definedName name="높이_8" localSheetId="8">#REF!</definedName>
    <definedName name="높이_8" localSheetId="15">#REF!</definedName>
    <definedName name="높이_8" localSheetId="24">#REF!</definedName>
    <definedName name="높이_8" localSheetId="4">#REF!</definedName>
    <definedName name="높이_8" localSheetId="5">#REF!</definedName>
    <definedName name="높이_8" localSheetId="26">#REF!</definedName>
    <definedName name="높이_8" localSheetId="25">#REF!</definedName>
    <definedName name="높이_8">#REF!</definedName>
    <definedName name="높이1" localSheetId="10">#REF!</definedName>
    <definedName name="높이1" localSheetId="8">#REF!</definedName>
    <definedName name="높이1" localSheetId="15">#REF!</definedName>
    <definedName name="높이1" localSheetId="24">#REF!</definedName>
    <definedName name="높이1" localSheetId="4">#REF!</definedName>
    <definedName name="높이1" localSheetId="5">#REF!</definedName>
    <definedName name="높이1" localSheetId="26">#REF!</definedName>
    <definedName name="높이1" localSheetId="25">#REF!</definedName>
    <definedName name="높이1">#REF!</definedName>
    <definedName name="높이2" localSheetId="10">#REF!</definedName>
    <definedName name="높이2" localSheetId="8">#REF!</definedName>
    <definedName name="높이2" localSheetId="15">#REF!</definedName>
    <definedName name="높이2" localSheetId="4">#REF!</definedName>
    <definedName name="높이2" localSheetId="5">#REF!</definedName>
    <definedName name="높이2" localSheetId="26">#REF!</definedName>
    <definedName name="높이2" localSheetId="25">#REF!</definedName>
    <definedName name="높이2">#REF!</definedName>
    <definedName name="높이300" localSheetId="10">[1]대로근거!#REF!</definedName>
    <definedName name="높이300" localSheetId="8">[1]대로근거!#REF!</definedName>
    <definedName name="높이300" localSheetId="15">[1]대로근거!#REF!</definedName>
    <definedName name="높이300" localSheetId="4">[1]대로근거!#REF!</definedName>
    <definedName name="높이300" localSheetId="5">[1]대로근거!#REF!</definedName>
    <definedName name="높이300" localSheetId="26">[1]대로근거!#REF!</definedName>
    <definedName name="높이300" localSheetId="25">[1]대로근거!#REF!</definedName>
    <definedName name="높이300">[1]대로근거!#REF!</definedName>
    <definedName name="높이350" localSheetId="10">[1]대로근거!#REF!</definedName>
    <definedName name="높이350" localSheetId="8">[1]대로근거!#REF!</definedName>
    <definedName name="높이350" localSheetId="15">[1]대로근거!#REF!</definedName>
    <definedName name="높이350" localSheetId="4">[1]대로근거!#REF!</definedName>
    <definedName name="높이350" localSheetId="5">[1]대로근거!#REF!</definedName>
    <definedName name="높이350" localSheetId="26">[1]대로근거!#REF!</definedName>
    <definedName name="높이350" localSheetId="25">[1]대로근거!#REF!</definedName>
    <definedName name="높이350">[1]대로근거!#REF!</definedName>
    <definedName name="뇨ㅕ" localSheetId="10">#REF!</definedName>
    <definedName name="뇨ㅕ" localSheetId="15">#REF!</definedName>
    <definedName name="뇨ㅕ" localSheetId="4">#REF!</definedName>
    <definedName name="뇨ㅕ" localSheetId="5">#REF!</definedName>
    <definedName name="뇨ㅕ" localSheetId="26">#REF!</definedName>
    <definedName name="뇨ㅕ" localSheetId="25">#REF!</definedName>
    <definedName name="뇨ㅕ">#REF!</definedName>
    <definedName name="눈향L06">[59]데이타!$E$92</definedName>
    <definedName name="눈향L08">[59]데이타!$E$93</definedName>
    <definedName name="눈향L10">[59]데이타!$E$94</definedName>
    <definedName name="눈향L14">[59]데이타!$E$95</definedName>
    <definedName name="눈향L20">[59]데이타!$E$96</definedName>
    <definedName name="느릅R10">[59]데이타!$E$100</definedName>
    <definedName name="느릅R4">[59]데이타!$E$97</definedName>
    <definedName name="느릅R5">[59]데이타!$E$98</definedName>
    <definedName name="느릅R8">[59]데이타!$E$99</definedName>
    <definedName name="느티R10">[59]데이타!$E$104</definedName>
    <definedName name="느티R12">[59]데이타!$E$105</definedName>
    <definedName name="느티R15">[59]데이타!$E$106</definedName>
    <definedName name="느티R18">[59]데이타!$E$107</definedName>
    <definedName name="느티R20">[59]데이타!$E$108</definedName>
    <definedName name="느티R25">[59]데이타!$E$109</definedName>
    <definedName name="느티R30">[59]데이타!$E$110</definedName>
    <definedName name="느티R5">[59]데이타!$E$101</definedName>
    <definedName name="느티R6">[59]데이타!$E$102</definedName>
    <definedName name="느티R8">[59]데이타!$E$103</definedName>
    <definedName name="능소화R2">[59]데이타!$E$111</definedName>
    <definedName name="능소화R4">[59]데이타!$E$112</definedName>
    <definedName name="능소화R6">[59]데이타!$E$113</definedName>
    <definedName name="ㄵㄴㄴㄴㅁㄴ" localSheetId="10">#REF!</definedName>
    <definedName name="ㄵㄴㄴㄴㅁㄴ" localSheetId="15">#REF!</definedName>
    <definedName name="ㄵㄴㄴㄴㅁㄴ" localSheetId="4">#REF!</definedName>
    <definedName name="ㄵㄴㄴㄴㅁㄴ" localSheetId="5">#REF!</definedName>
    <definedName name="ㄵㄴㄴㄴㅁㄴ" localSheetId="26">#REF!</definedName>
    <definedName name="ㄵㄴㄴㄴㅁㄴ" localSheetId="25">#REF!</definedName>
    <definedName name="ㄵㄴㄴㄴㅁㄴ">#REF!</definedName>
    <definedName name="ㄵㄹ" localSheetId="10">#REF!</definedName>
    <definedName name="ㄵㄹ" localSheetId="15">#REF!</definedName>
    <definedName name="ㄵㄹ" localSheetId="4">#REF!</definedName>
    <definedName name="ㄵㄹ" localSheetId="5">#REF!</definedName>
    <definedName name="ㄵㄹ" localSheetId="26">#REF!</definedName>
    <definedName name="ㄵㄹ" localSheetId="25">#REF!</definedName>
    <definedName name="ㄵㄹ">#REF!</definedName>
    <definedName name="ㄷ" localSheetId="24" hidden="1">{#N/A,#N/A,FALSE,"2~8번"}</definedName>
    <definedName name="ㄷ" hidden="1">{#N/A,#N/A,FALSE,"2~8번"}</definedName>
    <definedName name="ㄷ_8" localSheetId="10">#REF!</definedName>
    <definedName name="ㄷ_8" localSheetId="8">#REF!</definedName>
    <definedName name="ㄷ_8" localSheetId="15">#REF!</definedName>
    <definedName name="ㄷ_8" localSheetId="24">#REF!</definedName>
    <definedName name="ㄷ_8" localSheetId="4">#REF!</definedName>
    <definedName name="ㄷ_8" localSheetId="5">#REF!</definedName>
    <definedName name="ㄷ_8" localSheetId="26">#REF!</definedName>
    <definedName name="ㄷ_8" localSheetId="25">#REF!</definedName>
    <definedName name="ㄷ_8">#REF!</definedName>
    <definedName name="ㄷ1" localSheetId="10">#REF!</definedName>
    <definedName name="ㄷ1" localSheetId="8">#REF!</definedName>
    <definedName name="ㄷ1" localSheetId="15">#REF!</definedName>
    <definedName name="ㄷ1" localSheetId="24">#REF!</definedName>
    <definedName name="ㄷ1" localSheetId="4">#REF!</definedName>
    <definedName name="ㄷ1" localSheetId="5">#REF!</definedName>
    <definedName name="ㄷ1" localSheetId="26">#REF!</definedName>
    <definedName name="ㄷ1" localSheetId="25">#REF!</definedName>
    <definedName name="ㄷ1">#REF!</definedName>
    <definedName name="ㄷ1_8" localSheetId="10">#REF!</definedName>
    <definedName name="ㄷ1_8" localSheetId="8">#REF!</definedName>
    <definedName name="ㄷ1_8" localSheetId="15">#REF!</definedName>
    <definedName name="ㄷ1_8" localSheetId="24">#REF!</definedName>
    <definedName name="ㄷ1_8" localSheetId="4">#REF!</definedName>
    <definedName name="ㄷ1_8" localSheetId="5">#REF!</definedName>
    <definedName name="ㄷ1_8" localSheetId="26">#REF!</definedName>
    <definedName name="ㄷ1_8" localSheetId="25">#REF!</definedName>
    <definedName name="ㄷ1_8">#REF!</definedName>
    <definedName name="ㄷ2" localSheetId="10">#REF!</definedName>
    <definedName name="ㄷ2" localSheetId="8">#REF!</definedName>
    <definedName name="ㄷ2" localSheetId="15">#REF!</definedName>
    <definedName name="ㄷ2" localSheetId="4">#REF!</definedName>
    <definedName name="ㄷ2" localSheetId="5">#REF!</definedName>
    <definedName name="ㄷ2" localSheetId="26">#REF!</definedName>
    <definedName name="ㄷ2" localSheetId="25">#REF!</definedName>
    <definedName name="ㄷ2">#REF!</definedName>
    <definedName name="ㄷ2_8" localSheetId="10">#REF!</definedName>
    <definedName name="ㄷ2_8" localSheetId="8">#REF!</definedName>
    <definedName name="ㄷ2_8" localSheetId="15">#REF!</definedName>
    <definedName name="ㄷ2_8" localSheetId="4">#REF!</definedName>
    <definedName name="ㄷ2_8" localSheetId="5">#REF!</definedName>
    <definedName name="ㄷ2_8" localSheetId="26">#REF!</definedName>
    <definedName name="ㄷ2_8" localSheetId="25">#REF!</definedName>
    <definedName name="ㄷ2_8">#REF!</definedName>
    <definedName name="ㄷ3">#N/A</definedName>
    <definedName name="ㄷ378" localSheetId="10">#REF!</definedName>
    <definedName name="ㄷ378" localSheetId="15">#REF!</definedName>
    <definedName name="ㄷ378" localSheetId="4">#REF!</definedName>
    <definedName name="ㄷ378" localSheetId="5">#REF!</definedName>
    <definedName name="ㄷ378" localSheetId="26">#REF!</definedName>
    <definedName name="ㄷ378" localSheetId="25">#REF!</definedName>
    <definedName name="ㄷ378">#REF!</definedName>
    <definedName name="ㄷ4">#N/A</definedName>
    <definedName name="ㄷ43" localSheetId="10">#REF!</definedName>
    <definedName name="ㄷ43" localSheetId="15">#REF!</definedName>
    <definedName name="ㄷ43" localSheetId="4">#REF!</definedName>
    <definedName name="ㄷ43" localSheetId="5">#REF!</definedName>
    <definedName name="ㄷ43" localSheetId="26">#REF!</definedName>
    <definedName name="ㄷ43" localSheetId="25">#REF!</definedName>
    <definedName name="ㄷ43">#REF!</definedName>
    <definedName name="ㄷㄱ" localSheetId="10">#REF!</definedName>
    <definedName name="ㄷㄱ" localSheetId="8">#REF!</definedName>
    <definedName name="ㄷㄱ" localSheetId="15">#REF!</definedName>
    <definedName name="ㄷㄱ" localSheetId="4">#REF!</definedName>
    <definedName name="ㄷㄱ" localSheetId="5">#REF!</definedName>
    <definedName name="ㄷㄱ" localSheetId="26">#REF!</definedName>
    <definedName name="ㄷㄱ" localSheetId="25">#REF!</definedName>
    <definedName name="ㄷㄱ">#REF!</definedName>
    <definedName name="ㄷㄱㅎ" localSheetId="10">#REF!</definedName>
    <definedName name="ㄷㄱㅎ" localSheetId="15">#REF!</definedName>
    <definedName name="ㄷㄱㅎ" localSheetId="4">#REF!</definedName>
    <definedName name="ㄷㄱㅎ" localSheetId="5">#REF!</definedName>
    <definedName name="ㄷㄱㅎ" localSheetId="26">#REF!</definedName>
    <definedName name="ㄷㄱㅎ" localSheetId="25">#REF!</definedName>
    <definedName name="ㄷㄱㅎ">#REF!</definedName>
    <definedName name="ㄷㄳㅅㄷㄱ" localSheetId="24" hidden="1">{#N/A,#N/A,FALSE,"2~8번"}</definedName>
    <definedName name="ㄷㄳㅅㄷㄱ" hidden="1">{#N/A,#N/A,FALSE,"2~8번"}</definedName>
    <definedName name="ㄷㄳㅈㅅㄱㅈㅅㅈㄱㄷ" localSheetId="10">#REF!</definedName>
    <definedName name="ㄷㄳㅈㅅㄱㅈㅅㅈㄱㄷ" localSheetId="15">#REF!</definedName>
    <definedName name="ㄷㄳㅈㅅㄱㅈㅅㅈㄱㄷ" localSheetId="4">#REF!</definedName>
    <definedName name="ㄷㄳㅈㅅㄱㅈㅅㅈㄱㄷ" localSheetId="5">#REF!</definedName>
    <definedName name="ㄷㄳㅈㅅㄱㅈㅅㅈㄱㄷ" localSheetId="26">#REF!</definedName>
    <definedName name="ㄷㄳㅈㅅㄱㅈㅅㅈㄱㄷ" localSheetId="25">#REF!</definedName>
    <definedName name="ㄷㄳㅈㅅㄱㅈㅅㅈㄱㄷ">#REF!</definedName>
    <definedName name="ㄷㄷ" localSheetId="10">#REF!</definedName>
    <definedName name="ㄷㄷ" localSheetId="8">#REF!</definedName>
    <definedName name="ㄷㄷ" localSheetId="15">#REF!</definedName>
    <definedName name="ㄷㄷ" localSheetId="24">#REF!</definedName>
    <definedName name="ㄷㄷ" localSheetId="4">#REF!</definedName>
    <definedName name="ㄷㄷ" localSheetId="5">#REF!</definedName>
    <definedName name="ㄷㄷ" localSheetId="26">#REF!</definedName>
    <definedName name="ㄷㄷ" localSheetId="25">#REF!</definedName>
    <definedName name="ㄷㄷ">#REF!</definedName>
    <definedName name="ㄷㄷ_8" localSheetId="10">#REF!</definedName>
    <definedName name="ㄷㄷ_8" localSheetId="8">#REF!</definedName>
    <definedName name="ㄷㄷ_8" localSheetId="15">#REF!</definedName>
    <definedName name="ㄷㄷ_8" localSheetId="24">#REF!</definedName>
    <definedName name="ㄷㄷ_8" localSheetId="4">#REF!</definedName>
    <definedName name="ㄷㄷ_8" localSheetId="5">#REF!</definedName>
    <definedName name="ㄷㄷ_8" localSheetId="26">#REF!</definedName>
    <definedName name="ㄷㄷ_8" localSheetId="25">#REF!</definedName>
    <definedName name="ㄷㄷ_8">#REF!</definedName>
    <definedName name="ㄷㄷㄷ">'[42]ABUT수량-A1'!$T$25</definedName>
    <definedName name="ㄷㄷㄷ_8">#NAME?</definedName>
    <definedName name="ㄷㄷㄷㄷ" localSheetId="10">#REF!</definedName>
    <definedName name="ㄷㄷㄷㄷ" localSheetId="15">#REF!</definedName>
    <definedName name="ㄷㄷㄷㄷ" localSheetId="4">#REF!</definedName>
    <definedName name="ㄷㄷㄷㄷ" localSheetId="5">#REF!</definedName>
    <definedName name="ㄷㄷㄷㄷ" localSheetId="26">#REF!</definedName>
    <definedName name="ㄷㄷㄷㄷ" localSheetId="25">#REF!</definedName>
    <definedName name="ㄷㄷㄷㄷ">#REF!</definedName>
    <definedName name="ㄷㄹ" localSheetId="10">#REF!</definedName>
    <definedName name="ㄷㄹ" localSheetId="15">#REF!</definedName>
    <definedName name="ㄷㄹ" localSheetId="4">#REF!</definedName>
    <definedName name="ㄷㄹ" localSheetId="5">#REF!</definedName>
    <definedName name="ㄷㄹ" localSheetId="26">#REF!</definedName>
    <definedName name="ㄷㄹ" localSheetId="25">#REF!</definedName>
    <definedName name="ㄷㄹ">#REF!</definedName>
    <definedName name="ㄷㄹㄷ" localSheetId="10">#REF!</definedName>
    <definedName name="ㄷㄹㄷ" localSheetId="15">#REF!</definedName>
    <definedName name="ㄷㄹㄷ" localSheetId="4">#REF!</definedName>
    <definedName name="ㄷㄹㄷ" localSheetId="5">#REF!</definedName>
    <definedName name="ㄷㄹㄷ" localSheetId="26">#REF!</definedName>
    <definedName name="ㄷㄹㄷ" localSheetId="25">#REF!</definedName>
    <definedName name="ㄷㄹㄷ">#REF!</definedName>
    <definedName name="ㄷㄹㄷㄱ" localSheetId="10">#REF!</definedName>
    <definedName name="ㄷㄹㄷㄱ" localSheetId="15">#REF!</definedName>
    <definedName name="ㄷㄹㄷㄱ" localSheetId="4">#REF!</definedName>
    <definedName name="ㄷㄹㄷㄱ" localSheetId="5">#REF!</definedName>
    <definedName name="ㄷㄹㄷㄱ" localSheetId="26">#REF!</definedName>
    <definedName name="ㄷㄹㄷㄱ" localSheetId="25">#REF!</definedName>
    <definedName name="ㄷㄹㄷㄱ">#REF!</definedName>
    <definedName name="ㄷㄹㄷㄷㄱㅈ" localSheetId="10">#REF!</definedName>
    <definedName name="ㄷㄹㄷㄷㄱㅈ" localSheetId="15">#REF!</definedName>
    <definedName name="ㄷㄹㄷㄷㄱㅈ" localSheetId="4">#REF!</definedName>
    <definedName name="ㄷㄹㄷㄷㄱㅈ" localSheetId="5">#REF!</definedName>
    <definedName name="ㄷㄹㄷㄷㄱㅈ" localSheetId="26">#REF!</definedName>
    <definedName name="ㄷㄹㄷㄷㄱㅈ" localSheetId="25">#REF!</definedName>
    <definedName name="ㄷㄹㄷㄷㄱㅈ">#REF!</definedName>
    <definedName name="ㄷㅁㄱㅁㄴㅇㄹ" localSheetId="10">#REF!</definedName>
    <definedName name="ㄷㅁㄱㅁㄴㅇㄹ" localSheetId="8">#REF!</definedName>
    <definedName name="ㄷㅁㄱㅁㄴㅇㄹ" localSheetId="15">#REF!</definedName>
    <definedName name="ㄷㅁㄱㅁㄴㅇㄹ" localSheetId="24">#REF!</definedName>
    <definedName name="ㄷㅁㄱㅁㄴㅇㄹ" localSheetId="4">#REF!</definedName>
    <definedName name="ㄷㅁㄱㅁㄴㅇㄹ" localSheetId="5">#REF!</definedName>
    <definedName name="ㄷㅁㄱㅁㄴㅇㄹ" localSheetId="26">#REF!</definedName>
    <definedName name="ㄷㅁㄱㅁㄴㅇㄹ" localSheetId="25">#REF!</definedName>
    <definedName name="ㄷㅁㄱㅁㄴㅇㄹ">#REF!</definedName>
    <definedName name="ㄷㅁㅁ" localSheetId="10">#REF!</definedName>
    <definedName name="ㄷㅁㅁ" localSheetId="8">#REF!</definedName>
    <definedName name="ㄷㅁㅁ" localSheetId="15">#REF!</definedName>
    <definedName name="ㄷㅁㅁ" localSheetId="24">#REF!</definedName>
    <definedName name="ㄷㅁㅁ" localSheetId="4">#REF!</definedName>
    <definedName name="ㄷㅁㅁ" localSheetId="5">#REF!</definedName>
    <definedName name="ㄷㅁㅁ" localSheetId="26">#REF!</definedName>
    <definedName name="ㄷㅁㅁ" localSheetId="25">#REF!</definedName>
    <definedName name="ㄷㅁㅁ">#REF!</definedName>
    <definedName name="ㄷㅅ"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ㅅ"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ㅇㅁㄴ" localSheetId="10">#REF!</definedName>
    <definedName name="ㄷㅇㅁㄴ" localSheetId="15">#REF!</definedName>
    <definedName name="ㄷㅇㅁㄴ" localSheetId="4">#REF!</definedName>
    <definedName name="ㄷㅇㅁㄴ" localSheetId="5">#REF!</definedName>
    <definedName name="ㄷㅇㅁㄴ" localSheetId="26">#REF!</definedName>
    <definedName name="ㄷㅇㅁㄴ" localSheetId="25">#REF!</definedName>
    <definedName name="ㄷㅇㅁㄴ">#REF!</definedName>
    <definedName name="ㄷㅈㄱㄷㅈ" localSheetId="24" hidden="1">{#N/A,#N/A,FALSE,"혼합골재"}</definedName>
    <definedName name="ㄷㅈㄱㄷㅈ" hidden="1">{#N/A,#N/A,FALSE,"혼합골재"}</definedName>
    <definedName name="ㄷㅈㄱㄹ" localSheetId="10">#REF!</definedName>
    <definedName name="ㄷㅈㄱㄹ" localSheetId="15">#REF!</definedName>
    <definedName name="ㄷㅈㄱㄹ" localSheetId="4">#REF!</definedName>
    <definedName name="ㄷㅈㄱㄹ" localSheetId="5">#REF!</definedName>
    <definedName name="ㄷㅈㄱㄹ" localSheetId="26">#REF!</definedName>
    <definedName name="ㄷㅈㄱㄹ" localSheetId="25">#REF!</definedName>
    <definedName name="ㄷㅈㄱㄹ">#REF!</definedName>
    <definedName name="ㄷㅈㄳ" localSheetId="10">#REF!</definedName>
    <definedName name="ㄷㅈㄳ" localSheetId="15">#REF!</definedName>
    <definedName name="ㄷㅈㄳ" localSheetId="4">#REF!</definedName>
    <definedName name="ㄷㅈㄳ" localSheetId="5">#REF!</definedName>
    <definedName name="ㄷㅈㄳ" localSheetId="26">#REF!</definedName>
    <definedName name="ㄷㅈㄳ" localSheetId="25">#REF!</definedName>
    <definedName name="ㄷㅈㄳ">#REF!</definedName>
    <definedName name="ㄷㅈㄴㄷㄷ" localSheetId="10">#REF!</definedName>
    <definedName name="ㄷㅈㄴㄷㄷ" localSheetId="15">#REF!</definedName>
    <definedName name="ㄷㅈㄴㄷㄷ" localSheetId="4">#REF!</definedName>
    <definedName name="ㄷㅈㄴㄷㄷ" localSheetId="5">#REF!</definedName>
    <definedName name="ㄷㅈㄴㄷㄷ" localSheetId="26">#REF!</definedName>
    <definedName name="ㄷㅈㄴㄷㄷ" localSheetId="25">#REF!</definedName>
    <definedName name="ㄷㅈㄴㄷㄷ">#REF!</definedName>
    <definedName name="ㄷㅈㄷ" localSheetId="24" hidden="1">{#N/A,#N/A,FALSE,"이정표"}</definedName>
    <definedName name="ㄷㅈㄷ" hidden="1">{#N/A,#N/A,FALSE,"이정표"}</definedName>
    <definedName name="ㄷㅈㄷㅈㄷ" localSheetId="24" hidden="1">{#N/A,#N/A,FALSE,"조골재"}</definedName>
    <definedName name="ㄷㅈㄷㅈㄷ" hidden="1">{#N/A,#N/A,FALSE,"조골재"}</definedName>
    <definedName name="ㄷㅈㅂ" localSheetId="10">#REF!</definedName>
    <definedName name="ㄷㅈㅂ" localSheetId="15">#REF!</definedName>
    <definedName name="ㄷㅈㅂ" localSheetId="4">#REF!</definedName>
    <definedName name="ㄷㅈㅂ" localSheetId="5">#REF!</definedName>
    <definedName name="ㄷㅈㅂ" localSheetId="26">#REF!</definedName>
    <definedName name="ㄷㅈㅂ" localSheetId="25">#REF!</definedName>
    <definedName name="ㄷㅈㅂ">#REF!</definedName>
    <definedName name="ㄷㅈㅂㄱㅈㅂㄷㄱ" localSheetId="24" hidden="1">{#N/A,#N/A,FALSE,"골재소요량";#N/A,#N/A,FALSE,"골재소요량"}</definedName>
    <definedName name="ㄷㅈㅂㄱㅈㅂㄷㄱ" hidden="1">{#N/A,#N/A,FALSE,"골재소요량";#N/A,#N/A,FALSE,"골재소요량"}</definedName>
    <definedName name="ㄷㅈㅂㄷㅈㅂ" localSheetId="10">#REF!</definedName>
    <definedName name="ㄷㅈㅂㄷㅈㅂ" localSheetId="15">#REF!</definedName>
    <definedName name="ㄷㅈㅂㄷㅈㅂ" localSheetId="4">#REF!</definedName>
    <definedName name="ㄷㅈㅂㄷㅈㅂ" localSheetId="5">#REF!</definedName>
    <definedName name="ㄷㅈㅂㄷㅈㅂ" localSheetId="26">#REF!</definedName>
    <definedName name="ㄷㅈㅂㄷㅈㅂ" localSheetId="25">#REF!</definedName>
    <definedName name="ㄷㅈㅂㄷㅈㅂ">#REF!</definedName>
    <definedName name="ㄷ죳ㄱ" localSheetId="10">#REF!</definedName>
    <definedName name="ㄷ죳ㄱ" localSheetId="15">#REF!</definedName>
    <definedName name="ㄷ죳ㄱ" localSheetId="4">#REF!</definedName>
    <definedName name="ㄷ죳ㄱ" localSheetId="5">#REF!</definedName>
    <definedName name="ㄷ죳ㄱ" localSheetId="26">#REF!</definedName>
    <definedName name="ㄷ죳ㄱ" localSheetId="25">#REF!</definedName>
    <definedName name="ㄷ죳ㄱ">#REF!</definedName>
    <definedName name="ㄷㅎ"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ㅎㄹㅇ" localSheetId="10" hidden="1">#REF!</definedName>
    <definedName name="ㄷㅎㄹㅇ" localSheetId="8" hidden="1">#REF!</definedName>
    <definedName name="ㄷㅎㄹㅇ" localSheetId="15" hidden="1">#REF!</definedName>
    <definedName name="ㄷㅎㄹㅇ" localSheetId="24" hidden="1">#REF!</definedName>
    <definedName name="ㄷㅎㄹㅇ" localSheetId="4" hidden="1">#REF!</definedName>
    <definedName name="ㄷㅎㄹㅇ" localSheetId="5" hidden="1">#REF!</definedName>
    <definedName name="ㄷㅎㄹㅇ" localSheetId="26" hidden="1">#REF!</definedName>
    <definedName name="ㄷㅎㄹㅇ" localSheetId="25" hidden="1">#REF!</definedName>
    <definedName name="ㄷㅎㄹㅇ" hidden="1">#REF!</definedName>
    <definedName name="다" localSheetId="10">'[54]토사(PE)'!#REF!</definedName>
    <definedName name="다" localSheetId="8">'[54]토사(PE)'!#REF!</definedName>
    <definedName name="다" localSheetId="15">'[54]토사(PE)'!#REF!</definedName>
    <definedName name="다" localSheetId="4">'[54]토사(PE)'!#REF!</definedName>
    <definedName name="다" localSheetId="5">'[54]토사(PE)'!#REF!</definedName>
    <definedName name="다" localSheetId="26">'[54]토사(PE)'!#REF!</definedName>
    <definedName name="다" localSheetId="25">'[54]토사(PE)'!#REF!</definedName>
    <definedName name="다">'[54]토사(PE)'!#REF!</definedName>
    <definedName name="다_8" localSheetId="10">#REF!</definedName>
    <definedName name="다_8" localSheetId="8">#REF!</definedName>
    <definedName name="다_8" localSheetId="15">#REF!</definedName>
    <definedName name="다_8" localSheetId="24">#REF!</definedName>
    <definedName name="다_8" localSheetId="4">#REF!</definedName>
    <definedName name="다_8" localSheetId="5">#REF!</definedName>
    <definedName name="다_8" localSheetId="26">#REF!</definedName>
    <definedName name="다_8" localSheetId="25">#REF!</definedName>
    <definedName name="다_8">#REF!</definedName>
    <definedName name="다우웰바설치공" localSheetId="10">#REF!</definedName>
    <definedName name="다우웰바설치공" localSheetId="15">#REF!</definedName>
    <definedName name="다우웰바설치공" localSheetId="4">#REF!</definedName>
    <definedName name="다우웰바설치공" localSheetId="5">#REF!</definedName>
    <definedName name="다우웰바설치공" localSheetId="26">#REF!</definedName>
    <definedName name="다우웰바설치공" localSheetId="25">#REF!</definedName>
    <definedName name="다우웰바설치공">#REF!</definedName>
    <definedName name="다짐경" localSheetId="10">#REF!</definedName>
    <definedName name="다짐경" localSheetId="15">#REF!</definedName>
    <definedName name="다짐경" localSheetId="4">#REF!</definedName>
    <definedName name="다짐경" localSheetId="5">#REF!</definedName>
    <definedName name="다짐경" localSheetId="26">#REF!</definedName>
    <definedName name="다짐경" localSheetId="25">#REF!</definedName>
    <definedName name="다짐경">#REF!</definedName>
    <definedName name="다짐계수">0.875</definedName>
    <definedName name="다짐노" localSheetId="10">#REF!</definedName>
    <definedName name="다짐노" localSheetId="15">#REF!</definedName>
    <definedName name="다짐노" localSheetId="4">#REF!</definedName>
    <definedName name="다짐노" localSheetId="5">#REF!</definedName>
    <definedName name="다짐노" localSheetId="26">#REF!</definedName>
    <definedName name="다짐노" localSheetId="25">#REF!</definedName>
    <definedName name="다짐노">#REF!</definedName>
    <definedName name="다짐되메우기" localSheetId="10">#REF!</definedName>
    <definedName name="다짐되메우기" localSheetId="15">#REF!</definedName>
    <definedName name="다짐되메우기" localSheetId="4">#REF!</definedName>
    <definedName name="다짐되메우기" localSheetId="5">#REF!</definedName>
    <definedName name="다짐되메우기" localSheetId="26">#REF!</definedName>
    <definedName name="다짐되메우기" localSheetId="25">#REF!</definedName>
    <definedName name="다짐되메우기">#REF!</definedName>
    <definedName name="다짐재" localSheetId="10">#REF!</definedName>
    <definedName name="다짐재" localSheetId="15">#REF!</definedName>
    <definedName name="다짐재" localSheetId="4">#REF!</definedName>
    <definedName name="다짐재" localSheetId="5">#REF!</definedName>
    <definedName name="다짐재" localSheetId="26">#REF!</definedName>
    <definedName name="다짐재" localSheetId="25">#REF!</definedName>
    <definedName name="다짐재">#REF!</definedName>
    <definedName name="단가" localSheetId="10">#REF!</definedName>
    <definedName name="단가" localSheetId="8">#REF!</definedName>
    <definedName name="단가" localSheetId="15">#REF!</definedName>
    <definedName name="단가" localSheetId="4">#REF!</definedName>
    <definedName name="단가" localSheetId="5">#REF!</definedName>
    <definedName name="단가" localSheetId="26">#REF!</definedName>
    <definedName name="단가" localSheetId="25">#REF!</definedName>
    <definedName name="단가">#REF!</definedName>
    <definedName name="단가1" localSheetId="10">#REF!</definedName>
    <definedName name="단가1" localSheetId="15">#REF!</definedName>
    <definedName name="단가1" localSheetId="4">#REF!</definedName>
    <definedName name="단가1" localSheetId="5">#REF!</definedName>
    <definedName name="단가1" localSheetId="26">#REF!</definedName>
    <definedName name="단가1" localSheetId="25">#REF!</definedName>
    <definedName name="단가1">#REF!</definedName>
    <definedName name="단가2" localSheetId="10">#REF!</definedName>
    <definedName name="단가2" localSheetId="15">#REF!</definedName>
    <definedName name="단가2" localSheetId="4">#REF!</definedName>
    <definedName name="단가2" localSheetId="5">#REF!</definedName>
    <definedName name="단가2" localSheetId="26">#REF!</definedName>
    <definedName name="단가2" localSheetId="25">#REF!</definedName>
    <definedName name="단가2">#REF!</definedName>
    <definedName name="단가3" localSheetId="10">#REF!</definedName>
    <definedName name="단가3" localSheetId="15">#REF!</definedName>
    <definedName name="단가3" localSheetId="4">#REF!</definedName>
    <definedName name="단가3" localSheetId="5">#REF!</definedName>
    <definedName name="단가3" localSheetId="26">#REF!</definedName>
    <definedName name="단가3" localSheetId="25">#REF!</definedName>
    <definedName name="단가3">#REF!</definedName>
    <definedName name="단가비교표" localSheetId="10">#REF!,#REF!</definedName>
    <definedName name="단가비교표" localSheetId="15">#REF!,#REF!</definedName>
    <definedName name="단가비교표" localSheetId="4">#REF!,#REF!</definedName>
    <definedName name="단가비교표" localSheetId="5">#REF!,#REF!</definedName>
    <definedName name="단가비교표" localSheetId="26">#REF!,#REF!</definedName>
    <definedName name="단가비교표" localSheetId="25">#REF!,#REF!</definedName>
    <definedName name="단가비교표">#REF!,#REF!</definedName>
    <definedName name="단가산출참고" localSheetId="10">#REF!</definedName>
    <definedName name="단가산출참고" localSheetId="8">#REF!</definedName>
    <definedName name="단가산출참고" localSheetId="15">#REF!</definedName>
    <definedName name="단가산출참고" localSheetId="4">#REF!</definedName>
    <definedName name="단가산출참고" localSheetId="5">#REF!</definedName>
    <definedName name="단가산출참고" localSheetId="26">#REF!</definedName>
    <definedName name="단가산출참고" localSheetId="25">#REF!</definedName>
    <definedName name="단가산출참고">#REF!</definedName>
    <definedName name="단관" localSheetId="10">#REF!</definedName>
    <definedName name="단관" localSheetId="15">#REF!</definedName>
    <definedName name="단관" localSheetId="4">#REF!</definedName>
    <definedName name="단관" localSheetId="5">#REF!</definedName>
    <definedName name="단관" localSheetId="26">#REF!</definedName>
    <definedName name="단관" localSheetId="25">#REF!</definedName>
    <definedName name="단관">#REF!</definedName>
    <definedName name="단관M">[32]DATE!$H$24:$H$85</definedName>
    <definedName name="단관M_8" localSheetId="10">#REF!</definedName>
    <definedName name="단관M_8" localSheetId="8">#REF!</definedName>
    <definedName name="단관M_8" localSheetId="15">#REF!</definedName>
    <definedName name="단관M_8" localSheetId="24">#REF!</definedName>
    <definedName name="단관M_8" localSheetId="4">#REF!</definedName>
    <definedName name="단관M_8" localSheetId="5">#REF!</definedName>
    <definedName name="단관M_8" localSheetId="26">#REF!</definedName>
    <definedName name="단관M_8" localSheetId="25">#REF!</definedName>
    <definedName name="단관M_8">#REF!</definedName>
    <definedName name="단높1" localSheetId="10">#REF!</definedName>
    <definedName name="단높1" localSheetId="15">#REF!</definedName>
    <definedName name="단높1" localSheetId="4">#REF!</definedName>
    <definedName name="단높1" localSheetId="5">#REF!</definedName>
    <definedName name="단높1" localSheetId="26">#REF!</definedName>
    <definedName name="단높1" localSheetId="25">#REF!</definedName>
    <definedName name="단높1">#REF!</definedName>
    <definedName name="단높2" localSheetId="10">#REF!</definedName>
    <definedName name="단높2" localSheetId="15">#REF!</definedName>
    <definedName name="단높2" localSheetId="4">#REF!</definedName>
    <definedName name="단높2" localSheetId="5">#REF!</definedName>
    <definedName name="단높2" localSheetId="26">#REF!</definedName>
    <definedName name="단높2" localSheetId="25">#REF!</definedName>
    <definedName name="단높2">#REF!</definedName>
    <definedName name="단높3" localSheetId="10">#REF!</definedName>
    <definedName name="단높3" localSheetId="15">#REF!</definedName>
    <definedName name="단높3" localSheetId="4">#REF!</definedName>
    <definedName name="단높3" localSheetId="5">#REF!</definedName>
    <definedName name="단높3" localSheetId="26">#REF!</definedName>
    <definedName name="단높3" localSheetId="25">#REF!</definedName>
    <definedName name="단높3">#REF!</definedName>
    <definedName name="단뉘중량" localSheetId="10">#REF!</definedName>
    <definedName name="단뉘중량" localSheetId="15">#REF!</definedName>
    <definedName name="단뉘중량" localSheetId="4">#REF!</definedName>
    <definedName name="단뉘중량" localSheetId="5">#REF!</definedName>
    <definedName name="단뉘중량" localSheetId="26">#REF!</definedName>
    <definedName name="단뉘중량" localSheetId="25">#REF!</definedName>
    <definedName name="단뉘중량">#REF!</definedName>
    <definedName name="단면2모" localSheetId="10">#REF!</definedName>
    <definedName name="단면2모" localSheetId="15">#REF!</definedName>
    <definedName name="단면2모" localSheetId="4">#REF!</definedName>
    <definedName name="단면2모" localSheetId="5">#REF!</definedName>
    <definedName name="단면2모" localSheetId="26">#REF!</definedName>
    <definedName name="단면2모" localSheetId="25">#REF!</definedName>
    <definedName name="단면2모">#REF!</definedName>
    <definedName name="단면2모멘트" localSheetId="10">#REF!</definedName>
    <definedName name="단면2모멘트" localSheetId="15">#REF!</definedName>
    <definedName name="단면2모멘트" localSheetId="4">#REF!</definedName>
    <definedName name="단면2모멘트" localSheetId="5">#REF!</definedName>
    <definedName name="단면2모멘트" localSheetId="26">#REF!</definedName>
    <definedName name="단면2모멘트" localSheetId="25">#REF!</definedName>
    <definedName name="단면2모멘트">#REF!</definedName>
    <definedName name="단면적" localSheetId="10">#REF!</definedName>
    <definedName name="단면적" localSheetId="15">#REF!</definedName>
    <definedName name="단면적" localSheetId="4">#REF!</definedName>
    <definedName name="단면적" localSheetId="5">#REF!</definedName>
    <definedName name="단면적" localSheetId="26">#REF!</definedName>
    <definedName name="단면적" localSheetId="25">#REF!</definedName>
    <definedName name="단면적">#REF!</definedName>
    <definedName name="단면적3Span" localSheetId="10">#REF!</definedName>
    <definedName name="단면적3Span" localSheetId="8">#REF!</definedName>
    <definedName name="단면적3Span" localSheetId="15">#REF!</definedName>
    <definedName name="단면적3Span" localSheetId="24">#REF!</definedName>
    <definedName name="단면적3Span" localSheetId="4">#REF!</definedName>
    <definedName name="단면적3Span" localSheetId="5">#REF!</definedName>
    <definedName name="단면적3Span" localSheetId="26">#REF!</definedName>
    <definedName name="단면적3Span" localSheetId="25">#REF!</definedName>
    <definedName name="단면적3Span">#REF!</definedName>
    <definedName name="단면적3Span_8" localSheetId="10">#REF!</definedName>
    <definedName name="단면적3Span_8" localSheetId="8">#REF!</definedName>
    <definedName name="단면적3Span_8" localSheetId="15">#REF!</definedName>
    <definedName name="단면적3Span_8" localSheetId="24">#REF!</definedName>
    <definedName name="단면적3Span_8" localSheetId="4">#REF!</definedName>
    <definedName name="단면적3Span_8" localSheetId="5">#REF!</definedName>
    <definedName name="단면적3Span_8" localSheetId="26">#REF!</definedName>
    <definedName name="단면적3Span_8" localSheetId="25">#REF!</definedName>
    <definedName name="단면적3Span_8">#REF!</definedName>
    <definedName name="단면특성" localSheetId="24">#REF!</definedName>
    <definedName name="단면특성"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단부길이서천" localSheetId="10">#REF!</definedName>
    <definedName name="단부길이서천" localSheetId="15">#REF!</definedName>
    <definedName name="단부길이서천" localSheetId="4">#REF!</definedName>
    <definedName name="단부길이서천" localSheetId="5">#REF!</definedName>
    <definedName name="단부길이서천" localSheetId="26">#REF!</definedName>
    <definedName name="단부길이서천" localSheetId="25">#REF!</definedName>
    <definedName name="단부길이서천">#REF!</definedName>
    <definedName name="단빔플랜지" localSheetId="10">#REF!</definedName>
    <definedName name="단빔플랜지" localSheetId="8">#REF!</definedName>
    <definedName name="단빔플랜지" localSheetId="15">#REF!</definedName>
    <definedName name="단빔플랜지" localSheetId="24">#REF!</definedName>
    <definedName name="단빔플랜지" localSheetId="4">#REF!</definedName>
    <definedName name="단빔플랜지" localSheetId="5">#REF!</definedName>
    <definedName name="단빔플랜지" localSheetId="26">#REF!</definedName>
    <definedName name="단빔플랜지" localSheetId="25">#REF!</definedName>
    <definedName name="단빔플랜지">#REF!</definedName>
    <definedName name="단빔플랜지_8" localSheetId="10">#REF!</definedName>
    <definedName name="단빔플랜지_8" localSheetId="8">#REF!</definedName>
    <definedName name="단빔플랜지_8" localSheetId="15">#REF!</definedName>
    <definedName name="단빔플랜지_8" localSheetId="24">#REF!</definedName>
    <definedName name="단빔플랜지_8" localSheetId="4">#REF!</definedName>
    <definedName name="단빔플랜지_8" localSheetId="5">#REF!</definedName>
    <definedName name="단빔플랜지_8" localSheetId="26">#REF!</definedName>
    <definedName name="단빔플랜지_8" localSheetId="25">#REF!</definedName>
    <definedName name="단빔플랜지_8">#REF!</definedName>
    <definedName name="단위">#NAME?</definedName>
    <definedName name="단위_1">#NAME?</definedName>
    <definedName name="단위_10">#NAME?</definedName>
    <definedName name="단위_9">#NAME?</definedName>
    <definedName name="단위량">#NAME?</definedName>
    <definedName name="단위량_1">#NAME?</definedName>
    <definedName name="단위량_10">#NAME?</definedName>
    <definedName name="단위량_9">#NAME?</definedName>
    <definedName name="단위수량" localSheetId="10">#REF!</definedName>
    <definedName name="단위수량" localSheetId="8">#REF!</definedName>
    <definedName name="단위수량" localSheetId="15">#REF!</definedName>
    <definedName name="단위수량" localSheetId="24">#REF!</definedName>
    <definedName name="단위수량" localSheetId="4">#REF!</definedName>
    <definedName name="단위수량" localSheetId="5">#REF!</definedName>
    <definedName name="단위수량" localSheetId="26">#REF!</definedName>
    <definedName name="단위수량" localSheetId="25">#REF!</definedName>
    <definedName name="단위수량">#REF!</definedName>
    <definedName name="단위수량_8" localSheetId="10">#REF!</definedName>
    <definedName name="단위수량_8" localSheetId="8">#REF!</definedName>
    <definedName name="단위수량_8" localSheetId="15">#REF!</definedName>
    <definedName name="단위수량_8" localSheetId="24">#REF!</definedName>
    <definedName name="단위수량_8" localSheetId="4">#REF!</definedName>
    <definedName name="단위수량_8" localSheetId="5">#REF!</definedName>
    <definedName name="단위수량_8" localSheetId="26">#REF!</definedName>
    <definedName name="단위수량_8" localSheetId="25">#REF!</definedName>
    <definedName name="단위수량_8">#REF!</definedName>
    <definedName name="단위중량" localSheetId="10">#REF!</definedName>
    <definedName name="단위중량" localSheetId="8">#REF!</definedName>
    <definedName name="단위중량" localSheetId="15">#REF!</definedName>
    <definedName name="단위중량" localSheetId="24">#REF!</definedName>
    <definedName name="단위중량" localSheetId="4">#REF!</definedName>
    <definedName name="단위중량" localSheetId="5">#REF!</definedName>
    <definedName name="단위중량" localSheetId="26">#REF!</definedName>
    <definedName name="단위중량" localSheetId="25">#REF!</definedName>
    <definedName name="단위중량">#REF!</definedName>
    <definedName name="단차" localSheetId="10">#REF!</definedName>
    <definedName name="단차" localSheetId="15">#REF!</definedName>
    <definedName name="단차" localSheetId="4">#REF!</definedName>
    <definedName name="단차" localSheetId="5">#REF!</definedName>
    <definedName name="단차" localSheetId="26">#REF!</definedName>
    <definedName name="단차" localSheetId="25">#REF!</definedName>
    <definedName name="단차">#REF!</definedName>
    <definedName name="단횡배단" localSheetId="10">#REF!</definedName>
    <definedName name="단횡배단" localSheetId="15">#REF!</definedName>
    <definedName name="단횡배단" localSheetId="4">#REF!</definedName>
    <definedName name="단횡배단" localSheetId="5">#REF!</definedName>
    <definedName name="단횡배단" localSheetId="26">#REF!</definedName>
    <definedName name="단횡배단" localSheetId="25">#REF!</definedName>
    <definedName name="단횡배단">#REF!</definedName>
    <definedName name="닫">#NAME?</definedName>
    <definedName name="닫_1">#NAME?</definedName>
    <definedName name="닫_10">#NAME?</definedName>
    <definedName name="닫_9">#NAME?</definedName>
    <definedName name="닫다">#NAME?</definedName>
    <definedName name="닫다_1">#NAME?</definedName>
    <definedName name="닫다_10">#NAME?</definedName>
    <definedName name="닫다_9">#NAME?</definedName>
    <definedName name="담장쌓기공집계표" localSheetId="18" hidden="1">{"'산출근거'!$B$4:$D$8"}</definedName>
    <definedName name="담장쌓기공집계표" localSheetId="21" hidden="1">{"'산출근거'!$B$4:$D$8"}</definedName>
    <definedName name="담장쌓기공집계표" hidden="1">{"'산출근거'!$B$4:$D$8"}</definedName>
    <definedName name="담쟁이L03">[59]데이타!$E$114</definedName>
    <definedName name="담쟁이넝쿨수량산출" localSheetId="10">#REF!</definedName>
    <definedName name="담쟁이넝쿨수량산출" localSheetId="15">#REF!</definedName>
    <definedName name="담쟁이넝쿨수량산출" localSheetId="4">#REF!</definedName>
    <definedName name="담쟁이넝쿨수량산출" localSheetId="5">#REF!</definedName>
    <definedName name="담쟁이넝쿨수량산출" localSheetId="26">#REF!</definedName>
    <definedName name="담쟁이넝쿨수량산출" localSheetId="25">#REF!</definedName>
    <definedName name="담쟁이넝쿨수량산출">#REF!</definedName>
    <definedName name="당초">#NAME?</definedName>
    <definedName name="당초_1">#NAME?</definedName>
    <definedName name="당초_10">#NAME?</definedName>
    <definedName name="당초_9">#NAME?</definedName>
    <definedName name="대" localSheetId="10">#REF!</definedName>
    <definedName name="대" localSheetId="15">#REF!</definedName>
    <definedName name="대" localSheetId="4">#REF!</definedName>
    <definedName name="대" localSheetId="5">#REF!</definedName>
    <definedName name="대" localSheetId="26">#REF!</definedName>
    <definedName name="대" localSheetId="25">#REF!</definedName>
    <definedName name="대">#REF!</definedName>
    <definedName name="대각교철근집계표" localSheetId="10">#REF!</definedName>
    <definedName name="대각교철근집계표" localSheetId="15">#REF!</definedName>
    <definedName name="대각교철근집계표" localSheetId="4">#REF!</definedName>
    <definedName name="대각교철근집계표" localSheetId="5">#REF!</definedName>
    <definedName name="대각교철근집계표" localSheetId="26">#REF!</definedName>
    <definedName name="대각교철근집계표" localSheetId="25">#REF!</definedName>
    <definedName name="대각교철근집계표">#REF!</definedName>
    <definedName name="대개소" localSheetId="10">#REF!</definedName>
    <definedName name="대개소" localSheetId="8">#REF!</definedName>
    <definedName name="대개소" localSheetId="15">#REF!</definedName>
    <definedName name="대개소" localSheetId="24">#REF!</definedName>
    <definedName name="대개소" localSheetId="4">#REF!</definedName>
    <definedName name="대개소" localSheetId="5">#REF!</definedName>
    <definedName name="대개소" localSheetId="26">#REF!</definedName>
    <definedName name="대개소" localSheetId="25">#REF!</definedName>
    <definedName name="대개소">#REF!</definedName>
    <definedName name="대관경" localSheetId="10">#REF!</definedName>
    <definedName name="대관경" localSheetId="8">#REF!</definedName>
    <definedName name="대관경" localSheetId="15">#REF!</definedName>
    <definedName name="대관경" localSheetId="24">#REF!</definedName>
    <definedName name="대관경" localSheetId="4">#REF!</definedName>
    <definedName name="대관경" localSheetId="5">#REF!</definedName>
    <definedName name="대관경" localSheetId="26">#REF!</definedName>
    <definedName name="대관경" localSheetId="25">#REF!</definedName>
    <definedName name="대관경">#REF!</definedName>
    <definedName name="대관경1" localSheetId="10">#REF!</definedName>
    <definedName name="대관경1" localSheetId="15">#REF!</definedName>
    <definedName name="대관경1" localSheetId="4">#REF!</definedName>
    <definedName name="대관경1" localSheetId="5">#REF!</definedName>
    <definedName name="대관경1" localSheetId="26">#REF!</definedName>
    <definedName name="대관경1" localSheetId="25">#REF!</definedName>
    <definedName name="대관경1">#REF!</definedName>
    <definedName name="대로2류" localSheetId="10">#REF!</definedName>
    <definedName name="대로2류" localSheetId="15">#REF!</definedName>
    <definedName name="대로2류" localSheetId="4">#REF!</definedName>
    <definedName name="대로2류" localSheetId="5">#REF!</definedName>
    <definedName name="대로2류" localSheetId="26">#REF!</definedName>
    <definedName name="대로2류" localSheetId="25">#REF!</definedName>
    <definedName name="대로2류">#REF!</definedName>
    <definedName name="대리석포장" localSheetId="24" hidden="1">{#N/A,#N/A,TRUE,"총괄"}</definedName>
    <definedName name="대리석포장" hidden="1">{#N/A,#N/A,TRUE,"총괄"}</definedName>
    <definedName name="대비5">#N/A</definedName>
    <definedName name="대송교" localSheetId="10">#REF!</definedName>
    <definedName name="대송교" localSheetId="15">#REF!</definedName>
    <definedName name="대송교" localSheetId="4">#REF!</definedName>
    <definedName name="대송교" localSheetId="5">#REF!</definedName>
    <definedName name="대송교" localSheetId="26">#REF!</definedName>
    <definedName name="대송교" localSheetId="25">#REF!</definedName>
    <definedName name="대송교">#REF!</definedName>
    <definedName name="대왕참R10">[59]데이타!$E$118</definedName>
    <definedName name="대왕참R4">[59]데이타!$E$115</definedName>
    <definedName name="대왕참R6">[59]데이타!$E$116</definedName>
    <definedName name="대왕참R8">[59]데이타!$E$117</definedName>
    <definedName name="대추R10">[59]데이타!$E$123</definedName>
    <definedName name="대추R4">[59]데이타!$E$119</definedName>
    <definedName name="대추R5">[59]데이타!$E$120</definedName>
    <definedName name="대추R6">[59]데이타!$E$121</definedName>
    <definedName name="대추R8">[59]데이타!$E$122</definedName>
    <definedName name="대ㅣㅂ2">#N/A</definedName>
    <definedName name="댈타5" localSheetId="10">#REF!</definedName>
    <definedName name="댈타5" localSheetId="8">#REF!</definedName>
    <definedName name="댈타5" localSheetId="15">#REF!</definedName>
    <definedName name="댈타5" localSheetId="24">#REF!</definedName>
    <definedName name="댈타5" localSheetId="4">#REF!</definedName>
    <definedName name="댈타5" localSheetId="5">#REF!</definedName>
    <definedName name="댈타5" localSheetId="26">#REF!</definedName>
    <definedName name="댈타5" localSheetId="25">#REF!</definedName>
    <definedName name="댈타5">#REF!</definedName>
    <definedName name="댈타5_8" localSheetId="10">#REF!</definedName>
    <definedName name="댈타5_8" localSheetId="8">#REF!</definedName>
    <definedName name="댈타5_8" localSheetId="15">#REF!</definedName>
    <definedName name="댈타5_8" localSheetId="24">#REF!</definedName>
    <definedName name="댈타5_8" localSheetId="4">#REF!</definedName>
    <definedName name="댈타5_8" localSheetId="5">#REF!</definedName>
    <definedName name="댈타5_8" localSheetId="26">#REF!</definedName>
    <definedName name="댈타5_8" localSheetId="25">#REF!</definedName>
    <definedName name="댈타5_8">#REF!</definedName>
    <definedName name="더"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더"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더하기">[32]DATE!$J$24:$J$85</definedName>
    <definedName name="더하기_8" localSheetId="10">#REF!</definedName>
    <definedName name="더하기_8" localSheetId="8">#REF!</definedName>
    <definedName name="더하기_8" localSheetId="15">#REF!</definedName>
    <definedName name="더하기_8" localSheetId="24">#REF!</definedName>
    <definedName name="더하기_8" localSheetId="4">#REF!</definedName>
    <definedName name="더하기_8" localSheetId="5">#REF!</definedName>
    <definedName name="더하기_8" localSheetId="26">#REF!</definedName>
    <definedName name="더하기_8" localSheetId="25">#REF!</definedName>
    <definedName name="더하기_8">#REF!</definedName>
    <definedName name="덕_트_공" localSheetId="10">[81]노임단가!DUCT_GONG</definedName>
    <definedName name="덕_트_공" localSheetId="8">[81]노임단가!DUCT_GONG</definedName>
    <definedName name="덕_트_공" localSheetId="15">[81]노임단가!DUCT_GONG</definedName>
    <definedName name="덕_트_공" localSheetId="4">[81]노임단가!DUCT_GONG</definedName>
    <definedName name="덕_트_공" localSheetId="5">[81]노임단가!DUCT_GONG</definedName>
    <definedName name="덕_트_공" localSheetId="26">[81]노임단가!DUCT_GONG</definedName>
    <definedName name="덕_트_공" localSheetId="25">[81]노임단가!DUCT_GONG</definedName>
    <definedName name="덕_트_공">[81]노임단가!DUCT_GONG</definedName>
    <definedName name="덕율교" localSheetId="10">#REF!</definedName>
    <definedName name="덕율교" localSheetId="15">#REF!</definedName>
    <definedName name="덕율교" localSheetId="4">#REF!</definedName>
    <definedName name="덕율교" localSheetId="5">#REF!</definedName>
    <definedName name="덕율교" localSheetId="26">#REF!</definedName>
    <definedName name="덕율교" localSheetId="25">#REF!</definedName>
    <definedName name="덕율교">#REF!</definedName>
    <definedName name="덕진" localSheetId="10">#REF!</definedName>
    <definedName name="덕진" localSheetId="8">#REF!</definedName>
    <definedName name="덕진" localSheetId="15">#REF!</definedName>
    <definedName name="덕진" localSheetId="24">#REF!</definedName>
    <definedName name="덕진" localSheetId="4">#REF!</definedName>
    <definedName name="덕진" localSheetId="5">#REF!</definedName>
    <definedName name="덕진" localSheetId="26">#REF!</definedName>
    <definedName name="덕진" localSheetId="25">#REF!</definedName>
    <definedName name="덕진">#REF!</definedName>
    <definedName name="덕진_8" localSheetId="10">#REF!</definedName>
    <definedName name="덕진_8" localSheetId="8">#REF!</definedName>
    <definedName name="덕진_8" localSheetId="15">#REF!</definedName>
    <definedName name="덕진_8" localSheetId="24">#REF!</definedName>
    <definedName name="덕진_8" localSheetId="4">#REF!</definedName>
    <definedName name="덕진_8" localSheetId="5">#REF!</definedName>
    <definedName name="덕진_8" localSheetId="26">#REF!</definedName>
    <definedName name="덕진_8" localSheetId="25">#REF!</definedName>
    <definedName name="덕진_8">#REF!</definedName>
    <definedName name="덤프트럭10.5" localSheetId="10">#REF!</definedName>
    <definedName name="덤프트럭10.5" localSheetId="15">#REF!</definedName>
    <definedName name="덤프트럭10.5" localSheetId="4">#REF!</definedName>
    <definedName name="덤프트럭10.5" localSheetId="5">#REF!</definedName>
    <definedName name="덤프트럭10.5" localSheetId="26">#REF!</definedName>
    <definedName name="덤프트럭10.5" localSheetId="25">#REF!</definedName>
    <definedName name="덤프트럭10.5">#REF!</definedName>
    <definedName name="덤프트럭15" localSheetId="10">#REF!</definedName>
    <definedName name="덤프트럭15" localSheetId="15">#REF!</definedName>
    <definedName name="덤프트럭15" localSheetId="4">#REF!</definedName>
    <definedName name="덤프트럭15" localSheetId="5">#REF!</definedName>
    <definedName name="덤프트럭15" localSheetId="26">#REF!</definedName>
    <definedName name="덤프트럭15" localSheetId="25">#REF!</definedName>
    <definedName name="덤프트럭15">#REF!</definedName>
    <definedName name="덩굴장미3">[59]데이타!$E$128</definedName>
    <definedName name="덩굴장미4">[59]데이타!$E$129</definedName>
    <definedName name="덩굴장미5">[59]데이타!$E$130</definedName>
    <definedName name="데_리_네_이_터_개_소_별_명_세" localSheetId="10">#REF!</definedName>
    <definedName name="데_리_네_이_터_개_소_별_명_세" localSheetId="15">#REF!</definedName>
    <definedName name="데_리_네_이_터_개_소_별_명_세" localSheetId="4">#REF!</definedName>
    <definedName name="데_리_네_이_터_개_소_별_명_세" localSheetId="5">#REF!</definedName>
    <definedName name="데_리_네_이_터_개_소_별_명_세" localSheetId="26">#REF!</definedName>
    <definedName name="데_리_네_이_터_개_소_별_명_세" localSheetId="25">#REF!</definedName>
    <definedName name="데_리_네_이_터_개_소_별_명_세">#REF!</definedName>
    <definedName name="데리네이터개소별명세" localSheetId="10">#REF!</definedName>
    <definedName name="데리네이터개소별명세" localSheetId="8">#REF!</definedName>
    <definedName name="데리네이터개소별명세" localSheetId="15">#REF!</definedName>
    <definedName name="데리네이터개소별명세" localSheetId="24">#REF!</definedName>
    <definedName name="데리네이터개소별명세" localSheetId="4">#REF!</definedName>
    <definedName name="데리네이터개소별명세" localSheetId="5">#REF!</definedName>
    <definedName name="데리네이터개소별명세" localSheetId="26">#REF!</definedName>
    <definedName name="데리네이터개소별명세" localSheetId="25">#REF!</definedName>
    <definedName name="데리네이터개소별명세">#REF!</definedName>
    <definedName name="데이타" localSheetId="10">#REF!</definedName>
    <definedName name="데이타" localSheetId="15">#REF!</definedName>
    <definedName name="데이타" localSheetId="4">#REF!</definedName>
    <definedName name="데이타" localSheetId="5">#REF!</definedName>
    <definedName name="데이타" localSheetId="26">#REF!</definedName>
    <definedName name="데이타" localSheetId="25">#REF!</definedName>
    <definedName name="데이타">#REF!</definedName>
    <definedName name="데크휘니샤면고르기" localSheetId="10">#REF!</definedName>
    <definedName name="데크휘니샤면고르기" localSheetId="15">#REF!</definedName>
    <definedName name="데크휘니샤면고르기" localSheetId="4">#REF!</definedName>
    <definedName name="데크휘니샤면고르기" localSheetId="5">#REF!</definedName>
    <definedName name="데크휘니샤면고르기" localSheetId="26">#REF!</definedName>
    <definedName name="데크휘니샤면고르기" localSheetId="25">#REF!</definedName>
    <definedName name="데크휘니샤면고르기">#REF!</definedName>
    <definedName name="뎌ㅛ" localSheetId="10">#REF!</definedName>
    <definedName name="뎌ㅛ" localSheetId="15">#REF!</definedName>
    <definedName name="뎌ㅛ" localSheetId="4">#REF!</definedName>
    <definedName name="뎌ㅛ" localSheetId="5">#REF!</definedName>
    <definedName name="뎌ㅛ" localSheetId="26">#REF!</definedName>
    <definedName name="뎌ㅛ" localSheetId="25">#REF!</definedName>
    <definedName name="뎌ㅛ">#REF!</definedName>
    <definedName name="도"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도"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도_수_로_수_량_집_계" localSheetId="10">#REF!</definedName>
    <definedName name="도_수_로_수_량_집_계" localSheetId="15">#REF!</definedName>
    <definedName name="도_수_로_수_량_집_계" localSheetId="4">#REF!</definedName>
    <definedName name="도_수_로_수_량_집_계" localSheetId="5">#REF!</definedName>
    <definedName name="도_수_로_수_량_집_계" localSheetId="26">#REF!</definedName>
    <definedName name="도_수_로_수_량_집_계" localSheetId="25">#REF!</definedName>
    <definedName name="도_수_로_수_량_집_계">#REF!</definedName>
    <definedName name="도로" localSheetId="10">#REF!</definedName>
    <definedName name="도로" localSheetId="8">#REF!</definedName>
    <definedName name="도로" localSheetId="15">#REF!</definedName>
    <definedName name="도로" localSheetId="24">#REF!</definedName>
    <definedName name="도로" localSheetId="4">#REF!</definedName>
    <definedName name="도로" localSheetId="5">#REF!</definedName>
    <definedName name="도로" localSheetId="26">#REF!</definedName>
    <definedName name="도로" localSheetId="25">#REF!</definedName>
    <definedName name="도로">#REF!</definedName>
    <definedName name="도로2" localSheetId="10">#REF!</definedName>
    <definedName name="도로2" localSheetId="8">#REF!</definedName>
    <definedName name="도로2" localSheetId="15">#REF!</definedName>
    <definedName name="도로2" localSheetId="24">#REF!</definedName>
    <definedName name="도로2" localSheetId="4">#REF!</definedName>
    <definedName name="도로2" localSheetId="5">#REF!</definedName>
    <definedName name="도로2" localSheetId="26">#REF!</definedName>
    <definedName name="도로2" localSheetId="25">#REF!</definedName>
    <definedName name="도로2">#REF!</definedName>
    <definedName name="도로우측" localSheetId="10">#REF!</definedName>
    <definedName name="도로우측" localSheetId="15">#REF!</definedName>
    <definedName name="도로우측" localSheetId="4">#REF!</definedName>
    <definedName name="도로우측" localSheetId="5">#REF!</definedName>
    <definedName name="도로우측" localSheetId="26">#REF!</definedName>
    <definedName name="도로우측" localSheetId="25">#REF!</definedName>
    <definedName name="도로우측">#REF!</definedName>
    <definedName name="도로좌측" localSheetId="10">#REF!</definedName>
    <definedName name="도로좌측" localSheetId="15">#REF!</definedName>
    <definedName name="도로좌측" localSheetId="4">#REF!</definedName>
    <definedName name="도로좌측" localSheetId="5">#REF!</definedName>
    <definedName name="도로좌측" localSheetId="26">#REF!</definedName>
    <definedName name="도로좌측" localSheetId="25">#REF!</definedName>
    <definedName name="도로좌측">#REF!</definedName>
    <definedName name="도로중심" localSheetId="10">#REF!</definedName>
    <definedName name="도로중심" localSheetId="15">#REF!</definedName>
    <definedName name="도로중심" localSheetId="4">#REF!</definedName>
    <definedName name="도로중심" localSheetId="5">#REF!</definedName>
    <definedName name="도로중심" localSheetId="26">#REF!</definedName>
    <definedName name="도로중심" localSheetId="25">#REF!</definedName>
    <definedName name="도로중심">#REF!</definedName>
    <definedName name="도로폭" localSheetId="10">#REF!</definedName>
    <definedName name="도로폭" localSheetId="15">#REF!</definedName>
    <definedName name="도로폭" localSheetId="4">#REF!</definedName>
    <definedName name="도로폭" localSheetId="5">#REF!</definedName>
    <definedName name="도로폭" localSheetId="26">#REF!</definedName>
    <definedName name="도로폭" localSheetId="25">#REF!</definedName>
    <definedName name="도로폭">#REF!</definedName>
    <definedName name="도수로수량집계" localSheetId="10">#REF!</definedName>
    <definedName name="도수로수량집계" localSheetId="8">#REF!</definedName>
    <definedName name="도수로수량집계" localSheetId="15">#REF!</definedName>
    <definedName name="도수로수량집계" localSheetId="24">#REF!</definedName>
    <definedName name="도수로수량집계" localSheetId="4">#REF!</definedName>
    <definedName name="도수로수량집계" localSheetId="5">#REF!</definedName>
    <definedName name="도수로수량집계" localSheetId="26">#REF!</definedName>
    <definedName name="도수로수량집계" localSheetId="25">#REF!</definedName>
    <definedName name="도수로수량집계">#REF!</definedName>
    <definedName name="도장공" localSheetId="10">#REF!</definedName>
    <definedName name="도장공" localSheetId="15">#REF!</definedName>
    <definedName name="도장공" localSheetId="4">#REF!</definedName>
    <definedName name="도장공" localSheetId="5">#REF!</definedName>
    <definedName name="도장공" localSheetId="26">#REF!</definedName>
    <definedName name="도장공" localSheetId="25">#REF!</definedName>
    <definedName name="도장공">#REF!</definedName>
    <definedName name="도표"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도표"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독일가문비1206">[59]데이타!$E$131</definedName>
    <definedName name="독일가문비1508">[59]데이타!$E$132</definedName>
    <definedName name="독일가문비2010">[59]데이타!$E$133</definedName>
    <definedName name="독일가문비2512">[59]데이타!$E$134</definedName>
    <definedName name="독일가문비3015">[59]데이타!$E$135</definedName>
    <definedName name="독일가문비3518">[59]데이타!$E$136</definedName>
    <definedName name="돈나무0504">[59]데이타!$E$137</definedName>
    <definedName name="돈나무0805">[59]데이타!$E$138</definedName>
    <definedName name="돈나무1007">[59]데이타!$E$139</definedName>
    <definedName name="돈나무1210">[59]데이타!$E$140</definedName>
    <definedName name="돋움체" localSheetId="10">#REF!</definedName>
    <definedName name="돋움체" localSheetId="15">#REF!</definedName>
    <definedName name="돋움체" localSheetId="4">#REF!</definedName>
    <definedName name="돋움체" localSheetId="5">#REF!</definedName>
    <definedName name="돋움체" localSheetId="26">#REF!</definedName>
    <definedName name="돋움체" localSheetId="25">#REF!</definedName>
    <definedName name="돋움체">#REF!</definedName>
    <definedName name="돌_망_태_개_소_별_명_세" localSheetId="10">#REF!</definedName>
    <definedName name="돌_망_태_개_소_별_명_세" localSheetId="15">#REF!</definedName>
    <definedName name="돌_망_태_개_소_별_명_세" localSheetId="4">#REF!</definedName>
    <definedName name="돌_망_태_개_소_별_명_세" localSheetId="5">#REF!</definedName>
    <definedName name="돌_망_태_개_소_별_명_세" localSheetId="26">#REF!</definedName>
    <definedName name="돌_망_태_개_소_별_명_세" localSheetId="25">#REF!</definedName>
    <definedName name="돌_망_태_개_소_별_명_세">#REF!</definedName>
    <definedName name="돌_망_태_수_량_집_계" localSheetId="10">#REF!</definedName>
    <definedName name="돌_망_태_수_량_집_계" localSheetId="15">#REF!</definedName>
    <definedName name="돌_망_태_수_량_집_계" localSheetId="4">#REF!</definedName>
    <definedName name="돌_망_태_수_량_집_계" localSheetId="5">#REF!</definedName>
    <definedName name="돌_망_태_수_량_집_계" localSheetId="26">#REF!</definedName>
    <definedName name="돌_망_태_수_량_집_계" localSheetId="25">#REF!</definedName>
    <definedName name="돌_망_태_수_량_집_계">#REF!</definedName>
    <definedName name="돌망태" localSheetId="10">#REF!</definedName>
    <definedName name="돌망태" localSheetId="8">#REF!</definedName>
    <definedName name="돌망태" localSheetId="15">#REF!</definedName>
    <definedName name="돌망태" localSheetId="24">#REF!</definedName>
    <definedName name="돌망태" localSheetId="4">#REF!</definedName>
    <definedName name="돌망태" localSheetId="5">#REF!</definedName>
    <definedName name="돌망태" localSheetId="26">#REF!</definedName>
    <definedName name="돌망태" localSheetId="25">#REF!</definedName>
    <definedName name="돌망태">#REF!</definedName>
    <definedName name="돌망태개소별명세" localSheetId="10">#REF!</definedName>
    <definedName name="돌망태개소별명세" localSheetId="8">#REF!</definedName>
    <definedName name="돌망태개소별명세" localSheetId="15">#REF!</definedName>
    <definedName name="돌망태개소별명세" localSheetId="24">#REF!</definedName>
    <definedName name="돌망태개소별명세" localSheetId="4">#REF!</definedName>
    <definedName name="돌망태개소별명세" localSheetId="5">#REF!</definedName>
    <definedName name="돌망태개소별명세" localSheetId="26">#REF!</definedName>
    <definedName name="돌망태개소별명세" localSheetId="25">#REF!</definedName>
    <definedName name="돌망태개소별명세">#REF!</definedName>
    <definedName name="돌망태수량집계" localSheetId="10">#REF!</definedName>
    <definedName name="돌망태수량집계" localSheetId="8">#REF!</definedName>
    <definedName name="돌망태수량집계" localSheetId="15">#REF!</definedName>
    <definedName name="돌망태수량집계" localSheetId="24">#REF!</definedName>
    <definedName name="돌망태수량집계" localSheetId="4">#REF!</definedName>
    <definedName name="돌망태수량집계" localSheetId="5">#REF!</definedName>
    <definedName name="돌망태수량집계" localSheetId="26">#REF!</definedName>
    <definedName name="돌망태수량집계" localSheetId="25">#REF!</definedName>
    <definedName name="돌망태수량집계">#REF!</definedName>
    <definedName name="돌붙임_개소별명세" localSheetId="10">#REF!</definedName>
    <definedName name="돌붙임_개소별명세" localSheetId="15">#REF!</definedName>
    <definedName name="돌붙임_개소별명세" localSheetId="4">#REF!</definedName>
    <definedName name="돌붙임_개소별명세" localSheetId="5">#REF!</definedName>
    <definedName name="돌붙임_개소별명세" localSheetId="26">#REF!</definedName>
    <definedName name="돌붙임_개소별명세" localSheetId="25">#REF!</definedName>
    <definedName name="돌붙임_개소별명세">#REF!</definedName>
    <definedName name="돌붙임_수량집계" localSheetId="10">#REF!</definedName>
    <definedName name="돌붙임_수량집계" localSheetId="15">#REF!</definedName>
    <definedName name="돌붙임_수량집계" localSheetId="4">#REF!</definedName>
    <definedName name="돌붙임_수량집계" localSheetId="5">#REF!</definedName>
    <definedName name="돌붙임_수량집계" localSheetId="26">#REF!</definedName>
    <definedName name="돌붙임_수량집계" localSheetId="25">#REF!</definedName>
    <definedName name="돌붙임_수량집계">#REF!</definedName>
    <definedName name="돌붙임개소별명세" localSheetId="10">#REF!</definedName>
    <definedName name="돌붙임개소별명세" localSheetId="8">#REF!</definedName>
    <definedName name="돌붙임개소별명세" localSheetId="15">#REF!</definedName>
    <definedName name="돌붙임개소별명세" localSheetId="4">#REF!</definedName>
    <definedName name="돌붙임개소별명세" localSheetId="5">#REF!</definedName>
    <definedName name="돌붙임개소별명세" localSheetId="26">#REF!</definedName>
    <definedName name="돌붙임개소별명세" localSheetId="25">#REF!</definedName>
    <definedName name="돌붙임개소별명세">#REF!</definedName>
    <definedName name="돌붙임단위수량" localSheetId="10">#REF!</definedName>
    <definedName name="돌붙임단위수량" localSheetId="8">#REF!</definedName>
    <definedName name="돌붙임단위수량" localSheetId="15">#REF!</definedName>
    <definedName name="돌붙임단위수량" localSheetId="4">#REF!</definedName>
    <definedName name="돌붙임단위수량" localSheetId="5">#REF!</definedName>
    <definedName name="돌붙임단위수량" localSheetId="26">#REF!</definedName>
    <definedName name="돌붙임단위수량" localSheetId="25">#REF!</definedName>
    <definedName name="돌붙임단위수량">#REF!</definedName>
    <definedName name="돌붙임수량집계" localSheetId="10">#REF!</definedName>
    <definedName name="돌붙임수량집계" localSheetId="8">#REF!</definedName>
    <definedName name="돌붙임수량집계" localSheetId="15">#REF!</definedName>
    <definedName name="돌붙임수량집계" localSheetId="4">#REF!</definedName>
    <definedName name="돌붙임수량집계" localSheetId="5">#REF!</definedName>
    <definedName name="돌붙임수량집계" localSheetId="26">#REF!</definedName>
    <definedName name="돌붙임수량집계" localSheetId="25">#REF!</definedName>
    <definedName name="돌붙임수량집계">#REF!</definedName>
    <definedName name="동바리" localSheetId="10">#REF!</definedName>
    <definedName name="동바리" localSheetId="8">#REF!</definedName>
    <definedName name="동바리" localSheetId="15">#REF!</definedName>
    <definedName name="동바리" localSheetId="4">#REF!</definedName>
    <definedName name="동바리" localSheetId="5">#REF!</definedName>
    <definedName name="동바리" localSheetId="26">#REF!</definedName>
    <definedName name="동바리" localSheetId="25">#REF!</definedName>
    <definedName name="동바리">#REF!</definedName>
    <definedName name="동바리공" localSheetId="10">#REF!</definedName>
    <definedName name="동바리공" localSheetId="15">#REF!</definedName>
    <definedName name="동바리공" localSheetId="4">#REF!</definedName>
    <definedName name="동바리공" localSheetId="5">#REF!</definedName>
    <definedName name="동바리공" localSheetId="26">#REF!</definedName>
    <definedName name="동바리공" localSheetId="25">#REF!</definedName>
    <definedName name="동바리공">#REF!</definedName>
    <definedName name="동방층" localSheetId="10">#REF!</definedName>
    <definedName name="동방층" localSheetId="15">#REF!</definedName>
    <definedName name="동방층" localSheetId="4">#REF!</definedName>
    <definedName name="동방층" localSheetId="5">#REF!</definedName>
    <definedName name="동방층" localSheetId="26">#REF!</definedName>
    <definedName name="동방층" localSheetId="25">#REF!</definedName>
    <definedName name="동방층">#REF!</definedName>
    <definedName name="동백1002">[59]데이타!$E$141</definedName>
    <definedName name="동백1204">[59]데이타!$E$142</definedName>
    <definedName name="동백1506">[59]데이타!$E$143</definedName>
    <definedName name="동백1808">[59]데이타!$E$144</definedName>
    <definedName name="동상" localSheetId="10">#REF!</definedName>
    <definedName name="동상" localSheetId="15">#REF!</definedName>
    <definedName name="동상" localSheetId="4">#REF!</definedName>
    <definedName name="동상" localSheetId="5">#REF!</definedName>
    <definedName name="동상" localSheetId="26">#REF!</definedName>
    <definedName name="동상" localSheetId="25">#REF!</definedName>
    <definedName name="동상">#REF!</definedName>
    <definedName name="동상1" localSheetId="10">#REF!</definedName>
    <definedName name="동상1" localSheetId="15">#REF!</definedName>
    <definedName name="동상1" localSheetId="4">#REF!</definedName>
    <definedName name="동상1" localSheetId="5">#REF!</definedName>
    <definedName name="동상1" localSheetId="26">#REF!</definedName>
    <definedName name="동상1" localSheetId="25">#REF!</definedName>
    <definedName name="동상1">#REF!</definedName>
    <definedName name="동상2" localSheetId="10">#REF!</definedName>
    <definedName name="동상2" localSheetId="15">#REF!</definedName>
    <definedName name="동상2" localSheetId="4">#REF!</definedName>
    <definedName name="동상2" localSheetId="5">#REF!</definedName>
    <definedName name="동상2" localSheetId="26">#REF!</definedName>
    <definedName name="동상2" localSheetId="25">#REF!</definedName>
    <definedName name="동상2">#REF!</definedName>
    <definedName name="동준" localSheetId="18" hidden="1">{"'Firr(선)'!$AS$1:$AY$62","'Firr(사)'!$AS$1:$AY$62","'Firr(회)'!$AS$1:$AY$62","'Firr(선)'!$L$1:$V$62","'Firr(사)'!$L$1:$V$62","'Firr(회)'!$L$1:$V$62"}</definedName>
    <definedName name="동준" localSheetId="21" hidden="1">{"'Firr(선)'!$AS$1:$AY$62","'Firr(사)'!$AS$1:$AY$62","'Firr(회)'!$AS$1:$AY$62","'Firr(선)'!$L$1:$V$62","'Firr(사)'!$L$1:$V$62","'Firr(회)'!$L$1:$V$62"}</definedName>
    <definedName name="동준" hidden="1">{"'Firr(선)'!$AS$1:$AY$62","'Firr(사)'!$AS$1:$AY$62","'Firr(회)'!$AS$1:$AY$62","'Firr(선)'!$L$1:$V$62","'Firr(사)'!$L$1:$V$62","'Firr(회)'!$L$1:$V$62"}</definedName>
    <definedName name="되메경" localSheetId="10">#REF!</definedName>
    <definedName name="되메경" localSheetId="15">#REF!</definedName>
    <definedName name="되메경" localSheetId="4">#REF!</definedName>
    <definedName name="되메경" localSheetId="5">#REF!</definedName>
    <definedName name="되메경" localSheetId="26">#REF!</definedName>
    <definedName name="되메경" localSheetId="25">#REF!</definedName>
    <definedName name="되메경">#REF!</definedName>
    <definedName name="되메노" localSheetId="10">#REF!</definedName>
    <definedName name="되메노" localSheetId="15">#REF!</definedName>
    <definedName name="되메노" localSheetId="4">#REF!</definedName>
    <definedName name="되메노" localSheetId="5">#REF!</definedName>
    <definedName name="되메노" localSheetId="26">#REF!</definedName>
    <definedName name="되메노" localSheetId="25">#REF!</definedName>
    <definedName name="되메노">#REF!</definedName>
    <definedName name="되메우기" localSheetId="10">#REF!</definedName>
    <definedName name="되메우기" localSheetId="15">#REF!</definedName>
    <definedName name="되메우기" localSheetId="4">#REF!</definedName>
    <definedName name="되메우기" localSheetId="5">#REF!</definedName>
    <definedName name="되메우기" localSheetId="26">#REF!</definedName>
    <definedName name="되메우기" localSheetId="25">#REF!</definedName>
    <definedName name="되메우기">#REF!</definedName>
    <definedName name="되메우기E16" localSheetId="10">#REF!</definedName>
    <definedName name="되메우기E16" localSheetId="15">#REF!</definedName>
    <definedName name="되메우기E16" localSheetId="4">#REF!</definedName>
    <definedName name="되메우기E16" localSheetId="5">#REF!</definedName>
    <definedName name="되메우기E16" localSheetId="26">#REF!</definedName>
    <definedName name="되메우기E16" localSheetId="25">#REF!</definedName>
    <definedName name="되메우기E16">#REF!</definedName>
    <definedName name="되메재" localSheetId="10">#REF!</definedName>
    <definedName name="되메재" localSheetId="15">#REF!</definedName>
    <definedName name="되메재" localSheetId="4">#REF!</definedName>
    <definedName name="되메재" localSheetId="5">#REF!</definedName>
    <definedName name="되메재" localSheetId="26">#REF!</definedName>
    <definedName name="되메재" localSheetId="25">#REF!</definedName>
    <definedName name="되메재">#REF!</definedName>
    <definedName name="두" localSheetId="10">'[48]토사(PE)'!#REF!</definedName>
    <definedName name="두" localSheetId="8">'[48]토사(PE)'!#REF!</definedName>
    <definedName name="두" localSheetId="15">'[48]토사(PE)'!#REF!</definedName>
    <definedName name="두" localSheetId="4">'[48]토사(PE)'!#REF!</definedName>
    <definedName name="두" localSheetId="5">'[48]토사(PE)'!#REF!</definedName>
    <definedName name="두" localSheetId="26">'[48]토사(PE)'!#REF!</definedName>
    <definedName name="두" localSheetId="25">'[48]토사(PE)'!#REF!</definedName>
    <definedName name="두">'[48]토사(PE)'!#REF!</definedName>
    <definedName name="두께" localSheetId="10">'[28]토사(PE)'!#REF!</definedName>
    <definedName name="두께" localSheetId="8">'[28]토사(PE)'!#REF!</definedName>
    <definedName name="두께" localSheetId="15">'[28]토사(PE)'!#REF!</definedName>
    <definedName name="두께" localSheetId="4">'[28]토사(PE)'!#REF!</definedName>
    <definedName name="두께" localSheetId="5">'[28]토사(PE)'!#REF!</definedName>
    <definedName name="두께" localSheetId="26">'[28]토사(PE)'!#REF!</definedName>
    <definedName name="두께" localSheetId="25">'[28]토사(PE)'!#REF!</definedName>
    <definedName name="두께">'[28]토사(PE)'!#REF!</definedName>
    <definedName name="두께_8" localSheetId="10">#REF!</definedName>
    <definedName name="두께_8" localSheetId="8">#REF!</definedName>
    <definedName name="두께_8" localSheetId="15">#REF!</definedName>
    <definedName name="두께_8" localSheetId="24">#REF!</definedName>
    <definedName name="두께_8" localSheetId="4">#REF!</definedName>
    <definedName name="두께_8" localSheetId="5">#REF!</definedName>
    <definedName name="두께_8" localSheetId="26">#REF!</definedName>
    <definedName name="두께_8" localSheetId="25">#REF!</definedName>
    <definedName name="두께_8">#REF!</definedName>
    <definedName name="두부" localSheetId="10">#REF!</definedName>
    <definedName name="두부" localSheetId="8">#REF!</definedName>
    <definedName name="두부" localSheetId="15">#REF!</definedName>
    <definedName name="두부" localSheetId="24">#REF!</definedName>
    <definedName name="두부" localSheetId="4">#REF!</definedName>
    <definedName name="두부" localSheetId="5">#REF!</definedName>
    <definedName name="두부" localSheetId="26">#REF!</definedName>
    <definedName name="두부" localSheetId="25">#REF!</definedName>
    <definedName name="두부">#REF!</definedName>
    <definedName name="두부_8" localSheetId="10">#REF!</definedName>
    <definedName name="두부_8" localSheetId="8">#REF!</definedName>
    <definedName name="두부_8" localSheetId="15">#REF!</definedName>
    <definedName name="두부_8" localSheetId="24">#REF!</definedName>
    <definedName name="두부_8" localSheetId="4">#REF!</definedName>
    <definedName name="두부_8" localSheetId="5">#REF!</definedName>
    <definedName name="두부_8" localSheetId="26">#REF!</definedName>
    <definedName name="두부_8" localSheetId="25">#REF!</definedName>
    <definedName name="두부_8">#REF!</definedName>
    <definedName name="두정1교A743" localSheetId="10">#REF!</definedName>
    <definedName name="두정1교A743" localSheetId="15">#REF!</definedName>
    <definedName name="두정1교A743" localSheetId="4">#REF!</definedName>
    <definedName name="두정1교A743" localSheetId="5">#REF!</definedName>
    <definedName name="두정1교A743" localSheetId="26">#REF!</definedName>
    <definedName name="두정1교A743" localSheetId="25">#REF!</definedName>
    <definedName name="두정1교A743">#REF!</definedName>
    <definedName name="두정터널A1489" localSheetId="10">#REF!</definedName>
    <definedName name="두정터널A1489" localSheetId="15">#REF!</definedName>
    <definedName name="두정터널A1489" localSheetId="4">#REF!</definedName>
    <definedName name="두정터널A1489" localSheetId="5">#REF!</definedName>
    <definedName name="두정터널A1489" localSheetId="26">#REF!</definedName>
    <definedName name="두정터널A1489" localSheetId="25">#REF!</definedName>
    <definedName name="두정터널A1489">#REF!</definedName>
    <definedName name="두호" localSheetId="24" hidden="1">{#N/A,#N/A,FALSE,"2~8번"}</definedName>
    <definedName name="두호" hidden="1">{#N/A,#N/A,FALSE,"2~8번"}</definedName>
    <definedName name="뒷굽" localSheetId="10">#REF!</definedName>
    <definedName name="뒷굽" localSheetId="15">#REF!</definedName>
    <definedName name="뒷굽" localSheetId="4">#REF!</definedName>
    <definedName name="뒷굽" localSheetId="5">#REF!</definedName>
    <definedName name="뒷굽" localSheetId="26">#REF!</definedName>
    <definedName name="뒷굽" localSheetId="25">#REF!</definedName>
    <definedName name="뒷굽">#REF!</definedName>
    <definedName name="등R2">[59]데이타!$E$156</definedName>
    <definedName name="등R4">[59]데이타!$E$157</definedName>
    <definedName name="등R6">[59]데이타!$E$158</definedName>
    <definedName name="등R8">[59]데이타!$E$159</definedName>
    <definedName name="디에프엘보" localSheetId="10">#REF!</definedName>
    <definedName name="디에프엘보" localSheetId="15">#REF!</definedName>
    <definedName name="디에프엘보" localSheetId="4">#REF!</definedName>
    <definedName name="디에프엘보" localSheetId="5">#REF!</definedName>
    <definedName name="디에프엘보" localSheetId="26">#REF!</definedName>
    <definedName name="디에프엘보" localSheetId="25">#REF!</definedName>
    <definedName name="디에프엘보">#REF!</definedName>
    <definedName name="디이젤엔진15HP" localSheetId="10">#REF!</definedName>
    <definedName name="디이젤엔진15HP" localSheetId="15">#REF!</definedName>
    <definedName name="디이젤엔진15HP" localSheetId="4">#REF!</definedName>
    <definedName name="디이젤엔진15HP" localSheetId="5">#REF!</definedName>
    <definedName name="디이젤엔진15HP" localSheetId="26">#REF!</definedName>
    <definedName name="디이젤엔진15HP" localSheetId="25">#REF!</definedName>
    <definedName name="디이젤엔진15HP">#REF!</definedName>
    <definedName name="ㄸㄱ구믇579518615" localSheetId="10">#REF!</definedName>
    <definedName name="ㄸㄱ구믇579518615" localSheetId="15">#REF!</definedName>
    <definedName name="ㄸㄱ구믇579518615" localSheetId="4">#REF!</definedName>
    <definedName name="ㄸㄱ구믇579518615" localSheetId="5">#REF!</definedName>
    <definedName name="ㄸㄱ구믇579518615" localSheetId="26">#REF!</definedName>
    <definedName name="ㄸㄱ구믇579518615" localSheetId="25">#REF!</definedName>
    <definedName name="ㄸㄱ구믇579518615">#REF!</definedName>
    <definedName name="ㄸㄱ구믇709037899" localSheetId="10">#REF!</definedName>
    <definedName name="ㄸㄱ구믇709037899" localSheetId="8">#REF!</definedName>
    <definedName name="ㄸㄱ구믇709037899" localSheetId="15">#REF!</definedName>
    <definedName name="ㄸㄱ구믇709037899" localSheetId="24">#REF!</definedName>
    <definedName name="ㄸㄱ구믇709037899" localSheetId="4">#REF!</definedName>
    <definedName name="ㄸㄱ구믇709037899" localSheetId="5">#REF!</definedName>
    <definedName name="ㄸㄱ구믇709037899" localSheetId="26">#REF!</definedName>
    <definedName name="ㄸㄱ구믇709037899" localSheetId="25">#REF!</definedName>
    <definedName name="ㄸㄱ구믇709037899">#REF!</definedName>
    <definedName name="ㄸㄱ구믇760723590">'[11]1호맨홀토공'!$R$12</definedName>
    <definedName name="ㄸㄱ구믇774740099" localSheetId="10">#REF!</definedName>
    <definedName name="ㄸㄱ구믇774740099" localSheetId="15">#REF!</definedName>
    <definedName name="ㄸㄱ구믇774740099" localSheetId="4">#REF!</definedName>
    <definedName name="ㄸㄱ구믇774740099" localSheetId="5">#REF!</definedName>
    <definedName name="ㄸㄱ구믇774740099" localSheetId="26">#REF!</definedName>
    <definedName name="ㄸㄱ구믇774740099" localSheetId="25">#REF!</definedName>
    <definedName name="ㄸㄱ구믇774740099">#REF!</definedName>
    <definedName name="ㄸㅉㅃ" localSheetId="10" hidden="1">#REF!</definedName>
    <definedName name="ㄸㅉㅃ" localSheetId="15" hidden="1">#REF!</definedName>
    <definedName name="ㄸㅉㅃ" localSheetId="4" hidden="1">#REF!</definedName>
    <definedName name="ㄸㅉㅃ" localSheetId="5" hidden="1">#REF!</definedName>
    <definedName name="ㄸㅉㅃ" localSheetId="26" hidden="1">#REF!</definedName>
    <definedName name="ㄸㅉㅃ" localSheetId="25" hidden="1">#REF!</definedName>
    <definedName name="ㄸㅉㅃ" hidden="1">#REF!</definedName>
    <definedName name="ㄸㅉㅃㄸㄲ" localSheetId="10">#REF!</definedName>
    <definedName name="ㄸㅉㅃㄸㄲ" localSheetId="15">#REF!</definedName>
    <definedName name="ㄸㅉㅃㄸㄲ" localSheetId="4">#REF!</definedName>
    <definedName name="ㄸㅉㅃㄸㄲ" localSheetId="5">#REF!</definedName>
    <definedName name="ㄸㅉㅃㄸㄲ" localSheetId="26">#REF!</definedName>
    <definedName name="ㄸㅉㅃㄸㄲ" localSheetId="25">#REF!</definedName>
    <definedName name="ㄸㅉㅃㄸㄲ">#REF!</definedName>
    <definedName name="때죽R10">[59]데이타!$E$127</definedName>
    <definedName name="때죽R4">[59]데이타!$E$124</definedName>
    <definedName name="때죽R6">[59]데이타!$E$125</definedName>
    <definedName name="때죽R8">[59]데이타!$E$126</definedName>
    <definedName name="띠장규격" localSheetId="10">#REF!</definedName>
    <definedName name="띠장규격" localSheetId="8">#REF!</definedName>
    <definedName name="띠장규격" localSheetId="15">#REF!</definedName>
    <definedName name="띠장규격" localSheetId="24">#REF!</definedName>
    <definedName name="띠장규격" localSheetId="4">#REF!</definedName>
    <definedName name="띠장규격" localSheetId="5">#REF!</definedName>
    <definedName name="띠장규격" localSheetId="26">#REF!</definedName>
    <definedName name="띠장규격" localSheetId="25">#REF!</definedName>
    <definedName name="띠장규격">#REF!</definedName>
    <definedName name="띠장규격_8" localSheetId="10">#REF!</definedName>
    <definedName name="띠장규격_8" localSheetId="8">#REF!</definedName>
    <definedName name="띠장규격_8" localSheetId="15">#REF!</definedName>
    <definedName name="띠장규격_8" localSheetId="24">#REF!</definedName>
    <definedName name="띠장규격_8" localSheetId="4">#REF!</definedName>
    <definedName name="띠장규격_8" localSheetId="5">#REF!</definedName>
    <definedName name="띠장규격_8" localSheetId="26">#REF!</definedName>
    <definedName name="띠장규격_8" localSheetId="25">#REF!</definedName>
    <definedName name="띠장규격_8">#REF!</definedName>
    <definedName name="띠장설치" localSheetId="10">#REF!</definedName>
    <definedName name="띠장설치" localSheetId="8">#REF!</definedName>
    <definedName name="띠장설치" localSheetId="15">#REF!</definedName>
    <definedName name="띠장설치" localSheetId="24">#REF!</definedName>
    <definedName name="띠장설치" localSheetId="4">#REF!</definedName>
    <definedName name="띠장설치" localSheetId="5">#REF!</definedName>
    <definedName name="띠장설치" localSheetId="26">#REF!</definedName>
    <definedName name="띠장설치" localSheetId="25">#REF!</definedName>
    <definedName name="띠장설치">#REF!</definedName>
    <definedName name="띠장연결개소" localSheetId="10">#REF!</definedName>
    <definedName name="띠장연결개소" localSheetId="8">#REF!</definedName>
    <definedName name="띠장연결개소" localSheetId="15">#REF!</definedName>
    <definedName name="띠장연결개소" localSheetId="4">#REF!</definedName>
    <definedName name="띠장연결개소" localSheetId="5">#REF!</definedName>
    <definedName name="띠장연결개소" localSheetId="26">#REF!</definedName>
    <definedName name="띠장연결개소" localSheetId="25">#REF!</definedName>
    <definedName name="띠장연결개소">#REF!</definedName>
    <definedName name="띠장중량" localSheetId="10">#REF!</definedName>
    <definedName name="띠장중량" localSheetId="15">#REF!</definedName>
    <definedName name="띠장중량" localSheetId="4">#REF!</definedName>
    <definedName name="띠장중량" localSheetId="5">#REF!</definedName>
    <definedName name="띠장중량" localSheetId="26">#REF!</definedName>
    <definedName name="띠장중량" localSheetId="25">#REF!</definedName>
    <definedName name="띠장중량">#REF!</definedName>
    <definedName name="ㄹ">[33]수량산출!$R$164</definedName>
    <definedName name="ㄹ_8" localSheetId="10">#REF!</definedName>
    <definedName name="ㄹ_8" localSheetId="8">#REF!</definedName>
    <definedName name="ㄹ_8" localSheetId="15">#REF!</definedName>
    <definedName name="ㄹ_8" localSheetId="24">#REF!</definedName>
    <definedName name="ㄹ_8" localSheetId="4">#REF!</definedName>
    <definedName name="ㄹ_8" localSheetId="5">#REF!</definedName>
    <definedName name="ㄹ_8" localSheetId="26">#REF!</definedName>
    <definedName name="ㄹ_8" localSheetId="25">#REF!</definedName>
    <definedName name="ㄹ_8">#REF!</definedName>
    <definedName name="ㄹ1" localSheetId="10">#REF!</definedName>
    <definedName name="ㄹ1" localSheetId="8">#REF!</definedName>
    <definedName name="ㄹ1" localSheetId="15">#REF!</definedName>
    <definedName name="ㄹ1" localSheetId="24">#REF!</definedName>
    <definedName name="ㄹ1" localSheetId="4">#REF!</definedName>
    <definedName name="ㄹ1" localSheetId="5">#REF!</definedName>
    <definedName name="ㄹ1" localSheetId="26">#REF!</definedName>
    <definedName name="ㄹ1" localSheetId="25">#REF!</definedName>
    <definedName name="ㄹ1">#REF!</definedName>
    <definedName name="ㄹ1_8" localSheetId="10">#REF!</definedName>
    <definedName name="ㄹ1_8" localSheetId="8">#REF!</definedName>
    <definedName name="ㄹ1_8" localSheetId="15">#REF!</definedName>
    <definedName name="ㄹ1_8" localSheetId="24">#REF!</definedName>
    <definedName name="ㄹ1_8" localSheetId="4">#REF!</definedName>
    <definedName name="ㄹ1_8" localSheetId="5">#REF!</definedName>
    <definedName name="ㄹ1_8" localSheetId="26">#REF!</definedName>
    <definedName name="ㄹ1_8" localSheetId="25">#REF!</definedName>
    <definedName name="ㄹ1_8">#REF!</definedName>
    <definedName name="ㄹ2" localSheetId="10">#REF!</definedName>
    <definedName name="ㄹ2" localSheetId="8">#REF!</definedName>
    <definedName name="ㄹ2" localSheetId="15">#REF!</definedName>
    <definedName name="ㄹ2" localSheetId="4">#REF!</definedName>
    <definedName name="ㄹ2" localSheetId="5">#REF!</definedName>
    <definedName name="ㄹ2" localSheetId="26">#REF!</definedName>
    <definedName name="ㄹ2" localSheetId="25">#REF!</definedName>
    <definedName name="ㄹ2">#REF!</definedName>
    <definedName name="ㄹ2_8" localSheetId="10">#REF!</definedName>
    <definedName name="ㄹ2_8" localSheetId="8">#REF!</definedName>
    <definedName name="ㄹ2_8" localSheetId="15">#REF!</definedName>
    <definedName name="ㄹ2_8" localSheetId="4">#REF!</definedName>
    <definedName name="ㄹ2_8" localSheetId="5">#REF!</definedName>
    <definedName name="ㄹ2_8" localSheetId="26">#REF!</definedName>
    <definedName name="ㄹ2_8" localSheetId="25">#REF!</definedName>
    <definedName name="ㄹ2_8">#REF!</definedName>
    <definedName name="ㄹ3">#N/A</definedName>
    <definedName name="ㄹ4">#N/A</definedName>
    <definedName name="ㄹ62" localSheetId="10">#REF!</definedName>
    <definedName name="ㄹ62" localSheetId="8">#REF!</definedName>
    <definedName name="ㄹ62" localSheetId="15">#REF!</definedName>
    <definedName name="ㄹ62" localSheetId="4">#REF!</definedName>
    <definedName name="ㄹ62" localSheetId="5">#REF!</definedName>
    <definedName name="ㄹ62" localSheetId="26">#REF!</definedName>
    <definedName name="ㄹ62" localSheetId="25">#REF!</definedName>
    <definedName name="ㄹ62">#REF!</definedName>
    <definedName name="ㄹㄴㅁㄻ" localSheetId="10">#REF!</definedName>
    <definedName name="ㄹㄴㅁㄻ" localSheetId="15">#REF!</definedName>
    <definedName name="ㄹㄴㅁㄻ" localSheetId="4">#REF!</definedName>
    <definedName name="ㄹㄴㅁㄻ" localSheetId="5">#REF!</definedName>
    <definedName name="ㄹㄴㅁㄻ" localSheetId="26">#REF!</definedName>
    <definedName name="ㄹㄴㅁㄻ" localSheetId="25">#REF!</definedName>
    <definedName name="ㄹㄴㅁㄻ">#REF!</definedName>
    <definedName name="ㄹㄴㅇㄹㄴㄹ">#NAME?</definedName>
    <definedName name="ㄹㄴㅇㄹㄴㄹ_1">#NAME?</definedName>
    <definedName name="ㄹㄴㅇㄹㄴㄹ_10">#NAME?</definedName>
    <definedName name="ㄹㄴㅇㄹㄴㄹ_9">#NAME?</definedName>
    <definedName name="ㄹㄴㅇㄹㄴㅇ" localSheetId="10">#REF!</definedName>
    <definedName name="ㄹㄴㅇㄹㄴㅇ" localSheetId="15">#REF!</definedName>
    <definedName name="ㄹㄴㅇㄹㄴㅇ" localSheetId="4">#REF!</definedName>
    <definedName name="ㄹㄴㅇㄹㄴㅇ" localSheetId="5">#REF!</definedName>
    <definedName name="ㄹㄴㅇㄹㄴㅇ" localSheetId="26">#REF!</definedName>
    <definedName name="ㄹㄴㅇㄹㄴㅇ" localSheetId="25">#REF!</definedName>
    <definedName name="ㄹㄴㅇㄹㄴㅇ">#REF!</definedName>
    <definedName name="ㄹㄷ"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ㄷㄹㅇ" localSheetId="10">#REF!</definedName>
    <definedName name="ㄹㄷㄹㅇ" localSheetId="15">#REF!</definedName>
    <definedName name="ㄹㄷㄹㅇ" localSheetId="4">#REF!</definedName>
    <definedName name="ㄹㄷㄹㅇ" localSheetId="5">#REF!</definedName>
    <definedName name="ㄹㄷㄹㅇ" localSheetId="26">#REF!</definedName>
    <definedName name="ㄹㄷㄹㅇ" localSheetId="25">#REF!</definedName>
    <definedName name="ㄹㄷㄹㅇ">#REF!</definedName>
    <definedName name="ㄹㄹ" localSheetId="10">#REF!</definedName>
    <definedName name="ㄹㄹ" localSheetId="8">#REF!</definedName>
    <definedName name="ㄹㄹ" localSheetId="15">#REF!</definedName>
    <definedName name="ㄹㄹ" localSheetId="24">#REF!</definedName>
    <definedName name="ㄹㄹ" localSheetId="4">#REF!</definedName>
    <definedName name="ㄹㄹ" localSheetId="5">#REF!</definedName>
    <definedName name="ㄹㄹ" localSheetId="26">#REF!</definedName>
    <definedName name="ㄹㄹ" localSheetId="25">#REF!</definedName>
    <definedName name="ㄹㄹ">#REF!</definedName>
    <definedName name="ㄹㄹㄲㄸ" localSheetId="10">#REF!</definedName>
    <definedName name="ㄹㄹㄲㄸ" localSheetId="15">#REF!</definedName>
    <definedName name="ㄹㄹㄲㄸ" localSheetId="4">#REF!</definedName>
    <definedName name="ㄹㄹㄲㄸ" localSheetId="5">#REF!</definedName>
    <definedName name="ㄹㄹㄲㄸ" localSheetId="26">#REF!</definedName>
    <definedName name="ㄹㄹㄲㄸ" localSheetId="25">#REF!</definedName>
    <definedName name="ㄹㄹㄲㄸ">#REF!</definedName>
    <definedName name="ㄹㄹㄹ" localSheetId="10">#REF!</definedName>
    <definedName name="ㄹㄹㄹ" localSheetId="8">#REF!</definedName>
    <definedName name="ㄹㄹㄹ" localSheetId="15">#REF!</definedName>
    <definedName name="ㄹㄹㄹ" localSheetId="24">#REF!</definedName>
    <definedName name="ㄹㄹㄹ" localSheetId="4">#REF!</definedName>
    <definedName name="ㄹㄹㄹ" localSheetId="5">#REF!</definedName>
    <definedName name="ㄹㄹㄹ" localSheetId="26">#REF!</definedName>
    <definedName name="ㄹㄹㄹ" localSheetId="25">#REF!</definedName>
    <definedName name="ㄹㄹㄹ">#REF!</definedName>
    <definedName name="ㄹㄹㄹㄹ" localSheetId="10" hidden="1">#REF!</definedName>
    <definedName name="ㄹㄹㄹㄹ" localSheetId="8" hidden="1">#REF!</definedName>
    <definedName name="ㄹㄹㄹㄹ" localSheetId="18" hidden="1">{"'Firr(선)'!$AS$1:$AY$62","'Firr(사)'!$AS$1:$AY$62","'Firr(회)'!$AS$1:$AY$62","'Firr(선)'!$L$1:$V$62","'Firr(사)'!$L$1:$V$62","'Firr(회)'!$L$1:$V$62"}</definedName>
    <definedName name="ㄹㄹㄹㄹ" localSheetId="15" hidden="1">#REF!</definedName>
    <definedName name="ㄹㄹㄹㄹ" localSheetId="24">#REF!</definedName>
    <definedName name="ㄹㄹㄹㄹ" localSheetId="4" hidden="1">#REF!</definedName>
    <definedName name="ㄹㄹㄹㄹ" localSheetId="5" hidden="1">#REF!</definedName>
    <definedName name="ㄹㄹㄹㄹ" localSheetId="26" hidden="1">#REF!</definedName>
    <definedName name="ㄹㄹㄹㄹ" localSheetId="25" hidden="1">#REF!</definedName>
    <definedName name="ㄹㄹㄹㄹ" localSheetId="21" hidden="1">{"'Firr(선)'!$AS$1:$AY$62","'Firr(사)'!$AS$1:$AY$62","'Firr(회)'!$AS$1:$AY$62","'Firr(선)'!$L$1:$V$62","'Firr(사)'!$L$1:$V$62","'Firr(회)'!$L$1:$V$62"}</definedName>
    <definedName name="ㄹㄹㄹㄹ" hidden="1">#REF!</definedName>
    <definedName name="ㄹㄹㄹㄹㄹ"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ㄹㄹ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ㄹㄹㄹㄹ"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ㄹㄹㄹ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ㄻㅈㄷㅇㅁㄴㅇㄹ" localSheetId="10">#REF!</definedName>
    <definedName name="ㄹㄻㅈㄷㅇㅁㄴㅇㄹ" localSheetId="8">#REF!</definedName>
    <definedName name="ㄹㄻㅈㄷㅇㅁㄴㅇㄹ" localSheetId="15">#REF!</definedName>
    <definedName name="ㄹㄻㅈㄷㅇㅁㄴㅇㄹ" localSheetId="24">#REF!</definedName>
    <definedName name="ㄹㄻㅈㄷㅇㅁㄴㅇㄹ" localSheetId="4">#REF!</definedName>
    <definedName name="ㄹㄻㅈㄷㅇㅁㄴㅇㄹ" localSheetId="5">#REF!</definedName>
    <definedName name="ㄹㄻㅈㄷㅇㅁㄴㅇㄹ" localSheetId="26">#REF!</definedName>
    <definedName name="ㄹㄻㅈㄷㅇㅁㄴㅇㄹ" localSheetId="25">#REF!</definedName>
    <definedName name="ㄹㄻㅈㄷㅇㅁㄴㅇㄹ">#REF!</definedName>
    <definedName name="ㄹㅇㄱㄷㅈ" localSheetId="10">#REF!</definedName>
    <definedName name="ㄹㅇㄱㄷㅈ" localSheetId="15">#REF!</definedName>
    <definedName name="ㄹㅇㄱㄷㅈ" localSheetId="4">#REF!</definedName>
    <definedName name="ㄹㅇㄱㄷㅈ" localSheetId="5">#REF!</definedName>
    <definedName name="ㄹㅇㄱㄷㅈ" localSheetId="26">#REF!</definedName>
    <definedName name="ㄹㅇㄱㄷㅈ" localSheetId="25">#REF!</definedName>
    <definedName name="ㄹㅇㄱㄷㅈ">#REF!</definedName>
    <definedName name="ㄹㅇㄴㄹㅇㄴ" localSheetId="10">#REF!</definedName>
    <definedName name="ㄹㅇㄴㄹㅇㄴ" localSheetId="15">#REF!</definedName>
    <definedName name="ㄹㅇㄴㄹㅇㄴ" localSheetId="4">#REF!</definedName>
    <definedName name="ㄹㅇㄴㄹㅇㄴ" localSheetId="5">#REF!</definedName>
    <definedName name="ㄹㅇㄴㄹㅇㄴ" localSheetId="26">#REF!</definedName>
    <definedName name="ㄹㅇㄴㄹㅇㄴ" localSheetId="25">#REF!</definedName>
    <definedName name="ㄹㅇㄴㄹㅇㄴ">#REF!</definedName>
    <definedName name="ㄹㅇㄴㄹㅇㅀ" localSheetId="10">#REF!</definedName>
    <definedName name="ㄹㅇㄴㄹㅇㅀ" localSheetId="15">#REF!</definedName>
    <definedName name="ㄹㅇㄴㄹㅇㅀ" localSheetId="4">#REF!</definedName>
    <definedName name="ㄹㅇㄴㄹㅇㅀ" localSheetId="5">#REF!</definedName>
    <definedName name="ㄹㅇㄴㄹㅇㅀ" localSheetId="26">#REF!</definedName>
    <definedName name="ㄹㅇㄴㄹㅇㅀ" localSheetId="25">#REF!</definedName>
    <definedName name="ㄹㅇㄴㄹㅇㅀ">#REF!</definedName>
    <definedName name="ㄹㅇㄴㅁㄹㄴㅇㅁㄹㄴㅁㄹ" localSheetId="18" hidden="1">{"'산출근거'!$B$4:$D$8"}</definedName>
    <definedName name="ㄹㅇㄴㅁㄹㄴㅇㅁㄹㄴㅁㄹ" localSheetId="21" hidden="1">{"'산출근거'!$B$4:$D$8"}</definedName>
    <definedName name="ㄹㅇㄴㅁㄹㄴㅇㅁㄹㄴㅁㄹ" hidden="1">{"'산출근거'!$B$4:$D$8"}</definedName>
    <definedName name="ㄹㅇㄴㅍㅇ" localSheetId="10">#REF!</definedName>
    <definedName name="ㄹㅇㄴㅍㅇ" localSheetId="8">#REF!</definedName>
    <definedName name="ㄹㅇㄴㅍㅇ" localSheetId="15">#REF!</definedName>
    <definedName name="ㄹㅇㄴㅍㅇ" localSheetId="24">#REF!</definedName>
    <definedName name="ㄹㅇㄴㅍㅇ" localSheetId="4">#REF!</definedName>
    <definedName name="ㄹㅇㄴㅍㅇ" localSheetId="5">#REF!</definedName>
    <definedName name="ㄹㅇㄴㅍㅇ" localSheetId="26">#REF!</definedName>
    <definedName name="ㄹㅇㄴㅍㅇ" localSheetId="25">#REF!</definedName>
    <definedName name="ㄹㅇㄴㅍㅇ">#REF!</definedName>
    <definedName name="ㄹㅇㄷㄹ" localSheetId="10">#REF!</definedName>
    <definedName name="ㄹㅇㄷㄹ" localSheetId="15">#REF!</definedName>
    <definedName name="ㄹㅇㄷㄹ" localSheetId="4">#REF!</definedName>
    <definedName name="ㄹㅇㄷㄹ" localSheetId="5">#REF!</definedName>
    <definedName name="ㄹㅇㄷㄹ" localSheetId="26">#REF!</definedName>
    <definedName name="ㄹㅇㄷㄹ" localSheetId="25">#REF!</definedName>
    <definedName name="ㄹㅇㄷㄹ">#REF!</definedName>
    <definedName name="ㄹㅇㄹㄴ"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ㅇㄹㄴ"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ㅇㄹㅇㄹㅇ" localSheetId="10">#REF!</definedName>
    <definedName name="ㄹㅇㄹㅇㄹㅇ" localSheetId="15">#REF!</definedName>
    <definedName name="ㄹㅇㄹㅇㄹㅇ" localSheetId="4">#REF!</definedName>
    <definedName name="ㄹㅇㄹㅇㄹㅇ" localSheetId="5">#REF!</definedName>
    <definedName name="ㄹㅇㄹㅇㄹㅇ" localSheetId="26">#REF!</definedName>
    <definedName name="ㄹㅇㄹㅇㄹㅇ" localSheetId="25">#REF!</definedName>
    <definedName name="ㄹㅇㄹㅇㄹㅇ">#REF!</definedName>
    <definedName name="ㄹㅇㄻ호" localSheetId="24">{"Book1","부대-(표지판,데리,가드).xls","부대-(낙,차,중분대).xls"}</definedName>
    <definedName name="ㄹㅇㄻ호">{"Book1","부대-(표지판,데리,가드).xls","부대-(낙,차,중분대).xls"}</definedName>
    <definedName name="ㄹㅇㅅㄱㄷ" localSheetId="10">#REF!</definedName>
    <definedName name="ㄹㅇㅅㄱㄷ" localSheetId="15">#REF!</definedName>
    <definedName name="ㄹㅇㅅㄱㄷ" localSheetId="4">#REF!</definedName>
    <definedName name="ㄹㅇㅅㄱㄷ" localSheetId="5">#REF!</definedName>
    <definedName name="ㄹㅇㅅㄱㄷ" localSheetId="26">#REF!</definedName>
    <definedName name="ㄹㅇㅅㄱㄷ" localSheetId="25">#REF!</definedName>
    <definedName name="ㄹㅇㅅㄱㄷ">#REF!</definedName>
    <definedName name="ㄹㅇ퓨ㅓㅜㅏㅗㅜㅠㅅ퐇휴ㅗㅎ" localSheetId="24" hidden="1">{#N/A,#N/A,FALSE,"조골재"}</definedName>
    <definedName name="ㄹㅇ퓨ㅓㅜㅏㅗㅜㅠㅅ퐇휴ㅗㅎ" hidden="1">{#N/A,#N/A,FALSE,"조골재"}</definedName>
    <definedName name="ㄹㅇㅎㅀㅇ" localSheetId="10">#REF!</definedName>
    <definedName name="ㄹㅇㅎㅀㅇ" localSheetId="15">#REF!</definedName>
    <definedName name="ㄹㅇㅎㅀㅇ" localSheetId="4">#REF!</definedName>
    <definedName name="ㄹㅇㅎㅀㅇ" localSheetId="5">#REF!</definedName>
    <definedName name="ㄹㅇㅎㅀㅇ" localSheetId="26">#REF!</definedName>
    <definedName name="ㄹㅇㅎㅀㅇ" localSheetId="25">#REF!</definedName>
    <definedName name="ㄹㅇㅎㅀㅇ">#REF!</definedName>
    <definedName name="ㄹㅇㅎㅇㅀ" localSheetId="24" hidden="1">{#N/A,#N/A,FALSE,"부대2"}</definedName>
    <definedName name="ㄹㅇㅎㅇㅀ" hidden="1">{#N/A,#N/A,FALSE,"부대2"}</definedName>
    <definedName name="ㄹ햐" localSheetId="10">#REF!</definedName>
    <definedName name="ㄹ햐" localSheetId="15">#REF!</definedName>
    <definedName name="ㄹ햐" localSheetId="4">#REF!</definedName>
    <definedName name="ㄹ햐" localSheetId="5">#REF!</definedName>
    <definedName name="ㄹ햐" localSheetId="26">#REF!</definedName>
    <definedName name="ㄹ햐" localSheetId="25">#REF!</definedName>
    <definedName name="ㄹ햐">#REF!</definedName>
    <definedName name="ㄹ허ㅗ" localSheetId="24" hidden="1">{#N/A,#N/A,FALSE,"이정표"}</definedName>
    <definedName name="ㄹ허ㅗ" hidden="1">{#N/A,#N/A,FALSE,"이정표"}</definedName>
    <definedName name="ㄹ호" localSheetId="24">'전기관로 토공산근'!ㄹ호</definedName>
    <definedName name="ㄹ호">'전기관로 토공산근'!ㄹ호</definedName>
    <definedName name="ㄹ홓ㄹ" localSheetId="24" hidden="1">{#N/A,#N/A,FALSE,"조골재"}</definedName>
    <definedName name="ㄹ홓ㄹ" hidden="1">{#N/A,#N/A,FALSE,"조골재"}</definedName>
    <definedName name="라" localSheetId="10">#REF!</definedName>
    <definedName name="라" localSheetId="8">#REF!</definedName>
    <definedName name="라" localSheetId="15">#REF!</definedName>
    <definedName name="라" localSheetId="24">#REF!</definedName>
    <definedName name="라" localSheetId="4">#REF!</definedName>
    <definedName name="라" localSheetId="5">#REF!</definedName>
    <definedName name="라" localSheetId="26">#REF!</definedName>
    <definedName name="라" localSheetId="25">#REF!</definedName>
    <definedName name="라">#REF!</definedName>
    <definedName name="라__인__마__카" localSheetId="10">#REF!</definedName>
    <definedName name="라__인__마__카" localSheetId="8">#REF!</definedName>
    <definedName name="라__인__마__카" localSheetId="15">#REF!</definedName>
    <definedName name="라__인__마__카" localSheetId="24">#REF!</definedName>
    <definedName name="라__인__마__카" localSheetId="4">#REF!</definedName>
    <definedName name="라__인__마__카" localSheetId="5">#REF!</definedName>
    <definedName name="라__인__마__카" localSheetId="26">#REF!</definedName>
    <definedName name="라__인__마__카" localSheetId="25">#REF!</definedName>
    <definedName name="라__인__마__카">#REF!</definedName>
    <definedName name="라_8" localSheetId="10">#REF!</definedName>
    <definedName name="라_8" localSheetId="8">#REF!</definedName>
    <definedName name="라_8" localSheetId="15">#REF!</definedName>
    <definedName name="라_8" localSheetId="24">#REF!</definedName>
    <definedName name="라_8" localSheetId="4">#REF!</definedName>
    <definedName name="라_8" localSheetId="5">#REF!</definedName>
    <definedName name="라_8" localSheetId="26">#REF!</definedName>
    <definedName name="라_8" localSheetId="25">#REF!</definedName>
    <definedName name="라_8">#REF!</definedName>
    <definedName name="램__________머" localSheetId="10">#REF!</definedName>
    <definedName name="램__________머" localSheetId="8">#REF!</definedName>
    <definedName name="램__________머" localSheetId="15">#REF!</definedName>
    <definedName name="램__________머" localSheetId="4">#REF!</definedName>
    <definedName name="램__________머" localSheetId="5">#REF!</definedName>
    <definedName name="램__________머" localSheetId="26">#REF!</definedName>
    <definedName name="램__________머" localSheetId="25">#REF!</definedName>
    <definedName name="램__________머">#REF!</definedName>
    <definedName name="레_무근" localSheetId="10">[62]수량산출!#REF!</definedName>
    <definedName name="레_무근" localSheetId="8">[62]수량산출!#REF!</definedName>
    <definedName name="레_무근" localSheetId="15">[62]수량산출!#REF!</definedName>
    <definedName name="레_무근" localSheetId="24">#REF!</definedName>
    <definedName name="레_무근" localSheetId="4">[62]수량산출!#REF!</definedName>
    <definedName name="레_무근" localSheetId="5">[62]수량산출!#REF!</definedName>
    <definedName name="레_무근" localSheetId="26">[62]수량산출!#REF!</definedName>
    <definedName name="레_무근" localSheetId="25">[62]수량산출!#REF!</definedName>
    <definedName name="레_무근">[62]수량산출!#REF!</definedName>
    <definedName name="레_무근1" localSheetId="10">[61]수량산출!#REF!</definedName>
    <definedName name="레_무근1" localSheetId="8">[61]수량산출!#REF!</definedName>
    <definedName name="레_무근1" localSheetId="15">[61]수량산출!#REF!</definedName>
    <definedName name="레_무근1" localSheetId="4">[61]수량산출!#REF!</definedName>
    <definedName name="레_무근1" localSheetId="5">[61]수량산출!#REF!</definedName>
    <definedName name="레_무근1" localSheetId="26">[61]수량산출!#REF!</definedName>
    <definedName name="레_무근1" localSheetId="25">[61]수량산출!#REF!</definedName>
    <definedName name="레_무근1">[61]수량산출!#REF!</definedName>
    <definedName name="레_철근" localSheetId="10">[62]수량산출!#REF!</definedName>
    <definedName name="레_철근" localSheetId="8">[62]수량산출!#REF!</definedName>
    <definedName name="레_철근" localSheetId="15">[62]수량산출!#REF!</definedName>
    <definedName name="레_철근" localSheetId="24">#REF!</definedName>
    <definedName name="레_철근" localSheetId="4">[62]수량산출!#REF!</definedName>
    <definedName name="레_철근" localSheetId="5">[62]수량산출!#REF!</definedName>
    <definedName name="레_철근" localSheetId="26">[62]수량산출!#REF!</definedName>
    <definedName name="레_철근" localSheetId="25">[62]수량산출!#REF!</definedName>
    <definedName name="레_철근">[62]수량산출!#REF!</definedName>
    <definedName name="레미경" localSheetId="10">#REF!</definedName>
    <definedName name="레미경" localSheetId="15">#REF!</definedName>
    <definedName name="레미경" localSheetId="4">#REF!</definedName>
    <definedName name="레미경" localSheetId="5">#REF!</definedName>
    <definedName name="레미경" localSheetId="26">#REF!</definedName>
    <definedName name="레미경" localSheetId="25">#REF!</definedName>
    <definedName name="레미경">#REF!</definedName>
    <definedName name="레미노" localSheetId="10">#REF!</definedName>
    <definedName name="레미노" localSheetId="15">#REF!</definedName>
    <definedName name="레미노" localSheetId="4">#REF!</definedName>
    <definedName name="레미노" localSheetId="5">#REF!</definedName>
    <definedName name="레미노" localSheetId="26">#REF!</definedName>
    <definedName name="레미노" localSheetId="25">#REF!</definedName>
    <definedName name="레미노">#REF!</definedName>
    <definedName name="레미재" localSheetId="10">#REF!</definedName>
    <definedName name="레미재" localSheetId="15">#REF!</definedName>
    <definedName name="레미재" localSheetId="4">#REF!</definedName>
    <definedName name="레미재" localSheetId="5">#REF!</definedName>
    <definedName name="레미재" localSheetId="26">#REF!</definedName>
    <definedName name="레미재" localSheetId="25">#REF!</definedName>
    <definedName name="레미재">#REF!</definedName>
    <definedName name="레미콘" localSheetId="10">#REF!</definedName>
    <definedName name="레미콘" localSheetId="15">#REF!</definedName>
    <definedName name="레미콘" localSheetId="4">#REF!</definedName>
    <definedName name="레미콘" localSheetId="5">#REF!</definedName>
    <definedName name="레미콘" localSheetId="26">#REF!</definedName>
    <definedName name="레미콘" localSheetId="25">#REF!</definedName>
    <definedName name="레미콘">#REF!</definedName>
    <definedName name="레미콘수운반DT" localSheetId="24">'전기관로 토공산근'!레미콘수운반DT</definedName>
    <definedName name="레미콘수운반DT">'전기관로 토공산근'!레미콘수운반DT</definedName>
    <definedName name="련수" localSheetId="10">#REF!</definedName>
    <definedName name="련수" localSheetId="8">#REF!</definedName>
    <definedName name="련수" localSheetId="15">#REF!</definedName>
    <definedName name="련수" localSheetId="24">#REF!</definedName>
    <definedName name="련수" localSheetId="4">#REF!</definedName>
    <definedName name="련수" localSheetId="5">#REF!</definedName>
    <definedName name="련수" localSheetId="26">#REF!</definedName>
    <definedName name="련수" localSheetId="25">#REF!</definedName>
    <definedName name="련수">#REF!</definedName>
    <definedName name="련수_8" localSheetId="10">#REF!</definedName>
    <definedName name="련수_8" localSheetId="8">#REF!</definedName>
    <definedName name="련수_8" localSheetId="15">#REF!</definedName>
    <definedName name="련수_8" localSheetId="24">#REF!</definedName>
    <definedName name="련수_8" localSheetId="4">#REF!</definedName>
    <definedName name="련수_8" localSheetId="5">#REF!</definedName>
    <definedName name="련수_8" localSheetId="26">#REF!</definedName>
    <definedName name="련수_8" localSheetId="25">#REF!</definedName>
    <definedName name="련수_8">#REF!</definedName>
    <definedName name="로" localSheetId="10">'[54]토사(PE)'!#REF!</definedName>
    <definedName name="로" localSheetId="8">'[54]토사(PE)'!#REF!</definedName>
    <definedName name="로" localSheetId="15">'[54]토사(PE)'!#REF!</definedName>
    <definedName name="로" localSheetId="4">'[54]토사(PE)'!#REF!</definedName>
    <definedName name="로" localSheetId="5">'[54]토사(PE)'!#REF!</definedName>
    <definedName name="로" localSheetId="26">'[54]토사(PE)'!#REF!</definedName>
    <definedName name="로" localSheetId="25">'[54]토사(PE)'!#REF!</definedName>
    <definedName name="로">'[54]토사(PE)'!#REF!</definedName>
    <definedName name="루베" localSheetId="10">#REF!</definedName>
    <definedName name="루베" localSheetId="15">#REF!</definedName>
    <definedName name="루베" localSheetId="4">#REF!</definedName>
    <definedName name="루베" localSheetId="5">#REF!</definedName>
    <definedName name="루베" localSheetId="26">#REF!</definedName>
    <definedName name="루베" localSheetId="25">#REF!</definedName>
    <definedName name="루베">#REF!</definedName>
    <definedName name="룰루랄라" localSheetId="18" hidden="1">{"'산출근거'!$B$4:$D$8"}</definedName>
    <definedName name="룰루랄라" localSheetId="21" hidden="1">{"'산출근거'!$B$4:$D$8"}</definedName>
    <definedName name="룰루랄라" hidden="1">{"'산출근거'!$B$4:$D$8"}</definedName>
    <definedName name="류효정" localSheetId="18" hidden="1">{"'Firr(선)'!$AS$1:$AY$62","'Firr(사)'!$AS$1:$AY$62","'Firr(회)'!$AS$1:$AY$62","'Firr(선)'!$L$1:$V$62","'Firr(사)'!$L$1:$V$62","'Firr(회)'!$L$1:$V$62"}</definedName>
    <definedName name="류효정" localSheetId="21" hidden="1">{"'Firr(선)'!$AS$1:$AY$62","'Firr(사)'!$AS$1:$AY$62","'Firr(회)'!$AS$1:$AY$62","'Firr(선)'!$L$1:$V$62","'Firr(사)'!$L$1:$V$62","'Firr(회)'!$L$1:$V$62"}</definedName>
    <definedName name="류효정" hidden="1">{"'Firr(선)'!$AS$1:$AY$62","'Firr(사)'!$AS$1:$AY$62","'Firr(회)'!$AS$1:$AY$62","'Firr(선)'!$L$1:$V$62","'Firr(사)'!$L$1:$V$62","'Firr(회)'!$L$1:$V$62"}</definedName>
    <definedName name="리브두께" localSheetId="10">#REF!</definedName>
    <definedName name="리브두께" localSheetId="8">#REF!</definedName>
    <definedName name="리브두께" localSheetId="15">#REF!</definedName>
    <definedName name="리브두께" localSheetId="24">#REF!</definedName>
    <definedName name="리브두께" localSheetId="4">#REF!</definedName>
    <definedName name="리브두께" localSheetId="5">#REF!</definedName>
    <definedName name="리브두께" localSheetId="26">#REF!</definedName>
    <definedName name="리브두께" localSheetId="25">#REF!</definedName>
    <definedName name="리브두께">#REF!</definedName>
    <definedName name="리브두께_8" localSheetId="10">#REF!</definedName>
    <definedName name="리브두께_8" localSheetId="8">#REF!</definedName>
    <definedName name="리브두께_8" localSheetId="15">#REF!</definedName>
    <definedName name="리브두께_8" localSheetId="24">#REF!</definedName>
    <definedName name="리브두께_8" localSheetId="4">#REF!</definedName>
    <definedName name="리브두께_8" localSheetId="5">#REF!</definedName>
    <definedName name="리브두께_8" localSheetId="26">#REF!</definedName>
    <definedName name="리브두께_8" localSheetId="25">#REF!</definedName>
    <definedName name="리브두께_8">#REF!</definedName>
    <definedName name="리브폭" localSheetId="10">#REF!</definedName>
    <definedName name="리브폭" localSheetId="8">#REF!</definedName>
    <definedName name="리브폭" localSheetId="15">#REF!</definedName>
    <definedName name="리브폭" localSheetId="24">#REF!</definedName>
    <definedName name="리브폭" localSheetId="4">#REF!</definedName>
    <definedName name="리브폭" localSheetId="5">#REF!</definedName>
    <definedName name="리브폭" localSheetId="26">#REF!</definedName>
    <definedName name="리브폭" localSheetId="25">#REF!</definedName>
    <definedName name="리브폭">#REF!</definedName>
    <definedName name="리브폭_8" localSheetId="10">#REF!</definedName>
    <definedName name="리브폭_8" localSheetId="8">#REF!</definedName>
    <definedName name="리브폭_8" localSheetId="15">#REF!</definedName>
    <definedName name="리브폭_8" localSheetId="4">#REF!</definedName>
    <definedName name="리브폭_8" localSheetId="5">#REF!</definedName>
    <definedName name="리브폭_8" localSheetId="26">#REF!</definedName>
    <definedName name="리브폭_8" localSheetId="25">#REF!</definedName>
    <definedName name="리브폭_8">#REF!</definedName>
    <definedName name="ㄻㅇㄴㄻㄴㅇ" localSheetId="10">#REF!</definedName>
    <definedName name="ㄻㅇㄴㄻㄴㅇ" localSheetId="8">#REF!</definedName>
    <definedName name="ㄻㅇㄴㄻㄴㅇ" localSheetId="15">#REF!</definedName>
    <definedName name="ㄻㅇㄴㄻㄴㅇ" localSheetId="4">#REF!</definedName>
    <definedName name="ㄻㅇㄴㄻㄴㅇ" localSheetId="5">#REF!</definedName>
    <definedName name="ㄻㅇㄴㄻㄴㅇ" localSheetId="26">#REF!</definedName>
    <definedName name="ㄻㅇㄴㄻㄴㅇ" localSheetId="25">#REF!</definedName>
    <definedName name="ㄻㅇㄴㄻㄴㅇ">#REF!</definedName>
    <definedName name="ㅀㅇㅎㅇㅎㅇ" localSheetId="10">#REF!</definedName>
    <definedName name="ㅀㅇㅎㅇㅎㅇ" localSheetId="15">#REF!</definedName>
    <definedName name="ㅀㅇㅎㅇㅎㅇ" localSheetId="4">#REF!</definedName>
    <definedName name="ㅀㅇㅎㅇㅎㅇ" localSheetId="5">#REF!</definedName>
    <definedName name="ㅀㅇㅎㅇㅎㅇ" localSheetId="26">#REF!</definedName>
    <definedName name="ㅀㅇㅎㅇㅎㅇ" localSheetId="25">#REF!</definedName>
    <definedName name="ㅀㅇㅎㅇㅎㅇ">#REF!</definedName>
    <definedName name="ㅀㅎㅊㅌ" localSheetId="10">#REF!</definedName>
    <definedName name="ㅀㅎㅊㅌ" localSheetId="8">#REF!</definedName>
    <definedName name="ㅀㅎㅊㅌ" localSheetId="15">#REF!</definedName>
    <definedName name="ㅀㅎㅊㅌ" localSheetId="4">#REF!</definedName>
    <definedName name="ㅀㅎㅊㅌ" localSheetId="5">#REF!</definedName>
    <definedName name="ㅀㅎㅊㅌ" localSheetId="26">#REF!</definedName>
    <definedName name="ㅀㅎㅊㅌ" localSheetId="25">#REF!</definedName>
    <definedName name="ㅀㅎㅊㅌ">#REF!</definedName>
    <definedName name="ㅁ" localSheetId="24" hidden="1">{#N/A,#N/A,FALSE,"조골재"}</definedName>
    <definedName name="ㅁ" hidden="1">{#N/A,#N/A,FALSE,"조골재"}</definedName>
    <definedName name="ㅁ_8" localSheetId="10">#REF!</definedName>
    <definedName name="ㅁ_8" localSheetId="8">#REF!</definedName>
    <definedName name="ㅁ_8" localSheetId="15">#REF!</definedName>
    <definedName name="ㅁ_8" localSheetId="24">#REF!</definedName>
    <definedName name="ㅁ_8" localSheetId="4">#REF!</definedName>
    <definedName name="ㅁ_8" localSheetId="5">#REF!</definedName>
    <definedName name="ㅁ_8" localSheetId="26">#REF!</definedName>
    <definedName name="ㅁ_8" localSheetId="25">#REF!</definedName>
    <definedName name="ㅁ_8">#REF!</definedName>
    <definedName name="ㅁ0" localSheetId="10">#REF!</definedName>
    <definedName name="ㅁ0" localSheetId="15">#REF!</definedName>
    <definedName name="ㅁ0" localSheetId="4">#REF!</definedName>
    <definedName name="ㅁ0" localSheetId="5">#REF!</definedName>
    <definedName name="ㅁ0" localSheetId="26">#REF!</definedName>
    <definedName name="ㅁ0" localSheetId="25">#REF!</definedName>
    <definedName name="ㅁ0">#REF!</definedName>
    <definedName name="ㅁ01" localSheetId="10">#REF!</definedName>
    <definedName name="ㅁ01" localSheetId="8">#REF!</definedName>
    <definedName name="ㅁ01" localSheetId="15">#REF!</definedName>
    <definedName name="ㅁ01" localSheetId="4">#REF!</definedName>
    <definedName name="ㅁ01" localSheetId="5">#REF!</definedName>
    <definedName name="ㅁ01" localSheetId="26">#REF!</definedName>
    <definedName name="ㅁ01" localSheetId="25">#REF!</definedName>
    <definedName name="ㅁ01">#REF!</definedName>
    <definedName name="ㅁ1" localSheetId="10">#REF!</definedName>
    <definedName name="ㅁ1" localSheetId="8">#REF!</definedName>
    <definedName name="ㅁ1" localSheetId="15">#REF!</definedName>
    <definedName name="ㅁ1" localSheetId="4">#REF!</definedName>
    <definedName name="ㅁ1" localSheetId="5">#REF!</definedName>
    <definedName name="ㅁ1" localSheetId="26">#REF!</definedName>
    <definedName name="ㅁ1" localSheetId="25">#REF!</definedName>
    <definedName name="ㅁ1">#REF!</definedName>
    <definedName name="ㅁ100" localSheetId="10">#REF!</definedName>
    <definedName name="ㅁ100" localSheetId="15">#REF!</definedName>
    <definedName name="ㅁ100" localSheetId="4">#REF!</definedName>
    <definedName name="ㅁ100" localSheetId="5">#REF!</definedName>
    <definedName name="ㅁ100" localSheetId="26">#REF!</definedName>
    <definedName name="ㅁ100" localSheetId="25">#REF!</definedName>
    <definedName name="ㅁ100">#REF!</definedName>
    <definedName name="ㅁ1000" localSheetId="10">#REF!</definedName>
    <definedName name="ㅁ1000" localSheetId="15">#REF!</definedName>
    <definedName name="ㅁ1000" localSheetId="4">#REF!</definedName>
    <definedName name="ㅁ1000" localSheetId="5">#REF!</definedName>
    <definedName name="ㅁ1000" localSheetId="26">#REF!</definedName>
    <definedName name="ㅁ1000" localSheetId="25">#REF!</definedName>
    <definedName name="ㅁ1000">#REF!</definedName>
    <definedName name="ㅁ1700" localSheetId="10">#REF!</definedName>
    <definedName name="ㅁ1700" localSheetId="15">#REF!</definedName>
    <definedName name="ㅁ1700" localSheetId="4">#REF!</definedName>
    <definedName name="ㅁ1700" localSheetId="5">#REF!</definedName>
    <definedName name="ㅁ1700" localSheetId="26">#REF!</definedName>
    <definedName name="ㅁ1700" localSheetId="25">#REF!</definedName>
    <definedName name="ㅁ1700">#REF!</definedName>
    <definedName name="ㅁ1800" localSheetId="10">#REF!</definedName>
    <definedName name="ㅁ1800" localSheetId="15">#REF!</definedName>
    <definedName name="ㅁ1800" localSheetId="4">#REF!</definedName>
    <definedName name="ㅁ1800" localSheetId="5">#REF!</definedName>
    <definedName name="ㅁ1800" localSheetId="26">#REF!</definedName>
    <definedName name="ㅁ1800" localSheetId="25">#REF!</definedName>
    <definedName name="ㅁ1800">#REF!</definedName>
    <definedName name="ㅁ1882" localSheetId="10">#REF!</definedName>
    <definedName name="ㅁ1882" localSheetId="15">#REF!</definedName>
    <definedName name="ㅁ1882" localSheetId="4">#REF!</definedName>
    <definedName name="ㅁ1882" localSheetId="5">#REF!</definedName>
    <definedName name="ㅁ1882" localSheetId="26">#REF!</definedName>
    <definedName name="ㅁ1882" localSheetId="25">#REF!</definedName>
    <definedName name="ㅁ1882">#REF!</definedName>
    <definedName name="ㅁ2" localSheetId="10">#REF!</definedName>
    <definedName name="ㅁ2" localSheetId="8">#REF!</definedName>
    <definedName name="ㅁ2" localSheetId="15">#REF!</definedName>
    <definedName name="ㅁ2" localSheetId="4">#REF!</definedName>
    <definedName name="ㅁ2" localSheetId="5">#REF!</definedName>
    <definedName name="ㅁ2" localSheetId="26">#REF!</definedName>
    <definedName name="ㅁ2" localSheetId="25">#REF!</definedName>
    <definedName name="ㅁ2">#REF!</definedName>
    <definedName name="ㅁ2_8" localSheetId="10">#REF!</definedName>
    <definedName name="ㅁ2_8" localSheetId="8">#REF!</definedName>
    <definedName name="ㅁ2_8" localSheetId="15">#REF!</definedName>
    <definedName name="ㅁ2_8" localSheetId="4">#REF!</definedName>
    <definedName name="ㅁ2_8" localSheetId="5">#REF!</definedName>
    <definedName name="ㅁ2_8" localSheetId="26">#REF!</definedName>
    <definedName name="ㅁ2_8" localSheetId="25">#REF!</definedName>
    <definedName name="ㅁ2_8">#REF!</definedName>
    <definedName name="ㅁ2200" localSheetId="10">#REF!</definedName>
    <definedName name="ㅁ2200" localSheetId="15">#REF!</definedName>
    <definedName name="ㅁ2200" localSheetId="4">#REF!</definedName>
    <definedName name="ㅁ2200" localSheetId="5">#REF!</definedName>
    <definedName name="ㅁ2200" localSheetId="26">#REF!</definedName>
    <definedName name="ㅁ2200" localSheetId="25">#REF!</definedName>
    <definedName name="ㅁ2200">#REF!</definedName>
    <definedName name="ㅁ2400" localSheetId="10">#REF!</definedName>
    <definedName name="ㅁ2400" localSheetId="15">#REF!</definedName>
    <definedName name="ㅁ2400" localSheetId="4">#REF!</definedName>
    <definedName name="ㅁ2400" localSheetId="5">#REF!</definedName>
    <definedName name="ㅁ2400" localSheetId="26">#REF!</definedName>
    <definedName name="ㅁ2400" localSheetId="25">#REF!</definedName>
    <definedName name="ㅁ2400">#REF!</definedName>
    <definedName name="ㅁ270" localSheetId="10">#REF!</definedName>
    <definedName name="ㅁ270" localSheetId="15">#REF!</definedName>
    <definedName name="ㅁ270" localSheetId="4">#REF!</definedName>
    <definedName name="ㅁ270" localSheetId="5">#REF!</definedName>
    <definedName name="ㅁ270" localSheetId="26">#REF!</definedName>
    <definedName name="ㅁ270" localSheetId="25">#REF!</definedName>
    <definedName name="ㅁ270">#REF!</definedName>
    <definedName name="ㅁ309" localSheetId="10">#REF!</definedName>
    <definedName name="ㅁ309" localSheetId="15">#REF!</definedName>
    <definedName name="ㅁ309" localSheetId="4">#REF!</definedName>
    <definedName name="ㅁ309" localSheetId="5">#REF!</definedName>
    <definedName name="ㅁ309" localSheetId="26">#REF!</definedName>
    <definedName name="ㅁ309" localSheetId="25">#REF!</definedName>
    <definedName name="ㅁ309">#REF!</definedName>
    <definedName name="ㅁ500" localSheetId="10">#REF!</definedName>
    <definedName name="ㅁ500" localSheetId="15">#REF!</definedName>
    <definedName name="ㅁ500" localSheetId="4">#REF!</definedName>
    <definedName name="ㅁ500" localSheetId="5">#REF!</definedName>
    <definedName name="ㅁ500" localSheetId="26">#REF!</definedName>
    <definedName name="ㅁ500" localSheetId="25">#REF!</definedName>
    <definedName name="ㅁ500">#REF!</definedName>
    <definedName name="ㅁ940" localSheetId="10">#REF!</definedName>
    <definedName name="ㅁ940" localSheetId="15">#REF!</definedName>
    <definedName name="ㅁ940" localSheetId="4">#REF!</definedName>
    <definedName name="ㅁ940" localSheetId="5">#REF!</definedName>
    <definedName name="ㅁ940" localSheetId="26">#REF!</definedName>
    <definedName name="ㅁ940" localSheetId="25">#REF!</definedName>
    <definedName name="ㅁ940">#REF!</definedName>
    <definedName name="ㅁㄱ31" localSheetId="10">#REF!</definedName>
    <definedName name="ㅁㄱ31" localSheetId="15">#REF!</definedName>
    <definedName name="ㅁㄱ31" localSheetId="4">#REF!</definedName>
    <definedName name="ㅁㄱ31" localSheetId="5">#REF!</definedName>
    <definedName name="ㅁㄱ31" localSheetId="26">#REF!</definedName>
    <definedName name="ㅁㄱ31" localSheetId="25">#REF!</definedName>
    <definedName name="ㅁㄱ31">#REF!</definedName>
    <definedName name="ㅁㄱㅂ" localSheetId="24" hidden="1">{#N/A,#N/A,FALSE,"단가표지"}</definedName>
    <definedName name="ㅁㄱㅂ" hidden="1">{#N/A,#N/A,FALSE,"단가표지"}</definedName>
    <definedName name="ㅁ게ㅔㅔ" localSheetId="10">#N/A</definedName>
    <definedName name="ㅁ게ㅔㅔ" localSheetId="15">#N/A</definedName>
    <definedName name="ㅁ게ㅔㅔ" localSheetId="24">'전기관로 토공산근'!ㅁ게ㅔㅔ</definedName>
    <definedName name="ㅁ게ㅔㅔ" localSheetId="5">#N/A</definedName>
    <definedName name="ㅁ게ㅔㅔ" localSheetId="26">#N/A</definedName>
    <definedName name="ㅁ게ㅔㅔ">공기밸브실조서!ㅁ게ㅔㅔ</definedName>
    <definedName name="ㅁ게ㅔㅔ_1" localSheetId="10">#N/A</definedName>
    <definedName name="ㅁ게ㅔㅔ_1" localSheetId="15">#N/A</definedName>
    <definedName name="ㅁ게ㅔㅔ_1" localSheetId="24">'전기관로 토공산근'!ㅁ게ㅔㅔ_1</definedName>
    <definedName name="ㅁ게ㅔㅔ_1" localSheetId="5">#N/A</definedName>
    <definedName name="ㅁ게ㅔㅔ_1" localSheetId="26">#N/A</definedName>
    <definedName name="ㅁ게ㅔㅔ_1">공기밸브실조서!ㅁ게ㅔㅔ_1</definedName>
    <definedName name="ㅁ게ㅔㅔ_10" localSheetId="10">#N/A</definedName>
    <definedName name="ㅁ게ㅔㅔ_10" localSheetId="15">#N/A</definedName>
    <definedName name="ㅁ게ㅔㅔ_10" localSheetId="24">'전기관로 토공산근'!ㅁ게ㅔㅔ_10</definedName>
    <definedName name="ㅁ게ㅔㅔ_10" localSheetId="5">#N/A</definedName>
    <definedName name="ㅁ게ㅔㅔ_10" localSheetId="26">#N/A</definedName>
    <definedName name="ㅁ게ㅔㅔ_10">공기밸브실조서!ㅁ게ㅔㅔ_10</definedName>
    <definedName name="ㅁ게ㅔㅔ_9" localSheetId="10">#N/A</definedName>
    <definedName name="ㅁ게ㅔㅔ_9" localSheetId="15">#N/A</definedName>
    <definedName name="ㅁ게ㅔㅔ_9" localSheetId="24">'전기관로 토공산근'!ㅁ게ㅔㅔ_9</definedName>
    <definedName name="ㅁ게ㅔㅔ_9" localSheetId="5">#N/A</definedName>
    <definedName name="ㅁ게ㅔㅔ_9" localSheetId="26">#N/A</definedName>
    <definedName name="ㅁ게ㅔㅔ_9">공기밸브실조서!ㅁ게ㅔㅔ_9</definedName>
    <definedName name="ㅁㄴ" localSheetId="24" hidden="1">{#N/A,#N/A,FALSE,"2~8번"}</definedName>
    <definedName name="ㅁㄴ" hidden="1">{#N/A,#N/A,FALSE,"2~8번"}</definedName>
    <definedName name="ㅁㄴㅁㅇㄴㅁㄴㅇ" localSheetId="24" hidden="1">{#N/A,#N/A,FALSE,"조골재"}</definedName>
    <definedName name="ㅁㄴㅁㅇㄴㅁㄴㅇ" hidden="1">{#N/A,#N/A,FALSE,"조골재"}</definedName>
    <definedName name="ㅁㄴㅃ" localSheetId="10">#REF!</definedName>
    <definedName name="ㅁㄴㅃ" localSheetId="15">#REF!</definedName>
    <definedName name="ㅁㄴㅃ" localSheetId="4">#REF!</definedName>
    <definedName name="ㅁㄴㅃ" localSheetId="5">#REF!</definedName>
    <definedName name="ㅁㄴㅃ" localSheetId="26">#REF!</definedName>
    <definedName name="ㅁㄴㅃ" localSheetId="25">#REF!</definedName>
    <definedName name="ㅁㄴㅃ">#REF!</definedName>
    <definedName name="ㅁㄴㅇ" localSheetId="24" hidden="1">{#N/A,#N/A,FALSE,"운반시간"}</definedName>
    <definedName name="ㅁㄴㅇ" hidden="1">{#N/A,#N/A,FALSE,"운반시간"}</definedName>
    <definedName name="ㅁㄴㅇㄱㄻㅈㄷㄱㄹ" localSheetId="10">#REF!</definedName>
    <definedName name="ㅁㄴㅇㄱㄻㅈㄷㄱㄹ" localSheetId="8">#REF!</definedName>
    <definedName name="ㅁㄴㅇㄱㄻㅈㄷㄱㄹ" localSheetId="15">#REF!</definedName>
    <definedName name="ㅁㄴㅇㄱㄻㅈㄷㄱㄹ" localSheetId="24">#REF!</definedName>
    <definedName name="ㅁㄴㅇㄱㄻㅈㄷㄱㄹ" localSheetId="4">#REF!</definedName>
    <definedName name="ㅁㄴㅇㄱㄻㅈㄷㄱㄹ" localSheetId="5">#REF!</definedName>
    <definedName name="ㅁㄴㅇㄱㄻㅈㄷㄱㄹ" localSheetId="26">#REF!</definedName>
    <definedName name="ㅁㄴㅇㄱㄻㅈㄷㄱㄹ" localSheetId="25">#REF!</definedName>
    <definedName name="ㅁㄴㅇㄱㄻㅈㄷㄱㄹ">#REF!</definedName>
    <definedName name="ㅁㄴㅇㄴㅇ" localSheetId="10">#REF!</definedName>
    <definedName name="ㅁㄴㅇㄴㅇ" localSheetId="15">#REF!</definedName>
    <definedName name="ㅁㄴㅇㄴㅇ" localSheetId="4">#REF!</definedName>
    <definedName name="ㅁㄴㅇㄴㅇ" localSheetId="5">#REF!</definedName>
    <definedName name="ㅁㄴㅇㄴㅇ" localSheetId="26">#REF!</definedName>
    <definedName name="ㅁㄴㅇㄴㅇ" localSheetId="25">#REF!</definedName>
    <definedName name="ㅁㄴㅇㄴㅇ">#REF!</definedName>
    <definedName name="ㅁㄴㅇㄻㄷㅈㄱㄹ" localSheetId="10">#REF!</definedName>
    <definedName name="ㅁㄴㅇㄻㄷㅈㄱㄹ" localSheetId="8">#REF!</definedName>
    <definedName name="ㅁㄴㅇㄻㄷㅈㄱㄹ" localSheetId="15">#REF!</definedName>
    <definedName name="ㅁㄴㅇㄻㄷㅈㄱㄹ" localSheetId="24">#REF!</definedName>
    <definedName name="ㅁㄴㅇㄻㄷㅈㄱㄹ" localSheetId="4">#REF!</definedName>
    <definedName name="ㅁㄴㅇㄻㄷㅈㄱㄹ" localSheetId="5">#REF!</definedName>
    <definedName name="ㅁㄴㅇㄻㄷㅈㄱㄹ" localSheetId="26">#REF!</definedName>
    <definedName name="ㅁㄴㅇㄻㄷㅈㄱㄹ" localSheetId="25">#REF!</definedName>
    <definedName name="ㅁㄴㅇㄻㄷㅈㄱㄹ">#REF!</definedName>
    <definedName name="ㅁㄴㅇㄻㅁ" localSheetId="10">#REF!</definedName>
    <definedName name="ㅁㄴㅇㄻㅁ" localSheetId="15">#REF!</definedName>
    <definedName name="ㅁㄴㅇㄻㅁ" localSheetId="4">#REF!</definedName>
    <definedName name="ㅁㄴㅇㄻㅁ" localSheetId="5">#REF!</definedName>
    <definedName name="ㅁㄴㅇㄻㅁ" localSheetId="26">#REF!</definedName>
    <definedName name="ㅁㄴㅇㄻㅁ" localSheetId="25">#REF!</definedName>
    <definedName name="ㅁㄴㅇㄻㅁ">#REF!</definedName>
    <definedName name="ㅁㄴㅇㄻㅁㅁㅁ" localSheetId="10">#REF!</definedName>
    <definedName name="ㅁㄴㅇㄻㅁㅁㅁ" localSheetId="8">#REF!</definedName>
    <definedName name="ㅁㄴㅇㄻㅁㅁㅁ" localSheetId="15">#REF!</definedName>
    <definedName name="ㅁㄴㅇㄻㅁㅁㅁ" localSheetId="24">#REF!</definedName>
    <definedName name="ㅁㄴㅇㄻㅁㅁㅁ" localSheetId="4">#REF!</definedName>
    <definedName name="ㅁㄴㅇㄻㅁㅁㅁ" localSheetId="5">#REF!</definedName>
    <definedName name="ㅁㄴㅇㄻㅁㅁㅁ" localSheetId="26">#REF!</definedName>
    <definedName name="ㅁㄴㅇㄻㅁㅁㅁ" localSheetId="25">#REF!</definedName>
    <definedName name="ㅁㄴㅇㄻㅁㅁㅁ">#REF!</definedName>
    <definedName name="ㅁㄴㅇㄻㅈㄷㄱ" localSheetId="10">#REF!</definedName>
    <definedName name="ㅁㄴㅇㄻㅈㄷㄱ" localSheetId="8">#REF!</definedName>
    <definedName name="ㅁㄴㅇㄻㅈㄷㄱ" localSheetId="15">#REF!</definedName>
    <definedName name="ㅁㄴㅇㄻㅈㄷㄱ" localSheetId="4">#REF!</definedName>
    <definedName name="ㅁㄴㅇㄻㅈㄷㄱ" localSheetId="5">#REF!</definedName>
    <definedName name="ㅁㄴㅇㄻㅈㄷㄱ" localSheetId="26">#REF!</definedName>
    <definedName name="ㅁㄴㅇㄻㅈㄷㄱ" localSheetId="25">#REF!</definedName>
    <definedName name="ㅁㄴㅇㄻㅈㄷㄱ">#REF!</definedName>
    <definedName name="ㅁㄴㅇㅁ" localSheetId="24" hidden="1">{#N/A,#N/A,FALSE,"배수1"}</definedName>
    <definedName name="ㅁㄴㅇㅁ" hidden="1">{#N/A,#N/A,FALSE,"배수1"}</definedName>
    <definedName name="ㅁㄴㅇㅁㄴㅇ" localSheetId="10" hidden="1">#REF!</definedName>
    <definedName name="ㅁㄴㅇㅁㄴㅇ" localSheetId="8" hidden="1">#REF!</definedName>
    <definedName name="ㅁㄴㅇㅁㄴㅇ" localSheetId="15" hidden="1">#REF!</definedName>
    <definedName name="ㅁㄴㅇㅁㄴㅇ" localSheetId="4" hidden="1">#REF!</definedName>
    <definedName name="ㅁㄴㅇㅁㄴㅇ" localSheetId="5" hidden="1">#REF!</definedName>
    <definedName name="ㅁㄴㅇㅁㄴㅇ" localSheetId="26" hidden="1">#REF!</definedName>
    <definedName name="ㅁㄴㅇㅁㄴㅇ" localSheetId="25" hidden="1">#REF!</definedName>
    <definedName name="ㅁㄴㅇㅁㄴㅇ" hidden="1">#REF!</definedName>
    <definedName name="ㅁㄴㅇㅇ"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ㅁㄴㅇㅇ"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ㅁㄴㅇㅎㄴㅇ" localSheetId="18" hidden="1">{"'산출근거'!$B$4:$D$8"}</definedName>
    <definedName name="ㅁㄴㅇㅎㄴㅇ" localSheetId="21" hidden="1">{"'산출근거'!$B$4:$D$8"}</definedName>
    <definedName name="ㅁㄴㅇㅎㄴㅇ" hidden="1">{"'산출근거'!$B$4:$D$8"}</definedName>
    <definedName name="ㅁ네" localSheetId="10" hidden="1">'[82]8.PILE  (돌출)'!#REF!</definedName>
    <definedName name="ㅁ네" localSheetId="8" hidden="1">'[82]8.PILE  (돌출)'!#REF!</definedName>
    <definedName name="ㅁ네" localSheetId="15" hidden="1">'[82]8.PILE  (돌출)'!#REF!</definedName>
    <definedName name="ㅁ네" localSheetId="4" hidden="1">'[82]8.PILE  (돌출)'!#REF!</definedName>
    <definedName name="ㅁ네" localSheetId="5" hidden="1">'[82]8.PILE  (돌출)'!#REF!</definedName>
    <definedName name="ㅁ네" localSheetId="26" hidden="1">'[82]8.PILE  (돌출)'!#REF!</definedName>
    <definedName name="ㅁ네" localSheetId="25" hidden="1">'[82]8.PILE  (돌출)'!#REF!</definedName>
    <definedName name="ㅁ네" hidden="1">'[82]8.PILE  (돌출)'!#REF!</definedName>
    <definedName name="ㅁㄶㄴㅁㅇㅎㄴㅁㅇㅎㄴㅁㅎㅁㄴ" localSheetId="18" hidden="1">{"'산출근거'!$B$4:$D$8"}</definedName>
    <definedName name="ㅁㄶㄴㅁㅇㅎㄴㅁㅇㅎㄴㅁㅎㅁㄴ" localSheetId="21" hidden="1">{"'산출근거'!$B$4:$D$8"}</definedName>
    <definedName name="ㅁㄶㄴㅁㅇㅎㄴㅁㅇㅎㄴㅁㅎㅁㄴ" hidden="1">{"'산출근거'!$B$4:$D$8"}</definedName>
    <definedName name="ㅁㄷㄱㄻ" localSheetId="10">#REF!</definedName>
    <definedName name="ㅁㄷㄱㄻ" localSheetId="8">#REF!</definedName>
    <definedName name="ㅁㄷㄱㄻ" localSheetId="15">#REF!</definedName>
    <definedName name="ㅁㄷㄱㄻ" localSheetId="24">#REF!</definedName>
    <definedName name="ㅁㄷㄱㄻ" localSheetId="4">#REF!</definedName>
    <definedName name="ㅁㄷㄱㄻ" localSheetId="5">#REF!</definedName>
    <definedName name="ㅁㄷㄱㄻ" localSheetId="26">#REF!</definedName>
    <definedName name="ㅁㄷㄱㄻ" localSheetId="25">#REF!</definedName>
    <definedName name="ㅁㄷㄱㄻ">#REF!</definedName>
    <definedName name="ㅁㄷㄺㅁㄷㄹ" localSheetId="10">#REF!</definedName>
    <definedName name="ㅁㄷㄺㅁㄷㄹ" localSheetId="8">#REF!</definedName>
    <definedName name="ㅁㄷㄺㅁㄷㄹ" localSheetId="15">#REF!</definedName>
    <definedName name="ㅁㄷㄺㅁㄷㄹ" localSheetId="24">#REF!</definedName>
    <definedName name="ㅁㄷㄺㅁㄷㄹ" localSheetId="4">#REF!</definedName>
    <definedName name="ㅁㄷㄺㅁㄷㄹ" localSheetId="5">#REF!</definedName>
    <definedName name="ㅁㄷㄺㅁㄷㄹ" localSheetId="26">#REF!</definedName>
    <definedName name="ㅁㄷㄺㅁㄷㄹ" localSheetId="25">#REF!</definedName>
    <definedName name="ㅁㄷㄺㅁㄷㄹ">#REF!</definedName>
    <definedName name="ㅁㄹㄹ" localSheetId="24" hidden="1">{#N/A,#N/A,FALSE,"2~8번"}</definedName>
    <definedName name="ㅁㄹㄹ" hidden="1">{#N/A,#N/A,FALSE,"2~8번"}</definedName>
    <definedName name="ㅁㄹㄹㄴㅇㄹㅇㄴㄹㄴㅇ" localSheetId="24" hidden="1">{#N/A,#N/A,FALSE,"포장1";#N/A,#N/A,FALSE,"포장1"}</definedName>
    <definedName name="ㅁㄹㄹㄴㅇㄹㅇㄴㄹㄴㅇ" hidden="1">{#N/A,#N/A,FALSE,"포장1";#N/A,#N/A,FALSE,"포장1"}</definedName>
    <definedName name="ㅁㄹㅇ" localSheetId="10">#REF!</definedName>
    <definedName name="ㅁㄹㅇ" localSheetId="15">#REF!</definedName>
    <definedName name="ㅁㄹㅇ" localSheetId="4">#REF!</definedName>
    <definedName name="ㅁㄹㅇ" localSheetId="5">#REF!</definedName>
    <definedName name="ㅁㄹㅇ" localSheetId="26">#REF!</definedName>
    <definedName name="ㅁㄹㅇ" localSheetId="25">#REF!</definedName>
    <definedName name="ㅁㄹㅇ">#REF!</definedName>
    <definedName name="ㅁㅀㅁㅈㄷㄹ" localSheetId="10">#REF!</definedName>
    <definedName name="ㅁㅀㅁㅈㄷㄹ" localSheetId="8">#REF!</definedName>
    <definedName name="ㅁㅀㅁㅈㄷㄹ" localSheetId="15">#REF!</definedName>
    <definedName name="ㅁㅀㅁㅈㄷㄹ" localSheetId="24">#REF!</definedName>
    <definedName name="ㅁㅀㅁㅈㄷㄹ" localSheetId="4">#REF!</definedName>
    <definedName name="ㅁㅀㅁㅈㄷㄹ" localSheetId="5">#REF!</definedName>
    <definedName name="ㅁㅀㅁㅈㄷㄹ" localSheetId="26">#REF!</definedName>
    <definedName name="ㅁㅀㅁㅈㄷㄹ" localSheetId="25">#REF!</definedName>
    <definedName name="ㅁㅀㅁㅈㄷㄹ">#REF!</definedName>
    <definedName name="ㅁㅀㅎ" localSheetId="24" hidden="1">{#N/A,#N/A,FALSE,"골재소요량";#N/A,#N/A,FALSE,"골재소요량"}</definedName>
    <definedName name="ㅁㅀㅎ" hidden="1">{#N/A,#N/A,FALSE,"골재소요량";#N/A,#N/A,FALSE,"골재소요량"}</definedName>
    <definedName name="ㅁㅁ" localSheetId="24">#REF!</definedName>
    <definedName name="ㅁㅁ" hidden="1">{#N/A,#N/A,FALSE,"조골재"}</definedName>
    <definedName name="ㅁㅁ_8" localSheetId="10">#REF!</definedName>
    <definedName name="ㅁㅁ_8" localSheetId="8">#REF!</definedName>
    <definedName name="ㅁㅁ_8" localSheetId="15">#REF!</definedName>
    <definedName name="ㅁㅁ_8" localSheetId="24">#REF!</definedName>
    <definedName name="ㅁㅁ_8" localSheetId="4">#REF!</definedName>
    <definedName name="ㅁㅁ_8" localSheetId="5">#REF!</definedName>
    <definedName name="ㅁㅁ_8" localSheetId="26">#REF!</definedName>
    <definedName name="ㅁㅁ_8" localSheetId="25">#REF!</definedName>
    <definedName name="ㅁㅁ_8">#REF!</definedName>
    <definedName name="ㅁㅁ185" localSheetId="10">#REF!</definedName>
    <definedName name="ㅁㅁ185" localSheetId="8">#REF!</definedName>
    <definedName name="ㅁㅁ185" localSheetId="15">#REF!</definedName>
    <definedName name="ㅁㅁ185" localSheetId="24">#REF!</definedName>
    <definedName name="ㅁㅁ185" localSheetId="4">#REF!</definedName>
    <definedName name="ㅁㅁ185" localSheetId="5">#REF!</definedName>
    <definedName name="ㅁㅁ185" localSheetId="26">#REF!</definedName>
    <definedName name="ㅁㅁ185" localSheetId="25">#REF!</definedName>
    <definedName name="ㅁㅁ185">#REF!</definedName>
    <definedName name="ㅁㅁ185_8" localSheetId="10">#REF!</definedName>
    <definedName name="ㅁㅁ185_8" localSheetId="8">#REF!</definedName>
    <definedName name="ㅁㅁ185_8" localSheetId="15">#REF!</definedName>
    <definedName name="ㅁㅁ185_8" localSheetId="24">#REF!</definedName>
    <definedName name="ㅁㅁ185_8" localSheetId="4">#REF!</definedName>
    <definedName name="ㅁㅁ185_8" localSheetId="5">#REF!</definedName>
    <definedName name="ㅁㅁ185_8" localSheetId="26">#REF!</definedName>
    <definedName name="ㅁㅁ185_8" localSheetId="25">#REF!</definedName>
    <definedName name="ㅁㅁ185_8">#REF!</definedName>
    <definedName name="ㅁㅁㅁ" localSheetId="24" hidden="1">{#N/A,#N/A,FALSE,"운반시간"}</definedName>
    <definedName name="ㅁㅁㅁ" hidden="1">{#N/A,#N/A,FALSE,"운반시간"}</definedName>
    <definedName name="ㅁㅁㅁ_8">#NAME?</definedName>
    <definedName name="ㅁㅁㅁㅁ" localSheetId="24">#NAME?</definedName>
    <definedName name="ㅁㅁㅁㅁ" hidden="1">{#N/A,#N/A,TRUE,"총괄"}</definedName>
    <definedName name="ㅁㅁㅁㅁ_10">#NAME?</definedName>
    <definedName name="ㅁㅁㅁㅁ_8">#NAME?</definedName>
    <definedName name="ㅁㅁㅁㅁ_9">#NAME?</definedName>
    <definedName name="ㅁㅁㅁㅁㅁㅁㅁ" localSheetId="24">'전기관로 토공산근'!ㅁㅁㅁㅁㅁㅁㅁ</definedName>
    <definedName name="ㅁㅁㅁㅁㅁㅁㅁ">'전기관로 토공산근'!ㅁㅁㅁㅁㅁㅁㅁ</definedName>
    <definedName name="ㅁㅁㅁㅁㅁㅁㅁㅁ" localSheetId="24" hidden="1">{#N/A,#N/A,FALSE,"배수1"}</definedName>
    <definedName name="ㅁㅁㅁㅁㅁㅁㅁㅁ" hidden="1">{#N/A,#N/A,FALSE,"배수1"}</definedName>
    <definedName name="ㅁㅇ" localSheetId="10">#REF!</definedName>
    <definedName name="ㅁㅇ" localSheetId="15">#REF!</definedName>
    <definedName name="ㅁㅇ" localSheetId="4">#REF!</definedName>
    <definedName name="ㅁㅇ" localSheetId="5">#REF!</definedName>
    <definedName name="ㅁㅇ" localSheetId="26">#REF!</definedName>
    <definedName name="ㅁㅇ" localSheetId="25">#REF!</definedName>
    <definedName name="ㅁㅇ">#REF!</definedName>
    <definedName name="ㅁㅇㄴㅁㅇㅁ" localSheetId="24" hidden="1">{#N/A,#N/A,FALSE,"배수1"}</definedName>
    <definedName name="ㅁㅇㄴㅁㅇㅁ" hidden="1">{#N/A,#N/A,FALSE,"배수1"}</definedName>
    <definedName name="ㅁㅇㄹ" localSheetId="10">#REF!</definedName>
    <definedName name="ㅁㅇㄹ" localSheetId="8">#REF!</definedName>
    <definedName name="ㅁㅇㄹ" localSheetId="15">#REF!</definedName>
    <definedName name="ㅁㅇㄹ" localSheetId="24">#REF!</definedName>
    <definedName name="ㅁㅇㄹ" localSheetId="4">#REF!</definedName>
    <definedName name="ㅁㅇㄹ" localSheetId="5">#REF!</definedName>
    <definedName name="ㅁㅇㄹ" localSheetId="26">#REF!</definedName>
    <definedName name="ㅁㅇㄹ" localSheetId="25">#REF!</definedName>
    <definedName name="ㅁㅇㄹ">#REF!</definedName>
    <definedName name="ㅁㅇㄹ_8" localSheetId="10">#REF!</definedName>
    <definedName name="ㅁㅇㄹ_8" localSheetId="8">#REF!</definedName>
    <definedName name="ㅁㅇㄹ_8" localSheetId="15">#REF!</definedName>
    <definedName name="ㅁㅇㄹ_8" localSheetId="24">#REF!</definedName>
    <definedName name="ㅁㅇㄹ_8" localSheetId="4">#REF!</definedName>
    <definedName name="ㅁㅇㄹ_8" localSheetId="5">#REF!</definedName>
    <definedName name="ㅁㅇㄹ_8" localSheetId="26">#REF!</definedName>
    <definedName name="ㅁㅇㄹ_8" localSheetId="25">#REF!</definedName>
    <definedName name="ㅁㅇㄹ_8">#REF!</definedName>
    <definedName name="ㅁㅇㄹㄴㄹ" localSheetId="10" hidden="1">'[83]8.PILE  (돌출)'!#REF!</definedName>
    <definedName name="ㅁㅇㄹㄴㄹ" localSheetId="8" hidden="1">'[83]8.PILE  (돌출)'!#REF!</definedName>
    <definedName name="ㅁㅇㄹㄴㄹ" localSheetId="15" hidden="1">'[83]8.PILE  (돌출)'!#REF!</definedName>
    <definedName name="ㅁㅇㄹㄴㄹ" localSheetId="4" hidden="1">'[83]8.PILE  (돌출)'!#REF!</definedName>
    <definedName name="ㅁㅇㄹㄴㄹ" localSheetId="5" hidden="1">'[83]8.PILE  (돌출)'!#REF!</definedName>
    <definedName name="ㅁㅇㄹㄴㄹ" localSheetId="26" hidden="1">'[83]8.PILE  (돌출)'!#REF!</definedName>
    <definedName name="ㅁㅇㄹㄴㄹ" localSheetId="25" hidden="1">'[83]8.PILE  (돌출)'!#REF!</definedName>
    <definedName name="ㅁㅇㄹㄴㄹ" hidden="1">'[83]8.PILE  (돌출)'!#REF!</definedName>
    <definedName name="ㅁㅇㄹㅇㄹㅇ">#NAME?</definedName>
    <definedName name="ㅁㅇㄹㅇㄹㅇ_1">#NAME?</definedName>
    <definedName name="ㅁㅇㄹㅇㄹㅇ_10">#NAME?</definedName>
    <definedName name="ㅁㅇㄹㅇㄹㅇ_9">#NAME?</definedName>
    <definedName name="ㅁㅇㄹㅈㄷㄱㄹ" localSheetId="10">#REF!</definedName>
    <definedName name="ㅁㅇㄹㅈㄷㄱㄹ" localSheetId="8">#REF!</definedName>
    <definedName name="ㅁㅇㄹㅈㄷㄱㄹ" localSheetId="15">#REF!</definedName>
    <definedName name="ㅁㅇㄹㅈㄷㄱㄹ" localSheetId="24">#REF!</definedName>
    <definedName name="ㅁㅇㄹㅈㄷㄱㄹ" localSheetId="4">#REF!</definedName>
    <definedName name="ㅁㅇㄹㅈㄷㄱㄹ" localSheetId="5">#REF!</definedName>
    <definedName name="ㅁㅇㄹㅈㄷㄱㄹ" localSheetId="26">#REF!</definedName>
    <definedName name="ㅁㅇㄹㅈㄷㄱㄹ" localSheetId="25">#REF!</definedName>
    <definedName name="ㅁㅇㄹㅈㄷㄱㄹ">#REF!</definedName>
    <definedName name="ㅁㅇㄻ" localSheetId="10">#REF!</definedName>
    <definedName name="ㅁㅇㄻ" localSheetId="8">#REF!</definedName>
    <definedName name="ㅁㅇㄻ" localSheetId="15">#REF!</definedName>
    <definedName name="ㅁㅇㄻ" localSheetId="24">#REF!</definedName>
    <definedName name="ㅁㅇㄻ" localSheetId="4">#REF!</definedName>
    <definedName name="ㅁㅇㄻ" localSheetId="5">#REF!</definedName>
    <definedName name="ㅁㅇㄻ" localSheetId="26">#REF!</definedName>
    <definedName name="ㅁㅇㄻ" localSheetId="25">#REF!</definedName>
    <definedName name="ㅁㅇㄻ">#REF!</definedName>
    <definedName name="ㅁㅇㄻㄴㅇㄹ" localSheetId="10">#REF!</definedName>
    <definedName name="ㅁㅇㄻㄴㅇㄹ" localSheetId="8">#REF!</definedName>
    <definedName name="ㅁㅇㄻㄴㅇㄹ" localSheetId="15">#REF!</definedName>
    <definedName name="ㅁㅇㄻㄴㅇㄹ" localSheetId="24">#REF!</definedName>
    <definedName name="ㅁㅇㄻㄴㅇㄹ" localSheetId="4">#REF!</definedName>
    <definedName name="ㅁㅇㄻㄴㅇㄹ" localSheetId="5">#REF!</definedName>
    <definedName name="ㅁㅇㄻㄴㅇㄹ" localSheetId="26">#REF!</definedName>
    <definedName name="ㅁㅇㄻㄴㅇㄹ" localSheetId="25">#REF!</definedName>
    <definedName name="ㅁㅇㄻㄴㅇㄹ">#REF!</definedName>
    <definedName name="ㅁㅇㄻㄴㅇㄹㅇㅁㄴㅇㄹ" localSheetId="10">#REF!</definedName>
    <definedName name="ㅁㅇㄻㄴㅇㄹㅇㅁㄴㅇㄹ" localSheetId="8">#REF!</definedName>
    <definedName name="ㅁㅇㄻㄴㅇㄹㅇㅁㄴㅇㄹ" localSheetId="15">#REF!</definedName>
    <definedName name="ㅁㅇㄻㄴㅇㄹㅇㅁㄴㅇㄹ" localSheetId="4">#REF!</definedName>
    <definedName name="ㅁㅇㄻㄴㅇㄹㅇㅁㄴㅇㄹ" localSheetId="5">#REF!</definedName>
    <definedName name="ㅁㅇㄻㄴㅇㄹㅇㅁㄴㅇㄹ" localSheetId="26">#REF!</definedName>
    <definedName name="ㅁㅇㄻㄴㅇㄹㅇㅁㄴㅇㄹ" localSheetId="25">#REF!</definedName>
    <definedName name="ㅁㅇㄻㄴㅇㄹㅇㅁㄴㅇㄹ">#REF!</definedName>
    <definedName name="ㅁㅇㄻㄷㄱㄹ" localSheetId="10">#REF!</definedName>
    <definedName name="ㅁㅇㄻㄷㄱㄹ" localSheetId="8">#REF!</definedName>
    <definedName name="ㅁㅇㄻㄷㄱㄹ" localSheetId="15">#REF!</definedName>
    <definedName name="ㅁㅇㄻㄷㄱㄹ" localSheetId="4">#REF!</definedName>
    <definedName name="ㅁㅇㄻㄷㄱㄹ" localSheetId="5">#REF!</definedName>
    <definedName name="ㅁㅇㄻㄷㄱㄹ" localSheetId="26">#REF!</definedName>
    <definedName name="ㅁㅇㄻㄷㄱㄹ" localSheetId="25">#REF!</definedName>
    <definedName name="ㅁㅇㄻㄷㄱㄹ">#REF!</definedName>
    <definedName name="ㅁㅇㄻㄷㄺ" localSheetId="10">#REF!</definedName>
    <definedName name="ㅁㅇㄻㄷㄺ" localSheetId="8">#REF!</definedName>
    <definedName name="ㅁㅇㄻㄷㄺ" localSheetId="15">#REF!</definedName>
    <definedName name="ㅁㅇㄻㄷㄺ" localSheetId="4">#REF!</definedName>
    <definedName name="ㅁㅇㄻㄷㄺ" localSheetId="5">#REF!</definedName>
    <definedName name="ㅁㅇㄻㄷㄺ" localSheetId="26">#REF!</definedName>
    <definedName name="ㅁㅇㄻㄷㄺ" localSheetId="25">#REF!</definedName>
    <definedName name="ㅁㅇㄻㄷㄺ">#REF!</definedName>
    <definedName name="ㅁㅇㄻㅈㄷㄱ" localSheetId="10">#REF!</definedName>
    <definedName name="ㅁㅇㄻㅈㄷㄱ" localSheetId="8">#REF!</definedName>
    <definedName name="ㅁㅇㄻㅈㄷㄱ" localSheetId="15">#REF!</definedName>
    <definedName name="ㅁㅇㄻㅈㄷㄱ" localSheetId="4">#REF!</definedName>
    <definedName name="ㅁㅇㄻㅈㄷㄱ" localSheetId="5">#REF!</definedName>
    <definedName name="ㅁㅇㄻㅈㄷㄱ" localSheetId="26">#REF!</definedName>
    <definedName name="ㅁㅇㄻㅈㄷㄱ" localSheetId="25">#REF!</definedName>
    <definedName name="ㅁㅇㄻㅈㄷㄱ">#REF!</definedName>
    <definedName name="ㅁㅇㅇㅁㅇㅁ" localSheetId="10">#REF!</definedName>
    <definedName name="ㅁㅇㅇㅁㅇㅁ" localSheetId="15">#REF!</definedName>
    <definedName name="ㅁㅇㅇㅁㅇㅁ" localSheetId="4">#REF!</definedName>
    <definedName name="ㅁㅇㅇㅁㅇㅁ" localSheetId="5">#REF!</definedName>
    <definedName name="ㅁㅇㅇㅁㅇㅁ" localSheetId="26">#REF!</definedName>
    <definedName name="ㅁㅇㅇㅁㅇㅁ" localSheetId="25">#REF!</definedName>
    <definedName name="ㅁㅇㅇㅁㅇㅁ">#REF!</definedName>
    <definedName name="ㅁㅇㅎㄻㄷㄱㄹ" localSheetId="10">#REF!</definedName>
    <definedName name="ㅁㅇㅎㄻㄷㄱㄹ" localSheetId="8">#REF!</definedName>
    <definedName name="ㅁㅇㅎㄻㄷㄱㄹ" localSheetId="15">#REF!</definedName>
    <definedName name="ㅁㅇㅎㄻㄷㄱㄹ" localSheetId="4">#REF!</definedName>
    <definedName name="ㅁㅇㅎㄻㄷㄱㄹ" localSheetId="5">#REF!</definedName>
    <definedName name="ㅁㅇㅎㄻㄷㄱㄹ" localSheetId="26">#REF!</definedName>
    <definedName name="ㅁㅇㅎㄻㄷㄱㄹ" localSheetId="25">#REF!</definedName>
    <definedName name="ㅁㅇㅎㄻㄷㄱㄹ">#REF!</definedName>
    <definedName name="ㅁㅇㅎㅁㄷㄱ" localSheetId="10">#REF!</definedName>
    <definedName name="ㅁㅇㅎㅁㄷㄱ" localSheetId="8">#REF!</definedName>
    <definedName name="ㅁㅇㅎㅁㄷㄱ" localSheetId="15">#REF!</definedName>
    <definedName name="ㅁㅇㅎㅁㄷㄱ" localSheetId="4">#REF!</definedName>
    <definedName name="ㅁㅇㅎㅁㄷㄱ" localSheetId="5">#REF!</definedName>
    <definedName name="ㅁㅇㅎㅁㄷㄱ" localSheetId="26">#REF!</definedName>
    <definedName name="ㅁㅇㅎㅁㄷㄱ" localSheetId="25">#REF!</definedName>
    <definedName name="ㅁㅇㅎㅁㄷㄱ">#REF!</definedName>
    <definedName name="ㅁㅈㄷㄱㅁㅈ3ㄱㄹㅇ" localSheetId="10">#REF!</definedName>
    <definedName name="ㅁㅈㄷㄱㅁㅈ3ㄱㄹㅇ" localSheetId="8">#REF!</definedName>
    <definedName name="ㅁㅈㄷㄱㅁㅈ3ㄱㄹㅇ" localSheetId="15">#REF!</definedName>
    <definedName name="ㅁㅈㄷㄱㅁㅈ3ㄱㄹㅇ" localSheetId="4">#REF!</definedName>
    <definedName name="ㅁㅈㄷㄱㅁㅈ3ㄱㄹㅇ" localSheetId="5">#REF!</definedName>
    <definedName name="ㅁㅈㄷㄱㅁㅈ3ㄱㄹㅇ" localSheetId="26">#REF!</definedName>
    <definedName name="ㅁㅈㄷㄱㅁㅈ3ㄱㄹㅇ" localSheetId="25">#REF!</definedName>
    <definedName name="ㅁㅈㄷㄱㅁㅈ3ㄱㄹㅇ">#REF!</definedName>
    <definedName name="ㅁㅈㄷㄱㅁㅈㄷㄱ" localSheetId="10">#REF!</definedName>
    <definedName name="ㅁㅈㄷㄱㅁㅈㄷㄱ" localSheetId="8">#REF!</definedName>
    <definedName name="ㅁㅈㄷㄱㅁㅈㄷㄱ" localSheetId="15">#REF!</definedName>
    <definedName name="ㅁㅈㄷㄱㅁㅈㄷㄱ" localSheetId="4">#REF!</definedName>
    <definedName name="ㅁㅈㄷㄱㅁㅈㄷㄱ" localSheetId="5">#REF!</definedName>
    <definedName name="ㅁㅈㄷㄱㅁㅈㄷㄱ" localSheetId="26">#REF!</definedName>
    <definedName name="ㅁㅈㄷㄱㅁㅈㄷㄱ" localSheetId="25">#REF!</definedName>
    <definedName name="ㅁㅈㄷㄱㅁㅈㄷㄱ">#REF!</definedName>
    <definedName name="ㅁㅈㄷㄱㅁㅈㄷㄱㄹ" localSheetId="10">#REF!</definedName>
    <definedName name="ㅁㅈㄷㄱㅁㅈㄷㄱㄹ" localSheetId="8">#REF!</definedName>
    <definedName name="ㅁㅈㄷㄱㅁㅈㄷㄱㄹ" localSheetId="15">#REF!</definedName>
    <definedName name="ㅁㅈㄷㄱㅁㅈㄷㄱㄹ" localSheetId="4">#REF!</definedName>
    <definedName name="ㅁㅈㄷㄱㅁㅈㄷㄱㄹ" localSheetId="5">#REF!</definedName>
    <definedName name="ㅁㅈㄷㄱㅁㅈㄷㄱㄹ" localSheetId="26">#REF!</definedName>
    <definedName name="ㅁㅈㄷㄱㅁㅈㄷㄱㄹ" localSheetId="25">#REF!</definedName>
    <definedName name="ㅁㅈㄷㄱㅁㅈㄷㄱㄹ">#REF!</definedName>
    <definedName name="ㅁㅊ" localSheetId="18" hidden="1">{"'Sheet1'!$A$4","'Sheet1'!$A$9:$G$28"}</definedName>
    <definedName name="ㅁㅊ" localSheetId="24" hidden="1">{"'Sheet1'!$A$4","'Sheet1'!$A$9:$G$28"}</definedName>
    <definedName name="ㅁㅊ" localSheetId="21" hidden="1">{"'Sheet1'!$A$4","'Sheet1'!$A$9:$G$28"}</definedName>
    <definedName name="ㅁㅊ" hidden="1">{"'Sheet1'!$A$4","'Sheet1'!$A$9:$G$28"}</definedName>
    <definedName name="ㅁㅍㅊ" localSheetId="24" hidden="1">{#N/A,#N/A,FALSE,"속도"}</definedName>
    <definedName name="ㅁㅍㅊ" hidden="1">{#N/A,#N/A,FALSE,"속도"}</definedName>
    <definedName name="ㅁㅎㅁ" localSheetId="10">#REF!</definedName>
    <definedName name="ㅁㅎㅁ" localSheetId="8">#REF!</definedName>
    <definedName name="ㅁㅎㅁ" localSheetId="15">#REF!</definedName>
    <definedName name="ㅁㅎㅁ" localSheetId="24">#REF!</definedName>
    <definedName name="ㅁㅎㅁ" localSheetId="4">#REF!</definedName>
    <definedName name="ㅁㅎㅁ" localSheetId="5">#REF!</definedName>
    <definedName name="ㅁㅎㅁ" localSheetId="26">#REF!</definedName>
    <definedName name="ㅁㅎㅁ" localSheetId="25">#REF!</definedName>
    <definedName name="ㅁㅎㅁ">#REF!</definedName>
    <definedName name="마" localSheetId="10">'[54]토사(PE)'!#REF!</definedName>
    <definedName name="마" localSheetId="8">'[54]토사(PE)'!#REF!</definedName>
    <definedName name="마" localSheetId="15">'[54]토사(PE)'!#REF!</definedName>
    <definedName name="마" localSheetId="4">'[54]토사(PE)'!#REF!</definedName>
    <definedName name="마" localSheetId="5">'[54]토사(PE)'!#REF!</definedName>
    <definedName name="마" localSheetId="26">'[54]토사(PE)'!#REF!</definedName>
    <definedName name="마" localSheetId="25">'[54]토사(PE)'!#REF!</definedName>
    <definedName name="마">'[54]토사(PE)'!#REF!</definedName>
    <definedName name="마_8" localSheetId="10">#REF!</definedName>
    <definedName name="마_8" localSheetId="8">#REF!</definedName>
    <definedName name="마_8" localSheetId="15">#REF!</definedName>
    <definedName name="마_8" localSheetId="24">#REF!</definedName>
    <definedName name="마_8" localSheetId="4">#REF!</definedName>
    <definedName name="마_8" localSheetId="5">#REF!</definedName>
    <definedName name="마_8" localSheetId="26">#REF!</definedName>
    <definedName name="마_8" localSheetId="25">#REF!</definedName>
    <definedName name="마_8">#REF!</definedName>
    <definedName name="마가목R3">[59]데이타!$E$160</definedName>
    <definedName name="마가목R5">[59]데이타!$E$161</definedName>
    <definedName name="마가목R7">[59]데이타!$E$162</definedName>
    <definedName name="마개플랜지" localSheetId="10">#REF!</definedName>
    <definedName name="마개플랜지" localSheetId="15">#REF!</definedName>
    <definedName name="마개플랜지" localSheetId="4">#REF!</definedName>
    <definedName name="마개플랜지" localSheetId="5">#REF!</definedName>
    <definedName name="마개플랜지" localSheetId="26">#REF!</definedName>
    <definedName name="마개플랜지" localSheetId="25">#REF!</definedName>
    <definedName name="마개플랜지">#REF!</definedName>
    <definedName name="마마마" localSheetId="10">#REF!</definedName>
    <definedName name="마마마" localSheetId="15">#REF!</definedName>
    <definedName name="마마마" localSheetId="4">#REF!</definedName>
    <definedName name="마마마" localSheetId="5">#REF!</definedName>
    <definedName name="마마마" localSheetId="26">#REF!</definedName>
    <definedName name="마마마" localSheetId="25">#REF!</definedName>
    <definedName name="마마마">#REF!</definedName>
    <definedName name="마스콘수량" localSheetId="10">#REF!</definedName>
    <definedName name="마스콘수량" localSheetId="15">#REF!</definedName>
    <definedName name="마스콘수량" localSheetId="4">#REF!</definedName>
    <definedName name="마스콘수량" localSheetId="5">#REF!</definedName>
    <definedName name="마스콘수량" localSheetId="26">#REF!</definedName>
    <definedName name="마스콘수량" localSheetId="25">#REF!</definedName>
    <definedName name="마스콘수량">#REF!</definedName>
    <definedName name="마원1교" localSheetId="10">#REF!</definedName>
    <definedName name="마원1교" localSheetId="15">#REF!</definedName>
    <definedName name="마원1교" localSheetId="4">#REF!</definedName>
    <definedName name="마원1교" localSheetId="5">#REF!</definedName>
    <definedName name="마원1교" localSheetId="26">#REF!</definedName>
    <definedName name="마원1교" localSheetId="25">#REF!</definedName>
    <definedName name="마원1교">#REF!</definedName>
    <definedName name="마원1상" localSheetId="10">#REF!</definedName>
    <definedName name="마원1상" localSheetId="15">#REF!</definedName>
    <definedName name="마원1상" localSheetId="4">#REF!</definedName>
    <definedName name="마원1상" localSheetId="5">#REF!</definedName>
    <definedName name="마원1상" localSheetId="26">#REF!</definedName>
    <definedName name="마원1상" localSheetId="25">#REF!</definedName>
    <definedName name="마원1상">#REF!</definedName>
    <definedName name="마원1수" localSheetId="10">#REF!</definedName>
    <definedName name="마원1수" localSheetId="15">#REF!</definedName>
    <definedName name="마원1수" localSheetId="4">#REF!</definedName>
    <definedName name="마원1수" localSheetId="5">#REF!</definedName>
    <definedName name="마원1수" localSheetId="26">#REF!</definedName>
    <definedName name="마원1수" localSheetId="25">#REF!</definedName>
    <definedName name="마원1수">#REF!</definedName>
    <definedName name="마찰각" localSheetId="10">#REF!</definedName>
    <definedName name="마찰각" localSheetId="15">#REF!</definedName>
    <definedName name="마찰각" localSheetId="4">#REF!</definedName>
    <definedName name="마찰각" localSheetId="5">#REF!</definedName>
    <definedName name="마찰각" localSheetId="26">#REF!</definedName>
    <definedName name="마찰각" localSheetId="25">#REF!</definedName>
    <definedName name="마찰각">#REF!</definedName>
    <definedName name="만" localSheetId="24" hidden="1">{#N/A,#N/A,FALSE,"2~8번"}</definedName>
    <definedName name="만" hidden="1">{#N/A,#N/A,FALSE,"2~8번"}</definedName>
    <definedName name="만111" localSheetId="24" hidden="1">{#N/A,#N/A,FALSE,"2~8번"}</definedName>
    <definedName name="만111" hidden="1">{#N/A,#N/A,FALSE,"2~8번"}</definedName>
    <definedName name="만두" localSheetId="24" hidden="1">{#N/A,#N/A,FALSE,"혼합골재"}</definedName>
    <definedName name="만두" hidden="1">{#N/A,#N/A,FALSE,"혼합골재"}</definedName>
    <definedName name="만득이" localSheetId="24" hidden="1">{#N/A,#N/A,FALSE,"2~8번"}</definedName>
    <definedName name="만득이" hidden="1">{#N/A,#N/A,FALSE,"2~8번"}</definedName>
    <definedName name="만순이" localSheetId="24" hidden="1">{#N/A,#N/A,FALSE,"2~8번"}</definedName>
    <definedName name="만순이" hidden="1">{#N/A,#N/A,FALSE,"2~8번"}</definedName>
    <definedName name="말뚝길이" localSheetId="10">#REF!</definedName>
    <definedName name="말뚝길이" localSheetId="15">#REF!</definedName>
    <definedName name="말뚝길이" localSheetId="4">#REF!</definedName>
    <definedName name="말뚝길이" localSheetId="5">#REF!</definedName>
    <definedName name="말뚝길이" localSheetId="26">#REF!</definedName>
    <definedName name="말뚝길이" localSheetId="25">#REF!</definedName>
    <definedName name="말뚝길이">#REF!</definedName>
    <definedName name="말뚝두께" localSheetId="10">#REF!</definedName>
    <definedName name="말뚝두께" localSheetId="15">#REF!</definedName>
    <definedName name="말뚝두께" localSheetId="4">#REF!</definedName>
    <definedName name="말뚝두께" localSheetId="5">#REF!</definedName>
    <definedName name="말뚝두께" localSheetId="26">#REF!</definedName>
    <definedName name="말뚝두께" localSheetId="25">#REF!</definedName>
    <definedName name="말뚝두께">#REF!</definedName>
    <definedName name="말뚝속채움" localSheetId="10">#REF!</definedName>
    <definedName name="말뚝속채움" localSheetId="15">#REF!</definedName>
    <definedName name="말뚝속채움" localSheetId="4">#REF!</definedName>
    <definedName name="말뚝속채움" localSheetId="5">#REF!</definedName>
    <definedName name="말뚝속채움" localSheetId="26">#REF!</definedName>
    <definedName name="말뚝속채움" localSheetId="25">#REF!</definedName>
    <definedName name="말뚝속채움">#REF!</definedName>
    <definedName name="말뚝시험비" localSheetId="10">#REF!</definedName>
    <definedName name="말뚝시험비" localSheetId="15">#REF!</definedName>
    <definedName name="말뚝시험비" localSheetId="4">#REF!</definedName>
    <definedName name="말뚝시험비" localSheetId="5">#REF!</definedName>
    <definedName name="말뚝시험비" localSheetId="26">#REF!</definedName>
    <definedName name="말뚝시험비" localSheetId="25">#REF!</definedName>
    <definedName name="말뚝시험비">#REF!</definedName>
    <definedName name="말뚝열수">'[84]역T형교대(직접기초)'!$J$339</definedName>
    <definedName name="말뚝이음" localSheetId="10">#REF!</definedName>
    <definedName name="말뚝이음" localSheetId="15">#REF!</definedName>
    <definedName name="말뚝이음" localSheetId="4">#REF!</definedName>
    <definedName name="말뚝이음" localSheetId="5">#REF!</definedName>
    <definedName name="말뚝이음" localSheetId="26">#REF!</definedName>
    <definedName name="말뚝이음" localSheetId="25">#REF!</definedName>
    <definedName name="말뚝이음">#REF!</definedName>
    <definedName name="말뚝직경" localSheetId="10">#REF!</definedName>
    <definedName name="말뚝직경" localSheetId="15">#REF!</definedName>
    <definedName name="말뚝직경" localSheetId="4">#REF!</definedName>
    <definedName name="말뚝직경" localSheetId="5">#REF!</definedName>
    <definedName name="말뚝직경" localSheetId="26">#REF!</definedName>
    <definedName name="말뚝직경" localSheetId="25">#REF!</definedName>
    <definedName name="말뚝직경">#REF!</definedName>
    <definedName name="말뚝행수" localSheetId="10">#REF!</definedName>
    <definedName name="말뚝행수" localSheetId="15">#REF!</definedName>
    <definedName name="말뚝행수" localSheetId="4">#REF!</definedName>
    <definedName name="말뚝행수" localSheetId="5">#REF!</definedName>
    <definedName name="말뚝행수" localSheetId="26">#REF!</definedName>
    <definedName name="말뚝행수" localSheetId="25">#REF!</definedName>
    <definedName name="말뚝행수">#REF!</definedName>
    <definedName name="말발도리1003">[59]데이타!$E$163</definedName>
    <definedName name="말발도리1204">[59]데이타!$E$164</definedName>
    <definedName name="말발도리1506">[59]데이타!$E$165</definedName>
    <definedName name="매끈한마감" localSheetId="10">#REF!</definedName>
    <definedName name="매끈한마감" localSheetId="15">#REF!</definedName>
    <definedName name="매끈한마감" localSheetId="4">#REF!</definedName>
    <definedName name="매끈한마감" localSheetId="5">#REF!</definedName>
    <definedName name="매끈한마감" localSheetId="26">#REF!</definedName>
    <definedName name="매끈한마감" localSheetId="25">#REF!</definedName>
    <definedName name="매끈한마감">#REF!</definedName>
    <definedName name="매자0804">[59]데이타!$E$166</definedName>
    <definedName name="매자1005">[59]데이타!$E$167</definedName>
    <definedName name="매크로11" localSheetId="10">[85]!매크로11</definedName>
    <definedName name="매크로11" localSheetId="8">[85]!매크로11</definedName>
    <definedName name="매크로11" localSheetId="15">[85]!매크로11</definedName>
    <definedName name="매크로11" localSheetId="4">[85]!매크로11</definedName>
    <definedName name="매크로11" localSheetId="5">[85]!매크로11</definedName>
    <definedName name="매크로11" localSheetId="26">[85]!매크로11</definedName>
    <definedName name="매크로11" localSheetId="25">[85]!매크로11</definedName>
    <definedName name="매크로11">[85]!매크로11</definedName>
    <definedName name="매크로4" localSheetId="10">[85]C.배수관공!매크로4</definedName>
    <definedName name="매크로4" localSheetId="8">[85]C.배수관공!매크로4</definedName>
    <definedName name="매크로4" localSheetId="15">[85]C.배수관공!매크로4</definedName>
    <definedName name="매크로4" localSheetId="4">[85]C.배수관공!매크로4</definedName>
    <definedName name="매크로4" localSheetId="5">[85]C.배수관공!매크로4</definedName>
    <definedName name="매크로4" localSheetId="26">[85]C.배수관공!매크로4</definedName>
    <definedName name="매크로4" localSheetId="25">[85]C.배수관공!매크로4</definedName>
    <definedName name="매크로4">[85]C.배수관공!매크로4</definedName>
    <definedName name="매화R10">[59]데이타!$E$174</definedName>
    <definedName name="매화R4">[59]데이타!$E$171</definedName>
    <definedName name="매화R6">[59]데이타!$E$172</definedName>
    <definedName name="매화R8">[59]데이타!$E$173</definedName>
    <definedName name="맨_거">[86]단위수량!$H$12</definedName>
    <definedName name="맨_두겅">[61]수량산출!$R$121</definedName>
    <definedName name="맨_벽">[86]단위수량!$H$7</definedName>
    <definedName name="맨_사" localSheetId="10">#REF!</definedName>
    <definedName name="맨_사" localSheetId="15">#REF!</definedName>
    <definedName name="맨_사" localSheetId="4">#REF!</definedName>
    <definedName name="맨_사" localSheetId="5">#REF!</definedName>
    <definedName name="맨_사" localSheetId="26">#REF!</definedName>
    <definedName name="맨_사" localSheetId="25">#REF!</definedName>
    <definedName name="맨_사">#REF!</definedName>
    <definedName name="맨홀" localSheetId="24" hidden="1">{#N/A,#N/A,FALSE,"골재소요량";#N/A,#N/A,FALSE,"골재소요량"}</definedName>
    <definedName name="맨홀" hidden="1">{#N/A,#N/A,FALSE,"골재소요량";#N/A,#N/A,FALSE,"골재소요량"}</definedName>
    <definedName name="맨홀1" localSheetId="10">#REF!</definedName>
    <definedName name="맨홀1" localSheetId="8">#REF!</definedName>
    <definedName name="맨홀1" localSheetId="15">#REF!</definedName>
    <definedName name="맨홀1" localSheetId="24">#REF!</definedName>
    <definedName name="맨홀1" localSheetId="4">#REF!</definedName>
    <definedName name="맨홀1" localSheetId="5">#REF!</definedName>
    <definedName name="맨홀1" localSheetId="26">#REF!</definedName>
    <definedName name="맨홀1" localSheetId="25">#REF!</definedName>
    <definedName name="맨홀1">#REF!</definedName>
    <definedName name="맨홀G">#NAME?</definedName>
    <definedName name="맨홀G_10">#NAME?</definedName>
    <definedName name="맨홀G_9">#NAME?</definedName>
    <definedName name="맨홀공1호" localSheetId="10">#REF!</definedName>
    <definedName name="맨홀공1호" localSheetId="15">#REF!</definedName>
    <definedName name="맨홀공1호" localSheetId="4">#REF!</definedName>
    <definedName name="맨홀공1호" localSheetId="5">#REF!</definedName>
    <definedName name="맨홀공1호" localSheetId="26">#REF!</definedName>
    <definedName name="맨홀공1호" localSheetId="25">#REF!</definedName>
    <definedName name="맨홀공1호">#REF!</definedName>
    <definedName name="맨홀규격" localSheetId="10">#REF!</definedName>
    <definedName name="맨홀규격" localSheetId="8">#REF!</definedName>
    <definedName name="맨홀규격" localSheetId="15">#REF!</definedName>
    <definedName name="맨홀규격" localSheetId="4">#REF!</definedName>
    <definedName name="맨홀규격" localSheetId="5">#REF!</definedName>
    <definedName name="맨홀규격" localSheetId="26">#REF!</definedName>
    <definedName name="맨홀규격" localSheetId="25">#REF!</definedName>
    <definedName name="맨홀규격">#REF!</definedName>
    <definedName name="맨홀뚜껑" localSheetId="10">#REF!</definedName>
    <definedName name="맨홀뚜껑" localSheetId="8">#REF!</definedName>
    <definedName name="맨홀뚜껑" localSheetId="15">#REF!</definedName>
    <definedName name="맨홀뚜껑" localSheetId="24">#REF!</definedName>
    <definedName name="맨홀뚜껑" localSheetId="4">#REF!</definedName>
    <definedName name="맨홀뚜껑" localSheetId="5">#REF!</definedName>
    <definedName name="맨홀뚜껑" localSheetId="26">#REF!</definedName>
    <definedName name="맨홀뚜껑" localSheetId="25">#REF!</definedName>
    <definedName name="맨홀뚜껑">#REF!</definedName>
    <definedName name="맨홀이라구" localSheetId="10">#REF!</definedName>
    <definedName name="맨홀이라구" localSheetId="8">#REF!</definedName>
    <definedName name="맨홀이라구" localSheetId="15">#REF!</definedName>
    <definedName name="맨홀이라구" localSheetId="24">#REF!</definedName>
    <definedName name="맨홀이라구" localSheetId="4">#REF!</definedName>
    <definedName name="맨홀이라구" localSheetId="5">#REF!</definedName>
    <definedName name="맨홀이라구" localSheetId="26">#REF!</definedName>
    <definedName name="맨홀이라구" localSheetId="25">#REF!</definedName>
    <definedName name="맨홀이라구">#REF!</definedName>
    <definedName name="맨홀주요자재">#NAME?</definedName>
    <definedName name="맨홀주요자재_10">#NAME?</definedName>
    <definedName name="맨홀주요자재_8">#NAME?</definedName>
    <definedName name="맨홀주요자재_9">#NAME?</definedName>
    <definedName name="맨홀타입" localSheetId="10">#REF!</definedName>
    <definedName name="맨홀타입" localSheetId="8">#REF!</definedName>
    <definedName name="맨홀타입" localSheetId="15">#REF!</definedName>
    <definedName name="맨홀타입" localSheetId="24">#REF!</definedName>
    <definedName name="맨홀타입" localSheetId="4">#REF!</definedName>
    <definedName name="맨홀타입" localSheetId="5">#REF!</definedName>
    <definedName name="맨홀타입" localSheetId="26">#REF!</definedName>
    <definedName name="맨홀타입" localSheetId="25">#REF!</definedName>
    <definedName name="맨홀타입">#REF!</definedName>
    <definedName name="맨홀토공111" localSheetId="10">#REF!</definedName>
    <definedName name="맨홀토공111" localSheetId="8">#REF!</definedName>
    <definedName name="맨홀토공111" localSheetId="15">#REF!</definedName>
    <definedName name="맨홀토공111" localSheetId="24">#REF!</definedName>
    <definedName name="맨홀토공111" localSheetId="4">#REF!</definedName>
    <definedName name="맨홀토공111" localSheetId="5">#REF!</definedName>
    <definedName name="맨홀토공111" localSheetId="26">#REF!</definedName>
    <definedName name="맨홀토공111" localSheetId="25">#REF!</definedName>
    <definedName name="맨홀토공111">#REF!</definedName>
    <definedName name="맨홀토공단위수량" localSheetId="10">#REF!</definedName>
    <definedName name="맨홀토공단위수량" localSheetId="8">#REF!</definedName>
    <definedName name="맨홀토공단위수량" localSheetId="15">#REF!</definedName>
    <definedName name="맨홀토공단위수량" localSheetId="24">#REF!</definedName>
    <definedName name="맨홀토공단위수량" localSheetId="4">#REF!</definedName>
    <definedName name="맨홀토공단위수량" localSheetId="5">#REF!</definedName>
    <definedName name="맨홀토공단위수량" localSheetId="26">#REF!</definedName>
    <definedName name="맨홀토공단위수량" localSheetId="25">#REF!</definedName>
    <definedName name="맨홀토공단위수량">#REF!</definedName>
    <definedName name="맨홀토공산출" localSheetId="10">#REF!</definedName>
    <definedName name="맨홀토공산출" localSheetId="8">#REF!</definedName>
    <definedName name="맨홀토공산출" localSheetId="15">#REF!</definedName>
    <definedName name="맨홀토공산출" localSheetId="4">#REF!</definedName>
    <definedName name="맨홀토공산출" localSheetId="5">#REF!</definedName>
    <definedName name="맨홀토공산출" localSheetId="26">#REF!</definedName>
    <definedName name="맨홀토공산출" localSheetId="25">#REF!</definedName>
    <definedName name="맨홀토공산출">#REF!</definedName>
    <definedName name="맨홀토공집계" localSheetId="24">'전기관로 토공산근'!맨홀토공집계</definedName>
    <definedName name="맨홀토공집계">'전기관로 토공산근'!맨홀토공집계</definedName>
    <definedName name="맨홀펌프장" localSheetId="10">#REF!</definedName>
    <definedName name="맨홀펌프장" localSheetId="8">#REF!</definedName>
    <definedName name="맨홀펌프장" localSheetId="15">#REF!</definedName>
    <definedName name="맨홀펌프장" localSheetId="4">#REF!</definedName>
    <definedName name="맨홀펌프장" localSheetId="5">#REF!</definedName>
    <definedName name="맨홀펌프장" localSheetId="26">#REF!</definedName>
    <definedName name="맨홀펌프장" localSheetId="25">#REF!</definedName>
    <definedName name="맨홀펌프장">#REF!</definedName>
    <definedName name="맨홀펌프장_배관" localSheetId="10">#REF!</definedName>
    <definedName name="맨홀펌프장_배관" localSheetId="8">#REF!</definedName>
    <definedName name="맨홀펌프장_배관" localSheetId="15">#REF!</definedName>
    <definedName name="맨홀펌프장_배관" localSheetId="4">#REF!</definedName>
    <definedName name="맨홀펌프장_배관" localSheetId="5">#REF!</definedName>
    <definedName name="맨홀펌프장_배관" localSheetId="26">#REF!</definedName>
    <definedName name="맨홀펌프장_배관" localSheetId="25">#REF!</definedName>
    <definedName name="맨홀펌프장_배관">#REF!</definedName>
    <definedName name="맨홀평균H" localSheetId="10">#REF!</definedName>
    <definedName name="맨홀평균H" localSheetId="8">#REF!</definedName>
    <definedName name="맨홀평균H" localSheetId="15">#REF!</definedName>
    <definedName name="맨홀평균H" localSheetId="4">#REF!</definedName>
    <definedName name="맨홀평균H" localSheetId="5">#REF!</definedName>
    <definedName name="맨홀평균H" localSheetId="26">#REF!</definedName>
    <definedName name="맨홀평균H" localSheetId="25">#REF!</definedName>
    <definedName name="맨홀평균H">#REF!</definedName>
    <definedName name="맨홀평균높이산출" localSheetId="10">#REF!</definedName>
    <definedName name="맨홀평균높이산출" localSheetId="8">#REF!</definedName>
    <definedName name="맨홀평균높이산출" localSheetId="15">#REF!</definedName>
    <definedName name="맨홀평균높이산출" localSheetId="4">#REF!</definedName>
    <definedName name="맨홀평균높이산출" localSheetId="5">#REF!</definedName>
    <definedName name="맨홀평균높이산출" localSheetId="26">#REF!</definedName>
    <definedName name="맨홀평균높이산출" localSheetId="25">#REF!</definedName>
    <definedName name="맨홀평균높이산출">#REF!</definedName>
    <definedName name="맨홀호수" localSheetId="10">#REF!</definedName>
    <definedName name="맨홀호수" localSheetId="8">#REF!</definedName>
    <definedName name="맨홀호수" localSheetId="15">#REF!</definedName>
    <definedName name="맨홀호수" localSheetId="4">#REF!</definedName>
    <definedName name="맨홀호수" localSheetId="5">#REF!</definedName>
    <definedName name="맨홀호수" localSheetId="26">#REF!</definedName>
    <definedName name="맨홀호수" localSheetId="25">#REF!</definedName>
    <definedName name="맨홀호수">#REF!</definedName>
    <definedName name="맨홍3호" localSheetId="10">#REF!</definedName>
    <definedName name="맨홍3호" localSheetId="15">#REF!</definedName>
    <definedName name="맨홍3호" localSheetId="4">#REF!</definedName>
    <definedName name="맨홍3호" localSheetId="5">#REF!</definedName>
    <definedName name="맨홍3호" localSheetId="26">#REF!</definedName>
    <definedName name="맨홍3호" localSheetId="25">#REF!</definedName>
    <definedName name="맨홍3호">#REF!</definedName>
    <definedName name="맹암거수량집계" localSheetId="10">#REF!</definedName>
    <definedName name="맹암거수량집계" localSheetId="8">#REF!</definedName>
    <definedName name="맹암거수량집계" localSheetId="15">#REF!</definedName>
    <definedName name="맹암거수량집계" localSheetId="4">#REF!</definedName>
    <definedName name="맹암거수량집계" localSheetId="5">#REF!</definedName>
    <definedName name="맹암거수량집계" localSheetId="26">#REF!</definedName>
    <definedName name="맹암거수량집계" localSheetId="25">#REF!</definedName>
    <definedName name="맹암거수량집계">#REF!</definedName>
    <definedName name="머" localSheetId="10">'[54]토사(PE)'!#REF!</definedName>
    <definedName name="머" localSheetId="8">'[54]토사(PE)'!#REF!</definedName>
    <definedName name="머" localSheetId="15">'[54]토사(PE)'!#REF!</definedName>
    <definedName name="머" localSheetId="4">'[54]토사(PE)'!#REF!</definedName>
    <definedName name="머" localSheetId="5">'[54]토사(PE)'!#REF!</definedName>
    <definedName name="머" localSheetId="26">'[54]토사(PE)'!#REF!</definedName>
    <definedName name="머" localSheetId="25">'[54]토사(PE)'!#REF!</definedName>
    <definedName name="머">'[54]토사(PE)'!#REF!</definedName>
    <definedName name="머캐덤_로울러" localSheetId="10">#REF!</definedName>
    <definedName name="머캐덤_로울러" localSheetId="8">#REF!</definedName>
    <definedName name="머캐덤_로울러" localSheetId="15">#REF!</definedName>
    <definedName name="머캐덤_로울러" localSheetId="24">#REF!</definedName>
    <definedName name="머캐덤_로울러" localSheetId="4">#REF!</definedName>
    <definedName name="머캐덤_로울러" localSheetId="5">#REF!</definedName>
    <definedName name="머캐덤_로울러" localSheetId="26">#REF!</definedName>
    <definedName name="머캐덤_로울러" localSheetId="25">#REF!</definedName>
    <definedName name="머캐덤_로울러">#REF!</definedName>
    <definedName name="머캐덤롤러8의10톤" localSheetId="10">#REF!</definedName>
    <definedName name="머캐덤롤러8의10톤" localSheetId="15">#REF!</definedName>
    <definedName name="머캐덤롤러8의10톤" localSheetId="4">#REF!</definedName>
    <definedName name="머캐덤롤러8의10톤" localSheetId="5">#REF!</definedName>
    <definedName name="머캐덤롤러8의10톤" localSheetId="26">#REF!</definedName>
    <definedName name="머캐덤롤러8의10톤" localSheetId="25">#REF!</definedName>
    <definedName name="머캐덤롤러8의10톤">#REF!</definedName>
    <definedName name="메1" localSheetId="10">#REF!</definedName>
    <definedName name="메1" localSheetId="8">#REF!</definedName>
    <definedName name="메1" localSheetId="15">#REF!</definedName>
    <definedName name="메1" localSheetId="24">#REF!</definedName>
    <definedName name="메1" localSheetId="4">#REF!</definedName>
    <definedName name="메1" localSheetId="5">#REF!</definedName>
    <definedName name="메1" localSheetId="26">#REF!</definedName>
    <definedName name="메1" localSheetId="25">#REF!</definedName>
    <definedName name="메1">#REF!</definedName>
    <definedName name="메2" localSheetId="10">#REF!</definedName>
    <definedName name="메2" localSheetId="15">#REF!</definedName>
    <definedName name="메2" localSheetId="4">#REF!</definedName>
    <definedName name="메2" localSheetId="5">#REF!</definedName>
    <definedName name="메2" localSheetId="26">#REF!</definedName>
    <definedName name="메2" localSheetId="25">#REF!</definedName>
    <definedName name="메2">#REF!</definedName>
    <definedName name="메타B10">[59]데이타!$E$179</definedName>
    <definedName name="메타B12">[59]데이타!$E$180</definedName>
    <definedName name="메타B15">[59]데이타!$E$181</definedName>
    <definedName name="메타B18">[59]데이타!$E$182</definedName>
    <definedName name="메타B4">[59]데이타!$E$175</definedName>
    <definedName name="메타B5">[59]데이타!$E$176</definedName>
    <definedName name="메타B6">[59]데이타!$E$177</definedName>
    <definedName name="메타B8">[59]데이타!$E$178</definedName>
    <definedName name="면벽높이" localSheetId="10">#REF!</definedName>
    <definedName name="면벽높이" localSheetId="8">#REF!</definedName>
    <definedName name="면벽높이" localSheetId="15">#REF!</definedName>
    <definedName name="면벽높이" localSheetId="24">#REF!</definedName>
    <definedName name="면벽높이" localSheetId="4">#REF!</definedName>
    <definedName name="면벽높이" localSheetId="5">#REF!</definedName>
    <definedName name="면벽높이" localSheetId="26">#REF!</definedName>
    <definedName name="면벽높이" localSheetId="25">#REF!</definedName>
    <definedName name="면벽높이">#REF!</definedName>
    <definedName name="면벽두께" localSheetId="10">#REF!</definedName>
    <definedName name="면벽두께" localSheetId="8">#REF!</definedName>
    <definedName name="면벽두께" localSheetId="15">#REF!</definedName>
    <definedName name="면벽두께" localSheetId="24">#REF!</definedName>
    <definedName name="면벽두께" localSheetId="4">#REF!</definedName>
    <definedName name="면벽두께" localSheetId="5">#REF!</definedName>
    <definedName name="면벽두께" localSheetId="26">#REF!</definedName>
    <definedName name="면벽두께" localSheetId="25">#REF!</definedName>
    <definedName name="면벽두께">#REF!</definedName>
    <definedName name="면벽집계표" localSheetId="18" hidden="1">{"'산출근거'!$B$4:$D$8"}</definedName>
    <definedName name="면벽집계표" localSheetId="21" hidden="1">{"'산출근거'!$B$4:$D$8"}</definedName>
    <definedName name="면벽집계표" hidden="1">{"'산출근거'!$B$4:$D$8"}</definedName>
    <definedName name="면벽집곞" localSheetId="18" hidden="1">{"'산출근거'!$B$4:$D$8"}</definedName>
    <definedName name="면벽집곞" localSheetId="21" hidden="1">{"'산출근거'!$B$4:$D$8"}</definedName>
    <definedName name="면벽집곞" hidden="1">{"'산출근거'!$B$4:$D$8"}</definedName>
    <definedName name="면적" localSheetId="10">#REF!</definedName>
    <definedName name="면적" localSheetId="15">#REF!</definedName>
    <definedName name="면적" localSheetId="4">#REF!</definedName>
    <definedName name="면적" localSheetId="5">#REF!</definedName>
    <definedName name="면적" localSheetId="26">#REF!</definedName>
    <definedName name="면적" localSheetId="25">#REF!</definedName>
    <definedName name="면적">#REF!</definedName>
    <definedName name="면적1" localSheetId="10">#REF!</definedName>
    <definedName name="면적1" localSheetId="15">#REF!</definedName>
    <definedName name="면적1" localSheetId="4">#REF!</definedName>
    <definedName name="면적1" localSheetId="5">#REF!</definedName>
    <definedName name="면적1" localSheetId="26">#REF!</definedName>
    <definedName name="면적1" localSheetId="25">#REF!</definedName>
    <definedName name="면적1">#REF!</definedName>
    <definedName name="면적2" localSheetId="10">#REF!</definedName>
    <definedName name="면적2" localSheetId="15">#REF!</definedName>
    <definedName name="면적2" localSheetId="4">#REF!</definedName>
    <definedName name="면적2" localSheetId="5">#REF!</definedName>
    <definedName name="면적2" localSheetId="26">#REF!</definedName>
    <definedName name="면적2" localSheetId="25">#REF!</definedName>
    <definedName name="면적2">#REF!</definedName>
    <definedName name="면적3" localSheetId="10">#REF!</definedName>
    <definedName name="면적3" localSheetId="15">#REF!</definedName>
    <definedName name="면적3" localSheetId="4">#REF!</definedName>
    <definedName name="면적3" localSheetId="5">#REF!</definedName>
    <definedName name="면적3" localSheetId="26">#REF!</definedName>
    <definedName name="면적3" localSheetId="25">#REF!</definedName>
    <definedName name="면적3">#REF!</definedName>
    <definedName name="명">#NAME?</definedName>
    <definedName name="명_10">#NAME?</definedName>
    <definedName name="명_8">#NAME?</definedName>
    <definedName name="명_9">#NAME?</definedName>
    <definedName name="명자0604">[59]데이타!$E$183</definedName>
    <definedName name="명자0805">[59]데이타!$E$184</definedName>
    <definedName name="명자1006">[59]데이타!$E$185</definedName>
    <definedName name="명자1208">[59]데이타!$E$186</definedName>
    <definedName name="명칭" localSheetId="10">#REF!</definedName>
    <definedName name="명칭" localSheetId="15">#REF!</definedName>
    <definedName name="명칭" localSheetId="4">#REF!</definedName>
    <definedName name="명칭" localSheetId="5">#REF!</definedName>
    <definedName name="명칭" localSheetId="26">#REF!</definedName>
    <definedName name="명칭" localSheetId="25">#REF!</definedName>
    <definedName name="명칭">#REF!</definedName>
    <definedName name="모" localSheetId="10">'[48]토사(PE)'!#REF!</definedName>
    <definedName name="모" localSheetId="8">'[48]토사(PE)'!#REF!</definedName>
    <definedName name="모" localSheetId="15">'[48]토사(PE)'!#REF!</definedName>
    <definedName name="모" localSheetId="4">'[48]토사(PE)'!#REF!</definedName>
    <definedName name="모" localSheetId="5">'[48]토사(PE)'!#REF!</definedName>
    <definedName name="모" localSheetId="26">'[48]토사(PE)'!#REF!</definedName>
    <definedName name="모" localSheetId="25">'[48]토사(PE)'!#REF!</definedName>
    <definedName name="모">'[48]토사(PE)'!#REF!</definedName>
    <definedName name="모________터" localSheetId="10">#REF!</definedName>
    <definedName name="모________터" localSheetId="8">#REF!</definedName>
    <definedName name="모________터" localSheetId="15">#REF!</definedName>
    <definedName name="모________터" localSheetId="24">#REF!</definedName>
    <definedName name="모________터" localSheetId="4">#REF!</definedName>
    <definedName name="모________터" localSheetId="5">#REF!</definedName>
    <definedName name="모________터" localSheetId="26">#REF!</definedName>
    <definedName name="모________터" localSheetId="25">#REF!</definedName>
    <definedName name="모________터">#REF!</definedName>
    <definedName name="모21" localSheetId="10">#REF!</definedName>
    <definedName name="모21" localSheetId="15">#REF!</definedName>
    <definedName name="모21" localSheetId="4">#REF!</definedName>
    <definedName name="모21" localSheetId="5">#REF!</definedName>
    <definedName name="모21" localSheetId="26">#REF!</definedName>
    <definedName name="모21" localSheetId="25">#REF!</definedName>
    <definedName name="모21">#REF!</definedName>
    <definedName name="모감주R10">[59]데이타!$E$190</definedName>
    <definedName name="모감주R4">[59]데이타!$E$187</definedName>
    <definedName name="모감주R6">[59]데이타!$E$188</definedName>
    <definedName name="모감주R8">[59]데이타!$E$189</definedName>
    <definedName name="모과2005">[59]데이타!$E$191</definedName>
    <definedName name="모과2507">[59]데이타!$E$192</definedName>
    <definedName name="모과R10">[59]데이타!$E$195</definedName>
    <definedName name="모과R12">[59]데이타!$E$196</definedName>
    <definedName name="모과R15">[59]데이타!$E$197</definedName>
    <definedName name="모과R20">[59]데이타!$E$198</definedName>
    <definedName name="모과R25">[59]데이타!$E$199</definedName>
    <definedName name="모과R5">[59]데이타!$E$193</definedName>
    <definedName name="모과R8">[59]데이타!$E$194</definedName>
    <definedName name="모듈3" localSheetId="10">BlankMacro1</definedName>
    <definedName name="모듈3" localSheetId="15">BlankMacro1</definedName>
    <definedName name="모듈3" localSheetId="24">BlankMacro1</definedName>
    <definedName name="모듈3" localSheetId="4">BlankMacro1</definedName>
    <definedName name="모듈3" localSheetId="5">BlankMacro1</definedName>
    <definedName name="모듈3" localSheetId="26">BlankMacro1</definedName>
    <definedName name="모듈3" localSheetId="25">BlankMacro1</definedName>
    <definedName name="모듈3">BlankMacro1</definedName>
    <definedName name="모란5가지">[59]데이타!$E$200</definedName>
    <definedName name="모란6가지">[59]데이타!$E$201</definedName>
    <definedName name="모래" localSheetId="10">'[28]토사(PE)'!#REF!</definedName>
    <definedName name="모래" localSheetId="8">'[28]토사(PE)'!#REF!</definedName>
    <definedName name="모래" localSheetId="15">'[28]토사(PE)'!#REF!</definedName>
    <definedName name="모래" localSheetId="4">'[28]토사(PE)'!#REF!</definedName>
    <definedName name="모래" localSheetId="5">'[28]토사(PE)'!#REF!</definedName>
    <definedName name="모래" localSheetId="26">'[28]토사(PE)'!#REF!</definedName>
    <definedName name="모래" localSheetId="25">'[28]토사(PE)'!#REF!</definedName>
    <definedName name="모래">'[28]토사(PE)'!#REF!</definedName>
    <definedName name="모래_8" localSheetId="10">#REF!</definedName>
    <definedName name="모래_8" localSheetId="8">#REF!</definedName>
    <definedName name="모래_8" localSheetId="15">#REF!</definedName>
    <definedName name="모래_8" localSheetId="24">#REF!</definedName>
    <definedName name="모래_8" localSheetId="4">#REF!</definedName>
    <definedName name="모래_8" localSheetId="5">#REF!</definedName>
    <definedName name="모래_8" localSheetId="26">#REF!</definedName>
    <definedName name="모래_8" localSheetId="25">#REF!</definedName>
    <definedName name="모래_8">#REF!</definedName>
    <definedName name="모래180규격">[46]SORCE1!$N$1:$Y$15</definedName>
    <definedName name="모래300" localSheetId="10">[1]대로근거!#REF!</definedName>
    <definedName name="모래300" localSheetId="8">[1]대로근거!#REF!</definedName>
    <definedName name="모래300" localSheetId="15">[1]대로근거!#REF!</definedName>
    <definedName name="모래300" localSheetId="4">[1]대로근거!#REF!</definedName>
    <definedName name="모래300" localSheetId="5">[1]대로근거!#REF!</definedName>
    <definedName name="모래300" localSheetId="26">[1]대로근거!#REF!</definedName>
    <definedName name="모래300" localSheetId="25">[1]대로근거!#REF!</definedName>
    <definedName name="모래300">[1]대로근거!#REF!</definedName>
    <definedName name="모래350" localSheetId="10">[1]대로근거!#REF!</definedName>
    <definedName name="모래350" localSheetId="8">[1]대로근거!#REF!</definedName>
    <definedName name="모래350" localSheetId="15">[1]대로근거!#REF!</definedName>
    <definedName name="모래350" localSheetId="4">[1]대로근거!#REF!</definedName>
    <definedName name="모래350" localSheetId="5">[1]대로근거!#REF!</definedName>
    <definedName name="모래350" localSheetId="26">[1]대로근거!#REF!</definedName>
    <definedName name="모래350" localSheetId="25">[1]대로근거!#REF!</definedName>
    <definedName name="모래350">[1]대로근거!#REF!</definedName>
    <definedName name="모래90규격">[87]단위수량!$A$2:$L$14</definedName>
    <definedName name="모래운반" localSheetId="24">'전기관로 토공산근'!모래운반</definedName>
    <definedName name="모래운반">'전기관로 토공산근'!모래운반</definedName>
    <definedName name="모타역율" localSheetId="10">#REF!</definedName>
    <definedName name="모타역율" localSheetId="15">#REF!</definedName>
    <definedName name="모타역율" localSheetId="4">#REF!</definedName>
    <definedName name="모타역율" localSheetId="5">#REF!</definedName>
    <definedName name="모타역율" localSheetId="26">#REF!</definedName>
    <definedName name="모타역율" localSheetId="25">#REF!</definedName>
    <definedName name="모타역율">#REF!</definedName>
    <definedName name="모타효율" localSheetId="10">#REF!</definedName>
    <definedName name="모타효율" localSheetId="15">#REF!</definedName>
    <definedName name="모타효율" localSheetId="4">#REF!</definedName>
    <definedName name="모타효율" localSheetId="5">#REF!</definedName>
    <definedName name="모타효율" localSheetId="26">#REF!</definedName>
    <definedName name="모타효율" localSheetId="25">#REF!</definedName>
    <definedName name="모타효율">#REF!</definedName>
    <definedName name="목도" localSheetId="10">#REF!</definedName>
    <definedName name="목도" localSheetId="15">#REF!</definedName>
    <definedName name="목도" localSheetId="4">#REF!</definedName>
    <definedName name="목도" localSheetId="5">#REF!</definedName>
    <definedName name="목도" localSheetId="26">#REF!</definedName>
    <definedName name="목도" localSheetId="25">#REF!</definedName>
    <definedName name="목도">#REF!</definedName>
    <definedName name="목련R10">[59]데이타!$E$206</definedName>
    <definedName name="목련R12">[59]데이타!$E$207</definedName>
    <definedName name="목련R15">[59]데이타!$E$208</definedName>
    <definedName name="목련R20">[59]데이타!$E$209</definedName>
    <definedName name="목련R4">[59]데이타!$E$202</definedName>
    <definedName name="목련R5">[59]데이타!$E$203</definedName>
    <definedName name="목련R6">[59]데이타!$E$204</definedName>
    <definedName name="목련R8">[59]데이타!$E$205</definedName>
    <definedName name="목서1506">[59]데이타!$E$213</definedName>
    <definedName name="목서2012">[59]데이타!$E$214</definedName>
    <definedName name="목서2515">[59]데이타!$E$215</definedName>
    <definedName name="목수국1006">[59]데이타!$E$210</definedName>
    <definedName name="목수국1208">[59]데이타!$E$211</definedName>
    <definedName name="목수국1510">[59]데이타!$E$212</definedName>
    <definedName name="몰1" localSheetId="10">BlankMacro1</definedName>
    <definedName name="몰1" localSheetId="15">BlankMacro1</definedName>
    <definedName name="몰1" localSheetId="24">BlankMacro1</definedName>
    <definedName name="몰1" localSheetId="4">BlankMacro1</definedName>
    <definedName name="몰1" localSheetId="5">BlankMacro1</definedName>
    <definedName name="몰1" localSheetId="26">BlankMacro1</definedName>
    <definedName name="몰1" localSheetId="25">BlankMacro1</definedName>
    <definedName name="몰1">BlankMacro1</definedName>
    <definedName name="몰2" localSheetId="10">BlankMacro1</definedName>
    <definedName name="몰2" localSheetId="15">BlankMacro1</definedName>
    <definedName name="몰2" localSheetId="24">BlankMacro1</definedName>
    <definedName name="몰2" localSheetId="4">BlankMacro1</definedName>
    <definedName name="몰2" localSheetId="5">BlankMacro1</definedName>
    <definedName name="몰2" localSheetId="26">BlankMacro1</definedName>
    <definedName name="몰2" localSheetId="25">BlankMacro1</definedName>
    <definedName name="몰2">BlankMacro1</definedName>
    <definedName name="몰3" localSheetId="10">BlankMacro1</definedName>
    <definedName name="몰3" localSheetId="15">BlankMacro1</definedName>
    <definedName name="몰3" localSheetId="24">BlankMacro1</definedName>
    <definedName name="몰3" localSheetId="4">BlankMacro1</definedName>
    <definedName name="몰3" localSheetId="5">BlankMacro1</definedName>
    <definedName name="몰3" localSheetId="26">BlankMacro1</definedName>
    <definedName name="몰3" localSheetId="25">BlankMacro1</definedName>
    <definedName name="몰3">BlankMacro1</definedName>
    <definedName name="몰4" localSheetId="10">BlankMacro1</definedName>
    <definedName name="몰4" localSheetId="15">BlankMacro1</definedName>
    <definedName name="몰4" localSheetId="24">BlankMacro1</definedName>
    <definedName name="몰4" localSheetId="4">BlankMacro1</definedName>
    <definedName name="몰4" localSheetId="5">BlankMacro1</definedName>
    <definedName name="몰4" localSheetId="26">BlankMacro1</definedName>
    <definedName name="몰4" localSheetId="25">BlankMacro1</definedName>
    <definedName name="몰4">BlankMacro1</definedName>
    <definedName name="몰5" localSheetId="10">BlankMacro1</definedName>
    <definedName name="몰5" localSheetId="15">BlankMacro1</definedName>
    <definedName name="몰5" localSheetId="24">BlankMacro1</definedName>
    <definedName name="몰5" localSheetId="4">BlankMacro1</definedName>
    <definedName name="몰5" localSheetId="5">BlankMacro1</definedName>
    <definedName name="몰5" localSheetId="26">BlankMacro1</definedName>
    <definedName name="몰5" localSheetId="25">BlankMacro1</definedName>
    <definedName name="몰5">BlankMacro1</definedName>
    <definedName name="몰6" localSheetId="10">BlankMacro1</definedName>
    <definedName name="몰6" localSheetId="15">BlankMacro1</definedName>
    <definedName name="몰6" localSheetId="24">BlankMacro1</definedName>
    <definedName name="몰6" localSheetId="4">BlankMacro1</definedName>
    <definedName name="몰6" localSheetId="5">BlankMacro1</definedName>
    <definedName name="몰6" localSheetId="26">BlankMacro1</definedName>
    <definedName name="몰6" localSheetId="25">BlankMacro1</definedName>
    <definedName name="몰6">BlankMacro1</definedName>
    <definedName name="몰탈" localSheetId="10">#REF!</definedName>
    <definedName name="몰탈" localSheetId="8">#REF!</definedName>
    <definedName name="몰탈" localSheetId="15">#REF!</definedName>
    <definedName name="몰탈" localSheetId="24">#REF!</definedName>
    <definedName name="몰탈" localSheetId="4">#REF!</definedName>
    <definedName name="몰탈" localSheetId="5">#REF!</definedName>
    <definedName name="몰탈" localSheetId="26">#REF!</definedName>
    <definedName name="몰탈" localSheetId="25">#REF!</definedName>
    <definedName name="몰탈">#REF!</definedName>
    <definedName name="몰탈1" localSheetId="10">#REF!</definedName>
    <definedName name="몰탈1" localSheetId="8">#REF!</definedName>
    <definedName name="몰탈1" localSheetId="15">#REF!</definedName>
    <definedName name="몰탈1" localSheetId="24">#REF!</definedName>
    <definedName name="몰탈1" localSheetId="4">#REF!</definedName>
    <definedName name="몰탈1" localSheetId="5">#REF!</definedName>
    <definedName name="몰탈1" localSheetId="26">#REF!</definedName>
    <definedName name="몰탈1" localSheetId="25">#REF!</definedName>
    <definedName name="몰탈1">#REF!</definedName>
    <definedName name="몰탈2" localSheetId="10">#REF!</definedName>
    <definedName name="몰탈2" localSheetId="8">#REF!</definedName>
    <definedName name="몰탈2" localSheetId="15">#REF!</definedName>
    <definedName name="몰탈2" localSheetId="24">#REF!</definedName>
    <definedName name="몰탈2" localSheetId="4">#REF!</definedName>
    <definedName name="몰탈2" localSheetId="5">#REF!</definedName>
    <definedName name="몰탈2" localSheetId="26">#REF!</definedName>
    <definedName name="몰탈2" localSheetId="25">#REF!</definedName>
    <definedName name="몰탈2">#REF!</definedName>
    <definedName name="몰탈수량">[87]!몰탈수량</definedName>
    <definedName name="못" localSheetId="10">#REF!</definedName>
    <definedName name="못" localSheetId="15">#REF!</definedName>
    <definedName name="못" localSheetId="4">#REF!</definedName>
    <definedName name="못" localSheetId="5">#REF!</definedName>
    <definedName name="못" localSheetId="26">#REF!</definedName>
    <definedName name="못" localSheetId="25">#REF!</definedName>
    <definedName name="못">#REF!</definedName>
    <definedName name="무궁화1003">[59]데이타!$E$216</definedName>
    <definedName name="무궁화1203">[59]데이타!$E$217</definedName>
    <definedName name="무궁화1504">[59]데이타!$E$218</definedName>
    <definedName name="무궁화1805">[59]데이타!$E$219</definedName>
    <definedName name="무궁화2006">[59]데이타!$E$220</definedName>
    <definedName name="무근" localSheetId="10">#REF!</definedName>
    <definedName name="무근" localSheetId="15">#REF!</definedName>
    <definedName name="무근" localSheetId="4">#REF!</definedName>
    <definedName name="무근" localSheetId="5">#REF!</definedName>
    <definedName name="무근" localSheetId="26">#REF!</definedName>
    <definedName name="무근" localSheetId="25">#REF!</definedName>
    <definedName name="무근">#REF!</definedName>
    <definedName name="무늬거푸집" localSheetId="10">#REF!</definedName>
    <definedName name="무늬거푸집" localSheetId="15">#REF!</definedName>
    <definedName name="무늬거푸집" localSheetId="4">#REF!</definedName>
    <definedName name="무늬거푸집" localSheetId="5">#REF!</definedName>
    <definedName name="무늬거푸집" localSheetId="26">#REF!</definedName>
    <definedName name="무늬거푸집" localSheetId="25">#REF!</definedName>
    <definedName name="무늬거푸집">#REF!</definedName>
    <definedName name="무늬석산출" localSheetId="10">BlankMacro1</definedName>
    <definedName name="무늬석산출" localSheetId="15">BlankMacro1</definedName>
    <definedName name="무늬석산출" localSheetId="24">BlankMacro1</definedName>
    <definedName name="무늬석산출" localSheetId="4">BlankMacro1</definedName>
    <definedName name="무늬석산출" localSheetId="5">BlankMacro1</definedName>
    <definedName name="무늬석산출" localSheetId="26">BlankMacro1</definedName>
    <definedName name="무늬석산출" localSheetId="25">BlankMacro1</definedName>
    <definedName name="무늬석산출">BlankMacro1</definedName>
    <definedName name="무수축콘크리트" localSheetId="10">#REF!</definedName>
    <definedName name="무수축콘크리트" localSheetId="15">#REF!</definedName>
    <definedName name="무수축콘크리트" localSheetId="4">#REF!</definedName>
    <definedName name="무수축콘크리트" localSheetId="5">#REF!</definedName>
    <definedName name="무수축콘크리트" localSheetId="26">#REF!</definedName>
    <definedName name="무수축콘크리트" localSheetId="25">#REF!</definedName>
    <definedName name="무수축콘크리트">#REF!</definedName>
    <definedName name="물" localSheetId="10">#REF!</definedName>
    <definedName name="물" localSheetId="15">#REF!</definedName>
    <definedName name="물" localSheetId="4">#REF!</definedName>
    <definedName name="물" localSheetId="5">#REF!</definedName>
    <definedName name="물" localSheetId="26">#REF!</definedName>
    <definedName name="물" localSheetId="25">#REF!</definedName>
    <definedName name="물">#REF!</definedName>
    <definedName name="물____탱____크" localSheetId="10">#REF!</definedName>
    <definedName name="물____탱____크" localSheetId="8">#REF!</definedName>
    <definedName name="물____탱____크" localSheetId="15">#REF!</definedName>
    <definedName name="물____탱____크" localSheetId="24">#REF!</definedName>
    <definedName name="물____탱____크" localSheetId="4">#REF!</definedName>
    <definedName name="물____탱____크" localSheetId="5">#REF!</definedName>
    <definedName name="물____탱____크" localSheetId="26">#REF!</definedName>
    <definedName name="물____탱____크" localSheetId="25">#REF!</definedName>
    <definedName name="물____탱____크">#REF!</definedName>
    <definedName name="물탱크5500L" localSheetId="10">#REF!</definedName>
    <definedName name="물탱크5500L" localSheetId="15">#REF!</definedName>
    <definedName name="물탱크5500L" localSheetId="4">#REF!</definedName>
    <definedName name="물탱크5500L" localSheetId="5">#REF!</definedName>
    <definedName name="물탱크5500L" localSheetId="26">#REF!</definedName>
    <definedName name="물탱크5500L" localSheetId="25">#REF!</definedName>
    <definedName name="물탱크5500L">#REF!</definedName>
    <definedName name="물푸경" localSheetId="10">#REF!</definedName>
    <definedName name="물푸경" localSheetId="15">#REF!</definedName>
    <definedName name="물푸경" localSheetId="4">#REF!</definedName>
    <definedName name="물푸경" localSheetId="5">#REF!</definedName>
    <definedName name="물푸경" localSheetId="26">#REF!</definedName>
    <definedName name="물푸경" localSheetId="25">#REF!</definedName>
    <definedName name="물푸경">#REF!</definedName>
    <definedName name="물푸기" localSheetId="10">#REF!</definedName>
    <definedName name="물푸기" localSheetId="15">#REF!</definedName>
    <definedName name="물푸기" localSheetId="4">#REF!</definedName>
    <definedName name="물푸기" localSheetId="5">#REF!</definedName>
    <definedName name="물푸기" localSheetId="26">#REF!</definedName>
    <definedName name="물푸기" localSheetId="25">#REF!</definedName>
    <definedName name="물푸기">#REF!</definedName>
    <definedName name="물푸노" localSheetId="10">#REF!</definedName>
    <definedName name="물푸노" localSheetId="15">#REF!</definedName>
    <definedName name="물푸노" localSheetId="4">#REF!</definedName>
    <definedName name="물푸노" localSheetId="5">#REF!</definedName>
    <definedName name="물푸노" localSheetId="26">#REF!</definedName>
    <definedName name="물푸노" localSheetId="25">#REF!</definedName>
    <definedName name="물푸노">#REF!</definedName>
    <definedName name="물푸레R5">[59]데이타!$E$221</definedName>
    <definedName name="물푸레R6">[59]데이타!$E$222</definedName>
    <definedName name="물푸레R8">[59]데이타!$E$223</definedName>
    <definedName name="물푸재" localSheetId="10">#REF!</definedName>
    <definedName name="물푸재" localSheetId="15">#REF!</definedName>
    <definedName name="물푸재" localSheetId="4">#REF!</definedName>
    <definedName name="물푸재" localSheetId="5">#REF!</definedName>
    <definedName name="물푸재" localSheetId="26">#REF!</definedName>
    <definedName name="물푸재" localSheetId="25">#REF!</definedName>
    <definedName name="물푸재">#REF!</definedName>
    <definedName name="뭐야" localSheetId="10">#REF!</definedName>
    <definedName name="뭐야" localSheetId="8">#REF!</definedName>
    <definedName name="뭐야" localSheetId="15">#REF!</definedName>
    <definedName name="뭐야" localSheetId="24">#REF!</definedName>
    <definedName name="뭐야" localSheetId="4">#REF!</definedName>
    <definedName name="뭐야" localSheetId="5">#REF!</definedName>
    <definedName name="뭐야" localSheetId="26">#REF!</definedName>
    <definedName name="뭐야" localSheetId="25">#REF!</definedName>
    <definedName name="뭐야">#REF!</definedName>
    <definedName name="뭐야이거" localSheetId="10">#REF!</definedName>
    <definedName name="뭐야이거" localSheetId="15">#REF!</definedName>
    <definedName name="뭐야이거" localSheetId="4">#REF!</definedName>
    <definedName name="뭐야이거" localSheetId="5">#REF!</definedName>
    <definedName name="뭐야이거" localSheetId="26">#REF!</definedName>
    <definedName name="뭐야이거" localSheetId="25">#REF!</definedName>
    <definedName name="뭐야이거">#REF!</definedName>
    <definedName name="뮤" localSheetId="10">#REF!</definedName>
    <definedName name="뮤" localSheetId="8">#REF!</definedName>
    <definedName name="뮤" localSheetId="15">#REF!</definedName>
    <definedName name="뮤" localSheetId="24">#REF!</definedName>
    <definedName name="뮤" localSheetId="4">#REF!</definedName>
    <definedName name="뮤" localSheetId="5">#REF!</definedName>
    <definedName name="뮤" localSheetId="26">#REF!</definedName>
    <definedName name="뮤" localSheetId="25">#REF!</definedName>
    <definedName name="뮤">#REF!</definedName>
    <definedName name="뮤_8" localSheetId="10">#REF!</definedName>
    <definedName name="뮤_8" localSheetId="8">#REF!</definedName>
    <definedName name="뮤_8" localSheetId="15">#REF!</definedName>
    <definedName name="뮤_8" localSheetId="24">#REF!</definedName>
    <definedName name="뮤_8" localSheetId="4">#REF!</definedName>
    <definedName name="뮤_8" localSheetId="5">#REF!</definedName>
    <definedName name="뮤_8" localSheetId="26">#REF!</definedName>
    <definedName name="뮤_8" localSheetId="25">#REF!</definedName>
    <definedName name="뮤_8">#REF!</definedName>
    <definedName name="뮤2" localSheetId="10">#REF!</definedName>
    <definedName name="뮤2" localSheetId="8">#REF!</definedName>
    <definedName name="뮤2" localSheetId="15">#REF!</definedName>
    <definedName name="뮤2" localSheetId="4">#REF!</definedName>
    <definedName name="뮤2" localSheetId="5">#REF!</definedName>
    <definedName name="뮤2" localSheetId="26">#REF!</definedName>
    <definedName name="뮤2" localSheetId="25">#REF!</definedName>
    <definedName name="뮤2">#REF!</definedName>
    <definedName name="뮤2_8" localSheetId="10">#REF!</definedName>
    <definedName name="뮤2_8" localSheetId="8">#REF!</definedName>
    <definedName name="뮤2_8" localSheetId="15">#REF!</definedName>
    <definedName name="뮤2_8" localSheetId="4">#REF!</definedName>
    <definedName name="뮤2_8" localSheetId="5">#REF!</definedName>
    <definedName name="뮤2_8" localSheetId="26">#REF!</definedName>
    <definedName name="뮤2_8" localSheetId="25">#REF!</definedName>
    <definedName name="뮤2_8">#REF!</definedName>
    <definedName name="미" localSheetId="10">#REF!</definedName>
    <definedName name="미" localSheetId="15">#REF!</definedName>
    <definedName name="미" localSheetId="4">#REF!</definedName>
    <definedName name="미" localSheetId="5">#REF!</definedName>
    <definedName name="미" localSheetId="26">#REF!</definedName>
    <definedName name="미" localSheetId="25">#REF!</definedName>
    <definedName name="미">#REF!</definedName>
    <definedName name="미끄럼방지1" localSheetId="10">#REF!</definedName>
    <definedName name="미끄럼방지1" localSheetId="15">#REF!</definedName>
    <definedName name="미끄럼방지1" localSheetId="4">#REF!</definedName>
    <definedName name="미끄럼방지1" localSheetId="5">#REF!</definedName>
    <definedName name="미끄럼방지1" localSheetId="26">#REF!</definedName>
    <definedName name="미끄럼방지1" localSheetId="25">#REF!</definedName>
    <definedName name="미끄럼방지1">#REF!</definedName>
    <definedName name="미끄럼수량" localSheetId="10">#REF!</definedName>
    <definedName name="미끄럼수량" localSheetId="15">#REF!</definedName>
    <definedName name="미끄럼수량" localSheetId="4">#REF!</definedName>
    <definedName name="미끄럼수량" localSheetId="5">#REF!</definedName>
    <definedName name="미끄럼수량" localSheetId="26">#REF!</definedName>
    <definedName name="미끄럼수량" localSheetId="25">#REF!</definedName>
    <definedName name="미끄럼수량">#REF!</definedName>
    <definedName name="미선0804">[59]데이타!$E$224</definedName>
    <definedName name="미선1206">[59]데이타!$E$225</definedName>
    <definedName name="미오" localSheetId="10">#REF!</definedName>
    <definedName name="미오" localSheetId="15">#REF!</definedName>
    <definedName name="미오" localSheetId="4">#REF!</definedName>
    <definedName name="미오" localSheetId="5">#REF!</definedName>
    <definedName name="미오" localSheetId="26">#REF!</definedName>
    <definedName name="미오" localSheetId="25">#REF!</definedName>
    <definedName name="미오">#REF!</definedName>
    <definedName name="미장공" localSheetId="10">#REF!</definedName>
    <definedName name="미장공" localSheetId="15">#REF!</definedName>
    <definedName name="미장공" localSheetId="4">#REF!</definedName>
    <definedName name="미장공" localSheetId="5">#REF!</definedName>
    <definedName name="미장공" localSheetId="26">#REF!</definedName>
    <definedName name="미장공" localSheetId="25">#REF!</definedName>
    <definedName name="미장공">#REF!</definedName>
    <definedName name="민">#NAME?</definedName>
    <definedName name="민_10">#NAME?</definedName>
    <definedName name="민_8">#NAME?</definedName>
    <definedName name="민_9">#NAME?</definedName>
    <definedName name="밑변" localSheetId="10">#REF!</definedName>
    <definedName name="밑변" localSheetId="8">#REF!</definedName>
    <definedName name="밑변" localSheetId="15">#REF!</definedName>
    <definedName name="밑변" localSheetId="24">#REF!</definedName>
    <definedName name="밑변" localSheetId="4">#REF!</definedName>
    <definedName name="밑변" localSheetId="5">#REF!</definedName>
    <definedName name="밑변" localSheetId="26">#REF!</definedName>
    <definedName name="밑변" localSheetId="25">#REF!</definedName>
    <definedName name="밑변">#REF!</definedName>
    <definedName name="ㅂ" localSheetId="10">#REF!</definedName>
    <definedName name="ㅂ" localSheetId="8">#REF!</definedName>
    <definedName name="ㅂ" localSheetId="15">#REF!</definedName>
    <definedName name="ㅂ" localSheetId="24">#REF!</definedName>
    <definedName name="ㅂ" localSheetId="4">#REF!</definedName>
    <definedName name="ㅂ" localSheetId="5">#REF!</definedName>
    <definedName name="ㅂ" localSheetId="26">#REF!</definedName>
    <definedName name="ㅂ" localSheetId="25">#REF!</definedName>
    <definedName name="ㅂ">#REF!</definedName>
    <definedName name="ㅂ_8" localSheetId="10">#REF!</definedName>
    <definedName name="ㅂ_8" localSheetId="8">#REF!</definedName>
    <definedName name="ㅂ_8" localSheetId="15">#REF!</definedName>
    <definedName name="ㅂ_8" localSheetId="24">#REF!</definedName>
    <definedName name="ㅂ_8" localSheetId="4">#REF!</definedName>
    <definedName name="ㅂ_8" localSheetId="5">#REF!</definedName>
    <definedName name="ㅂ_8" localSheetId="26">#REF!</definedName>
    <definedName name="ㅂ_8" localSheetId="25">#REF!</definedName>
    <definedName name="ㅂ_8">#REF!</definedName>
    <definedName name="ㅂ12">'[88]플랜트 설치'!$A:$A,'[88]플랜트 설치'!$1:$2</definedName>
    <definedName name="ㅂㄷ"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ㄹ"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ㅁㄷㅎ" localSheetId="10">#REF!</definedName>
    <definedName name="ㅂㅁㄷㅎ" localSheetId="8">#REF!</definedName>
    <definedName name="ㅂㅁㄷㅎ" localSheetId="15">#REF!</definedName>
    <definedName name="ㅂㅁㄷㅎ" localSheetId="24">#REF!</definedName>
    <definedName name="ㅂㅁㄷㅎ" localSheetId="4">#REF!</definedName>
    <definedName name="ㅂㅁㄷㅎ" localSheetId="5">#REF!</definedName>
    <definedName name="ㅂㅁㄷㅎ" localSheetId="26">#REF!</definedName>
    <definedName name="ㅂㅁㄷㅎ" localSheetId="25">#REF!</definedName>
    <definedName name="ㅂㅁㄷㅎ">#REF!</definedName>
    <definedName name="ㅂㅁㅁㅎㅁㄷㄱ" localSheetId="10" hidden="1">#REF!</definedName>
    <definedName name="ㅂㅁㅁㅎㅁㄷㄱ" localSheetId="8" hidden="1">#REF!</definedName>
    <definedName name="ㅂㅁㅁㅎㅁㄷㄱ" localSheetId="15" hidden="1">#REF!</definedName>
    <definedName name="ㅂㅁㅁㅎㅁㄷㄱ" localSheetId="4" hidden="1">#REF!</definedName>
    <definedName name="ㅂㅁㅁㅎㅁㄷㄱ" localSheetId="5" hidden="1">#REF!</definedName>
    <definedName name="ㅂㅁㅁㅎㅁㄷㄱ" localSheetId="26" hidden="1">#REF!</definedName>
    <definedName name="ㅂㅁㅁㅎㅁㄷㄱ" localSheetId="25" hidden="1">#REF!</definedName>
    <definedName name="ㅂㅁㅁㅎㅁㄷㄱ" hidden="1">#REF!</definedName>
    <definedName name="ㅂㅂ">#NAME?</definedName>
    <definedName name="ㅂㅂ_10">#NAME?</definedName>
    <definedName name="ㅂㅂ_8">#NAME?</definedName>
    <definedName name="ㅂㅂ_9">#NAME?</definedName>
    <definedName name="ㅂㅂㅂ" localSheetId="18" hidden="1">{"'중기작업1'!$A$1:$V$18"}</definedName>
    <definedName name="ㅂㅂㅂ" localSheetId="24">#REF!</definedName>
    <definedName name="ㅂㅂㅂ" localSheetId="21" hidden="1">{"'중기작업1'!$A$1:$V$18"}</definedName>
    <definedName name="ㅂㅂㅂ"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ㅂ"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ㅂ"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ㅂㅂ"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ㅂㅂ"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ㅈㅂㅈ" localSheetId="10">#REF!</definedName>
    <definedName name="ㅂㅂㅈㅂㅈ" localSheetId="15">#REF!</definedName>
    <definedName name="ㅂㅂㅈㅂㅈ" localSheetId="4">#REF!</definedName>
    <definedName name="ㅂㅂㅈㅂㅈ" localSheetId="5">#REF!</definedName>
    <definedName name="ㅂㅂㅈㅂㅈ" localSheetId="26">#REF!</definedName>
    <definedName name="ㅂㅂㅈㅂㅈ" localSheetId="25">#REF!</definedName>
    <definedName name="ㅂㅂㅈㅂㅈ">#REF!</definedName>
    <definedName name="ㅂㅇㄴㄻㅇ" localSheetId="18" hidden="1">{"'산출근거'!$B$4:$D$8"}</definedName>
    <definedName name="ㅂㅇㄴㄻㅇ" localSheetId="21" hidden="1">{"'산출근거'!$B$4:$D$8"}</definedName>
    <definedName name="ㅂㅇㄴㄻㅇ" hidden="1">{"'산출근거'!$B$4:$D$8"}</definedName>
    <definedName name="ㅂㅈ" localSheetId="24" hidden="1">{#N/A,#N/A,FALSE,"2~8번"}</definedName>
    <definedName name="ㅂㅈ" hidden="1">{#N/A,#N/A,FALSE,"2~8번"}</definedName>
    <definedName name="ㅂㅈㄱㄷㅈㅂㄱㅈㄷㅂㄱ" localSheetId="24" hidden="1">{#N/A,#N/A,FALSE,"이정표"}</definedName>
    <definedName name="ㅂㅈㄱㄷㅈㅂㄱㅈㄷㅂㄱ" hidden="1">{#N/A,#N/A,FALSE,"이정표"}</definedName>
    <definedName name="ㅂㅈㄷ" localSheetId="24" hidden="1">{#N/A,#N/A,FALSE,"골재소요량";#N/A,#N/A,FALSE,"골재소요량"}</definedName>
    <definedName name="ㅂㅈㄷ" hidden="1">{#N/A,#N/A,FALSE,"골재소요량";#N/A,#N/A,FALSE,"골재소요량"}</definedName>
    <definedName name="ㅂㅈㄷㄱㄷㅈㄱ" localSheetId="10">#REF!</definedName>
    <definedName name="ㅂㅈㄷㄱㄷㅈㄱ" localSheetId="15">#REF!</definedName>
    <definedName name="ㅂㅈㄷㄱㄷㅈㄱ" localSheetId="4">#REF!</definedName>
    <definedName name="ㅂㅈㄷㄱㄷㅈㄱ" localSheetId="5">#REF!</definedName>
    <definedName name="ㅂㅈㄷㄱㄷㅈㄱ" localSheetId="26">#REF!</definedName>
    <definedName name="ㅂㅈㄷㄱㄷㅈㄱ" localSheetId="25">#REF!</definedName>
    <definedName name="ㅂㅈㄷㄱㄷㅈㄱ">#REF!</definedName>
    <definedName name="ㅂㅈㄷㅈㄷㅂ" localSheetId="10">#REF!</definedName>
    <definedName name="ㅂㅈㄷㅈㄷㅂ" localSheetId="15">#REF!</definedName>
    <definedName name="ㅂㅈㄷㅈㄷㅂ" localSheetId="4">#REF!</definedName>
    <definedName name="ㅂㅈㄷㅈㄷㅂ" localSheetId="5">#REF!</definedName>
    <definedName name="ㅂㅈㄷㅈㄷㅂ" localSheetId="26">#REF!</definedName>
    <definedName name="ㅂㅈㄷㅈㄷㅂ" localSheetId="25">#REF!</definedName>
    <definedName name="ㅂㅈㄷㅈㄷㅂ">#REF!</definedName>
    <definedName name="ㅂㅍ"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ㅎ"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ㅎㅁㅇㅀ" localSheetId="10">#REF!</definedName>
    <definedName name="ㅂㅎㅁㅇㅀ" localSheetId="8">#REF!</definedName>
    <definedName name="ㅂㅎㅁㅇㅀ" localSheetId="15">#REF!</definedName>
    <definedName name="ㅂㅎㅁㅇㅀ" localSheetId="24">#REF!</definedName>
    <definedName name="ㅂㅎㅁㅇㅀ" localSheetId="4">#REF!</definedName>
    <definedName name="ㅂㅎㅁㅇㅀ" localSheetId="5">#REF!</definedName>
    <definedName name="ㅂㅎㅁㅇㅀ" localSheetId="26">#REF!</definedName>
    <definedName name="ㅂㅎㅁㅇㅀ" localSheetId="25">#REF!</definedName>
    <definedName name="ㅂㅎㅁㅇㅀ">#REF!</definedName>
    <definedName name="ㅂㅎㅎㅁ" localSheetId="10">#REF!</definedName>
    <definedName name="ㅂㅎㅎㅁ" localSheetId="8">#REF!</definedName>
    <definedName name="ㅂㅎㅎㅁ" localSheetId="15">#REF!</definedName>
    <definedName name="ㅂㅎㅎㅁ" localSheetId="24">#REF!</definedName>
    <definedName name="ㅂㅎㅎㅁ" localSheetId="4">#REF!</definedName>
    <definedName name="ㅂㅎㅎㅁ" localSheetId="5">#REF!</definedName>
    <definedName name="ㅂㅎㅎㅁ" localSheetId="26">#REF!</definedName>
    <definedName name="ㅂㅎㅎㅁ" localSheetId="25">#REF!</definedName>
    <definedName name="ㅂㅎㅎㅁ">#REF!</definedName>
    <definedName name="바" localSheetId="10">'[48]토사(PE)'!#REF!</definedName>
    <definedName name="바" localSheetId="8">'[48]토사(PE)'!#REF!</definedName>
    <definedName name="바" localSheetId="15">'[48]토사(PE)'!#REF!</definedName>
    <definedName name="바" localSheetId="4">'[48]토사(PE)'!#REF!</definedName>
    <definedName name="바" localSheetId="5">'[48]토사(PE)'!#REF!</definedName>
    <definedName name="바" localSheetId="26">'[48]토사(PE)'!#REF!</definedName>
    <definedName name="바" localSheetId="25">'[48]토사(PE)'!#REF!</definedName>
    <definedName name="바">'[48]토사(PE)'!#REF!</definedName>
    <definedName name="바_8" localSheetId="10">#REF!</definedName>
    <definedName name="바_8" localSheetId="8">#REF!</definedName>
    <definedName name="바_8" localSheetId="15">#REF!</definedName>
    <definedName name="바_8" localSheetId="24">#REF!</definedName>
    <definedName name="바_8" localSheetId="4">#REF!</definedName>
    <definedName name="바_8" localSheetId="5">#REF!</definedName>
    <definedName name="바_8" localSheetId="26">#REF!</definedName>
    <definedName name="바_8" localSheetId="25">#REF!</definedName>
    <definedName name="바_8">#REF!</definedName>
    <definedName name="바닥" localSheetId="10">'[28]토사(PE)'!#REF!</definedName>
    <definedName name="바닥" localSheetId="8">'[28]토사(PE)'!#REF!</definedName>
    <definedName name="바닥" localSheetId="15">'[28]토사(PE)'!#REF!</definedName>
    <definedName name="바닥" localSheetId="4">'[28]토사(PE)'!#REF!</definedName>
    <definedName name="바닥" localSheetId="5">'[28]토사(PE)'!#REF!</definedName>
    <definedName name="바닥" localSheetId="26">'[28]토사(PE)'!#REF!</definedName>
    <definedName name="바닥" localSheetId="25">'[28]토사(PE)'!#REF!</definedName>
    <definedName name="바닥">'[28]토사(PE)'!#REF!</definedName>
    <definedName name="바닥_8" localSheetId="10">#REF!</definedName>
    <definedName name="바닥_8" localSheetId="8">#REF!</definedName>
    <definedName name="바닥_8" localSheetId="15">#REF!</definedName>
    <definedName name="바닥_8" localSheetId="24">#REF!</definedName>
    <definedName name="바닥_8" localSheetId="4">#REF!</definedName>
    <definedName name="바닥_8" localSheetId="5">#REF!</definedName>
    <definedName name="바닥_8" localSheetId="26">#REF!</definedName>
    <definedName name="바닥_8" localSheetId="25">#REF!</definedName>
    <definedName name="바닥_8">#REF!</definedName>
    <definedName name="바닥면정리" localSheetId="24" hidden="1">{#N/A,#N/A,FALSE,"2~8번"}</definedName>
    <definedName name="바닥면정리" hidden="1">{#N/A,#N/A,FALSE,"2~8번"}</definedName>
    <definedName name="바닥몰" localSheetId="10">#REF!</definedName>
    <definedName name="바닥몰" localSheetId="15">#REF!</definedName>
    <definedName name="바닥몰" localSheetId="4">#REF!</definedName>
    <definedName name="바닥몰" localSheetId="5">#REF!</definedName>
    <definedName name="바닥몰" localSheetId="26">#REF!</definedName>
    <definedName name="바닥몰" localSheetId="25">#REF!</definedName>
    <definedName name="바닥몰">#REF!</definedName>
    <definedName name="바닥판부" localSheetId="10">#REF!</definedName>
    <definedName name="바닥판부" localSheetId="15">#REF!</definedName>
    <definedName name="바닥판부" localSheetId="4">#REF!</definedName>
    <definedName name="바닥판부" localSheetId="5">#REF!</definedName>
    <definedName name="바닥판부" localSheetId="26">#REF!</definedName>
    <definedName name="바닥판부" localSheetId="25">#REF!</definedName>
    <definedName name="바닥판부">#REF!</definedName>
    <definedName name="바리" localSheetId="10">#REF!</definedName>
    <definedName name="바리" localSheetId="15">#REF!</definedName>
    <definedName name="바리" localSheetId="4">#REF!</definedName>
    <definedName name="바리" localSheetId="5">#REF!</definedName>
    <definedName name="바리" localSheetId="26">#REF!</definedName>
    <definedName name="바리" localSheetId="25">#REF!</definedName>
    <definedName name="바리">#REF!</definedName>
    <definedName name="바보만세" localSheetId="10">#REF!</definedName>
    <definedName name="바보만세" localSheetId="15">#REF!</definedName>
    <definedName name="바보만세" localSheetId="4">#REF!</definedName>
    <definedName name="바보만세" localSheetId="5">#REF!</definedName>
    <definedName name="바보만세" localSheetId="26">#REF!</definedName>
    <definedName name="바보만세" localSheetId="25">#REF!</definedName>
    <definedName name="바보만세">#REF!</definedName>
    <definedName name="바이_브레이트" localSheetId="10">#REF!</definedName>
    <definedName name="바이_브레이트" localSheetId="8">#REF!</definedName>
    <definedName name="바이_브레이트" localSheetId="15">#REF!</definedName>
    <definedName name="바이_브레이트" localSheetId="24">#REF!</definedName>
    <definedName name="바이_브레이트" localSheetId="4">#REF!</definedName>
    <definedName name="바이_브레이트" localSheetId="5">#REF!</definedName>
    <definedName name="바이_브레이트" localSheetId="26">#REF!</definedName>
    <definedName name="바이_브레이트" localSheetId="25">#REF!</definedName>
    <definedName name="바이_브레이트">#REF!</definedName>
    <definedName name="박리제" localSheetId="10">#REF!</definedName>
    <definedName name="박리제" localSheetId="15">#REF!</definedName>
    <definedName name="박리제" localSheetId="4">#REF!</definedName>
    <definedName name="박리제" localSheetId="5">#REF!</definedName>
    <definedName name="박리제" localSheetId="26">#REF!</definedName>
    <definedName name="박리제" localSheetId="25">#REF!</definedName>
    <definedName name="박리제">#REF!</definedName>
    <definedName name="박병민" localSheetId="10">#REF!</definedName>
    <definedName name="박병민" localSheetId="15">#REF!</definedName>
    <definedName name="박병민" localSheetId="4">#REF!</definedName>
    <definedName name="박병민" localSheetId="5">#REF!</definedName>
    <definedName name="박병민" localSheetId="26">#REF!</definedName>
    <definedName name="박병민" localSheetId="25">#REF!</definedName>
    <definedName name="박병민">#REF!</definedName>
    <definedName name="반사경위치" localSheetId="10">#REF!</definedName>
    <definedName name="반사경위치" localSheetId="15">#REF!</definedName>
    <definedName name="반사경위치" localSheetId="4">#REF!</definedName>
    <definedName name="반사경위치" localSheetId="5">#REF!</definedName>
    <definedName name="반사경위치" localSheetId="26">#REF!</definedName>
    <definedName name="반사경위치" localSheetId="25">#REF!</definedName>
    <definedName name="반사경위치">#REF!</definedName>
    <definedName name="반송1012">[59]데이타!$E$148</definedName>
    <definedName name="반송1215">[59]데이타!$E$149</definedName>
    <definedName name="반송1518">[59]데이타!$E$150</definedName>
    <definedName name="반송1520">[59]데이타!$E$151</definedName>
    <definedName name="반송2022">[59]데이타!$E$152</definedName>
    <definedName name="반중력식옹벽_개소별명세" localSheetId="10">#REF!</definedName>
    <definedName name="반중력식옹벽_개소별명세" localSheetId="15">#REF!</definedName>
    <definedName name="반중력식옹벽_개소별명세" localSheetId="4">#REF!</definedName>
    <definedName name="반중력식옹벽_개소별명세" localSheetId="5">#REF!</definedName>
    <definedName name="반중력식옹벽_개소별명세" localSheetId="26">#REF!</definedName>
    <definedName name="반중력식옹벽_개소별명세" localSheetId="25">#REF!</definedName>
    <definedName name="반중력식옹벽_개소별명세">#REF!</definedName>
    <definedName name="반중력식옹벽_수량집계" localSheetId="10">#REF!</definedName>
    <definedName name="반중력식옹벽_수량집계" localSheetId="15">#REF!</definedName>
    <definedName name="반중력식옹벽_수량집계" localSheetId="4">#REF!</definedName>
    <definedName name="반중력식옹벽_수량집계" localSheetId="5">#REF!</definedName>
    <definedName name="반중력식옹벽_수량집계" localSheetId="26">#REF!</definedName>
    <definedName name="반중력식옹벽_수량집계" localSheetId="25">#REF!</definedName>
    <definedName name="반중력식옹벽_수량집계">#REF!</definedName>
    <definedName name="반중력식옹벽개소별명세" localSheetId="10">#REF!</definedName>
    <definedName name="반중력식옹벽개소별명세" localSheetId="8">#REF!</definedName>
    <definedName name="반중력식옹벽개소별명세" localSheetId="15">#REF!</definedName>
    <definedName name="반중력식옹벽개소별명세" localSheetId="24">#REF!</definedName>
    <definedName name="반중력식옹벽개소별명세" localSheetId="4">#REF!</definedName>
    <definedName name="반중력식옹벽개소별명세" localSheetId="5">#REF!</definedName>
    <definedName name="반중력식옹벽개소별명세" localSheetId="26">#REF!</definedName>
    <definedName name="반중력식옹벽개소별명세" localSheetId="25">#REF!</definedName>
    <definedName name="반중력식옹벽개소별명세">#REF!</definedName>
    <definedName name="반중력식옹벽단위수량산식_성토구배1.5_1.8" localSheetId="10">#REF!</definedName>
    <definedName name="반중력식옹벽단위수량산식_성토구배1.5_1.8" localSheetId="8">#REF!</definedName>
    <definedName name="반중력식옹벽단위수량산식_성토구배1.5_1.8" localSheetId="15">#REF!</definedName>
    <definedName name="반중력식옹벽단위수량산식_성토구배1.5_1.8" localSheetId="24">#REF!</definedName>
    <definedName name="반중력식옹벽단위수량산식_성토구배1.5_1.8" localSheetId="4">#REF!</definedName>
    <definedName name="반중력식옹벽단위수량산식_성토구배1.5_1.8" localSheetId="5">#REF!</definedName>
    <definedName name="반중력식옹벽단위수량산식_성토구배1.5_1.8" localSheetId="26">#REF!</definedName>
    <definedName name="반중력식옹벽단위수량산식_성토구배1.5_1.8" localSheetId="25">#REF!</definedName>
    <definedName name="반중력식옹벽단위수량산식_성토구배1.5_1.8">#REF!</definedName>
    <definedName name="반중력식옹벽단위수량표_성토구배1.5_1.8" localSheetId="10">#REF!</definedName>
    <definedName name="반중력식옹벽단위수량표_성토구배1.5_1.8" localSheetId="8">#REF!</definedName>
    <definedName name="반중력식옹벽단위수량표_성토구배1.5_1.8" localSheetId="15">#REF!</definedName>
    <definedName name="반중력식옹벽단위수량표_성토구배1.5_1.8" localSheetId="24">#REF!</definedName>
    <definedName name="반중력식옹벽단위수량표_성토구배1.5_1.8" localSheetId="4">#REF!</definedName>
    <definedName name="반중력식옹벽단위수량표_성토구배1.5_1.8" localSheetId="5">#REF!</definedName>
    <definedName name="반중력식옹벽단위수량표_성토구배1.5_1.8" localSheetId="26">#REF!</definedName>
    <definedName name="반중력식옹벽단위수량표_성토구배1.5_1.8" localSheetId="25">#REF!</definedName>
    <definedName name="반중력식옹벽단위수량표_성토구배1.5_1.8">#REF!</definedName>
    <definedName name="반중력식옹벽단위수량표및치수표_수평" localSheetId="10">#REF!</definedName>
    <definedName name="반중력식옹벽단위수량표및치수표_수평" localSheetId="8">#REF!</definedName>
    <definedName name="반중력식옹벽단위수량표및치수표_수평" localSheetId="15">#REF!</definedName>
    <definedName name="반중력식옹벽단위수량표및치수표_수평" localSheetId="4">#REF!</definedName>
    <definedName name="반중력식옹벽단위수량표및치수표_수평" localSheetId="5">#REF!</definedName>
    <definedName name="반중력식옹벽단위수량표및치수표_수평" localSheetId="26">#REF!</definedName>
    <definedName name="반중력식옹벽단위수량표및치수표_수평" localSheetId="25">#REF!</definedName>
    <definedName name="반중력식옹벽단위수량표및치수표_수평">#REF!</definedName>
    <definedName name="반중력식옹벽수량집계" localSheetId="10">#REF!</definedName>
    <definedName name="반중력식옹벽수량집계" localSheetId="8">#REF!</definedName>
    <definedName name="반중력식옹벽수량집계" localSheetId="15">#REF!</definedName>
    <definedName name="반중력식옹벽수량집계" localSheetId="4">#REF!</definedName>
    <definedName name="반중력식옹벽수량집계" localSheetId="5">#REF!</definedName>
    <definedName name="반중력식옹벽수량집계" localSheetId="26">#REF!</definedName>
    <definedName name="반중력식옹벽수량집계" localSheetId="25">#REF!</definedName>
    <definedName name="반중력식옹벽수량집계">#REF!</definedName>
    <definedName name="반중력식옹벽치수표_성토구배1.5_1.8" localSheetId="10">#REF!</definedName>
    <definedName name="반중력식옹벽치수표_성토구배1.5_1.8" localSheetId="8">#REF!</definedName>
    <definedName name="반중력식옹벽치수표_성토구배1.5_1.8" localSheetId="15">#REF!</definedName>
    <definedName name="반중력식옹벽치수표_성토구배1.5_1.8" localSheetId="4">#REF!</definedName>
    <definedName name="반중력식옹벽치수표_성토구배1.5_1.8" localSheetId="5">#REF!</definedName>
    <definedName name="반중력식옹벽치수표_성토구배1.5_1.8" localSheetId="26">#REF!</definedName>
    <definedName name="반중력식옹벽치수표_성토구배1.5_1.8" localSheetId="25">#REF!</definedName>
    <definedName name="반중력식옹벽치수표_성토구배1.5_1.8">#REF!</definedName>
    <definedName name="반중력식용벽단위수량산식_수평" localSheetId="10">#REF!</definedName>
    <definedName name="반중력식용벽단위수량산식_수평" localSheetId="8">#REF!</definedName>
    <definedName name="반중력식용벽단위수량산식_수평" localSheetId="15">#REF!</definedName>
    <definedName name="반중력식용벽단위수량산식_수평" localSheetId="4">#REF!</definedName>
    <definedName name="반중력식용벽단위수량산식_수평" localSheetId="5">#REF!</definedName>
    <definedName name="반중력식용벽단위수량산식_수평" localSheetId="26">#REF!</definedName>
    <definedName name="반중력식용벽단위수량산식_수평" localSheetId="25">#REF!</definedName>
    <definedName name="반중력식용벽단위수량산식_수평">#REF!</definedName>
    <definedName name="발____전____기" localSheetId="10">#REF!</definedName>
    <definedName name="발____전____기" localSheetId="8">#REF!</definedName>
    <definedName name="발____전____기" localSheetId="15">#REF!</definedName>
    <definedName name="발____전____기" localSheetId="4">#REF!</definedName>
    <definedName name="발____전____기" localSheetId="5">#REF!</definedName>
    <definedName name="발____전____기" localSheetId="26">#REF!</definedName>
    <definedName name="발____전____기" localSheetId="25">#REF!</definedName>
    <definedName name="발____전____기">#REF!</definedName>
    <definedName name="발파암구간선택층포장공제면적산출" localSheetId="10">#REF!</definedName>
    <definedName name="발파암구간선택층포장공제면적산출" localSheetId="8">#REF!</definedName>
    <definedName name="발파암구간선택층포장공제면적산출" localSheetId="15">#REF!</definedName>
    <definedName name="발파암구간선택층포장공제면적산출" localSheetId="4">#REF!</definedName>
    <definedName name="발파암구간선택층포장공제면적산출" localSheetId="5">#REF!</definedName>
    <definedName name="발파암구간선택층포장공제면적산출" localSheetId="26">#REF!</definedName>
    <definedName name="발파암구간선택층포장공제면적산출" localSheetId="25">#REF!</definedName>
    <definedName name="발파암구간선택층포장공제면적산출">#REF!</definedName>
    <definedName name="방_모" localSheetId="10">[61]수량산출!#REF!</definedName>
    <definedName name="방_모" localSheetId="8">[61]수량산출!#REF!</definedName>
    <definedName name="방_모" localSheetId="15">[61]수량산출!#REF!</definedName>
    <definedName name="방_모" localSheetId="4">[61]수량산출!#REF!</definedName>
    <definedName name="방_모" localSheetId="5">[61]수량산출!#REF!</definedName>
    <definedName name="방_모" localSheetId="26">[61]수량산출!#REF!</definedName>
    <definedName name="방_모" localSheetId="25">[61]수량산출!#REF!</definedName>
    <definedName name="방_모">[61]수량산출!#REF!</definedName>
    <definedName name="방류펌프" localSheetId="10">#REF!</definedName>
    <definedName name="방류펌프" localSheetId="8">#REF!</definedName>
    <definedName name="방류펌프" localSheetId="15">#REF!</definedName>
    <definedName name="방류펌프" localSheetId="4">#REF!</definedName>
    <definedName name="방류펌프" localSheetId="5">#REF!</definedName>
    <definedName name="방류펌프" localSheetId="26">#REF!</definedName>
    <definedName name="방류펌프" localSheetId="25">#REF!</definedName>
    <definedName name="방류펌프">#REF!</definedName>
    <definedName name="방수1" localSheetId="10">#REF!</definedName>
    <definedName name="방수1" localSheetId="8">#REF!</definedName>
    <definedName name="방수1" localSheetId="15">#REF!</definedName>
    <definedName name="방수1" localSheetId="24">#REF!</definedName>
    <definedName name="방수1" localSheetId="4">#REF!</definedName>
    <definedName name="방수1" localSheetId="5">#REF!</definedName>
    <definedName name="방수1" localSheetId="26">#REF!</definedName>
    <definedName name="방수1" localSheetId="25">#REF!</definedName>
    <definedName name="방수1">#REF!</definedName>
    <definedName name="방수2" localSheetId="10">#REF!</definedName>
    <definedName name="방수2" localSheetId="8">#REF!</definedName>
    <definedName name="방수2" localSheetId="15">#REF!</definedName>
    <definedName name="방수2" localSheetId="24">#REF!</definedName>
    <definedName name="방수2" localSheetId="4">#REF!</definedName>
    <definedName name="방수2" localSheetId="5">#REF!</definedName>
    <definedName name="방수2" localSheetId="26">#REF!</definedName>
    <definedName name="방수2" localSheetId="25">#REF!</definedName>
    <definedName name="방수2">#REF!</definedName>
    <definedName name="방수3" localSheetId="10">#REF!</definedName>
    <definedName name="방수3" localSheetId="8">#REF!</definedName>
    <definedName name="방수3" localSheetId="15">#REF!</definedName>
    <definedName name="방수3" localSheetId="4">#REF!</definedName>
    <definedName name="방수3" localSheetId="5">#REF!</definedName>
    <definedName name="방수3" localSheetId="26">#REF!</definedName>
    <definedName name="방수3" localSheetId="25">#REF!</definedName>
    <definedName name="방수3">#REF!</definedName>
    <definedName name="방수4" localSheetId="10">#REF!</definedName>
    <definedName name="방수4" localSheetId="8">#REF!</definedName>
    <definedName name="방수4" localSheetId="15">#REF!</definedName>
    <definedName name="방수4" localSheetId="4">#REF!</definedName>
    <definedName name="방수4" localSheetId="5">#REF!</definedName>
    <definedName name="방수4" localSheetId="26">#REF!</definedName>
    <definedName name="방수4" localSheetId="25">#REF!</definedName>
    <definedName name="방수4">#REF!</definedName>
    <definedName name="방수공" localSheetId="10">#REF!</definedName>
    <definedName name="방수공" localSheetId="15">#REF!</definedName>
    <definedName name="방수공" localSheetId="4">#REF!</definedName>
    <definedName name="방수공" localSheetId="5">#REF!</definedName>
    <definedName name="방수공" localSheetId="26">#REF!</definedName>
    <definedName name="방수공" localSheetId="25">#REF!</definedName>
    <definedName name="방수공">#REF!</definedName>
    <definedName name="방수로집계표" localSheetId="18" hidden="1">{"'산출근거'!$B$4:$D$8"}</definedName>
    <definedName name="방수로집계표" localSheetId="21" hidden="1">{"'산출근거'!$B$4:$D$8"}</definedName>
    <definedName name="방수로집계표" hidden="1">{"'산출근거'!$B$4:$D$8"}</definedName>
    <definedName name="방수몰탈" localSheetId="10">#REF!</definedName>
    <definedName name="방수몰탈" localSheetId="8">#REF!</definedName>
    <definedName name="방수몰탈" localSheetId="15">#REF!</definedName>
    <definedName name="방수몰탈" localSheetId="4">#REF!</definedName>
    <definedName name="방수몰탈" localSheetId="5">#REF!</definedName>
    <definedName name="방수몰탈" localSheetId="26">#REF!</definedName>
    <definedName name="방수몰탈" localSheetId="25">#REF!</definedName>
    <definedName name="방수몰탈">#REF!</definedName>
    <definedName name="방수액" localSheetId="10">#REF!</definedName>
    <definedName name="방수액" localSheetId="15">#REF!</definedName>
    <definedName name="방수액" localSheetId="4">#REF!</definedName>
    <definedName name="방수액" localSheetId="5">#REF!</definedName>
    <definedName name="방수액" localSheetId="26">#REF!</definedName>
    <definedName name="방수액" localSheetId="25">#REF!</definedName>
    <definedName name="방수액">#REF!</definedName>
    <definedName name="방음벽" localSheetId="24" hidden="1">{#N/A,#N/A,FALSE,"2~8번"}</definedName>
    <definedName name="방음벽" hidden="1">{#N/A,#N/A,FALSE,"2~8번"}</definedName>
    <definedName name="방음벽1" localSheetId="24" hidden="1">{#N/A,#N/A,FALSE,"운반시간"}</definedName>
    <definedName name="방음벽1" hidden="1">{#N/A,#N/A,FALSE,"운반시간"}</definedName>
    <definedName name="방진고무50" localSheetId="10">#REF!</definedName>
    <definedName name="방진고무50" localSheetId="15">#REF!</definedName>
    <definedName name="방진고무50" localSheetId="4">#REF!</definedName>
    <definedName name="방진고무50" localSheetId="5">#REF!</definedName>
    <definedName name="방진고무50" localSheetId="26">#REF!</definedName>
    <definedName name="방진고무50" localSheetId="25">#REF!</definedName>
    <definedName name="방진고무50">#REF!</definedName>
    <definedName name="방파제3" localSheetId="18" hidden="1">{"'산출근거'!$B$4:$D$8"}</definedName>
    <definedName name="방파제3" localSheetId="21" hidden="1">{"'산출근거'!$B$4:$D$8"}</definedName>
    <definedName name="방파제3" hidden="1">{"'산출근거'!$B$4:$D$8"}</definedName>
    <definedName name="방호벽" localSheetId="10">#REF!</definedName>
    <definedName name="방호벽" localSheetId="8">#REF!</definedName>
    <definedName name="방호벽" localSheetId="15">#REF!</definedName>
    <definedName name="방호벽" localSheetId="4">#REF!</definedName>
    <definedName name="방호벽" localSheetId="5">#REF!</definedName>
    <definedName name="방호벽" localSheetId="26">#REF!</definedName>
    <definedName name="방호벽" localSheetId="25">#REF!</definedName>
    <definedName name="방호벽">#REF!</definedName>
    <definedName name="방호벽_8" localSheetId="10">#REF!</definedName>
    <definedName name="방호벽_8" localSheetId="8">#REF!</definedName>
    <definedName name="방호벽_8" localSheetId="15">#REF!</definedName>
    <definedName name="방호벽_8" localSheetId="4">#REF!</definedName>
    <definedName name="방호벽_8" localSheetId="5">#REF!</definedName>
    <definedName name="방호벽_8" localSheetId="26">#REF!</definedName>
    <definedName name="방호벽_8" localSheetId="25">#REF!</definedName>
    <definedName name="방호벽_8">#REF!</definedName>
    <definedName name="방화문" localSheetId="10">#REF!</definedName>
    <definedName name="방화문" localSheetId="15">#REF!</definedName>
    <definedName name="방화문" localSheetId="4">#REF!</definedName>
    <definedName name="방화문" localSheetId="5">#REF!</definedName>
    <definedName name="방화문" localSheetId="26">#REF!</definedName>
    <definedName name="방화문" localSheetId="25">#REF!</definedName>
    <definedName name="방화문">#REF!</definedName>
    <definedName name="배_관_공">[89]노임단가!$F$8</definedName>
    <definedName name="배관공" localSheetId="10">#REF!</definedName>
    <definedName name="배관공" localSheetId="15">#REF!</definedName>
    <definedName name="배관공" localSheetId="4">#REF!</definedName>
    <definedName name="배관공" localSheetId="5">#REF!</definedName>
    <definedName name="배관공" localSheetId="26">#REF!</definedName>
    <definedName name="배관공" localSheetId="25">#REF!</definedName>
    <definedName name="배관공">#REF!</definedName>
    <definedName name="배면방수" localSheetId="10">#REF!</definedName>
    <definedName name="배면방수" localSheetId="15">#REF!</definedName>
    <definedName name="배면방수" localSheetId="4">#REF!</definedName>
    <definedName name="배면방수" localSheetId="5">#REF!</definedName>
    <definedName name="배면방수" localSheetId="26">#REF!</definedName>
    <definedName name="배면방수" localSheetId="25">#REF!</definedName>
    <definedName name="배면방수">#REF!</definedName>
    <definedName name="배수공" localSheetId="10">#REF!</definedName>
    <definedName name="배수공" localSheetId="8">#REF!</definedName>
    <definedName name="배수공" localSheetId="15">#REF!</definedName>
    <definedName name="배수공" localSheetId="24">#REF!</definedName>
    <definedName name="배수공" localSheetId="4">#REF!</definedName>
    <definedName name="배수공" localSheetId="5">#REF!</definedName>
    <definedName name="배수공" localSheetId="26">#REF!</definedName>
    <definedName name="배수공" localSheetId="25">#REF!</definedName>
    <definedName name="배수공">#REF!</definedName>
    <definedName name="배수공A83" localSheetId="10">#REF!</definedName>
    <definedName name="배수공A83" localSheetId="15">#REF!</definedName>
    <definedName name="배수공A83" localSheetId="4">#REF!</definedName>
    <definedName name="배수공A83" localSheetId="5">#REF!</definedName>
    <definedName name="배수공A83" localSheetId="26">#REF!</definedName>
    <definedName name="배수공A83" localSheetId="25">#REF!</definedName>
    <definedName name="배수공A83">#REF!</definedName>
    <definedName name="배수공수량집계" localSheetId="18" hidden="1">{"'산출근거'!$B$4:$D$8"}</definedName>
    <definedName name="배수공수량집계" localSheetId="21" hidden="1">{"'산출근거'!$B$4:$D$8"}</definedName>
    <definedName name="배수공수량집계" hidden="1">{"'산출근거'!$B$4:$D$8"}</definedName>
    <definedName name="배수공집계표" localSheetId="10">#REF!</definedName>
    <definedName name="배수공집계표" localSheetId="8">#REF!</definedName>
    <definedName name="배수공집계표" localSheetId="15">#REF!</definedName>
    <definedName name="배수공집계표" localSheetId="24">#REF!</definedName>
    <definedName name="배수공집계표" localSheetId="4">#REF!</definedName>
    <definedName name="배수공집계표" localSheetId="5">#REF!</definedName>
    <definedName name="배수공집계표" localSheetId="26">#REF!</definedName>
    <definedName name="배수공집계표" localSheetId="25">#REF!</definedName>
    <definedName name="배수공집계표">#REF!</definedName>
    <definedName name="배수공집계표제목" localSheetId="10">#REF!</definedName>
    <definedName name="배수공집계표제목" localSheetId="15">#REF!</definedName>
    <definedName name="배수공집계표제목" localSheetId="4">#REF!</definedName>
    <definedName name="배수공집계표제목" localSheetId="5">#REF!</definedName>
    <definedName name="배수공집계표제목" localSheetId="26">#REF!</definedName>
    <definedName name="배수공집계표제목" localSheetId="25">#REF!</definedName>
    <definedName name="배수공집계표제목">#REF!</definedName>
    <definedName name="배수관" localSheetId="18" hidden="1">{"'결과(하)'!$L$24"}</definedName>
    <definedName name="배수관" localSheetId="21" hidden="1">{"'결과(하)'!$L$24"}</definedName>
    <definedName name="배수관" hidden="1">{"'결과(하)'!$L$24"}</definedName>
    <definedName name="배수관날개벽집계" localSheetId="10">#REF!</definedName>
    <definedName name="배수관날개벽집계" localSheetId="8">#REF!</definedName>
    <definedName name="배수관날개벽집계" localSheetId="15">#REF!</definedName>
    <definedName name="배수관날개벽집계" localSheetId="24">#REF!</definedName>
    <definedName name="배수관날개벽집계" localSheetId="4">#REF!</definedName>
    <definedName name="배수관날개벽집계" localSheetId="5">#REF!</definedName>
    <definedName name="배수관날개벽집계" localSheetId="26">#REF!</definedName>
    <definedName name="배수관날개벽집계" localSheetId="25">#REF!</definedName>
    <definedName name="배수관날개벽집계">#REF!</definedName>
    <definedName name="배수관날개벽집계표" localSheetId="10">#REF!</definedName>
    <definedName name="배수관날개벽집계표" localSheetId="8">#REF!</definedName>
    <definedName name="배수관날개벽집계표" localSheetId="15">#REF!</definedName>
    <definedName name="배수관날개벽집계표" localSheetId="4">#REF!</definedName>
    <definedName name="배수관날개벽집계표" localSheetId="5">#REF!</definedName>
    <definedName name="배수관날개벽집계표" localSheetId="26">#REF!</definedName>
    <definedName name="배수관날개벽집계표" localSheetId="25">#REF!</definedName>
    <definedName name="배수관날개벽집계표">#REF!</definedName>
    <definedName name="배수구" localSheetId="10">#REF!</definedName>
    <definedName name="배수구" localSheetId="15">#REF!</definedName>
    <definedName name="배수구" localSheetId="4">#REF!</definedName>
    <definedName name="배수구" localSheetId="5">#REF!</definedName>
    <definedName name="배수구" localSheetId="26">#REF!</definedName>
    <definedName name="배수구" localSheetId="25">#REF!</definedName>
    <definedName name="배수구">#REF!</definedName>
    <definedName name="배수로" localSheetId="18" hidden="1">{"'중기작업1'!$A$1:$V$18"}</definedName>
    <definedName name="배수로" localSheetId="21" hidden="1">{"'중기작업1'!$A$1:$V$18"}</definedName>
    <definedName name="배수로" hidden="1">{"'중기작업1'!$A$1:$V$18"}</definedName>
    <definedName name="배전">182333</definedName>
    <definedName name="배전전공" localSheetId="10">#REF!</definedName>
    <definedName name="배전전공" localSheetId="15">#REF!</definedName>
    <definedName name="배전전공" localSheetId="4">#REF!</definedName>
    <definedName name="배전전공" localSheetId="5">#REF!</definedName>
    <definedName name="배전전공" localSheetId="26">#REF!</definedName>
    <definedName name="배전전공" localSheetId="25">#REF!</definedName>
    <definedName name="배전전공">#REF!</definedName>
    <definedName name="배토판19ton">"Picture 11"</definedName>
    <definedName name="배토판32ton">"Picture 10"</definedName>
    <definedName name="백호우BH07" localSheetId="10">#REF!</definedName>
    <definedName name="백호우BH07" localSheetId="15">#REF!</definedName>
    <definedName name="백호우BH07" localSheetId="4">#REF!</definedName>
    <definedName name="백호우BH07" localSheetId="5">#REF!</definedName>
    <definedName name="백호우BH07" localSheetId="26">#REF!</definedName>
    <definedName name="백호우BH07" localSheetId="25">#REF!</definedName>
    <definedName name="백호우BH07">#REF!</definedName>
    <definedName name="밸브높이" localSheetId="10">#REF!</definedName>
    <definedName name="밸브높이" localSheetId="15">#REF!</definedName>
    <definedName name="밸브높이" localSheetId="4">#REF!</definedName>
    <definedName name="밸브높이" localSheetId="5">#REF!</definedName>
    <definedName name="밸브높이" localSheetId="26">#REF!</definedName>
    <definedName name="밸브높이" localSheetId="25">#REF!</definedName>
    <definedName name="밸브높이">#REF!</definedName>
    <definedName name="버림길이" localSheetId="10">#REF!</definedName>
    <definedName name="버림길이" localSheetId="15">#REF!</definedName>
    <definedName name="버림길이" localSheetId="4">#REF!</definedName>
    <definedName name="버림길이" localSheetId="5">#REF!</definedName>
    <definedName name="버림길이" localSheetId="26">#REF!</definedName>
    <definedName name="버림길이" localSheetId="25">#REF!</definedName>
    <definedName name="버림길이">#REF!</definedName>
    <definedName name="버림콘크리트" localSheetId="10">#REF!</definedName>
    <definedName name="버림콘크리트" localSheetId="15">#REF!</definedName>
    <definedName name="버림콘크리트" localSheetId="4">#REF!</definedName>
    <definedName name="버림콘크리트" localSheetId="5">#REF!</definedName>
    <definedName name="버림콘크리트" localSheetId="26">#REF!</definedName>
    <definedName name="버림콘크리트" localSheetId="25">#REF!</definedName>
    <definedName name="버림콘크리트">#REF!</definedName>
    <definedName name="버림폭" localSheetId="10">#REF!</definedName>
    <definedName name="버림폭" localSheetId="15">#REF!</definedName>
    <definedName name="버림폭" localSheetId="4">#REF!</definedName>
    <definedName name="버림폭" localSheetId="5">#REF!</definedName>
    <definedName name="버림폭" localSheetId="26">#REF!</definedName>
    <definedName name="버림폭" localSheetId="25">#REF!</definedName>
    <definedName name="버림폭">#REF!</definedName>
    <definedName name="버팀1단">[46]가시설단위수량!$D$10</definedName>
    <definedName name="버팀1단_8" localSheetId="10">#REF!</definedName>
    <definedName name="버팀1단_8" localSheetId="8">#REF!</definedName>
    <definedName name="버팀1단_8" localSheetId="15">#REF!</definedName>
    <definedName name="버팀1단_8" localSheetId="24">#REF!</definedName>
    <definedName name="버팀1단_8" localSheetId="4">#REF!</definedName>
    <definedName name="버팀1단_8" localSheetId="5">#REF!</definedName>
    <definedName name="버팀1단_8" localSheetId="26">#REF!</definedName>
    <definedName name="버팀1단_8" localSheetId="25">#REF!</definedName>
    <definedName name="버팀1단_8">#REF!</definedName>
    <definedName name="버팀2단">[46]가시설단위수량!$D$11</definedName>
    <definedName name="버팀2단_8" localSheetId="10">#REF!</definedName>
    <definedName name="버팀2단_8" localSheetId="8">#REF!</definedName>
    <definedName name="버팀2단_8" localSheetId="15">#REF!</definedName>
    <definedName name="버팀2단_8" localSheetId="24">#REF!</definedName>
    <definedName name="버팀2단_8" localSheetId="4">#REF!</definedName>
    <definedName name="버팀2단_8" localSheetId="5">#REF!</definedName>
    <definedName name="버팀2단_8" localSheetId="26">#REF!</definedName>
    <definedName name="버팀2단_8" localSheetId="25">#REF!</definedName>
    <definedName name="버팀2단_8">#REF!</definedName>
    <definedName name="버팀간격" localSheetId="10">#REF!</definedName>
    <definedName name="버팀간격" localSheetId="8">#REF!</definedName>
    <definedName name="버팀간격" localSheetId="15">#REF!</definedName>
    <definedName name="버팀간격" localSheetId="24">#REF!</definedName>
    <definedName name="버팀간격" localSheetId="4">#REF!</definedName>
    <definedName name="버팀간격" localSheetId="5">#REF!</definedName>
    <definedName name="버팀간격" localSheetId="26">#REF!</definedName>
    <definedName name="버팀간격" localSheetId="25">#REF!</definedName>
    <definedName name="버팀간격">#REF!</definedName>
    <definedName name="버팀간격_8" localSheetId="10">#REF!</definedName>
    <definedName name="버팀간격_8" localSheetId="8">#REF!</definedName>
    <definedName name="버팀간격_8" localSheetId="15">#REF!</definedName>
    <definedName name="버팀간격_8" localSheetId="24">#REF!</definedName>
    <definedName name="버팀간격_8" localSheetId="4">#REF!</definedName>
    <definedName name="버팀간격_8" localSheetId="5">#REF!</definedName>
    <definedName name="버팀간격_8" localSheetId="26">#REF!</definedName>
    <definedName name="버팀간격_8" localSheetId="25">#REF!</definedName>
    <definedName name="버팀간격_8">#REF!</definedName>
    <definedName name="버팀규격" localSheetId="10">#REF!</definedName>
    <definedName name="버팀규격" localSheetId="8">#REF!</definedName>
    <definedName name="버팀규격" localSheetId="15">#REF!</definedName>
    <definedName name="버팀규격" localSheetId="4">#REF!</definedName>
    <definedName name="버팀규격" localSheetId="5">#REF!</definedName>
    <definedName name="버팀규격" localSheetId="26">#REF!</definedName>
    <definedName name="버팀규격" localSheetId="25">#REF!</definedName>
    <definedName name="버팀규격">#REF!</definedName>
    <definedName name="버팀규격_8" localSheetId="10">#REF!</definedName>
    <definedName name="버팀규격_8" localSheetId="8">#REF!</definedName>
    <definedName name="버팀규격_8" localSheetId="15">#REF!</definedName>
    <definedName name="버팀규격_8" localSheetId="4">#REF!</definedName>
    <definedName name="버팀규격_8" localSheetId="5">#REF!</definedName>
    <definedName name="버팀규격_8" localSheetId="26">#REF!</definedName>
    <definedName name="버팀규격_8" localSheetId="25">#REF!</definedName>
    <definedName name="버팀규격_8">#REF!</definedName>
    <definedName name="버팀목" localSheetId="10">#REF!</definedName>
    <definedName name="버팀목" localSheetId="8">#REF!</definedName>
    <definedName name="버팀목" localSheetId="15">#REF!</definedName>
    <definedName name="버팀목" localSheetId="4">#REF!</definedName>
    <definedName name="버팀목" localSheetId="5">#REF!</definedName>
    <definedName name="버팀목" localSheetId="26">#REF!</definedName>
    <definedName name="버팀목" localSheetId="25">#REF!</definedName>
    <definedName name="버팀목">#REF!</definedName>
    <definedName name="버팀목EA" localSheetId="10">#REF!</definedName>
    <definedName name="버팀목EA" localSheetId="8">#REF!</definedName>
    <definedName name="버팀목EA" localSheetId="15">#REF!</definedName>
    <definedName name="버팀목EA" localSheetId="4">#REF!</definedName>
    <definedName name="버팀목EA" localSheetId="5">#REF!</definedName>
    <definedName name="버팀목EA" localSheetId="26">#REF!</definedName>
    <definedName name="버팀목EA" localSheetId="25">#REF!</definedName>
    <definedName name="버팀목EA">#REF!</definedName>
    <definedName name="버팀및띠장연결" localSheetId="10">#REF!</definedName>
    <definedName name="버팀및띠장연결" localSheetId="8">#REF!</definedName>
    <definedName name="버팀및띠장연결" localSheetId="15">#REF!</definedName>
    <definedName name="버팀및띠장연결" localSheetId="4">#REF!</definedName>
    <definedName name="버팀및띠장연결" localSheetId="5">#REF!</definedName>
    <definedName name="버팀및띠장연결" localSheetId="26">#REF!</definedName>
    <definedName name="버팀및띠장연결" localSheetId="25">#REF!</definedName>
    <definedName name="버팀및띠장연결">#REF!</definedName>
    <definedName name="버팀수량" localSheetId="10">#REF!</definedName>
    <definedName name="버팀수량" localSheetId="8">#REF!</definedName>
    <definedName name="버팀수량" localSheetId="15">#REF!</definedName>
    <definedName name="버팀수량" localSheetId="4">#REF!</definedName>
    <definedName name="버팀수량" localSheetId="5">#REF!</definedName>
    <definedName name="버팀수량" localSheetId="26">#REF!</definedName>
    <definedName name="버팀수량" localSheetId="25">#REF!</definedName>
    <definedName name="버팀수량">#REF!</definedName>
    <definedName name="버팀수량_8" localSheetId="10">#REF!</definedName>
    <definedName name="버팀수량_8" localSheetId="8">#REF!</definedName>
    <definedName name="버팀수량_8" localSheetId="15">#REF!</definedName>
    <definedName name="버팀수량_8" localSheetId="4">#REF!</definedName>
    <definedName name="버팀수량_8" localSheetId="5">#REF!</definedName>
    <definedName name="버팀수량_8" localSheetId="26">#REF!</definedName>
    <definedName name="버팀수량_8" localSheetId="25">#REF!</definedName>
    <definedName name="버팀수량_8">#REF!</definedName>
    <definedName name="버팀제작" localSheetId="10">#REF!</definedName>
    <definedName name="버팀제작" localSheetId="8">#REF!</definedName>
    <definedName name="버팀제작" localSheetId="15">#REF!</definedName>
    <definedName name="버팀제작" localSheetId="4">#REF!</definedName>
    <definedName name="버팀제작" localSheetId="5">#REF!</definedName>
    <definedName name="버팀제작" localSheetId="26">#REF!</definedName>
    <definedName name="버팀제작" localSheetId="25">#REF!</definedName>
    <definedName name="버팀제작">#REF!</definedName>
    <definedName name="버팀중량" localSheetId="10">#REF!</definedName>
    <definedName name="버팀중량" localSheetId="15">#REF!</definedName>
    <definedName name="버팀중량" localSheetId="4">#REF!</definedName>
    <definedName name="버팀중량" localSheetId="5">#REF!</definedName>
    <definedName name="버팀중량" localSheetId="26">#REF!</definedName>
    <definedName name="버팀중량" localSheetId="25">#REF!</definedName>
    <definedName name="버팀중량">#REF!</definedName>
    <definedName name="번호" localSheetId="10">'[90]Sheet1 (2)'!#REF!</definedName>
    <definedName name="번호" localSheetId="8">'[90]Sheet1 (2)'!#REF!</definedName>
    <definedName name="번호" localSheetId="15">'[90]Sheet1 (2)'!#REF!</definedName>
    <definedName name="번호" localSheetId="4">'[90]Sheet1 (2)'!#REF!</definedName>
    <definedName name="번호" localSheetId="5">'[90]Sheet1 (2)'!#REF!</definedName>
    <definedName name="번호" localSheetId="26">'[90]Sheet1 (2)'!#REF!</definedName>
    <definedName name="번호" localSheetId="25">'[90]Sheet1 (2)'!#REF!</definedName>
    <definedName name="번호">'[90]Sheet1 (2)'!#REF!</definedName>
    <definedName name="번호_8" localSheetId="10">#REF!</definedName>
    <definedName name="번호_8" localSheetId="8">#REF!</definedName>
    <definedName name="번호_8" localSheetId="15">#REF!</definedName>
    <definedName name="번호_8" localSheetId="24">#REF!</definedName>
    <definedName name="번호_8" localSheetId="4">#REF!</definedName>
    <definedName name="번호_8" localSheetId="5">#REF!</definedName>
    <definedName name="번호_8" localSheetId="26">#REF!</definedName>
    <definedName name="번호_8" localSheetId="25">#REF!</definedName>
    <definedName name="번호_8">#REF!</definedName>
    <definedName name="번호1" localSheetId="10">#REF!</definedName>
    <definedName name="번호1" localSheetId="8">#REF!</definedName>
    <definedName name="번호1" localSheetId="15">#REF!</definedName>
    <definedName name="번호1" localSheetId="24">#REF!</definedName>
    <definedName name="번호1" localSheetId="4">#REF!</definedName>
    <definedName name="번호1" localSheetId="5">#REF!</definedName>
    <definedName name="번호1" localSheetId="26">#REF!</definedName>
    <definedName name="번호1" localSheetId="25">#REF!</definedName>
    <definedName name="번호1">#REF!</definedName>
    <definedName name="번호2" localSheetId="10">#REF!</definedName>
    <definedName name="번호2" localSheetId="8">#REF!</definedName>
    <definedName name="번호2" localSheetId="15">#REF!</definedName>
    <definedName name="번호2" localSheetId="24">#REF!</definedName>
    <definedName name="번호2" localSheetId="4">#REF!</definedName>
    <definedName name="번호2" localSheetId="5">#REF!</definedName>
    <definedName name="번호2" localSheetId="26">#REF!</definedName>
    <definedName name="번호2" localSheetId="25">#REF!</definedName>
    <definedName name="번호2">#REF!</definedName>
    <definedName name="법면보호블럭" localSheetId="10">#REF!</definedName>
    <definedName name="법면보호블럭" localSheetId="15">#REF!</definedName>
    <definedName name="법면보호블럭" localSheetId="4">#REF!</definedName>
    <definedName name="법면보호블럭" localSheetId="5">#REF!</definedName>
    <definedName name="법면보호블럭" localSheetId="26">#REF!</definedName>
    <definedName name="법면보호블럭" localSheetId="25">#REF!</definedName>
    <definedName name="법면보호블럭">#REF!</definedName>
    <definedName name="벨브소켓" localSheetId="10">#REF!</definedName>
    <definedName name="벨브소켓" localSheetId="15">#REF!</definedName>
    <definedName name="벨브소켓" localSheetId="4">#REF!</definedName>
    <definedName name="벨브소켓" localSheetId="5">#REF!</definedName>
    <definedName name="벨브소켓" localSheetId="26">#REF!</definedName>
    <definedName name="벨브소켓" localSheetId="25">#REF!</definedName>
    <definedName name="벨브소켓">#REF!</definedName>
    <definedName name="벽_16" localSheetId="10">#REF!</definedName>
    <definedName name="벽_16" localSheetId="15">#REF!</definedName>
    <definedName name="벽_16" localSheetId="4">#REF!</definedName>
    <definedName name="벽_16" localSheetId="5">#REF!</definedName>
    <definedName name="벽_16" localSheetId="26">#REF!</definedName>
    <definedName name="벽_16" localSheetId="25">#REF!</definedName>
    <definedName name="벽_16">#REF!</definedName>
    <definedName name="벽_2" localSheetId="10">#REF!</definedName>
    <definedName name="벽_2" localSheetId="15">#REF!</definedName>
    <definedName name="벽_2" localSheetId="4">#REF!</definedName>
    <definedName name="벽_2" localSheetId="5">#REF!</definedName>
    <definedName name="벽_2" localSheetId="26">#REF!</definedName>
    <definedName name="벽_2" localSheetId="25">#REF!</definedName>
    <definedName name="벽_2">#REF!</definedName>
    <definedName name="벽_3" localSheetId="10">#REF!</definedName>
    <definedName name="벽_3" localSheetId="15">#REF!</definedName>
    <definedName name="벽_3" localSheetId="4">#REF!</definedName>
    <definedName name="벽_3" localSheetId="5">#REF!</definedName>
    <definedName name="벽_3" localSheetId="26">#REF!</definedName>
    <definedName name="벽_3" localSheetId="25">#REF!</definedName>
    <definedName name="벽_3">#REF!</definedName>
    <definedName name="벽_5" localSheetId="10">#REF!</definedName>
    <definedName name="벽_5" localSheetId="15">#REF!</definedName>
    <definedName name="벽_5" localSheetId="4">#REF!</definedName>
    <definedName name="벽_5" localSheetId="5">#REF!</definedName>
    <definedName name="벽_5" localSheetId="26">#REF!</definedName>
    <definedName name="벽_5" localSheetId="25">#REF!</definedName>
    <definedName name="벽_5">#REF!</definedName>
    <definedName name="벽_6" localSheetId="10">#REF!</definedName>
    <definedName name="벽_6" localSheetId="15">#REF!</definedName>
    <definedName name="벽_6" localSheetId="4">#REF!</definedName>
    <definedName name="벽_6" localSheetId="5">#REF!</definedName>
    <definedName name="벽_6" localSheetId="26">#REF!</definedName>
    <definedName name="벽_6" localSheetId="25">#REF!</definedName>
    <definedName name="벽_6">#REF!</definedName>
    <definedName name="벽_9" localSheetId="10">#REF!</definedName>
    <definedName name="벽_9" localSheetId="15">#REF!</definedName>
    <definedName name="벽_9" localSheetId="4">#REF!</definedName>
    <definedName name="벽_9" localSheetId="5">#REF!</definedName>
    <definedName name="벽_9" localSheetId="26">#REF!</definedName>
    <definedName name="벽_9" localSheetId="25">#REF!</definedName>
    <definedName name="벽_9">#REF!</definedName>
    <definedName name="벽높이" localSheetId="10">#REF!</definedName>
    <definedName name="벽높이" localSheetId="15">#REF!</definedName>
    <definedName name="벽높이" localSheetId="4">#REF!</definedName>
    <definedName name="벽높이" localSheetId="5">#REF!</definedName>
    <definedName name="벽높이" localSheetId="26">#REF!</definedName>
    <definedName name="벽높이" localSheetId="25">#REF!</definedName>
    <definedName name="벽높이">#REF!</definedName>
    <definedName name="벽돌" localSheetId="10">#REF!</definedName>
    <definedName name="벽돌" localSheetId="15">#REF!</definedName>
    <definedName name="벽돌" localSheetId="4">#REF!</definedName>
    <definedName name="벽돌" localSheetId="5">#REF!</definedName>
    <definedName name="벽돌" localSheetId="26">#REF!</definedName>
    <definedName name="벽돌" localSheetId="25">#REF!</definedName>
    <definedName name="벽돌">#REF!</definedName>
    <definedName name="벽두께" localSheetId="10">#REF!</definedName>
    <definedName name="벽두께" localSheetId="15">#REF!</definedName>
    <definedName name="벽두께" localSheetId="4">#REF!</definedName>
    <definedName name="벽두께" localSheetId="5">#REF!</definedName>
    <definedName name="벽두께" localSheetId="26">#REF!</definedName>
    <definedName name="벽두께" localSheetId="25">#REF!</definedName>
    <definedName name="벽두께">#REF!</definedName>
    <definedName name="벽체" localSheetId="24">#REF!</definedName>
    <definedName name="벽체" hidden="1">{#N/A,#N/A,FALSE,"혼합골재"}</definedName>
    <definedName name="벽체1" localSheetId="24" hidden="1">{#N/A,#N/A,FALSE,"혼합골재"}</definedName>
    <definedName name="벽체1" hidden="1">{#N/A,#N/A,FALSE,"혼합골재"}</definedName>
    <definedName name="벽체높이" localSheetId="10">#REF!</definedName>
    <definedName name="벽체높이" localSheetId="15">#REF!</definedName>
    <definedName name="벽체높이" localSheetId="4">#REF!</definedName>
    <definedName name="벽체높이" localSheetId="5">#REF!</definedName>
    <definedName name="벽체높이" localSheetId="26">#REF!</definedName>
    <definedName name="벽체높이" localSheetId="25">#REF!</definedName>
    <definedName name="벽체높이">#REF!</definedName>
    <definedName name="변실기초">0.35</definedName>
    <definedName name="보걸이" localSheetId="10">#REF!</definedName>
    <definedName name="보걸이" localSheetId="8">#REF!</definedName>
    <definedName name="보걸이" localSheetId="15">#REF!</definedName>
    <definedName name="보걸이" localSheetId="24">#REF!</definedName>
    <definedName name="보걸이" localSheetId="4">#REF!</definedName>
    <definedName name="보걸이" localSheetId="5">#REF!</definedName>
    <definedName name="보걸이" localSheetId="26">#REF!</definedName>
    <definedName name="보걸이" localSheetId="25">#REF!</definedName>
    <definedName name="보걸이">#REF!</definedName>
    <definedName name="보구기1" localSheetId="10">#REF!</definedName>
    <definedName name="보구기1" localSheetId="15">#REF!</definedName>
    <definedName name="보구기1" localSheetId="4">#REF!</definedName>
    <definedName name="보구기1" localSheetId="5">#REF!</definedName>
    <definedName name="보구기1" localSheetId="26">#REF!</definedName>
    <definedName name="보구기1" localSheetId="25">#REF!</definedName>
    <definedName name="보구기1">#REF!</definedName>
    <definedName name="보구기2" localSheetId="10">#REF!</definedName>
    <definedName name="보구기2" localSheetId="15">#REF!</definedName>
    <definedName name="보구기2" localSheetId="4">#REF!</definedName>
    <definedName name="보구기2" localSheetId="5">#REF!</definedName>
    <definedName name="보구기2" localSheetId="26">#REF!</definedName>
    <definedName name="보구기2" localSheetId="25">#REF!</definedName>
    <definedName name="보구기2">#REF!</definedName>
    <definedName name="보도" localSheetId="24" hidden="1">{#N/A,#N/A,TRUE,"총괄"}</definedName>
    <definedName name="보도" hidden="1">{#N/A,#N/A,TRUE,"총괄"}</definedName>
    <definedName name="보도경계블럭수량" localSheetId="10">#REF!</definedName>
    <definedName name="보도경계블럭수량" localSheetId="15">#REF!</definedName>
    <definedName name="보도경계블럭수량" localSheetId="4">#REF!</definedName>
    <definedName name="보도경계블럭수량" localSheetId="5">#REF!</definedName>
    <definedName name="보도경계블럭수량" localSheetId="26">#REF!</definedName>
    <definedName name="보도경계블럭수량" localSheetId="25">#REF!</definedName>
    <definedName name="보도경계블럭수량">#REF!</definedName>
    <definedName name="보오링_기계_JSP용" localSheetId="10">#REF!</definedName>
    <definedName name="보오링_기계_JSP용" localSheetId="8">#REF!</definedName>
    <definedName name="보오링_기계_JSP용" localSheetId="15">#REF!</definedName>
    <definedName name="보오링_기계_JSP용" localSheetId="24">#REF!</definedName>
    <definedName name="보오링_기계_JSP용" localSheetId="4">#REF!</definedName>
    <definedName name="보오링_기계_JSP용" localSheetId="5">#REF!</definedName>
    <definedName name="보오링_기계_JSP용" localSheetId="26">#REF!</definedName>
    <definedName name="보오링_기계_JSP용" localSheetId="25">#REF!</definedName>
    <definedName name="보오링_기계_JSP용">#REF!</definedName>
    <definedName name="보일러공" localSheetId="10">#REF!</definedName>
    <definedName name="보일러공" localSheetId="15">#REF!</definedName>
    <definedName name="보일러공" localSheetId="4">#REF!</definedName>
    <definedName name="보일러공" localSheetId="5">#REF!</definedName>
    <definedName name="보일러공" localSheetId="26">#REF!</definedName>
    <definedName name="보일러공" localSheetId="25">#REF!</definedName>
    <definedName name="보일러공">#REF!</definedName>
    <definedName name="보조" localSheetId="10">#REF!</definedName>
    <definedName name="보조" localSheetId="15">#REF!</definedName>
    <definedName name="보조" localSheetId="4">#REF!</definedName>
    <definedName name="보조" localSheetId="5">#REF!</definedName>
    <definedName name="보조" localSheetId="26">#REF!</definedName>
    <definedName name="보조" localSheetId="25">#REF!</definedName>
    <definedName name="보조">#REF!</definedName>
    <definedName name="보조1" localSheetId="10">#REF!</definedName>
    <definedName name="보조1" localSheetId="15">#REF!</definedName>
    <definedName name="보조1" localSheetId="4">#REF!</definedName>
    <definedName name="보조1" localSheetId="5">#REF!</definedName>
    <definedName name="보조1" localSheetId="26">#REF!</definedName>
    <definedName name="보조1" localSheetId="25">#REF!</definedName>
    <definedName name="보조1">#REF!</definedName>
    <definedName name="보조2" localSheetId="10">#REF!</definedName>
    <definedName name="보조2" localSheetId="15">#REF!</definedName>
    <definedName name="보조2" localSheetId="4">#REF!</definedName>
    <definedName name="보조2" localSheetId="5">#REF!</definedName>
    <definedName name="보조2" localSheetId="26">#REF!</definedName>
    <definedName name="보조2" localSheetId="25">#REF!</definedName>
    <definedName name="보조2">#REF!</definedName>
    <definedName name="보조기층" localSheetId="10">#REF!</definedName>
    <definedName name="보조기층" localSheetId="15">#REF!</definedName>
    <definedName name="보조기층" localSheetId="4">#REF!</definedName>
    <definedName name="보조기층" localSheetId="5">#REF!</definedName>
    <definedName name="보조기층" localSheetId="26">#REF!</definedName>
    <definedName name="보조기층" localSheetId="25">#REF!</definedName>
    <definedName name="보조기층">#REF!</definedName>
    <definedName name="보조기층두께">0.2</definedName>
    <definedName name="보차도경계블럭수량" localSheetId="10">#REF!</definedName>
    <definedName name="보차도경계블럭수량" localSheetId="15">#REF!</definedName>
    <definedName name="보차도경계블럭수량" localSheetId="4">#REF!</definedName>
    <definedName name="보차도경계블럭수량" localSheetId="5">#REF!</definedName>
    <definedName name="보차도경계블럭수량" localSheetId="26">#REF!</definedName>
    <definedName name="보차도경계블럭수량" localSheetId="25">#REF!</definedName>
    <definedName name="보차도경계블럭수량">#REF!</definedName>
    <definedName name="보통">34360</definedName>
    <definedName name="보통마감" localSheetId="10">#REF!</definedName>
    <definedName name="보통마감" localSheetId="15">#REF!</definedName>
    <definedName name="보통마감" localSheetId="4">#REF!</definedName>
    <definedName name="보통마감" localSheetId="5">#REF!</definedName>
    <definedName name="보통마감" localSheetId="26">#REF!</definedName>
    <definedName name="보통마감" localSheetId="25">#REF!</definedName>
    <definedName name="보통마감">#REF!</definedName>
    <definedName name="보통인부">[89]노임단가!$L$19</definedName>
    <definedName name="보통인부B10">[59]식재인부!$C$24</definedName>
    <definedName name="보통인부B4이하">[59]식재인부!$C$18</definedName>
    <definedName name="보통인부B5">[59]식재인부!$C$19</definedName>
    <definedName name="보통인부B6">[59]식재인부!$C$20</definedName>
    <definedName name="보통인부B8">[59]식재인부!$C$22</definedName>
    <definedName name="보통인부R10">[59]식재인부!$C$54</definedName>
    <definedName name="보통인부R12">[59]식재인부!$C$56</definedName>
    <definedName name="보통인부R15">[59]식재인부!$C$59</definedName>
    <definedName name="보통인부R4이하">[59]식재인부!$C$48</definedName>
    <definedName name="보통인부R5">[59]식재인부!$C$49</definedName>
    <definedName name="보통인부R6">[59]식재인부!$C$50</definedName>
    <definedName name="보통인부R7">[59]식재인부!$C$51</definedName>
    <definedName name="보통인부R8">[59]식재인부!$C$52</definedName>
    <definedName name="보호">[91]DATE!$I$24:$I$85</definedName>
    <definedName name="보호몰탈1" localSheetId="10">#REF!</definedName>
    <definedName name="보호몰탈1" localSheetId="8">#REF!</definedName>
    <definedName name="보호몰탈1" localSheetId="15">#REF!</definedName>
    <definedName name="보호몰탈1" localSheetId="24">#REF!</definedName>
    <definedName name="보호몰탈1" localSheetId="4">#REF!</definedName>
    <definedName name="보호몰탈1" localSheetId="5">#REF!</definedName>
    <definedName name="보호몰탈1" localSheetId="26">#REF!</definedName>
    <definedName name="보호몰탈1" localSheetId="25">#REF!</definedName>
    <definedName name="보호몰탈1">#REF!</definedName>
    <definedName name="보호몰탈2" localSheetId="10">#REF!</definedName>
    <definedName name="보호몰탈2" localSheetId="8">#REF!</definedName>
    <definedName name="보호몰탈2" localSheetId="15">#REF!</definedName>
    <definedName name="보호몰탈2" localSheetId="24">#REF!</definedName>
    <definedName name="보호몰탈2" localSheetId="4">#REF!</definedName>
    <definedName name="보호몰탈2" localSheetId="5">#REF!</definedName>
    <definedName name="보호몰탈2" localSheetId="26">#REF!</definedName>
    <definedName name="보호몰탈2" localSheetId="25">#REF!</definedName>
    <definedName name="보호몰탈2">#REF!</definedName>
    <definedName name="보호몰탈3" localSheetId="10">#REF!</definedName>
    <definedName name="보호몰탈3" localSheetId="8">#REF!</definedName>
    <definedName name="보호몰탈3" localSheetId="15">#REF!</definedName>
    <definedName name="보호몰탈3" localSheetId="24">#REF!</definedName>
    <definedName name="보호몰탈3" localSheetId="4">#REF!</definedName>
    <definedName name="보호몰탈3" localSheetId="5">#REF!</definedName>
    <definedName name="보호몰탈3" localSheetId="26">#REF!</definedName>
    <definedName name="보호몰탈3" localSheetId="25">#REF!</definedName>
    <definedName name="보호몰탈3">#REF!</definedName>
    <definedName name="보호상" localSheetId="10">#REF!</definedName>
    <definedName name="보호상" localSheetId="15">#REF!</definedName>
    <definedName name="보호상" localSheetId="4">#REF!</definedName>
    <definedName name="보호상" localSheetId="5">#REF!</definedName>
    <definedName name="보호상" localSheetId="26">#REF!</definedName>
    <definedName name="보호상" localSheetId="25">#REF!</definedName>
    <definedName name="보호상">#REF!</definedName>
    <definedName name="보호측" localSheetId="10">#REF!</definedName>
    <definedName name="보호측" localSheetId="15">#REF!</definedName>
    <definedName name="보호측" localSheetId="4">#REF!</definedName>
    <definedName name="보호측" localSheetId="5">#REF!</definedName>
    <definedName name="보호측" localSheetId="26">#REF!</definedName>
    <definedName name="보호측" localSheetId="25">#REF!</definedName>
    <definedName name="보호측">#REF!</definedName>
    <definedName name="보호하" localSheetId="10">#REF!</definedName>
    <definedName name="보호하" localSheetId="15">#REF!</definedName>
    <definedName name="보호하" localSheetId="4">#REF!</definedName>
    <definedName name="보호하" localSheetId="5">#REF!</definedName>
    <definedName name="보호하" localSheetId="26">#REF!</definedName>
    <definedName name="보호하" localSheetId="25">#REF!</definedName>
    <definedName name="보호하">#REF!</definedName>
    <definedName name="복부간격" localSheetId="10">#REF!</definedName>
    <definedName name="복부간격" localSheetId="8">#REF!</definedName>
    <definedName name="복부간격" localSheetId="15">#REF!</definedName>
    <definedName name="복부간격" localSheetId="4">#REF!</definedName>
    <definedName name="복부간격" localSheetId="5">#REF!</definedName>
    <definedName name="복부간격" localSheetId="26">#REF!</definedName>
    <definedName name="복부간격" localSheetId="25">#REF!</definedName>
    <definedName name="복부간격">#REF!</definedName>
    <definedName name="복토" localSheetId="10">#REF!</definedName>
    <definedName name="복토" localSheetId="15">#REF!</definedName>
    <definedName name="복토" localSheetId="4">#REF!</definedName>
    <definedName name="복토" localSheetId="5">#REF!</definedName>
    <definedName name="복토" localSheetId="26">#REF!</definedName>
    <definedName name="복토" localSheetId="25">#REF!</definedName>
    <definedName name="복토">#REF!</definedName>
    <definedName name="볼트" localSheetId="10">#REF!</definedName>
    <definedName name="볼트" localSheetId="15">#REF!</definedName>
    <definedName name="볼트" localSheetId="4">#REF!</definedName>
    <definedName name="볼트" localSheetId="5">#REF!</definedName>
    <definedName name="볼트" localSheetId="26">#REF!</definedName>
    <definedName name="볼트" localSheetId="25">#REF!</definedName>
    <definedName name="볼트">#REF!</definedName>
    <definedName name="부" localSheetId="10">BlankMacro1</definedName>
    <definedName name="부" localSheetId="15">BlankMacro1</definedName>
    <definedName name="부" localSheetId="24">BlankMacro1</definedName>
    <definedName name="부" localSheetId="4">BlankMacro1</definedName>
    <definedName name="부" localSheetId="5">BlankMacro1</definedName>
    <definedName name="부" localSheetId="26">BlankMacro1</definedName>
    <definedName name="부" localSheetId="25">BlankMacro1</definedName>
    <definedName name="부">BlankMacro1</definedName>
    <definedName name="부대공" localSheetId="10">#REF!</definedName>
    <definedName name="부대공" localSheetId="15">#REF!</definedName>
    <definedName name="부대공" localSheetId="4">#REF!</definedName>
    <definedName name="부대공" localSheetId="5">#REF!</definedName>
    <definedName name="부대공" localSheetId="26">#REF!</definedName>
    <definedName name="부대공" localSheetId="25">#REF!</definedName>
    <definedName name="부대공">#REF!</definedName>
    <definedName name="부대공_집계표_제목" localSheetId="10">#REF!</definedName>
    <definedName name="부대공_집계표_제목" localSheetId="15">#REF!</definedName>
    <definedName name="부대공_집계표_제목" localSheetId="4">#REF!</definedName>
    <definedName name="부대공_집계표_제목" localSheetId="5">#REF!</definedName>
    <definedName name="부대공_집계표_제목" localSheetId="26">#REF!</definedName>
    <definedName name="부대공_집계표_제목" localSheetId="25">#REF!</definedName>
    <definedName name="부대공_집계표_제목">#REF!</definedName>
    <definedName name="부대공A1078" localSheetId="10">#REF!</definedName>
    <definedName name="부대공A1078" localSheetId="15">#REF!</definedName>
    <definedName name="부대공A1078" localSheetId="4">#REF!</definedName>
    <definedName name="부대공A1078" localSheetId="5">#REF!</definedName>
    <definedName name="부대공A1078" localSheetId="26">#REF!</definedName>
    <definedName name="부대공A1078" localSheetId="25">#REF!</definedName>
    <definedName name="부대공A1078">#REF!</definedName>
    <definedName name="부대공집계" localSheetId="10">#REF!</definedName>
    <definedName name="부대공집계" localSheetId="8">#REF!</definedName>
    <definedName name="부대공집계" localSheetId="15">#REF!</definedName>
    <definedName name="부대공집계" localSheetId="4">#REF!</definedName>
    <definedName name="부대공집계" localSheetId="5">#REF!</definedName>
    <definedName name="부대공집계" localSheetId="26">#REF!</definedName>
    <definedName name="부대공집계" localSheetId="25">#REF!</definedName>
    <definedName name="부대공집계">#REF!</definedName>
    <definedName name="부대공집계2" localSheetId="10">#REF!</definedName>
    <definedName name="부대공집계2" localSheetId="8">#REF!</definedName>
    <definedName name="부대공집계2" localSheetId="15">#REF!</definedName>
    <definedName name="부대공집계2" localSheetId="4">#REF!</definedName>
    <definedName name="부대공집계2" localSheetId="5">#REF!</definedName>
    <definedName name="부대공집계2" localSheetId="26">#REF!</definedName>
    <definedName name="부대공집계2" localSheetId="25">#REF!</definedName>
    <definedName name="부대공집계2">#REF!</definedName>
    <definedName name="부대공집계표" localSheetId="10">#REF!</definedName>
    <definedName name="부대공집계표" localSheetId="8">#REF!</definedName>
    <definedName name="부대공집계표" localSheetId="15">#REF!</definedName>
    <definedName name="부대공집계표" localSheetId="4">#REF!</definedName>
    <definedName name="부대공집계표" localSheetId="5">#REF!</definedName>
    <definedName name="부대공집계표" localSheetId="26">#REF!</definedName>
    <definedName name="부대공집계표" localSheetId="25">#REF!</definedName>
    <definedName name="부대공집계표">#REF!</definedName>
    <definedName name="부대공총괄수량집계" localSheetId="24" hidden="1">{#N/A,#N/A,FALSE,"2~8번"}</definedName>
    <definedName name="부대공총괄수량집계" hidden="1">{#N/A,#N/A,FALSE,"2~8번"}</definedName>
    <definedName name="부대일위대가" localSheetId="10">#REF!</definedName>
    <definedName name="부대일위대가" localSheetId="15">#REF!</definedName>
    <definedName name="부대일위대가" localSheetId="4">#REF!</definedName>
    <definedName name="부대일위대가" localSheetId="5">#REF!</definedName>
    <definedName name="부대일위대가" localSheetId="26">#REF!</definedName>
    <definedName name="부대일위대가" localSheetId="25">#REF!</definedName>
    <definedName name="부대일위대가">#REF!</definedName>
    <definedName name="부대집" localSheetId="10">BlankMacro1</definedName>
    <definedName name="부대집" localSheetId="15">BlankMacro1</definedName>
    <definedName name="부대집" localSheetId="24">BlankMacro1</definedName>
    <definedName name="부대집" localSheetId="4">BlankMacro1</definedName>
    <definedName name="부대집" localSheetId="5">BlankMacro1</definedName>
    <definedName name="부대집" localSheetId="26">BlankMacro1</definedName>
    <definedName name="부대집" localSheetId="25">BlankMacro1</definedName>
    <definedName name="부대집">BlankMacro1</definedName>
    <definedName name="부연터널A1217" localSheetId="10">#REF!</definedName>
    <definedName name="부연터널A1217" localSheetId="15">#REF!</definedName>
    <definedName name="부연터널A1217" localSheetId="4">#REF!</definedName>
    <definedName name="부연터널A1217" localSheetId="5">#REF!</definedName>
    <definedName name="부연터널A1217" localSheetId="26">#REF!</definedName>
    <definedName name="부연터널A1217" localSheetId="25">#REF!</definedName>
    <definedName name="부연터널A1217">#REF!</definedName>
    <definedName name="부연터널A1221" localSheetId="10">#REF!</definedName>
    <definedName name="부연터널A1221" localSheetId="15">#REF!</definedName>
    <definedName name="부연터널A1221" localSheetId="4">#REF!</definedName>
    <definedName name="부연터널A1221" localSheetId="5">#REF!</definedName>
    <definedName name="부연터널A1221" localSheetId="26">#REF!</definedName>
    <definedName name="부연터널A1221" localSheetId="25">#REF!</definedName>
    <definedName name="부연터널A1221">#REF!</definedName>
    <definedName name="분수공" localSheetId="18" hidden="1">{"'중기작업1'!$A$1:$V$18"}</definedName>
    <definedName name="분수공" localSheetId="21" hidden="1">{"'중기작업1'!$A$1:$V$18"}</definedName>
    <definedName name="분수공" hidden="1">{"'중기작업1'!$A$1:$V$18"}</definedName>
    <definedName name="불도우저" localSheetId="10">#REF!</definedName>
    <definedName name="불도우저" localSheetId="8">#REF!</definedName>
    <definedName name="불도우저" localSheetId="15">#REF!</definedName>
    <definedName name="불도우저" localSheetId="24">#REF!</definedName>
    <definedName name="불도우저" localSheetId="4">#REF!</definedName>
    <definedName name="불도우저" localSheetId="5">#REF!</definedName>
    <definedName name="불도우저" localSheetId="26">#REF!</definedName>
    <definedName name="불도우저" localSheetId="25">#REF!</definedName>
    <definedName name="불도우저">#REF!</definedName>
    <definedName name="브라켓길이1" localSheetId="10">#REF!</definedName>
    <definedName name="브라켓길이1" localSheetId="8">#REF!</definedName>
    <definedName name="브라켓길이1" localSheetId="15">#REF!</definedName>
    <definedName name="브라켓길이1" localSheetId="24">#REF!</definedName>
    <definedName name="브라켓길이1" localSheetId="4">#REF!</definedName>
    <definedName name="브라켓길이1" localSheetId="5">#REF!</definedName>
    <definedName name="브라켓길이1" localSheetId="26">#REF!</definedName>
    <definedName name="브라켓길이1" localSheetId="25">#REF!</definedName>
    <definedName name="브라켓길이1">#REF!</definedName>
    <definedName name="브라켓길이2" localSheetId="10">#REF!</definedName>
    <definedName name="브라켓길이2" localSheetId="8">#REF!</definedName>
    <definedName name="브라켓길이2" localSheetId="15">#REF!</definedName>
    <definedName name="브라켓길이2" localSheetId="24">#REF!</definedName>
    <definedName name="브라켓길이2" localSheetId="4">#REF!</definedName>
    <definedName name="브라켓길이2" localSheetId="5">#REF!</definedName>
    <definedName name="브라켓길이2" localSheetId="26">#REF!</definedName>
    <definedName name="브라켓길이2" localSheetId="25">#REF!</definedName>
    <definedName name="브라켓길이2">#REF!</definedName>
    <definedName name="브라켓높이1" localSheetId="10">#REF!</definedName>
    <definedName name="브라켓높이1" localSheetId="8">#REF!</definedName>
    <definedName name="브라켓높이1" localSheetId="15">#REF!</definedName>
    <definedName name="브라켓높이1" localSheetId="4">#REF!</definedName>
    <definedName name="브라켓높이1" localSheetId="5">#REF!</definedName>
    <definedName name="브라켓높이1" localSheetId="26">#REF!</definedName>
    <definedName name="브라켓높이1" localSheetId="25">#REF!</definedName>
    <definedName name="브라켓높이1">#REF!</definedName>
    <definedName name="브라켓높이2" localSheetId="10">#REF!</definedName>
    <definedName name="브라켓높이2" localSheetId="8">#REF!</definedName>
    <definedName name="브라켓높이2" localSheetId="15">#REF!</definedName>
    <definedName name="브라켓높이2" localSheetId="4">#REF!</definedName>
    <definedName name="브라켓높이2" localSheetId="5">#REF!</definedName>
    <definedName name="브라켓높이2" localSheetId="26">#REF!</definedName>
    <definedName name="브라켓높이2" localSheetId="25">#REF!</definedName>
    <definedName name="브라켓높이2">#REF!</definedName>
    <definedName name="브라켓폭" localSheetId="10">#REF!</definedName>
    <definedName name="브라켓폭" localSheetId="8">#REF!</definedName>
    <definedName name="브라켓폭" localSheetId="15">#REF!</definedName>
    <definedName name="브라켓폭" localSheetId="4">#REF!</definedName>
    <definedName name="브라켓폭" localSheetId="5">#REF!</definedName>
    <definedName name="브라켓폭" localSheetId="26">#REF!</definedName>
    <definedName name="브라켓폭" localSheetId="25">#REF!</definedName>
    <definedName name="브라켓폭">#REF!</definedName>
    <definedName name="브이c" localSheetId="10">#REF!</definedName>
    <definedName name="브이c" localSheetId="8">#REF!</definedName>
    <definedName name="브이c" localSheetId="15">#REF!</definedName>
    <definedName name="브이c" localSheetId="4">#REF!</definedName>
    <definedName name="브이c" localSheetId="5">#REF!</definedName>
    <definedName name="브이c" localSheetId="26">#REF!</definedName>
    <definedName name="브이c" localSheetId="25">#REF!</definedName>
    <definedName name="브이c">#REF!</definedName>
    <definedName name="브이c_8" localSheetId="10">#REF!</definedName>
    <definedName name="브이c_8" localSheetId="8">#REF!</definedName>
    <definedName name="브이c_8" localSheetId="15">#REF!</definedName>
    <definedName name="브이c_8" localSheetId="4">#REF!</definedName>
    <definedName name="브이c_8" localSheetId="5">#REF!</definedName>
    <definedName name="브이c_8" localSheetId="26">#REF!</definedName>
    <definedName name="브이c_8" localSheetId="25">#REF!</definedName>
    <definedName name="브이c_8">#REF!</definedName>
    <definedName name="블록H" localSheetId="10">#REF!</definedName>
    <definedName name="블록H" localSheetId="8">#REF!</definedName>
    <definedName name="블록H" localSheetId="15">#REF!</definedName>
    <definedName name="블록H" localSheetId="4">#REF!</definedName>
    <definedName name="블록H" localSheetId="5">#REF!</definedName>
    <definedName name="블록H" localSheetId="26">#REF!</definedName>
    <definedName name="블록H" localSheetId="25">#REF!</definedName>
    <definedName name="블록H">#REF!</definedName>
    <definedName name="블록V" localSheetId="10">#REF!</definedName>
    <definedName name="블록V" localSheetId="8">#REF!</definedName>
    <definedName name="블록V" localSheetId="15">#REF!</definedName>
    <definedName name="블록V" localSheetId="4">#REF!</definedName>
    <definedName name="블록V" localSheetId="5">#REF!</definedName>
    <definedName name="블록V" localSheetId="26">#REF!</definedName>
    <definedName name="블록V" localSheetId="25">#REF!</definedName>
    <definedName name="블록V">#REF!</definedName>
    <definedName name="비" localSheetId="24" hidden="1">{#N/A,#N/A,FALSE,"골재소요량";#N/A,#N/A,FALSE,"골재소요량"}</definedName>
    <definedName name="비" hidden="1">{#N/A,#N/A,FALSE,"골재소요량";#N/A,#N/A,FALSE,"골재소요량"}</definedName>
    <definedName name="비1" localSheetId="10">#REF!</definedName>
    <definedName name="비1" localSheetId="15">#REF!</definedName>
    <definedName name="비1" localSheetId="4">#REF!</definedName>
    <definedName name="비1" localSheetId="5">#REF!</definedName>
    <definedName name="비1" localSheetId="26">#REF!</definedName>
    <definedName name="비1" localSheetId="25">#REF!</definedName>
    <definedName name="비1">#REF!</definedName>
    <definedName name="비계" localSheetId="10">[30]맨홀수량산출!#REF!</definedName>
    <definedName name="비계" localSheetId="8">[30]맨홀수량산출!#REF!</definedName>
    <definedName name="비계" localSheetId="15">[30]맨홀수량산출!#REF!</definedName>
    <definedName name="비계" localSheetId="24">#REF!</definedName>
    <definedName name="비계" localSheetId="4">[30]맨홀수량산출!#REF!</definedName>
    <definedName name="비계" localSheetId="5">[30]맨홀수량산출!#REF!</definedName>
    <definedName name="비계" localSheetId="26">[30]맨홀수량산출!#REF!</definedName>
    <definedName name="비계" localSheetId="25">[30]맨홀수량산출!#REF!</definedName>
    <definedName name="비계">[30]맨홀수량산출!#REF!</definedName>
    <definedName name="비계1" localSheetId="10">#REF!</definedName>
    <definedName name="비계1" localSheetId="8">#REF!</definedName>
    <definedName name="비계1" localSheetId="15">#REF!</definedName>
    <definedName name="비계1" localSheetId="24">#REF!</definedName>
    <definedName name="비계1" localSheetId="4">#REF!</definedName>
    <definedName name="비계1" localSheetId="5">#REF!</definedName>
    <definedName name="비계1" localSheetId="26">#REF!</definedName>
    <definedName name="비계1" localSheetId="25">#REF!</definedName>
    <definedName name="비계1">#REF!</definedName>
    <definedName name="비계2" localSheetId="10">#REF!</definedName>
    <definedName name="비계2" localSheetId="8">#REF!</definedName>
    <definedName name="비계2" localSheetId="15">#REF!</definedName>
    <definedName name="비계2" localSheetId="24">#REF!</definedName>
    <definedName name="비계2" localSheetId="4">#REF!</definedName>
    <definedName name="비계2" localSheetId="5">#REF!</definedName>
    <definedName name="비계2" localSheetId="26">#REF!</definedName>
    <definedName name="비계2" localSheetId="25">#REF!</definedName>
    <definedName name="비계2">#REF!</definedName>
    <definedName name="비계공">'[65]99노임단가'!$D$7</definedName>
    <definedName name="비목1" localSheetId="10">#REF!</definedName>
    <definedName name="비목1" localSheetId="15">#REF!</definedName>
    <definedName name="비목1" localSheetId="4">#REF!</definedName>
    <definedName name="비목1" localSheetId="5">#REF!</definedName>
    <definedName name="비목1" localSheetId="26">#REF!</definedName>
    <definedName name="비목1" localSheetId="25">#REF!</definedName>
    <definedName name="비목1">#REF!</definedName>
    <definedName name="비목2" localSheetId="10">#REF!</definedName>
    <definedName name="비목2" localSheetId="15">#REF!</definedName>
    <definedName name="비목2" localSheetId="4">#REF!</definedName>
    <definedName name="비목2" localSheetId="5">#REF!</definedName>
    <definedName name="비목2" localSheetId="26">#REF!</definedName>
    <definedName name="비목2" localSheetId="25">#REF!</definedName>
    <definedName name="비목2">#REF!</definedName>
    <definedName name="비목3" localSheetId="10">#REF!</definedName>
    <definedName name="비목3" localSheetId="15">#REF!</definedName>
    <definedName name="비목3" localSheetId="4">#REF!</definedName>
    <definedName name="비목3" localSheetId="5">#REF!</definedName>
    <definedName name="비목3" localSheetId="26">#REF!</definedName>
    <definedName name="비목3" localSheetId="25">#REF!</definedName>
    <definedName name="비목3">#REF!</definedName>
    <definedName name="비목4" localSheetId="10">#REF!</definedName>
    <definedName name="비목4" localSheetId="15">#REF!</definedName>
    <definedName name="비목4" localSheetId="4">#REF!</definedName>
    <definedName name="비목4" localSheetId="5">#REF!</definedName>
    <definedName name="비목4" localSheetId="26">#REF!</definedName>
    <definedName name="비목4" localSheetId="25">#REF!</definedName>
    <definedName name="비목4">#REF!</definedName>
    <definedName name="비틀림모멘트" localSheetId="10">#REF!</definedName>
    <definedName name="비틀림모멘트" localSheetId="8">#REF!</definedName>
    <definedName name="비틀림모멘트" localSheetId="15">#REF!</definedName>
    <definedName name="비틀림모멘트" localSheetId="24">#REF!</definedName>
    <definedName name="비틀림모멘트" localSheetId="4">#REF!</definedName>
    <definedName name="비틀림모멘트" localSheetId="5">#REF!</definedName>
    <definedName name="비틀림모멘트" localSheetId="26">#REF!</definedName>
    <definedName name="비틀림모멘트" localSheetId="25">#REF!</definedName>
    <definedName name="비틀림모멘트">#REF!</definedName>
    <definedName name="비틀림모멘트_8" localSheetId="10">#REF!</definedName>
    <definedName name="비틀림모멘트_8" localSheetId="8">#REF!</definedName>
    <definedName name="비틀림모멘트_8" localSheetId="15">#REF!</definedName>
    <definedName name="비틀림모멘트_8" localSheetId="24">#REF!</definedName>
    <definedName name="비틀림모멘트_8" localSheetId="4">#REF!</definedName>
    <definedName name="비틀림모멘트_8" localSheetId="5">#REF!</definedName>
    <definedName name="비틀림모멘트_8" localSheetId="26">#REF!</definedName>
    <definedName name="비틀림모멘트_8" localSheetId="25">#REF!</definedName>
    <definedName name="비틀림모멘트_8">#REF!</definedName>
    <definedName name="빔간격" localSheetId="10">#REF!</definedName>
    <definedName name="빔간격" localSheetId="8">#REF!</definedName>
    <definedName name="빔간격" localSheetId="15">#REF!</definedName>
    <definedName name="빔간격" localSheetId="24">#REF!</definedName>
    <definedName name="빔간격" localSheetId="4">#REF!</definedName>
    <definedName name="빔간격" localSheetId="5">#REF!</definedName>
    <definedName name="빔간격" localSheetId="26">#REF!</definedName>
    <definedName name="빔간격" localSheetId="25">#REF!</definedName>
    <definedName name="빔간격">#REF!</definedName>
    <definedName name="빔간격_8" localSheetId="10">#REF!</definedName>
    <definedName name="빔간격_8" localSheetId="8">#REF!</definedName>
    <definedName name="빔간격_8" localSheetId="15">#REF!</definedName>
    <definedName name="빔간격_8" localSheetId="4">#REF!</definedName>
    <definedName name="빔간격_8" localSheetId="5">#REF!</definedName>
    <definedName name="빔간격_8" localSheetId="26">#REF!</definedName>
    <definedName name="빔간격_8" localSheetId="25">#REF!</definedName>
    <definedName name="빔간격_8">#REF!</definedName>
    <definedName name="빔높이" localSheetId="10">#REF!</definedName>
    <definedName name="빔높이" localSheetId="8">#REF!</definedName>
    <definedName name="빔높이" localSheetId="15">#REF!</definedName>
    <definedName name="빔높이" localSheetId="4">#REF!</definedName>
    <definedName name="빔높이" localSheetId="5">#REF!</definedName>
    <definedName name="빔높이" localSheetId="26">#REF!</definedName>
    <definedName name="빔높이" localSheetId="25">#REF!</definedName>
    <definedName name="빔높이">#REF!</definedName>
    <definedName name="빔높이_8" localSheetId="10">#REF!</definedName>
    <definedName name="빔높이_8" localSheetId="8">#REF!</definedName>
    <definedName name="빔높이_8" localSheetId="15">#REF!</definedName>
    <definedName name="빔높이_8" localSheetId="4">#REF!</definedName>
    <definedName name="빔높이_8" localSheetId="5">#REF!</definedName>
    <definedName name="빔높이_8" localSheetId="26">#REF!</definedName>
    <definedName name="빔높이_8" localSheetId="25">#REF!</definedName>
    <definedName name="빔높이_8">#REF!</definedName>
    <definedName name="빗물받이1" localSheetId="10">#REF!</definedName>
    <definedName name="빗물받이1" localSheetId="15">#REF!</definedName>
    <definedName name="빗물받이1" localSheetId="4">#REF!</definedName>
    <definedName name="빗물받이1" localSheetId="5">#REF!</definedName>
    <definedName name="빗물받이1" localSheetId="26">#REF!</definedName>
    <definedName name="빗물받이1" localSheetId="25">#REF!</definedName>
    <definedName name="빗물받이1">#REF!</definedName>
    <definedName name="빗물받이2" localSheetId="10">#REF!</definedName>
    <definedName name="빗물받이2" localSheetId="15">#REF!</definedName>
    <definedName name="빗물받이2" localSheetId="4">#REF!</definedName>
    <definedName name="빗물받이2" localSheetId="5">#REF!</definedName>
    <definedName name="빗물받이2" localSheetId="26">#REF!</definedName>
    <definedName name="빗물받이2" localSheetId="25">#REF!</definedName>
    <definedName name="빗물받이2">#REF!</definedName>
    <definedName name="ㅃㅃㅁㅋ" localSheetId="10">#REF!</definedName>
    <definedName name="ㅃㅃㅁㅋ" localSheetId="15">#REF!</definedName>
    <definedName name="ㅃㅃㅁㅋ" localSheetId="4">#REF!</definedName>
    <definedName name="ㅃㅃㅁㅋ" localSheetId="5">#REF!</definedName>
    <definedName name="ㅃㅃㅁㅋ" localSheetId="26">#REF!</definedName>
    <definedName name="ㅃㅃㅁㅋ" localSheetId="25">#REF!</definedName>
    <definedName name="ㅃㅃㅁㅋ">#REF!</definedName>
    <definedName name="빽" localSheetId="10">#REF!</definedName>
    <definedName name="빽" localSheetId="15">#REF!</definedName>
    <definedName name="빽" localSheetId="4">#REF!</definedName>
    <definedName name="빽" localSheetId="5">#REF!</definedName>
    <definedName name="빽" localSheetId="26">#REF!</definedName>
    <definedName name="빽" localSheetId="25">#REF!</definedName>
    <definedName name="빽">#REF!</definedName>
    <definedName name="ㅄ"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ㅄ"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ㅅ" localSheetId="10">#REF!</definedName>
    <definedName name="ㅅ" localSheetId="8">#REF!</definedName>
    <definedName name="ㅅ" localSheetId="15">#REF!</definedName>
    <definedName name="ㅅ" localSheetId="24">#REF!</definedName>
    <definedName name="ㅅ" localSheetId="4">#REF!</definedName>
    <definedName name="ㅅ" localSheetId="5">#REF!</definedName>
    <definedName name="ㅅ" localSheetId="26">#REF!</definedName>
    <definedName name="ㅅ" localSheetId="25">#REF!</definedName>
    <definedName name="ㅅ">#REF!</definedName>
    <definedName name="ㅅ_8" localSheetId="10">#REF!</definedName>
    <definedName name="ㅅ_8" localSheetId="8">#REF!</definedName>
    <definedName name="ㅅ_8" localSheetId="15">#REF!</definedName>
    <definedName name="ㅅ_8" localSheetId="24">#REF!</definedName>
    <definedName name="ㅅ_8" localSheetId="4">#REF!</definedName>
    <definedName name="ㅅ_8" localSheetId="5">#REF!</definedName>
    <definedName name="ㅅ_8" localSheetId="26">#REF!</definedName>
    <definedName name="ㅅ_8" localSheetId="25">#REF!</definedName>
    <definedName name="ㅅ_8">#REF!</definedName>
    <definedName name="ㅅ1" localSheetId="10">#REF!</definedName>
    <definedName name="ㅅ1" localSheetId="15">#REF!</definedName>
    <definedName name="ㅅ1" localSheetId="4">#REF!</definedName>
    <definedName name="ㅅ1" localSheetId="5">#REF!</definedName>
    <definedName name="ㅅ1" localSheetId="26">#REF!</definedName>
    <definedName name="ㅅ1" localSheetId="25">#REF!</definedName>
    <definedName name="ㅅ1">#REF!</definedName>
    <definedName name="ㅅ2" localSheetId="10">#REF!</definedName>
    <definedName name="ㅅ2" localSheetId="15">#REF!</definedName>
    <definedName name="ㅅ2" localSheetId="4">#REF!</definedName>
    <definedName name="ㅅ2" localSheetId="5">#REF!</definedName>
    <definedName name="ㅅ2" localSheetId="26">#REF!</definedName>
    <definedName name="ㅅ2" localSheetId="25">#REF!</definedName>
    <definedName name="ㅅ2">#REF!</definedName>
    <definedName name="ㅅ3" localSheetId="10">#REF!</definedName>
    <definedName name="ㅅ3" localSheetId="15">#REF!</definedName>
    <definedName name="ㅅ3" localSheetId="4">#REF!</definedName>
    <definedName name="ㅅ3" localSheetId="5">#REF!</definedName>
    <definedName name="ㅅ3" localSheetId="26">#REF!</definedName>
    <definedName name="ㅅ3" localSheetId="25">#REF!</definedName>
    <definedName name="ㅅ3">#REF!</definedName>
    <definedName name="ㅅ4" localSheetId="10">#REF!</definedName>
    <definedName name="ㅅ4" localSheetId="15">#REF!</definedName>
    <definedName name="ㅅ4" localSheetId="4">#REF!</definedName>
    <definedName name="ㅅ4" localSheetId="5">#REF!</definedName>
    <definedName name="ㅅ4" localSheetId="26">#REF!</definedName>
    <definedName name="ㅅ4" localSheetId="25">#REF!</definedName>
    <definedName name="ㅅ4">#REF!</definedName>
    <definedName name="ㅅㄱㄳㅎ" localSheetId="10">#REF!</definedName>
    <definedName name="ㅅㄱㄳㅎ" localSheetId="15">#REF!</definedName>
    <definedName name="ㅅㄱㄳㅎ" localSheetId="4">#REF!</definedName>
    <definedName name="ㅅㄱㄳㅎ" localSheetId="5">#REF!</definedName>
    <definedName name="ㅅㄱㄳㅎ" localSheetId="26">#REF!</definedName>
    <definedName name="ㅅㄱㄳㅎ" localSheetId="25">#REF!</definedName>
    <definedName name="ㅅㄱㄳㅎ">#REF!</definedName>
    <definedName name="ㅅㄱㄷ" localSheetId="10">#REF!</definedName>
    <definedName name="ㅅㄱㄷ" localSheetId="15">#REF!</definedName>
    <definedName name="ㅅㄱㄷ" localSheetId="4">#REF!</definedName>
    <definedName name="ㅅㄱㄷ" localSheetId="5">#REF!</definedName>
    <definedName name="ㅅㄱㄷ" localSheetId="26">#REF!</definedName>
    <definedName name="ㅅㄱㄷ" localSheetId="25">#REF!</definedName>
    <definedName name="ㅅㄱㄷ">#REF!</definedName>
    <definedName name="ㅅㄱㄷㅈㄳㄷ" localSheetId="10">#REF!</definedName>
    <definedName name="ㅅㄱㄷㅈㄳㄷ" localSheetId="15">#REF!</definedName>
    <definedName name="ㅅㄱㄷㅈㄳㄷ" localSheetId="4">#REF!</definedName>
    <definedName name="ㅅㄱㄷㅈㄳㄷ" localSheetId="5">#REF!</definedName>
    <definedName name="ㅅㄱㄷㅈㄳㄷ" localSheetId="26">#REF!</definedName>
    <definedName name="ㅅㄱㄷㅈㄳㄷ" localSheetId="25">#REF!</definedName>
    <definedName name="ㅅㄱㄷㅈㄳㄷ">#REF!</definedName>
    <definedName name="ㅅㄱ됴" localSheetId="10">#REF!</definedName>
    <definedName name="ㅅㄱ됴" localSheetId="15">#REF!</definedName>
    <definedName name="ㅅㄱ됴" localSheetId="4">#REF!</definedName>
    <definedName name="ㅅㄱ됴" localSheetId="5">#REF!</definedName>
    <definedName name="ㅅㄱ됴" localSheetId="26">#REF!</definedName>
    <definedName name="ㅅㄱ됴" localSheetId="25">#REF!</definedName>
    <definedName name="ㅅㄱ됴">#REF!</definedName>
    <definedName name="ㅅㄱ쇼ㅗㅅ" localSheetId="24" hidden="1">{#N/A,#N/A,FALSE,"표지목차"}</definedName>
    <definedName name="ㅅㄱ쇼ㅗㅅ" hidden="1">{#N/A,#N/A,FALSE,"표지목차"}</definedName>
    <definedName name="ㅅㄳㄱ" localSheetId="10">#REF!</definedName>
    <definedName name="ㅅㄳㄱ" localSheetId="15">#REF!</definedName>
    <definedName name="ㅅㄳㄱ" localSheetId="4">#REF!</definedName>
    <definedName name="ㅅㄳㄱ" localSheetId="5">#REF!</definedName>
    <definedName name="ㅅㄳㄱ" localSheetId="26">#REF!</definedName>
    <definedName name="ㅅㄳㄱ" localSheetId="25">#REF!</definedName>
    <definedName name="ㅅㄳㄱ">#REF!</definedName>
    <definedName name="ㅅㄳㄳ" localSheetId="24" hidden="1">{#N/A,#N/A,FALSE,"토공2"}</definedName>
    <definedName name="ㅅㄳㄳ" hidden="1">{#N/A,#N/A,FALSE,"토공2"}</definedName>
    <definedName name="ㅅㄷㄱㅈㅅㄷㄱㅈ" localSheetId="10">#REF!</definedName>
    <definedName name="ㅅㄷㄱㅈㅅㄷㄱㅈ" localSheetId="15">#REF!</definedName>
    <definedName name="ㅅㄷㄱㅈㅅㄷㄱㅈ" localSheetId="4">#REF!</definedName>
    <definedName name="ㅅㄷㄱㅈㅅㄷㄱㅈ" localSheetId="5">#REF!</definedName>
    <definedName name="ㅅㄷㄱㅈㅅㄷㄱㅈ" localSheetId="26">#REF!</definedName>
    <definedName name="ㅅㄷㄱㅈㅅㄷㄱㅈ" localSheetId="25">#REF!</definedName>
    <definedName name="ㅅㄷㄱㅈㅅㄷㄱㅈ">#REF!</definedName>
    <definedName name="ㅅㄷㅅ" localSheetId="24" hidden="1">{#N/A,#N/A,FALSE,"운반시간"}</definedName>
    <definedName name="ㅅㄷㅅ" hidden="1">{#N/A,#N/A,FALSE,"운반시간"}</definedName>
    <definedName name="ㅅㅅㄱㅈ" localSheetId="10">#REF!</definedName>
    <definedName name="ㅅㅅㄱㅈ" localSheetId="15">#REF!</definedName>
    <definedName name="ㅅㅅㄱㅈ" localSheetId="4">#REF!</definedName>
    <definedName name="ㅅㅅㄱㅈ" localSheetId="5">#REF!</definedName>
    <definedName name="ㅅㅅㄱㅈ" localSheetId="26">#REF!</definedName>
    <definedName name="ㅅㅅㄱㅈ" localSheetId="25">#REF!</definedName>
    <definedName name="ㅅㅅㄱㅈ">#REF!</definedName>
    <definedName name="ㅅㅅㅅ" localSheetId="24">#NAME?</definedName>
    <definedName name="ㅅㅅㅅ" hidden="1">{#N/A,#N/A,FALSE,"조골재"}</definedName>
    <definedName name="ㅅㅅㅅ_10">#NAME?</definedName>
    <definedName name="ㅅㅅㅅ_8">#NAME?</definedName>
    <definedName name="ㅅㅅㅅ_9">#NAME?</definedName>
    <definedName name="ㅅㅅㅅㅅ" localSheetId="10">#N/A</definedName>
    <definedName name="ㅅㅅㅅㅅ" localSheetId="15">#N/A</definedName>
    <definedName name="ㅅㅅㅅㅅ" localSheetId="24">'전기관로 토공산근'!ㅅㅅㅅㅅ</definedName>
    <definedName name="ㅅㅅㅅㅅ" localSheetId="5">#N/A</definedName>
    <definedName name="ㅅㅅㅅㅅ" localSheetId="26">#N/A</definedName>
    <definedName name="ㅅㅅㅅㅅ">공기밸브실조서!ㅅㅅㅅㅅ</definedName>
    <definedName name="ㅅㅅㅅㅅ_1" localSheetId="10">#N/A</definedName>
    <definedName name="ㅅㅅㅅㅅ_1" localSheetId="15">#N/A</definedName>
    <definedName name="ㅅㅅㅅㅅ_1" localSheetId="24">'전기관로 토공산근'!ㅅㅅㅅㅅ_1</definedName>
    <definedName name="ㅅㅅㅅㅅ_1" localSheetId="5">#N/A</definedName>
    <definedName name="ㅅㅅㅅㅅ_1" localSheetId="26">#N/A</definedName>
    <definedName name="ㅅㅅㅅㅅ_1">공기밸브실조서!ㅅㅅㅅㅅ_1</definedName>
    <definedName name="ㅅㅅㅅㅅ_10" localSheetId="10">#N/A</definedName>
    <definedName name="ㅅㅅㅅㅅ_10" localSheetId="15">#N/A</definedName>
    <definedName name="ㅅㅅㅅㅅ_10" localSheetId="24">'전기관로 토공산근'!ㅅㅅㅅㅅ_10</definedName>
    <definedName name="ㅅㅅㅅㅅ_10" localSheetId="5">#N/A</definedName>
    <definedName name="ㅅㅅㅅㅅ_10" localSheetId="26">#N/A</definedName>
    <definedName name="ㅅㅅㅅㅅ_10">공기밸브실조서!ㅅㅅㅅㅅ_10</definedName>
    <definedName name="ㅅㅅㅅㅅ_9" localSheetId="10">#N/A</definedName>
    <definedName name="ㅅㅅㅅㅅ_9" localSheetId="15">#N/A</definedName>
    <definedName name="ㅅㅅㅅㅅ_9" localSheetId="24">'전기관로 토공산근'!ㅅㅅㅅㅅ_9</definedName>
    <definedName name="ㅅㅅㅅㅅ_9" localSheetId="5">#N/A</definedName>
    <definedName name="ㅅㅅㅅㅅ_9" localSheetId="26">#N/A</definedName>
    <definedName name="ㅅㅅㅅㅅ_9">공기밸브실조서!ㅅㅅㅅㅅ_9</definedName>
    <definedName name="ㅅㅅㅅㅅㅅ" localSheetId="10">#REF!</definedName>
    <definedName name="ㅅㅅㅅㅅㅅ" localSheetId="15">#REF!</definedName>
    <definedName name="ㅅㅅㅅㅅㅅ" localSheetId="4">#REF!</definedName>
    <definedName name="ㅅㅅㅅㅅㅅ" localSheetId="5">#REF!</definedName>
    <definedName name="ㅅㅅㅅㅅㅅ" localSheetId="26">#REF!</definedName>
    <definedName name="ㅅㅅㅅㅅㅅ" localSheetId="25">#REF!</definedName>
    <definedName name="ㅅㅅㅅㅅㅅ">#REF!</definedName>
    <definedName name="ㅅㅍ" localSheetId="10">#REF!</definedName>
    <definedName name="ㅅㅍ" localSheetId="8">#REF!</definedName>
    <definedName name="ㅅㅍ" localSheetId="15">#REF!</definedName>
    <definedName name="ㅅㅍ" localSheetId="24">#REF!</definedName>
    <definedName name="ㅅㅍ" localSheetId="4">#REF!</definedName>
    <definedName name="ㅅㅍ" localSheetId="5">#REF!</definedName>
    <definedName name="ㅅㅍ" localSheetId="26">#REF!</definedName>
    <definedName name="ㅅㅍ" localSheetId="25">#REF!</definedName>
    <definedName name="ㅅㅍ">#REF!</definedName>
    <definedName name="ㅅㅍ_8" localSheetId="10">#REF!</definedName>
    <definedName name="ㅅㅍ_8" localSheetId="8">#REF!</definedName>
    <definedName name="ㅅㅍ_8" localSheetId="15">#REF!</definedName>
    <definedName name="ㅅㅍ_8" localSheetId="24">#REF!</definedName>
    <definedName name="ㅅㅍ_8" localSheetId="4">#REF!</definedName>
    <definedName name="ㅅㅍ_8" localSheetId="5">#REF!</definedName>
    <definedName name="ㅅㅍ_8" localSheetId="26">#REF!</definedName>
    <definedName name="ㅅㅍ_8" localSheetId="25">#REF!</definedName>
    <definedName name="ㅅㅍ_8">#REF!</definedName>
    <definedName name="ㅅㅎㄱㄷㅅㄷㄱ" localSheetId="24" hidden="1">{#N/A,#N/A,FALSE,"표지목차"}</definedName>
    <definedName name="ㅅㅎㄱㄷㅅㄷㄱ" hidden="1">{#N/A,#N/A,FALSE,"표지목차"}</definedName>
    <definedName name="사" localSheetId="10">'[54]토사(PE)'!#REF!</definedName>
    <definedName name="사" localSheetId="8">'[54]토사(PE)'!#REF!</definedName>
    <definedName name="사" localSheetId="15">'[54]토사(PE)'!#REF!</definedName>
    <definedName name="사" localSheetId="4">'[54]토사(PE)'!#REF!</definedName>
    <definedName name="사" localSheetId="5">'[54]토사(PE)'!#REF!</definedName>
    <definedName name="사" localSheetId="26">'[54]토사(PE)'!#REF!</definedName>
    <definedName name="사" localSheetId="25">'[54]토사(PE)'!#REF!</definedName>
    <definedName name="사">'[54]토사(PE)'!#REF!</definedName>
    <definedName name="사_8" localSheetId="10">#REF!</definedName>
    <definedName name="사_8" localSheetId="8">#REF!</definedName>
    <definedName name="사_8" localSheetId="15">#REF!</definedName>
    <definedName name="사_8" localSheetId="24">#REF!</definedName>
    <definedName name="사_8" localSheetId="4">#REF!</definedName>
    <definedName name="사_8" localSheetId="5">#REF!</definedName>
    <definedName name="사_8" localSheetId="26">#REF!</definedName>
    <definedName name="사_8" localSheetId="25">#REF!</definedName>
    <definedName name="사_8">#REF!</definedName>
    <definedName name="사각" localSheetId="10">#REF!</definedName>
    <definedName name="사각" localSheetId="15">#REF!</definedName>
    <definedName name="사각" localSheetId="4">#REF!</definedName>
    <definedName name="사각" localSheetId="5">#REF!</definedName>
    <definedName name="사각" localSheetId="26">#REF!</definedName>
    <definedName name="사각" localSheetId="25">#REF!</definedName>
    <definedName name="사각">#REF!</definedName>
    <definedName name="사다" localSheetId="10" hidden="1">'[92]6PILE  (돌출)'!#REF!</definedName>
    <definedName name="사다" localSheetId="8" hidden="1">'[92]6PILE  (돌출)'!#REF!</definedName>
    <definedName name="사다" localSheetId="15" hidden="1">'[92]6PILE  (돌출)'!#REF!</definedName>
    <definedName name="사다" localSheetId="4" hidden="1">'[92]6PILE  (돌출)'!#REF!</definedName>
    <definedName name="사다" localSheetId="5" hidden="1">'[92]6PILE  (돌출)'!#REF!</definedName>
    <definedName name="사다" localSheetId="26" hidden="1">'[92]6PILE  (돌출)'!#REF!</definedName>
    <definedName name="사다" localSheetId="25" hidden="1">'[92]6PILE  (돌출)'!#REF!</definedName>
    <definedName name="사다" hidden="1">'[92]6PILE  (돌출)'!#REF!</definedName>
    <definedName name="사다리" localSheetId="10">#REF!</definedName>
    <definedName name="사다리" localSheetId="8">#REF!</definedName>
    <definedName name="사다리" localSheetId="15">#REF!</definedName>
    <definedName name="사다리" localSheetId="24">#REF!</definedName>
    <definedName name="사다리" localSheetId="4">#REF!</definedName>
    <definedName name="사다리" localSheetId="5">#REF!</definedName>
    <definedName name="사다리" localSheetId="26">#REF!</definedName>
    <definedName name="사다리" localSheetId="25">#REF!</definedName>
    <definedName name="사다리">#REF!</definedName>
    <definedName name="사라" localSheetId="10">#REF!</definedName>
    <definedName name="사라" localSheetId="15">#REF!</definedName>
    <definedName name="사라" localSheetId="4">#REF!</definedName>
    <definedName name="사라" localSheetId="5">#REF!</definedName>
    <definedName name="사라" localSheetId="26">#REF!</definedName>
    <definedName name="사라" localSheetId="25">#REF!</definedName>
    <definedName name="사라">#REF!</definedName>
    <definedName name="사석" localSheetId="18" hidden="1">{"'산출근거'!$B$4:$D$8"}</definedName>
    <definedName name="사석" localSheetId="21" hidden="1">{"'산출근거'!$B$4:$D$8"}</definedName>
    <definedName name="사석" hidden="1">{"'산출근거'!$B$4:$D$8"}</definedName>
    <definedName name="사석채움면적산출" localSheetId="24" hidden="1">{#N/A,#N/A,FALSE,"2~8번"}</definedName>
    <definedName name="사석채움면적산출" hidden="1">{#N/A,#N/A,FALSE,"2~8번"}</definedName>
    <definedName name="사자" localSheetId="24" hidden="1">{#N/A,#N/A,FALSE,"운반시간"}</definedName>
    <definedName name="사자" hidden="1">{#N/A,#N/A,FALSE,"운반시간"}</definedName>
    <definedName name="사진대지1" localSheetId="10" hidden="1">#REF!</definedName>
    <definedName name="사진대지1" localSheetId="15" hidden="1">#REF!</definedName>
    <definedName name="사진대지1" localSheetId="4" hidden="1">#REF!</definedName>
    <definedName name="사진대지1" localSheetId="5" hidden="1">#REF!</definedName>
    <definedName name="사진대지1" localSheetId="26" hidden="1">#REF!</definedName>
    <definedName name="사진대지1" localSheetId="25" hidden="1">#REF!</definedName>
    <definedName name="사진대지1" hidden="1">#REF!</definedName>
    <definedName name="사하중1" localSheetId="10">#REF!</definedName>
    <definedName name="사하중1" localSheetId="15">#REF!</definedName>
    <definedName name="사하중1" localSheetId="4">#REF!</definedName>
    <definedName name="사하중1" localSheetId="5">#REF!</definedName>
    <definedName name="사하중1" localSheetId="26">#REF!</definedName>
    <definedName name="사하중1" localSheetId="25">#REF!</definedName>
    <definedName name="사하중1">#REF!</definedName>
    <definedName name="사하중2" localSheetId="10">#REF!</definedName>
    <definedName name="사하중2" localSheetId="15">#REF!</definedName>
    <definedName name="사하중2" localSheetId="4">#REF!</definedName>
    <definedName name="사하중2" localSheetId="5">#REF!</definedName>
    <definedName name="사하중2" localSheetId="26">#REF!</definedName>
    <definedName name="사하중2" localSheetId="25">#REF!</definedName>
    <definedName name="사하중2">#REF!</definedName>
    <definedName name="사하중3" localSheetId="10">#REF!</definedName>
    <definedName name="사하중3" localSheetId="15">#REF!</definedName>
    <definedName name="사하중3" localSheetId="4">#REF!</definedName>
    <definedName name="사하중3" localSheetId="5">#REF!</definedName>
    <definedName name="사하중3" localSheetId="26">#REF!</definedName>
    <definedName name="사하중3" localSheetId="25">#REF!</definedName>
    <definedName name="사하중3">#REF!</definedName>
    <definedName name="사하중4" localSheetId="10">#REF!</definedName>
    <definedName name="사하중4" localSheetId="15">#REF!</definedName>
    <definedName name="사하중4" localSheetId="4">#REF!</definedName>
    <definedName name="사하중4" localSheetId="5">#REF!</definedName>
    <definedName name="사하중4" localSheetId="26">#REF!</definedName>
    <definedName name="사하중4" localSheetId="25">#REF!</definedName>
    <definedName name="사하중4">#REF!</definedName>
    <definedName name="사하중계수" localSheetId="10">#REF!</definedName>
    <definedName name="사하중계수" localSheetId="15">#REF!</definedName>
    <definedName name="사하중계수" localSheetId="4">#REF!</definedName>
    <definedName name="사하중계수" localSheetId="5">#REF!</definedName>
    <definedName name="사하중계수" localSheetId="26">#REF!</definedName>
    <definedName name="사하중계수" localSheetId="25">#REF!</definedName>
    <definedName name="사하중계수">#REF!</definedName>
    <definedName name="산마루측구" localSheetId="10">BlankMacro1</definedName>
    <definedName name="산마루측구" localSheetId="15">BlankMacro1</definedName>
    <definedName name="산마루측구" localSheetId="24">BlankMacro1</definedName>
    <definedName name="산마루측구" localSheetId="4">BlankMacro1</definedName>
    <definedName name="산마루측구" localSheetId="5">BlankMacro1</definedName>
    <definedName name="산마루측구" localSheetId="26">BlankMacro1</definedName>
    <definedName name="산마루측구" localSheetId="25">BlankMacro1</definedName>
    <definedName name="산마루측구">BlankMacro1</definedName>
    <definedName name="산소" localSheetId="10">#REF!</definedName>
    <definedName name="산소" localSheetId="15">#REF!</definedName>
    <definedName name="산소" localSheetId="4">#REF!</definedName>
    <definedName name="산소" localSheetId="5">#REF!</definedName>
    <definedName name="산소" localSheetId="26">#REF!</definedName>
    <definedName name="산소" localSheetId="25">#REF!</definedName>
    <definedName name="산소">#REF!</definedName>
    <definedName name="산술통계" localSheetId="10">#REF!</definedName>
    <definedName name="산술통계" localSheetId="8">#REF!</definedName>
    <definedName name="산술통계" localSheetId="15">#REF!</definedName>
    <definedName name="산술통계" localSheetId="24">#REF!</definedName>
    <definedName name="산술통계" localSheetId="4">#REF!</definedName>
    <definedName name="산술통계" localSheetId="5">#REF!</definedName>
    <definedName name="산술통계" localSheetId="26">#REF!</definedName>
    <definedName name="산술통계" localSheetId="25">#REF!</definedName>
    <definedName name="산술통계">#REF!</definedName>
    <definedName name="산외SW">#NAME?</definedName>
    <definedName name="산외SW_1">#NAME?</definedName>
    <definedName name="산외SW_10">#NAME?</definedName>
    <definedName name="산외SW_9">#NAME?</definedName>
    <definedName name="삼척군" localSheetId="10">#REF!</definedName>
    <definedName name="삼척군" localSheetId="15">#REF!</definedName>
    <definedName name="삼척군" localSheetId="4">#REF!</definedName>
    <definedName name="삼척군" localSheetId="5">#REF!</definedName>
    <definedName name="삼척군" localSheetId="26">#REF!</definedName>
    <definedName name="삼척군" localSheetId="25">#REF!</definedName>
    <definedName name="삼척군">#REF!</definedName>
    <definedName name="상" localSheetId="10">'[48]토사(PE)'!#REF!</definedName>
    <definedName name="상" localSheetId="8">'[48]토사(PE)'!#REF!</definedName>
    <definedName name="상" localSheetId="15">'[48]토사(PE)'!#REF!</definedName>
    <definedName name="상" localSheetId="4">'[48]토사(PE)'!#REF!</definedName>
    <definedName name="상" localSheetId="5">'[48]토사(PE)'!#REF!</definedName>
    <definedName name="상" localSheetId="26">'[48]토사(PE)'!#REF!</definedName>
    <definedName name="상" localSheetId="25">'[48]토사(PE)'!#REF!</definedName>
    <definedName name="상">'[48]토사(PE)'!#REF!</definedName>
    <definedName name="상_2" localSheetId="10">#REF!</definedName>
    <definedName name="상_2" localSheetId="15">#REF!</definedName>
    <definedName name="상_2" localSheetId="4">#REF!</definedName>
    <definedName name="상_2" localSheetId="5">#REF!</definedName>
    <definedName name="상_2" localSheetId="26">#REF!</definedName>
    <definedName name="상_2" localSheetId="25">#REF!</definedName>
    <definedName name="상_2">#REF!</definedName>
    <definedName name="상_3" localSheetId="10">#REF!</definedName>
    <definedName name="상_3" localSheetId="15">#REF!</definedName>
    <definedName name="상_3" localSheetId="4">#REF!</definedName>
    <definedName name="상_3" localSheetId="5">#REF!</definedName>
    <definedName name="상_3" localSheetId="26">#REF!</definedName>
    <definedName name="상_3" localSheetId="25">#REF!</definedName>
    <definedName name="상_3">#REF!</definedName>
    <definedName name="상_5" localSheetId="10">#REF!</definedName>
    <definedName name="상_5" localSheetId="15">#REF!</definedName>
    <definedName name="상_5" localSheetId="4">#REF!</definedName>
    <definedName name="상_5" localSheetId="5">#REF!</definedName>
    <definedName name="상_5" localSheetId="26">#REF!</definedName>
    <definedName name="상_5" localSheetId="25">#REF!</definedName>
    <definedName name="상_5">#REF!</definedName>
    <definedName name="상_6" localSheetId="10">#REF!</definedName>
    <definedName name="상_6" localSheetId="15">#REF!</definedName>
    <definedName name="상_6" localSheetId="4">#REF!</definedName>
    <definedName name="상_6" localSheetId="5">#REF!</definedName>
    <definedName name="상_6" localSheetId="26">#REF!</definedName>
    <definedName name="상_6" localSheetId="25">#REF!</definedName>
    <definedName name="상_6">#REF!</definedName>
    <definedName name="상_9" localSheetId="10">#REF!</definedName>
    <definedName name="상_9" localSheetId="15">#REF!</definedName>
    <definedName name="상_9" localSheetId="4">#REF!</definedName>
    <definedName name="상_9" localSheetId="5">#REF!</definedName>
    <definedName name="상_9" localSheetId="26">#REF!</definedName>
    <definedName name="상_9" localSheetId="25">#REF!</definedName>
    <definedName name="상_9">#REF!</definedName>
    <definedName name="상변" localSheetId="10">#REF!</definedName>
    <definedName name="상변" localSheetId="8">#REF!</definedName>
    <definedName name="상변" localSheetId="15">#REF!</definedName>
    <definedName name="상변" localSheetId="24">#REF!</definedName>
    <definedName name="상변" localSheetId="4">#REF!</definedName>
    <definedName name="상변" localSheetId="5">#REF!</definedName>
    <definedName name="상변" localSheetId="26">#REF!</definedName>
    <definedName name="상변" localSheetId="25">#REF!</definedName>
    <definedName name="상변">#REF!</definedName>
    <definedName name="상부" localSheetId="10">'[28]토사(PE)'!#REF!</definedName>
    <definedName name="상부" localSheetId="8">'[28]토사(PE)'!#REF!</definedName>
    <definedName name="상부" localSheetId="15">'[28]토사(PE)'!#REF!</definedName>
    <definedName name="상부" localSheetId="4">'[28]토사(PE)'!#REF!</definedName>
    <definedName name="상부" localSheetId="5">'[28]토사(PE)'!#REF!</definedName>
    <definedName name="상부" localSheetId="26">'[28]토사(PE)'!#REF!</definedName>
    <definedName name="상부" localSheetId="25">'[28]토사(PE)'!#REF!</definedName>
    <definedName name="상부">'[28]토사(PE)'!#REF!</definedName>
    <definedName name="상부_8" localSheetId="10">#REF!</definedName>
    <definedName name="상부_8" localSheetId="8">#REF!</definedName>
    <definedName name="상부_8" localSheetId="15">#REF!</definedName>
    <definedName name="상부_8" localSheetId="24">#REF!</definedName>
    <definedName name="상부_8" localSheetId="4">#REF!</definedName>
    <definedName name="상부_8" localSheetId="5">#REF!</definedName>
    <definedName name="상부_8" localSheetId="26">#REF!</definedName>
    <definedName name="상부_8" localSheetId="25">#REF!</definedName>
    <definedName name="상부_8">#REF!</definedName>
    <definedName name="상부1" localSheetId="10">#REF!</definedName>
    <definedName name="상부1" localSheetId="15">#REF!</definedName>
    <definedName name="상부1" localSheetId="4">#REF!</definedName>
    <definedName name="상부1" localSheetId="5">#REF!</definedName>
    <definedName name="상부1" localSheetId="26">#REF!</definedName>
    <definedName name="상부1" localSheetId="25">#REF!</definedName>
    <definedName name="상부1">#REF!</definedName>
    <definedName name="상부2" localSheetId="10">#REF!</definedName>
    <definedName name="상부2" localSheetId="15">#REF!</definedName>
    <definedName name="상부2" localSheetId="4">#REF!</definedName>
    <definedName name="상부2" localSheetId="5">#REF!</definedName>
    <definedName name="상부2" localSheetId="26">#REF!</definedName>
    <definedName name="상부2" localSheetId="25">#REF!</definedName>
    <definedName name="상부2">#REF!</definedName>
    <definedName name="상부슬라브" localSheetId="10">#REF!</definedName>
    <definedName name="상부슬라브" localSheetId="8">#REF!</definedName>
    <definedName name="상부슬라브" localSheetId="15">#REF!</definedName>
    <definedName name="상부슬라브" localSheetId="24">#REF!</definedName>
    <definedName name="상부슬라브" localSheetId="4">#REF!</definedName>
    <definedName name="상부슬라브" localSheetId="5">#REF!</definedName>
    <definedName name="상부슬라브" localSheetId="26">#REF!</definedName>
    <definedName name="상부슬라브" localSheetId="25">#REF!</definedName>
    <definedName name="상부슬라브">#REF!</definedName>
    <definedName name="상부펌프카015" localSheetId="10">#REF!</definedName>
    <definedName name="상부펌프카015" localSheetId="15">#REF!</definedName>
    <definedName name="상부펌프카015" localSheetId="4">#REF!</definedName>
    <definedName name="상부펌프카015" localSheetId="5">#REF!</definedName>
    <definedName name="상부펌프카015" localSheetId="26">#REF!</definedName>
    <definedName name="상부펌프카015" localSheetId="25">#REF!</definedName>
    <definedName name="상부펌프카015">#REF!</definedName>
    <definedName name="상부펌프카15" localSheetId="10">#REF!</definedName>
    <definedName name="상부펌프카15" localSheetId="15">#REF!</definedName>
    <definedName name="상부펌프카15" localSheetId="4">#REF!</definedName>
    <definedName name="상부펌프카15" localSheetId="5">#REF!</definedName>
    <definedName name="상부펌프카15" localSheetId="26">#REF!</definedName>
    <definedName name="상부펌프카15" localSheetId="25">#REF!</definedName>
    <definedName name="상부펌프카15">#REF!</definedName>
    <definedName name="상부폭서천" localSheetId="10">#REF!</definedName>
    <definedName name="상부폭서천" localSheetId="15">#REF!</definedName>
    <definedName name="상부폭서천" localSheetId="4">#REF!</definedName>
    <definedName name="상부폭서천" localSheetId="5">#REF!</definedName>
    <definedName name="상부폭서천" localSheetId="26">#REF!</definedName>
    <definedName name="상부폭서천" localSheetId="25">#REF!</definedName>
    <definedName name="상부폭서천">#REF!</definedName>
    <definedName name="상부플랜지두께" localSheetId="10">#REF!</definedName>
    <definedName name="상부플랜지두께" localSheetId="8">#REF!</definedName>
    <definedName name="상부플랜지두께" localSheetId="15">#REF!</definedName>
    <definedName name="상부플랜지두께" localSheetId="24">#REF!</definedName>
    <definedName name="상부플랜지두께" localSheetId="4">#REF!</definedName>
    <definedName name="상부플랜지두께" localSheetId="5">#REF!</definedName>
    <definedName name="상부플랜지두께" localSheetId="26">#REF!</definedName>
    <definedName name="상부플랜지두께" localSheetId="25">#REF!</definedName>
    <definedName name="상부플랜지두께">#REF!</definedName>
    <definedName name="상부플랜지두께_8" localSheetId="10">#REF!</definedName>
    <definedName name="상부플랜지두께_8" localSheetId="8">#REF!</definedName>
    <definedName name="상부플랜지두께_8" localSheetId="15">#REF!</definedName>
    <definedName name="상부플랜지두께_8" localSheetId="4">#REF!</definedName>
    <definedName name="상부플랜지두께_8" localSheetId="5">#REF!</definedName>
    <definedName name="상부플랜지두께_8" localSheetId="26">#REF!</definedName>
    <definedName name="상부플랜지두께_8" localSheetId="25">#REF!</definedName>
    <definedName name="상부플랜지두께_8">#REF!</definedName>
    <definedName name="상수도공" localSheetId="10">#REF!</definedName>
    <definedName name="상수도공" localSheetId="15">#REF!</definedName>
    <definedName name="상수도공" localSheetId="4">#REF!</definedName>
    <definedName name="상수도공" localSheetId="5">#REF!</definedName>
    <definedName name="상수도공" localSheetId="26">#REF!</definedName>
    <definedName name="상수도공" localSheetId="25">#REF!</definedName>
    <definedName name="상수도공">#REF!</definedName>
    <definedName name="상수도공집계표" localSheetId="10">#REF!</definedName>
    <definedName name="상수도공집계표" localSheetId="15">#REF!</definedName>
    <definedName name="상수도공집계표" localSheetId="4">#REF!</definedName>
    <definedName name="상수도공집계표" localSheetId="5">#REF!</definedName>
    <definedName name="상수도공집계표" localSheetId="26">#REF!</definedName>
    <definedName name="상수도공집계표" localSheetId="25">#REF!</definedName>
    <definedName name="상수도공집계표">#REF!</definedName>
    <definedName name="상수복구집꼐">[93]DATE!$D$24:$D$85</definedName>
    <definedName name="상수집" localSheetId="10">#REF!</definedName>
    <definedName name="상수집" localSheetId="8">#REF!</definedName>
    <definedName name="상수집" localSheetId="15">#REF!</definedName>
    <definedName name="상수집" localSheetId="24">#REF!</definedName>
    <definedName name="상수집" localSheetId="4">#REF!</definedName>
    <definedName name="상수집" localSheetId="5">#REF!</definedName>
    <definedName name="상수집" localSheetId="26">#REF!</definedName>
    <definedName name="상수집" localSheetId="25">#REF!</definedName>
    <definedName name="상수집">#REF!</definedName>
    <definedName name="상수집계" localSheetId="10">#REF!</definedName>
    <definedName name="상수집계" localSheetId="8">#REF!</definedName>
    <definedName name="상수집계" localSheetId="15">#REF!</definedName>
    <definedName name="상수집계" localSheetId="24">#REF!</definedName>
    <definedName name="상수집계" localSheetId="4">#REF!</definedName>
    <definedName name="상수집계" localSheetId="5">#REF!</definedName>
    <definedName name="상수집계" localSheetId="26">#REF!</definedName>
    <definedName name="상수집계" localSheetId="25">#REF!</definedName>
    <definedName name="상수집계">#REF!</definedName>
    <definedName name="상수토공">[21]DATE!$E$24:$E$85</definedName>
    <definedName name="상재하중상시" localSheetId="10">#REF!</definedName>
    <definedName name="상재하중상시" localSheetId="15">#REF!</definedName>
    <definedName name="상재하중상시" localSheetId="4">#REF!</definedName>
    <definedName name="상재하중상시" localSheetId="5">#REF!</definedName>
    <definedName name="상재하중상시" localSheetId="26">#REF!</definedName>
    <definedName name="상재하중상시" localSheetId="25">#REF!</definedName>
    <definedName name="상재하중상시">#REF!</definedName>
    <definedName name="상재하중지진시" localSheetId="10">#REF!</definedName>
    <definedName name="상재하중지진시" localSheetId="15">#REF!</definedName>
    <definedName name="상재하중지진시" localSheetId="4">#REF!</definedName>
    <definedName name="상재하중지진시" localSheetId="5">#REF!</definedName>
    <definedName name="상재하중지진시" localSheetId="26">#REF!</definedName>
    <definedName name="상재하중지진시" localSheetId="25">#REF!</definedName>
    <definedName name="상재하중지진시">#REF!</definedName>
    <definedName name="상판위치" localSheetId="10">#REF!</definedName>
    <definedName name="상판위치" localSheetId="15">#REF!</definedName>
    <definedName name="상판위치" localSheetId="4">#REF!</definedName>
    <definedName name="상판위치" localSheetId="5">#REF!</definedName>
    <definedName name="상판위치" localSheetId="26">#REF!</definedName>
    <definedName name="상판위치" localSheetId="25">#REF!</definedName>
    <definedName name="상판위치">#REF!</definedName>
    <definedName name="새만득이" localSheetId="24" hidden="1">{#N/A,#N/A,FALSE,"2~8번"}</definedName>
    <definedName name="새만득이" hidden="1">{#N/A,#N/A,FALSE,"2~8번"}</definedName>
    <definedName name="새수량">'[93]플랜트 설치'!$A:$A,'[93]플랜트 설치'!$1:$2</definedName>
    <definedName name="새폐공" localSheetId="10">#REF!</definedName>
    <definedName name="새폐공" localSheetId="15">#REF!</definedName>
    <definedName name="새폐공" localSheetId="4">#REF!</definedName>
    <definedName name="새폐공" localSheetId="5">#REF!</definedName>
    <definedName name="새폐공" localSheetId="26">#REF!</definedName>
    <definedName name="새폐공" localSheetId="25">#REF!</definedName>
    <definedName name="새폐공">#REF!</definedName>
    <definedName name="서량교P3" localSheetId="24" hidden="1">{#N/A,#N/A,FALSE,"이정표"}</definedName>
    <definedName name="서량교P3" hidden="1">{#N/A,#N/A,FALSE,"이정표"}</definedName>
    <definedName name="석_축_개_소_별_명_세" localSheetId="10">#REF!</definedName>
    <definedName name="석_축_개_소_별_명_세" localSheetId="15">#REF!</definedName>
    <definedName name="석_축_개_소_별_명_세" localSheetId="4">#REF!</definedName>
    <definedName name="석_축_개_소_별_명_세" localSheetId="5">#REF!</definedName>
    <definedName name="석_축_개_소_별_명_세" localSheetId="26">#REF!</definedName>
    <definedName name="석_축_개_소_별_명_세" localSheetId="25">#REF!</definedName>
    <definedName name="석_축_개_소_별_명_세">#REF!</definedName>
    <definedName name="석_축_수_량_집_계" localSheetId="10">#REF!</definedName>
    <definedName name="석_축_수_량_집_계" localSheetId="15">#REF!</definedName>
    <definedName name="석_축_수_량_집_계" localSheetId="4">#REF!</definedName>
    <definedName name="석_축_수_량_집_계" localSheetId="5">#REF!</definedName>
    <definedName name="석_축_수_량_집_계" localSheetId="26">#REF!</definedName>
    <definedName name="석_축_수_량_집_계" localSheetId="25">#REF!</definedName>
    <definedName name="석_축_수_량_집_계">#REF!</definedName>
    <definedName name="석공" localSheetId="10">#REF!</definedName>
    <definedName name="석공" localSheetId="15">#REF!</definedName>
    <definedName name="석공" localSheetId="4">#REF!</definedName>
    <definedName name="석공" localSheetId="5">#REF!</definedName>
    <definedName name="석공" localSheetId="26">#REF!</definedName>
    <definedName name="석공" localSheetId="25">#REF!</definedName>
    <definedName name="석공">#REF!</definedName>
    <definedName name="석축개소별명세" localSheetId="10">#REF!</definedName>
    <definedName name="석축개소별명세" localSheetId="8">#REF!</definedName>
    <definedName name="석축개소별명세" localSheetId="15">#REF!</definedName>
    <definedName name="석축개소별명세" localSheetId="24">#REF!</definedName>
    <definedName name="석축개소별명세" localSheetId="4">#REF!</definedName>
    <definedName name="석축개소별명세" localSheetId="5">#REF!</definedName>
    <definedName name="석축개소별명세" localSheetId="26">#REF!</definedName>
    <definedName name="석축개소별명세" localSheetId="25">#REF!</definedName>
    <definedName name="석축개소별명세">#REF!</definedName>
    <definedName name="석축수량집계" localSheetId="10">#REF!</definedName>
    <definedName name="석축수량집계" localSheetId="8">#REF!</definedName>
    <definedName name="석축수량집계" localSheetId="15">#REF!</definedName>
    <definedName name="석축수량집계" localSheetId="24">#REF!</definedName>
    <definedName name="석축수량집계" localSheetId="4">#REF!</definedName>
    <definedName name="석축수량집계" localSheetId="5">#REF!</definedName>
    <definedName name="석축수량집계" localSheetId="26">#REF!</definedName>
    <definedName name="석축수량집계" localSheetId="25">#REF!</definedName>
    <definedName name="석축수량집계">#REF!</definedName>
    <definedName name="석축쌓기" localSheetId="18" hidden="1">{"'산출근거'!$B$4:$D$8"}</definedName>
    <definedName name="석축쌓기" localSheetId="21" hidden="1">{"'산출근거'!$B$4:$D$8"}</definedName>
    <definedName name="석축쌓기" hidden="1">{"'산출근거'!$B$4:$D$8"}</definedName>
    <definedName name="석축헐기" localSheetId="24" hidden="1">{"'산출근거'!$B$4:$D$8"}</definedName>
    <definedName name="석축헐기" hidden="1">{"'산출근거'!$B$4:$D$8"}</definedName>
    <definedName name="선택층두께">0.2</definedName>
    <definedName name="선팽창계수" localSheetId="10">#REF!</definedName>
    <definedName name="선팽창계수" localSheetId="8">#REF!</definedName>
    <definedName name="선팽창계수" localSheetId="15">#REF!</definedName>
    <definedName name="선팽창계수" localSheetId="24">#REF!</definedName>
    <definedName name="선팽창계수" localSheetId="4">#REF!</definedName>
    <definedName name="선팽창계수" localSheetId="5">#REF!</definedName>
    <definedName name="선팽창계수" localSheetId="26">#REF!</definedName>
    <definedName name="선팽창계수" localSheetId="25">#REF!</definedName>
    <definedName name="선팽창계수">#REF!</definedName>
    <definedName name="선팽창계수_8" localSheetId="10">#REF!</definedName>
    <definedName name="선팽창계수_8" localSheetId="8">#REF!</definedName>
    <definedName name="선팽창계수_8" localSheetId="15">#REF!</definedName>
    <definedName name="선팽창계수_8" localSheetId="24">#REF!</definedName>
    <definedName name="선팽창계수_8" localSheetId="4">#REF!</definedName>
    <definedName name="선팽창계수_8" localSheetId="5">#REF!</definedName>
    <definedName name="선팽창계수_8" localSheetId="26">#REF!</definedName>
    <definedName name="선팽창계수_8" localSheetId="25">#REF!</definedName>
    <definedName name="선팽창계수_8">#REF!</definedName>
    <definedName name="설계단면력요약.SAP90Work" localSheetId="10">#N/A</definedName>
    <definedName name="설계단면력요약.SAP90Work" localSheetId="15">#N/A</definedName>
    <definedName name="설계단면력요약.SAP90Work" localSheetId="24">'전기관로 토공산근'!설계단면력요약.SAP90Work</definedName>
    <definedName name="설계단면력요약.SAP90Work" localSheetId="5">#N/A</definedName>
    <definedName name="설계단면력요약.SAP90Work" localSheetId="26">#N/A</definedName>
    <definedName name="설계단면력요약.SAP90Work">공기밸브실조서!설계단면력요약.SAP90Work</definedName>
    <definedName name="설계단면력요약.SAP90Work_1" localSheetId="10">#N/A</definedName>
    <definedName name="설계단면력요약.SAP90Work_1" localSheetId="15">#N/A</definedName>
    <definedName name="설계단면력요약.SAP90Work_1" localSheetId="24">'전기관로 토공산근'!설계단면력요약.SAP90Work_1</definedName>
    <definedName name="설계단면력요약.SAP90Work_1" localSheetId="5">#N/A</definedName>
    <definedName name="설계단면력요약.SAP90Work_1" localSheetId="26">#N/A</definedName>
    <definedName name="설계단면력요약.SAP90Work_1">공기밸브실조서!설계단면력요약.SAP90Work_1</definedName>
    <definedName name="설계단면력요약.SAP90Work_10" localSheetId="10">#N/A</definedName>
    <definedName name="설계단면력요약.SAP90Work_10" localSheetId="15">#N/A</definedName>
    <definedName name="설계단면력요약.SAP90Work_10" localSheetId="24">'전기관로 토공산근'!설계단면력요약.SAP90Work_10</definedName>
    <definedName name="설계단면력요약.SAP90Work_10" localSheetId="5">#N/A</definedName>
    <definedName name="설계단면력요약.SAP90Work_10" localSheetId="26">#N/A</definedName>
    <definedName name="설계단면력요약.SAP90Work_10">공기밸브실조서!설계단면력요약.SAP90Work_10</definedName>
    <definedName name="설계단면력요약.SAP90Work_8" localSheetId="10">#N/A</definedName>
    <definedName name="설계단면력요약.SAP90Work_8" localSheetId="15">#N/A</definedName>
    <definedName name="설계단면력요약.SAP90Work_8" localSheetId="24">'전기관로 토공산근'!설계단면력요약.SAP90Work_8</definedName>
    <definedName name="설계단면력요약.SAP90Work_8" localSheetId="5">#N/A</definedName>
    <definedName name="설계단면력요약.SAP90Work_8" localSheetId="26">#N/A</definedName>
    <definedName name="설계단면력요약.SAP90Work_8">공기밸브실조서!설계단면력요약.SAP90Work_8</definedName>
    <definedName name="설계단면력요약.SAP90Work_9" localSheetId="10">#N/A</definedName>
    <definedName name="설계단면력요약.SAP90Work_9" localSheetId="15">#N/A</definedName>
    <definedName name="설계단면력요약.SAP90Work_9" localSheetId="24">'전기관로 토공산근'!설계단면력요약.SAP90Work_9</definedName>
    <definedName name="설계단면력요약.SAP90Work_9" localSheetId="5">#N/A</definedName>
    <definedName name="설계단면력요약.SAP90Work_9" localSheetId="26">#N/A</definedName>
    <definedName name="설계단면력요약.SAP90Work_9">공기밸브실조서!설계단면력요약.SAP90Work_9</definedName>
    <definedName name="설계설명" localSheetId="10" hidden="1">#REF!</definedName>
    <definedName name="설계설명" localSheetId="8" hidden="1">#REF!</definedName>
    <definedName name="설계설명" localSheetId="15" hidden="1">#REF!</definedName>
    <definedName name="설계설명" localSheetId="4" hidden="1">#REF!</definedName>
    <definedName name="설계설명" localSheetId="5" hidden="1">#REF!</definedName>
    <definedName name="설계설명" localSheetId="26" hidden="1">#REF!</definedName>
    <definedName name="설계설명" localSheetId="25" hidden="1">#REF!</definedName>
    <definedName name="설계설명" hidden="1">#REF!</definedName>
    <definedName name="설계속도" localSheetId="10">#REF!</definedName>
    <definedName name="설계속도" localSheetId="8">#REF!</definedName>
    <definedName name="설계속도" localSheetId="15">#REF!</definedName>
    <definedName name="설계속도" localSheetId="24">#REF!</definedName>
    <definedName name="설계속도" localSheetId="4">#REF!</definedName>
    <definedName name="설계속도" localSheetId="5">#REF!</definedName>
    <definedName name="설계속도" localSheetId="26">#REF!</definedName>
    <definedName name="설계속도" localSheetId="25">#REF!</definedName>
    <definedName name="설계속도">#REF!</definedName>
    <definedName name="설계속도_8" localSheetId="10">#REF!</definedName>
    <definedName name="설계속도_8" localSheetId="8">#REF!</definedName>
    <definedName name="설계속도_8" localSheetId="15">#REF!</definedName>
    <definedName name="설계속도_8" localSheetId="24">#REF!</definedName>
    <definedName name="설계속도_8" localSheetId="4">#REF!</definedName>
    <definedName name="설계속도_8" localSheetId="5">#REF!</definedName>
    <definedName name="설계속도_8" localSheetId="26">#REF!</definedName>
    <definedName name="설계속도_8" localSheetId="25">#REF!</definedName>
    <definedName name="설계속도_8">#REF!</definedName>
    <definedName name="설계수심" localSheetId="10">#REF!</definedName>
    <definedName name="설계수심" localSheetId="15">#REF!</definedName>
    <definedName name="설계수심" localSheetId="4">#REF!</definedName>
    <definedName name="설계수심" localSheetId="5">#REF!</definedName>
    <definedName name="설계수심" localSheetId="26">#REF!</definedName>
    <definedName name="설계수심" localSheetId="25">#REF!</definedName>
    <definedName name="설계수심">#REF!</definedName>
    <definedName name="설비집계" localSheetId="10">#REF!</definedName>
    <definedName name="설비집계" localSheetId="15">#REF!</definedName>
    <definedName name="설비집계" localSheetId="4">#REF!</definedName>
    <definedName name="설비집계" localSheetId="5">#REF!</definedName>
    <definedName name="설비집계" localSheetId="26">#REF!</definedName>
    <definedName name="설비집계" localSheetId="25">#REF!</definedName>
    <definedName name="설비집계">#REF!</definedName>
    <definedName name="섬유1종" localSheetId="10">#REF!</definedName>
    <definedName name="섬유1종" localSheetId="15">#REF!</definedName>
    <definedName name="섬유1종" localSheetId="4">#REF!</definedName>
    <definedName name="섬유1종" localSheetId="5">#REF!</definedName>
    <definedName name="섬유1종" localSheetId="26">#REF!</definedName>
    <definedName name="섬유1종" localSheetId="25">#REF!</definedName>
    <definedName name="섬유1종">#REF!</definedName>
    <definedName name="성___명" localSheetId="10">#REF!</definedName>
    <definedName name="성___명" localSheetId="15">#REF!</definedName>
    <definedName name="성___명" localSheetId="4">#REF!</definedName>
    <definedName name="성___명" localSheetId="5">#REF!</definedName>
    <definedName name="성___명" localSheetId="26">#REF!</definedName>
    <definedName name="성___명" localSheetId="25">#REF!</definedName>
    <definedName name="성___명">#REF!</definedName>
    <definedName name="성근" localSheetId="24" hidden="1">{#N/A,#N/A,FALSE,"포장2"}</definedName>
    <definedName name="성근" hidden="1">{#N/A,#N/A,FALSE,"포장2"}</definedName>
    <definedName name="성토3" localSheetId="24">'전기관로 토공산근'!성토3</definedName>
    <definedName name="성토3">'전기관로 토공산근'!성토3</definedName>
    <definedName name="성토도쟈" localSheetId="24">'전기관로 토공산근'!성토도쟈</definedName>
    <definedName name="성토도쟈">'전기관로 토공산근'!성토도쟈</definedName>
    <definedName name="성토부도수로_재료수량산출" localSheetId="10">#REF!</definedName>
    <definedName name="성토부도수로_재료수량산출" localSheetId="15">#REF!</definedName>
    <definedName name="성토부도수로_재료수량산출" localSheetId="4">#REF!</definedName>
    <definedName name="성토부도수로_재료수량산출" localSheetId="5">#REF!</definedName>
    <definedName name="성토부도수로_재료수량산출" localSheetId="26">#REF!</definedName>
    <definedName name="성토부도수로_재료수량산출" localSheetId="25">#REF!</definedName>
    <definedName name="성토부도수로_재료수량산출">#REF!</definedName>
    <definedName name="성토부도수로_토공수량산출" localSheetId="10">#REF!</definedName>
    <definedName name="성토부도수로_토공수량산출" localSheetId="15">#REF!</definedName>
    <definedName name="성토부도수로_토공수량산출" localSheetId="4">#REF!</definedName>
    <definedName name="성토부도수로_토공수량산출" localSheetId="5">#REF!</definedName>
    <definedName name="성토부도수로_토공수량산출" localSheetId="26">#REF!</definedName>
    <definedName name="성토부도수로_토공수량산출" localSheetId="25">#REF!</definedName>
    <definedName name="성토부도수로_토공수량산출">#REF!</definedName>
    <definedName name="성토부도수로단위수량산출_1" localSheetId="10">[94]배수관토공산출!#REF!</definedName>
    <definedName name="성토부도수로단위수량산출_1" localSheetId="8">[94]배수관토공산출!#REF!</definedName>
    <definedName name="성토부도수로단위수량산출_1" localSheetId="15">[94]배수관토공산출!#REF!</definedName>
    <definedName name="성토부도수로단위수량산출_1" localSheetId="4">[94]배수관토공산출!#REF!</definedName>
    <definedName name="성토부도수로단위수량산출_1" localSheetId="5">[94]배수관토공산출!#REF!</definedName>
    <definedName name="성토부도수로단위수량산출_1" localSheetId="26">[94]배수관토공산출!#REF!</definedName>
    <definedName name="성토부도수로단위수량산출_1" localSheetId="25">[94]배수관토공산출!#REF!</definedName>
    <definedName name="성토부도수로단위수량산출_1">[94]배수관토공산출!#REF!</definedName>
    <definedName name="성토부도수로단위수량표" localSheetId="10">[94]배수관토공산출!#REF!</definedName>
    <definedName name="성토부도수로단위수량표" localSheetId="8">[94]배수관토공산출!#REF!</definedName>
    <definedName name="성토부도수로단위수량표" localSheetId="15">[94]배수관토공산출!#REF!</definedName>
    <definedName name="성토부도수로단위수량표" localSheetId="4">[94]배수관토공산출!#REF!</definedName>
    <definedName name="성토부도수로단위수량표" localSheetId="5">[94]배수관토공산출!#REF!</definedName>
    <definedName name="성토부도수로단위수량표" localSheetId="26">[94]배수관토공산출!#REF!</definedName>
    <definedName name="성토부도수로단위수량표" localSheetId="25">[94]배수관토공산출!#REF!</definedName>
    <definedName name="성토부도수로단위수량표">[94]배수관토공산출!#REF!</definedName>
    <definedName name="성토부도수로재료수량산출" localSheetId="10">#REF!</definedName>
    <definedName name="성토부도수로재료수량산출" localSheetId="8">#REF!</definedName>
    <definedName name="성토부도수로재료수량산출" localSheetId="15">#REF!</definedName>
    <definedName name="성토부도수로재료수량산출" localSheetId="24">#REF!</definedName>
    <definedName name="성토부도수로재료수량산출" localSheetId="4">#REF!</definedName>
    <definedName name="성토부도수로재료수량산출" localSheetId="5">#REF!</definedName>
    <definedName name="성토부도수로재료수량산출" localSheetId="26">#REF!</definedName>
    <definedName name="성토부도수로재료수량산출" localSheetId="25">#REF!</definedName>
    <definedName name="성토부도수로재료수량산출">#REF!</definedName>
    <definedName name="성토부도수로토공및공제단위수량산식" localSheetId="10">[94]배수관토공산출!#REF!</definedName>
    <definedName name="성토부도수로토공및공제단위수량산식" localSheetId="8">[94]배수관토공산출!#REF!</definedName>
    <definedName name="성토부도수로토공및공제단위수량산식" localSheetId="15">[94]배수관토공산출!#REF!</definedName>
    <definedName name="성토부도수로토공및공제단위수량산식" localSheetId="4">[94]배수관토공산출!#REF!</definedName>
    <definedName name="성토부도수로토공및공제단위수량산식" localSheetId="5">[94]배수관토공산출!#REF!</definedName>
    <definedName name="성토부도수로토공및공제단위수량산식" localSheetId="26">[94]배수관토공산출!#REF!</definedName>
    <definedName name="성토부도수로토공및공제단위수량산식" localSheetId="25">[94]배수관토공산출!#REF!</definedName>
    <definedName name="성토부도수로토공및공제단위수량산식">[94]배수관토공산출!#REF!</definedName>
    <definedName name="성토부도수로토공수량산출" localSheetId="10">#REF!</definedName>
    <definedName name="성토부도수로토공수량산출" localSheetId="8">#REF!</definedName>
    <definedName name="성토부도수로토공수량산출" localSheetId="15">#REF!</definedName>
    <definedName name="성토부도수로토공수량산출" localSheetId="24">#REF!</definedName>
    <definedName name="성토부도수로토공수량산출" localSheetId="4">#REF!</definedName>
    <definedName name="성토부도수로토공수량산출" localSheetId="5">#REF!</definedName>
    <definedName name="성토부도수로토공수량산출" localSheetId="26">#REF!</definedName>
    <definedName name="성토부도수로토공수량산출" localSheetId="25">#REF!</definedName>
    <definedName name="성토부도수로토공수량산출">#REF!</definedName>
    <definedName name="세륜" localSheetId="10" hidden="1">#REF!</definedName>
    <definedName name="세륜" localSheetId="8" hidden="1">#REF!</definedName>
    <definedName name="세륜" localSheetId="15" hidden="1">#REF!</definedName>
    <definedName name="세륜" localSheetId="4" hidden="1">#REF!</definedName>
    <definedName name="세륜" localSheetId="5" hidden="1">#REF!</definedName>
    <definedName name="세륜" localSheetId="26" hidden="1">#REF!</definedName>
    <definedName name="세륜" localSheetId="25" hidden="1">#REF!</definedName>
    <definedName name="세륜" hidden="1">#REF!</definedName>
    <definedName name="세륜2" localSheetId="10" hidden="1">#REF!</definedName>
    <definedName name="세륜2" localSheetId="8" hidden="1">#REF!</definedName>
    <definedName name="세륜2" localSheetId="15" hidden="1">#REF!</definedName>
    <definedName name="세륜2" localSheetId="4" hidden="1">#REF!</definedName>
    <definedName name="세륜2" localSheetId="5" hidden="1">#REF!</definedName>
    <definedName name="세륜2" localSheetId="26" hidden="1">#REF!</definedName>
    <definedName name="세륜2" localSheetId="25" hidden="1">#REF!</definedName>
    <definedName name="세륜2" hidden="1">#REF!</definedName>
    <definedName name="세륜시설산출" localSheetId="10">#REF!</definedName>
    <definedName name="세륜시설산출" localSheetId="15">#REF!</definedName>
    <definedName name="세륜시설산출" localSheetId="4">#REF!</definedName>
    <definedName name="세륜시설산출" localSheetId="5">#REF!</definedName>
    <definedName name="세륜시설산출" localSheetId="26">#REF!</definedName>
    <definedName name="세륜시설산출" localSheetId="25">#REF!</definedName>
    <definedName name="세륜시설산출">#REF!</definedName>
    <definedName name="소" localSheetId="10">'[54]토사(PE)'!#REF!</definedName>
    <definedName name="소" localSheetId="8">'[54]토사(PE)'!#REF!</definedName>
    <definedName name="소" localSheetId="15">'[54]토사(PE)'!#REF!</definedName>
    <definedName name="소" localSheetId="4">'[54]토사(PE)'!#REF!</definedName>
    <definedName name="소" localSheetId="5">'[54]토사(PE)'!#REF!</definedName>
    <definedName name="소" localSheetId="26">'[54]토사(PE)'!#REF!</definedName>
    <definedName name="소" localSheetId="25">'[54]토사(PE)'!#REF!</definedName>
    <definedName name="소">'[54]토사(PE)'!#REF!</definedName>
    <definedName name="소_8" localSheetId="10">#REF!</definedName>
    <definedName name="소_8" localSheetId="8">#REF!</definedName>
    <definedName name="소_8" localSheetId="15">#REF!</definedName>
    <definedName name="소_8" localSheetId="24">#REF!</definedName>
    <definedName name="소_8" localSheetId="4">#REF!</definedName>
    <definedName name="소_8" localSheetId="5">#REF!</definedName>
    <definedName name="소_8" localSheetId="26">#REF!</definedName>
    <definedName name="소_8" localSheetId="25">#REF!</definedName>
    <definedName name="소_8">#REF!</definedName>
    <definedName name="소간지1" localSheetId="24" hidden="1">{#N/A,#N/A,FALSE,"2~8번"}</definedName>
    <definedName name="소간지1" hidden="1">{#N/A,#N/A,FALSE,"2~8번"}</definedName>
    <definedName name="소개" localSheetId="10">#REF!</definedName>
    <definedName name="소개" localSheetId="15">#REF!</definedName>
    <definedName name="소개" localSheetId="4">#REF!</definedName>
    <definedName name="소개" localSheetId="5">#REF!</definedName>
    <definedName name="소개" localSheetId="26">#REF!</definedName>
    <definedName name="소개" localSheetId="25">#REF!</definedName>
    <definedName name="소개">#REF!</definedName>
    <definedName name="소개소" localSheetId="10">#REF!</definedName>
    <definedName name="소개소" localSheetId="8">#REF!</definedName>
    <definedName name="소개소" localSheetId="15">#REF!</definedName>
    <definedName name="소개소" localSheetId="24">#REF!</definedName>
    <definedName name="소개소" localSheetId="4">#REF!</definedName>
    <definedName name="소개소" localSheetId="5">#REF!</definedName>
    <definedName name="소개소" localSheetId="26">#REF!</definedName>
    <definedName name="소개소" localSheetId="25">#REF!</definedName>
    <definedName name="소개소">#REF!</definedName>
    <definedName name="소관경" localSheetId="10">#REF!</definedName>
    <definedName name="소관경" localSheetId="8">#REF!</definedName>
    <definedName name="소관경" localSheetId="15">#REF!</definedName>
    <definedName name="소관경" localSheetId="24">#REF!</definedName>
    <definedName name="소관경" localSheetId="4">#REF!</definedName>
    <definedName name="소관경" localSheetId="5">#REF!</definedName>
    <definedName name="소관경" localSheetId="26">#REF!</definedName>
    <definedName name="소관경" localSheetId="25">#REF!</definedName>
    <definedName name="소관경">#REF!</definedName>
    <definedName name="소솟" localSheetId="24" hidden="1">{#N/A,#N/A,FALSE,"포장1";#N/A,#N/A,FALSE,"포장1"}</definedName>
    <definedName name="소솟" hidden="1">{#N/A,#N/A,FALSE,"포장1";#N/A,#N/A,FALSE,"포장1"}</definedName>
    <definedName name="소켓무게">[32]DATE!$G$24:$G$79</definedName>
    <definedName name="소켓무게_8" localSheetId="10">#REF!</definedName>
    <definedName name="소켓무게_8" localSheetId="8">#REF!</definedName>
    <definedName name="소켓무게_8" localSheetId="15">#REF!</definedName>
    <definedName name="소켓무게_8" localSheetId="24">#REF!</definedName>
    <definedName name="소켓무게_8" localSheetId="4">#REF!</definedName>
    <definedName name="소켓무게_8" localSheetId="5">#REF!</definedName>
    <definedName name="소켓무게_8" localSheetId="26">#REF!</definedName>
    <definedName name="소켓무게_8" localSheetId="25">#REF!</definedName>
    <definedName name="소켓무게_8">#REF!</definedName>
    <definedName name="소켓티형관" localSheetId="10">#REF!</definedName>
    <definedName name="소켓티형관" localSheetId="15">#REF!</definedName>
    <definedName name="소켓티형관" localSheetId="4">#REF!</definedName>
    <definedName name="소켓티형관" localSheetId="5">#REF!</definedName>
    <definedName name="소켓티형관" localSheetId="26">#REF!</definedName>
    <definedName name="소켓티형관" localSheetId="25">#REF!</definedName>
    <definedName name="소켓티형관">#REF!</definedName>
    <definedName name="소켓플랜지티형관" localSheetId="10">#REF!</definedName>
    <definedName name="소켓플랜지티형관" localSheetId="15">#REF!</definedName>
    <definedName name="소켓플랜지티형관" localSheetId="4">#REF!</definedName>
    <definedName name="소켓플랜지티형관" localSheetId="5">#REF!</definedName>
    <definedName name="소켓플랜지티형관" localSheetId="26">#REF!</definedName>
    <definedName name="소켓플랜지티형관" localSheetId="25">#REF!</definedName>
    <definedName name="소켓플랜지티형관">#REF!</definedName>
    <definedName name="소ㅗㅎ" localSheetId="10">#REF!</definedName>
    <definedName name="소ㅗㅎ" localSheetId="15">#REF!</definedName>
    <definedName name="소ㅗㅎ" localSheetId="4">#REF!</definedName>
    <definedName name="소ㅗㅎ" localSheetId="5">#REF!</definedName>
    <definedName name="소ㅗㅎ" localSheetId="26">#REF!</definedName>
    <definedName name="소ㅗㅎ" localSheetId="25">#REF!</definedName>
    <definedName name="소ㅗㅎ">#REF!</definedName>
    <definedName name="손씨" localSheetId="10">#REF!</definedName>
    <definedName name="손씨" localSheetId="15">#REF!</definedName>
    <definedName name="손씨" localSheetId="4">#REF!</definedName>
    <definedName name="손씨" localSheetId="5">#REF!</definedName>
    <definedName name="손씨" localSheetId="26">#REF!</definedName>
    <definedName name="손씨" localSheetId="25">#REF!</definedName>
    <definedName name="손씨">#REF!</definedName>
    <definedName name="손영주" localSheetId="24" hidden="1">{#N/A,#N/A,FALSE,"조골재"}</definedName>
    <definedName name="손영주" hidden="1">{#N/A,#N/A,FALSE,"조골재"}</definedName>
    <definedName name="송강" localSheetId="10">#REF!</definedName>
    <definedName name="송강" localSheetId="15">#REF!</definedName>
    <definedName name="송강" localSheetId="4">#REF!</definedName>
    <definedName name="송강" localSheetId="5">#REF!</definedName>
    <definedName name="송강" localSheetId="26">#REF!</definedName>
    <definedName name="송강" localSheetId="25">#REF!</definedName>
    <definedName name="송강">#REF!</definedName>
    <definedName name="송곡교" localSheetId="10">#REF!</definedName>
    <definedName name="송곡교" localSheetId="15">#REF!</definedName>
    <definedName name="송곡교" localSheetId="4">#REF!</definedName>
    <definedName name="송곡교" localSheetId="5">#REF!</definedName>
    <definedName name="송곡교" localSheetId="26">#REF!</definedName>
    <definedName name="송곡교" localSheetId="25">#REF!</definedName>
    <definedName name="송곡교">#REF!</definedName>
    <definedName name="쇄석" localSheetId="10">#REF!</definedName>
    <definedName name="쇄석" localSheetId="15">#REF!</definedName>
    <definedName name="쇄석" localSheetId="4">#REF!</definedName>
    <definedName name="쇄석" localSheetId="5">#REF!</definedName>
    <definedName name="쇄석" localSheetId="26">#REF!</definedName>
    <definedName name="쇄석" localSheetId="25">#REF!</definedName>
    <definedName name="쇄석">#REF!</definedName>
    <definedName name="쇼교" localSheetId="24" hidden="1">{#N/A,#N/A,FALSE,"토공2"}</definedName>
    <definedName name="쇼교" hidden="1">{#N/A,#N/A,FALSE,"토공2"}</definedName>
    <definedName name="쇼ㅑ" localSheetId="10">[5]!쇼ㅑ</definedName>
    <definedName name="쇼ㅑ" localSheetId="8">[5]!쇼ㅑ</definedName>
    <definedName name="쇼ㅑ" localSheetId="15">[5]!쇼ㅑ</definedName>
    <definedName name="쇼ㅑ" localSheetId="4">[5]!쇼ㅑ</definedName>
    <definedName name="쇼ㅑ" localSheetId="5">[5]!쇼ㅑ</definedName>
    <definedName name="쇼ㅑ" localSheetId="26">[5]!쇼ㅑ</definedName>
    <definedName name="쇼ㅑ" localSheetId="25">[5]!쇼ㅑ</definedName>
    <definedName name="쇼ㅑ">[5]!쇼ㅑ</definedName>
    <definedName name="수________조" localSheetId="10">#REF!</definedName>
    <definedName name="수________조" localSheetId="8">#REF!</definedName>
    <definedName name="수________조" localSheetId="15">#REF!</definedName>
    <definedName name="수________조" localSheetId="24">#REF!</definedName>
    <definedName name="수________조" localSheetId="4">#REF!</definedName>
    <definedName name="수________조" localSheetId="5">#REF!</definedName>
    <definedName name="수________조" localSheetId="26">#REF!</definedName>
    <definedName name="수________조" localSheetId="25">#REF!</definedName>
    <definedName name="수________조">#REF!</definedName>
    <definedName name="수강10아" localSheetId="10">#REF!</definedName>
    <definedName name="수강10아" localSheetId="15">#REF!</definedName>
    <definedName name="수강10아" localSheetId="4">#REF!</definedName>
    <definedName name="수강10아" localSheetId="5">#REF!</definedName>
    <definedName name="수강10아" localSheetId="26">#REF!</definedName>
    <definedName name="수강10아" localSheetId="25">#REF!</definedName>
    <definedName name="수강10아">#REF!</definedName>
    <definedName name="수강10위" localSheetId="10">#REF!</definedName>
    <definedName name="수강10위" localSheetId="15">#REF!</definedName>
    <definedName name="수강10위" localSheetId="4">#REF!</definedName>
    <definedName name="수강10위" localSheetId="5">#REF!</definedName>
    <definedName name="수강10위" localSheetId="26">#REF!</definedName>
    <definedName name="수강10위" localSheetId="25">#REF!</definedName>
    <definedName name="수강10위">#REF!</definedName>
    <definedName name="수강4아" localSheetId="10">#REF!</definedName>
    <definedName name="수강4아" localSheetId="15">#REF!</definedName>
    <definedName name="수강4아" localSheetId="4">#REF!</definedName>
    <definedName name="수강4아" localSheetId="5">#REF!</definedName>
    <definedName name="수강4아" localSheetId="26">#REF!</definedName>
    <definedName name="수강4아" localSheetId="25">#REF!</definedName>
    <definedName name="수강4아">#REF!</definedName>
    <definedName name="수강4위" localSheetId="10">#REF!</definedName>
    <definedName name="수강4위" localSheetId="15">#REF!</definedName>
    <definedName name="수강4위" localSheetId="4">#REF!</definedName>
    <definedName name="수강4위" localSheetId="5">#REF!</definedName>
    <definedName name="수강4위" localSheetId="26">#REF!</definedName>
    <definedName name="수강4위" localSheetId="25">#REF!</definedName>
    <definedName name="수강4위">#REF!</definedName>
    <definedName name="수강5아" localSheetId="10">#REF!</definedName>
    <definedName name="수강5아" localSheetId="15">#REF!</definedName>
    <definedName name="수강5아" localSheetId="4">#REF!</definedName>
    <definedName name="수강5아" localSheetId="5">#REF!</definedName>
    <definedName name="수강5아" localSheetId="26">#REF!</definedName>
    <definedName name="수강5아" localSheetId="25">#REF!</definedName>
    <definedName name="수강5아">#REF!</definedName>
    <definedName name="수강5위" localSheetId="10">#REF!</definedName>
    <definedName name="수강5위" localSheetId="15">#REF!</definedName>
    <definedName name="수강5위" localSheetId="4">#REF!</definedName>
    <definedName name="수강5위" localSheetId="5">#REF!</definedName>
    <definedName name="수강5위" localSheetId="26">#REF!</definedName>
    <definedName name="수강5위" localSheetId="25">#REF!</definedName>
    <definedName name="수강5위">#REF!</definedName>
    <definedName name="수강6아" localSheetId="10">#REF!</definedName>
    <definedName name="수강6아" localSheetId="15">#REF!</definedName>
    <definedName name="수강6아" localSheetId="4">#REF!</definedName>
    <definedName name="수강6아" localSheetId="5">#REF!</definedName>
    <definedName name="수강6아" localSheetId="26">#REF!</definedName>
    <definedName name="수강6아" localSheetId="25">#REF!</definedName>
    <definedName name="수강6아">#REF!</definedName>
    <definedName name="수강6위" localSheetId="10">#REF!</definedName>
    <definedName name="수강6위" localSheetId="15">#REF!</definedName>
    <definedName name="수강6위" localSheetId="4">#REF!</definedName>
    <definedName name="수강6위" localSheetId="5">#REF!</definedName>
    <definedName name="수강6위" localSheetId="26">#REF!</definedName>
    <definedName name="수강6위" localSheetId="25">#REF!</definedName>
    <definedName name="수강6위">#REF!</definedName>
    <definedName name="수강7아" localSheetId="10">#REF!</definedName>
    <definedName name="수강7아" localSheetId="15">#REF!</definedName>
    <definedName name="수강7아" localSheetId="4">#REF!</definedName>
    <definedName name="수강7아" localSheetId="5">#REF!</definedName>
    <definedName name="수강7아" localSheetId="26">#REF!</definedName>
    <definedName name="수강7아" localSheetId="25">#REF!</definedName>
    <definedName name="수강7아">#REF!</definedName>
    <definedName name="수강7위" localSheetId="10">#REF!</definedName>
    <definedName name="수강7위" localSheetId="15">#REF!</definedName>
    <definedName name="수강7위" localSheetId="4">#REF!</definedName>
    <definedName name="수강7위" localSheetId="5">#REF!</definedName>
    <definedName name="수강7위" localSheetId="26">#REF!</definedName>
    <definedName name="수강7위" localSheetId="25">#REF!</definedName>
    <definedName name="수강7위">#REF!</definedName>
    <definedName name="수강8아" localSheetId="10">#REF!</definedName>
    <definedName name="수강8아" localSheetId="15">#REF!</definedName>
    <definedName name="수강8아" localSheetId="4">#REF!</definedName>
    <definedName name="수강8아" localSheetId="5">#REF!</definedName>
    <definedName name="수강8아" localSheetId="26">#REF!</definedName>
    <definedName name="수강8아" localSheetId="25">#REF!</definedName>
    <definedName name="수강8아">#REF!</definedName>
    <definedName name="수강8위" localSheetId="10">#REF!</definedName>
    <definedName name="수강8위" localSheetId="15">#REF!</definedName>
    <definedName name="수강8위" localSheetId="4">#REF!</definedName>
    <definedName name="수강8위" localSheetId="5">#REF!</definedName>
    <definedName name="수강8위" localSheetId="26">#REF!</definedName>
    <definedName name="수강8위" localSheetId="25">#REF!</definedName>
    <definedName name="수강8위">#REF!</definedName>
    <definedName name="수강9아" localSheetId="10">#REF!</definedName>
    <definedName name="수강9아" localSheetId="15">#REF!</definedName>
    <definedName name="수강9아" localSheetId="4">#REF!</definedName>
    <definedName name="수강9아" localSheetId="5">#REF!</definedName>
    <definedName name="수강9아" localSheetId="26">#REF!</definedName>
    <definedName name="수강9아" localSheetId="25">#REF!</definedName>
    <definedName name="수강9아">#REF!</definedName>
    <definedName name="수강9위" localSheetId="10">#REF!</definedName>
    <definedName name="수강9위" localSheetId="15">#REF!</definedName>
    <definedName name="수강9위" localSheetId="4">#REF!</definedName>
    <definedName name="수강9위" localSheetId="5">#REF!</definedName>
    <definedName name="수강9위" localSheetId="26">#REF!</definedName>
    <definedName name="수강9위" localSheetId="25">#REF!</definedName>
    <definedName name="수강9위">#REF!</definedName>
    <definedName name="수동10" localSheetId="10">#REF!</definedName>
    <definedName name="수동10" localSheetId="15">#REF!</definedName>
    <definedName name="수동10" localSheetId="4">#REF!</definedName>
    <definedName name="수동10" localSheetId="5">#REF!</definedName>
    <definedName name="수동10" localSheetId="26">#REF!</definedName>
    <definedName name="수동10" localSheetId="25">#REF!</definedName>
    <definedName name="수동10">#REF!</definedName>
    <definedName name="수동6" localSheetId="10">#REF!</definedName>
    <definedName name="수동6" localSheetId="15">#REF!</definedName>
    <definedName name="수동6" localSheetId="4">#REF!</definedName>
    <definedName name="수동6" localSheetId="5">#REF!</definedName>
    <definedName name="수동6" localSheetId="26">#REF!</definedName>
    <definedName name="수동6" localSheetId="25">#REF!</definedName>
    <definedName name="수동6">#REF!</definedName>
    <definedName name="수동7" localSheetId="10">#REF!</definedName>
    <definedName name="수동7" localSheetId="15">#REF!</definedName>
    <definedName name="수동7" localSheetId="4">#REF!</definedName>
    <definedName name="수동7" localSheetId="5">#REF!</definedName>
    <definedName name="수동7" localSheetId="26">#REF!</definedName>
    <definedName name="수동7" localSheetId="25">#REF!</definedName>
    <definedName name="수동7">#REF!</definedName>
    <definedName name="수동8" localSheetId="10">#REF!</definedName>
    <definedName name="수동8" localSheetId="15">#REF!</definedName>
    <definedName name="수동8" localSheetId="4">#REF!</definedName>
    <definedName name="수동8" localSheetId="5">#REF!</definedName>
    <definedName name="수동8" localSheetId="26">#REF!</definedName>
    <definedName name="수동8" localSheetId="25">#REF!</definedName>
    <definedName name="수동8">#REF!</definedName>
    <definedName name="수동9" localSheetId="10">#REF!</definedName>
    <definedName name="수동9" localSheetId="15">#REF!</definedName>
    <definedName name="수동9" localSheetId="4">#REF!</definedName>
    <definedName name="수동9" localSheetId="5">#REF!</definedName>
    <definedName name="수동9" localSheetId="26">#REF!</definedName>
    <definedName name="수동9" localSheetId="25">#REF!</definedName>
    <definedName name="수동9">#REF!</definedName>
    <definedName name="수량" localSheetId="10" hidden="1">#REF!</definedName>
    <definedName name="수량" localSheetId="8" hidden="1">#REF!</definedName>
    <definedName name="수량" localSheetId="15" hidden="1">#REF!</definedName>
    <definedName name="수량" localSheetId="24">#REF!</definedName>
    <definedName name="수량" localSheetId="4" hidden="1">#REF!</definedName>
    <definedName name="수량" localSheetId="5" hidden="1">#REF!</definedName>
    <definedName name="수량" localSheetId="26" hidden="1">#REF!</definedName>
    <definedName name="수량" localSheetId="25" hidden="1">#REF!</definedName>
    <definedName name="수량" hidden="1">#REF!</definedName>
    <definedName name="수량_8" localSheetId="10">#REF!</definedName>
    <definedName name="수량_8" localSheetId="8">#REF!</definedName>
    <definedName name="수량_8" localSheetId="15">#REF!</definedName>
    <definedName name="수량_8" localSheetId="24">#REF!</definedName>
    <definedName name="수량_8" localSheetId="4">#REF!</definedName>
    <definedName name="수량_8" localSheetId="5">#REF!</definedName>
    <definedName name="수량_8" localSheetId="26">#REF!</definedName>
    <definedName name="수량_8" localSheetId="25">#REF!</definedName>
    <definedName name="수량_8">#REF!</definedName>
    <definedName name="수량1" localSheetId="10">[95]맨홀수량!#REF!</definedName>
    <definedName name="수량1" localSheetId="8">[95]맨홀수량!#REF!</definedName>
    <definedName name="수량1" localSheetId="15">[95]맨홀수량!#REF!</definedName>
    <definedName name="수량1" localSheetId="4">[95]맨홀수량!#REF!</definedName>
    <definedName name="수량1" localSheetId="5">[95]맨홀수량!#REF!</definedName>
    <definedName name="수량1" localSheetId="26">[95]맨홀수량!#REF!</definedName>
    <definedName name="수량1" localSheetId="25">[95]맨홀수량!#REF!</definedName>
    <definedName name="수량1">[95]맨홀수량!#REF!</definedName>
    <definedName name="수량간지" localSheetId="10">#REF!</definedName>
    <definedName name="수량간지" localSheetId="15">#REF!</definedName>
    <definedName name="수량간지" localSheetId="4">#REF!</definedName>
    <definedName name="수량간지" localSheetId="5">#REF!</definedName>
    <definedName name="수량간지" localSheetId="26">#REF!</definedName>
    <definedName name="수량간지" localSheetId="25">#REF!</definedName>
    <definedName name="수량간지">#REF!</definedName>
    <definedName name="수량산출" localSheetId="10">#REF!</definedName>
    <definedName name="수량산출" localSheetId="18" hidden="1">{"'산출근거'!$B$4:$D$8"}</definedName>
    <definedName name="수량산출" localSheetId="15">#REF!</definedName>
    <definedName name="수량산출" localSheetId="4">#REF!</definedName>
    <definedName name="수량산출" localSheetId="5">#REF!</definedName>
    <definedName name="수량산출" localSheetId="26">#REF!</definedName>
    <definedName name="수량산출" localSheetId="25">#REF!</definedName>
    <definedName name="수량산출" localSheetId="21" hidden="1">{"'산출근거'!$B$4:$D$8"}</definedName>
    <definedName name="수량산출">#REF!</definedName>
    <definedName name="수량산출서" localSheetId="10" hidden="1">#REF!</definedName>
    <definedName name="수량산출서" localSheetId="8" hidden="1">#REF!</definedName>
    <definedName name="수량산출서" localSheetId="15" hidden="1">#REF!</definedName>
    <definedName name="수량산출서" localSheetId="4" hidden="1">#REF!</definedName>
    <definedName name="수량산출서" localSheetId="5" hidden="1">#REF!</definedName>
    <definedName name="수량산출서" localSheetId="26" hidden="1">#REF!</definedName>
    <definedName name="수량산출서" localSheetId="25" hidden="1">#REF!</definedName>
    <definedName name="수량산출서" hidden="1">#REF!</definedName>
    <definedName name="수량산출서간지" localSheetId="10">#REF!</definedName>
    <definedName name="수량산출서간지" localSheetId="8">#REF!</definedName>
    <definedName name="수량산출서간지" localSheetId="15">#REF!</definedName>
    <definedName name="수량산출서간지" localSheetId="24">#REF!</definedName>
    <definedName name="수량산출서간지" localSheetId="4">#REF!</definedName>
    <definedName name="수량산출서간지" localSheetId="5">#REF!</definedName>
    <definedName name="수량산출서간지" localSheetId="26">#REF!</definedName>
    <definedName name="수량산출서간지" localSheetId="25">#REF!</definedName>
    <definedName name="수량산출서간지">#REF!</definedName>
    <definedName name="수량폐" localSheetId="18" hidden="1">{"'산출근거'!$B$4:$D$8"}</definedName>
    <definedName name="수량폐" localSheetId="21" hidden="1">{"'산출근거'!$B$4:$D$8"}</definedName>
    <definedName name="수량폐" hidden="1">{"'산출근거'!$B$4:$D$8"}</definedName>
    <definedName name="수변데크2" localSheetId="18" hidden="1">{"'산출근거'!$B$4:$D$8"}</definedName>
    <definedName name="수변데크2" localSheetId="21" hidden="1">{"'산출근거'!$B$4:$D$8"}</definedName>
    <definedName name="수변데크2" hidden="1">{"'산출근거'!$B$4:$D$8"}</definedName>
    <definedName name="수볌" localSheetId="18" hidden="1">{"'산출근거'!$B$4:$D$8"}</definedName>
    <definedName name="수볌" localSheetId="21" hidden="1">{"'산출근거'!$B$4:$D$8"}</definedName>
    <definedName name="수볌" hidden="1">{"'산출근거'!$B$4:$D$8"}</definedName>
    <definedName name="수식1" localSheetId="10">#REF!</definedName>
    <definedName name="수식1" localSheetId="8">#REF!</definedName>
    <definedName name="수식1" localSheetId="15">#REF!</definedName>
    <definedName name="수식1" localSheetId="24">#REF!</definedName>
    <definedName name="수식1" localSheetId="4">#REF!</definedName>
    <definedName name="수식1" localSheetId="5">#REF!</definedName>
    <definedName name="수식1" localSheetId="26">#REF!</definedName>
    <definedName name="수식1" localSheetId="25">#REF!</definedName>
    <definedName name="수식1">#REF!</definedName>
    <definedName name="수식1_8" localSheetId="10">#REF!</definedName>
    <definedName name="수식1_8" localSheetId="8">#REF!</definedName>
    <definedName name="수식1_8" localSheetId="15">#REF!</definedName>
    <definedName name="수식1_8" localSheetId="4">#REF!</definedName>
    <definedName name="수식1_8" localSheetId="5">#REF!</definedName>
    <definedName name="수식1_8" localSheetId="26">#REF!</definedName>
    <definedName name="수식1_8" localSheetId="25">#REF!</definedName>
    <definedName name="수식1_8">#REF!</definedName>
    <definedName name="수식2" localSheetId="10">#REF!</definedName>
    <definedName name="수식2" localSheetId="8">#REF!</definedName>
    <definedName name="수식2" localSheetId="15">#REF!</definedName>
    <definedName name="수식2" localSheetId="4">#REF!</definedName>
    <definedName name="수식2" localSheetId="5">#REF!</definedName>
    <definedName name="수식2" localSheetId="26">#REF!</definedName>
    <definedName name="수식2" localSheetId="25">#REF!</definedName>
    <definedName name="수식2">#REF!</definedName>
    <definedName name="수식3" localSheetId="10">#REF!</definedName>
    <definedName name="수식3" localSheetId="8">#REF!</definedName>
    <definedName name="수식3" localSheetId="15">#REF!</definedName>
    <definedName name="수식3" localSheetId="4">#REF!</definedName>
    <definedName name="수식3" localSheetId="5">#REF!</definedName>
    <definedName name="수식3" localSheetId="26">#REF!</definedName>
    <definedName name="수식3" localSheetId="25">#REF!</definedName>
    <definedName name="수식3">#REF!</definedName>
    <definedName name="수식4" localSheetId="10">#REF!</definedName>
    <definedName name="수식4" localSheetId="8">#REF!</definedName>
    <definedName name="수식4" localSheetId="15">#REF!</definedName>
    <definedName name="수식4" localSheetId="4">#REF!</definedName>
    <definedName name="수식4" localSheetId="5">#REF!</definedName>
    <definedName name="수식4" localSheetId="26">#REF!</definedName>
    <definedName name="수식4" localSheetId="25">#REF!</definedName>
    <definedName name="수식4">#REF!</definedName>
    <definedName name="수압1" localSheetId="10">#REF!</definedName>
    <definedName name="수압1" localSheetId="15">#REF!</definedName>
    <definedName name="수압1" localSheetId="4">#REF!</definedName>
    <definedName name="수압1" localSheetId="5">#REF!</definedName>
    <definedName name="수압1" localSheetId="26">#REF!</definedName>
    <definedName name="수압1" localSheetId="25">#REF!</definedName>
    <definedName name="수압1">#REF!</definedName>
    <definedName name="수압2" localSheetId="10">#REF!</definedName>
    <definedName name="수압2" localSheetId="15">#REF!</definedName>
    <definedName name="수압2" localSheetId="4">#REF!</definedName>
    <definedName name="수압2" localSheetId="5">#REF!</definedName>
    <definedName name="수압2" localSheetId="26">#REF!</definedName>
    <definedName name="수압2" localSheetId="25">#REF!</definedName>
    <definedName name="수압2">#REF!</definedName>
    <definedName name="수압3" localSheetId="10">#REF!</definedName>
    <definedName name="수압3" localSheetId="15">#REF!</definedName>
    <definedName name="수압3" localSheetId="4">#REF!</definedName>
    <definedName name="수압3" localSheetId="5">#REF!</definedName>
    <definedName name="수압3" localSheetId="26">#REF!</definedName>
    <definedName name="수압3" localSheetId="25">#REF!</definedName>
    <definedName name="수압3">#REF!</definedName>
    <definedName name="수정지지력계수">[95]수정지지력계수!$A$6:$D$30</definedName>
    <definedName name="수중_토사" localSheetId="10">#REF!</definedName>
    <definedName name="수중_토사" localSheetId="15">#REF!</definedName>
    <definedName name="수중_토사" localSheetId="4">#REF!</definedName>
    <definedName name="수중_토사" localSheetId="5">#REF!</definedName>
    <definedName name="수중_토사" localSheetId="26">#REF!</definedName>
    <definedName name="수중_토사" localSheetId="25">#REF!</definedName>
    <definedName name="수중_토사">#REF!</definedName>
    <definedName name="수중면고르기" localSheetId="10">#REF!</definedName>
    <definedName name="수중면고르기" localSheetId="15">#REF!</definedName>
    <definedName name="수중면고르기" localSheetId="4">#REF!</definedName>
    <definedName name="수중면고르기" localSheetId="5">#REF!</definedName>
    <definedName name="수중면고르기" localSheetId="26">#REF!</definedName>
    <definedName name="수중면고르기" localSheetId="25">#REF!</definedName>
    <definedName name="수중면고르기">#REF!</definedName>
    <definedName name="수중면정리및청소" localSheetId="10">#REF!</definedName>
    <definedName name="수중면정리및청소" localSheetId="15">#REF!</definedName>
    <definedName name="수중면정리및청소" localSheetId="4">#REF!</definedName>
    <definedName name="수중면정리및청소" localSheetId="5">#REF!</definedName>
    <definedName name="수중면정리및청소" localSheetId="26">#REF!</definedName>
    <definedName name="수중면정리및청소" localSheetId="25">#REF!</definedName>
    <definedName name="수중면정리및청소">#REF!</definedName>
    <definedName name="수중발파암06" localSheetId="10">#REF!</definedName>
    <definedName name="수중발파암06" localSheetId="15">#REF!</definedName>
    <definedName name="수중발파암06" localSheetId="4">#REF!</definedName>
    <definedName name="수중발파암06" localSheetId="5">#REF!</definedName>
    <definedName name="수중발파암06" localSheetId="26">#REF!</definedName>
    <definedName name="수중발파암06" localSheetId="25">#REF!</definedName>
    <definedName name="수중발파암06">#REF!</definedName>
    <definedName name="수중발파암6" localSheetId="10">#REF!</definedName>
    <definedName name="수중발파암6" localSheetId="15">#REF!</definedName>
    <definedName name="수중발파암6" localSheetId="4">#REF!</definedName>
    <definedName name="수중발파암6" localSheetId="5">#REF!</definedName>
    <definedName name="수중발파암6" localSheetId="26">#REF!</definedName>
    <definedName name="수중발파암6" localSheetId="25">#REF!</definedName>
    <definedName name="수중발파암6">#REF!</definedName>
    <definedName name="수중진도" localSheetId="10">#REF!</definedName>
    <definedName name="수중진도" localSheetId="15">#REF!</definedName>
    <definedName name="수중진도" localSheetId="4">#REF!</definedName>
    <definedName name="수중진도" localSheetId="5">#REF!</definedName>
    <definedName name="수중진도" localSheetId="26">#REF!</definedName>
    <definedName name="수중진도" localSheetId="25">#REF!</definedName>
    <definedName name="수중진도">#REF!</definedName>
    <definedName name="수중진도점토" localSheetId="10">#REF!</definedName>
    <definedName name="수중진도점토" localSheetId="15">#REF!</definedName>
    <definedName name="수중진도점토" localSheetId="4">#REF!</definedName>
    <definedName name="수중진도점토" localSheetId="5">#REF!</definedName>
    <definedName name="수중진도점토" localSheetId="26">#REF!</definedName>
    <definedName name="수중진도점토" localSheetId="25">#REF!</definedName>
    <definedName name="수중진도점토">#REF!</definedName>
    <definedName name="수중토사06" localSheetId="10">#REF!</definedName>
    <definedName name="수중토사06" localSheetId="15">#REF!</definedName>
    <definedName name="수중토사06" localSheetId="4">#REF!</definedName>
    <definedName name="수중토사06" localSheetId="5">#REF!</definedName>
    <definedName name="수중토사06" localSheetId="26">#REF!</definedName>
    <definedName name="수중토사06" localSheetId="25">#REF!</definedName>
    <definedName name="수중토사06">#REF!</definedName>
    <definedName name="수중토사6" localSheetId="10">#REF!</definedName>
    <definedName name="수중토사6" localSheetId="15">#REF!</definedName>
    <definedName name="수중토사6" localSheetId="4">#REF!</definedName>
    <definedName name="수중토사6" localSheetId="5">#REF!</definedName>
    <definedName name="수중토사6" localSheetId="26">#REF!</definedName>
    <definedName name="수중토사6" localSheetId="25">#REF!</definedName>
    <definedName name="수중토사6">#REF!</definedName>
    <definedName name="수중토사p1" localSheetId="10">#REF!</definedName>
    <definedName name="수중토사p1" localSheetId="8">#REF!</definedName>
    <definedName name="수중토사p1" localSheetId="15">#REF!</definedName>
    <definedName name="수중토사p1" localSheetId="24">#REF!</definedName>
    <definedName name="수중토사p1" localSheetId="4">#REF!</definedName>
    <definedName name="수중토사p1" localSheetId="5">#REF!</definedName>
    <definedName name="수중토사p1" localSheetId="26">#REF!</definedName>
    <definedName name="수중토사p1" localSheetId="25">#REF!</definedName>
    <definedName name="수중토사p1">#REF!</definedName>
    <definedName name="수중토사p1_8" localSheetId="10">#REF!</definedName>
    <definedName name="수중토사p1_8" localSheetId="8">#REF!</definedName>
    <definedName name="수중토사p1_8" localSheetId="15">#REF!</definedName>
    <definedName name="수중토사p1_8" localSheetId="24">#REF!</definedName>
    <definedName name="수중토사p1_8" localSheetId="4">#REF!</definedName>
    <definedName name="수중토사p1_8" localSheetId="5">#REF!</definedName>
    <definedName name="수중토사p1_8" localSheetId="26">#REF!</definedName>
    <definedName name="수중토사p1_8" localSheetId="25">#REF!</definedName>
    <definedName name="수중토사p1_8">#REF!</definedName>
    <definedName name="수중풍화암06" localSheetId="10">#REF!</definedName>
    <definedName name="수중풍화암06" localSheetId="15">#REF!</definedName>
    <definedName name="수중풍화암06" localSheetId="4">#REF!</definedName>
    <definedName name="수중풍화암06" localSheetId="5">#REF!</definedName>
    <definedName name="수중풍화암06" localSheetId="26">#REF!</definedName>
    <definedName name="수중풍화암06" localSheetId="25">#REF!</definedName>
    <definedName name="수중풍화암06">#REF!</definedName>
    <definedName name="수중풍화암6" localSheetId="10">#REF!</definedName>
    <definedName name="수중풍화암6" localSheetId="15">#REF!</definedName>
    <definedName name="수중풍화암6" localSheetId="4">#REF!</definedName>
    <definedName name="수중풍화암6" localSheetId="5">#REF!</definedName>
    <definedName name="수중풍화암6" localSheetId="26">#REF!</definedName>
    <definedName name="수중풍화암6" localSheetId="25">#REF!</definedName>
    <definedName name="수중풍화암6">#REF!</definedName>
    <definedName name="수직" localSheetId="10">#REF!</definedName>
    <definedName name="수직" localSheetId="8">#REF!</definedName>
    <definedName name="수직" localSheetId="15">#REF!</definedName>
    <definedName name="수직" localSheetId="24">#REF!</definedName>
    <definedName name="수직" localSheetId="4">#REF!</definedName>
    <definedName name="수직" localSheetId="5">#REF!</definedName>
    <definedName name="수직" localSheetId="26">#REF!</definedName>
    <definedName name="수직" localSheetId="25">#REF!</definedName>
    <definedName name="수직">#REF!</definedName>
    <definedName name="수토1" localSheetId="10">#REF!</definedName>
    <definedName name="수토1" localSheetId="8">#REF!</definedName>
    <definedName name="수토1" localSheetId="15">#REF!</definedName>
    <definedName name="수토1" localSheetId="4">#REF!</definedName>
    <definedName name="수토1" localSheetId="5">#REF!</definedName>
    <definedName name="수토1" localSheetId="26">#REF!</definedName>
    <definedName name="수토1" localSheetId="25">#REF!</definedName>
    <definedName name="수토1">#REF!</definedName>
    <definedName name="수토1_8" localSheetId="10">#REF!</definedName>
    <definedName name="수토1_8" localSheetId="8">#REF!</definedName>
    <definedName name="수토1_8" localSheetId="15">#REF!</definedName>
    <definedName name="수토1_8" localSheetId="4">#REF!</definedName>
    <definedName name="수토1_8" localSheetId="5">#REF!</definedName>
    <definedName name="수토1_8" localSheetId="26">#REF!</definedName>
    <definedName name="수토1_8" localSheetId="25">#REF!</definedName>
    <definedName name="수토1_8">#REF!</definedName>
    <definedName name="수평" localSheetId="10">#REF!</definedName>
    <definedName name="수평" localSheetId="8">#REF!</definedName>
    <definedName name="수평" localSheetId="15">#REF!</definedName>
    <definedName name="수평" localSheetId="4">#REF!</definedName>
    <definedName name="수평" localSheetId="5">#REF!</definedName>
    <definedName name="수평" localSheetId="26">#REF!</definedName>
    <definedName name="수평" localSheetId="25">#REF!</definedName>
    <definedName name="수평">#REF!</definedName>
    <definedName name="수평지반반력계수" localSheetId="10">#REF!</definedName>
    <definedName name="수평지반반력계수" localSheetId="15">#REF!</definedName>
    <definedName name="수평지반반력계수" localSheetId="4">#REF!</definedName>
    <definedName name="수평지반반력계수" localSheetId="5">#REF!</definedName>
    <definedName name="수평지반반력계수" localSheetId="26">#REF!</definedName>
    <definedName name="수평지반반력계수" localSheetId="25">#REF!</definedName>
    <definedName name="수평지반반력계수">#REF!</definedName>
    <definedName name="순단면적" localSheetId="10">#REF!</definedName>
    <definedName name="순단면적" localSheetId="15">#REF!</definedName>
    <definedName name="순단면적" localSheetId="4">#REF!</definedName>
    <definedName name="순단면적" localSheetId="5">#REF!</definedName>
    <definedName name="순단면적" localSheetId="26">#REF!</definedName>
    <definedName name="순단면적" localSheetId="25">#REF!</definedName>
    <definedName name="순단면적">#REF!</definedName>
    <definedName name="순성토" localSheetId="24">'전기관로 토공산근'!순성토</definedName>
    <definedName name="순성토">'전기관로 토공산근'!순성토</definedName>
    <definedName name="쉬트상" localSheetId="10">#REF!</definedName>
    <definedName name="쉬트상" localSheetId="15">#REF!</definedName>
    <definedName name="쉬트상" localSheetId="4">#REF!</definedName>
    <definedName name="쉬트상" localSheetId="5">#REF!</definedName>
    <definedName name="쉬트상" localSheetId="26">#REF!</definedName>
    <definedName name="쉬트상" localSheetId="25">#REF!</definedName>
    <definedName name="쉬트상">#REF!</definedName>
    <definedName name="쉬트시" localSheetId="10">#REF!</definedName>
    <definedName name="쉬트시" localSheetId="15">#REF!</definedName>
    <definedName name="쉬트시" localSheetId="4">#REF!</definedName>
    <definedName name="쉬트시" localSheetId="5">#REF!</definedName>
    <definedName name="쉬트시" localSheetId="26">#REF!</definedName>
    <definedName name="쉬트시" localSheetId="25">#REF!</definedName>
    <definedName name="쉬트시">#REF!</definedName>
    <definedName name="쉬트측" localSheetId="10">#REF!</definedName>
    <definedName name="쉬트측" localSheetId="15">#REF!</definedName>
    <definedName name="쉬트측" localSheetId="4">#REF!</definedName>
    <definedName name="쉬트측" localSheetId="5">#REF!</definedName>
    <definedName name="쉬트측" localSheetId="26">#REF!</definedName>
    <definedName name="쉬트측" localSheetId="25">#REF!</definedName>
    <definedName name="쉬트측">#REF!</definedName>
    <definedName name="쉬트하" localSheetId="10">#REF!</definedName>
    <definedName name="쉬트하" localSheetId="15">#REF!</definedName>
    <definedName name="쉬트하" localSheetId="4">#REF!</definedName>
    <definedName name="쉬트하" localSheetId="5">#REF!</definedName>
    <definedName name="쉬트하" localSheetId="26">#REF!</definedName>
    <definedName name="쉬트하" localSheetId="25">#REF!</definedName>
    <definedName name="쉬트하">#REF!</definedName>
    <definedName name="스치로폴설치" localSheetId="10">#REF!</definedName>
    <definedName name="스치로폴설치" localSheetId="15">#REF!</definedName>
    <definedName name="스치로폴설치" localSheetId="4">#REF!</definedName>
    <definedName name="스치로폴설치" localSheetId="5">#REF!</definedName>
    <definedName name="스치로폴설치" localSheetId="26">#REF!</definedName>
    <definedName name="스치로폴설치" localSheetId="25">#REF!</definedName>
    <definedName name="스치로폴설치">#REF!</definedName>
    <definedName name="스페이서설치" localSheetId="10">#REF!</definedName>
    <definedName name="스페이서설치" localSheetId="15">#REF!</definedName>
    <definedName name="스페이서설치" localSheetId="4">#REF!</definedName>
    <definedName name="스페이서설치" localSheetId="5">#REF!</definedName>
    <definedName name="스페이서설치" localSheetId="26">#REF!</definedName>
    <definedName name="스페이서설치" localSheetId="25">#REF!</definedName>
    <definedName name="스페이서설치">#REF!</definedName>
    <definedName name="스페이셔" localSheetId="10">[30]맨홀수량산출!#REF!</definedName>
    <definedName name="스페이셔" localSheetId="8">[30]맨홀수량산출!#REF!</definedName>
    <definedName name="스페이셔" localSheetId="15">[30]맨홀수량산출!#REF!</definedName>
    <definedName name="스페이셔" localSheetId="24">#REF!</definedName>
    <definedName name="스페이셔" localSheetId="4">[30]맨홀수량산출!#REF!</definedName>
    <definedName name="스페이셔" localSheetId="5">[30]맨홀수량산출!#REF!</definedName>
    <definedName name="스페이셔" localSheetId="26">[30]맨홀수량산출!#REF!</definedName>
    <definedName name="스페이셔" localSheetId="25">[30]맨홀수량산출!#REF!</definedName>
    <definedName name="스페이셔">[30]맨홀수량산출!#REF!</definedName>
    <definedName name="스페이셔_설치" localSheetId="10">#REF!</definedName>
    <definedName name="스페이셔_설치" localSheetId="15">#REF!</definedName>
    <definedName name="스페이셔_설치" localSheetId="4">#REF!</definedName>
    <definedName name="스페이셔_설치" localSheetId="5">#REF!</definedName>
    <definedName name="스페이셔_설치" localSheetId="26">#REF!</definedName>
    <definedName name="스페이셔_설치" localSheetId="25">#REF!</definedName>
    <definedName name="스페이셔_설치">#REF!</definedName>
    <definedName name="슬라브중심" localSheetId="10">#REF!</definedName>
    <definedName name="슬라브중심" localSheetId="15">#REF!</definedName>
    <definedName name="슬라브중심" localSheetId="4">#REF!</definedName>
    <definedName name="슬라브중심" localSheetId="5">#REF!</definedName>
    <definedName name="슬라브중심" localSheetId="26">#REF!</definedName>
    <definedName name="슬라브중심" localSheetId="25">#REF!</definedName>
    <definedName name="슬라브중심">#REF!</definedName>
    <definedName name="슬래브" localSheetId="10">#REF!</definedName>
    <definedName name="슬래브" localSheetId="8">#REF!</definedName>
    <definedName name="슬래브" localSheetId="15">#REF!</definedName>
    <definedName name="슬래브" localSheetId="24">#REF!</definedName>
    <definedName name="슬래브" localSheetId="4">#REF!</definedName>
    <definedName name="슬래브" localSheetId="5">#REF!</definedName>
    <definedName name="슬래브" localSheetId="26">#REF!</definedName>
    <definedName name="슬래브" localSheetId="25">#REF!</definedName>
    <definedName name="슬래브">#REF!</definedName>
    <definedName name="슬래브_8" localSheetId="10">#REF!</definedName>
    <definedName name="슬래브_8" localSheetId="8">#REF!</definedName>
    <definedName name="슬래브_8" localSheetId="15">#REF!</definedName>
    <definedName name="슬래브_8" localSheetId="24">#REF!</definedName>
    <definedName name="슬래브_8" localSheetId="4">#REF!</definedName>
    <definedName name="슬래브_8" localSheetId="5">#REF!</definedName>
    <definedName name="슬래브_8" localSheetId="26">#REF!</definedName>
    <definedName name="슬래브_8" localSheetId="25">#REF!</definedName>
    <definedName name="슬래브_8">#REF!</definedName>
    <definedName name="슬래브01" localSheetId="10">#REF!</definedName>
    <definedName name="슬래브01" localSheetId="15">#REF!</definedName>
    <definedName name="슬래브01" localSheetId="4">#REF!</definedName>
    <definedName name="슬래브01" localSheetId="5">#REF!</definedName>
    <definedName name="슬래브01" localSheetId="26">#REF!</definedName>
    <definedName name="슬래브01" localSheetId="25">#REF!</definedName>
    <definedName name="슬래브01">#REF!</definedName>
    <definedName name="슬래브높이" localSheetId="10">#REF!</definedName>
    <definedName name="슬래브높이" localSheetId="8">#REF!</definedName>
    <definedName name="슬래브높이" localSheetId="15">#REF!</definedName>
    <definedName name="슬래브높이" localSheetId="24">#REF!</definedName>
    <definedName name="슬래브높이" localSheetId="4">#REF!</definedName>
    <definedName name="슬래브높이" localSheetId="5">#REF!</definedName>
    <definedName name="슬래브높이" localSheetId="26">#REF!</definedName>
    <definedName name="슬래브높이" localSheetId="25">#REF!</definedName>
    <definedName name="슬래브높이">#REF!</definedName>
    <definedName name="슬래브높이_8" localSheetId="10">#REF!</definedName>
    <definedName name="슬래브높이_8" localSheetId="8">#REF!</definedName>
    <definedName name="슬래브높이_8" localSheetId="15">#REF!</definedName>
    <definedName name="슬래브높이_8" localSheetId="4">#REF!</definedName>
    <definedName name="슬래브높이_8" localSheetId="5">#REF!</definedName>
    <definedName name="슬래브높이_8" localSheetId="26">#REF!</definedName>
    <definedName name="슬래브높이_8" localSheetId="25">#REF!</definedName>
    <definedName name="슬래브높이_8">#REF!</definedName>
    <definedName name="슬래브두께" localSheetId="10">#REF!</definedName>
    <definedName name="슬래브두께" localSheetId="15">#REF!</definedName>
    <definedName name="슬래브두께" localSheetId="4">#REF!</definedName>
    <definedName name="슬래브두께" localSheetId="5">#REF!</definedName>
    <definedName name="슬래브두께" localSheetId="26">#REF!</definedName>
    <definedName name="슬래브두께" localSheetId="25">#REF!</definedName>
    <definedName name="슬래브두께">#REF!</definedName>
    <definedName name="습윤" localSheetId="10">#REF!</definedName>
    <definedName name="습윤" localSheetId="15">#REF!</definedName>
    <definedName name="습윤" localSheetId="4">#REF!</definedName>
    <definedName name="습윤" localSheetId="5">#REF!</definedName>
    <definedName name="습윤" localSheetId="26">#REF!</definedName>
    <definedName name="습윤" localSheetId="25">#REF!</definedName>
    <definedName name="습윤">#REF!</definedName>
    <definedName name="승용교" localSheetId="24" hidden="1">{#N/A,#N/A,FALSE,"2~8번"}</definedName>
    <definedName name="승용교" hidden="1">{#N/A,#N/A,FALSE,"2~8번"}</definedName>
    <definedName name="시_이음" localSheetId="10">[62]수량산출!#REF!</definedName>
    <definedName name="시_이음" localSheetId="8">[62]수량산출!#REF!</definedName>
    <definedName name="시_이음" localSheetId="15">[62]수량산출!#REF!</definedName>
    <definedName name="시_이음" localSheetId="4">[62]수량산출!#REF!</definedName>
    <definedName name="시_이음" localSheetId="5">[62]수량산출!#REF!</definedName>
    <definedName name="시_이음" localSheetId="26">[62]수량산출!#REF!</definedName>
    <definedName name="시_이음" localSheetId="25">[62]수량산출!#REF!</definedName>
    <definedName name="시_이음">[62]수량산출!#REF!</definedName>
    <definedName name="시10" localSheetId="10">#REF!</definedName>
    <definedName name="시10" localSheetId="15">#REF!</definedName>
    <definedName name="시10" localSheetId="4">#REF!</definedName>
    <definedName name="시10" localSheetId="5">#REF!</definedName>
    <definedName name="시10" localSheetId="26">#REF!</definedName>
    <definedName name="시10" localSheetId="25">#REF!</definedName>
    <definedName name="시10">#REF!</definedName>
    <definedName name="시12" localSheetId="10">#REF!</definedName>
    <definedName name="시12" localSheetId="15">#REF!</definedName>
    <definedName name="시12" localSheetId="4">#REF!</definedName>
    <definedName name="시12" localSheetId="5">#REF!</definedName>
    <definedName name="시12" localSheetId="26">#REF!</definedName>
    <definedName name="시12" localSheetId="25">#REF!</definedName>
    <definedName name="시12">#REF!</definedName>
    <definedName name="시13" localSheetId="10">#REF!</definedName>
    <definedName name="시13" localSheetId="15">#REF!</definedName>
    <definedName name="시13" localSheetId="4">#REF!</definedName>
    <definedName name="시13" localSheetId="5">#REF!</definedName>
    <definedName name="시13" localSheetId="26">#REF!</definedName>
    <definedName name="시13" localSheetId="25">#REF!</definedName>
    <definedName name="시13">#REF!</definedName>
    <definedName name="시14" localSheetId="10">#REF!</definedName>
    <definedName name="시14" localSheetId="15">#REF!</definedName>
    <definedName name="시14" localSheetId="4">#REF!</definedName>
    <definedName name="시14" localSheetId="5">#REF!</definedName>
    <definedName name="시14" localSheetId="26">#REF!</definedName>
    <definedName name="시14" localSheetId="25">#REF!</definedName>
    <definedName name="시14">#REF!</definedName>
    <definedName name="시15" localSheetId="10">#REF!</definedName>
    <definedName name="시15" localSheetId="15">#REF!</definedName>
    <definedName name="시15" localSheetId="4">#REF!</definedName>
    <definedName name="시15" localSheetId="5">#REF!</definedName>
    <definedName name="시15" localSheetId="26">#REF!</definedName>
    <definedName name="시15" localSheetId="25">#REF!</definedName>
    <definedName name="시15">#REF!</definedName>
    <definedName name="시16" localSheetId="10">#REF!</definedName>
    <definedName name="시16" localSheetId="15">#REF!</definedName>
    <definedName name="시16" localSheetId="4">#REF!</definedName>
    <definedName name="시16" localSheetId="5">#REF!</definedName>
    <definedName name="시16" localSheetId="26">#REF!</definedName>
    <definedName name="시16" localSheetId="25">#REF!</definedName>
    <definedName name="시16">#REF!</definedName>
    <definedName name="시17" localSheetId="10">#REF!</definedName>
    <definedName name="시17" localSheetId="15">#REF!</definedName>
    <definedName name="시17" localSheetId="4">#REF!</definedName>
    <definedName name="시17" localSheetId="5">#REF!</definedName>
    <definedName name="시17" localSheetId="26">#REF!</definedName>
    <definedName name="시17" localSheetId="25">#REF!</definedName>
    <definedName name="시17">#REF!</definedName>
    <definedName name="시18" localSheetId="10">#REF!</definedName>
    <definedName name="시18" localSheetId="15">#REF!</definedName>
    <definedName name="시18" localSheetId="4">#REF!</definedName>
    <definedName name="시18" localSheetId="5">#REF!</definedName>
    <definedName name="시18" localSheetId="26">#REF!</definedName>
    <definedName name="시18" localSheetId="25">#REF!</definedName>
    <definedName name="시18">#REF!</definedName>
    <definedName name="시19" localSheetId="10">#REF!</definedName>
    <definedName name="시19" localSheetId="15">#REF!</definedName>
    <definedName name="시19" localSheetId="4">#REF!</definedName>
    <definedName name="시19" localSheetId="5">#REF!</definedName>
    <definedName name="시19" localSheetId="26">#REF!</definedName>
    <definedName name="시19" localSheetId="25">#REF!</definedName>
    <definedName name="시19">#REF!</definedName>
    <definedName name="시2" localSheetId="10">#REF!</definedName>
    <definedName name="시2" localSheetId="15">#REF!</definedName>
    <definedName name="시2" localSheetId="4">#REF!</definedName>
    <definedName name="시2" localSheetId="5">#REF!</definedName>
    <definedName name="시2" localSheetId="26">#REF!</definedName>
    <definedName name="시2" localSheetId="25">#REF!</definedName>
    <definedName name="시2">#REF!</definedName>
    <definedName name="시20" localSheetId="10">#REF!</definedName>
    <definedName name="시20" localSheetId="15">#REF!</definedName>
    <definedName name="시20" localSheetId="4">#REF!</definedName>
    <definedName name="시20" localSheetId="5">#REF!</definedName>
    <definedName name="시20" localSheetId="26">#REF!</definedName>
    <definedName name="시20" localSheetId="25">#REF!</definedName>
    <definedName name="시20">#REF!</definedName>
    <definedName name="시3" localSheetId="10">#REF!</definedName>
    <definedName name="시3" localSheetId="15">#REF!</definedName>
    <definedName name="시3" localSheetId="4">#REF!</definedName>
    <definedName name="시3" localSheetId="5">#REF!</definedName>
    <definedName name="시3" localSheetId="26">#REF!</definedName>
    <definedName name="시3" localSheetId="25">#REF!</definedName>
    <definedName name="시3">#REF!</definedName>
    <definedName name="시4" localSheetId="10">#REF!</definedName>
    <definedName name="시4" localSheetId="15">#REF!</definedName>
    <definedName name="시4" localSheetId="4">#REF!</definedName>
    <definedName name="시4" localSheetId="5">#REF!</definedName>
    <definedName name="시4" localSheetId="26">#REF!</definedName>
    <definedName name="시4" localSheetId="25">#REF!</definedName>
    <definedName name="시4">#REF!</definedName>
    <definedName name="시5" localSheetId="10">#REF!</definedName>
    <definedName name="시5" localSheetId="15">#REF!</definedName>
    <definedName name="시5" localSheetId="4">#REF!</definedName>
    <definedName name="시5" localSheetId="5">#REF!</definedName>
    <definedName name="시5" localSheetId="26">#REF!</definedName>
    <definedName name="시5" localSheetId="25">#REF!</definedName>
    <definedName name="시5">#REF!</definedName>
    <definedName name="시6" localSheetId="10">#REF!</definedName>
    <definedName name="시6" localSheetId="15">#REF!</definedName>
    <definedName name="시6" localSheetId="4">#REF!</definedName>
    <definedName name="시6" localSheetId="5">#REF!</definedName>
    <definedName name="시6" localSheetId="26">#REF!</definedName>
    <definedName name="시6" localSheetId="25">#REF!</definedName>
    <definedName name="시6">#REF!</definedName>
    <definedName name="시7" localSheetId="10">#REF!</definedName>
    <definedName name="시7" localSheetId="15">#REF!</definedName>
    <definedName name="시7" localSheetId="4">#REF!</definedName>
    <definedName name="시7" localSheetId="5">#REF!</definedName>
    <definedName name="시7" localSheetId="26">#REF!</definedName>
    <definedName name="시7" localSheetId="25">#REF!</definedName>
    <definedName name="시7">#REF!</definedName>
    <definedName name="시8" localSheetId="10">#REF!</definedName>
    <definedName name="시8" localSheetId="15">#REF!</definedName>
    <definedName name="시8" localSheetId="4">#REF!</definedName>
    <definedName name="시8" localSheetId="5">#REF!</definedName>
    <definedName name="시8" localSheetId="26">#REF!</definedName>
    <definedName name="시8" localSheetId="25">#REF!</definedName>
    <definedName name="시8">#REF!</definedName>
    <definedName name="시9" localSheetId="10">#REF!</definedName>
    <definedName name="시9" localSheetId="15">#REF!</definedName>
    <definedName name="시9" localSheetId="4">#REF!</definedName>
    <definedName name="시9" localSheetId="5">#REF!</definedName>
    <definedName name="시9" localSheetId="26">#REF!</definedName>
    <definedName name="시9" localSheetId="25">#REF!</definedName>
    <definedName name="시9">#REF!</definedName>
    <definedName name="시공이음" localSheetId="10">#REF!</definedName>
    <definedName name="시공이음" localSheetId="8">#REF!</definedName>
    <definedName name="시공이음" localSheetId="15">#REF!</definedName>
    <definedName name="시공이음" localSheetId="24">#REF!</definedName>
    <definedName name="시공이음" localSheetId="4">#REF!</definedName>
    <definedName name="시공이음" localSheetId="5">#REF!</definedName>
    <definedName name="시공이음" localSheetId="26">#REF!</definedName>
    <definedName name="시공이음" localSheetId="25">#REF!</definedName>
    <definedName name="시공이음">#REF!</definedName>
    <definedName name="시공이음H">[46]단위수량!$G$10</definedName>
    <definedName name="시멘트" localSheetId="10">#REF!</definedName>
    <definedName name="시멘트" localSheetId="15">#REF!</definedName>
    <definedName name="시멘트" localSheetId="4">#REF!</definedName>
    <definedName name="시멘트" localSheetId="5">#REF!</definedName>
    <definedName name="시멘트" localSheetId="26">#REF!</definedName>
    <definedName name="시멘트" localSheetId="25">#REF!</definedName>
    <definedName name="시멘트">#REF!</definedName>
    <definedName name="시멘트골재량" localSheetId="24">'전기관로 토공산근'!시멘트골재량</definedName>
    <definedName name="시멘트골재량">'전기관로 토공산근'!시멘트골재량</definedName>
    <definedName name="시멘트운반" localSheetId="24">'전기관로 토공산근'!시멘트운반</definedName>
    <definedName name="시멘트운반">'전기관로 토공산근'!시멘트운반</definedName>
    <definedName name="시설" localSheetId="24" hidden="1">{#N/A,#N/A,FALSE,"2~8번"}</definedName>
    <definedName name="시설" hidden="1">{#N/A,#N/A,FALSE,"2~8번"}</definedName>
    <definedName name="시트" localSheetId="10">#REF!</definedName>
    <definedName name="시트" localSheetId="15">#REF!</definedName>
    <definedName name="시트" localSheetId="4">#REF!</definedName>
    <definedName name="시트" localSheetId="5">#REF!</definedName>
    <definedName name="시트" localSheetId="26">#REF!</definedName>
    <definedName name="시트" localSheetId="25">#REF!</definedName>
    <definedName name="시트">#REF!</definedName>
    <definedName name="시험사1급">'[65]99노임단가'!$F$4</definedName>
    <definedName name="시험사2급">'[65]99노임단가'!$F$5</definedName>
    <definedName name="시험사3급">'[65]99노임단가'!$F$6</definedName>
    <definedName name="시험사4급">'[65]99노임단가'!$F$7</definedName>
    <definedName name="식재">[96]코드표!$A$1:$F$65536</definedName>
    <definedName name="신너" localSheetId="10">#REF!</definedName>
    <definedName name="신너" localSheetId="15">#REF!</definedName>
    <definedName name="신너" localSheetId="4">#REF!</definedName>
    <definedName name="신너" localSheetId="5">#REF!</definedName>
    <definedName name="신너" localSheetId="26">#REF!</definedName>
    <definedName name="신너" localSheetId="25">#REF!</definedName>
    <definedName name="신너">#REF!</definedName>
    <definedName name="신상" localSheetId="10">#REF!</definedName>
    <definedName name="신상" localSheetId="8">#REF!</definedName>
    <definedName name="신상" localSheetId="15">#REF!</definedName>
    <definedName name="신상" localSheetId="24">#REF!</definedName>
    <definedName name="신상" localSheetId="4">#REF!</definedName>
    <definedName name="신상" localSheetId="5">#REF!</definedName>
    <definedName name="신상" localSheetId="26">#REF!</definedName>
    <definedName name="신상" localSheetId="25">#REF!</definedName>
    <definedName name="신상">#REF!</definedName>
    <definedName name="신성" localSheetId="10">#REF!</definedName>
    <definedName name="신성" localSheetId="15">#REF!</definedName>
    <definedName name="신성" localSheetId="4">#REF!</definedName>
    <definedName name="신성" localSheetId="5">#REF!</definedName>
    <definedName name="신성" localSheetId="26">#REF!</definedName>
    <definedName name="신성" localSheetId="25">#REF!</definedName>
    <definedName name="신성">#REF!</definedName>
    <definedName name="신성감" localSheetId="10">#REF!</definedName>
    <definedName name="신성감" localSheetId="15">#REF!</definedName>
    <definedName name="신성감" localSheetId="4">#REF!</definedName>
    <definedName name="신성감" localSheetId="5">#REF!</definedName>
    <definedName name="신성감" localSheetId="26">#REF!</definedName>
    <definedName name="신성감" localSheetId="25">#REF!</definedName>
    <definedName name="신성감">#REF!</definedName>
    <definedName name="신축" localSheetId="10">#REF!</definedName>
    <definedName name="신축" localSheetId="8">#REF!</definedName>
    <definedName name="신축" localSheetId="15">#REF!</definedName>
    <definedName name="신축" localSheetId="24">#REF!</definedName>
    <definedName name="신축" localSheetId="4">#REF!</definedName>
    <definedName name="신축" localSheetId="5">#REF!</definedName>
    <definedName name="신축" localSheetId="26">#REF!</definedName>
    <definedName name="신축" localSheetId="25">#REF!</definedName>
    <definedName name="신축">#REF!</definedName>
    <definedName name="신축이음각도" localSheetId="10">#REF!</definedName>
    <definedName name="신축이음각도" localSheetId="8">#REF!</definedName>
    <definedName name="신축이음각도" localSheetId="15">#REF!</definedName>
    <definedName name="신축이음각도" localSheetId="24">#REF!</definedName>
    <definedName name="신축이음각도" localSheetId="4">#REF!</definedName>
    <definedName name="신축이음각도" localSheetId="5">#REF!</definedName>
    <definedName name="신축이음각도" localSheetId="26">#REF!</definedName>
    <definedName name="신축이음각도" localSheetId="25">#REF!</definedName>
    <definedName name="신축이음각도">#REF!</definedName>
    <definedName name="신축이음갯수" localSheetId="10">#REF!</definedName>
    <definedName name="신축이음갯수" localSheetId="8">#REF!</definedName>
    <definedName name="신축이음갯수" localSheetId="15">#REF!</definedName>
    <definedName name="신축이음갯수" localSheetId="4">#REF!</definedName>
    <definedName name="신축이음갯수" localSheetId="5">#REF!</definedName>
    <definedName name="신축이음갯수" localSheetId="26">#REF!</definedName>
    <definedName name="신축이음갯수" localSheetId="25">#REF!</definedName>
    <definedName name="신축이음갯수">#REF!</definedName>
    <definedName name="신축이음장치" localSheetId="10">#REF!</definedName>
    <definedName name="신축이음장치" localSheetId="15">#REF!</definedName>
    <definedName name="신축이음장치" localSheetId="4">#REF!</definedName>
    <definedName name="신축이음장치" localSheetId="5">#REF!</definedName>
    <definedName name="신축이음장치" localSheetId="26">#REF!</definedName>
    <definedName name="신축이음장치" localSheetId="25">#REF!</definedName>
    <definedName name="신축이음장치">#REF!</definedName>
    <definedName name="신축장치" localSheetId="10">#REF!</definedName>
    <definedName name="신축장치" localSheetId="15">#REF!</definedName>
    <definedName name="신축장치" localSheetId="4">#REF!</definedName>
    <definedName name="신축장치" localSheetId="5">#REF!</definedName>
    <definedName name="신축장치" localSheetId="26">#REF!</definedName>
    <definedName name="신축장치" localSheetId="25">#REF!</definedName>
    <definedName name="신축장치">#REF!</definedName>
    <definedName name="실행">#N/A</definedName>
    <definedName name="심도">[17]입력란!$E$7</definedName>
    <definedName name="심우" localSheetId="10">#REF!</definedName>
    <definedName name="심우" localSheetId="15">#REF!</definedName>
    <definedName name="심우" localSheetId="4">#REF!</definedName>
    <definedName name="심우" localSheetId="5">#REF!</definedName>
    <definedName name="심우" localSheetId="26">#REF!</definedName>
    <definedName name="심우" localSheetId="25">#REF!</definedName>
    <definedName name="심우">#REF!</definedName>
    <definedName name="심우을" localSheetId="10">#REF!</definedName>
    <definedName name="심우을" localSheetId="15">#REF!</definedName>
    <definedName name="심우을" localSheetId="4">#REF!</definedName>
    <definedName name="심우을" localSheetId="5">#REF!</definedName>
    <definedName name="심우을" localSheetId="26">#REF!</definedName>
    <definedName name="심우을" localSheetId="25">#REF!</definedName>
    <definedName name="심우을">#REF!</definedName>
    <definedName name="ㅆㅆㅆ" localSheetId="10">#REF!</definedName>
    <definedName name="ㅆㅆㅆ" localSheetId="15">#REF!</definedName>
    <definedName name="ㅆㅆㅆ" localSheetId="4">#REF!</definedName>
    <definedName name="ㅆㅆㅆ" localSheetId="5">#REF!</definedName>
    <definedName name="ㅆㅆㅆ" localSheetId="26">#REF!</definedName>
    <definedName name="ㅆㅆㅆ" localSheetId="25">#REF!</definedName>
    <definedName name="ㅆㅆㅆ">#REF!</definedName>
    <definedName name="쑈ㅕㅗ" localSheetId="10">#REF!</definedName>
    <definedName name="쑈ㅕㅗ" localSheetId="15">#REF!</definedName>
    <definedName name="쑈ㅕㅗ" localSheetId="4">#REF!</definedName>
    <definedName name="쑈ㅕㅗ" localSheetId="5">#REF!</definedName>
    <definedName name="쑈ㅕㅗ" localSheetId="26">#REF!</definedName>
    <definedName name="쑈ㅕㅗ" localSheetId="25">#REF!</definedName>
    <definedName name="쑈ㅕㅗ">#REF!</definedName>
    <definedName name="쑈ㅗㅕㄲ" localSheetId="10">#REF!</definedName>
    <definedName name="쑈ㅗㅕㄲ" localSheetId="15">#REF!</definedName>
    <definedName name="쑈ㅗㅕㄲ" localSheetId="4">#REF!</definedName>
    <definedName name="쑈ㅗㅕㄲ" localSheetId="5">#REF!</definedName>
    <definedName name="쑈ㅗㅕㄲ" localSheetId="26">#REF!</definedName>
    <definedName name="쑈ㅗㅕㄲ" localSheetId="25">#REF!</definedName>
    <definedName name="쑈ㅗㅕㄲ">#REF!</definedName>
    <definedName name="쑊ㄹ" localSheetId="10">#REF!</definedName>
    <definedName name="쑊ㄹ" localSheetId="15">#REF!</definedName>
    <definedName name="쑊ㄹ" localSheetId="4">#REF!</definedName>
    <definedName name="쑊ㄹ" localSheetId="5">#REF!</definedName>
    <definedName name="쑊ㄹ" localSheetId="26">#REF!</definedName>
    <definedName name="쑊ㄹ" localSheetId="25">#REF!</definedName>
    <definedName name="쑊ㄹ">#REF!</definedName>
    <definedName name="씨" localSheetId="10">#REF!</definedName>
    <definedName name="씨" localSheetId="8">#REF!</definedName>
    <definedName name="씨" localSheetId="15">#REF!</definedName>
    <definedName name="씨" localSheetId="24">#REF!</definedName>
    <definedName name="씨" localSheetId="4">#REF!</definedName>
    <definedName name="씨" localSheetId="5">#REF!</definedName>
    <definedName name="씨" localSheetId="26">#REF!</definedName>
    <definedName name="씨" localSheetId="25">#REF!</definedName>
    <definedName name="씨">#REF!</definedName>
    <definedName name="씨_8" localSheetId="10">#REF!</definedName>
    <definedName name="씨_8" localSheetId="8">#REF!</definedName>
    <definedName name="씨_8" localSheetId="15">#REF!</definedName>
    <definedName name="씨_8" localSheetId="24">#REF!</definedName>
    <definedName name="씨_8" localSheetId="4">#REF!</definedName>
    <definedName name="씨_8" localSheetId="5">#REF!</definedName>
    <definedName name="씨_8" localSheetId="26">#REF!</definedName>
    <definedName name="씨_8" localSheetId="25">#REF!</definedName>
    <definedName name="씨_8">#REF!</definedName>
    <definedName name="씨그마ck" localSheetId="10">#REF!</definedName>
    <definedName name="씨그마ck" localSheetId="8">#REF!</definedName>
    <definedName name="씨그마ck" localSheetId="15">#REF!</definedName>
    <definedName name="씨그마ck" localSheetId="24">#REF!</definedName>
    <definedName name="씨그마ck" localSheetId="4">#REF!</definedName>
    <definedName name="씨그마ck" localSheetId="5">#REF!</definedName>
    <definedName name="씨그마ck" localSheetId="26">#REF!</definedName>
    <definedName name="씨그마ck" localSheetId="25">#REF!</definedName>
    <definedName name="씨그마ck">#REF!</definedName>
    <definedName name="씨그마ck_8" localSheetId="10">#REF!</definedName>
    <definedName name="씨그마ck_8" localSheetId="8">#REF!</definedName>
    <definedName name="씨그마ck_8" localSheetId="15">#REF!</definedName>
    <definedName name="씨그마ck_8" localSheetId="4">#REF!</definedName>
    <definedName name="씨그마ck_8" localSheetId="5">#REF!</definedName>
    <definedName name="씨그마ck_8" localSheetId="26">#REF!</definedName>
    <definedName name="씨그마ck_8" localSheetId="25">#REF!</definedName>
    <definedName name="씨그마ck_8">#REF!</definedName>
    <definedName name="씨그마y" localSheetId="10">#REF!</definedName>
    <definedName name="씨그마y" localSheetId="8">#REF!</definedName>
    <definedName name="씨그마y" localSheetId="15">#REF!</definedName>
    <definedName name="씨그마y" localSheetId="4">#REF!</definedName>
    <definedName name="씨그마y" localSheetId="5">#REF!</definedName>
    <definedName name="씨그마y" localSheetId="26">#REF!</definedName>
    <definedName name="씨그마y" localSheetId="25">#REF!</definedName>
    <definedName name="씨그마y">#REF!</definedName>
    <definedName name="씨그마y_8" localSheetId="10">#REF!</definedName>
    <definedName name="씨그마y_8" localSheetId="8">#REF!</definedName>
    <definedName name="씨그마y_8" localSheetId="15">#REF!</definedName>
    <definedName name="씨그마y_8" localSheetId="4">#REF!</definedName>
    <definedName name="씨그마y_8" localSheetId="5">#REF!</definedName>
    <definedName name="씨그마y_8" localSheetId="26">#REF!</definedName>
    <definedName name="씨그마y_8" localSheetId="25">#REF!</definedName>
    <definedName name="씨그마y_8">#REF!</definedName>
    <definedName name="ㅇ" localSheetId="24">#REF!</definedName>
    <definedName name="ㅇ" hidden="1">{#N/A,#N/A,FALSE,"배수1"}</definedName>
    <definedName name="ㅇ_8" localSheetId="10">#REF!</definedName>
    <definedName name="ㅇ_8" localSheetId="8">#REF!</definedName>
    <definedName name="ㅇ_8" localSheetId="15">#REF!</definedName>
    <definedName name="ㅇ_8" localSheetId="24">#REF!</definedName>
    <definedName name="ㅇ_8" localSheetId="4">#REF!</definedName>
    <definedName name="ㅇ_8" localSheetId="5">#REF!</definedName>
    <definedName name="ㅇ_8" localSheetId="26">#REF!</definedName>
    <definedName name="ㅇ_8" localSheetId="25">#REF!</definedName>
    <definedName name="ㅇ_8">#REF!</definedName>
    <definedName name="ㅇ1" localSheetId="10">[33]수량산출!#REF!</definedName>
    <definedName name="ㅇ1" localSheetId="8">[33]수량산출!#REF!</definedName>
    <definedName name="ㅇ1" localSheetId="15">[33]수량산출!#REF!</definedName>
    <definedName name="ㅇ1" localSheetId="4">[33]수량산출!#REF!</definedName>
    <definedName name="ㅇ1" localSheetId="5">[33]수량산출!#REF!</definedName>
    <definedName name="ㅇ1" localSheetId="26">[33]수량산출!#REF!</definedName>
    <definedName name="ㅇ1" localSheetId="25">[33]수량산출!#REF!</definedName>
    <definedName name="ㅇ1">[33]수량산출!#REF!</definedName>
    <definedName name="ㅇ560" localSheetId="10">#REF!</definedName>
    <definedName name="ㅇ560" localSheetId="8">#REF!</definedName>
    <definedName name="ㅇ560" localSheetId="15">#REF!</definedName>
    <definedName name="ㅇ560" localSheetId="24">#REF!</definedName>
    <definedName name="ㅇ560" localSheetId="4">#REF!</definedName>
    <definedName name="ㅇ560" localSheetId="5">#REF!</definedName>
    <definedName name="ㅇ560" localSheetId="26">#REF!</definedName>
    <definedName name="ㅇ560" localSheetId="25">#REF!</definedName>
    <definedName name="ㅇ560">#REF!</definedName>
    <definedName name="ㅇㄴㄳ">#NAME?</definedName>
    <definedName name="ㅇㄴㄳ_1">#NAME?</definedName>
    <definedName name="ㅇㄴㄳ_10">#NAME?</definedName>
    <definedName name="ㅇㄴㄳ_9">#NAME?</definedName>
    <definedName name="ㅇㄴㄴ" localSheetId="24" hidden="1">{#N/A,#N/A,FALSE,"골재소요량";#N/A,#N/A,FALSE,"골재소요량"}</definedName>
    <definedName name="ㅇㄴㄴ" hidden="1">{#N/A,#N/A,FALSE,"골재소요량";#N/A,#N/A,FALSE,"골재소요량"}</definedName>
    <definedName name="ㅇㄴㄴㄴㄴㄴㄴㄴㄴㄴ" localSheetId="24" hidden="1">{#N/A,#N/A,FALSE,"혼합골재"}</definedName>
    <definedName name="ㅇㄴㄴㄴㄴㄴㄴㄴㄴㄴ" hidden="1">{#N/A,#N/A,FALSE,"혼합골재"}</definedName>
    <definedName name="ㅇㄴㄹ" localSheetId="10">#REF!</definedName>
    <definedName name="ㅇㄴㄹ" localSheetId="8">#REF!</definedName>
    <definedName name="ㅇㄴㄹ" localSheetId="15">#REF!</definedName>
    <definedName name="ㅇㄴㄹ" localSheetId="24">#REF!</definedName>
    <definedName name="ㅇㄴㄹ" localSheetId="4">#REF!</definedName>
    <definedName name="ㅇㄴㄹ" localSheetId="5">#REF!</definedName>
    <definedName name="ㅇㄴㄹ" localSheetId="26">#REF!</definedName>
    <definedName name="ㅇㄴㄹ" localSheetId="25">#REF!</definedName>
    <definedName name="ㅇㄴㄹ">#REF!</definedName>
    <definedName name="ㅇㄴㄹㄴㅁㄻㄴ" localSheetId="10">#REF!</definedName>
    <definedName name="ㅇㄴㄹㄴㅁㄻㄴ" localSheetId="15">#REF!</definedName>
    <definedName name="ㅇㄴㄹㄴㅁㄻㄴ" localSheetId="4">#REF!</definedName>
    <definedName name="ㅇㄴㄹㄴㅁㄻㄴ" localSheetId="5">#REF!</definedName>
    <definedName name="ㅇㄴㄹㄴㅁㄻㄴ" localSheetId="26">#REF!</definedName>
    <definedName name="ㅇㄴㄹㄴㅁㄻㄴ" localSheetId="25">#REF!</definedName>
    <definedName name="ㅇㄴㄹㄴㅁㄻㄴ">#REF!</definedName>
    <definedName name="ㅇㄴㄹㄹㄴㄹㄹ" localSheetId="24" hidden="1">{#N/A,#N/A,FALSE,"운반시간"}</definedName>
    <definedName name="ㅇㄴㄹㄹㄴㄹㄹ" hidden="1">{#N/A,#N/A,FALSE,"운반시간"}</definedName>
    <definedName name="ㅇㄴㄹㅇㄹㅇㄴㄹ" localSheetId="10">#REF!</definedName>
    <definedName name="ㅇㄴㄹㅇㄹㅇㄴㄹ" localSheetId="15">#REF!</definedName>
    <definedName name="ㅇㄴㄹㅇㄹㅇㄴㄹ" localSheetId="4">#REF!</definedName>
    <definedName name="ㅇㄴㄹㅇㄹㅇㄴㄹ" localSheetId="5">#REF!</definedName>
    <definedName name="ㅇㄴㄹㅇㄹㅇㄴㄹ" localSheetId="26">#REF!</definedName>
    <definedName name="ㅇㄴㄹㅇㄹㅇㄴㄹ" localSheetId="25">#REF!</definedName>
    <definedName name="ㅇㄴㄹㅇㄹㅇㄴㄹ">#REF!</definedName>
    <definedName name="ㅇㄴㄻㅇㄹㄴㅁ" localSheetId="10" hidden="1">#REF!</definedName>
    <definedName name="ㅇㄴㄻㅇㄹㄴㅁ" localSheetId="8" hidden="1">#REF!</definedName>
    <definedName name="ㅇㄴㄻㅇㄹㄴㅁ" localSheetId="15" hidden="1">#REF!</definedName>
    <definedName name="ㅇㄴㄻㅇㄹㄴㅁ" localSheetId="24" hidden="1">#REF!</definedName>
    <definedName name="ㅇㄴㄻㅇㄹㄴㅁ" localSheetId="4" hidden="1">#REF!</definedName>
    <definedName name="ㅇㄴㄻㅇㄹㄴㅁ" localSheetId="5" hidden="1">#REF!</definedName>
    <definedName name="ㅇㄴㄻㅇㄹㄴㅁ" localSheetId="26" hidden="1">#REF!</definedName>
    <definedName name="ㅇㄴㄻㅇㄹㄴㅁ" localSheetId="25" hidden="1">#REF!</definedName>
    <definedName name="ㅇㄴㄻㅇㄹㄴㅁ" hidden="1">#REF!</definedName>
    <definedName name="ㅇㄴㅁㅇㄴㅁ" localSheetId="10">#REF!</definedName>
    <definedName name="ㅇㄴㅁㅇㄴㅁ" localSheetId="15">#REF!</definedName>
    <definedName name="ㅇㄴㅁㅇㄴㅁ" localSheetId="4">#REF!</definedName>
    <definedName name="ㅇㄴㅁㅇㄴㅁ" localSheetId="5">#REF!</definedName>
    <definedName name="ㅇㄴㅁㅇㄴㅁ" localSheetId="26">#REF!</definedName>
    <definedName name="ㅇㄴㅁㅇㄴㅁ" localSheetId="25">#REF!</definedName>
    <definedName name="ㅇㄴㅁㅇㄴㅁ">#REF!</definedName>
    <definedName name="ㅇㄴㅁㅇㅁㅇ" localSheetId="10">#REF!</definedName>
    <definedName name="ㅇㄴㅁㅇㅁㅇ" localSheetId="15">#REF!</definedName>
    <definedName name="ㅇㄴㅁㅇㅁㅇ" localSheetId="4">#REF!</definedName>
    <definedName name="ㅇㄴㅁㅇㅁㅇ" localSheetId="5">#REF!</definedName>
    <definedName name="ㅇㄴㅁㅇㅁㅇ" localSheetId="26">#REF!</definedName>
    <definedName name="ㅇㄴㅁㅇㅁㅇ" localSheetId="25">#REF!</definedName>
    <definedName name="ㅇㄴㅁㅇㅁㅇ">#REF!</definedName>
    <definedName name="ㅇㄴㅇㄴㅁ" localSheetId="10">#REF!</definedName>
    <definedName name="ㅇㄴㅇㄴㅁ" localSheetId="15">#REF!</definedName>
    <definedName name="ㅇㄴㅇㄴㅁ" localSheetId="4">#REF!</definedName>
    <definedName name="ㅇㄴㅇㄴㅁ" localSheetId="5">#REF!</definedName>
    <definedName name="ㅇㄴㅇㄴㅁ" localSheetId="26">#REF!</definedName>
    <definedName name="ㅇㄴㅇㄴㅁ" localSheetId="25">#REF!</definedName>
    <definedName name="ㅇㄴㅇㄴㅁ">#REF!</definedName>
    <definedName name="ㅇㄴㅇㄴㅁㅇㄴ" localSheetId="10">#REF!</definedName>
    <definedName name="ㅇㄴㅇㄴㅁㅇㄴ" localSheetId="15">#REF!</definedName>
    <definedName name="ㅇㄴㅇㄴㅁㅇㄴ" localSheetId="4">#REF!</definedName>
    <definedName name="ㅇㄴㅇㄴㅁㅇㄴ" localSheetId="5">#REF!</definedName>
    <definedName name="ㅇㄴㅇㄴㅁㅇㄴ" localSheetId="26">#REF!</definedName>
    <definedName name="ㅇㄴㅇㄴㅁㅇㄴ" localSheetId="25">#REF!</definedName>
    <definedName name="ㅇㄴㅇㄴㅁㅇㄴ">#REF!</definedName>
    <definedName name="ㅇㄴㅇㄴㅇㄴㅁ" localSheetId="10">#REF!</definedName>
    <definedName name="ㅇㄴㅇㄴㅇㄴㅁ" localSheetId="15">#REF!</definedName>
    <definedName name="ㅇㄴㅇㄴㅇㄴㅁ" localSheetId="4">#REF!</definedName>
    <definedName name="ㅇㄴㅇㄴㅇㄴㅁ" localSheetId="5">#REF!</definedName>
    <definedName name="ㅇㄴㅇㄴㅇㄴㅁ" localSheetId="26">#REF!</definedName>
    <definedName name="ㅇㄴㅇㄴㅇㄴㅁ" localSheetId="25">#REF!</definedName>
    <definedName name="ㅇㄴㅇㄴㅇㄴㅁ">#REF!</definedName>
    <definedName name="ㅇㄷㄴㅁㄷㅇㄴㅁ" localSheetId="10">#REF!</definedName>
    <definedName name="ㅇㄷㄴㅁㄷㅇㄴㅁ" localSheetId="15">#REF!</definedName>
    <definedName name="ㅇㄷㄴㅁㄷㅇㄴㅁ" localSheetId="4">#REF!</definedName>
    <definedName name="ㅇㄷㄴㅁㄷㅇㄴㅁ" localSheetId="5">#REF!</definedName>
    <definedName name="ㅇㄷㄴㅁㄷㅇㄴㅁ" localSheetId="26">#REF!</definedName>
    <definedName name="ㅇㄷㄴㅁㄷㅇㄴㅁ" localSheetId="25">#REF!</definedName>
    <definedName name="ㅇㄷㄴㅁㄷㅇㄴㅁ">#REF!</definedName>
    <definedName name="ㅇㄷㄷㄷ" localSheetId="10">#REF!</definedName>
    <definedName name="ㅇㄷㄷㄷ" localSheetId="15">#REF!</definedName>
    <definedName name="ㅇㄷㄷㄷ" localSheetId="4">#REF!</definedName>
    <definedName name="ㅇㄷㄷㄷ" localSheetId="5">#REF!</definedName>
    <definedName name="ㅇㄷㄷㄷ" localSheetId="26">#REF!</definedName>
    <definedName name="ㅇㄷㄷㄷ" localSheetId="25">#REF!</definedName>
    <definedName name="ㅇㄷㄷㄷ">#REF!</definedName>
    <definedName name="ㅇㄷㅈㅂ" localSheetId="10">#REF!</definedName>
    <definedName name="ㅇㄷㅈㅂ" localSheetId="15">#REF!</definedName>
    <definedName name="ㅇㄷㅈㅂ" localSheetId="4">#REF!</definedName>
    <definedName name="ㅇㄷㅈㅂ" localSheetId="5">#REF!</definedName>
    <definedName name="ㅇㄷㅈㅂ" localSheetId="26">#REF!</definedName>
    <definedName name="ㅇㄷㅈㅂ" localSheetId="25">#REF!</definedName>
    <definedName name="ㅇㄷㅈㅂ">#REF!</definedName>
    <definedName name="ㅇㄹ" localSheetId="24" hidden="1">{#N/A,#N/A,FALSE,"조골재"}</definedName>
    <definedName name="ㅇㄹ" hidden="1">{#N/A,#N/A,FALSE,"조골재"}</definedName>
    <definedName name="ㅇㄹㄴ" localSheetId="10" hidden="1">'[83]8.PILE  (돌출)'!#REF!</definedName>
    <definedName name="ㅇㄹㄴ" localSheetId="8" hidden="1">'[83]8.PILE  (돌출)'!#REF!</definedName>
    <definedName name="ㅇㄹㄴ" localSheetId="15" hidden="1">'[83]8.PILE  (돌출)'!#REF!</definedName>
    <definedName name="ㅇㄹㄴ" localSheetId="4" hidden="1">'[83]8.PILE  (돌출)'!#REF!</definedName>
    <definedName name="ㅇㄹㄴ" localSheetId="5" hidden="1">'[83]8.PILE  (돌출)'!#REF!</definedName>
    <definedName name="ㅇㄹㄴ" localSheetId="26" hidden="1">'[83]8.PILE  (돌출)'!#REF!</definedName>
    <definedName name="ㅇㄹㄴ" localSheetId="25" hidden="1">'[83]8.PILE  (돌출)'!#REF!</definedName>
    <definedName name="ㅇㄹㄴ" hidden="1">'[83]8.PILE  (돌출)'!#REF!</definedName>
    <definedName name="ㅇㄹㄴㄴㅇㄹ" localSheetId="10">#REF!</definedName>
    <definedName name="ㅇㄹㄴㄴㅇㄹ" localSheetId="15">#REF!</definedName>
    <definedName name="ㅇㄹㄴㄴㅇㄹ" localSheetId="4">#REF!</definedName>
    <definedName name="ㅇㄹㄴㄴㅇㄹ" localSheetId="5">#REF!</definedName>
    <definedName name="ㅇㄹㄴㄴㅇㄹ" localSheetId="26">#REF!</definedName>
    <definedName name="ㅇㄹㄴㄴㅇㄹ" localSheetId="25">#REF!</definedName>
    <definedName name="ㅇㄹㄴㄴㅇㄹ">#REF!</definedName>
    <definedName name="ㅇㄹㄴㅀㄹㅇㅎㄹㅇㅎ" localSheetId="24" hidden="1">{#N/A,#N/A,FALSE,"2~8번"}</definedName>
    <definedName name="ㅇㄹㄴㅀㄹㅇㅎㄹㅇㅎ" hidden="1">{#N/A,#N/A,FALSE,"2~8번"}</definedName>
    <definedName name="ㅇㄹㄴㅁㄻㄴㄻㄴㄻㄴㄻㄴ" localSheetId="18" hidden="1">{"'산출근거'!$B$4:$D$8"}</definedName>
    <definedName name="ㅇㄹㄴㅁㄻㄴㄻㄴㄻㄴㄻㄴ" localSheetId="21" hidden="1">{"'산출근거'!$B$4:$D$8"}</definedName>
    <definedName name="ㅇㄹㄴㅁㄻㄴㄻㄴㄻㄴㄻㄴ" hidden="1">{"'산출근거'!$B$4:$D$8"}</definedName>
    <definedName name="ㅇㄹㄶ" localSheetId="18" hidden="1">{"'Sheet1'!$A$4","'Sheet1'!$A$9:$G$28"}</definedName>
    <definedName name="ㅇㄹㄶ" localSheetId="24" hidden="1">{"'Sheet1'!$A$4","'Sheet1'!$A$9:$G$28"}</definedName>
    <definedName name="ㅇㄹㄶ" localSheetId="21" hidden="1">{"'Sheet1'!$A$4","'Sheet1'!$A$9:$G$28"}</definedName>
    <definedName name="ㅇㄹㄶ" hidden="1">{"'Sheet1'!$A$4","'Sheet1'!$A$9:$G$28"}</definedName>
    <definedName name="ㅇㄹㄹ" localSheetId="10" hidden="1">#REF!</definedName>
    <definedName name="ㅇㄹㄹ" localSheetId="8" hidden="1">#REF!</definedName>
    <definedName name="ㅇㄹㄹ" localSheetId="15" hidden="1">#REF!</definedName>
    <definedName name="ㅇㄹㄹ" localSheetId="4" hidden="1">#REF!</definedName>
    <definedName name="ㅇㄹㄹ" localSheetId="5" hidden="1">#REF!</definedName>
    <definedName name="ㅇㄹㄹ" localSheetId="26" hidden="1">#REF!</definedName>
    <definedName name="ㅇㄹㄹ" localSheetId="25" hidden="1">#REF!</definedName>
    <definedName name="ㅇㄹㄹ" hidden="1">#REF!</definedName>
    <definedName name="ㅇㄹㄹㄹㄹㄹ" localSheetId="10">#REF!</definedName>
    <definedName name="ㅇㄹㄹㄹㄹㄹ" localSheetId="15">#REF!</definedName>
    <definedName name="ㅇㄹㄹㄹㄹㄹ" localSheetId="4">#REF!</definedName>
    <definedName name="ㅇㄹㄹㄹㄹㄹ" localSheetId="5">#REF!</definedName>
    <definedName name="ㅇㄹㄹㄹㄹㄹ" localSheetId="26">#REF!</definedName>
    <definedName name="ㅇㄹㄹㄹㄹㄹ" localSheetId="25">#REF!</definedName>
    <definedName name="ㅇㄹㄹㄹㄹㄹ">#REF!</definedName>
    <definedName name="ㅇㄹㄹㅇ" localSheetId="24" hidden="1">{#N/A,#N/A,FALSE,"2~8번"}</definedName>
    <definedName name="ㅇㄹㄹㅇ" hidden="1">{#N/A,#N/A,FALSE,"2~8번"}</definedName>
    <definedName name="ㅇㄹㅇ" localSheetId="24" hidden="1">{#N/A,#N/A,FALSE,"운반시간"}</definedName>
    <definedName name="ㅇㄹㅇ" hidden="1">{#N/A,#N/A,FALSE,"운반시간"}</definedName>
    <definedName name="ㅇㄹ이" localSheetId="18" hidden="1">{"'산출근거'!$B$4:$D$8"}</definedName>
    <definedName name="ㅇㄹ이" localSheetId="21" hidden="1">{"'산출근거'!$B$4:$D$8"}</definedName>
    <definedName name="ㅇㄹ이" hidden="1">{"'산출근거'!$B$4:$D$8"}</definedName>
    <definedName name="ㅇㄻㄴㄹ" localSheetId="18" hidden="1">{"'산출근거'!$B$4:$D$8"}</definedName>
    <definedName name="ㅇㄻㄴㄹ" localSheetId="21" hidden="1">{"'산출근거'!$B$4:$D$8"}</definedName>
    <definedName name="ㅇㄻㄴㄹ" hidden="1">{"'산출근거'!$B$4:$D$8"}</definedName>
    <definedName name="ㅇㄻㄴㅇ" localSheetId="10" hidden="1">'[97]6PILE  (돌출)'!#REF!</definedName>
    <definedName name="ㅇㄻㄴㅇ" localSheetId="8" hidden="1">'[97]6PILE  (돌출)'!#REF!</definedName>
    <definedName name="ㅇㄻㄴㅇ" localSheetId="15" hidden="1">'[97]6PILE  (돌출)'!#REF!</definedName>
    <definedName name="ㅇㄻㄴㅇ" localSheetId="4" hidden="1">'[97]6PILE  (돌출)'!#REF!</definedName>
    <definedName name="ㅇㄻㄴㅇ" localSheetId="5" hidden="1">'[97]6PILE  (돌출)'!#REF!</definedName>
    <definedName name="ㅇㄻㄴㅇ" localSheetId="26" hidden="1">'[97]6PILE  (돌출)'!#REF!</definedName>
    <definedName name="ㅇㄻㄴㅇ" localSheetId="25" hidden="1">'[97]6PILE  (돌출)'!#REF!</definedName>
    <definedName name="ㅇㄻㄴㅇ" hidden="1">'[97]6PILE  (돌출)'!#REF!</definedName>
    <definedName name="ㅇㄻㄴㅇㄹ" localSheetId="10">#REF!</definedName>
    <definedName name="ㅇㄻㄴㅇㄹ" localSheetId="8">#REF!</definedName>
    <definedName name="ㅇㄻㄴㅇㄹ" localSheetId="15">#REF!</definedName>
    <definedName name="ㅇㄻㄴㅇㄹ" localSheetId="24">#REF!</definedName>
    <definedName name="ㅇㄻㄴㅇㄹ" localSheetId="4">#REF!</definedName>
    <definedName name="ㅇㄻㄴㅇㄹ" localSheetId="5">#REF!</definedName>
    <definedName name="ㅇㄻㄴㅇㄹ" localSheetId="26">#REF!</definedName>
    <definedName name="ㅇㄻㄴㅇㄹ" localSheetId="25">#REF!</definedName>
    <definedName name="ㅇㄻㄴㅇㄹ">#REF!</definedName>
    <definedName name="ㅇㄻㅇㄹ" localSheetId="10">#REF!</definedName>
    <definedName name="ㅇㄻㅇㄹ" localSheetId="8">#REF!</definedName>
    <definedName name="ㅇㄻㅇㄹ" localSheetId="15">#REF!</definedName>
    <definedName name="ㅇㄻㅇㄹ" localSheetId="24">#REF!</definedName>
    <definedName name="ㅇㄻㅇㄹ" localSheetId="4">#REF!</definedName>
    <definedName name="ㅇㄻㅇㄹ" localSheetId="5">#REF!</definedName>
    <definedName name="ㅇㄻㅇㄹ" localSheetId="26">#REF!</definedName>
    <definedName name="ㅇㄻㅇㄹ" localSheetId="25">#REF!</definedName>
    <definedName name="ㅇㄻㅇㄹ">#REF!</definedName>
    <definedName name="ㅇㅀㄴ"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ㅀㄴ"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ㅀㄴㅇㅀ" localSheetId="18" hidden="1">{"'산출근거'!$B$4:$D$8"}</definedName>
    <definedName name="ㅇㅀㄴㅇㅀ" localSheetId="21" hidden="1">{"'산출근거'!$B$4:$D$8"}</definedName>
    <definedName name="ㅇㅀㄴㅇㅀ" hidden="1">{"'산출근거'!$B$4:$D$8"}</definedName>
    <definedName name="ㅇㅀㅀㄹㅇ" localSheetId="10">#REF!</definedName>
    <definedName name="ㅇㅀㅀㄹㅇ" localSheetId="15">#REF!</definedName>
    <definedName name="ㅇㅀㅀㄹㅇ" localSheetId="4">#REF!</definedName>
    <definedName name="ㅇㅀㅀㄹㅇ" localSheetId="5">#REF!</definedName>
    <definedName name="ㅇㅀㅀㄹㅇ" localSheetId="26">#REF!</definedName>
    <definedName name="ㅇㅀㅀㄹㅇ" localSheetId="25">#REF!</definedName>
    <definedName name="ㅇㅀㅀㄹㅇ">#REF!</definedName>
    <definedName name="ㅇㅀㅇㅎㅇ" localSheetId="10">#REF!</definedName>
    <definedName name="ㅇㅀㅇㅎㅇ" localSheetId="15">#REF!</definedName>
    <definedName name="ㅇㅀㅇㅎㅇ" localSheetId="4">#REF!</definedName>
    <definedName name="ㅇㅀㅇㅎㅇ" localSheetId="5">#REF!</definedName>
    <definedName name="ㅇㅀㅇㅎㅇ" localSheetId="26">#REF!</definedName>
    <definedName name="ㅇㅀㅇㅎㅇ" localSheetId="25">#REF!</definedName>
    <definedName name="ㅇㅀㅇㅎㅇ">#REF!</definedName>
    <definedName name="ㅇㅀㅎ" localSheetId="10" hidden="1">#REF!</definedName>
    <definedName name="ㅇㅀㅎ" localSheetId="8" hidden="1">#REF!</definedName>
    <definedName name="ㅇㅀㅎ" localSheetId="15" hidden="1">#REF!</definedName>
    <definedName name="ㅇㅀㅎ" localSheetId="4" hidden="1">#REF!</definedName>
    <definedName name="ㅇㅀㅎ" localSheetId="5" hidden="1">#REF!</definedName>
    <definedName name="ㅇㅀㅎ" localSheetId="26" hidden="1">#REF!</definedName>
    <definedName name="ㅇㅀㅎ" localSheetId="25" hidden="1">#REF!</definedName>
    <definedName name="ㅇㅀㅎ" hidden="1">#REF!</definedName>
    <definedName name="ㅇㅀㅎㅎㅎㅎㅎㅎㅎㅎㅎㅎㅎㅎㅎㅎㅎ" localSheetId="24" hidden="1">{#N/A,#N/A,FALSE,"구조2"}</definedName>
    <definedName name="ㅇㅀㅎㅎㅎㅎㅎㅎㅎㅎㅎㅎㅎㅎㅎㅎㅎ" hidden="1">{#N/A,#N/A,FALSE,"구조2"}</definedName>
    <definedName name="ㅇㅁㅇ" localSheetId="10">#REF!</definedName>
    <definedName name="ㅇㅁㅇ" localSheetId="8">#REF!</definedName>
    <definedName name="ㅇㅁㅇ" localSheetId="15">#REF!</definedName>
    <definedName name="ㅇㅁㅇ" localSheetId="24">#REF!</definedName>
    <definedName name="ㅇㅁㅇ" localSheetId="4">#REF!</definedName>
    <definedName name="ㅇㅁㅇ" localSheetId="5">#REF!</definedName>
    <definedName name="ㅇㅁㅇ" localSheetId="26">#REF!</definedName>
    <definedName name="ㅇㅁㅇ" localSheetId="25">#REF!</definedName>
    <definedName name="ㅇㅁㅇ">#REF!</definedName>
    <definedName name="ㅇㅅ">#NAME?</definedName>
    <definedName name="ㅇㅅ_1">#NAME?</definedName>
    <definedName name="ㅇㅅ_10">#NAME?</definedName>
    <definedName name="ㅇㅅ_9">#NAME?</definedName>
    <definedName name="ㅇㅇ" localSheetId="18" hidden="1">{"'산출근거'!$B$4:$D$8"}</definedName>
    <definedName name="ㅇㅇ" localSheetId="21" hidden="1">{"'산출근거'!$B$4:$D$8"}</definedName>
    <definedName name="ㅇㅇ">[86]단위수량!$H$12</definedName>
    <definedName name="ㅇㅇㄹ"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ㅇ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ㅇㄹㅇㅁㄹ">#NAME?</definedName>
    <definedName name="ㅇㅇㄹㅇㅁㄹ_1">#NAME?</definedName>
    <definedName name="ㅇㅇㄹㅇㅁㄹ_10">#NAME?</definedName>
    <definedName name="ㅇㅇㄹㅇㅁㄹ_9">#NAME?</definedName>
    <definedName name="ㅇㅇㅁㅇ" localSheetId="10">#REF!</definedName>
    <definedName name="ㅇㅇㅁㅇ" localSheetId="15">#REF!</definedName>
    <definedName name="ㅇㅇㅁㅇ" localSheetId="4">#REF!</definedName>
    <definedName name="ㅇㅇㅁㅇ" localSheetId="5">#REF!</definedName>
    <definedName name="ㅇㅇㅁㅇ" localSheetId="26">#REF!</definedName>
    <definedName name="ㅇㅇㅁㅇ" localSheetId="25">#REF!</definedName>
    <definedName name="ㅇㅇㅁㅇ">#REF!</definedName>
    <definedName name="ㅇㅇㅇ" localSheetId="10">#REF!</definedName>
    <definedName name="ㅇㅇㅇ" localSheetId="8">#REF!</definedName>
    <definedName name="ㅇㅇㅇ" localSheetId="15">#REF!</definedName>
    <definedName name="ㅇㅇㅇ" localSheetId="24">#REF!</definedName>
    <definedName name="ㅇㅇㅇ" localSheetId="4">#REF!</definedName>
    <definedName name="ㅇㅇㅇ" localSheetId="5">#REF!</definedName>
    <definedName name="ㅇㅇㅇ" localSheetId="26">#REF!</definedName>
    <definedName name="ㅇㅇㅇ" localSheetId="25">#REF!</definedName>
    <definedName name="ㅇㅇㅇ">#REF!</definedName>
    <definedName name="ㅇㅇㅇㅇ" localSheetId="10" hidden="1">[67]조명시설!#REF!</definedName>
    <definedName name="ㅇㅇㅇㅇ" localSheetId="8" hidden="1">[67]조명시설!#REF!</definedName>
    <definedName name="ㅇㅇㅇㅇ" localSheetId="15" hidden="1">[67]조명시설!#REF!</definedName>
    <definedName name="ㅇㅇㅇㅇ" localSheetId="4" hidden="1">[67]조명시설!#REF!</definedName>
    <definedName name="ㅇㅇㅇㅇ" localSheetId="5" hidden="1">[67]조명시설!#REF!</definedName>
    <definedName name="ㅇㅇㅇㅇ" localSheetId="26" hidden="1">[67]조명시설!#REF!</definedName>
    <definedName name="ㅇㅇㅇㅇ" localSheetId="25" hidden="1">[67]조명시설!#REF!</definedName>
    <definedName name="ㅇㅇㅇㅇ" hidden="1">[67]조명시설!#REF!</definedName>
    <definedName name="ㅇㅇㅇㅇㅇㅇ" localSheetId="24" hidden="1">{#N/A,#N/A,FALSE,"조골재"}</definedName>
    <definedName name="ㅇㅇㅇㅇㅇㅇ" hidden="1">{#N/A,#N/A,FALSE,"조골재"}</definedName>
    <definedName name="ㅇㅇㅇㅇㅇㅇㅇㅇㅇㅇ" localSheetId="10">[5]!ㅇㅇㅇㅇㅇㅇㅇㅇㅇㅇ</definedName>
    <definedName name="ㅇㅇㅇㅇㅇㅇㅇㅇㅇㅇ" localSheetId="8">[5]!ㅇㅇㅇㅇㅇㅇㅇㅇㅇㅇ</definedName>
    <definedName name="ㅇㅇㅇㅇㅇㅇㅇㅇㅇㅇ" localSheetId="15">[5]!ㅇㅇㅇㅇㅇㅇㅇㅇㅇㅇ</definedName>
    <definedName name="ㅇㅇㅇㅇㅇㅇㅇㅇㅇㅇ" localSheetId="4">[5]!ㅇㅇㅇㅇㅇㅇㅇㅇㅇㅇ</definedName>
    <definedName name="ㅇㅇㅇㅇㅇㅇㅇㅇㅇㅇ" localSheetId="5">[5]!ㅇㅇㅇㅇㅇㅇㅇㅇㅇㅇ</definedName>
    <definedName name="ㅇㅇㅇㅇㅇㅇㅇㅇㅇㅇ" localSheetId="26">[5]!ㅇㅇㅇㅇㅇㅇㅇㅇㅇㅇ</definedName>
    <definedName name="ㅇㅇㅇㅇㅇㅇㅇㅇㅇㅇ" localSheetId="25">[5]!ㅇㅇㅇㅇㅇㅇㅇㅇㅇㅇ</definedName>
    <definedName name="ㅇㅇㅇㅇㅇㅇㅇㅇㅇㅇ">[5]!ㅇㅇㅇㅇㅇㅇㅇㅇㅇㅇ</definedName>
    <definedName name="ㅇ어ㅗ" localSheetId="10">#REF!</definedName>
    <definedName name="ㅇ어ㅗ" localSheetId="15">#REF!</definedName>
    <definedName name="ㅇ어ㅗ" localSheetId="4">#REF!</definedName>
    <definedName name="ㅇ어ㅗ" localSheetId="5">#REF!</definedName>
    <definedName name="ㅇ어ㅗ" localSheetId="26">#REF!</definedName>
    <definedName name="ㅇ어ㅗ" localSheetId="25">#REF!</definedName>
    <definedName name="ㅇ어ㅗ">#REF!</definedName>
    <definedName name="ㅇㅈ" localSheetId="10">#REF!</definedName>
    <definedName name="ㅇㅈ" localSheetId="15">#REF!</definedName>
    <definedName name="ㅇㅈ" localSheetId="4">#REF!</definedName>
    <definedName name="ㅇㅈ" localSheetId="5">#REF!</definedName>
    <definedName name="ㅇㅈ" localSheetId="26">#REF!</definedName>
    <definedName name="ㅇㅈ" localSheetId="25">#REF!</definedName>
    <definedName name="ㅇㅈ">#REF!</definedName>
    <definedName name="ㅇㅈㄷㅇㅁㄴ" localSheetId="10">#REF!</definedName>
    <definedName name="ㅇㅈㄷㅇㅁㄴ" localSheetId="15">#REF!</definedName>
    <definedName name="ㅇㅈㄷㅇㅁㄴ" localSheetId="4">#REF!</definedName>
    <definedName name="ㅇㅈㄷㅇㅁㄴ" localSheetId="5">#REF!</definedName>
    <definedName name="ㅇㅈㄷㅇㅁㄴ" localSheetId="26">#REF!</definedName>
    <definedName name="ㅇㅈㄷㅇㅁㄴ" localSheetId="25">#REF!</definedName>
    <definedName name="ㅇㅈㄷㅇㅁㄴ">#REF!</definedName>
    <definedName name="ㅇㅎㄶ" localSheetId="10">#REF!</definedName>
    <definedName name="ㅇㅎㄶ" localSheetId="15">#REF!</definedName>
    <definedName name="ㅇㅎㄶ" localSheetId="4">#REF!</definedName>
    <definedName name="ㅇㅎㄶ" localSheetId="5">#REF!</definedName>
    <definedName name="ㅇㅎㄶ" localSheetId="26">#REF!</definedName>
    <definedName name="ㅇㅎㄶ" localSheetId="25">#REF!</definedName>
    <definedName name="ㅇㅎㄶ">#REF!</definedName>
    <definedName name="아" localSheetId="10">#REF!</definedName>
    <definedName name="아" localSheetId="8">#REF!</definedName>
    <definedName name="아" localSheetId="15">#REF!</definedName>
    <definedName name="아" localSheetId="24">#REF!</definedName>
    <definedName name="아" localSheetId="4">#REF!</definedName>
    <definedName name="아" localSheetId="5">#REF!</definedName>
    <definedName name="아" localSheetId="26">#REF!</definedName>
    <definedName name="아" localSheetId="25">#REF!</definedName>
    <definedName name="아">#REF!</definedName>
    <definedName name="아_8" localSheetId="10">#REF!</definedName>
    <definedName name="아_8" localSheetId="8">#REF!</definedName>
    <definedName name="아_8" localSheetId="15">#REF!</definedName>
    <definedName name="아_8" localSheetId="24">#REF!</definedName>
    <definedName name="아_8" localSheetId="4">#REF!</definedName>
    <definedName name="아_8" localSheetId="5">#REF!</definedName>
    <definedName name="아_8" localSheetId="26">#REF!</definedName>
    <definedName name="아_8" localSheetId="25">#REF!</definedName>
    <definedName name="아_8">#REF!</definedName>
    <definedName name="아러ㅣㅇ" localSheetId="24">'전기관로 토공산근'!아러ㅣㅇ</definedName>
    <definedName name="아러ㅣㅇ">'전기관로 토공산근'!아러ㅣㅇ</definedName>
    <definedName name="아루미래싱오" localSheetId="24">'전기관로 토공산근'!아루미래싱오</definedName>
    <definedName name="아루미래싱오">'전기관로 토공산근'!아루미래싱오</definedName>
    <definedName name="아사" localSheetId="10">#REF!</definedName>
    <definedName name="아사" localSheetId="15">#REF!</definedName>
    <definedName name="아사" localSheetId="4">#REF!</definedName>
    <definedName name="아사" localSheetId="5">#REF!</definedName>
    <definedName name="아사" localSheetId="26">#REF!</definedName>
    <definedName name="아사" localSheetId="25">#REF!</definedName>
    <definedName name="아사">#REF!</definedName>
    <definedName name="아사사" localSheetId="10">#REF!</definedName>
    <definedName name="아사사" localSheetId="15">#REF!</definedName>
    <definedName name="아사사" localSheetId="4">#REF!</definedName>
    <definedName name="아사사" localSheetId="5">#REF!</definedName>
    <definedName name="아사사" localSheetId="26">#REF!</definedName>
    <definedName name="아사사" localSheetId="25">#REF!</definedName>
    <definedName name="아사사">#REF!</definedName>
    <definedName name="아세틸렌" localSheetId="10">#REF!</definedName>
    <definedName name="아세틸렌" localSheetId="15">#REF!</definedName>
    <definedName name="아세틸렌" localSheetId="4">#REF!</definedName>
    <definedName name="아세틸렌" localSheetId="5">#REF!</definedName>
    <definedName name="아세틸렌" localSheetId="26">#REF!</definedName>
    <definedName name="아세틸렌" localSheetId="25">#REF!</definedName>
    <definedName name="아세틸렌">#REF!</definedName>
    <definedName name="아스콘" localSheetId="10">#REF!</definedName>
    <definedName name="아스콘" localSheetId="15">#REF!</definedName>
    <definedName name="아스콘" localSheetId="4">#REF!</definedName>
    <definedName name="아스콘" localSheetId="5">#REF!</definedName>
    <definedName name="아스콘" localSheetId="26">#REF!</definedName>
    <definedName name="아스콘" localSheetId="25">#REF!</definedName>
    <definedName name="아스콘">#REF!</definedName>
    <definedName name="아스콘1" localSheetId="10">#REF!</definedName>
    <definedName name="아스콘1" localSheetId="15">#REF!</definedName>
    <definedName name="아스콘1" localSheetId="4">#REF!</definedName>
    <definedName name="아스콘1" localSheetId="5">#REF!</definedName>
    <definedName name="아스콘1" localSheetId="26">#REF!</definedName>
    <definedName name="아스콘1" localSheetId="25">#REF!</definedName>
    <definedName name="아스콘1">#REF!</definedName>
    <definedName name="아스콘2" localSheetId="10" hidden="1">[67]조명시설!#REF!</definedName>
    <definedName name="아스콘2" localSheetId="8" hidden="1">[67]조명시설!#REF!</definedName>
    <definedName name="아스콘2" localSheetId="15" hidden="1">[67]조명시설!#REF!</definedName>
    <definedName name="아스콘2" localSheetId="4" hidden="1">[67]조명시설!#REF!</definedName>
    <definedName name="아스콘2" localSheetId="5" hidden="1">[67]조명시설!#REF!</definedName>
    <definedName name="아스콘2" localSheetId="26" hidden="1">[67]조명시설!#REF!</definedName>
    <definedName name="아스콘2" localSheetId="25" hidden="1">[67]조명시설!#REF!</definedName>
    <definedName name="아스콘2" hidden="1">[67]조명시설!#REF!</definedName>
    <definedName name="아스콘깨기" localSheetId="24" hidden="1">{#N/A,#N/A,FALSE,"골재소요량";#N/A,#N/A,FALSE,"골재소요량"}</definedName>
    <definedName name="아스콘깨기" hidden="1">{#N/A,#N/A,FALSE,"골재소요량";#N/A,#N/A,FALSE,"골재소요량"}</definedName>
    <definedName name="아스콘수량" localSheetId="10">#REF!</definedName>
    <definedName name="아스콘수량" localSheetId="15">#REF!</definedName>
    <definedName name="아스콘수량" localSheetId="4">#REF!</definedName>
    <definedName name="아스콘수량" localSheetId="5">#REF!</definedName>
    <definedName name="아스콘수량" localSheetId="26">#REF!</definedName>
    <definedName name="아스콘수량" localSheetId="25">#REF!</definedName>
    <definedName name="아스콘수량">#REF!</definedName>
    <definedName name="아스팔트" localSheetId="10">#REF!</definedName>
    <definedName name="아스팔트" localSheetId="8">#REF!</definedName>
    <definedName name="아스팔트" localSheetId="15">#REF!</definedName>
    <definedName name="아스팔트" localSheetId="24">#REF!</definedName>
    <definedName name="아스팔트" localSheetId="4">#REF!</definedName>
    <definedName name="아스팔트" localSheetId="5">#REF!</definedName>
    <definedName name="아스팔트" localSheetId="26">#REF!</definedName>
    <definedName name="아스팔트" localSheetId="25">#REF!</definedName>
    <definedName name="아스팔트">#REF!</definedName>
    <definedName name="아스팔트_8" localSheetId="10">#REF!</definedName>
    <definedName name="아스팔트_8" localSheetId="8">#REF!</definedName>
    <definedName name="아스팔트_8" localSheetId="15">#REF!</definedName>
    <definedName name="아스팔트_8" localSheetId="24">#REF!</definedName>
    <definedName name="아스팔트_8" localSheetId="4">#REF!</definedName>
    <definedName name="아스팔트_8" localSheetId="5">#REF!</definedName>
    <definedName name="아스팔트_8" localSheetId="26">#REF!</definedName>
    <definedName name="아스팔트_8" localSheetId="25">#REF!</definedName>
    <definedName name="아스팔트_8">#REF!</definedName>
    <definedName name="아스팔트_페이버" localSheetId="10">#REF!</definedName>
    <definedName name="아스팔트_페이버" localSheetId="8">#REF!</definedName>
    <definedName name="아스팔트_페이버" localSheetId="15">#REF!</definedName>
    <definedName name="아스팔트_페이버" localSheetId="24">#REF!</definedName>
    <definedName name="아스팔트_페이버" localSheetId="4">#REF!</definedName>
    <definedName name="아스팔트_페이버" localSheetId="5">#REF!</definedName>
    <definedName name="아스팔트_페이버" localSheetId="26">#REF!</definedName>
    <definedName name="아스팔트_페이버" localSheetId="25">#REF!</definedName>
    <definedName name="아스팔트_페이버">#REF!</definedName>
    <definedName name="아스팔트디스트리뷰터" localSheetId="10">#REF!</definedName>
    <definedName name="아스팔트디스트리뷰터" localSheetId="8">#REF!</definedName>
    <definedName name="아스팔트디스트리뷰터" localSheetId="15">#REF!</definedName>
    <definedName name="아스팔트디스트리뷰터" localSheetId="4">#REF!</definedName>
    <definedName name="아스팔트디스트리뷰터" localSheetId="5">#REF!</definedName>
    <definedName name="아스팔트디스트리뷰터" localSheetId="26">#REF!</definedName>
    <definedName name="아스팔트디스트리뷰터" localSheetId="25">#REF!</definedName>
    <definedName name="아스팔트디스트리뷰터">#REF!</definedName>
    <definedName name="아스팔트디스트리뷰터3800L" localSheetId="10">#REF!</definedName>
    <definedName name="아스팔트디스트리뷰터3800L" localSheetId="15">#REF!</definedName>
    <definedName name="아스팔트디스트리뷰터3800L" localSheetId="4">#REF!</definedName>
    <definedName name="아스팔트디스트리뷰터3800L" localSheetId="5">#REF!</definedName>
    <definedName name="아스팔트디스트리뷰터3800L" localSheetId="26">#REF!</definedName>
    <definedName name="아스팔트디스트리뷰터3800L" localSheetId="25">#REF!</definedName>
    <definedName name="아스팔트디스트리뷰터3800L">#REF!</definedName>
    <definedName name="아스팔트믹싱플랜트80Ton" localSheetId="10">#REF!</definedName>
    <definedName name="아스팔트믹싱플랜트80Ton" localSheetId="15">#REF!</definedName>
    <definedName name="아스팔트믹싱플랜트80Ton" localSheetId="4">#REF!</definedName>
    <definedName name="아스팔트믹싱플랜트80Ton" localSheetId="5">#REF!</definedName>
    <definedName name="아스팔트믹싱플랜트80Ton" localSheetId="26">#REF!</definedName>
    <definedName name="아스팔트믹싱플랜트80Ton" localSheetId="25">#REF!</definedName>
    <definedName name="아스팔트믹싱플랜트80Ton">#REF!</definedName>
    <definedName name="아스팔트집계" localSheetId="10">#REF!</definedName>
    <definedName name="아스팔트집계" localSheetId="15">#REF!</definedName>
    <definedName name="아스팔트집계" localSheetId="4">#REF!</definedName>
    <definedName name="아스팔트집계" localSheetId="5">#REF!</definedName>
    <definedName name="아스팔트집계" localSheetId="26">#REF!</definedName>
    <definedName name="아스팔트집계" localSheetId="25">#REF!</definedName>
    <definedName name="아스팔트집계">#REF!</definedName>
    <definedName name="아스팔트페이버3M" localSheetId="10">#REF!</definedName>
    <definedName name="아스팔트페이버3M" localSheetId="15">#REF!</definedName>
    <definedName name="아스팔트페이버3M" localSheetId="4">#REF!</definedName>
    <definedName name="아스팔트페이버3M" localSheetId="5">#REF!</definedName>
    <definedName name="아스팔트페이버3M" localSheetId="26">#REF!</definedName>
    <definedName name="아스팔트페이버3M" localSheetId="25">#REF!</definedName>
    <definedName name="아스팔트페이버3M">#REF!</definedName>
    <definedName name="안전A1219" localSheetId="10">#REF!</definedName>
    <definedName name="안전A1219" localSheetId="15">#REF!</definedName>
    <definedName name="안전A1219" localSheetId="4">#REF!</definedName>
    <definedName name="안전A1219" localSheetId="5">#REF!</definedName>
    <definedName name="안전A1219" localSheetId="26">#REF!</definedName>
    <definedName name="안전A1219" localSheetId="25">#REF!</definedName>
    <definedName name="안전A1219">#REF!</definedName>
    <definedName name="알d" localSheetId="10">#REF!</definedName>
    <definedName name="알d" localSheetId="8">#REF!</definedName>
    <definedName name="알d" localSheetId="15">#REF!</definedName>
    <definedName name="알d" localSheetId="4">#REF!</definedName>
    <definedName name="알d" localSheetId="5">#REF!</definedName>
    <definedName name="알d" localSheetId="26">#REF!</definedName>
    <definedName name="알d" localSheetId="25">#REF!</definedName>
    <definedName name="알d">#REF!</definedName>
    <definedName name="알d_8" localSheetId="10">#REF!</definedName>
    <definedName name="알d_8" localSheetId="8">#REF!</definedName>
    <definedName name="알d_8" localSheetId="15">#REF!</definedName>
    <definedName name="알d_8" localSheetId="4">#REF!</definedName>
    <definedName name="알d_8" localSheetId="5">#REF!</definedName>
    <definedName name="알d_8" localSheetId="26">#REF!</definedName>
    <definedName name="알d_8" localSheetId="25">#REF!</definedName>
    <definedName name="알d_8">#REF!</definedName>
    <definedName name="알파1" localSheetId="10">#REF!</definedName>
    <definedName name="알파1" localSheetId="8">#REF!</definedName>
    <definedName name="알파1" localSheetId="15">#REF!</definedName>
    <definedName name="알파1" localSheetId="4">#REF!</definedName>
    <definedName name="알파1" localSheetId="5">#REF!</definedName>
    <definedName name="알파1" localSheetId="26">#REF!</definedName>
    <definedName name="알파1" localSheetId="25">#REF!</definedName>
    <definedName name="알파1">#REF!</definedName>
    <definedName name="알파1_8" localSheetId="10">#REF!</definedName>
    <definedName name="알파1_8" localSheetId="8">#REF!</definedName>
    <definedName name="알파1_8" localSheetId="15">#REF!</definedName>
    <definedName name="알파1_8" localSheetId="4">#REF!</definedName>
    <definedName name="알파1_8" localSheetId="5">#REF!</definedName>
    <definedName name="알파1_8" localSheetId="26">#REF!</definedName>
    <definedName name="알파1_8" localSheetId="25">#REF!</definedName>
    <definedName name="알파1_8">#REF!</definedName>
    <definedName name="알파2" localSheetId="10">#REF!</definedName>
    <definedName name="알파2" localSheetId="8">#REF!</definedName>
    <definedName name="알파2" localSheetId="15">#REF!</definedName>
    <definedName name="알파2" localSheetId="4">#REF!</definedName>
    <definedName name="알파2" localSheetId="5">#REF!</definedName>
    <definedName name="알파2" localSheetId="26">#REF!</definedName>
    <definedName name="알파2" localSheetId="25">#REF!</definedName>
    <definedName name="알파2">#REF!</definedName>
    <definedName name="알파2_8" localSheetId="10">#REF!</definedName>
    <definedName name="알파2_8" localSheetId="8">#REF!</definedName>
    <definedName name="알파2_8" localSheetId="15">#REF!</definedName>
    <definedName name="알파2_8" localSheetId="4">#REF!</definedName>
    <definedName name="알파2_8" localSheetId="5">#REF!</definedName>
    <definedName name="알파2_8" localSheetId="26">#REF!</definedName>
    <definedName name="알파2_8" localSheetId="25">#REF!</definedName>
    <definedName name="알파2_8">#REF!</definedName>
    <definedName name="알파3" localSheetId="10">#REF!</definedName>
    <definedName name="알파3" localSheetId="15">#REF!</definedName>
    <definedName name="알파3" localSheetId="4">#REF!</definedName>
    <definedName name="알파3" localSheetId="5">#REF!</definedName>
    <definedName name="알파3" localSheetId="26">#REF!</definedName>
    <definedName name="알파3" localSheetId="25">#REF!</definedName>
    <definedName name="알파3">#REF!</definedName>
    <definedName name="암" localSheetId="10">#REF!</definedName>
    <definedName name="암" localSheetId="15">#REF!</definedName>
    <definedName name="암" localSheetId="4">#REF!</definedName>
    <definedName name="암" localSheetId="5">#REF!</definedName>
    <definedName name="암" localSheetId="26">#REF!</definedName>
    <definedName name="암" localSheetId="25">#REF!</definedName>
    <definedName name="암">#REF!</definedName>
    <definedName name="암1" localSheetId="10">#REF!</definedName>
    <definedName name="암1" localSheetId="15">#REF!</definedName>
    <definedName name="암1" localSheetId="4">#REF!</definedName>
    <definedName name="암1" localSheetId="5">#REF!</definedName>
    <definedName name="암1" localSheetId="26">#REF!</definedName>
    <definedName name="암1" localSheetId="25">#REF!</definedName>
    <definedName name="암1">#REF!</definedName>
    <definedName name="암거" localSheetId="10">#REF!</definedName>
    <definedName name="암거" localSheetId="8">#REF!</definedName>
    <definedName name="암거" localSheetId="15">#REF!</definedName>
    <definedName name="암거" localSheetId="24">#REF!</definedName>
    <definedName name="암거" localSheetId="4">#REF!</definedName>
    <definedName name="암거" localSheetId="5">#REF!</definedName>
    <definedName name="암거" localSheetId="26">#REF!</definedName>
    <definedName name="암거" localSheetId="25">#REF!</definedName>
    <definedName name="암거">#REF!</definedName>
    <definedName name="암거공" localSheetId="10">#REF!</definedName>
    <definedName name="암거공" localSheetId="15">#REF!</definedName>
    <definedName name="암거공" localSheetId="4">#REF!</definedName>
    <definedName name="암거공" localSheetId="5">#REF!</definedName>
    <definedName name="암거공" localSheetId="26">#REF!</definedName>
    <definedName name="암거공" localSheetId="25">#REF!</definedName>
    <definedName name="암거공">#REF!</definedName>
    <definedName name="암거공집계표" localSheetId="10">#REF!</definedName>
    <definedName name="암거공집계표" localSheetId="8">#REF!</definedName>
    <definedName name="암거공집계표" localSheetId="15">#REF!</definedName>
    <definedName name="암거공집계표" localSheetId="4">#REF!</definedName>
    <definedName name="암거공집계표" localSheetId="5">#REF!</definedName>
    <definedName name="암거공집계표" localSheetId="26">#REF!</definedName>
    <definedName name="암거공집계표" localSheetId="25">#REF!</definedName>
    <definedName name="암거공집계표">#REF!</definedName>
    <definedName name="암거구체_재료_수량산출__1" localSheetId="10">#REF!</definedName>
    <definedName name="암거구체_재료_수량산출__1" localSheetId="15">#REF!</definedName>
    <definedName name="암거구체_재료_수량산출__1" localSheetId="4">#REF!</definedName>
    <definedName name="암거구체_재료_수량산출__1" localSheetId="5">#REF!</definedName>
    <definedName name="암거구체_재료_수량산출__1" localSheetId="26">#REF!</definedName>
    <definedName name="암거구체_재료_수량산출__1" localSheetId="25">#REF!</definedName>
    <definedName name="암거구체_재료_수량산출__1">#REF!</definedName>
    <definedName name="암거구체_토공_수량산출__2" localSheetId="10">#REF!</definedName>
    <definedName name="암거구체_토공_수량산출__2" localSheetId="15">#REF!</definedName>
    <definedName name="암거구체_토공_수량산출__2" localSheetId="4">#REF!</definedName>
    <definedName name="암거구체_토공_수량산출__2" localSheetId="5">#REF!</definedName>
    <definedName name="암거구체_토공_수량산출__2" localSheetId="26">#REF!</definedName>
    <definedName name="암거구체_토공_수량산출__2" localSheetId="25">#REF!</definedName>
    <definedName name="암거구체_토공_수량산출__2">#REF!</definedName>
    <definedName name="암거구체사보강철근수량산출" localSheetId="10">#REF!</definedName>
    <definedName name="암거구체사보강철근수량산출" localSheetId="8">#REF!</definedName>
    <definedName name="암거구체사보강철근수량산출" localSheetId="15">#REF!</definedName>
    <definedName name="암거구체사보강철근수량산출" localSheetId="4">#REF!</definedName>
    <definedName name="암거구체사보강철근수량산출" localSheetId="5">#REF!</definedName>
    <definedName name="암거구체사보강철근수량산출" localSheetId="26">#REF!</definedName>
    <definedName name="암거구체사보강철근수량산출" localSheetId="25">#REF!</definedName>
    <definedName name="암거구체사보강철근수량산출">#REF!</definedName>
    <definedName name="암거구체상하부면벽재료및토공수량산출" localSheetId="10">#REF!</definedName>
    <definedName name="암거구체상하부면벽재료및토공수량산출" localSheetId="8">#REF!</definedName>
    <definedName name="암거구체상하부면벽재료및토공수량산출" localSheetId="15">#REF!</definedName>
    <definedName name="암거구체상하부면벽재료및토공수량산출" localSheetId="4">#REF!</definedName>
    <definedName name="암거구체상하부면벽재료및토공수량산출" localSheetId="5">#REF!</definedName>
    <definedName name="암거구체상하부면벽재료및토공수량산출" localSheetId="26">#REF!</definedName>
    <definedName name="암거구체상하부면벽재료및토공수량산출" localSheetId="25">#REF!</definedName>
    <definedName name="암거구체상하부면벽재료및토공수량산출">#REF!</definedName>
    <definedName name="암거구체수량산출_1연" localSheetId="10">#REF!</definedName>
    <definedName name="암거구체수량산출_1연" localSheetId="8">#REF!</definedName>
    <definedName name="암거구체수량산출_1연" localSheetId="15">#REF!</definedName>
    <definedName name="암거구체수량산출_1연" localSheetId="4">#REF!</definedName>
    <definedName name="암거구체수량산출_1연" localSheetId="5">#REF!</definedName>
    <definedName name="암거구체수량산출_1연" localSheetId="26">#REF!</definedName>
    <definedName name="암거구체수량산출_1연" localSheetId="25">#REF!</definedName>
    <definedName name="암거구체수량산출_1연">#REF!</definedName>
    <definedName name="암거구체수량산출1연_형식1" localSheetId="10">#REF!</definedName>
    <definedName name="암거구체수량산출1연_형식1" localSheetId="8">#REF!</definedName>
    <definedName name="암거구체수량산출1연_형식1" localSheetId="15">#REF!</definedName>
    <definedName name="암거구체수량산출1연_형식1" localSheetId="4">#REF!</definedName>
    <definedName name="암거구체수량산출1연_형식1" localSheetId="5">#REF!</definedName>
    <definedName name="암거구체수량산출1연_형식1" localSheetId="26">#REF!</definedName>
    <definedName name="암거구체수량산출1연_형식1" localSheetId="25">#REF!</definedName>
    <definedName name="암거구체수량산출1연_형식1">#REF!</definedName>
    <definedName name="암거구체수량산출1연_형식2" localSheetId="10">#REF!</definedName>
    <definedName name="암거구체수량산출1연_형식2" localSheetId="8">#REF!</definedName>
    <definedName name="암거구체수량산출1연_형식2" localSheetId="15">#REF!</definedName>
    <definedName name="암거구체수량산출1연_형식2" localSheetId="4">#REF!</definedName>
    <definedName name="암거구체수량산출1연_형식2" localSheetId="5">#REF!</definedName>
    <definedName name="암거구체수량산출1연_형식2" localSheetId="26">#REF!</definedName>
    <definedName name="암거구체수량산출1연_형식2" localSheetId="25">#REF!</definedName>
    <definedName name="암거구체수량산출1연_형식2">#REF!</definedName>
    <definedName name="암거구체수량산출2연_형식1" localSheetId="10">#REF!</definedName>
    <definedName name="암거구체수량산출2연_형식1" localSheetId="8">#REF!</definedName>
    <definedName name="암거구체수량산출2연_형식1" localSheetId="15">#REF!</definedName>
    <definedName name="암거구체수량산출2연_형식1" localSheetId="4">#REF!</definedName>
    <definedName name="암거구체수량산출2연_형식1" localSheetId="5">#REF!</definedName>
    <definedName name="암거구체수량산출2연_형식1" localSheetId="26">#REF!</definedName>
    <definedName name="암거구체수량산출2연_형식1" localSheetId="25">#REF!</definedName>
    <definedName name="암거구체수량산출2연_형식1">#REF!</definedName>
    <definedName name="암거구체수량산출2연_형식2" localSheetId="10">#REF!</definedName>
    <definedName name="암거구체수량산출2연_형식2" localSheetId="8">#REF!</definedName>
    <definedName name="암거구체수량산출2연_형식2" localSheetId="15">#REF!</definedName>
    <definedName name="암거구체수량산출2연_형식2" localSheetId="4">#REF!</definedName>
    <definedName name="암거구체수량산출2연_형식2" localSheetId="5">#REF!</definedName>
    <definedName name="암거구체수량산출2연_형식2" localSheetId="26">#REF!</definedName>
    <definedName name="암거구체수량산출2연_형식2" localSheetId="25">#REF!</definedName>
    <definedName name="암거구체수량산출2연_형식2">#REF!</definedName>
    <definedName name="암거구체수량산출3연_형식1" localSheetId="10">#REF!</definedName>
    <definedName name="암거구체수량산출3연_형식1" localSheetId="8">#REF!</definedName>
    <definedName name="암거구체수량산출3연_형식1" localSheetId="15">#REF!</definedName>
    <definedName name="암거구체수량산출3연_형식1" localSheetId="4">#REF!</definedName>
    <definedName name="암거구체수량산출3연_형식1" localSheetId="5">#REF!</definedName>
    <definedName name="암거구체수량산출3연_형식1" localSheetId="26">#REF!</definedName>
    <definedName name="암거구체수량산출3연_형식1" localSheetId="25">#REF!</definedName>
    <definedName name="암거구체수량산출3연_형식1">#REF!</definedName>
    <definedName name="암거구체수량산출3연_형식2" localSheetId="10">#REF!</definedName>
    <definedName name="암거구체수량산출3연_형식2" localSheetId="8">#REF!</definedName>
    <definedName name="암거구체수량산출3연_형식2" localSheetId="15">#REF!</definedName>
    <definedName name="암거구체수량산출3연_형식2" localSheetId="4">#REF!</definedName>
    <definedName name="암거구체수량산출3연_형식2" localSheetId="5">#REF!</definedName>
    <definedName name="암거구체수량산출3연_형식2" localSheetId="26">#REF!</definedName>
    <definedName name="암거구체수량산출3연_형식2" localSheetId="25">#REF!</definedName>
    <definedName name="암거구체수량산출3연_형식2">#REF!</definedName>
    <definedName name="암거구체재료수량산출" localSheetId="10">#REF!</definedName>
    <definedName name="암거구체재료수량산출" localSheetId="8">#REF!</definedName>
    <definedName name="암거구체재료수량산출" localSheetId="15">#REF!</definedName>
    <definedName name="암거구체재료수량산출" localSheetId="4">#REF!</definedName>
    <definedName name="암거구체재료수량산출" localSheetId="5">#REF!</definedName>
    <definedName name="암거구체재료수량산출" localSheetId="26">#REF!</definedName>
    <definedName name="암거구체재료수량산출" localSheetId="25">#REF!</definedName>
    <definedName name="암거구체재료수량산출">#REF!</definedName>
    <definedName name="암거구체토공수량산출" localSheetId="10">#REF!</definedName>
    <definedName name="암거구체토공수량산출" localSheetId="8">#REF!</definedName>
    <definedName name="암거구체토공수량산출" localSheetId="15">#REF!</definedName>
    <definedName name="암거구체토공수량산출" localSheetId="4">#REF!</definedName>
    <definedName name="암거구체토공수량산출" localSheetId="5">#REF!</definedName>
    <definedName name="암거구체토공수량산출" localSheetId="26">#REF!</definedName>
    <definedName name="암거구체토공수량산출" localSheetId="25">#REF!</definedName>
    <definedName name="암거구체토공수량산출">#REF!</definedName>
    <definedName name="암거날개벽_재료_및_토공_수량산출__1" localSheetId="10">#REF!</definedName>
    <definedName name="암거날개벽_재료_및_토공_수량산출__1" localSheetId="15">#REF!</definedName>
    <definedName name="암거날개벽_재료_및_토공_수량산출__1" localSheetId="4">#REF!</definedName>
    <definedName name="암거날개벽_재료_및_토공_수량산출__1" localSheetId="5">#REF!</definedName>
    <definedName name="암거날개벽_재료_및_토공_수량산출__1" localSheetId="26">#REF!</definedName>
    <definedName name="암거날개벽_재료_및_토공_수량산출__1" localSheetId="25">#REF!</definedName>
    <definedName name="암거날개벽_재료_및_토공_수량산출__1">#REF!</definedName>
    <definedName name="암거날개벽단위수량표_성토구배1.8" localSheetId="10">#REF!</definedName>
    <definedName name="암거날개벽단위수량표_성토구배1.8" localSheetId="8">#REF!</definedName>
    <definedName name="암거날개벽단위수량표_성토구배1.8" localSheetId="15">#REF!</definedName>
    <definedName name="암거날개벽단위수량표_성토구배1.8" localSheetId="4">#REF!</definedName>
    <definedName name="암거날개벽단위수량표_성토구배1.8" localSheetId="5">#REF!</definedName>
    <definedName name="암거날개벽단위수량표_성토구배1.8" localSheetId="26">#REF!</definedName>
    <definedName name="암거날개벽단위수량표_성토구배1.8" localSheetId="25">#REF!</definedName>
    <definedName name="암거날개벽단위수량표_성토구배1.8">#REF!</definedName>
    <definedName name="암거날개벽단위수량표제목_성토면경사1.8" localSheetId="10">#REF!</definedName>
    <definedName name="암거날개벽단위수량표제목_성토면경사1.8" localSheetId="8">#REF!</definedName>
    <definedName name="암거날개벽단위수량표제목_성토면경사1.8" localSheetId="15">#REF!</definedName>
    <definedName name="암거날개벽단위수량표제목_성토면경사1.8" localSheetId="4">#REF!</definedName>
    <definedName name="암거날개벽단위수량표제목_성토면경사1.8" localSheetId="5">#REF!</definedName>
    <definedName name="암거날개벽단위수량표제목_성토면경사1.8" localSheetId="26">#REF!</definedName>
    <definedName name="암거날개벽단위수량표제목_성토면경사1.8" localSheetId="25">#REF!</definedName>
    <definedName name="암거날개벽단위수량표제목_성토면경사1.8">#REF!</definedName>
    <definedName name="암거날개벽및면벽단위량산식_성토구배1.8" localSheetId="10">#REF!</definedName>
    <definedName name="암거날개벽및면벽단위량산식_성토구배1.8" localSheetId="8">#REF!</definedName>
    <definedName name="암거날개벽및면벽단위량산식_성토구배1.8" localSheetId="15">#REF!</definedName>
    <definedName name="암거날개벽및면벽단위량산식_성토구배1.8" localSheetId="4">#REF!</definedName>
    <definedName name="암거날개벽및면벽단위량산식_성토구배1.8" localSheetId="5">#REF!</definedName>
    <definedName name="암거날개벽및면벽단위량산식_성토구배1.8" localSheetId="26">#REF!</definedName>
    <definedName name="암거날개벽및면벽단위량산식_성토구배1.8" localSheetId="25">#REF!</definedName>
    <definedName name="암거날개벽및면벽단위량산식_성토구배1.8">#REF!</definedName>
    <definedName name="암거날개벽유출입부바닥콘크리트및공제단위수량산출제목성토구배1.8" localSheetId="10">#REF!</definedName>
    <definedName name="암거날개벽유출입부바닥콘크리트및공제단위수량산출제목성토구배1.8" localSheetId="8">#REF!</definedName>
    <definedName name="암거날개벽유출입부바닥콘크리트및공제단위수량산출제목성토구배1.8" localSheetId="15">#REF!</definedName>
    <definedName name="암거날개벽유출입부바닥콘크리트및공제단위수량산출제목성토구배1.8" localSheetId="4">#REF!</definedName>
    <definedName name="암거날개벽유출입부바닥콘크리트및공제단위수량산출제목성토구배1.8" localSheetId="5">#REF!</definedName>
    <definedName name="암거날개벽유출입부바닥콘크리트및공제단위수량산출제목성토구배1.8" localSheetId="26">#REF!</definedName>
    <definedName name="암거날개벽유출입부바닥콘크리트및공제단위수량산출제목성토구배1.8" localSheetId="25">#REF!</definedName>
    <definedName name="암거날개벽유출입부바닥콘크리트및공제단위수량산출제목성토구배1.8">#REF!</definedName>
    <definedName name="암거날개벽재료및토공수량산출" localSheetId="10">#REF!</definedName>
    <definedName name="암거날개벽재료및토공수량산출" localSheetId="8">#REF!</definedName>
    <definedName name="암거날개벽재료및토공수량산출" localSheetId="15">#REF!</definedName>
    <definedName name="암거날개벽재료및토공수량산출" localSheetId="4">#REF!</definedName>
    <definedName name="암거날개벽재료및토공수량산출" localSheetId="5">#REF!</definedName>
    <definedName name="암거날개벽재료및토공수량산출" localSheetId="26">#REF!</definedName>
    <definedName name="암거날개벽재료및토공수량산출" localSheetId="25">#REF!</definedName>
    <definedName name="암거날개벽재료및토공수량산출">#REF!</definedName>
    <definedName name="암거재료집계" localSheetId="18" hidden="1">{"'중기작업1'!$A$1:$V$18"}</definedName>
    <definedName name="암거재료집계" localSheetId="21" hidden="1">{"'중기작업1'!$A$1:$V$18"}</definedName>
    <definedName name="암거재료집계" hidden="1">{"'중기작업1'!$A$1:$V$18"}</definedName>
    <definedName name="암거폭" localSheetId="10">#REF!</definedName>
    <definedName name="암거폭" localSheetId="15">#REF!</definedName>
    <definedName name="암거폭" localSheetId="4">#REF!</definedName>
    <definedName name="암거폭" localSheetId="5">#REF!</definedName>
    <definedName name="암거폭" localSheetId="26">#REF!</definedName>
    <definedName name="암거폭" localSheetId="25">#REF!</definedName>
    <definedName name="암거폭">#REF!</definedName>
    <definedName name="압축강도" localSheetId="10">#REF!</definedName>
    <definedName name="압축강도" localSheetId="15">#REF!</definedName>
    <definedName name="압축강도" localSheetId="4">#REF!</definedName>
    <definedName name="압축강도" localSheetId="5">#REF!</definedName>
    <definedName name="압축강도" localSheetId="26">#REF!</definedName>
    <definedName name="압축강도" localSheetId="25">#REF!</definedName>
    <definedName name="압축강도">#REF!</definedName>
    <definedName name="앞굽" localSheetId="10">#REF!</definedName>
    <definedName name="앞굽" localSheetId="15">#REF!</definedName>
    <definedName name="앞굽" localSheetId="4">#REF!</definedName>
    <definedName name="앞굽" localSheetId="5">#REF!</definedName>
    <definedName name="앞굽" localSheetId="26">#REF!</definedName>
    <definedName name="앞굽" localSheetId="25">#REF!</definedName>
    <definedName name="앞굽">#REF!</definedName>
    <definedName name="앞굽높이" localSheetId="10">#REF!</definedName>
    <definedName name="앞굽높이" localSheetId="15">#REF!</definedName>
    <definedName name="앞굽높이" localSheetId="4">#REF!</definedName>
    <definedName name="앞굽높이" localSheetId="5">#REF!</definedName>
    <definedName name="앞굽높이" localSheetId="26">#REF!</definedName>
    <definedName name="앞굽높이" localSheetId="25">#REF!</definedName>
    <definedName name="앞굽높이">#REF!</definedName>
    <definedName name="앞성토" localSheetId="10">#REF!</definedName>
    <definedName name="앞성토" localSheetId="15">#REF!</definedName>
    <definedName name="앞성토" localSheetId="4">#REF!</definedName>
    <definedName name="앞성토" localSheetId="5">#REF!</definedName>
    <definedName name="앞성토" localSheetId="26">#REF!</definedName>
    <definedName name="앞성토" localSheetId="25">#REF!</definedName>
    <definedName name="앞성토">#REF!</definedName>
    <definedName name="앨c" localSheetId="10">#REF!</definedName>
    <definedName name="앨c" localSheetId="8">#REF!</definedName>
    <definedName name="앨c" localSheetId="15">#REF!</definedName>
    <definedName name="앨c" localSheetId="4">#REF!</definedName>
    <definedName name="앨c" localSheetId="5">#REF!</definedName>
    <definedName name="앨c" localSheetId="26">#REF!</definedName>
    <definedName name="앨c" localSheetId="25">#REF!</definedName>
    <definedName name="앨c">#REF!</definedName>
    <definedName name="앨c_8" localSheetId="10">#REF!</definedName>
    <definedName name="앨c_8" localSheetId="8">#REF!</definedName>
    <definedName name="앨c_8" localSheetId="15">#REF!</definedName>
    <definedName name="앨c_8" localSheetId="4">#REF!</definedName>
    <definedName name="앨c_8" localSheetId="5">#REF!</definedName>
    <definedName name="앨c_8" localSheetId="26">#REF!</definedName>
    <definedName name="앨c_8" localSheetId="25">#REF!</definedName>
    <definedName name="앨c_8">#REF!</definedName>
    <definedName name="앨e" localSheetId="10">#REF!</definedName>
    <definedName name="앨e" localSheetId="8">#REF!</definedName>
    <definedName name="앨e" localSheetId="15">#REF!</definedName>
    <definedName name="앨e" localSheetId="4">#REF!</definedName>
    <definedName name="앨e" localSheetId="5">#REF!</definedName>
    <definedName name="앨e" localSheetId="26">#REF!</definedName>
    <definedName name="앨e" localSheetId="25">#REF!</definedName>
    <definedName name="앨e">#REF!</definedName>
    <definedName name="앨e_8" localSheetId="10">#REF!</definedName>
    <definedName name="앨e_8" localSheetId="8">#REF!</definedName>
    <definedName name="앨e_8" localSheetId="15">#REF!</definedName>
    <definedName name="앨e_8" localSheetId="4">#REF!</definedName>
    <definedName name="앨e_8" localSheetId="5">#REF!</definedName>
    <definedName name="앨e_8" localSheetId="26">#REF!</definedName>
    <definedName name="앨e_8" localSheetId="25">#REF!</definedName>
    <definedName name="앨e_8">#REF!</definedName>
    <definedName name="약품탱크" localSheetId="10">#REF!</definedName>
    <definedName name="약품탱크" localSheetId="15">#REF!</definedName>
    <definedName name="약품탱크" localSheetId="4">#REF!</definedName>
    <definedName name="약품탱크" localSheetId="5">#REF!</definedName>
    <definedName name="약품탱크" localSheetId="26">#REF!</definedName>
    <definedName name="약품탱크" localSheetId="25">#REF!</definedName>
    <definedName name="약품탱크">#REF!</definedName>
    <definedName name="양매자0403">[59]데이타!$E$168</definedName>
    <definedName name="양매자0505">[59]데이타!$E$169</definedName>
    <definedName name="양매자0606">[59]데이타!$E$170</definedName>
    <definedName name="양수기_건설용펌프" localSheetId="10">#REF!</definedName>
    <definedName name="양수기_건설용펌프" localSheetId="8">#REF!</definedName>
    <definedName name="양수기_건설용펌프" localSheetId="15">#REF!</definedName>
    <definedName name="양수기_건설용펌프" localSheetId="24">#REF!</definedName>
    <definedName name="양수기_건설용펌프" localSheetId="4">#REF!</definedName>
    <definedName name="양수기_건설용펌프" localSheetId="5">#REF!</definedName>
    <definedName name="양수기_건설용펌프" localSheetId="26">#REF!</definedName>
    <definedName name="양수기_건설용펌프" localSheetId="25">#REF!</definedName>
    <definedName name="양수기_건설용펌프">#REF!</definedName>
    <definedName name="에_어_호_스" localSheetId="10">#REF!</definedName>
    <definedName name="에_어_호_스" localSheetId="8">#REF!</definedName>
    <definedName name="에_어_호_스" localSheetId="15">#REF!</definedName>
    <definedName name="에_어_호_스" localSheetId="24">#REF!</definedName>
    <definedName name="에_어_호_스" localSheetId="4">#REF!</definedName>
    <definedName name="에_어_호_스" localSheetId="5">#REF!</definedName>
    <definedName name="에_어_호_스" localSheetId="26">#REF!</definedName>
    <definedName name="에_어_호_스" localSheetId="25">#REF!</definedName>
    <definedName name="에_어_호_스">#REF!</definedName>
    <definedName name="에이치" localSheetId="10">#REF!</definedName>
    <definedName name="에이치" localSheetId="15">#REF!</definedName>
    <definedName name="에이치" localSheetId="4">#REF!</definedName>
    <definedName name="에이치" localSheetId="5">#REF!</definedName>
    <definedName name="에이치" localSheetId="26">#REF!</definedName>
    <definedName name="에이치" localSheetId="25">#REF!</definedName>
    <definedName name="에이치">#REF!</definedName>
    <definedName name="에치원" localSheetId="10">#REF!</definedName>
    <definedName name="에치원" localSheetId="15">#REF!</definedName>
    <definedName name="에치원" localSheetId="4">#REF!</definedName>
    <definedName name="에치원" localSheetId="5">#REF!</definedName>
    <definedName name="에치원" localSheetId="26">#REF!</definedName>
    <definedName name="에치원" localSheetId="25">#REF!</definedName>
    <definedName name="에치원">#REF!</definedName>
    <definedName name="엘10" localSheetId="10">#REF!</definedName>
    <definedName name="엘10" localSheetId="15">#REF!</definedName>
    <definedName name="엘10" localSheetId="4">#REF!</definedName>
    <definedName name="엘10" localSheetId="5">#REF!</definedName>
    <definedName name="엘10" localSheetId="26">#REF!</definedName>
    <definedName name="엘10" localSheetId="25">#REF!</definedName>
    <definedName name="엘10">#REF!</definedName>
    <definedName name="엘15" localSheetId="10">#REF!</definedName>
    <definedName name="엘15" localSheetId="15">#REF!</definedName>
    <definedName name="엘15" localSheetId="4">#REF!</definedName>
    <definedName name="엘15" localSheetId="5">#REF!</definedName>
    <definedName name="엘15" localSheetId="26">#REF!</definedName>
    <definedName name="엘15" localSheetId="25">#REF!</definedName>
    <definedName name="엘15">#REF!</definedName>
    <definedName name="엘20" localSheetId="10">#REF!</definedName>
    <definedName name="엘20" localSheetId="15">#REF!</definedName>
    <definedName name="엘20" localSheetId="4">#REF!</definedName>
    <definedName name="엘20" localSheetId="5">#REF!</definedName>
    <definedName name="엘20" localSheetId="26">#REF!</definedName>
    <definedName name="엘20" localSheetId="25">#REF!</definedName>
    <definedName name="엘20">#REF!</definedName>
    <definedName name="엘25" localSheetId="10">#REF!</definedName>
    <definedName name="엘25" localSheetId="15">#REF!</definedName>
    <definedName name="엘25" localSheetId="4">#REF!</definedName>
    <definedName name="엘25" localSheetId="5">#REF!</definedName>
    <definedName name="엘25" localSheetId="26">#REF!</definedName>
    <definedName name="엘25" localSheetId="25">#REF!</definedName>
    <definedName name="엘25">#REF!</definedName>
    <definedName name="엘30" localSheetId="10">#REF!</definedName>
    <definedName name="엘30" localSheetId="15">#REF!</definedName>
    <definedName name="엘30" localSheetId="4">#REF!</definedName>
    <definedName name="엘30" localSheetId="5">#REF!</definedName>
    <definedName name="엘30" localSheetId="26">#REF!</definedName>
    <definedName name="엘30" localSheetId="25">#REF!</definedName>
    <definedName name="엘30">#REF!</definedName>
    <definedName name="엘40" localSheetId="10">#REF!</definedName>
    <definedName name="엘40" localSheetId="15">#REF!</definedName>
    <definedName name="엘40" localSheetId="4">#REF!</definedName>
    <definedName name="엘40" localSheetId="5">#REF!</definedName>
    <definedName name="엘40" localSheetId="26">#REF!</definedName>
    <definedName name="엘40" localSheetId="25">#REF!</definedName>
    <definedName name="엘40">#REF!</definedName>
    <definedName name="여유" localSheetId="10">#REF!</definedName>
    <definedName name="여유" localSheetId="15">#REF!</definedName>
    <definedName name="여유" localSheetId="4">#REF!</definedName>
    <definedName name="여유" localSheetId="5">#REF!</definedName>
    <definedName name="여유" localSheetId="26">#REF!</definedName>
    <definedName name="여유" localSheetId="25">#REF!</definedName>
    <definedName name="여유">#REF!</definedName>
    <definedName name="여유높이상" localSheetId="10">#REF!</definedName>
    <definedName name="여유높이상" localSheetId="8">#REF!</definedName>
    <definedName name="여유높이상" localSheetId="15">#REF!</definedName>
    <definedName name="여유높이상" localSheetId="24">#REF!</definedName>
    <definedName name="여유높이상" localSheetId="4">#REF!</definedName>
    <definedName name="여유높이상" localSheetId="5">#REF!</definedName>
    <definedName name="여유높이상" localSheetId="26">#REF!</definedName>
    <definedName name="여유높이상" localSheetId="25">#REF!</definedName>
    <definedName name="여유높이상">#REF!</definedName>
    <definedName name="여유높이하" localSheetId="10">#REF!</definedName>
    <definedName name="여유높이하" localSheetId="8">#REF!</definedName>
    <definedName name="여유높이하" localSheetId="15">#REF!</definedName>
    <definedName name="여유높이하" localSheetId="4">#REF!</definedName>
    <definedName name="여유높이하" localSheetId="5">#REF!</definedName>
    <definedName name="여유높이하" localSheetId="26">#REF!</definedName>
    <definedName name="여유높이하" localSheetId="25">#REF!</definedName>
    <definedName name="여유높이하">#REF!</definedName>
    <definedName name="여유폭">[46]가시설단위수량!$C$19</definedName>
    <definedName name="여유폭_8" localSheetId="10">#REF!</definedName>
    <definedName name="여유폭_8" localSheetId="8">#REF!</definedName>
    <definedName name="여유폭_8" localSheetId="15">#REF!</definedName>
    <definedName name="여유폭_8" localSheetId="24">#REF!</definedName>
    <definedName name="여유폭_8" localSheetId="4">#REF!</definedName>
    <definedName name="여유폭_8" localSheetId="5">#REF!</definedName>
    <definedName name="여유폭_8" localSheetId="26">#REF!</definedName>
    <definedName name="여유폭_8" localSheetId="25">#REF!</definedName>
    <definedName name="여유폭_8">#REF!</definedName>
    <definedName name="역_T형옹벽_개소별명세" localSheetId="10">#REF!</definedName>
    <definedName name="역_T형옹벽_개소별명세" localSheetId="15">#REF!</definedName>
    <definedName name="역_T형옹벽_개소별명세" localSheetId="4">#REF!</definedName>
    <definedName name="역_T형옹벽_개소별명세" localSheetId="5">#REF!</definedName>
    <definedName name="역_T형옹벽_개소별명세" localSheetId="26">#REF!</definedName>
    <definedName name="역_T형옹벽_개소별명세" localSheetId="25">#REF!</definedName>
    <definedName name="역_T형옹벽_개소별명세">#REF!</definedName>
    <definedName name="역_T형옹벽_수량집계" localSheetId="10">#REF!</definedName>
    <definedName name="역_T형옹벽_수량집계" localSheetId="15">#REF!</definedName>
    <definedName name="역_T형옹벽_수량집계" localSheetId="4">#REF!</definedName>
    <definedName name="역_T형옹벽_수량집계" localSheetId="5">#REF!</definedName>
    <definedName name="역_T형옹벽_수량집계" localSheetId="26">#REF!</definedName>
    <definedName name="역_T형옹벽_수량집계" localSheetId="25">#REF!</definedName>
    <definedName name="역_T형옹벽_수량집계">#REF!</definedName>
    <definedName name="역L형옹벽" localSheetId="10">#REF!</definedName>
    <definedName name="역L형옹벽" localSheetId="15">#REF!</definedName>
    <definedName name="역L형옹벽" localSheetId="4">#REF!</definedName>
    <definedName name="역L형옹벽" localSheetId="5">#REF!</definedName>
    <definedName name="역L형옹벽" localSheetId="26">#REF!</definedName>
    <definedName name="역L형옹벽" localSheetId="25">#REF!</definedName>
    <definedName name="역L형옹벽">#REF!</definedName>
    <definedName name="역L형옹벽개소별명세" localSheetId="10">#REF!</definedName>
    <definedName name="역L형옹벽개소별명세" localSheetId="8">#REF!</definedName>
    <definedName name="역L형옹벽개소별명세" localSheetId="15">#REF!</definedName>
    <definedName name="역L형옹벽개소별명세" localSheetId="24">#REF!</definedName>
    <definedName name="역L형옹벽개소별명세" localSheetId="4">#REF!</definedName>
    <definedName name="역L형옹벽개소별명세" localSheetId="5">#REF!</definedName>
    <definedName name="역L형옹벽개소별명세" localSheetId="26">#REF!</definedName>
    <definedName name="역L형옹벽개소별명세" localSheetId="25">#REF!</definedName>
    <definedName name="역L형옹벽개소별명세">#REF!</definedName>
    <definedName name="역L형옹벽단위수량산식_성토구배1.5" localSheetId="10">#REF!</definedName>
    <definedName name="역L형옹벽단위수량산식_성토구배1.5" localSheetId="8">#REF!</definedName>
    <definedName name="역L형옹벽단위수량산식_성토구배1.5" localSheetId="15">#REF!</definedName>
    <definedName name="역L형옹벽단위수량산식_성토구배1.5" localSheetId="24">#REF!</definedName>
    <definedName name="역L형옹벽단위수량산식_성토구배1.5" localSheetId="4">#REF!</definedName>
    <definedName name="역L형옹벽단위수량산식_성토구배1.5" localSheetId="5">#REF!</definedName>
    <definedName name="역L형옹벽단위수량산식_성토구배1.5" localSheetId="26">#REF!</definedName>
    <definedName name="역L형옹벽단위수량산식_성토구배1.5" localSheetId="25">#REF!</definedName>
    <definedName name="역L형옹벽단위수량산식_성토구배1.5">#REF!</definedName>
    <definedName name="역L형옹벽단위수량산식_성토구배1.8" localSheetId="10">#REF!</definedName>
    <definedName name="역L형옹벽단위수량산식_성토구배1.8" localSheetId="8">#REF!</definedName>
    <definedName name="역L형옹벽단위수량산식_성토구배1.8" localSheetId="15">#REF!</definedName>
    <definedName name="역L형옹벽단위수량산식_성토구배1.8" localSheetId="4">#REF!</definedName>
    <definedName name="역L형옹벽단위수량산식_성토구배1.8" localSheetId="5">#REF!</definedName>
    <definedName name="역L형옹벽단위수량산식_성토구배1.8" localSheetId="26">#REF!</definedName>
    <definedName name="역L형옹벽단위수량산식_성토구배1.8" localSheetId="25">#REF!</definedName>
    <definedName name="역L형옹벽단위수량산식_성토구배1.8">#REF!</definedName>
    <definedName name="역L형옹벽단위수량산식_수평" localSheetId="10">#REF!</definedName>
    <definedName name="역L형옹벽단위수량산식_수평" localSheetId="8">#REF!</definedName>
    <definedName name="역L형옹벽단위수량산식_수평" localSheetId="15">#REF!</definedName>
    <definedName name="역L형옹벽단위수량산식_수평" localSheetId="4">#REF!</definedName>
    <definedName name="역L형옹벽단위수량산식_수평" localSheetId="5">#REF!</definedName>
    <definedName name="역L형옹벽단위수량산식_수평" localSheetId="26">#REF!</definedName>
    <definedName name="역L형옹벽단위수량산식_수평" localSheetId="25">#REF!</definedName>
    <definedName name="역L형옹벽단위수량산식_수평">#REF!</definedName>
    <definedName name="역L형옹벽단위수량표_성토구배1.5" localSheetId="10">#REF!</definedName>
    <definedName name="역L형옹벽단위수량표_성토구배1.5" localSheetId="8">#REF!</definedName>
    <definedName name="역L형옹벽단위수량표_성토구배1.5" localSheetId="15">#REF!</definedName>
    <definedName name="역L형옹벽단위수량표_성토구배1.5" localSheetId="4">#REF!</definedName>
    <definedName name="역L형옹벽단위수량표_성토구배1.5" localSheetId="5">#REF!</definedName>
    <definedName name="역L형옹벽단위수량표_성토구배1.5" localSheetId="26">#REF!</definedName>
    <definedName name="역L형옹벽단위수량표_성토구배1.5" localSheetId="25">#REF!</definedName>
    <definedName name="역L형옹벽단위수량표_성토구배1.5">#REF!</definedName>
    <definedName name="역L형옹벽단위수량표_성토구배1.8" localSheetId="10">#REF!</definedName>
    <definedName name="역L형옹벽단위수량표_성토구배1.8" localSheetId="8">#REF!</definedName>
    <definedName name="역L형옹벽단위수량표_성토구배1.8" localSheetId="15">#REF!</definedName>
    <definedName name="역L형옹벽단위수량표_성토구배1.8" localSheetId="4">#REF!</definedName>
    <definedName name="역L형옹벽단위수량표_성토구배1.8" localSheetId="5">#REF!</definedName>
    <definedName name="역L형옹벽단위수량표_성토구배1.8" localSheetId="26">#REF!</definedName>
    <definedName name="역L형옹벽단위수량표_성토구배1.8" localSheetId="25">#REF!</definedName>
    <definedName name="역L형옹벽단위수량표_성토구배1.8">#REF!</definedName>
    <definedName name="역L형옹벽단위수량표_수평" localSheetId="10">#REF!</definedName>
    <definedName name="역L형옹벽단위수량표_수평" localSheetId="8">#REF!</definedName>
    <definedName name="역L형옹벽단위수량표_수평" localSheetId="15">#REF!</definedName>
    <definedName name="역L형옹벽단위수량표_수평" localSheetId="4">#REF!</definedName>
    <definedName name="역L형옹벽단위수량표_수평" localSheetId="5">#REF!</definedName>
    <definedName name="역L형옹벽단위수량표_수평" localSheetId="26">#REF!</definedName>
    <definedName name="역L형옹벽단위수량표_수평" localSheetId="25">#REF!</definedName>
    <definedName name="역L형옹벽단위수량표_수평">#REF!</definedName>
    <definedName name="역L형옹벽수량집계" localSheetId="10">#REF!</definedName>
    <definedName name="역L형옹벽수량집계" localSheetId="8">#REF!</definedName>
    <definedName name="역L형옹벽수량집계" localSheetId="15">#REF!</definedName>
    <definedName name="역L형옹벽수량집계" localSheetId="4">#REF!</definedName>
    <definedName name="역L형옹벽수량집계" localSheetId="5">#REF!</definedName>
    <definedName name="역L형옹벽수량집계" localSheetId="26">#REF!</definedName>
    <definedName name="역L형옹벽수량집계" localSheetId="25">#REF!</definedName>
    <definedName name="역L형옹벽수량집계">#REF!</definedName>
    <definedName name="역L형옹벽치수표_성토구배1.5" localSheetId="10">#REF!</definedName>
    <definedName name="역L형옹벽치수표_성토구배1.5" localSheetId="8">#REF!</definedName>
    <definedName name="역L형옹벽치수표_성토구배1.5" localSheetId="15">#REF!</definedName>
    <definedName name="역L형옹벽치수표_성토구배1.5" localSheetId="4">#REF!</definedName>
    <definedName name="역L형옹벽치수표_성토구배1.5" localSheetId="5">#REF!</definedName>
    <definedName name="역L형옹벽치수표_성토구배1.5" localSheetId="26">#REF!</definedName>
    <definedName name="역L형옹벽치수표_성토구배1.5" localSheetId="25">#REF!</definedName>
    <definedName name="역L형옹벽치수표_성토구배1.5">#REF!</definedName>
    <definedName name="역L형옹벽치수표_성토구배1.8" localSheetId="10">#REF!</definedName>
    <definedName name="역L형옹벽치수표_성토구배1.8" localSheetId="8">#REF!</definedName>
    <definedName name="역L형옹벽치수표_성토구배1.8" localSheetId="15">#REF!</definedName>
    <definedName name="역L형옹벽치수표_성토구배1.8" localSheetId="4">#REF!</definedName>
    <definedName name="역L형옹벽치수표_성토구배1.8" localSheetId="5">#REF!</definedName>
    <definedName name="역L형옹벽치수표_성토구배1.8" localSheetId="26">#REF!</definedName>
    <definedName name="역L형옹벽치수표_성토구배1.8" localSheetId="25">#REF!</definedName>
    <definedName name="역L형옹벽치수표_성토구배1.8">#REF!</definedName>
    <definedName name="역L형옹벽치수표_수평" localSheetId="10">#REF!</definedName>
    <definedName name="역L형옹벽치수표_수평" localSheetId="8">#REF!</definedName>
    <definedName name="역L형옹벽치수표_수평" localSheetId="15">#REF!</definedName>
    <definedName name="역L형옹벽치수표_수평" localSheetId="4">#REF!</definedName>
    <definedName name="역L형옹벽치수표_수평" localSheetId="5">#REF!</definedName>
    <definedName name="역L형옹벽치수표_수평" localSheetId="26">#REF!</definedName>
    <definedName name="역L형옹벽치수표_수평" localSheetId="25">#REF!</definedName>
    <definedName name="역L형옹벽치수표_수평">#REF!</definedName>
    <definedName name="역T형옹벽개소별명세" localSheetId="10">#REF!</definedName>
    <definedName name="역T형옹벽개소별명세" localSheetId="8">#REF!</definedName>
    <definedName name="역T형옹벽개소별명세" localSheetId="15">#REF!</definedName>
    <definedName name="역T형옹벽개소별명세" localSheetId="4">#REF!</definedName>
    <definedName name="역T형옹벽개소별명세" localSheetId="5">#REF!</definedName>
    <definedName name="역T형옹벽개소별명세" localSheetId="26">#REF!</definedName>
    <definedName name="역T형옹벽개소별명세" localSheetId="25">#REF!</definedName>
    <definedName name="역T형옹벽개소별명세">#REF!</definedName>
    <definedName name="역T형옹벽단위수량산식" localSheetId="10">#REF!</definedName>
    <definedName name="역T형옹벽단위수량산식" localSheetId="8">#REF!</definedName>
    <definedName name="역T형옹벽단위수량산식" localSheetId="15">#REF!</definedName>
    <definedName name="역T형옹벽단위수량산식" localSheetId="4">#REF!</definedName>
    <definedName name="역T형옹벽단위수량산식" localSheetId="5">#REF!</definedName>
    <definedName name="역T형옹벽단위수량산식" localSheetId="26">#REF!</definedName>
    <definedName name="역T형옹벽단위수량산식" localSheetId="25">#REF!</definedName>
    <definedName name="역T형옹벽단위수량산식">#REF!</definedName>
    <definedName name="역T형옹벽단위수량산식_성토구배1.5" localSheetId="10">#REF!</definedName>
    <definedName name="역T형옹벽단위수량산식_성토구배1.5" localSheetId="8">#REF!</definedName>
    <definedName name="역T형옹벽단위수량산식_성토구배1.5" localSheetId="15">#REF!</definedName>
    <definedName name="역T형옹벽단위수량산식_성토구배1.5" localSheetId="4">#REF!</definedName>
    <definedName name="역T형옹벽단위수량산식_성토구배1.5" localSheetId="5">#REF!</definedName>
    <definedName name="역T형옹벽단위수량산식_성토구배1.5" localSheetId="26">#REF!</definedName>
    <definedName name="역T형옹벽단위수량산식_성토구배1.5" localSheetId="25">#REF!</definedName>
    <definedName name="역T형옹벽단위수량산식_성토구배1.5">#REF!</definedName>
    <definedName name="역T형옹벽단위수량산식_성토구배1.8" localSheetId="10">#REF!</definedName>
    <definedName name="역T형옹벽단위수량산식_성토구배1.8" localSheetId="8">#REF!</definedName>
    <definedName name="역T형옹벽단위수량산식_성토구배1.8" localSheetId="15">#REF!</definedName>
    <definedName name="역T형옹벽단위수량산식_성토구배1.8" localSheetId="4">#REF!</definedName>
    <definedName name="역T형옹벽단위수량산식_성토구배1.8" localSheetId="5">#REF!</definedName>
    <definedName name="역T형옹벽단위수량산식_성토구배1.8" localSheetId="26">#REF!</definedName>
    <definedName name="역T형옹벽단위수량산식_성토구배1.8" localSheetId="25">#REF!</definedName>
    <definedName name="역T형옹벽단위수량산식_성토구배1.8">#REF!</definedName>
    <definedName name="역T형옹벽단위수량산식_수평" localSheetId="10">#REF!</definedName>
    <definedName name="역T형옹벽단위수량산식_수평" localSheetId="8">#REF!</definedName>
    <definedName name="역T형옹벽단위수량산식_수평" localSheetId="15">#REF!</definedName>
    <definedName name="역T형옹벽단위수량산식_수평" localSheetId="4">#REF!</definedName>
    <definedName name="역T형옹벽단위수량산식_수평" localSheetId="5">#REF!</definedName>
    <definedName name="역T형옹벽단위수량산식_수평" localSheetId="26">#REF!</definedName>
    <definedName name="역T형옹벽단위수량산식_수평" localSheetId="25">#REF!</definedName>
    <definedName name="역T형옹벽단위수량산식_수평">#REF!</definedName>
    <definedName name="역T형옹벽단위수량표" localSheetId="10">#REF!</definedName>
    <definedName name="역T형옹벽단위수량표" localSheetId="8">#REF!</definedName>
    <definedName name="역T형옹벽단위수량표" localSheetId="15">#REF!</definedName>
    <definedName name="역T형옹벽단위수량표" localSheetId="4">#REF!</definedName>
    <definedName name="역T형옹벽단위수량표" localSheetId="5">#REF!</definedName>
    <definedName name="역T형옹벽단위수량표" localSheetId="26">#REF!</definedName>
    <definedName name="역T형옹벽단위수량표" localSheetId="25">#REF!</definedName>
    <definedName name="역T형옹벽단위수량표">#REF!</definedName>
    <definedName name="역T형옹벽단위수량표_성토구배1.5" localSheetId="10">#REF!</definedName>
    <definedName name="역T형옹벽단위수량표_성토구배1.5" localSheetId="8">#REF!</definedName>
    <definedName name="역T형옹벽단위수량표_성토구배1.5" localSheetId="15">#REF!</definedName>
    <definedName name="역T형옹벽단위수량표_성토구배1.5" localSheetId="4">#REF!</definedName>
    <definedName name="역T형옹벽단위수량표_성토구배1.5" localSheetId="5">#REF!</definedName>
    <definedName name="역T형옹벽단위수량표_성토구배1.5" localSheetId="26">#REF!</definedName>
    <definedName name="역T형옹벽단위수량표_성토구배1.5" localSheetId="25">#REF!</definedName>
    <definedName name="역T형옹벽단위수량표_성토구배1.5">#REF!</definedName>
    <definedName name="역T형옹벽단위수량표_성토구배1.8" localSheetId="10">#REF!</definedName>
    <definedName name="역T형옹벽단위수량표_성토구배1.8" localSheetId="8">#REF!</definedName>
    <definedName name="역T형옹벽단위수량표_성토구배1.8" localSheetId="15">#REF!</definedName>
    <definedName name="역T형옹벽단위수량표_성토구배1.8" localSheetId="4">#REF!</definedName>
    <definedName name="역T형옹벽단위수량표_성토구배1.8" localSheetId="5">#REF!</definedName>
    <definedName name="역T형옹벽단위수량표_성토구배1.8" localSheetId="26">#REF!</definedName>
    <definedName name="역T형옹벽단위수량표_성토구배1.8" localSheetId="25">#REF!</definedName>
    <definedName name="역T형옹벽단위수량표_성토구배1.8">#REF!</definedName>
    <definedName name="역T형옹벽단위수량표_수평" localSheetId="10">#REF!</definedName>
    <definedName name="역T형옹벽단위수량표_수평" localSheetId="8">#REF!</definedName>
    <definedName name="역T형옹벽단위수량표_수평" localSheetId="15">#REF!</definedName>
    <definedName name="역T형옹벽단위수량표_수평" localSheetId="4">#REF!</definedName>
    <definedName name="역T형옹벽단위수량표_수평" localSheetId="5">#REF!</definedName>
    <definedName name="역T형옹벽단위수량표_수평" localSheetId="26">#REF!</definedName>
    <definedName name="역T형옹벽단위수량표_수평" localSheetId="25">#REF!</definedName>
    <definedName name="역T형옹벽단위수량표_수평">#REF!</definedName>
    <definedName name="역T형옹벽수량집계" localSheetId="10">#REF!</definedName>
    <definedName name="역T형옹벽수량집계" localSheetId="8">#REF!</definedName>
    <definedName name="역T형옹벽수량집계" localSheetId="15">#REF!</definedName>
    <definedName name="역T형옹벽수량집계" localSheetId="4">#REF!</definedName>
    <definedName name="역T형옹벽수량집계" localSheetId="5">#REF!</definedName>
    <definedName name="역T형옹벽수량집계" localSheetId="26">#REF!</definedName>
    <definedName name="역T형옹벽수량집계" localSheetId="25">#REF!</definedName>
    <definedName name="역T형옹벽수량집계">#REF!</definedName>
    <definedName name="역T형옹벽치수표" localSheetId="10">#REF!</definedName>
    <definedName name="역T형옹벽치수표" localSheetId="8">#REF!</definedName>
    <definedName name="역T형옹벽치수표" localSheetId="15">#REF!</definedName>
    <definedName name="역T형옹벽치수표" localSheetId="4">#REF!</definedName>
    <definedName name="역T형옹벽치수표" localSheetId="5">#REF!</definedName>
    <definedName name="역T형옹벽치수표" localSheetId="26">#REF!</definedName>
    <definedName name="역T형옹벽치수표" localSheetId="25">#REF!</definedName>
    <definedName name="역T형옹벽치수표">#REF!</definedName>
    <definedName name="역T형옹벽치수표_성토구배1.5" localSheetId="10">#REF!</definedName>
    <definedName name="역T형옹벽치수표_성토구배1.5" localSheetId="8">#REF!</definedName>
    <definedName name="역T형옹벽치수표_성토구배1.5" localSheetId="15">#REF!</definedName>
    <definedName name="역T형옹벽치수표_성토구배1.5" localSheetId="4">#REF!</definedName>
    <definedName name="역T형옹벽치수표_성토구배1.5" localSheetId="5">#REF!</definedName>
    <definedName name="역T형옹벽치수표_성토구배1.5" localSheetId="26">#REF!</definedName>
    <definedName name="역T형옹벽치수표_성토구배1.5" localSheetId="25">#REF!</definedName>
    <definedName name="역T형옹벽치수표_성토구배1.5">#REF!</definedName>
    <definedName name="역T형옹벽치수표_성토구배1.8" localSheetId="10">#REF!</definedName>
    <definedName name="역T형옹벽치수표_성토구배1.8" localSheetId="8">#REF!</definedName>
    <definedName name="역T형옹벽치수표_성토구배1.8" localSheetId="15">#REF!</definedName>
    <definedName name="역T형옹벽치수표_성토구배1.8" localSheetId="4">#REF!</definedName>
    <definedName name="역T형옹벽치수표_성토구배1.8" localSheetId="5">#REF!</definedName>
    <definedName name="역T형옹벽치수표_성토구배1.8" localSheetId="26">#REF!</definedName>
    <definedName name="역T형옹벽치수표_성토구배1.8" localSheetId="25">#REF!</definedName>
    <definedName name="역T형옹벽치수표_성토구배1.8">#REF!</definedName>
    <definedName name="역T형옹벽치수표_수평" localSheetId="10">#REF!</definedName>
    <definedName name="역T형옹벽치수표_수평" localSheetId="8">#REF!</definedName>
    <definedName name="역T형옹벽치수표_수평" localSheetId="15">#REF!</definedName>
    <definedName name="역T형옹벽치수표_수평" localSheetId="4">#REF!</definedName>
    <definedName name="역T형옹벽치수표_수평" localSheetId="5">#REF!</definedName>
    <definedName name="역T형옹벽치수표_수평" localSheetId="26">#REF!</definedName>
    <definedName name="역T형옹벽치수표_수평" localSheetId="25">#REF!</definedName>
    <definedName name="역T형옹벽치수표_수평">#REF!</definedName>
    <definedName name="역ㄴ형" localSheetId="18" hidden="1">{"'산출근거'!$B$4:$D$8"}</definedName>
    <definedName name="역ㄴ형" localSheetId="21" hidden="1">{"'산출근거'!$B$4:$D$8"}</definedName>
    <definedName name="역ㄴ형" hidden="1">{"'산출근거'!$B$4:$D$8"}</definedName>
    <definedName name="연" localSheetId="10">#REF!</definedName>
    <definedName name="연" localSheetId="15">#REF!</definedName>
    <definedName name="연" localSheetId="4">#REF!</definedName>
    <definedName name="연" localSheetId="5">#REF!</definedName>
    <definedName name="연" localSheetId="26">#REF!</definedName>
    <definedName name="연" localSheetId="25">#REF!</definedName>
    <definedName name="연">#REF!</definedName>
    <definedName name="연결관10"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0"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1"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1"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2"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2"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3"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3"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5"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5"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6"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7"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7"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8"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8"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9"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19"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0"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0"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1"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1"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2"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2"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3"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3"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4"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5"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5"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6"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7"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27"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3"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3"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37"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37"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38"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38"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39"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39"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0"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0"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2"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2"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3"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3"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4"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5"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5"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6"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7"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7"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8"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8"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9"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49"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0"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0"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1"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1"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2"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2"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3"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3"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4"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5"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5"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6"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7"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7"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9"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59"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3"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3"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4"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5"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5"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6"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7"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7"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8"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8"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9"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69"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0"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0"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1"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1"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2"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2"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3"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3"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4"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5"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5"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6"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9"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79"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8"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8"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80"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80"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81"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81"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9"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9"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집계표" localSheetId="10">BlankMacro1</definedName>
    <definedName name="연결관집계표" localSheetId="15">BlankMacro1</definedName>
    <definedName name="연결관집계표" localSheetId="24">BlankMacro1</definedName>
    <definedName name="연결관집계표" localSheetId="4">BlankMacro1</definedName>
    <definedName name="연결관집계표" localSheetId="5">BlankMacro1</definedName>
    <definedName name="연결관집계표" localSheetId="26">BlankMacro1</definedName>
    <definedName name="연결관집계표" localSheetId="25">BlankMacro1</definedName>
    <definedName name="연결관집계표">BlankMacro1</definedName>
    <definedName name="연결유니온" localSheetId="10">#REF!</definedName>
    <definedName name="연결유니온" localSheetId="15">#REF!</definedName>
    <definedName name="연결유니온" localSheetId="4">#REF!</definedName>
    <definedName name="연결유니온" localSheetId="5">#REF!</definedName>
    <definedName name="연결유니온" localSheetId="26">#REF!</definedName>
    <definedName name="연결유니온" localSheetId="25">#REF!</definedName>
    <definedName name="연결유니온">#REF!</definedName>
    <definedName name="연마지" localSheetId="10">#REF!</definedName>
    <definedName name="연마지" localSheetId="15">#REF!</definedName>
    <definedName name="연마지" localSheetId="4">#REF!</definedName>
    <definedName name="연마지" localSheetId="5">#REF!</definedName>
    <definedName name="연마지" localSheetId="26">#REF!</definedName>
    <definedName name="연마지" localSheetId="25">#REF!</definedName>
    <definedName name="연마지">#REF!</definedName>
    <definedName name="연속" localSheetId="10">#REF!</definedName>
    <definedName name="연속" localSheetId="15">#REF!</definedName>
    <definedName name="연속" localSheetId="4">#REF!</definedName>
    <definedName name="연속" localSheetId="5">#REF!</definedName>
    <definedName name="연속" localSheetId="26">#REF!</definedName>
    <definedName name="연속" localSheetId="25">#REF!</definedName>
    <definedName name="연속">#REF!</definedName>
    <definedName name="연속3M" localSheetId="10">#REF!</definedName>
    <definedName name="연속3M" localSheetId="8">#REF!</definedName>
    <definedName name="연속3M" localSheetId="15">#REF!</definedName>
    <definedName name="연속3M" localSheetId="24">#REF!</definedName>
    <definedName name="연속3M" localSheetId="4">#REF!</definedName>
    <definedName name="연속3M" localSheetId="5">#REF!</definedName>
    <definedName name="연속3M" localSheetId="26">#REF!</definedName>
    <definedName name="연속3M" localSheetId="25">#REF!</definedName>
    <definedName name="연속3M">#REF!</definedName>
    <definedName name="연속3M_8" localSheetId="10">#REF!</definedName>
    <definedName name="연속3M_8" localSheetId="8">#REF!</definedName>
    <definedName name="연속3M_8" localSheetId="15">#REF!</definedName>
    <definedName name="연속3M_8" localSheetId="24">#REF!</definedName>
    <definedName name="연속3M_8" localSheetId="4">#REF!</definedName>
    <definedName name="연속3M_8" localSheetId="5">#REF!</definedName>
    <definedName name="연속3M_8" localSheetId="26">#REF!</definedName>
    <definedName name="연속3M_8" localSheetId="25">#REF!</definedName>
    <definedName name="연속3M_8">#REF!</definedName>
    <definedName name="연속3Mu" localSheetId="10">#REF!</definedName>
    <definedName name="연속3Mu" localSheetId="8">#REF!</definedName>
    <definedName name="연속3Mu" localSheetId="15">#REF!</definedName>
    <definedName name="연속3Mu" localSheetId="24">#REF!</definedName>
    <definedName name="연속3Mu" localSheetId="4">#REF!</definedName>
    <definedName name="연속3Mu" localSheetId="5">#REF!</definedName>
    <definedName name="연속3Mu" localSheetId="26">#REF!</definedName>
    <definedName name="연속3Mu" localSheetId="25">#REF!</definedName>
    <definedName name="연속3Mu">#REF!</definedName>
    <definedName name="연속3Mu_8" localSheetId="10">#REF!</definedName>
    <definedName name="연속3Mu_8" localSheetId="8">#REF!</definedName>
    <definedName name="연속3Mu_8" localSheetId="15">#REF!</definedName>
    <definedName name="연속3Mu_8" localSheetId="4">#REF!</definedName>
    <definedName name="연속3Mu_8" localSheetId="5">#REF!</definedName>
    <definedName name="연속3Mu_8" localSheetId="26">#REF!</definedName>
    <definedName name="연속3Mu_8" localSheetId="25">#REF!</definedName>
    <definedName name="연속3Mu_8">#REF!</definedName>
    <definedName name="연수" localSheetId="10">#REF!</definedName>
    <definedName name="연수" localSheetId="8">#REF!</definedName>
    <definedName name="연수" localSheetId="15">#REF!</definedName>
    <definedName name="연수" localSheetId="4">#REF!</definedName>
    <definedName name="연수" localSheetId="5">#REF!</definedName>
    <definedName name="연수" localSheetId="26">#REF!</definedName>
    <definedName name="연수" localSheetId="25">#REF!</definedName>
    <definedName name="연수">#REF!</definedName>
    <definedName name="연수_8" localSheetId="10">#REF!</definedName>
    <definedName name="연수_8" localSheetId="8">#REF!</definedName>
    <definedName name="연수_8" localSheetId="15">#REF!</definedName>
    <definedName name="연수_8" localSheetId="4">#REF!</definedName>
    <definedName name="연수_8" localSheetId="5">#REF!</definedName>
    <definedName name="연수_8" localSheetId="26">#REF!</definedName>
    <definedName name="연수_8" localSheetId="25">#REF!</definedName>
    <definedName name="연수_8">#REF!</definedName>
    <definedName name="연수1" localSheetId="10">#REF!</definedName>
    <definedName name="연수1" localSheetId="15">#REF!</definedName>
    <definedName name="연수1" localSheetId="4">#REF!</definedName>
    <definedName name="연수1" localSheetId="5">#REF!</definedName>
    <definedName name="연수1" localSheetId="26">#REF!</definedName>
    <definedName name="연수1" localSheetId="25">#REF!</definedName>
    <definedName name="연수1">#REF!</definedName>
    <definedName name="연수기" localSheetId="10">#REF!</definedName>
    <definedName name="연수기" localSheetId="15">#REF!</definedName>
    <definedName name="연수기" localSheetId="4">#REF!</definedName>
    <definedName name="연수기" localSheetId="5">#REF!</definedName>
    <definedName name="연수기" localSheetId="26">#REF!</definedName>
    <definedName name="연수기" localSheetId="25">#REF!</definedName>
    <definedName name="연수기">#REF!</definedName>
    <definedName name="연숙" localSheetId="10">#REF!</definedName>
    <definedName name="연숙" localSheetId="15">#REF!</definedName>
    <definedName name="연숙" localSheetId="4">#REF!</definedName>
    <definedName name="연숙" localSheetId="5">#REF!</definedName>
    <definedName name="연숙" localSheetId="26">#REF!</definedName>
    <definedName name="연숙" localSheetId="25">#REF!</definedName>
    <definedName name="연숙">#REF!</definedName>
    <definedName name="연암" localSheetId="10">#REF!</definedName>
    <definedName name="연암" localSheetId="8">#REF!</definedName>
    <definedName name="연암" localSheetId="15">#REF!</definedName>
    <definedName name="연암" localSheetId="4">#REF!</definedName>
    <definedName name="연암" localSheetId="5">#REF!</definedName>
    <definedName name="연암" localSheetId="26">#REF!</definedName>
    <definedName name="연암" localSheetId="25">#REF!</definedName>
    <definedName name="연암">#REF!</definedName>
    <definedName name="연장" localSheetId="10">#REF!</definedName>
    <definedName name="연장" localSheetId="8">#REF!</definedName>
    <definedName name="연장" localSheetId="15">#REF!</definedName>
    <definedName name="연장" localSheetId="4">#REF!</definedName>
    <definedName name="연장" localSheetId="5">#REF!</definedName>
    <definedName name="연장" localSheetId="26">#REF!</definedName>
    <definedName name="연장" localSheetId="25">#REF!</definedName>
    <definedName name="연장">#REF!</definedName>
    <definedName name="연장_8" localSheetId="10">#REF!</definedName>
    <definedName name="연장_8" localSheetId="8">#REF!</definedName>
    <definedName name="연장_8" localSheetId="15">#REF!</definedName>
    <definedName name="연장_8" localSheetId="4">#REF!</definedName>
    <definedName name="연장_8" localSheetId="5">#REF!</definedName>
    <definedName name="연장_8" localSheetId="26">#REF!</definedName>
    <definedName name="연장_8" localSheetId="25">#REF!</definedName>
    <definedName name="연장_8">#REF!</definedName>
    <definedName name="연집계" localSheetId="10">BlankMacro1</definedName>
    <definedName name="연집계" localSheetId="15">BlankMacro1</definedName>
    <definedName name="연집계" localSheetId="24">BlankMacro1</definedName>
    <definedName name="연집계" localSheetId="4">BlankMacro1</definedName>
    <definedName name="연집계" localSheetId="5">BlankMacro1</definedName>
    <definedName name="연집계" localSheetId="26">BlankMacro1</definedName>
    <definedName name="연집계" localSheetId="25">BlankMacro1</definedName>
    <definedName name="연집계">BlankMacro1</definedName>
    <definedName name="연하" localSheetId="10">#REF!</definedName>
    <definedName name="연하" localSheetId="15">#REF!</definedName>
    <definedName name="연하" localSheetId="4">#REF!</definedName>
    <definedName name="연하" localSheetId="5">#REF!</definedName>
    <definedName name="연하" localSheetId="26">#REF!</definedName>
    <definedName name="연하" localSheetId="25">#REF!</definedName>
    <definedName name="연하">#REF!</definedName>
    <definedName name="영구배수">'[98]플랜트 설치'!$A:$A,'[98]플랜트 설치'!$1:$2</definedName>
    <definedName name="오" localSheetId="10" hidden="1">#REF!</definedName>
    <definedName name="오" localSheetId="8" hidden="1">#REF!</definedName>
    <definedName name="오" localSheetId="15" hidden="1">#REF!</definedName>
    <definedName name="오" localSheetId="24" hidden="1">{#N/A,#N/A,FALSE,"조골재"}</definedName>
    <definedName name="오" localSheetId="4" hidden="1">#REF!</definedName>
    <definedName name="오" localSheetId="5" hidden="1">#REF!</definedName>
    <definedName name="오" localSheetId="26" hidden="1">#REF!</definedName>
    <definedName name="오" localSheetId="25" hidden="1">#REF!</definedName>
    <definedName name="오" hidden="1">#REF!</definedName>
    <definedName name="오수1호맨홀" localSheetId="10">#REF!</definedName>
    <definedName name="오수1호맨홀" localSheetId="8">#REF!</definedName>
    <definedName name="오수1호맨홀" localSheetId="15">#REF!</definedName>
    <definedName name="오수1호맨홀" localSheetId="24">#REF!</definedName>
    <definedName name="오수1호맨홀" localSheetId="4">#REF!</definedName>
    <definedName name="오수1호맨홀" localSheetId="5">#REF!</definedName>
    <definedName name="오수1호맨홀" localSheetId="26">#REF!</definedName>
    <definedName name="오수1호맨홀" localSheetId="25">#REF!</definedName>
    <definedName name="오수1호맨홀">#REF!</definedName>
    <definedName name="오수공" localSheetId="10">#REF!</definedName>
    <definedName name="오수공" localSheetId="15">#REF!</definedName>
    <definedName name="오수공" localSheetId="4">#REF!</definedName>
    <definedName name="오수공" localSheetId="5">#REF!</definedName>
    <definedName name="오수공" localSheetId="26">#REF!</definedName>
    <definedName name="오수공" localSheetId="25">#REF!</definedName>
    <definedName name="오수공">#REF!</definedName>
    <definedName name="오수관단위수량" localSheetId="10">#REF!</definedName>
    <definedName name="오수관단위수량" localSheetId="8">#REF!</definedName>
    <definedName name="오수관단위수량" localSheetId="15">#REF!</definedName>
    <definedName name="오수관단위수량" localSheetId="24">#REF!</definedName>
    <definedName name="오수관단위수량" localSheetId="4">#REF!</definedName>
    <definedName name="오수관단위수량" localSheetId="5">#REF!</definedName>
    <definedName name="오수관단위수량" localSheetId="26">#REF!</definedName>
    <definedName name="오수관단위수량" localSheetId="25">#REF!</definedName>
    <definedName name="오수관단위수량">#REF!</definedName>
    <definedName name="오수관로높이" localSheetId="10">#REF!</definedName>
    <definedName name="오수관로높이" localSheetId="8">#REF!</definedName>
    <definedName name="오수관로높이" localSheetId="15">#REF!</definedName>
    <definedName name="오수관로높이" localSheetId="4">#REF!</definedName>
    <definedName name="오수관로높이" localSheetId="5">#REF!</definedName>
    <definedName name="오수관로높이" localSheetId="26">#REF!</definedName>
    <definedName name="오수관로높이" localSheetId="25">#REF!</definedName>
    <definedName name="오수관로높이">#REF!</definedName>
    <definedName name="오수맨홀높이" localSheetId="10">#REF!</definedName>
    <definedName name="오수맨홀높이" localSheetId="8">#REF!</definedName>
    <definedName name="오수맨홀높이" localSheetId="15">#REF!</definedName>
    <definedName name="오수맨홀높이" localSheetId="4">#REF!</definedName>
    <definedName name="오수맨홀높이" localSheetId="5">#REF!</definedName>
    <definedName name="오수맨홀높이" localSheetId="26">#REF!</definedName>
    <definedName name="오수맨홀높이" localSheetId="25">#REF!</definedName>
    <definedName name="오수맨홀높이">#REF!</definedName>
    <definedName name="오수맨홀위치" localSheetId="18" hidden="1">{"'Sheet1'!$A$4","'Sheet1'!$A$9:$G$28"}</definedName>
    <definedName name="오수맨홀위치" localSheetId="24" hidden="1">{"'Sheet1'!$A$4","'Sheet1'!$A$9:$G$28"}</definedName>
    <definedName name="오수맨홀위치" localSheetId="21" hidden="1">{"'Sheet1'!$A$4","'Sheet1'!$A$9:$G$28"}</definedName>
    <definedName name="오수맨홀위치" hidden="1">{"'Sheet1'!$A$4","'Sheet1'!$A$9:$G$28"}</definedName>
    <definedName name="오수맨홀조서" localSheetId="18" hidden="1">{"'산출근거'!$B$4:$D$8"}</definedName>
    <definedName name="오수맨홀조서" localSheetId="21" hidden="1">{"'산출근거'!$B$4:$D$8"}</definedName>
    <definedName name="오수맨홀조서" hidden="1">{"'산출근거'!$B$4:$D$8"}</definedName>
    <definedName name="오수받이" localSheetId="10">#N/A</definedName>
    <definedName name="오수받이" localSheetId="15">#N/A</definedName>
    <definedName name="오수받이" localSheetId="24">'전기관로 토공산근'!오수받이</definedName>
    <definedName name="오수받이" localSheetId="5">#N/A</definedName>
    <definedName name="오수받이" localSheetId="26">#N/A</definedName>
    <definedName name="오수받이">공기밸브실조서!오수받이</definedName>
    <definedName name="오수받이_1" localSheetId="10">#N/A</definedName>
    <definedName name="오수받이_1" localSheetId="15">#N/A</definedName>
    <definedName name="오수받이_1" localSheetId="24">'전기관로 토공산근'!오수받이_1</definedName>
    <definedName name="오수받이_1" localSheetId="5">#N/A</definedName>
    <definedName name="오수받이_1" localSheetId="26">#N/A</definedName>
    <definedName name="오수받이_1">공기밸브실조서!오수받이_1</definedName>
    <definedName name="오수받이_10" localSheetId="10">#N/A</definedName>
    <definedName name="오수받이_10" localSheetId="15">#N/A</definedName>
    <definedName name="오수받이_10" localSheetId="24">'전기관로 토공산근'!오수받이_10</definedName>
    <definedName name="오수받이_10" localSheetId="5">#N/A</definedName>
    <definedName name="오수받이_10" localSheetId="26">#N/A</definedName>
    <definedName name="오수받이_10">공기밸브실조서!오수받이_10</definedName>
    <definedName name="오수받이_9" localSheetId="10">#N/A</definedName>
    <definedName name="오수받이_9" localSheetId="15">#N/A</definedName>
    <definedName name="오수받이_9" localSheetId="24">'전기관로 토공산근'!오수받이_9</definedName>
    <definedName name="오수받이_9" localSheetId="5">#N/A</definedName>
    <definedName name="오수받이_9" localSheetId="26">#N/A</definedName>
    <definedName name="오수받이_9">공기밸브실조서!오수받이_9</definedName>
    <definedName name="오수받이수량" localSheetId="10">#N/A</definedName>
    <definedName name="오수받이수량" localSheetId="15">#N/A</definedName>
    <definedName name="오수받이수량" localSheetId="24">'전기관로 토공산근'!오수받이수량</definedName>
    <definedName name="오수받이수량" localSheetId="5">#N/A</definedName>
    <definedName name="오수받이수량" localSheetId="26">#N/A</definedName>
    <definedName name="오수받이수량">공기밸브실조서!오수받이수량</definedName>
    <definedName name="오수받이수량_1" localSheetId="10">#N/A</definedName>
    <definedName name="오수받이수량_1" localSheetId="15">#N/A</definedName>
    <definedName name="오수받이수량_1" localSheetId="24">'전기관로 토공산근'!오수받이수량_1</definedName>
    <definedName name="오수받이수량_1" localSheetId="5">#N/A</definedName>
    <definedName name="오수받이수량_1" localSheetId="26">#N/A</definedName>
    <definedName name="오수받이수량_1">공기밸브실조서!오수받이수량_1</definedName>
    <definedName name="오수받이수량_10" localSheetId="10">#N/A</definedName>
    <definedName name="오수받이수량_10" localSheetId="15">#N/A</definedName>
    <definedName name="오수받이수량_10" localSheetId="24">'전기관로 토공산근'!오수받이수량_10</definedName>
    <definedName name="오수받이수량_10" localSheetId="5">#N/A</definedName>
    <definedName name="오수받이수량_10" localSheetId="26">#N/A</definedName>
    <definedName name="오수받이수량_10">공기밸브실조서!오수받이수량_10</definedName>
    <definedName name="오수받이수량_8" localSheetId="10">#N/A</definedName>
    <definedName name="오수받이수량_8" localSheetId="15">#N/A</definedName>
    <definedName name="오수받이수량_8" localSheetId="24">'전기관로 토공산근'!오수받이수량_8</definedName>
    <definedName name="오수받이수량_8" localSheetId="5">#N/A</definedName>
    <definedName name="오수받이수량_8" localSheetId="26">#N/A</definedName>
    <definedName name="오수받이수량_8">공기밸브실조서!오수받이수량_8</definedName>
    <definedName name="오수받이수량_9" localSheetId="10">#N/A</definedName>
    <definedName name="오수받이수량_9" localSheetId="15">#N/A</definedName>
    <definedName name="오수받이수량_9" localSheetId="24">'전기관로 토공산근'!오수받이수량_9</definedName>
    <definedName name="오수받이수량_9" localSheetId="5">#N/A</definedName>
    <definedName name="오수받이수량_9" localSheetId="26">#N/A</definedName>
    <definedName name="오수받이수량_9">공기밸브실조서!오수받이수량_9</definedName>
    <definedName name="오수연장조서G">#NAME?</definedName>
    <definedName name="오수연장조서G_10">#NAME?</definedName>
    <definedName name="오수연장조서G_9">#NAME?</definedName>
    <definedName name="옥계1교" localSheetId="10">#REF!</definedName>
    <definedName name="옥계1교" localSheetId="15">#REF!</definedName>
    <definedName name="옥계1교" localSheetId="4">#REF!</definedName>
    <definedName name="옥계1교" localSheetId="5">#REF!</definedName>
    <definedName name="옥계1교" localSheetId="26">#REF!</definedName>
    <definedName name="옥계1교" localSheetId="25">#REF!</definedName>
    <definedName name="옥계1교">#REF!</definedName>
    <definedName name="온도" localSheetId="10">#REF!</definedName>
    <definedName name="온도" localSheetId="8">#REF!</definedName>
    <definedName name="온도" localSheetId="15">#REF!</definedName>
    <definedName name="온도" localSheetId="24">#REF!</definedName>
    <definedName name="온도" localSheetId="4">#REF!</definedName>
    <definedName name="온도" localSheetId="5">#REF!</definedName>
    <definedName name="온도" localSheetId="26">#REF!</definedName>
    <definedName name="온도" localSheetId="25">#REF!</definedName>
    <definedName name="온도">#REF!</definedName>
    <definedName name="온도_8" localSheetId="10">#REF!</definedName>
    <definedName name="온도_8" localSheetId="8">#REF!</definedName>
    <definedName name="온도_8" localSheetId="15">#REF!</definedName>
    <definedName name="온도_8" localSheetId="24">#REF!</definedName>
    <definedName name="온도_8" localSheetId="4">#REF!</definedName>
    <definedName name="온도_8" localSheetId="5">#REF!</definedName>
    <definedName name="온도_8" localSheetId="26">#REF!</definedName>
    <definedName name="온도_8" localSheetId="25">#REF!</definedName>
    <definedName name="온도_8">#REF!</definedName>
    <definedName name="옹" localSheetId="10">#REF!</definedName>
    <definedName name="옹" localSheetId="8">#REF!</definedName>
    <definedName name="옹" localSheetId="15">#REF!</definedName>
    <definedName name="옹" localSheetId="24">#REF!</definedName>
    <definedName name="옹" localSheetId="4">#REF!</definedName>
    <definedName name="옹" localSheetId="5">#REF!</definedName>
    <definedName name="옹" localSheetId="26">#REF!</definedName>
    <definedName name="옹" localSheetId="25">#REF!</definedName>
    <definedName name="옹">#REF!</definedName>
    <definedName name="옹2되" localSheetId="10">#REF!</definedName>
    <definedName name="옹2되" localSheetId="15">#REF!</definedName>
    <definedName name="옹2되" localSheetId="4">#REF!</definedName>
    <definedName name="옹2되" localSheetId="5">#REF!</definedName>
    <definedName name="옹2되" localSheetId="26">#REF!</definedName>
    <definedName name="옹2되" localSheetId="25">#REF!</definedName>
    <definedName name="옹2되">#REF!</definedName>
    <definedName name="옹2부" localSheetId="10">#REF!</definedName>
    <definedName name="옹2부" localSheetId="15">#REF!</definedName>
    <definedName name="옹2부" localSheetId="4">#REF!</definedName>
    <definedName name="옹2부" localSheetId="5">#REF!</definedName>
    <definedName name="옹2부" localSheetId="26">#REF!</definedName>
    <definedName name="옹2부" localSheetId="25">#REF!</definedName>
    <definedName name="옹2부">#REF!</definedName>
    <definedName name="옹2블캡" localSheetId="10">#REF!</definedName>
    <definedName name="옹2블캡" localSheetId="15">#REF!</definedName>
    <definedName name="옹2블캡" localSheetId="4">#REF!</definedName>
    <definedName name="옹2블캡" localSheetId="5">#REF!</definedName>
    <definedName name="옹2블캡" localSheetId="26">#REF!</definedName>
    <definedName name="옹2블캡" localSheetId="25">#REF!</definedName>
    <definedName name="옹2블캡">#REF!</definedName>
    <definedName name="옹2블표" localSheetId="10">#REF!</definedName>
    <definedName name="옹2블표" localSheetId="15">#REF!</definedName>
    <definedName name="옹2블표" localSheetId="4">#REF!</definedName>
    <definedName name="옹2블표" localSheetId="5">#REF!</definedName>
    <definedName name="옹2블표" localSheetId="26">#REF!</definedName>
    <definedName name="옹2블표" localSheetId="25">#REF!</definedName>
    <definedName name="옹2블표">#REF!</definedName>
    <definedName name="옹2상" localSheetId="10">#REF!</definedName>
    <definedName name="옹2상" localSheetId="15">#REF!</definedName>
    <definedName name="옹2상" localSheetId="4">#REF!</definedName>
    <definedName name="옹2상" localSheetId="5">#REF!</definedName>
    <definedName name="옹2상" localSheetId="26">#REF!</definedName>
    <definedName name="옹2상" localSheetId="25">#REF!</definedName>
    <definedName name="옹2상">#REF!</definedName>
    <definedName name="옹2속" localSheetId="10">#REF!</definedName>
    <definedName name="옹2속" localSheetId="15">#REF!</definedName>
    <definedName name="옹2속" localSheetId="4">#REF!</definedName>
    <definedName name="옹2속" localSheetId="5">#REF!</definedName>
    <definedName name="옹2속" localSheetId="26">#REF!</definedName>
    <definedName name="옹2속" localSheetId="25">#REF!</definedName>
    <definedName name="옹2속">#REF!</definedName>
    <definedName name="옹2잔" localSheetId="10">#REF!</definedName>
    <definedName name="옹2잔" localSheetId="15">#REF!</definedName>
    <definedName name="옹2잔" localSheetId="4">#REF!</definedName>
    <definedName name="옹2잔" localSheetId="5">#REF!</definedName>
    <definedName name="옹2잔" localSheetId="26">#REF!</definedName>
    <definedName name="옹2잔" localSheetId="25">#REF!</definedName>
    <definedName name="옹2잔">#REF!</definedName>
    <definedName name="옹2잡" localSheetId="10">#REF!</definedName>
    <definedName name="옹2잡" localSheetId="15">#REF!</definedName>
    <definedName name="옹2잡" localSheetId="4">#REF!</definedName>
    <definedName name="옹2잡" localSheetId="5">#REF!</definedName>
    <definedName name="옹2잡" localSheetId="26">#REF!</definedName>
    <definedName name="옹2잡" localSheetId="25">#REF!</definedName>
    <definedName name="옹2잡">#REF!</definedName>
    <definedName name="옹2지1" localSheetId="10">#REF!</definedName>
    <definedName name="옹2지1" localSheetId="15">#REF!</definedName>
    <definedName name="옹2지1" localSheetId="4">#REF!</definedName>
    <definedName name="옹2지1" localSheetId="5">#REF!</definedName>
    <definedName name="옹2지1" localSheetId="26">#REF!</definedName>
    <definedName name="옹2지1" localSheetId="25">#REF!</definedName>
    <definedName name="옹2지1">#REF!</definedName>
    <definedName name="옹2지2" localSheetId="10">#REF!</definedName>
    <definedName name="옹2지2" localSheetId="15">#REF!</definedName>
    <definedName name="옹2지2" localSheetId="4">#REF!</definedName>
    <definedName name="옹2지2" localSheetId="5">#REF!</definedName>
    <definedName name="옹2지2" localSheetId="26">#REF!</definedName>
    <definedName name="옹2지2" localSheetId="25">#REF!</definedName>
    <definedName name="옹2지2">#REF!</definedName>
    <definedName name="옹2지3" localSheetId="10">#REF!</definedName>
    <definedName name="옹2지3" localSheetId="15">#REF!</definedName>
    <definedName name="옹2지3" localSheetId="4">#REF!</definedName>
    <definedName name="옹2지3" localSheetId="5">#REF!</definedName>
    <definedName name="옹2지3" localSheetId="26">#REF!</definedName>
    <definedName name="옹2지3" localSheetId="25">#REF!</definedName>
    <definedName name="옹2지3">#REF!</definedName>
    <definedName name="옹2터" localSheetId="10">#REF!</definedName>
    <definedName name="옹2터" localSheetId="15">#REF!</definedName>
    <definedName name="옹2터" localSheetId="4">#REF!</definedName>
    <definedName name="옹2터" localSheetId="5">#REF!</definedName>
    <definedName name="옹2터" localSheetId="26">#REF!</definedName>
    <definedName name="옹2터" localSheetId="25">#REF!</definedName>
    <definedName name="옹2터">#REF!</definedName>
    <definedName name="옹2합" localSheetId="10">#REF!</definedName>
    <definedName name="옹2합" localSheetId="15">#REF!</definedName>
    <definedName name="옹2합" localSheetId="4">#REF!</definedName>
    <definedName name="옹2합" localSheetId="5">#REF!</definedName>
    <definedName name="옹2합" localSheetId="26">#REF!</definedName>
    <definedName name="옹2합" localSheetId="25">#REF!</definedName>
    <definedName name="옹2합">#REF!</definedName>
    <definedName name="옹되" localSheetId="10">#REF!</definedName>
    <definedName name="옹되" localSheetId="15">#REF!</definedName>
    <definedName name="옹되" localSheetId="4">#REF!</definedName>
    <definedName name="옹되" localSheetId="5">#REF!</definedName>
    <definedName name="옹되" localSheetId="26">#REF!</definedName>
    <definedName name="옹되" localSheetId="25">#REF!</definedName>
    <definedName name="옹되">#REF!</definedName>
    <definedName name="옹벽" localSheetId="10">#REF!</definedName>
    <definedName name="옹벽" localSheetId="8">#REF!</definedName>
    <definedName name="옹벽" localSheetId="15">#REF!</definedName>
    <definedName name="옹벽" localSheetId="4">#REF!</definedName>
    <definedName name="옹벽" localSheetId="5">#REF!</definedName>
    <definedName name="옹벽" localSheetId="26">#REF!</definedName>
    <definedName name="옹벽" localSheetId="25">#REF!</definedName>
    <definedName name="옹벽">#REF!</definedName>
    <definedName name="옹벽공" localSheetId="10">#REF!</definedName>
    <definedName name="옹벽공" localSheetId="15">#REF!</definedName>
    <definedName name="옹벽공" localSheetId="4">#REF!</definedName>
    <definedName name="옹벽공" localSheetId="5">#REF!</definedName>
    <definedName name="옹벽공" localSheetId="26">#REF!</definedName>
    <definedName name="옹벽공" localSheetId="25">#REF!</definedName>
    <definedName name="옹벽공">#REF!</definedName>
    <definedName name="옹벽공집계표" localSheetId="10">#REF!</definedName>
    <definedName name="옹벽공집계표" localSheetId="15">#REF!</definedName>
    <definedName name="옹벽공집계표" localSheetId="4">#REF!</definedName>
    <definedName name="옹벽공집계표" localSheetId="5">#REF!</definedName>
    <definedName name="옹벽공집계표" localSheetId="26">#REF!</definedName>
    <definedName name="옹벽공집계표" localSheetId="25">#REF!</definedName>
    <definedName name="옹벽공집계표">#REF!</definedName>
    <definedName name="옹벽단위" localSheetId="10">#REF!</definedName>
    <definedName name="옹벽단위" localSheetId="8">#REF!</definedName>
    <definedName name="옹벽단위" localSheetId="15">#REF!</definedName>
    <definedName name="옹벽단위" localSheetId="4">#REF!</definedName>
    <definedName name="옹벽단위" localSheetId="5">#REF!</definedName>
    <definedName name="옹벽단위" localSheetId="26">#REF!</definedName>
    <definedName name="옹벽단위" localSheetId="25">#REF!</definedName>
    <definedName name="옹벽단위">#REF!</definedName>
    <definedName name="옹벽부용수로2" localSheetId="10">#REF!</definedName>
    <definedName name="옹벽부용수로2" localSheetId="15">#REF!</definedName>
    <definedName name="옹벽부용수로2" localSheetId="4">#REF!</definedName>
    <definedName name="옹벽부용수로2" localSheetId="5">#REF!</definedName>
    <definedName name="옹벽부용수로2" localSheetId="26">#REF!</definedName>
    <definedName name="옹벽부용수로2" localSheetId="25">#REF!</definedName>
    <definedName name="옹벽부용수로2">#REF!</definedName>
    <definedName name="옹벽수량집계표" localSheetId="24">#REF!</definedName>
    <definedName name="옹벽수량집계표" hidden="1">{#N/A,#N/A,FALSE,"2~8번"}</definedName>
    <definedName name="옹벽수량집계표총괄" localSheetId="24" hidden="1">{#N/A,#N/A,FALSE,"혼합골재"}</definedName>
    <definedName name="옹벽수량집계표총괄" hidden="1">{#N/A,#N/A,FALSE,"혼합골재"}</definedName>
    <definedName name="옹벽형측구1">[32]DATE!$E$24:$E$85</definedName>
    <definedName name="옹벽형측구2">[32]DATE!$I$24:$I$85</definedName>
    <definedName name="옹부" localSheetId="10">#REF!</definedName>
    <definedName name="옹부" localSheetId="15">#REF!</definedName>
    <definedName name="옹부" localSheetId="4">#REF!</definedName>
    <definedName name="옹부" localSheetId="5">#REF!</definedName>
    <definedName name="옹부" localSheetId="26">#REF!</definedName>
    <definedName name="옹부" localSheetId="25">#REF!</definedName>
    <definedName name="옹부">#REF!</definedName>
    <definedName name="옹블캡" localSheetId="10">#REF!</definedName>
    <definedName name="옹블캡" localSheetId="15">#REF!</definedName>
    <definedName name="옹블캡" localSheetId="4">#REF!</definedName>
    <definedName name="옹블캡" localSheetId="5">#REF!</definedName>
    <definedName name="옹블캡" localSheetId="26">#REF!</definedName>
    <definedName name="옹블캡" localSheetId="25">#REF!</definedName>
    <definedName name="옹블캡">#REF!</definedName>
    <definedName name="옹블표" localSheetId="10">#REF!</definedName>
    <definedName name="옹블표" localSheetId="15">#REF!</definedName>
    <definedName name="옹블표" localSheetId="4">#REF!</definedName>
    <definedName name="옹블표" localSheetId="5">#REF!</definedName>
    <definedName name="옹블표" localSheetId="26">#REF!</definedName>
    <definedName name="옹블표" localSheetId="25">#REF!</definedName>
    <definedName name="옹블표">#REF!</definedName>
    <definedName name="옹상" localSheetId="10">#REF!</definedName>
    <definedName name="옹상" localSheetId="15">#REF!</definedName>
    <definedName name="옹상" localSheetId="4">#REF!</definedName>
    <definedName name="옹상" localSheetId="5">#REF!</definedName>
    <definedName name="옹상" localSheetId="26">#REF!</definedName>
    <definedName name="옹상" localSheetId="25">#REF!</definedName>
    <definedName name="옹상">#REF!</definedName>
    <definedName name="옹속" localSheetId="10">#REF!</definedName>
    <definedName name="옹속" localSheetId="15">#REF!</definedName>
    <definedName name="옹속" localSheetId="4">#REF!</definedName>
    <definedName name="옹속" localSheetId="5">#REF!</definedName>
    <definedName name="옹속" localSheetId="26">#REF!</definedName>
    <definedName name="옹속" localSheetId="25">#REF!</definedName>
    <definedName name="옹속">#REF!</definedName>
    <definedName name="옹잔" localSheetId="10">#REF!</definedName>
    <definedName name="옹잔" localSheetId="15">#REF!</definedName>
    <definedName name="옹잔" localSheetId="4">#REF!</definedName>
    <definedName name="옹잔" localSheetId="5">#REF!</definedName>
    <definedName name="옹잔" localSheetId="26">#REF!</definedName>
    <definedName name="옹잔" localSheetId="25">#REF!</definedName>
    <definedName name="옹잔">#REF!</definedName>
    <definedName name="옹잡" localSheetId="10">#REF!</definedName>
    <definedName name="옹잡" localSheetId="15">#REF!</definedName>
    <definedName name="옹잡" localSheetId="4">#REF!</definedName>
    <definedName name="옹잡" localSheetId="5">#REF!</definedName>
    <definedName name="옹잡" localSheetId="26">#REF!</definedName>
    <definedName name="옹잡" localSheetId="25">#REF!</definedName>
    <definedName name="옹잡">#REF!</definedName>
    <definedName name="옹지1" localSheetId="10">#REF!</definedName>
    <definedName name="옹지1" localSheetId="15">#REF!</definedName>
    <definedName name="옹지1" localSheetId="4">#REF!</definedName>
    <definedName name="옹지1" localSheetId="5">#REF!</definedName>
    <definedName name="옹지1" localSheetId="26">#REF!</definedName>
    <definedName name="옹지1" localSheetId="25">#REF!</definedName>
    <definedName name="옹지1">#REF!</definedName>
    <definedName name="옹지2" localSheetId="10">#REF!</definedName>
    <definedName name="옹지2" localSheetId="15">#REF!</definedName>
    <definedName name="옹지2" localSheetId="4">#REF!</definedName>
    <definedName name="옹지2" localSheetId="5">#REF!</definedName>
    <definedName name="옹지2" localSheetId="26">#REF!</definedName>
    <definedName name="옹지2" localSheetId="25">#REF!</definedName>
    <definedName name="옹지2">#REF!</definedName>
    <definedName name="옹지3" localSheetId="10">#REF!</definedName>
    <definedName name="옹지3" localSheetId="15">#REF!</definedName>
    <definedName name="옹지3" localSheetId="4">#REF!</definedName>
    <definedName name="옹지3" localSheetId="5">#REF!</definedName>
    <definedName name="옹지3" localSheetId="26">#REF!</definedName>
    <definedName name="옹지3" localSheetId="25">#REF!</definedName>
    <definedName name="옹지3">#REF!</definedName>
    <definedName name="옹터" localSheetId="10">#REF!</definedName>
    <definedName name="옹터" localSheetId="15">#REF!</definedName>
    <definedName name="옹터" localSheetId="4">#REF!</definedName>
    <definedName name="옹터" localSheetId="5">#REF!</definedName>
    <definedName name="옹터" localSheetId="26">#REF!</definedName>
    <definedName name="옹터" localSheetId="25">#REF!</definedName>
    <definedName name="옹터">#REF!</definedName>
    <definedName name="옹합" localSheetId="10">#REF!</definedName>
    <definedName name="옹합" localSheetId="15">#REF!</definedName>
    <definedName name="옹합" localSheetId="4">#REF!</definedName>
    <definedName name="옹합" localSheetId="5">#REF!</definedName>
    <definedName name="옹합" localSheetId="26">#REF!</definedName>
    <definedName name="옹합" localSheetId="25">#REF!</definedName>
    <definedName name="옹합">#REF!</definedName>
    <definedName name="와이어메쉬" localSheetId="10">#REF!</definedName>
    <definedName name="와이어메쉬" localSheetId="15">#REF!</definedName>
    <definedName name="와이어메쉬" localSheetId="4">#REF!</definedName>
    <definedName name="와이어메쉬" localSheetId="5">#REF!</definedName>
    <definedName name="와이어메쉬" localSheetId="26">#REF!</definedName>
    <definedName name="와이어메쉬" localSheetId="25">#REF!</definedName>
    <definedName name="와이어메쉬">#REF!</definedName>
    <definedName name="왜이래" localSheetId="10">BlankMacro1</definedName>
    <definedName name="왜이래" localSheetId="15">BlankMacro1</definedName>
    <definedName name="왜이래" localSheetId="24">BlankMacro1</definedName>
    <definedName name="왜이래" localSheetId="4">BlankMacro1</definedName>
    <definedName name="왜이래" localSheetId="5">BlankMacro1</definedName>
    <definedName name="왜이래" localSheetId="26">BlankMacro1</definedName>
    <definedName name="왜이래" localSheetId="25">BlankMacro1</definedName>
    <definedName name="왜이래">BlankMacro1</definedName>
    <definedName name="외벽" localSheetId="10">#REF!</definedName>
    <definedName name="외벽" localSheetId="8">#REF!</definedName>
    <definedName name="외벽" localSheetId="15">#REF!</definedName>
    <definedName name="외벽" localSheetId="24">#REF!</definedName>
    <definedName name="외벽" localSheetId="4">#REF!</definedName>
    <definedName name="외벽" localSheetId="5">#REF!</definedName>
    <definedName name="외벽" localSheetId="26">#REF!</definedName>
    <definedName name="외벽" localSheetId="25">#REF!</definedName>
    <definedName name="외벽">#REF!</definedName>
    <definedName name="외벽1" localSheetId="10">#REF!</definedName>
    <definedName name="외벽1" localSheetId="15">#REF!</definedName>
    <definedName name="외벽1" localSheetId="4">#REF!</definedName>
    <definedName name="외벽1" localSheetId="5">#REF!</definedName>
    <definedName name="외벽1" localSheetId="26">#REF!</definedName>
    <definedName name="외벽1" localSheetId="25">#REF!</definedName>
    <definedName name="외벽1">#REF!</definedName>
    <definedName name="외벽2" localSheetId="10">#REF!</definedName>
    <definedName name="외벽2" localSheetId="15">#REF!</definedName>
    <definedName name="외벽2" localSheetId="4">#REF!</definedName>
    <definedName name="외벽2" localSheetId="5">#REF!</definedName>
    <definedName name="외벽2" localSheetId="26">#REF!</definedName>
    <definedName name="외벽2" localSheetId="25">#REF!</definedName>
    <definedName name="외벽2">#REF!</definedName>
    <definedName name="외부길이" localSheetId="10">#REF!</definedName>
    <definedName name="외부길이" localSheetId="15">#REF!</definedName>
    <definedName name="외부길이" localSheetId="4">#REF!</definedName>
    <definedName name="외부길이" localSheetId="5">#REF!</definedName>
    <definedName name="외부길이" localSheetId="26">#REF!</definedName>
    <definedName name="외부길이" localSheetId="25">#REF!</definedName>
    <definedName name="외부길이">#REF!</definedName>
    <definedName name="외부높이" localSheetId="10">#REF!</definedName>
    <definedName name="외부높이" localSheetId="15">#REF!</definedName>
    <definedName name="외부높이" localSheetId="4">#REF!</definedName>
    <definedName name="외부높이" localSheetId="5">#REF!</definedName>
    <definedName name="외부높이" localSheetId="26">#REF!</definedName>
    <definedName name="외부높이" localSheetId="25">#REF!</definedName>
    <definedName name="외부높이">#REF!</definedName>
    <definedName name="외부폭" localSheetId="10">#REF!</definedName>
    <definedName name="외부폭" localSheetId="15">#REF!</definedName>
    <definedName name="외부폭" localSheetId="4">#REF!</definedName>
    <definedName name="외부폭" localSheetId="5">#REF!</definedName>
    <definedName name="외부폭" localSheetId="26">#REF!</definedName>
    <definedName name="외부폭" localSheetId="25">#REF!</definedName>
    <definedName name="외부폭">#REF!</definedName>
    <definedName name="용동" localSheetId="24" hidden="1">{#N/A,#N/A,FALSE,"골재소요량";#N/A,#N/A,FALSE,"골재소요량"}</definedName>
    <definedName name="용동" hidden="1">{#N/A,#N/A,FALSE,"골재소요량";#N/A,#N/A,FALSE,"골재소요량"}</definedName>
    <definedName name="용동교" localSheetId="24" hidden="1">{#N/A,#N/A,FALSE,"배수1"}</definedName>
    <definedName name="용동교" hidden="1">{#N/A,#N/A,FALSE,"배수1"}</definedName>
    <definedName name="용수로" localSheetId="18" hidden="1">{"'산출근거'!$B$4:$D$8"}</definedName>
    <definedName name="용수로" localSheetId="21" hidden="1">{"'산출근거'!$B$4:$D$8"}</definedName>
    <definedName name="용수로" hidden="1">{"'산출근거'!$B$4:$D$8"}</definedName>
    <definedName name="용접공">'[65]99노임단가'!$D$8</definedName>
    <definedName name="용접공__일반" localSheetId="10">#REF!</definedName>
    <definedName name="용접공__일반" localSheetId="15">#REF!</definedName>
    <definedName name="용접공__일반" localSheetId="4">#REF!</definedName>
    <definedName name="용접공__일반" localSheetId="5">#REF!</definedName>
    <definedName name="용접공__일반" localSheetId="26">#REF!</definedName>
    <definedName name="용접공__일반" localSheetId="25">#REF!</definedName>
    <definedName name="용접공__일반">#REF!</definedName>
    <definedName name="용접기__교류" localSheetId="10">#REF!</definedName>
    <definedName name="용접기__교류" localSheetId="8">#REF!</definedName>
    <definedName name="용접기__교류" localSheetId="15">#REF!</definedName>
    <definedName name="용접기__교류" localSheetId="24">#REF!</definedName>
    <definedName name="용접기__교류" localSheetId="4">#REF!</definedName>
    <definedName name="용접기__교류" localSheetId="5">#REF!</definedName>
    <definedName name="용접기__교류" localSheetId="26">#REF!</definedName>
    <definedName name="용접기__교류" localSheetId="25">#REF!</definedName>
    <definedName name="용접기__교류">#REF!</definedName>
    <definedName name="용접봉" localSheetId="10">#REF!</definedName>
    <definedName name="용접봉" localSheetId="15">#REF!</definedName>
    <definedName name="용접봉" localSheetId="4">#REF!</definedName>
    <definedName name="용접봉" localSheetId="5">#REF!</definedName>
    <definedName name="용접봉" localSheetId="26">#REF!</definedName>
    <definedName name="용접봉" localSheetId="25">#REF!</definedName>
    <definedName name="용접봉">#REF!</definedName>
    <definedName name="용접식_이음" localSheetId="10">#REF!</definedName>
    <definedName name="용접식_이음" localSheetId="15">#REF!</definedName>
    <definedName name="용접식_이음" localSheetId="4">#REF!</definedName>
    <definedName name="용접식_이음" localSheetId="5">#REF!</definedName>
    <definedName name="용접식_이음" localSheetId="26">#REF!</definedName>
    <definedName name="용접식_이음" localSheetId="25">#REF!</definedName>
    <definedName name="용접식_이음">#REF!</definedName>
    <definedName name="우" localSheetId="10">#REF!</definedName>
    <definedName name="우" localSheetId="15">#REF!</definedName>
    <definedName name="우" localSheetId="4">#REF!</definedName>
    <definedName name="우" localSheetId="5">#REF!</definedName>
    <definedName name="우" localSheetId="26">#REF!</definedName>
    <definedName name="우" localSheetId="25">#REF!</definedName>
    <definedName name="우">#REF!</definedName>
    <definedName name="우리" localSheetId="10">#REF!</definedName>
    <definedName name="우리" localSheetId="8">#REF!</definedName>
    <definedName name="우리" localSheetId="15">#REF!</definedName>
    <definedName name="우리" localSheetId="24">#REF!</definedName>
    <definedName name="우리" localSheetId="4">#REF!</definedName>
    <definedName name="우리" localSheetId="5">#REF!</definedName>
    <definedName name="우리" localSheetId="26">#REF!</definedName>
    <definedName name="우리" localSheetId="25">#REF!</definedName>
    <definedName name="우리">#REF!</definedName>
    <definedName name="우물통_굴착토사" localSheetId="10">#REF!</definedName>
    <definedName name="우물통_굴착토사" localSheetId="15">#REF!</definedName>
    <definedName name="우물통_굴착토사" localSheetId="4">#REF!</definedName>
    <definedName name="우물통_굴착토사" localSheetId="5">#REF!</definedName>
    <definedName name="우물통_굴착토사" localSheetId="26">#REF!</definedName>
    <definedName name="우물통_굴착토사" localSheetId="25">#REF!</definedName>
    <definedName name="우물통_굴착토사">#REF!</definedName>
    <definedName name="우물통굴착_리핑암" localSheetId="10">#REF!</definedName>
    <definedName name="우물통굴착_리핑암" localSheetId="15">#REF!</definedName>
    <definedName name="우물통굴착_리핑암" localSheetId="4">#REF!</definedName>
    <definedName name="우물통굴착_리핑암" localSheetId="5">#REF!</definedName>
    <definedName name="우물통굴착_리핑암" localSheetId="26">#REF!</definedName>
    <definedName name="우물통굴착_리핑암" localSheetId="25">#REF!</definedName>
    <definedName name="우물통굴착_리핑암">#REF!</definedName>
    <definedName name="우물통굴착_발파암" localSheetId="10">#REF!</definedName>
    <definedName name="우물통굴착_발파암" localSheetId="15">#REF!</definedName>
    <definedName name="우물통굴착_발파암" localSheetId="4">#REF!</definedName>
    <definedName name="우물통굴착_발파암" localSheetId="5">#REF!</definedName>
    <definedName name="우물통굴착_발파암" localSheetId="26">#REF!</definedName>
    <definedName name="우물통굴착_발파암" localSheetId="25">#REF!</definedName>
    <definedName name="우물통굴착_발파암">#REF!</definedName>
    <definedName name="우수" localSheetId="10">#REF!</definedName>
    <definedName name="우수" localSheetId="8">#REF!</definedName>
    <definedName name="우수" localSheetId="15">#REF!</definedName>
    <definedName name="우수" localSheetId="24">#REF!</definedName>
    <definedName name="우수" localSheetId="4">#REF!</definedName>
    <definedName name="우수" localSheetId="5">#REF!</definedName>
    <definedName name="우수" localSheetId="26">#REF!</definedName>
    <definedName name="우수" localSheetId="25">#REF!</definedName>
    <definedName name="우수">#REF!</definedName>
    <definedName name="우수공" localSheetId="10">#REF!</definedName>
    <definedName name="우수공" localSheetId="15">#REF!</definedName>
    <definedName name="우수공" localSheetId="4">#REF!</definedName>
    <definedName name="우수공" localSheetId="5">#REF!</definedName>
    <definedName name="우수공" localSheetId="26">#REF!</definedName>
    <definedName name="우수공" localSheetId="25">#REF!</definedName>
    <definedName name="우수공">#REF!</definedName>
    <definedName name="우수관수량산출" localSheetId="10">#REF!</definedName>
    <definedName name="우수관수량산출" localSheetId="15">#REF!</definedName>
    <definedName name="우수관수량산출" localSheetId="4">#REF!</definedName>
    <definedName name="우수관수량산출" localSheetId="5">#REF!</definedName>
    <definedName name="우수관수량산출" localSheetId="26">#REF!</definedName>
    <definedName name="우수관수량산출" localSheetId="25">#REF!</definedName>
    <definedName name="우수관수량산출">#REF!</definedName>
    <definedName name="우수받이" localSheetId="10">[5]!우수받이</definedName>
    <definedName name="우수받이" localSheetId="8">[5]!우수받이</definedName>
    <definedName name="우수받이" localSheetId="15">[5]!우수받이</definedName>
    <definedName name="우수받이" localSheetId="4">[5]!우수받이</definedName>
    <definedName name="우수받이" localSheetId="5">[5]!우수받이</definedName>
    <definedName name="우수받이" localSheetId="26">[5]!우수받이</definedName>
    <definedName name="우수받이" localSheetId="25">[5]!우수받이</definedName>
    <definedName name="우수받이">[5]!우수받이</definedName>
    <definedName name="우우" localSheetId="10">#REF!</definedName>
    <definedName name="우우" localSheetId="15">#REF!</definedName>
    <definedName name="우우" localSheetId="4">#REF!</definedName>
    <definedName name="우우" localSheetId="5">#REF!</definedName>
    <definedName name="우우" localSheetId="26">#REF!</definedName>
    <definedName name="우우" localSheetId="25">#REF!</definedName>
    <definedName name="우우">#REF!</definedName>
    <definedName name="운반차운전수">'[17]97노임단가'!$B$5</definedName>
    <definedName name="운전사기계" localSheetId="10">#REF!</definedName>
    <definedName name="운전사기계" localSheetId="15">#REF!</definedName>
    <definedName name="운전사기계" localSheetId="4">#REF!</definedName>
    <definedName name="운전사기계" localSheetId="5">#REF!</definedName>
    <definedName name="운전사기계" localSheetId="26">#REF!</definedName>
    <definedName name="운전사기계" localSheetId="25">#REF!</definedName>
    <definedName name="운전사기계">#REF!</definedName>
    <definedName name="운전사운반차" localSheetId="10">#REF!</definedName>
    <definedName name="운전사운반차" localSheetId="15">#REF!</definedName>
    <definedName name="운전사운반차" localSheetId="4">#REF!</definedName>
    <definedName name="운전사운반차" localSheetId="5">#REF!</definedName>
    <definedName name="운전사운반차" localSheetId="26">#REF!</definedName>
    <definedName name="운전사운반차" localSheetId="25">#REF!</definedName>
    <definedName name="운전사운반차">#REF!</definedName>
    <definedName name="움움" localSheetId="10">#REF!</definedName>
    <definedName name="움움" localSheetId="15">#REF!</definedName>
    <definedName name="움움" localSheetId="4">#REF!</definedName>
    <definedName name="움움" localSheetId="5">#REF!</definedName>
    <definedName name="움움" localSheetId="26">#REF!</definedName>
    <definedName name="움움" localSheetId="25">#REF!</definedName>
    <definedName name="움움">#REF!</definedName>
    <definedName name="원가계산" localSheetId="10">#N/A</definedName>
    <definedName name="원가계산" localSheetId="15">#N/A</definedName>
    <definedName name="원가계산" localSheetId="24">'전기관로 토공산근'!원가계산</definedName>
    <definedName name="원가계산" localSheetId="5">#N/A</definedName>
    <definedName name="원가계산" localSheetId="26">#N/A</definedName>
    <definedName name="원가계산">공기밸브실조서!원가계산</definedName>
    <definedName name="원가계산창" localSheetId="10">#N/A</definedName>
    <definedName name="원가계산창" localSheetId="15">#N/A</definedName>
    <definedName name="원가계산창" localSheetId="24">'전기관로 토공산근'!원가계산창</definedName>
    <definedName name="원가계산창" localSheetId="5">#N/A</definedName>
    <definedName name="원가계산창" localSheetId="26">#N/A</definedName>
    <definedName name="원가계산창">공기밸브실조서!원가계산창</definedName>
    <definedName name="원형" localSheetId="10">#REF!</definedName>
    <definedName name="원형" localSheetId="15">#REF!</definedName>
    <definedName name="원형" localSheetId="4">#REF!</definedName>
    <definedName name="원형" localSheetId="5">#REF!</definedName>
    <definedName name="원형" localSheetId="26">#REF!</definedName>
    <definedName name="원형" localSheetId="25">#REF!</definedName>
    <definedName name="원형">#REF!</definedName>
    <definedName name="원형3회" localSheetId="10">#REF!</definedName>
    <definedName name="원형3회" localSheetId="8">#REF!</definedName>
    <definedName name="원형3회" localSheetId="15">#REF!</definedName>
    <definedName name="원형3회" localSheetId="24">#REF!</definedName>
    <definedName name="원형3회" localSheetId="4">#REF!</definedName>
    <definedName name="원형3회" localSheetId="5">#REF!</definedName>
    <definedName name="원형3회" localSheetId="26">#REF!</definedName>
    <definedName name="원형3회" localSheetId="25">#REF!</definedName>
    <definedName name="원형3회">#REF!</definedName>
    <definedName name="원형4회" localSheetId="10">#REF!</definedName>
    <definedName name="원형4회" localSheetId="8">#REF!</definedName>
    <definedName name="원형4회" localSheetId="15">#REF!</definedName>
    <definedName name="원형4회" localSheetId="24">#REF!</definedName>
    <definedName name="원형4회" localSheetId="4">#REF!</definedName>
    <definedName name="원형4회" localSheetId="5">#REF!</definedName>
    <definedName name="원형4회" localSheetId="26">#REF!</definedName>
    <definedName name="원형4회" localSheetId="25">#REF!</definedName>
    <definedName name="원형4회">#REF!</definedName>
    <definedName name="웨브높이" localSheetId="10">#REF!</definedName>
    <definedName name="웨브높이" localSheetId="8">#REF!</definedName>
    <definedName name="웨브높이" localSheetId="15">#REF!</definedName>
    <definedName name="웨브높이" localSheetId="24">#REF!</definedName>
    <definedName name="웨브높이" localSheetId="4">#REF!</definedName>
    <definedName name="웨브높이" localSheetId="5">#REF!</definedName>
    <definedName name="웨브높이" localSheetId="26">#REF!</definedName>
    <definedName name="웨브높이" localSheetId="25">#REF!</definedName>
    <definedName name="웨브높이">#REF!</definedName>
    <definedName name="웨브높이_8" localSheetId="10">#REF!</definedName>
    <definedName name="웨브높이_8" localSheetId="8">#REF!</definedName>
    <definedName name="웨브높이_8" localSheetId="15">#REF!</definedName>
    <definedName name="웨브높이_8" localSheetId="4">#REF!</definedName>
    <definedName name="웨브높이_8" localSheetId="5">#REF!</definedName>
    <definedName name="웨브높이_8" localSheetId="26">#REF!</definedName>
    <definedName name="웨브높이_8" localSheetId="25">#REF!</definedName>
    <definedName name="웨브높이_8">#REF!</definedName>
    <definedName name="웨브두께" localSheetId="10">#REF!</definedName>
    <definedName name="웨브두께" localSheetId="8">#REF!</definedName>
    <definedName name="웨브두께" localSheetId="15">#REF!</definedName>
    <definedName name="웨브두께" localSheetId="4">#REF!</definedName>
    <definedName name="웨브두께" localSheetId="5">#REF!</definedName>
    <definedName name="웨브두께" localSheetId="26">#REF!</definedName>
    <definedName name="웨브두께" localSheetId="25">#REF!</definedName>
    <definedName name="웨브두께">#REF!</definedName>
    <definedName name="웨브두께_8" localSheetId="10">#REF!</definedName>
    <definedName name="웨브두께_8" localSheetId="8">#REF!</definedName>
    <definedName name="웨브두께_8" localSheetId="15">#REF!</definedName>
    <definedName name="웨브두께_8" localSheetId="4">#REF!</definedName>
    <definedName name="웨브두께_8" localSheetId="5">#REF!</definedName>
    <definedName name="웨브두께_8" localSheetId="26">#REF!</definedName>
    <definedName name="웨브두께_8" localSheetId="25">#REF!</definedName>
    <definedName name="웨브두께_8">#REF!</definedName>
    <definedName name="위생공" localSheetId="10">#REF!</definedName>
    <definedName name="위생공" localSheetId="15">#REF!</definedName>
    <definedName name="위생공" localSheetId="4">#REF!</definedName>
    <definedName name="위생공" localSheetId="5">#REF!</definedName>
    <definedName name="위생공" localSheetId="26">#REF!</definedName>
    <definedName name="위생공" localSheetId="25">#REF!</definedName>
    <definedName name="위생공">#REF!</definedName>
    <definedName name="윗변" localSheetId="10">#REF!</definedName>
    <definedName name="윗변" localSheetId="8">#REF!</definedName>
    <definedName name="윗변" localSheetId="15">#REF!</definedName>
    <definedName name="윗변" localSheetId="4">#REF!</definedName>
    <definedName name="윗변" localSheetId="5">#REF!</definedName>
    <definedName name="윗변" localSheetId="26">#REF!</definedName>
    <definedName name="윗변" localSheetId="25">#REF!</definedName>
    <definedName name="윗변">#REF!</definedName>
    <definedName name="유" localSheetId="10">#REF!</definedName>
    <definedName name="유" localSheetId="15">#REF!</definedName>
    <definedName name="유" localSheetId="4">#REF!</definedName>
    <definedName name="유" localSheetId="5">#REF!</definedName>
    <definedName name="유" localSheetId="26">#REF!</definedName>
    <definedName name="유" localSheetId="25">#REF!</definedName>
    <definedName name="유">#REF!</definedName>
    <definedName name="유량계실" localSheetId="24" hidden="1">{#N/A,#N/A,FALSE,"골재소요량";#N/A,#N/A,FALSE,"골재소요량"}</definedName>
    <definedName name="유량계실" hidden="1">{#N/A,#N/A,FALSE,"골재소요량";#N/A,#N/A,FALSE,"골재소요량"}</definedName>
    <definedName name="유입1" localSheetId="10">[30]맨홀수량산출!#REF!</definedName>
    <definedName name="유입1" localSheetId="8">[30]맨홀수량산출!#REF!</definedName>
    <definedName name="유입1" localSheetId="15">[30]맨홀수량산출!#REF!</definedName>
    <definedName name="유입1" localSheetId="24">#REF!</definedName>
    <definedName name="유입1" localSheetId="4">[30]맨홀수량산출!#REF!</definedName>
    <definedName name="유입1" localSheetId="5">[30]맨홀수량산출!#REF!</definedName>
    <definedName name="유입1" localSheetId="26">[30]맨홀수량산출!#REF!</definedName>
    <definedName name="유입1" localSheetId="25">[30]맨홀수량산출!#REF!</definedName>
    <definedName name="유입1">[30]맨홀수량산출!#REF!</definedName>
    <definedName name="유입2" localSheetId="10">#REF!</definedName>
    <definedName name="유입2" localSheetId="8">#REF!</definedName>
    <definedName name="유입2" localSheetId="15">#REF!</definedName>
    <definedName name="유입2" localSheetId="24">#REF!</definedName>
    <definedName name="유입2" localSheetId="4">#REF!</definedName>
    <definedName name="유입2" localSheetId="5">#REF!</definedName>
    <definedName name="유입2" localSheetId="26">#REF!</definedName>
    <definedName name="유입2" localSheetId="25">#REF!</definedName>
    <definedName name="유입2">#REF!</definedName>
    <definedName name="유입3" localSheetId="10">#REF!</definedName>
    <definedName name="유입3" localSheetId="8">#REF!</definedName>
    <definedName name="유입3" localSheetId="15">#REF!</definedName>
    <definedName name="유입3" localSheetId="24">#REF!</definedName>
    <definedName name="유입3" localSheetId="4">#REF!</definedName>
    <definedName name="유입3" localSheetId="5">#REF!</definedName>
    <definedName name="유입3" localSheetId="26">#REF!</definedName>
    <definedName name="유입3" localSheetId="25">#REF!</definedName>
    <definedName name="유입3">#REF!</definedName>
    <definedName name="유입공" localSheetId="18" hidden="1">{"'결과(하)'!$L$24"}</definedName>
    <definedName name="유입공" localSheetId="21" hidden="1">{"'결과(하)'!$L$24"}</definedName>
    <definedName name="유입공" hidden="1">{"'결과(하)'!$L$24"}</definedName>
    <definedName name="유출관경" localSheetId="10">#REF!</definedName>
    <definedName name="유출관경" localSheetId="8">#REF!</definedName>
    <definedName name="유출관경" localSheetId="15">#REF!</definedName>
    <definedName name="유출관경" localSheetId="24">#REF!</definedName>
    <definedName name="유출관경" localSheetId="4">#REF!</definedName>
    <definedName name="유출관경" localSheetId="5">#REF!</definedName>
    <definedName name="유출관경" localSheetId="26">#REF!</definedName>
    <definedName name="유출관경" localSheetId="25">#REF!</definedName>
    <definedName name="유출관경">#REF!</definedName>
    <definedName name="유효폭" localSheetId="10">#REF!</definedName>
    <definedName name="유효폭" localSheetId="8">#REF!</definedName>
    <definedName name="유효폭" localSheetId="15">#REF!</definedName>
    <definedName name="유효폭" localSheetId="4">#REF!</definedName>
    <definedName name="유효폭" localSheetId="5">#REF!</definedName>
    <definedName name="유효폭" localSheetId="26">#REF!</definedName>
    <definedName name="유효폭" localSheetId="25">#REF!</definedName>
    <definedName name="유효폭">#REF!</definedName>
    <definedName name="유효폭_8" localSheetId="10">#REF!</definedName>
    <definedName name="유효폭_8" localSheetId="8">#REF!</definedName>
    <definedName name="유효폭_8" localSheetId="15">#REF!</definedName>
    <definedName name="유효폭_8" localSheetId="4">#REF!</definedName>
    <definedName name="유효폭_8" localSheetId="5">#REF!</definedName>
    <definedName name="유효폭_8" localSheetId="26">#REF!</definedName>
    <definedName name="유효폭_8" localSheetId="25">#REF!</definedName>
    <definedName name="유효폭_8">#REF!</definedName>
    <definedName name="육상면고르기" localSheetId="10">#REF!</definedName>
    <definedName name="육상면고르기" localSheetId="15">#REF!</definedName>
    <definedName name="육상면고르기" localSheetId="4">#REF!</definedName>
    <definedName name="육상면고르기" localSheetId="5">#REF!</definedName>
    <definedName name="육상면고르기" localSheetId="26">#REF!</definedName>
    <definedName name="육상면고르기" localSheetId="25">#REF!</definedName>
    <definedName name="육상면고르기">#REF!</definedName>
    <definedName name="육상면정리및청소" localSheetId="10">#REF!</definedName>
    <definedName name="육상면정리및청소" localSheetId="15">#REF!</definedName>
    <definedName name="육상면정리및청소" localSheetId="4">#REF!</definedName>
    <definedName name="육상면정리및청소" localSheetId="5">#REF!</definedName>
    <definedName name="육상면정리및청소" localSheetId="26">#REF!</definedName>
    <definedName name="육상면정리및청소" localSheetId="25">#REF!</definedName>
    <definedName name="육상면정리및청소">#REF!</definedName>
    <definedName name="육상발파암06" localSheetId="10">#REF!</definedName>
    <definedName name="육상발파암06" localSheetId="15">#REF!</definedName>
    <definedName name="육상발파암06" localSheetId="4">#REF!</definedName>
    <definedName name="육상발파암06" localSheetId="5">#REF!</definedName>
    <definedName name="육상발파암06" localSheetId="26">#REF!</definedName>
    <definedName name="육상발파암06" localSheetId="25">#REF!</definedName>
    <definedName name="육상발파암06">#REF!</definedName>
    <definedName name="육상발파암6" localSheetId="10">#REF!</definedName>
    <definedName name="육상발파암6" localSheetId="15">#REF!</definedName>
    <definedName name="육상발파암6" localSheetId="4">#REF!</definedName>
    <definedName name="육상발파암6" localSheetId="5">#REF!</definedName>
    <definedName name="육상발파암6" localSheetId="26">#REF!</definedName>
    <definedName name="육상발파암6" localSheetId="25">#REF!</definedName>
    <definedName name="육상발파암6">#REF!</definedName>
    <definedName name="육상토사06" localSheetId="10">#REF!</definedName>
    <definedName name="육상토사06" localSheetId="15">#REF!</definedName>
    <definedName name="육상토사06" localSheetId="4">#REF!</definedName>
    <definedName name="육상토사06" localSheetId="5">#REF!</definedName>
    <definedName name="육상토사06" localSheetId="26">#REF!</definedName>
    <definedName name="육상토사06" localSheetId="25">#REF!</definedName>
    <definedName name="육상토사06">#REF!</definedName>
    <definedName name="육상토사6" localSheetId="10">#REF!</definedName>
    <definedName name="육상토사6" localSheetId="15">#REF!</definedName>
    <definedName name="육상토사6" localSheetId="4">#REF!</definedName>
    <definedName name="육상토사6" localSheetId="5">#REF!</definedName>
    <definedName name="육상토사6" localSheetId="26">#REF!</definedName>
    <definedName name="육상토사6" localSheetId="25">#REF!</definedName>
    <definedName name="육상토사6">#REF!</definedName>
    <definedName name="육상풍화암06" localSheetId="10">#REF!</definedName>
    <definedName name="육상풍화암06" localSheetId="15">#REF!</definedName>
    <definedName name="육상풍화암06" localSheetId="4">#REF!</definedName>
    <definedName name="육상풍화암06" localSheetId="5">#REF!</definedName>
    <definedName name="육상풍화암06" localSheetId="26">#REF!</definedName>
    <definedName name="육상풍화암06" localSheetId="25">#REF!</definedName>
    <definedName name="육상풍화암06">#REF!</definedName>
    <definedName name="육상풍화암6" localSheetId="10">#REF!</definedName>
    <definedName name="육상풍화암6" localSheetId="15">#REF!</definedName>
    <definedName name="육상풍화암6" localSheetId="4">#REF!</definedName>
    <definedName name="육상풍화암6" localSheetId="5">#REF!</definedName>
    <definedName name="육상풍화암6" localSheetId="26">#REF!</definedName>
    <definedName name="육상풍화암6" localSheetId="25">#REF!</definedName>
    <definedName name="육상풍화암6">#REF!</definedName>
    <definedName name="은종원" localSheetId="18" hidden="1">{"'산출근거'!$B$4:$D$8"}</definedName>
    <definedName name="은종원" localSheetId="21" hidden="1">{"'산출근거'!$B$4:$D$8"}</definedName>
    <definedName name="은종원" hidden="1">{"'산출근거'!$B$4:$D$8"}</definedName>
    <definedName name="을" localSheetId="10">#REF!</definedName>
    <definedName name="을" localSheetId="15">#REF!</definedName>
    <definedName name="을" localSheetId="4">#REF!</definedName>
    <definedName name="을" localSheetId="5">#REF!</definedName>
    <definedName name="을" localSheetId="26">#REF!</definedName>
    <definedName name="을" localSheetId="25">#REF!</definedName>
    <definedName name="을">#REF!</definedName>
    <definedName name="음" localSheetId="24" hidden="1">{#N/A,#N/A,FALSE,"배수1"}</definedName>
    <definedName name="음" hidden="1">{#N/A,#N/A,FALSE,"배수1"}</definedName>
    <definedName name="음음" localSheetId="24" hidden="1">{#N/A,#N/A,FALSE,"포장1";#N/A,#N/A,FALSE,"포장1"}</definedName>
    <definedName name="음음" hidden="1">{#N/A,#N/A,FALSE,"포장1";#N/A,#N/A,FALSE,"포장1"}</definedName>
    <definedName name="응" localSheetId="10">#REF!</definedName>
    <definedName name="응" localSheetId="15">#REF!</definedName>
    <definedName name="응" localSheetId="4">#REF!</definedName>
    <definedName name="응" localSheetId="5">#REF!</definedName>
    <definedName name="응" localSheetId="26">#REF!</definedName>
    <definedName name="응" localSheetId="25">#REF!</definedName>
    <definedName name="응">#REF!</definedName>
    <definedName name="이" localSheetId="24">#REF!</definedName>
    <definedName name="이" hidden="1">{#N/A,#N/A,FALSE,"배수1"}</definedName>
    <definedName name="이15" localSheetId="10">#REF!</definedName>
    <definedName name="이15" localSheetId="15">#REF!</definedName>
    <definedName name="이15" localSheetId="4">#REF!</definedName>
    <definedName name="이15" localSheetId="5">#REF!</definedName>
    <definedName name="이15" localSheetId="26">#REF!</definedName>
    <definedName name="이15" localSheetId="25">#REF!</definedName>
    <definedName name="이15">#REF!</definedName>
    <definedName name="이20" localSheetId="10">#REF!</definedName>
    <definedName name="이20" localSheetId="15">#REF!</definedName>
    <definedName name="이20" localSheetId="4">#REF!</definedName>
    <definedName name="이20" localSheetId="5">#REF!</definedName>
    <definedName name="이20" localSheetId="26">#REF!</definedName>
    <definedName name="이20" localSheetId="25">#REF!</definedName>
    <definedName name="이20">#REF!</definedName>
    <definedName name="이25" localSheetId="10">#REF!</definedName>
    <definedName name="이25" localSheetId="15">#REF!</definedName>
    <definedName name="이25" localSheetId="4">#REF!</definedName>
    <definedName name="이25" localSheetId="5">#REF!</definedName>
    <definedName name="이25" localSheetId="26">#REF!</definedName>
    <definedName name="이25" localSheetId="25">#REF!</definedName>
    <definedName name="이25">#REF!</definedName>
    <definedName name="이30" localSheetId="10">#REF!</definedName>
    <definedName name="이30" localSheetId="15">#REF!</definedName>
    <definedName name="이30" localSheetId="4">#REF!</definedName>
    <definedName name="이30" localSheetId="5">#REF!</definedName>
    <definedName name="이30" localSheetId="26">#REF!</definedName>
    <definedName name="이30" localSheetId="25">#REF!</definedName>
    <definedName name="이30">#REF!</definedName>
    <definedName name="이40" localSheetId="10">#REF!</definedName>
    <definedName name="이40" localSheetId="15">#REF!</definedName>
    <definedName name="이40" localSheetId="4">#REF!</definedName>
    <definedName name="이40" localSheetId="5">#REF!</definedName>
    <definedName name="이40" localSheetId="26">#REF!</definedName>
    <definedName name="이40" localSheetId="25">#REF!</definedName>
    <definedName name="이40">#REF!</definedName>
    <definedName name="이가" localSheetId="18" hidden="1">{"'Firr(선)'!$AS$1:$AY$62","'Firr(사)'!$AS$1:$AY$62","'Firr(회)'!$AS$1:$AY$62","'Firr(선)'!$L$1:$V$62","'Firr(사)'!$L$1:$V$62","'Firr(회)'!$L$1:$V$62"}</definedName>
    <definedName name="이가" localSheetId="21" hidden="1">{"'Firr(선)'!$AS$1:$AY$62","'Firr(사)'!$AS$1:$AY$62","'Firr(회)'!$AS$1:$AY$62","'Firr(선)'!$L$1:$V$62","'Firr(사)'!$L$1:$V$62","'Firr(회)'!$L$1:$V$62"}</definedName>
    <definedName name="이가" hidden="1">{"'Firr(선)'!$AS$1:$AY$62","'Firr(사)'!$AS$1:$AY$62","'Firr(회)'!$AS$1:$AY$62","'Firr(선)'!$L$1:$V$62","'Firr(사)'!$L$1:$V$62","'Firr(회)'!$L$1:$V$62"}</definedName>
    <definedName name="이공구가설비">'[99]1,2공구원가계산서'!$D$30</definedName>
    <definedName name="이공구간접노무비">'[99]1,2공구원가계산서'!$D$23</definedName>
    <definedName name="이공구기타경비">'[99]1,2공구원가계산서'!$D$29</definedName>
    <definedName name="이공구부가가치세">'[99]2공구산출내역'!$F$174</definedName>
    <definedName name="이공구산재보험료">'[99]1,2공구원가계산서'!$D$27</definedName>
    <definedName name="이공구안전관리비">'[99]1,2공구원가계산서'!$D$28</definedName>
    <definedName name="이공구이윤">'[99]1,2공구원가계산서'!$D$35</definedName>
    <definedName name="이공구일반관리비">'[99]1,2공구원가계산서'!$D$34</definedName>
    <definedName name="이공구품질관리비">'[99]1,2공구원가계산서'!$D$31</definedName>
    <definedName name="이단희" localSheetId="10">#REF!</definedName>
    <definedName name="이단희" localSheetId="15">#REF!</definedName>
    <definedName name="이단희" localSheetId="4">#REF!</definedName>
    <definedName name="이단희" localSheetId="5">#REF!</definedName>
    <definedName name="이단희" localSheetId="26">#REF!</definedName>
    <definedName name="이단희" localSheetId="25">#REF!</definedName>
    <definedName name="이단희">#REF!</definedName>
    <definedName name="이단희2" localSheetId="10">#REF!</definedName>
    <definedName name="이단희2" localSheetId="15">#REF!</definedName>
    <definedName name="이단희2" localSheetId="4">#REF!</definedName>
    <definedName name="이단희2" localSheetId="5">#REF!</definedName>
    <definedName name="이단희2" localSheetId="26">#REF!</definedName>
    <definedName name="이단희2" localSheetId="25">#REF!</definedName>
    <definedName name="이단희2">#REF!</definedName>
    <definedName name="이단희3" localSheetId="10">#REF!</definedName>
    <definedName name="이단희3" localSheetId="15">#REF!</definedName>
    <definedName name="이단희3" localSheetId="4">#REF!</definedName>
    <definedName name="이단희3" localSheetId="5">#REF!</definedName>
    <definedName name="이단희3" localSheetId="26">#REF!</definedName>
    <definedName name="이단희3" localSheetId="25">#REF!</definedName>
    <definedName name="이단희3">#REF!</definedName>
    <definedName name="이단희5" localSheetId="10">#REF!</definedName>
    <definedName name="이단희5" localSheetId="15">#REF!</definedName>
    <definedName name="이단희5" localSheetId="4">#REF!</definedName>
    <definedName name="이단희5" localSheetId="5">#REF!</definedName>
    <definedName name="이단희5" localSheetId="26">#REF!</definedName>
    <definedName name="이단희5" localSheetId="25">#REF!</definedName>
    <definedName name="이단희5">#REF!</definedName>
    <definedName name="이동" localSheetId="24" hidden="1">{#N/A,#N/A,FALSE,"조골재"}</definedName>
    <definedName name="이동" hidden="1">{#N/A,#N/A,FALSE,"조골재"}</definedName>
    <definedName name="이라" localSheetId="10">#REF!</definedName>
    <definedName name="이라" localSheetId="15">#REF!</definedName>
    <definedName name="이라" localSheetId="4">#REF!</definedName>
    <definedName name="이라" localSheetId="5">#REF!</definedName>
    <definedName name="이라" localSheetId="26">#REF!</definedName>
    <definedName name="이라" localSheetId="25">#REF!</definedName>
    <definedName name="이라">#REF!</definedName>
    <definedName name="이삼" localSheetId="10">#REF!</definedName>
    <definedName name="이삼" localSheetId="8">#REF!</definedName>
    <definedName name="이삼" localSheetId="15">#REF!</definedName>
    <definedName name="이삼" localSheetId="24">#REF!</definedName>
    <definedName name="이삼" localSheetId="4">#REF!</definedName>
    <definedName name="이삼" localSheetId="5">#REF!</definedName>
    <definedName name="이삼" localSheetId="26">#REF!</definedName>
    <definedName name="이삼" localSheetId="25">#REF!</definedName>
    <definedName name="이삼">#REF!</definedName>
    <definedName name="이삼_8" localSheetId="10">#REF!</definedName>
    <definedName name="이삼_8" localSheetId="8">#REF!</definedName>
    <definedName name="이삼_8" localSheetId="15">#REF!</definedName>
    <definedName name="이삼_8" localSheetId="24">#REF!</definedName>
    <definedName name="이삼_8" localSheetId="4">#REF!</definedName>
    <definedName name="이삼_8" localSheetId="5">#REF!</definedName>
    <definedName name="이삼_8" localSheetId="26">#REF!</definedName>
    <definedName name="이삼_8" localSheetId="25">#REF!</definedName>
    <definedName name="이삼_8">#REF!</definedName>
    <definedName name="이상민">#NAME?</definedName>
    <definedName name="이상민_10">#NAME?</definedName>
    <definedName name="이상민_8">#NAME?</definedName>
    <definedName name="이상민_9">#NAME?</definedName>
    <definedName name="이상정보" localSheetId="10">#REF!</definedName>
    <definedName name="이상정보" localSheetId="8">#REF!</definedName>
    <definedName name="이상정보" localSheetId="15">#REF!</definedName>
    <definedName name="이상정보" localSheetId="24">#REF!</definedName>
    <definedName name="이상정보" localSheetId="4">#REF!</definedName>
    <definedName name="이상정보" localSheetId="5">#REF!</definedName>
    <definedName name="이상정보" localSheetId="26">#REF!</definedName>
    <definedName name="이상정보" localSheetId="25">#REF!</definedName>
    <definedName name="이상정보">#REF!</definedName>
    <definedName name="이월32">'[14]BOX(1.5X1.5)'!$T$39</definedName>
    <definedName name="이음관" localSheetId="10">#REF!</definedName>
    <definedName name="이음관" localSheetId="15">#REF!</definedName>
    <definedName name="이음관" localSheetId="4">#REF!</definedName>
    <definedName name="이음관" localSheetId="5">#REF!</definedName>
    <definedName name="이음관" localSheetId="26">#REF!</definedName>
    <definedName name="이음관" localSheetId="25">#REF!</definedName>
    <definedName name="이음관">#REF!</definedName>
    <definedName name="이이" localSheetId="10">#REF!</definedName>
    <definedName name="이이" localSheetId="15">#REF!</definedName>
    <definedName name="이이" localSheetId="4">#REF!</definedName>
    <definedName name="이이" localSheetId="5">#REF!</definedName>
    <definedName name="이이" localSheetId="26">#REF!</definedName>
    <definedName name="이이" localSheetId="25">#REF!</definedName>
    <definedName name="이이">#REF!</definedName>
    <definedName name="이이잉" localSheetId="10">#REF!</definedName>
    <definedName name="이이잉" localSheetId="8">#REF!</definedName>
    <definedName name="이이잉" localSheetId="15">#REF!</definedName>
    <definedName name="이이잉" localSheetId="24">#REF!</definedName>
    <definedName name="이이잉" localSheetId="4">#REF!</definedName>
    <definedName name="이이잉" localSheetId="5">#REF!</definedName>
    <definedName name="이이잉" localSheetId="26">#REF!</definedName>
    <definedName name="이이잉" localSheetId="25">#REF!</definedName>
    <definedName name="이이잉">#REF!</definedName>
    <definedName name="이정" localSheetId="24" hidden="1">{#N/A,#N/A,FALSE,"2~8번"}</definedName>
    <definedName name="이정" hidden="1">{#N/A,#N/A,FALSE,"2~8번"}</definedName>
    <definedName name="이정석">#NAME?</definedName>
    <definedName name="이정석_10">#NAME?</definedName>
    <definedName name="이정석_8">#NAME?</definedName>
    <definedName name="이정석_9">#NAME?</definedName>
    <definedName name="이종구" localSheetId="24" hidden="1">{#N/A,#N/A,FALSE,"배수1"}</definedName>
    <definedName name="이종구" hidden="1">{#N/A,#N/A,FALSE,"배수1"}</definedName>
    <definedName name="이토_배관물량" localSheetId="10">#REF!</definedName>
    <definedName name="이토_배관물량" localSheetId="8">#REF!</definedName>
    <definedName name="이토_배관물량" localSheetId="15">#REF!</definedName>
    <definedName name="이토_배관물량" localSheetId="24">#REF!</definedName>
    <definedName name="이토_배관물량" localSheetId="4">#REF!</definedName>
    <definedName name="이토_배관물량" localSheetId="5">#REF!</definedName>
    <definedName name="이토_배관물량" localSheetId="26">#REF!</definedName>
    <definedName name="이토_배관물량" localSheetId="25">#REF!</definedName>
    <definedName name="이토_배관물량">#REF!</definedName>
    <definedName name="이토변실" localSheetId="10">#REF!</definedName>
    <definedName name="이토변실" localSheetId="8">#REF!</definedName>
    <definedName name="이토변실" localSheetId="15">#REF!</definedName>
    <definedName name="이토변실" localSheetId="24">#REF!</definedName>
    <definedName name="이토변실" localSheetId="4">#REF!</definedName>
    <definedName name="이토변실" localSheetId="5">#REF!</definedName>
    <definedName name="이토변실" localSheetId="26">#REF!</definedName>
    <definedName name="이토변실" localSheetId="25">#REF!</definedName>
    <definedName name="이토변실">#REF!</definedName>
    <definedName name="이현구" localSheetId="10">#REF!</definedName>
    <definedName name="이현구" localSheetId="15">#REF!</definedName>
    <definedName name="이현구" localSheetId="4">#REF!</definedName>
    <definedName name="이현구" localSheetId="5">#REF!</definedName>
    <definedName name="이현구" localSheetId="26">#REF!</definedName>
    <definedName name="이현구" localSheetId="25">#REF!</definedName>
    <definedName name="이현구">#REF!</definedName>
    <definedName name="이형관">[32]DATE!$B$24:$B$85</definedName>
    <definedName name="이형관_8" localSheetId="10">#REF!</definedName>
    <definedName name="이형관_8" localSheetId="8">#REF!</definedName>
    <definedName name="이형관_8" localSheetId="15">#REF!</definedName>
    <definedName name="이형관_8" localSheetId="24">#REF!</definedName>
    <definedName name="이형관_8" localSheetId="4">#REF!</definedName>
    <definedName name="이형관_8" localSheetId="5">#REF!</definedName>
    <definedName name="이형관_8" localSheetId="26">#REF!</definedName>
    <definedName name="이형관_8" localSheetId="25">#REF!</definedName>
    <definedName name="이형관_8">#REF!</definedName>
    <definedName name="이형관1" localSheetId="10">#REF!</definedName>
    <definedName name="이형관1" localSheetId="8">#REF!</definedName>
    <definedName name="이형관1" localSheetId="15">#REF!</definedName>
    <definedName name="이형관1" localSheetId="24">#REF!</definedName>
    <definedName name="이형관1" localSheetId="4">#REF!</definedName>
    <definedName name="이형관1" localSheetId="5">#REF!</definedName>
    <definedName name="이형관1" localSheetId="26">#REF!</definedName>
    <definedName name="이형관1" localSheetId="25">#REF!</definedName>
    <definedName name="이형관1">#REF!</definedName>
    <definedName name="인구" localSheetId="10" hidden="1">#REF!</definedName>
    <definedName name="인구" localSheetId="8" hidden="1">#REF!</definedName>
    <definedName name="인구" localSheetId="15" hidden="1">#REF!</definedName>
    <definedName name="인구" localSheetId="4" hidden="1">#REF!</definedName>
    <definedName name="인구" localSheetId="5" hidden="1">#REF!</definedName>
    <definedName name="인구" localSheetId="26" hidden="1">#REF!</definedName>
    <definedName name="인구" localSheetId="25" hidden="1">#REF!</definedName>
    <definedName name="인구" hidden="1">#REF!</definedName>
    <definedName name="인기300" localSheetId="10">[1]대로근거!#REF!</definedName>
    <definedName name="인기300" localSheetId="8">[1]대로근거!#REF!</definedName>
    <definedName name="인기300" localSheetId="15">[1]대로근거!#REF!</definedName>
    <definedName name="인기300" localSheetId="4">[1]대로근거!#REF!</definedName>
    <definedName name="인기300" localSheetId="5">[1]대로근거!#REF!</definedName>
    <definedName name="인기300" localSheetId="26">[1]대로근거!#REF!</definedName>
    <definedName name="인기300" localSheetId="25">[1]대로근거!#REF!</definedName>
    <definedName name="인기300">[1]대로근거!#REF!</definedName>
    <definedName name="인기350" localSheetId="10">[1]대로근거!#REF!</definedName>
    <definedName name="인기350" localSheetId="8">[1]대로근거!#REF!</definedName>
    <definedName name="인기350" localSheetId="15">[1]대로근거!#REF!</definedName>
    <definedName name="인기350" localSheetId="4">[1]대로근거!#REF!</definedName>
    <definedName name="인기350" localSheetId="5">[1]대로근거!#REF!</definedName>
    <definedName name="인기350" localSheetId="26">[1]대로근거!#REF!</definedName>
    <definedName name="인기350" localSheetId="25">[1]대로근거!#REF!</definedName>
    <definedName name="인기350">[1]대로근거!#REF!</definedName>
    <definedName name="인버트" localSheetId="10">#REF!</definedName>
    <definedName name="인버트" localSheetId="8">#REF!</definedName>
    <definedName name="인버트" localSheetId="15">#REF!</definedName>
    <definedName name="인버트" localSheetId="24">#REF!</definedName>
    <definedName name="인버트" localSheetId="4">#REF!</definedName>
    <definedName name="인버트" localSheetId="5">#REF!</definedName>
    <definedName name="인버트" localSheetId="26">#REF!</definedName>
    <definedName name="인버트" localSheetId="25">#REF!</definedName>
    <definedName name="인버트">#REF!</definedName>
    <definedName name="인버트단위" localSheetId="10">'[84]A LINE'!#REF!</definedName>
    <definedName name="인버트단위" localSheetId="8">'[84]A LINE'!#REF!</definedName>
    <definedName name="인버트단위" localSheetId="15">'[84]A LINE'!#REF!</definedName>
    <definedName name="인버트단위" localSheetId="4">'[84]A LINE'!#REF!</definedName>
    <definedName name="인버트단위" localSheetId="5">'[84]A LINE'!#REF!</definedName>
    <definedName name="인버트단위" localSheetId="26">'[84]A LINE'!#REF!</definedName>
    <definedName name="인버트단위" localSheetId="25">'[84]A LINE'!#REF!</definedName>
    <definedName name="인버트단위">'[84]A LINE'!#REF!</definedName>
    <definedName name="인버트단위수량" localSheetId="10">#REF!</definedName>
    <definedName name="인버트단위수량" localSheetId="8">#REF!</definedName>
    <definedName name="인버트단위수량" localSheetId="15">#REF!</definedName>
    <definedName name="인버트단위수량" localSheetId="24">#REF!</definedName>
    <definedName name="인버트단위수량" localSheetId="4">#REF!</definedName>
    <definedName name="인버트단위수량" localSheetId="5">#REF!</definedName>
    <definedName name="인버트단위수량" localSheetId="26">#REF!</definedName>
    <definedName name="인버트단위수량" localSheetId="25">#REF!</definedName>
    <definedName name="인버트단위수량">#REF!</definedName>
    <definedName name="인버트두께" localSheetId="10">#REF!</definedName>
    <definedName name="인버트두께" localSheetId="8">#REF!</definedName>
    <definedName name="인버트두께" localSheetId="15">#REF!</definedName>
    <definedName name="인버트두께" localSheetId="4">#REF!</definedName>
    <definedName name="인버트두께" localSheetId="5">#REF!</definedName>
    <definedName name="인버트두께" localSheetId="26">#REF!</definedName>
    <definedName name="인버트두께" localSheetId="25">#REF!</definedName>
    <definedName name="인버트두께">#REF!</definedName>
    <definedName name="인암300" localSheetId="10">[1]대로근거!#REF!</definedName>
    <definedName name="인암300" localSheetId="8">[1]대로근거!#REF!</definedName>
    <definedName name="인암300" localSheetId="15">[1]대로근거!#REF!</definedName>
    <definedName name="인암300" localSheetId="4">[1]대로근거!#REF!</definedName>
    <definedName name="인암300" localSheetId="5">[1]대로근거!#REF!</definedName>
    <definedName name="인암300" localSheetId="26">[1]대로근거!#REF!</definedName>
    <definedName name="인암300" localSheetId="25">[1]대로근거!#REF!</definedName>
    <definedName name="인암300">[1]대로근거!#REF!</definedName>
    <definedName name="인암350" localSheetId="10">[1]대로근거!#REF!</definedName>
    <definedName name="인암350" localSheetId="8">[1]대로근거!#REF!</definedName>
    <definedName name="인암350" localSheetId="15">[1]대로근거!#REF!</definedName>
    <definedName name="인암350" localSheetId="4">[1]대로근거!#REF!</definedName>
    <definedName name="인암350" localSheetId="5">[1]대로근거!#REF!</definedName>
    <definedName name="인암350" localSheetId="26">[1]대로근거!#REF!</definedName>
    <definedName name="인암350" localSheetId="25">[1]대로근거!#REF!</definedName>
    <definedName name="인암350">[1]대로근거!#REF!</definedName>
    <definedName name="인토300" localSheetId="10">[1]대로근거!#REF!</definedName>
    <definedName name="인토300" localSheetId="8">[1]대로근거!#REF!</definedName>
    <definedName name="인토300" localSheetId="15">[1]대로근거!#REF!</definedName>
    <definedName name="인토300" localSheetId="4">[1]대로근거!#REF!</definedName>
    <definedName name="인토300" localSheetId="5">[1]대로근거!#REF!</definedName>
    <definedName name="인토300" localSheetId="26">[1]대로근거!#REF!</definedName>
    <definedName name="인토300" localSheetId="25">[1]대로근거!#REF!</definedName>
    <definedName name="인토300">[1]대로근거!#REF!</definedName>
    <definedName name="인토350" localSheetId="10">[1]대로근거!#REF!</definedName>
    <definedName name="인토350" localSheetId="8">[1]대로근거!#REF!</definedName>
    <definedName name="인토350" localSheetId="15">[1]대로근거!#REF!</definedName>
    <definedName name="인토350" localSheetId="4">[1]대로근거!#REF!</definedName>
    <definedName name="인토350" localSheetId="5">[1]대로근거!#REF!</definedName>
    <definedName name="인토350" localSheetId="26">[1]대로근거!#REF!</definedName>
    <definedName name="인토350" localSheetId="25">[1]대로근거!#REF!</definedName>
    <definedName name="인토350">[1]대로근거!#REF!</definedName>
    <definedName name="일곡" localSheetId="10">#REF!</definedName>
    <definedName name="일곡" localSheetId="8">#REF!</definedName>
    <definedName name="일곡" localSheetId="15">#REF!</definedName>
    <definedName name="일곡" localSheetId="24">#REF!</definedName>
    <definedName name="일곡" localSheetId="4">#REF!</definedName>
    <definedName name="일곡" localSheetId="5">#REF!</definedName>
    <definedName name="일곡" localSheetId="26">#REF!</definedName>
    <definedName name="일곡" localSheetId="25">#REF!</definedName>
    <definedName name="일곡">#REF!</definedName>
    <definedName name="일공구가설비">'[99]1,2공구원가계산서'!$D$12</definedName>
    <definedName name="일공구간접노무비">'[99]1,2공구원가계산서'!$D$5</definedName>
    <definedName name="일공구기타경비">'[99]1,2공구원가계산서'!$D$11</definedName>
    <definedName name="일공구부가가치세">'[99]1공구산출내역서'!$F$745</definedName>
    <definedName name="일공구산재보험료">'[99]1,2공구원가계산서'!$D$9</definedName>
    <definedName name="일공구안전관리비">'[99]1,2공구원가계산서'!$D$10</definedName>
    <definedName name="일공구이윤">'[99]1,2공구원가계산서'!$D$17</definedName>
    <definedName name="일공구일반관리비">'[99]1,2공구원가계산서'!$D$16</definedName>
    <definedName name="일공구직영비">'[99]1공구산출내역서'!$F$746</definedName>
    <definedName name="일공구품질관리비">'[99]1,2공구원가계산서'!$D$13</definedName>
    <definedName name="일반" localSheetId="10">#REF!</definedName>
    <definedName name="일반" localSheetId="15">#REF!</definedName>
    <definedName name="일반" localSheetId="4">#REF!</definedName>
    <definedName name="일반" localSheetId="5">#REF!</definedName>
    <definedName name="일반" localSheetId="26">#REF!</definedName>
    <definedName name="일반" localSheetId="25">#REF!</definedName>
    <definedName name="일반">#REF!</definedName>
    <definedName name="일반건설공사_갑" localSheetId="10">#REF!</definedName>
    <definedName name="일반건설공사_갑" localSheetId="15">#REF!</definedName>
    <definedName name="일반건설공사_갑" localSheetId="4">#REF!</definedName>
    <definedName name="일반건설공사_갑" localSheetId="5">#REF!</definedName>
    <definedName name="일반건설공사_갑" localSheetId="26">#REF!</definedName>
    <definedName name="일반건설공사_갑" localSheetId="25">#REF!</definedName>
    <definedName name="일반건설공사_갑">#REF!</definedName>
    <definedName name="일반건설공사_을" localSheetId="10">#REF!</definedName>
    <definedName name="일반건설공사_을" localSheetId="15">#REF!</definedName>
    <definedName name="일반건설공사_을" localSheetId="4">#REF!</definedName>
    <definedName name="일반건설공사_을" localSheetId="5">#REF!</definedName>
    <definedName name="일반건설공사_을" localSheetId="26">#REF!</definedName>
    <definedName name="일반건설공사_을" localSheetId="25">#REF!</definedName>
    <definedName name="일반건설공사_을">#REF!</definedName>
    <definedName name="일반부" localSheetId="24" hidden="1">{#N/A,#N/A,FALSE,"조골재"}</definedName>
    <definedName name="일반부" hidden="1">{#N/A,#N/A,FALSE,"조골재"}</definedName>
    <definedName name="일반집계" localSheetId="10">#REF!</definedName>
    <definedName name="일반집계" localSheetId="15">#REF!</definedName>
    <definedName name="일반집계" localSheetId="4">#REF!</definedName>
    <definedName name="일반집계" localSheetId="5">#REF!</definedName>
    <definedName name="일반집계" localSheetId="26">#REF!</definedName>
    <definedName name="일반집계" localSheetId="25">#REF!</definedName>
    <definedName name="일반집계">#REF!</definedName>
    <definedName name="일위" localSheetId="10">#REF!,#REF!</definedName>
    <definedName name="일위" localSheetId="15">#REF!,#REF!</definedName>
    <definedName name="일위" localSheetId="4">#REF!,#REF!</definedName>
    <definedName name="일위" localSheetId="5">#REF!,#REF!</definedName>
    <definedName name="일위" localSheetId="26">#REF!,#REF!</definedName>
    <definedName name="일위" localSheetId="25">#REF!,#REF!</definedName>
    <definedName name="일위">#REF!,#REF!</definedName>
    <definedName name="임시" localSheetId="10">BlankMacro1</definedName>
    <definedName name="임시" localSheetId="18" hidden="1">{"'산출근거'!$B$4:$D$8"}</definedName>
    <definedName name="임시" localSheetId="15">BlankMacro1</definedName>
    <definedName name="임시" localSheetId="24">BlankMacro1</definedName>
    <definedName name="임시" localSheetId="4">BlankMacro1</definedName>
    <definedName name="임시" localSheetId="5">BlankMacro1</definedName>
    <definedName name="임시" localSheetId="26">BlankMacro1</definedName>
    <definedName name="임시" localSheetId="25">BlankMacro1</definedName>
    <definedName name="임시" localSheetId="21" hidden="1">{"'산출근거'!$B$4:$D$8"}</definedName>
    <definedName name="임시">BlankMacro1</definedName>
    <definedName name="임시1" localSheetId="18" hidden="1">{"'산출근거'!$B$4:$D$8"}</definedName>
    <definedName name="임시1" localSheetId="21" hidden="1">{"'산출근거'!$B$4:$D$8"}</definedName>
    <definedName name="임시1" hidden="1">{"'산출근거'!$B$4:$D$8"}</definedName>
    <definedName name="임시시설" localSheetId="10">#REF!</definedName>
    <definedName name="임시시설" localSheetId="8">#REF!</definedName>
    <definedName name="임시시설" localSheetId="15">#REF!</definedName>
    <definedName name="임시시설" localSheetId="24">#REF!</definedName>
    <definedName name="임시시설" localSheetId="4">#REF!</definedName>
    <definedName name="임시시설" localSheetId="5">#REF!</definedName>
    <definedName name="임시시설" localSheetId="26">#REF!</definedName>
    <definedName name="임시시설" localSheetId="25">#REF!</definedName>
    <definedName name="임시시설">#REF!</definedName>
    <definedName name="입도조정" localSheetId="10">#REF!</definedName>
    <definedName name="입도조정" localSheetId="15">#REF!</definedName>
    <definedName name="입도조정" localSheetId="4">#REF!</definedName>
    <definedName name="입도조정" localSheetId="5">#REF!</definedName>
    <definedName name="입도조정" localSheetId="26">#REF!</definedName>
    <definedName name="입도조정" localSheetId="25">#REF!</definedName>
    <definedName name="입도조정">#REF!</definedName>
    <definedName name="ㅈ" localSheetId="10">#REF!</definedName>
    <definedName name="ㅈ" localSheetId="8">#REF!</definedName>
    <definedName name="ㅈ" localSheetId="15">#REF!</definedName>
    <definedName name="ㅈ" localSheetId="24">#REF!</definedName>
    <definedName name="ㅈ" localSheetId="4">#REF!</definedName>
    <definedName name="ㅈ" localSheetId="5">#REF!</definedName>
    <definedName name="ㅈ" localSheetId="26">#REF!</definedName>
    <definedName name="ㅈ" localSheetId="25">#REF!</definedName>
    <definedName name="ㅈ">#REF!</definedName>
    <definedName name="ㅈ3ㅈㅈㄷㅈㅇ" localSheetId="10">BlankMacro1</definedName>
    <definedName name="ㅈ3ㅈㅈㄷㅈㅇ" localSheetId="15">BlankMacro1</definedName>
    <definedName name="ㅈ3ㅈㅈㄷㅈㅇ" localSheetId="24">BlankMacro1</definedName>
    <definedName name="ㅈ3ㅈㅈㄷㅈㅇ" localSheetId="4">BlankMacro1</definedName>
    <definedName name="ㅈ3ㅈㅈㄷㅈㅇ" localSheetId="5">BlankMacro1</definedName>
    <definedName name="ㅈ3ㅈㅈㄷㅈㅇ" localSheetId="26">BlankMacro1</definedName>
    <definedName name="ㅈ3ㅈㅈㄷㅈㅇ" localSheetId="25">BlankMacro1</definedName>
    <definedName name="ㅈ3ㅈㅈㄷㅈㅇ">BlankMacro1</definedName>
    <definedName name="ㅈㄱ" localSheetId="24" hidden="1">{#N/A,#N/A,FALSE,"조골재"}</definedName>
    <definedName name="ㅈㄱ" hidden="1">{#N/A,#N/A,FALSE,"조골재"}</definedName>
    <definedName name="ㅈㄱㄷ." localSheetId="10">#REF!</definedName>
    <definedName name="ㅈㄱㄷ." localSheetId="15">#REF!</definedName>
    <definedName name="ㅈㄱㄷ." localSheetId="4">#REF!</definedName>
    <definedName name="ㅈㄱㄷ." localSheetId="5">#REF!</definedName>
    <definedName name="ㅈㄱㄷ." localSheetId="26">#REF!</definedName>
    <definedName name="ㅈㄱㄷ." localSheetId="25">#REF!</definedName>
    <definedName name="ㅈㄱㄷ.">#REF!</definedName>
    <definedName name="ㅈㄷ" localSheetId="24">#REF!</definedName>
    <definedName name="ㅈㄷ" hidden="1">{"'Sheet1'!$A$4","'Sheet1'!$A$9:$G$28"}</definedName>
    <definedName name="ㅈㄷㄱ" localSheetId="10">[100]약품공급2!#REF!</definedName>
    <definedName name="ㅈㄷㄱ" localSheetId="8">[100]약품공급2!#REF!</definedName>
    <definedName name="ㅈㄷㄱ" localSheetId="15">[100]약품공급2!#REF!</definedName>
    <definedName name="ㅈㄷㄱ" localSheetId="4">[100]약품공급2!#REF!</definedName>
    <definedName name="ㅈㄷㄱ" localSheetId="5">[100]약품공급2!#REF!</definedName>
    <definedName name="ㅈㄷㄱ" localSheetId="26">[100]약품공급2!#REF!</definedName>
    <definedName name="ㅈㄷㄱ" localSheetId="25">[100]약품공급2!#REF!</definedName>
    <definedName name="ㅈㄷㄱ">[100]약품공급2!#REF!</definedName>
    <definedName name="ㅈㄷㄱㄷㅈ" localSheetId="10">#REF!</definedName>
    <definedName name="ㅈㄷㄱㄷㅈ" localSheetId="15">#REF!</definedName>
    <definedName name="ㅈㄷㄱㄷㅈ" localSheetId="4">#REF!</definedName>
    <definedName name="ㅈㄷㄱㄷㅈ" localSheetId="5">#REF!</definedName>
    <definedName name="ㅈㄷㄱㄷㅈ" localSheetId="26">#REF!</definedName>
    <definedName name="ㅈㄷㄱㄷㅈ" localSheetId="25">#REF!</definedName>
    <definedName name="ㅈㄷㄱㄷㅈ">#REF!</definedName>
    <definedName name="ㅈㄷㄱㄷㅈㄱㄷㅈ" localSheetId="24" hidden="1">{#N/A,#N/A,FALSE,"표지목차"}</definedName>
    <definedName name="ㅈㄷㄱㄷㅈㄱㄷㅈ" hidden="1">{#N/A,#N/A,FALSE,"표지목차"}</definedName>
    <definedName name="ㅈㄷㄱㄺㅇㄴ" localSheetId="10">#REF!</definedName>
    <definedName name="ㅈㄷㄱㄺㅇㄴ" localSheetId="15">#REF!</definedName>
    <definedName name="ㅈㄷㄱㄺㅇㄴ" localSheetId="4">#REF!</definedName>
    <definedName name="ㅈㄷㄱㄺㅇㄴ" localSheetId="5">#REF!</definedName>
    <definedName name="ㅈㄷㄱㄺㅇㄴ" localSheetId="26">#REF!</definedName>
    <definedName name="ㅈㄷㄱㄺㅇㄴ" localSheetId="25">#REF!</definedName>
    <definedName name="ㅈㄷㄱㄺㅇㄴ">#REF!</definedName>
    <definedName name="ㅈㄷㅁㄷㄱ" localSheetId="10">#REF!</definedName>
    <definedName name="ㅈㄷㅁㄷㄱ" localSheetId="15">#REF!</definedName>
    <definedName name="ㅈㄷㅁㄷㄱ" localSheetId="4">#REF!</definedName>
    <definedName name="ㅈㄷㅁㄷㄱ" localSheetId="5">#REF!</definedName>
    <definedName name="ㅈㄷㅁㄷㄱ" localSheetId="26">#REF!</definedName>
    <definedName name="ㅈㄷㅁㄷㄱ" localSheetId="25">#REF!</definedName>
    <definedName name="ㅈㄷㅁㄷㄱ">#REF!</definedName>
    <definedName name="ㅈㄷㅈㄷㅂ" localSheetId="10">#REF!</definedName>
    <definedName name="ㅈㄷㅈㄷㅂ" localSheetId="15">#REF!</definedName>
    <definedName name="ㅈㄷㅈㄷㅂ" localSheetId="4">#REF!</definedName>
    <definedName name="ㅈㄷㅈㄷㅂ" localSheetId="5">#REF!</definedName>
    <definedName name="ㅈㄷㅈㄷㅂ" localSheetId="26">#REF!</definedName>
    <definedName name="ㅈㄷㅈㄷㅂ" localSheetId="25">#REF!</definedName>
    <definedName name="ㅈㄷㅈㄷㅂ">#REF!</definedName>
    <definedName name="ㅈㅁ" localSheetId="10">#REF!</definedName>
    <definedName name="ㅈㅁ" localSheetId="15">#REF!</definedName>
    <definedName name="ㅈㅁ" localSheetId="4">#REF!</definedName>
    <definedName name="ㅈㅁ" localSheetId="5">#REF!</definedName>
    <definedName name="ㅈㅁ" localSheetId="26">#REF!</definedName>
    <definedName name="ㅈㅁ" localSheetId="25">#REF!</definedName>
    <definedName name="ㅈㅁ">#REF!</definedName>
    <definedName name="ㅈㅂ" localSheetId="10">#REF!</definedName>
    <definedName name="ㅈㅂ" localSheetId="15">#REF!</definedName>
    <definedName name="ㅈㅂ" localSheetId="4">#REF!</definedName>
    <definedName name="ㅈㅂ" localSheetId="5">#REF!</definedName>
    <definedName name="ㅈㅂ" localSheetId="26">#REF!</definedName>
    <definedName name="ㅈㅂ" localSheetId="25">#REF!</definedName>
    <definedName name="ㅈㅂ">#REF!</definedName>
    <definedName name="ㅈㅂㅈㄷㅂㄷㅈ" localSheetId="10">#REF!</definedName>
    <definedName name="ㅈㅂㅈㄷㅂㄷㅈ" localSheetId="15">#REF!</definedName>
    <definedName name="ㅈㅂㅈㄷㅂㄷㅈ" localSheetId="4">#REF!</definedName>
    <definedName name="ㅈㅂㅈㄷㅂㄷㅈ" localSheetId="5">#REF!</definedName>
    <definedName name="ㅈㅂㅈㄷㅂㄷㅈ" localSheetId="26">#REF!</definedName>
    <definedName name="ㅈㅂㅈㄷㅂㄷㅈ" localSheetId="25">#REF!</definedName>
    <definedName name="ㅈㅂㅈㄷㅂㄷㅈ">#REF!</definedName>
    <definedName name="ㅈㅂㅈㅂ" localSheetId="10">#REF!</definedName>
    <definedName name="ㅈㅂㅈㅂ" localSheetId="15">#REF!</definedName>
    <definedName name="ㅈㅂㅈㅂ" localSheetId="4">#REF!</definedName>
    <definedName name="ㅈㅂㅈㅂ" localSheetId="5">#REF!</definedName>
    <definedName name="ㅈㅂㅈㅂ" localSheetId="26">#REF!</definedName>
    <definedName name="ㅈㅂㅈㅂ" localSheetId="25">#REF!</definedName>
    <definedName name="ㅈㅂㅈㅂ">#REF!</definedName>
    <definedName name="ㅈㅂㅈㅂㅈㅂ" localSheetId="10">#REF!</definedName>
    <definedName name="ㅈㅂㅈㅂㅈㅂ" localSheetId="15">#REF!</definedName>
    <definedName name="ㅈㅂㅈㅂㅈㅂ" localSheetId="4">#REF!</definedName>
    <definedName name="ㅈㅂㅈㅂㅈㅂ" localSheetId="5">#REF!</definedName>
    <definedName name="ㅈㅂㅈㅂㅈㅂ" localSheetId="26">#REF!</definedName>
    <definedName name="ㅈㅂㅈㅂㅈㅂ" localSheetId="25">#REF!</definedName>
    <definedName name="ㅈㅂㅈㅂㅈㅂ">#REF!</definedName>
    <definedName name="ㅈㅅ" localSheetId="10">#REF!</definedName>
    <definedName name="ㅈㅅ" localSheetId="8">#REF!</definedName>
    <definedName name="ㅈㅅ" localSheetId="15">#REF!</definedName>
    <definedName name="ㅈㅅ" localSheetId="24">#REF!</definedName>
    <definedName name="ㅈㅅ" localSheetId="4">#REF!</definedName>
    <definedName name="ㅈㅅ" localSheetId="5">#REF!</definedName>
    <definedName name="ㅈㅅ" localSheetId="26">#REF!</definedName>
    <definedName name="ㅈㅅ" localSheetId="25">#REF!</definedName>
    <definedName name="ㅈㅅ">#REF!</definedName>
    <definedName name="ㅈㅅ_8" localSheetId="10">#REF!</definedName>
    <definedName name="ㅈㅅ_8" localSheetId="8">#REF!</definedName>
    <definedName name="ㅈㅅ_8" localSheetId="15">#REF!</definedName>
    <definedName name="ㅈㅅ_8" localSheetId="24">#REF!</definedName>
    <definedName name="ㅈㅅ_8" localSheetId="4">#REF!</definedName>
    <definedName name="ㅈㅅ_8" localSheetId="5">#REF!</definedName>
    <definedName name="ㅈㅅ_8" localSheetId="26">#REF!</definedName>
    <definedName name="ㅈㅅ_8" localSheetId="25">#REF!</definedName>
    <definedName name="ㅈㅅ_8">#REF!</definedName>
    <definedName name="ㅈㅅㄱ" localSheetId="10">#REF!</definedName>
    <definedName name="ㅈㅅㄱ" localSheetId="15">#REF!</definedName>
    <definedName name="ㅈㅅㄱ" localSheetId="4">#REF!</definedName>
    <definedName name="ㅈㅅㄱ" localSheetId="5">#REF!</definedName>
    <definedName name="ㅈㅅㄱ" localSheetId="26">#REF!</definedName>
    <definedName name="ㅈㅅㄱ" localSheetId="25">#REF!</definedName>
    <definedName name="ㅈㅅㄱ">#REF!</definedName>
    <definedName name="ㅈㅅㄱㄷㅈ" localSheetId="10">#REF!</definedName>
    <definedName name="ㅈㅅㄱㄷㅈ" localSheetId="15">#REF!</definedName>
    <definedName name="ㅈㅅㄱㄷㅈ" localSheetId="4">#REF!</definedName>
    <definedName name="ㅈㅅㄱㄷㅈ" localSheetId="5">#REF!</definedName>
    <definedName name="ㅈㅅㄱㄷㅈ" localSheetId="26">#REF!</definedName>
    <definedName name="ㅈㅅㄱㄷㅈ" localSheetId="25">#REF!</definedName>
    <definedName name="ㅈㅅㄱㄷㅈ">#REF!</definedName>
    <definedName name="ㅈㅇ" localSheetId="10">#REF!</definedName>
    <definedName name="ㅈㅇ" localSheetId="15">#REF!</definedName>
    <definedName name="ㅈㅇ" localSheetId="4">#REF!</definedName>
    <definedName name="ㅈㅇ" localSheetId="5">#REF!</definedName>
    <definedName name="ㅈㅇ" localSheetId="26">#REF!</definedName>
    <definedName name="ㅈㅇ" localSheetId="25">#REF!</definedName>
    <definedName name="ㅈㅇ">#REF!</definedName>
    <definedName name="ㅈㅇㅇㄴㅁㅇㄴㅁ" localSheetId="10">#REF!</definedName>
    <definedName name="ㅈㅇㅇㄴㅁㅇㄴㅁ" localSheetId="15">#REF!</definedName>
    <definedName name="ㅈㅇㅇㄴㅁㅇㄴㅁ" localSheetId="4">#REF!</definedName>
    <definedName name="ㅈㅇㅇㄴㅁㅇㄴㅁ" localSheetId="5">#REF!</definedName>
    <definedName name="ㅈㅇㅇㄴㅁㅇㄴㅁ" localSheetId="26">#REF!</definedName>
    <definedName name="ㅈㅇㅇㄴㅁㅇㄴㅁ" localSheetId="25">#REF!</definedName>
    <definedName name="ㅈㅇㅇㄴㅁㅇㄴㅁ">#REF!</definedName>
    <definedName name="ㅈㅈ" localSheetId="24">#REF!</definedName>
    <definedName name="ㅈㅈ" hidden="1">{#N/A,#N/A,FALSE,"표지목차"}</definedName>
    <definedName name="ㅈㅈ_8" localSheetId="10">#REF!</definedName>
    <definedName name="ㅈㅈ_8" localSheetId="8">#REF!</definedName>
    <definedName name="ㅈㅈ_8" localSheetId="15">#REF!</definedName>
    <definedName name="ㅈㅈ_8" localSheetId="24">#REF!</definedName>
    <definedName name="ㅈㅈ_8" localSheetId="4">#REF!</definedName>
    <definedName name="ㅈㅈ_8" localSheetId="5">#REF!</definedName>
    <definedName name="ㅈㅈ_8" localSheetId="26">#REF!</definedName>
    <definedName name="ㅈㅈ_8" localSheetId="25">#REF!</definedName>
    <definedName name="ㅈㅈ_8">#REF!</definedName>
    <definedName name="ㅈㅈㄷㅈㅂㄷ" localSheetId="10">#REF!</definedName>
    <definedName name="ㅈㅈㄷㅈㅂㄷ" localSheetId="15">#REF!</definedName>
    <definedName name="ㅈㅈㄷㅈㅂㄷ" localSheetId="4">#REF!</definedName>
    <definedName name="ㅈㅈㄷㅈㅂㄷ" localSheetId="5">#REF!</definedName>
    <definedName name="ㅈㅈㄷㅈㅂㄷ" localSheetId="26">#REF!</definedName>
    <definedName name="ㅈㅈㄷㅈㅂㄷ" localSheetId="25">#REF!</definedName>
    <definedName name="ㅈㅈㄷㅈㅂㄷ">#REF!</definedName>
    <definedName name="ㅈㅈㅈ" localSheetId="10">BlankMacro1</definedName>
    <definedName name="ㅈㅈㅈ" localSheetId="15">BlankMacro1</definedName>
    <definedName name="ㅈㅈㅈ" localSheetId="24">BlankMacro1</definedName>
    <definedName name="ㅈㅈㅈ" localSheetId="4">BlankMacro1</definedName>
    <definedName name="ㅈㅈㅈ" localSheetId="5">BlankMacro1</definedName>
    <definedName name="ㅈㅈㅈ" localSheetId="26">BlankMacro1</definedName>
    <definedName name="ㅈㅈㅈ" localSheetId="25">BlankMacro1</definedName>
    <definedName name="ㅈㅈㅈ">BlankMacro1</definedName>
    <definedName name="ㅈㅈㅈㅈㅈ" localSheetId="18" hidden="1">{"'중기작업1'!$A$1:$V$18"}</definedName>
    <definedName name="ㅈㅈㅈㅈㅈ" localSheetId="21" hidden="1">{"'중기작업1'!$A$1:$V$18"}</definedName>
    <definedName name="ㅈㅈㅈㅈㅈ" hidden="1">{"'중기작업1'!$A$1:$V$18"}</definedName>
    <definedName name="자" localSheetId="10">'[54]토사(PE)'!#REF!</definedName>
    <definedName name="자" localSheetId="8">'[54]토사(PE)'!#REF!</definedName>
    <definedName name="자" localSheetId="15">'[54]토사(PE)'!#REF!</definedName>
    <definedName name="자" localSheetId="4">'[54]토사(PE)'!#REF!</definedName>
    <definedName name="자" localSheetId="5">'[54]토사(PE)'!#REF!</definedName>
    <definedName name="자" localSheetId="26">'[54]토사(PE)'!#REF!</definedName>
    <definedName name="자" localSheetId="25">'[54]토사(PE)'!#REF!</definedName>
    <definedName name="자">'[54]토사(PE)'!#REF!</definedName>
    <definedName name="자_트" localSheetId="10">#REF!</definedName>
    <definedName name="자_트" localSheetId="8">#REF!</definedName>
    <definedName name="자_트" localSheetId="15">#REF!</definedName>
    <definedName name="자_트" localSheetId="24">#REF!</definedName>
    <definedName name="자_트" localSheetId="4">#REF!</definedName>
    <definedName name="자_트" localSheetId="5">#REF!</definedName>
    <definedName name="자_트" localSheetId="26">#REF!</definedName>
    <definedName name="자_트" localSheetId="25">#REF!</definedName>
    <definedName name="자_트">#REF!</definedName>
    <definedName name="자갈운반" localSheetId="24">'전기관로 토공산근'!자갈운반</definedName>
    <definedName name="자갈운반">'전기관로 토공산근'!자갈운반</definedName>
    <definedName name="자료" localSheetId="24">'전기관로 토공산근'!자료</definedName>
    <definedName name="자료">'전기관로 토공산근'!자료</definedName>
    <definedName name="자재" localSheetId="10">#REF!</definedName>
    <definedName name="자재" localSheetId="8">#REF!</definedName>
    <definedName name="자재" localSheetId="15">#REF!</definedName>
    <definedName name="자재" localSheetId="24">#REF!</definedName>
    <definedName name="자재" localSheetId="4">#REF!</definedName>
    <definedName name="자재" localSheetId="5">#REF!</definedName>
    <definedName name="자재" localSheetId="26">#REF!</definedName>
    <definedName name="자재" localSheetId="25">#REF!</definedName>
    <definedName name="자재">#REF!</definedName>
    <definedName name="자재집계표">[21]DATE!$E$24:$E$85</definedName>
    <definedName name="자재집계표제목" localSheetId="10">#REF!</definedName>
    <definedName name="자재집계표제목" localSheetId="15">#REF!</definedName>
    <definedName name="자재집계표제목" localSheetId="4">#REF!</definedName>
    <definedName name="자재집계표제목" localSheetId="5">#REF!</definedName>
    <definedName name="자재집계표제목" localSheetId="26">#REF!</definedName>
    <definedName name="자재집계표제목" localSheetId="25">#REF!</definedName>
    <definedName name="자재집계표제목">#REF!</definedName>
    <definedName name="작업구뚜껑" localSheetId="10">#REF!</definedName>
    <definedName name="작업구뚜껑" localSheetId="15">#REF!</definedName>
    <definedName name="작업구뚜껑" localSheetId="4">#REF!</definedName>
    <definedName name="작업구뚜껑" localSheetId="5">#REF!</definedName>
    <definedName name="작업구뚜껑" localSheetId="26">#REF!</definedName>
    <definedName name="작업구뚜껑" localSheetId="25">#REF!</definedName>
    <definedName name="작업구뚜껑">#REF!</definedName>
    <definedName name="작업반장">'[65]99노임단가'!$D$4</definedName>
    <definedName name="작업코드" localSheetId="10">#REF!</definedName>
    <definedName name="작업코드" localSheetId="8">#REF!</definedName>
    <definedName name="작업코드" localSheetId="15">#REF!</definedName>
    <definedName name="작업코드" localSheetId="24">#REF!</definedName>
    <definedName name="작업코드" localSheetId="4">#REF!</definedName>
    <definedName name="작업코드" localSheetId="5">#REF!</definedName>
    <definedName name="작업코드" localSheetId="26">#REF!</definedName>
    <definedName name="작업코드" localSheetId="25">#REF!</definedName>
    <definedName name="작업코드">#REF!</definedName>
    <definedName name="잔류수압강도" localSheetId="10">#REF!</definedName>
    <definedName name="잔류수압강도" localSheetId="15">#REF!</definedName>
    <definedName name="잔류수압강도" localSheetId="4">#REF!</definedName>
    <definedName name="잔류수압강도" localSheetId="5">#REF!</definedName>
    <definedName name="잔류수압강도" localSheetId="26">#REF!</definedName>
    <definedName name="잔류수압강도" localSheetId="25">#REF!</definedName>
    <definedName name="잔류수압강도">#REF!</definedName>
    <definedName name="잔류수위" localSheetId="10">#REF!</definedName>
    <definedName name="잔류수위" localSheetId="15">#REF!</definedName>
    <definedName name="잔류수위" localSheetId="4">#REF!</definedName>
    <definedName name="잔류수위" localSheetId="5">#REF!</definedName>
    <definedName name="잔류수위" localSheetId="26">#REF!</definedName>
    <definedName name="잔류수위" localSheetId="25">#REF!</definedName>
    <definedName name="잔류수위">#REF!</definedName>
    <definedName name="잔토" localSheetId="10">#REF!</definedName>
    <definedName name="잔토" localSheetId="15">#REF!</definedName>
    <definedName name="잔토" localSheetId="4">#REF!</definedName>
    <definedName name="잔토" localSheetId="5">#REF!</definedName>
    <definedName name="잔토" localSheetId="26">#REF!</definedName>
    <definedName name="잔토" localSheetId="25">#REF!</definedName>
    <definedName name="잔토">#REF!</definedName>
    <definedName name="잔토경" localSheetId="10">#REF!</definedName>
    <definedName name="잔토경" localSheetId="15">#REF!</definedName>
    <definedName name="잔토경" localSheetId="4">#REF!</definedName>
    <definedName name="잔토경" localSheetId="5">#REF!</definedName>
    <definedName name="잔토경" localSheetId="26">#REF!</definedName>
    <definedName name="잔토경" localSheetId="25">#REF!</definedName>
    <definedName name="잔토경">#REF!</definedName>
    <definedName name="잔토노" localSheetId="10">#REF!</definedName>
    <definedName name="잔토노" localSheetId="15">#REF!</definedName>
    <definedName name="잔토노" localSheetId="4">#REF!</definedName>
    <definedName name="잔토노" localSheetId="5">#REF!</definedName>
    <definedName name="잔토노" localSheetId="26">#REF!</definedName>
    <definedName name="잔토노" localSheetId="25">#REF!</definedName>
    <definedName name="잔토노">#REF!</definedName>
    <definedName name="잔토재" localSheetId="10">#REF!</definedName>
    <definedName name="잔토재" localSheetId="15">#REF!</definedName>
    <definedName name="잔토재" localSheetId="4">#REF!</definedName>
    <definedName name="잔토재" localSheetId="5">#REF!</definedName>
    <definedName name="잔토재" localSheetId="26">#REF!</definedName>
    <definedName name="잔토재" localSheetId="25">#REF!</definedName>
    <definedName name="잔토재">#REF!</definedName>
    <definedName name="잔토처리" localSheetId="10">#REF!</definedName>
    <definedName name="잔토처리" localSheetId="15">#REF!</definedName>
    <definedName name="잔토처리" localSheetId="4">#REF!</definedName>
    <definedName name="잔토처리" localSheetId="5">#REF!</definedName>
    <definedName name="잔토처리" localSheetId="26">#REF!</definedName>
    <definedName name="잔토처리" localSheetId="25">#REF!</definedName>
    <definedName name="잔토처리">#REF!</definedName>
    <definedName name="잠관" localSheetId="18" hidden="1">{"'중기작업1'!$A$1:$V$18"}</definedName>
    <definedName name="잠관" localSheetId="21" hidden="1">{"'중기작업1'!$A$1:$V$18"}</definedName>
    <definedName name="잠관" hidden="1">{"'중기작업1'!$A$1:$V$18"}</definedName>
    <definedName name="잡석" localSheetId="10">[62]수량산출!#REF!</definedName>
    <definedName name="잡석" localSheetId="8">[62]수량산출!#REF!</definedName>
    <definedName name="잡석" localSheetId="15">[62]수량산출!#REF!</definedName>
    <definedName name="잡석" localSheetId="24">#REF!</definedName>
    <definedName name="잡석" localSheetId="4">[62]수량산출!#REF!</definedName>
    <definedName name="잡석" localSheetId="5">[62]수량산출!#REF!</definedName>
    <definedName name="잡석" localSheetId="26">[62]수량산출!#REF!</definedName>
    <definedName name="잡석" localSheetId="25">[62]수량산출!#REF!</definedName>
    <definedName name="잡석">[62]수량산출!#REF!</definedName>
    <definedName name="장고개터널A1353" localSheetId="10">#REF!</definedName>
    <definedName name="장고개터널A1353" localSheetId="15">#REF!</definedName>
    <definedName name="장고개터널A1353" localSheetId="4">#REF!</definedName>
    <definedName name="장고개터널A1353" localSheetId="5">#REF!</definedName>
    <definedName name="장고개터널A1353" localSheetId="26">#REF!</definedName>
    <definedName name="장고개터널A1353" localSheetId="25">#REF!</definedName>
    <definedName name="장고개터널A1353">#REF!</definedName>
    <definedName name="장산교" localSheetId="10">#REF!</definedName>
    <definedName name="장산교" localSheetId="8">#REF!</definedName>
    <definedName name="장산교" localSheetId="15">#REF!</definedName>
    <definedName name="장산교" localSheetId="24">#REF!</definedName>
    <definedName name="장산교" localSheetId="4">#REF!</definedName>
    <definedName name="장산교" localSheetId="5">#REF!</definedName>
    <definedName name="장산교" localSheetId="26">#REF!</definedName>
    <definedName name="장산교" localSheetId="25">#REF!</definedName>
    <definedName name="장산교">#REF!</definedName>
    <definedName name="장산교_8" localSheetId="10">#REF!</definedName>
    <definedName name="장산교_8" localSheetId="8">#REF!</definedName>
    <definedName name="장산교_8" localSheetId="15">#REF!</definedName>
    <definedName name="장산교_8" localSheetId="24">#REF!</definedName>
    <definedName name="장산교_8" localSheetId="4">#REF!</definedName>
    <definedName name="장산교_8" localSheetId="5">#REF!</definedName>
    <definedName name="장산교_8" localSheetId="26">#REF!</definedName>
    <definedName name="장산교_8" localSheetId="25">#REF!</definedName>
    <definedName name="장산교_8">#REF!</definedName>
    <definedName name="장상교" localSheetId="10">#REF!</definedName>
    <definedName name="장상교" localSheetId="15">#REF!</definedName>
    <definedName name="장상교" localSheetId="4">#REF!</definedName>
    <definedName name="장상교" localSheetId="5">#REF!</definedName>
    <definedName name="장상교" localSheetId="26">#REF!</definedName>
    <definedName name="장상교" localSheetId="25">#REF!</definedName>
    <definedName name="장상교">#REF!</definedName>
    <definedName name="장순상" localSheetId="10">#REF!</definedName>
    <definedName name="장순상" localSheetId="15">#REF!</definedName>
    <definedName name="장순상" localSheetId="4">#REF!</definedName>
    <definedName name="장순상" localSheetId="5">#REF!</definedName>
    <definedName name="장순상" localSheetId="26">#REF!</definedName>
    <definedName name="장순상" localSheetId="25">#REF!</definedName>
    <definedName name="장순상">#REF!</definedName>
    <definedName name="재">#NAME?</definedName>
    <definedName name="재_10">#NAME?</definedName>
    <definedName name="재_8">#NAME?</definedName>
    <definedName name="재_9">#NAME?</definedName>
    <definedName name="재료" localSheetId="18" hidden="1">{"'결과(하)'!$L$24"}</definedName>
    <definedName name="재료" localSheetId="21" hidden="1">{"'결과(하)'!$L$24"}</definedName>
    <definedName name="재료" hidden="1">{"'결과(하)'!$L$24"}</definedName>
    <definedName name="재료1000" localSheetId="10">#REF!</definedName>
    <definedName name="재료1000" localSheetId="8">#REF!</definedName>
    <definedName name="재료1000" localSheetId="15">#REF!</definedName>
    <definedName name="재료1000" localSheetId="24">#REF!</definedName>
    <definedName name="재료1000" localSheetId="4">#REF!</definedName>
    <definedName name="재료1000" localSheetId="5">#REF!</definedName>
    <definedName name="재료1000" localSheetId="26">#REF!</definedName>
    <definedName name="재료1000" localSheetId="25">#REF!</definedName>
    <definedName name="재료1000">#REF!</definedName>
    <definedName name="재료1000_8" localSheetId="10">#REF!</definedName>
    <definedName name="재료1000_8" localSheetId="8">#REF!</definedName>
    <definedName name="재료1000_8" localSheetId="15">#REF!</definedName>
    <definedName name="재료1000_8" localSheetId="24">#REF!</definedName>
    <definedName name="재료1000_8" localSheetId="4">#REF!</definedName>
    <definedName name="재료1000_8" localSheetId="5">#REF!</definedName>
    <definedName name="재료1000_8" localSheetId="26">#REF!</definedName>
    <definedName name="재료1000_8" localSheetId="25">#REF!</definedName>
    <definedName name="재료1000_8">#REF!</definedName>
    <definedName name="재료1100" localSheetId="10">#REF!</definedName>
    <definedName name="재료1100" localSheetId="8">#REF!</definedName>
    <definedName name="재료1100" localSheetId="15">#REF!</definedName>
    <definedName name="재료1100" localSheetId="24">#REF!</definedName>
    <definedName name="재료1100" localSheetId="4">#REF!</definedName>
    <definedName name="재료1100" localSheetId="5">#REF!</definedName>
    <definedName name="재료1100" localSheetId="26">#REF!</definedName>
    <definedName name="재료1100" localSheetId="25">#REF!</definedName>
    <definedName name="재료1100">#REF!</definedName>
    <definedName name="재료1100_8" localSheetId="10">#REF!</definedName>
    <definedName name="재료1100_8" localSheetId="8">#REF!</definedName>
    <definedName name="재료1100_8" localSheetId="15">#REF!</definedName>
    <definedName name="재료1100_8" localSheetId="4">#REF!</definedName>
    <definedName name="재료1100_8" localSheetId="5">#REF!</definedName>
    <definedName name="재료1100_8" localSheetId="26">#REF!</definedName>
    <definedName name="재료1100_8" localSheetId="25">#REF!</definedName>
    <definedName name="재료1100_8">#REF!</definedName>
    <definedName name="재료1200" localSheetId="10">#REF!</definedName>
    <definedName name="재료1200" localSheetId="8">#REF!</definedName>
    <definedName name="재료1200" localSheetId="15">#REF!</definedName>
    <definedName name="재료1200" localSheetId="4">#REF!</definedName>
    <definedName name="재료1200" localSheetId="5">#REF!</definedName>
    <definedName name="재료1200" localSheetId="26">#REF!</definedName>
    <definedName name="재료1200" localSheetId="25">#REF!</definedName>
    <definedName name="재료1200">#REF!</definedName>
    <definedName name="재료1200_8" localSheetId="10">#REF!</definedName>
    <definedName name="재료1200_8" localSheetId="8">#REF!</definedName>
    <definedName name="재료1200_8" localSheetId="15">#REF!</definedName>
    <definedName name="재료1200_8" localSheetId="4">#REF!</definedName>
    <definedName name="재료1200_8" localSheetId="5">#REF!</definedName>
    <definedName name="재료1200_8" localSheetId="26">#REF!</definedName>
    <definedName name="재료1200_8" localSheetId="25">#REF!</definedName>
    <definedName name="재료1200_8">#REF!</definedName>
    <definedName name="재료1350" localSheetId="10">#REF!</definedName>
    <definedName name="재료1350" localSheetId="8">#REF!</definedName>
    <definedName name="재료1350" localSheetId="15">#REF!</definedName>
    <definedName name="재료1350" localSheetId="4">#REF!</definedName>
    <definedName name="재료1350" localSheetId="5">#REF!</definedName>
    <definedName name="재료1350" localSheetId="26">#REF!</definedName>
    <definedName name="재료1350" localSheetId="25">#REF!</definedName>
    <definedName name="재료1350">#REF!</definedName>
    <definedName name="재료1350_8" localSheetId="10">#REF!</definedName>
    <definedName name="재료1350_8" localSheetId="8">#REF!</definedName>
    <definedName name="재료1350_8" localSheetId="15">#REF!</definedName>
    <definedName name="재료1350_8" localSheetId="4">#REF!</definedName>
    <definedName name="재료1350_8" localSheetId="5">#REF!</definedName>
    <definedName name="재료1350_8" localSheetId="26">#REF!</definedName>
    <definedName name="재료1350_8" localSheetId="25">#REF!</definedName>
    <definedName name="재료1350_8">#REF!</definedName>
    <definedName name="재료1500" localSheetId="10">#REF!</definedName>
    <definedName name="재료1500" localSheetId="8">#REF!</definedName>
    <definedName name="재료1500" localSheetId="15">#REF!</definedName>
    <definedName name="재료1500" localSheetId="4">#REF!</definedName>
    <definedName name="재료1500" localSheetId="5">#REF!</definedName>
    <definedName name="재료1500" localSheetId="26">#REF!</definedName>
    <definedName name="재료1500" localSheetId="25">#REF!</definedName>
    <definedName name="재료1500">#REF!</definedName>
    <definedName name="재료1500_8" localSheetId="10">#REF!</definedName>
    <definedName name="재료1500_8" localSheetId="8">#REF!</definedName>
    <definedName name="재료1500_8" localSheetId="15">#REF!</definedName>
    <definedName name="재료1500_8" localSheetId="4">#REF!</definedName>
    <definedName name="재료1500_8" localSheetId="5">#REF!</definedName>
    <definedName name="재료1500_8" localSheetId="26">#REF!</definedName>
    <definedName name="재료1500_8" localSheetId="25">#REF!</definedName>
    <definedName name="재료1500_8">#REF!</definedName>
    <definedName name="재료400" localSheetId="10">#REF!</definedName>
    <definedName name="재료400" localSheetId="8">#REF!</definedName>
    <definedName name="재료400" localSheetId="15">#REF!</definedName>
    <definedName name="재료400" localSheetId="4">#REF!</definedName>
    <definedName name="재료400" localSheetId="5">#REF!</definedName>
    <definedName name="재료400" localSheetId="26">#REF!</definedName>
    <definedName name="재료400" localSheetId="25">#REF!</definedName>
    <definedName name="재료400">#REF!</definedName>
    <definedName name="재료400_8" localSheetId="10">#REF!</definedName>
    <definedName name="재료400_8" localSheetId="8">#REF!</definedName>
    <definedName name="재료400_8" localSheetId="15">#REF!</definedName>
    <definedName name="재료400_8" localSheetId="4">#REF!</definedName>
    <definedName name="재료400_8" localSheetId="5">#REF!</definedName>
    <definedName name="재료400_8" localSheetId="26">#REF!</definedName>
    <definedName name="재료400_8" localSheetId="25">#REF!</definedName>
    <definedName name="재료400_8">#REF!</definedName>
    <definedName name="재료450" localSheetId="10">#REF!</definedName>
    <definedName name="재료450" localSheetId="8">#REF!</definedName>
    <definedName name="재료450" localSheetId="15">#REF!</definedName>
    <definedName name="재료450" localSheetId="4">#REF!</definedName>
    <definedName name="재료450" localSheetId="5">#REF!</definedName>
    <definedName name="재료450" localSheetId="26">#REF!</definedName>
    <definedName name="재료450" localSheetId="25">#REF!</definedName>
    <definedName name="재료450">#REF!</definedName>
    <definedName name="재료450_8" localSheetId="10">#REF!</definedName>
    <definedName name="재료450_8" localSheetId="8">#REF!</definedName>
    <definedName name="재료450_8" localSheetId="15">#REF!</definedName>
    <definedName name="재료450_8" localSheetId="4">#REF!</definedName>
    <definedName name="재료450_8" localSheetId="5">#REF!</definedName>
    <definedName name="재료450_8" localSheetId="26">#REF!</definedName>
    <definedName name="재료450_8" localSheetId="25">#REF!</definedName>
    <definedName name="재료450_8">#REF!</definedName>
    <definedName name="재료500" localSheetId="10">#REF!</definedName>
    <definedName name="재료500" localSheetId="8">#REF!</definedName>
    <definedName name="재료500" localSheetId="15">#REF!</definedName>
    <definedName name="재료500" localSheetId="4">#REF!</definedName>
    <definedName name="재료500" localSheetId="5">#REF!</definedName>
    <definedName name="재료500" localSheetId="26">#REF!</definedName>
    <definedName name="재료500" localSheetId="25">#REF!</definedName>
    <definedName name="재료500">#REF!</definedName>
    <definedName name="재료500_8" localSheetId="10">#REF!</definedName>
    <definedName name="재료500_8" localSheetId="8">#REF!</definedName>
    <definedName name="재료500_8" localSheetId="15">#REF!</definedName>
    <definedName name="재료500_8" localSheetId="4">#REF!</definedName>
    <definedName name="재료500_8" localSheetId="5">#REF!</definedName>
    <definedName name="재료500_8" localSheetId="26">#REF!</definedName>
    <definedName name="재료500_8" localSheetId="25">#REF!</definedName>
    <definedName name="재료500_8">#REF!</definedName>
    <definedName name="재료600" localSheetId="10">#REF!</definedName>
    <definedName name="재료600" localSheetId="8">#REF!</definedName>
    <definedName name="재료600" localSheetId="15">#REF!</definedName>
    <definedName name="재료600" localSheetId="4">#REF!</definedName>
    <definedName name="재료600" localSheetId="5">#REF!</definedName>
    <definedName name="재료600" localSheetId="26">#REF!</definedName>
    <definedName name="재료600" localSheetId="25">#REF!</definedName>
    <definedName name="재료600">#REF!</definedName>
    <definedName name="재료600_8" localSheetId="10">#REF!</definedName>
    <definedName name="재료600_8" localSheetId="8">#REF!</definedName>
    <definedName name="재료600_8" localSheetId="15">#REF!</definedName>
    <definedName name="재료600_8" localSheetId="4">#REF!</definedName>
    <definedName name="재료600_8" localSheetId="5">#REF!</definedName>
    <definedName name="재료600_8" localSheetId="26">#REF!</definedName>
    <definedName name="재료600_8" localSheetId="25">#REF!</definedName>
    <definedName name="재료600_8">#REF!</definedName>
    <definedName name="재료700" localSheetId="10">#REF!</definedName>
    <definedName name="재료700" localSheetId="8">#REF!</definedName>
    <definedName name="재료700" localSheetId="15">#REF!</definedName>
    <definedName name="재료700" localSheetId="4">#REF!</definedName>
    <definedName name="재료700" localSheetId="5">#REF!</definedName>
    <definedName name="재료700" localSheetId="26">#REF!</definedName>
    <definedName name="재료700" localSheetId="25">#REF!</definedName>
    <definedName name="재료700">#REF!</definedName>
    <definedName name="재료700_8" localSheetId="10">#REF!</definedName>
    <definedName name="재료700_8" localSheetId="8">#REF!</definedName>
    <definedName name="재료700_8" localSheetId="15">#REF!</definedName>
    <definedName name="재료700_8" localSheetId="4">#REF!</definedName>
    <definedName name="재료700_8" localSheetId="5">#REF!</definedName>
    <definedName name="재료700_8" localSheetId="26">#REF!</definedName>
    <definedName name="재료700_8" localSheetId="25">#REF!</definedName>
    <definedName name="재료700_8">#REF!</definedName>
    <definedName name="재료800" localSheetId="10">#REF!</definedName>
    <definedName name="재료800" localSheetId="8">#REF!</definedName>
    <definedName name="재료800" localSheetId="15">#REF!</definedName>
    <definedName name="재료800" localSheetId="4">#REF!</definedName>
    <definedName name="재료800" localSheetId="5">#REF!</definedName>
    <definedName name="재료800" localSheetId="26">#REF!</definedName>
    <definedName name="재료800" localSheetId="25">#REF!</definedName>
    <definedName name="재료800">#REF!</definedName>
    <definedName name="재료800_8" localSheetId="10">#REF!</definedName>
    <definedName name="재료800_8" localSheetId="8">#REF!</definedName>
    <definedName name="재료800_8" localSheetId="15">#REF!</definedName>
    <definedName name="재료800_8" localSheetId="4">#REF!</definedName>
    <definedName name="재료800_8" localSheetId="5">#REF!</definedName>
    <definedName name="재료800_8" localSheetId="26">#REF!</definedName>
    <definedName name="재료800_8" localSheetId="25">#REF!</definedName>
    <definedName name="재료800_8">#REF!</definedName>
    <definedName name="재료900" localSheetId="10">#REF!</definedName>
    <definedName name="재료900" localSheetId="8">#REF!</definedName>
    <definedName name="재료900" localSheetId="15">#REF!</definedName>
    <definedName name="재료900" localSheetId="4">#REF!</definedName>
    <definedName name="재료900" localSheetId="5">#REF!</definedName>
    <definedName name="재료900" localSheetId="26">#REF!</definedName>
    <definedName name="재료900" localSheetId="25">#REF!</definedName>
    <definedName name="재료900">#REF!</definedName>
    <definedName name="재료900_8" localSheetId="10">#REF!</definedName>
    <definedName name="재료900_8" localSheetId="8">#REF!</definedName>
    <definedName name="재료900_8" localSheetId="15">#REF!</definedName>
    <definedName name="재료900_8" localSheetId="4">#REF!</definedName>
    <definedName name="재료900_8" localSheetId="5">#REF!</definedName>
    <definedName name="재료900_8" localSheetId="26">#REF!</definedName>
    <definedName name="재료900_8" localSheetId="25">#REF!</definedName>
    <definedName name="재료900_8">#REF!</definedName>
    <definedName name="재료비" localSheetId="10">#REF!</definedName>
    <definedName name="재료비" localSheetId="15">#REF!</definedName>
    <definedName name="재료비" localSheetId="4">#REF!</definedName>
    <definedName name="재료비" localSheetId="5">#REF!</definedName>
    <definedName name="재료비" localSheetId="26">#REF!</definedName>
    <definedName name="재료비" localSheetId="25">#REF!</definedName>
    <definedName name="재료비">#REF!</definedName>
    <definedName name="재료산출" localSheetId="18" hidden="1">{"'중기작업1'!$A$1:$V$18"}</definedName>
    <definedName name="재료산출" localSheetId="21" hidden="1">{"'중기작업1'!$A$1:$V$18"}</definedName>
    <definedName name="재료산출" hidden="1">{"'중기작업1'!$A$1:$V$18"}</definedName>
    <definedName name="재료총집계표" localSheetId="18" hidden="1">{"'중기작업1'!$A$1:$V$18"}</definedName>
    <definedName name="재료총집계표" localSheetId="21" hidden="1">{"'중기작업1'!$A$1:$V$18"}</definedName>
    <definedName name="재료총집계표" hidden="1">{"'중기작업1'!$A$1:$V$18"}</definedName>
    <definedName name="재무부" localSheetId="10">#REF!</definedName>
    <definedName name="재무부" localSheetId="15">#REF!</definedName>
    <definedName name="재무부" localSheetId="4">#REF!</definedName>
    <definedName name="재무부" localSheetId="5">#REF!</definedName>
    <definedName name="재무부" localSheetId="26">#REF!</definedName>
    <definedName name="재무부" localSheetId="25">#REF!</definedName>
    <definedName name="재무부">#REF!</definedName>
    <definedName name="저" localSheetId="10">'[54]토사(PE)'!#REF!</definedName>
    <definedName name="저" localSheetId="8">'[54]토사(PE)'!#REF!</definedName>
    <definedName name="저" localSheetId="15">'[54]토사(PE)'!#REF!</definedName>
    <definedName name="저" localSheetId="4">'[54]토사(PE)'!#REF!</definedName>
    <definedName name="저" localSheetId="5">'[54]토사(PE)'!#REF!</definedName>
    <definedName name="저" localSheetId="26">'[54]토사(PE)'!#REF!</definedName>
    <definedName name="저" localSheetId="25">'[54]토사(PE)'!#REF!</definedName>
    <definedName name="저">'[54]토사(PE)'!#REF!</definedName>
    <definedName name="저케">62694</definedName>
    <definedName name="저판" localSheetId="10">#REF!</definedName>
    <definedName name="저판" localSheetId="15">#REF!</definedName>
    <definedName name="저판" localSheetId="4">#REF!</definedName>
    <definedName name="저판" localSheetId="5">#REF!</definedName>
    <definedName name="저판" localSheetId="26">#REF!</definedName>
    <definedName name="저판" localSheetId="25">#REF!</definedName>
    <definedName name="저판">#REF!</definedName>
    <definedName name="저판두께" localSheetId="10">#REF!</definedName>
    <definedName name="저판두께" localSheetId="8">#REF!</definedName>
    <definedName name="저판두께" localSheetId="15">#REF!</definedName>
    <definedName name="저판두께" localSheetId="24">#REF!</definedName>
    <definedName name="저판두께" localSheetId="4">#REF!</definedName>
    <definedName name="저판두께" localSheetId="5">#REF!</definedName>
    <definedName name="저판두께" localSheetId="26">#REF!</definedName>
    <definedName name="저판두께" localSheetId="25">#REF!</definedName>
    <definedName name="저판두께">#REF!</definedName>
    <definedName name="저판두께_8" localSheetId="10">#REF!</definedName>
    <definedName name="저판두께_8" localSheetId="8">#REF!</definedName>
    <definedName name="저판두께_8" localSheetId="15">#REF!</definedName>
    <definedName name="저판두께_8" localSheetId="24">#REF!</definedName>
    <definedName name="저판두께_8" localSheetId="4">#REF!</definedName>
    <definedName name="저판두께_8" localSheetId="5">#REF!</definedName>
    <definedName name="저판두께_8" localSheetId="26">#REF!</definedName>
    <definedName name="저판두께_8" localSheetId="25">#REF!</definedName>
    <definedName name="저판두께_8">#REF!</definedName>
    <definedName name="저판위치" localSheetId="10">#REF!</definedName>
    <definedName name="저판위치" localSheetId="15">#REF!</definedName>
    <definedName name="저판위치" localSheetId="4">#REF!</definedName>
    <definedName name="저판위치" localSheetId="5">#REF!</definedName>
    <definedName name="저판위치" localSheetId="26">#REF!</definedName>
    <definedName name="저판위치" localSheetId="25">#REF!</definedName>
    <definedName name="저판위치">#REF!</definedName>
    <definedName name="저판폭" localSheetId="10">#REF!</definedName>
    <definedName name="저판폭" localSheetId="15">#REF!</definedName>
    <definedName name="저판폭" localSheetId="4">#REF!</definedName>
    <definedName name="저판폭" localSheetId="5">#REF!</definedName>
    <definedName name="저판폭" localSheetId="26">#REF!</definedName>
    <definedName name="저판폭" localSheetId="25">#REF!</definedName>
    <definedName name="저판폭">#REF!</definedName>
    <definedName name="적용연장" localSheetId="10">#REF!</definedName>
    <definedName name="적용연장" localSheetId="8">#REF!</definedName>
    <definedName name="적용연장" localSheetId="15">#REF!</definedName>
    <definedName name="적용연장" localSheetId="24">#REF!</definedName>
    <definedName name="적용연장" localSheetId="4">#REF!</definedName>
    <definedName name="적용연장" localSheetId="5">#REF!</definedName>
    <definedName name="적용연장" localSheetId="26">#REF!</definedName>
    <definedName name="적용연장" localSheetId="25">#REF!</definedName>
    <definedName name="적용연장">#REF!</definedName>
    <definedName name="적용연장비" localSheetId="10">#REF!</definedName>
    <definedName name="적용연장비" localSheetId="8">#REF!</definedName>
    <definedName name="적용연장비" localSheetId="15">#REF!</definedName>
    <definedName name="적용연장비" localSheetId="4">#REF!</definedName>
    <definedName name="적용연장비" localSheetId="5">#REF!</definedName>
    <definedName name="적용연장비" localSheetId="26">#REF!</definedName>
    <definedName name="적용연장비" localSheetId="25">#REF!</definedName>
    <definedName name="적용연장비">#REF!</definedName>
    <definedName name="전개" localSheetId="10">BlankMacro1</definedName>
    <definedName name="전개" localSheetId="15">BlankMacro1</definedName>
    <definedName name="전개" localSheetId="24">BlankMacro1</definedName>
    <definedName name="전개" localSheetId="4">BlankMacro1</definedName>
    <definedName name="전개" localSheetId="5">BlankMacro1</definedName>
    <definedName name="전개" localSheetId="26">BlankMacro1</definedName>
    <definedName name="전개" localSheetId="25">BlankMacro1</definedName>
    <definedName name="전개">BlankMacro1</definedName>
    <definedName name="전개도12" localSheetId="10">BlankMacro1</definedName>
    <definedName name="전개도12" localSheetId="15">BlankMacro1</definedName>
    <definedName name="전개도12" localSheetId="24">BlankMacro1</definedName>
    <definedName name="전개도12" localSheetId="4">BlankMacro1</definedName>
    <definedName name="전개도12" localSheetId="5">BlankMacro1</definedName>
    <definedName name="전개도12" localSheetId="26">BlankMacro1</definedName>
    <definedName name="전개도12" localSheetId="25">BlankMacro1</definedName>
    <definedName name="전개도12">BlankMacro1</definedName>
    <definedName name="전기" localSheetId="10">#N/A</definedName>
    <definedName name="전기" localSheetId="15">#N/A</definedName>
    <definedName name="전기" localSheetId="24">'전기관로 토공산근'!전기</definedName>
    <definedName name="전기" localSheetId="5">#N/A</definedName>
    <definedName name="전기" localSheetId="26">#N/A</definedName>
    <definedName name="전기">공기밸브실조서!전기</definedName>
    <definedName name="전단면적" localSheetId="10">#REF!</definedName>
    <definedName name="전단면적" localSheetId="15">#REF!</definedName>
    <definedName name="전단면적" localSheetId="4">#REF!</definedName>
    <definedName name="전단면적" localSheetId="5">#REF!</definedName>
    <definedName name="전단면적" localSheetId="26">#REF!</definedName>
    <definedName name="전단면적" localSheetId="25">#REF!</definedName>
    <definedName name="전단면적">#REF!</definedName>
    <definedName name="전력비" localSheetId="10">#REF!</definedName>
    <definedName name="전력비" localSheetId="15">#REF!</definedName>
    <definedName name="전력비" localSheetId="4">#REF!</definedName>
    <definedName name="전력비" localSheetId="5">#REF!</definedName>
    <definedName name="전력비" localSheetId="26">#REF!</definedName>
    <definedName name="전력비" localSheetId="25">#REF!</definedName>
    <definedName name="전력비">#REF!</definedName>
    <definedName name="전망데크B형" localSheetId="18" hidden="1">{"'산출근거'!$B$4:$D$8"}</definedName>
    <definedName name="전망데크B형" localSheetId="21" hidden="1">{"'산출근거'!$B$4:$D$8"}</definedName>
    <definedName name="전망데크B형" hidden="1">{"'산출근거'!$B$4:$D$8"}</definedName>
    <definedName name="전사모멘트" localSheetId="10">#REF!</definedName>
    <definedName name="전사모멘트" localSheetId="8">#REF!</definedName>
    <definedName name="전사모멘트" localSheetId="15">#REF!</definedName>
    <definedName name="전사모멘트" localSheetId="24">#REF!</definedName>
    <definedName name="전사모멘트" localSheetId="4">#REF!</definedName>
    <definedName name="전사모멘트" localSheetId="5">#REF!</definedName>
    <definedName name="전사모멘트" localSheetId="26">#REF!</definedName>
    <definedName name="전사모멘트" localSheetId="25">#REF!</definedName>
    <definedName name="전사모멘트">#REF!</definedName>
    <definedName name="전사모멘트_8" localSheetId="10">#REF!</definedName>
    <definedName name="전사모멘트_8" localSheetId="8">#REF!</definedName>
    <definedName name="전사모멘트_8" localSheetId="15">#REF!</definedName>
    <definedName name="전사모멘트_8" localSheetId="24">#REF!</definedName>
    <definedName name="전사모멘트_8" localSheetId="4">#REF!</definedName>
    <definedName name="전사모멘트_8" localSheetId="5">#REF!</definedName>
    <definedName name="전사모멘트_8" localSheetId="26">#REF!</definedName>
    <definedName name="전사모멘트_8" localSheetId="25">#REF!</definedName>
    <definedName name="전사모멘트_8">#REF!</definedName>
    <definedName name="전사전단력" localSheetId="10">#REF!</definedName>
    <definedName name="전사전단력" localSheetId="8">#REF!</definedName>
    <definedName name="전사전단력" localSheetId="15">#REF!</definedName>
    <definedName name="전사전단력" localSheetId="24">#REF!</definedName>
    <definedName name="전사전단력" localSheetId="4">#REF!</definedName>
    <definedName name="전사전단력" localSheetId="5">#REF!</definedName>
    <definedName name="전사전단력" localSheetId="26">#REF!</definedName>
    <definedName name="전사전단력" localSheetId="25">#REF!</definedName>
    <definedName name="전사전단력">#REF!</definedName>
    <definedName name="전사전단력_8" localSheetId="10">#REF!</definedName>
    <definedName name="전사전단력_8" localSheetId="8">#REF!</definedName>
    <definedName name="전사전단력_8" localSheetId="15">#REF!</definedName>
    <definedName name="전사전단력_8" localSheetId="4">#REF!</definedName>
    <definedName name="전사전단력_8" localSheetId="5">#REF!</definedName>
    <definedName name="전사전단력_8" localSheetId="26">#REF!</definedName>
    <definedName name="전사전단력_8" localSheetId="25">#REF!</definedName>
    <definedName name="전사전단력_8">#REF!</definedName>
    <definedName name="전선30경" localSheetId="10">#REF!</definedName>
    <definedName name="전선30경" localSheetId="15">#REF!</definedName>
    <definedName name="전선30경" localSheetId="4">#REF!</definedName>
    <definedName name="전선30경" localSheetId="5">#REF!</definedName>
    <definedName name="전선30경" localSheetId="26">#REF!</definedName>
    <definedName name="전선30경" localSheetId="25">#REF!</definedName>
    <definedName name="전선30경">#REF!</definedName>
    <definedName name="전선30노" localSheetId="10">#REF!</definedName>
    <definedName name="전선30노" localSheetId="15">#REF!</definedName>
    <definedName name="전선30노" localSheetId="4">#REF!</definedName>
    <definedName name="전선30노" localSheetId="5">#REF!</definedName>
    <definedName name="전선30노" localSheetId="26">#REF!</definedName>
    <definedName name="전선30노" localSheetId="25">#REF!</definedName>
    <definedName name="전선30노">#REF!</definedName>
    <definedName name="전선30재" localSheetId="10">#REF!</definedName>
    <definedName name="전선30재" localSheetId="15">#REF!</definedName>
    <definedName name="전선30재" localSheetId="4">#REF!</definedName>
    <definedName name="전선30재" localSheetId="5">#REF!</definedName>
    <definedName name="전선30재" localSheetId="26">#REF!</definedName>
    <definedName name="전선30재" localSheetId="25">#REF!</definedName>
    <definedName name="전선30재">#REF!</definedName>
    <definedName name="전선관" localSheetId="10">#REF!</definedName>
    <definedName name="전선관" localSheetId="15">#REF!</definedName>
    <definedName name="전선관" localSheetId="4">#REF!</definedName>
    <definedName name="전선관" localSheetId="5">#REF!</definedName>
    <definedName name="전선관" localSheetId="26">#REF!</definedName>
    <definedName name="전선관" localSheetId="25">#REF!</definedName>
    <definedName name="전선관">#REF!</definedName>
    <definedName name="전장" localSheetId="10">#REF!</definedName>
    <definedName name="전장" localSheetId="8">#REF!</definedName>
    <definedName name="전장" localSheetId="15">#REF!</definedName>
    <definedName name="전장" localSheetId="4">#REF!</definedName>
    <definedName name="전장" localSheetId="5">#REF!</definedName>
    <definedName name="전장" localSheetId="26">#REF!</definedName>
    <definedName name="전장" localSheetId="25">#REF!</definedName>
    <definedName name="전장">#REF!</definedName>
    <definedName name="전장_8" localSheetId="10">#REF!</definedName>
    <definedName name="전장_8" localSheetId="8">#REF!</definedName>
    <definedName name="전장_8" localSheetId="15">#REF!</definedName>
    <definedName name="전장_8" localSheetId="4">#REF!</definedName>
    <definedName name="전장_8" localSheetId="5">#REF!</definedName>
    <definedName name="전장_8" localSheetId="26">#REF!</definedName>
    <definedName name="전장_8" localSheetId="25">#REF!</definedName>
    <definedName name="전장_8">#REF!</definedName>
    <definedName name="전체토층깊이" localSheetId="10">#REF!</definedName>
    <definedName name="전체토층깊이" localSheetId="15">#REF!</definedName>
    <definedName name="전체토층깊이" localSheetId="4">#REF!</definedName>
    <definedName name="전체토층깊이" localSheetId="5">#REF!</definedName>
    <definedName name="전체토층깊이" localSheetId="26">#REF!</definedName>
    <definedName name="전체토층깊이" localSheetId="25">#REF!</definedName>
    <definedName name="전체토층깊이">#REF!</definedName>
    <definedName name="전토압1" localSheetId="10">#REF!</definedName>
    <definedName name="전토압1" localSheetId="15">#REF!</definedName>
    <definedName name="전토압1" localSheetId="4">#REF!</definedName>
    <definedName name="전토압1" localSheetId="5">#REF!</definedName>
    <definedName name="전토압1" localSheetId="26">#REF!</definedName>
    <definedName name="전토압1" localSheetId="25">#REF!</definedName>
    <definedName name="전토압1">#REF!</definedName>
    <definedName name="전토압2" localSheetId="10">#REF!</definedName>
    <definedName name="전토압2" localSheetId="15">#REF!</definedName>
    <definedName name="전토압2" localSheetId="4">#REF!</definedName>
    <definedName name="전토압2" localSheetId="5">#REF!</definedName>
    <definedName name="전토압2" localSheetId="26">#REF!</definedName>
    <definedName name="전토압2" localSheetId="25">#REF!</definedName>
    <definedName name="전토압2">#REF!</definedName>
    <definedName name="전토압3" localSheetId="10">#REF!</definedName>
    <definedName name="전토압3" localSheetId="15">#REF!</definedName>
    <definedName name="전토압3" localSheetId="4">#REF!</definedName>
    <definedName name="전토압3" localSheetId="5">#REF!</definedName>
    <definedName name="전토압3" localSheetId="26">#REF!</definedName>
    <definedName name="전토압3" localSheetId="25">#REF!</definedName>
    <definedName name="전토압3">#REF!</definedName>
    <definedName name="전토압4" localSheetId="10">#REF!</definedName>
    <definedName name="전토압4" localSheetId="15">#REF!</definedName>
    <definedName name="전토압4" localSheetId="4">#REF!</definedName>
    <definedName name="전토압4" localSheetId="5">#REF!</definedName>
    <definedName name="전토압4" localSheetId="26">#REF!</definedName>
    <definedName name="전토압4" localSheetId="25">#REF!</definedName>
    <definedName name="전토압4">#REF!</definedName>
    <definedName name="전토처리" localSheetId="10">#REF!</definedName>
    <definedName name="전토처리" localSheetId="15">#REF!</definedName>
    <definedName name="전토처리" localSheetId="4">#REF!</definedName>
    <definedName name="전토처리" localSheetId="5">#REF!</definedName>
    <definedName name="전토처리" localSheetId="26">#REF!</definedName>
    <definedName name="전토처리" localSheetId="25">#REF!</definedName>
    <definedName name="전토처리">#REF!</definedName>
    <definedName name="절곡길이" localSheetId="10">#REF!</definedName>
    <definedName name="절곡길이" localSheetId="15">#REF!</definedName>
    <definedName name="절곡길이" localSheetId="4">#REF!</definedName>
    <definedName name="절곡길이" localSheetId="5">#REF!</definedName>
    <definedName name="절곡길이" localSheetId="26">#REF!</definedName>
    <definedName name="절곡길이" localSheetId="25">#REF!</definedName>
    <definedName name="절곡길이">#REF!</definedName>
    <definedName name="절토" localSheetId="24">'전기관로 토공산근'!절토</definedName>
    <definedName name="절토">'전기관로 토공산근'!절토</definedName>
    <definedName name="절토부" localSheetId="10">BlankMacro1</definedName>
    <definedName name="절토부" localSheetId="15">BlankMacro1</definedName>
    <definedName name="절토부" localSheetId="24">BlankMacro1</definedName>
    <definedName name="절토부" localSheetId="4">BlankMacro1</definedName>
    <definedName name="절토부" localSheetId="5">BlankMacro1</definedName>
    <definedName name="절토부" localSheetId="26">BlankMacro1</definedName>
    <definedName name="절토부" localSheetId="25">BlankMacro1</definedName>
    <definedName name="절토부">BlankMacro1</definedName>
    <definedName name="절토부도수로_재료수량산출" localSheetId="10">#REF!</definedName>
    <definedName name="절토부도수로_재료수량산출" localSheetId="15">#REF!</definedName>
    <definedName name="절토부도수로_재료수량산출" localSheetId="4">#REF!</definedName>
    <definedName name="절토부도수로_재료수량산출" localSheetId="5">#REF!</definedName>
    <definedName name="절토부도수로_재료수량산출" localSheetId="26">#REF!</definedName>
    <definedName name="절토부도수로_재료수량산출" localSheetId="25">#REF!</definedName>
    <definedName name="절토부도수로_재료수량산출">#REF!</definedName>
    <definedName name="절토부도수로_토공수량산출" localSheetId="10">#REF!</definedName>
    <definedName name="절토부도수로_토공수량산출" localSheetId="15">#REF!</definedName>
    <definedName name="절토부도수로_토공수량산출" localSheetId="4">#REF!</definedName>
    <definedName name="절토부도수로_토공수량산출" localSheetId="5">#REF!</definedName>
    <definedName name="절토부도수로_토공수량산출" localSheetId="26">#REF!</definedName>
    <definedName name="절토부도수로_토공수량산출" localSheetId="25">#REF!</definedName>
    <definedName name="절토부도수로_토공수량산출">#REF!</definedName>
    <definedName name="절토부도수로단위수량산출" localSheetId="10">[94]배수관토공산출!#REF!</definedName>
    <definedName name="절토부도수로단위수량산출" localSheetId="8">[94]배수관토공산출!#REF!</definedName>
    <definedName name="절토부도수로단위수량산출" localSheetId="15">[94]배수관토공산출!#REF!</definedName>
    <definedName name="절토부도수로단위수량산출" localSheetId="4">[94]배수관토공산출!#REF!</definedName>
    <definedName name="절토부도수로단위수량산출" localSheetId="5">[94]배수관토공산출!#REF!</definedName>
    <definedName name="절토부도수로단위수량산출" localSheetId="26">[94]배수관토공산출!#REF!</definedName>
    <definedName name="절토부도수로단위수량산출" localSheetId="25">[94]배수관토공산출!#REF!</definedName>
    <definedName name="절토부도수로단위수량산출">[94]배수관토공산출!#REF!</definedName>
    <definedName name="절토부도수로재료수량산출" localSheetId="10">#REF!</definedName>
    <definedName name="절토부도수로재료수량산출" localSheetId="8">#REF!</definedName>
    <definedName name="절토부도수로재료수량산출" localSheetId="15">#REF!</definedName>
    <definedName name="절토부도수로재료수량산출" localSheetId="24">#REF!</definedName>
    <definedName name="절토부도수로재료수량산출" localSheetId="4">#REF!</definedName>
    <definedName name="절토부도수로재료수량산출" localSheetId="5">#REF!</definedName>
    <definedName name="절토부도수로재료수량산출" localSheetId="26">#REF!</definedName>
    <definedName name="절토부도수로재료수량산출" localSheetId="25">#REF!</definedName>
    <definedName name="절토부도수로재료수량산출">#REF!</definedName>
    <definedName name="절토부도수로토공및공제단위수량산식" localSheetId="10">[94]배수관토공산출!#REF!</definedName>
    <definedName name="절토부도수로토공및공제단위수량산식" localSheetId="8">[94]배수관토공산출!#REF!</definedName>
    <definedName name="절토부도수로토공및공제단위수량산식" localSheetId="15">[94]배수관토공산출!#REF!</definedName>
    <definedName name="절토부도수로토공및공제단위수량산식" localSheetId="4">[94]배수관토공산출!#REF!</definedName>
    <definedName name="절토부도수로토공및공제단위수량산식" localSheetId="5">[94]배수관토공산출!#REF!</definedName>
    <definedName name="절토부도수로토공및공제단위수량산식" localSheetId="26">[94]배수관토공산출!#REF!</definedName>
    <definedName name="절토부도수로토공및공제단위수량산식" localSheetId="25">[94]배수관토공산출!#REF!</definedName>
    <definedName name="절토부도수로토공및공제단위수량산식">[94]배수관토공산출!#REF!</definedName>
    <definedName name="절토부도수로토공수량산출" localSheetId="10">#REF!</definedName>
    <definedName name="절토부도수로토공수량산출" localSheetId="8">#REF!</definedName>
    <definedName name="절토부도수로토공수량산출" localSheetId="15">#REF!</definedName>
    <definedName name="절토부도수로토공수량산출" localSheetId="24">#REF!</definedName>
    <definedName name="절토부도수로토공수량산출" localSheetId="4">#REF!</definedName>
    <definedName name="절토부도수로토공수량산출" localSheetId="5">#REF!</definedName>
    <definedName name="절토부도수로토공수량산출" localSheetId="26">#REF!</definedName>
    <definedName name="절토부도수로토공수량산출" localSheetId="25">#REF!</definedName>
    <definedName name="절토부도수로토공수량산출">#REF!</definedName>
    <definedName name="점" localSheetId="10">BlankMacro1</definedName>
    <definedName name="점" localSheetId="15">BlankMacro1</definedName>
    <definedName name="점" localSheetId="24">BlankMacro1</definedName>
    <definedName name="점" localSheetId="4">BlankMacro1</definedName>
    <definedName name="점" localSheetId="5">BlankMacro1</definedName>
    <definedName name="점" localSheetId="26">BlankMacro1</definedName>
    <definedName name="점" localSheetId="25">BlankMacro1</definedName>
    <definedName name="점">BlankMacro1</definedName>
    <definedName name="점검통로" localSheetId="10">#REF!</definedName>
    <definedName name="점검통로" localSheetId="15">#REF!</definedName>
    <definedName name="점검통로" localSheetId="4">#REF!</definedName>
    <definedName name="점검통로" localSheetId="5">#REF!</definedName>
    <definedName name="점검통로" localSheetId="26">#REF!</definedName>
    <definedName name="점검통로" localSheetId="25">#REF!</definedName>
    <definedName name="점검통로">#REF!</definedName>
    <definedName name="점착력1" localSheetId="10">#REF!</definedName>
    <definedName name="점착력1" localSheetId="15">#REF!</definedName>
    <definedName name="점착력1" localSheetId="4">#REF!</definedName>
    <definedName name="점착력1" localSheetId="5">#REF!</definedName>
    <definedName name="점착력1" localSheetId="26">#REF!</definedName>
    <definedName name="점착력1" localSheetId="25">#REF!</definedName>
    <definedName name="점착력1">#REF!</definedName>
    <definedName name="점착력10" localSheetId="10">#REF!</definedName>
    <definedName name="점착력10" localSheetId="15">#REF!</definedName>
    <definedName name="점착력10" localSheetId="4">#REF!</definedName>
    <definedName name="점착력10" localSheetId="5">#REF!</definedName>
    <definedName name="점착력10" localSheetId="26">#REF!</definedName>
    <definedName name="점착력10" localSheetId="25">#REF!</definedName>
    <definedName name="점착력10">#REF!</definedName>
    <definedName name="점착력2" localSheetId="10">#REF!</definedName>
    <definedName name="점착력2" localSheetId="15">#REF!</definedName>
    <definedName name="점착력2" localSheetId="4">#REF!</definedName>
    <definedName name="점착력2" localSheetId="5">#REF!</definedName>
    <definedName name="점착력2" localSheetId="26">#REF!</definedName>
    <definedName name="점착력2" localSheetId="25">#REF!</definedName>
    <definedName name="점착력2">#REF!</definedName>
    <definedName name="점착력3" localSheetId="10">#REF!</definedName>
    <definedName name="점착력3" localSheetId="15">#REF!</definedName>
    <definedName name="점착력3" localSheetId="4">#REF!</definedName>
    <definedName name="점착력3" localSheetId="5">#REF!</definedName>
    <definedName name="점착력3" localSheetId="26">#REF!</definedName>
    <definedName name="점착력3" localSheetId="25">#REF!</definedName>
    <definedName name="점착력3">#REF!</definedName>
    <definedName name="점착력4" localSheetId="10">#REF!</definedName>
    <definedName name="점착력4" localSheetId="15">#REF!</definedName>
    <definedName name="점착력4" localSheetId="4">#REF!</definedName>
    <definedName name="점착력4" localSheetId="5">#REF!</definedName>
    <definedName name="점착력4" localSheetId="26">#REF!</definedName>
    <definedName name="점착력4" localSheetId="25">#REF!</definedName>
    <definedName name="점착력4">#REF!</definedName>
    <definedName name="점착력5" localSheetId="10">#REF!</definedName>
    <definedName name="점착력5" localSheetId="15">#REF!</definedName>
    <definedName name="점착력5" localSheetId="4">#REF!</definedName>
    <definedName name="점착력5" localSheetId="5">#REF!</definedName>
    <definedName name="점착력5" localSheetId="26">#REF!</definedName>
    <definedName name="점착력5" localSheetId="25">#REF!</definedName>
    <definedName name="점착력5">#REF!</definedName>
    <definedName name="점착력6" localSheetId="10">#REF!</definedName>
    <definedName name="점착력6" localSheetId="15">#REF!</definedName>
    <definedName name="점착력6" localSheetId="4">#REF!</definedName>
    <definedName name="점착력6" localSheetId="5">#REF!</definedName>
    <definedName name="점착력6" localSheetId="26">#REF!</definedName>
    <definedName name="점착력6" localSheetId="25">#REF!</definedName>
    <definedName name="점착력6">#REF!</definedName>
    <definedName name="점착력7" localSheetId="10">#REF!</definedName>
    <definedName name="점착력7" localSheetId="15">#REF!</definedName>
    <definedName name="점착력7" localSheetId="4">#REF!</definedName>
    <definedName name="점착력7" localSheetId="5">#REF!</definedName>
    <definedName name="점착력7" localSheetId="26">#REF!</definedName>
    <definedName name="점착력7" localSheetId="25">#REF!</definedName>
    <definedName name="점착력7">#REF!</definedName>
    <definedName name="점착력8" localSheetId="10">#REF!</definedName>
    <definedName name="점착력8" localSheetId="15">#REF!</definedName>
    <definedName name="점착력8" localSheetId="4">#REF!</definedName>
    <definedName name="점착력8" localSheetId="5">#REF!</definedName>
    <definedName name="점착력8" localSheetId="26">#REF!</definedName>
    <definedName name="점착력8" localSheetId="25">#REF!</definedName>
    <definedName name="점착력8">#REF!</definedName>
    <definedName name="점착력9" localSheetId="10">#REF!</definedName>
    <definedName name="점착력9" localSheetId="15">#REF!</definedName>
    <definedName name="점착력9" localSheetId="4">#REF!</definedName>
    <definedName name="점착력9" localSheetId="5">#REF!</definedName>
    <definedName name="점착력9" localSheetId="26">#REF!</definedName>
    <definedName name="점착력9" localSheetId="25">#REF!</definedName>
    <definedName name="점착력9">#REF!</definedName>
    <definedName name="접_높" localSheetId="10">#REF!</definedName>
    <definedName name="접_높" localSheetId="8">#REF!</definedName>
    <definedName name="접_높" localSheetId="15">#REF!</definedName>
    <definedName name="접_높" localSheetId="24">#REF!</definedName>
    <definedName name="접_높" localSheetId="4">#REF!</definedName>
    <definedName name="접_높" localSheetId="5">#REF!</definedName>
    <definedName name="접_높" localSheetId="26">#REF!</definedName>
    <definedName name="접_높" localSheetId="25">#REF!</definedName>
    <definedName name="접_높">#REF!</definedName>
    <definedName name="접_폭" localSheetId="10">#REF!</definedName>
    <definedName name="접_폭" localSheetId="8">#REF!</definedName>
    <definedName name="접_폭" localSheetId="15">#REF!</definedName>
    <definedName name="접_폭" localSheetId="24">#REF!</definedName>
    <definedName name="접_폭" localSheetId="4">#REF!</definedName>
    <definedName name="접_폭" localSheetId="5">#REF!</definedName>
    <definedName name="접_폭" localSheetId="26">#REF!</definedName>
    <definedName name="접_폭" localSheetId="25">#REF!</definedName>
    <definedName name="접_폭">#REF!</definedName>
    <definedName name="접속부" localSheetId="24" hidden="1">{#N/A,#N/A,FALSE,"2~8번"}</definedName>
    <definedName name="접속부" hidden="1">{#N/A,#N/A,FALSE,"2~8번"}</definedName>
    <definedName name="접속부수량" localSheetId="24" hidden="1">{#N/A,#N/A,FALSE,"2~8번"}</definedName>
    <definedName name="접속부수량" hidden="1">{#N/A,#N/A,FALSE,"2~8번"}</definedName>
    <definedName name="접속슬라브길이1" localSheetId="10">#REF!</definedName>
    <definedName name="접속슬라브길이1" localSheetId="8">#REF!</definedName>
    <definedName name="접속슬라브길이1" localSheetId="15">#REF!</definedName>
    <definedName name="접속슬라브길이1" localSheetId="24">#REF!</definedName>
    <definedName name="접속슬라브길이1" localSheetId="4">#REF!</definedName>
    <definedName name="접속슬라브길이1" localSheetId="5">#REF!</definedName>
    <definedName name="접속슬라브길이1" localSheetId="26">#REF!</definedName>
    <definedName name="접속슬라브길이1" localSheetId="25">#REF!</definedName>
    <definedName name="접속슬라브길이1">#REF!</definedName>
    <definedName name="접속슬라브길이2" localSheetId="10">#REF!</definedName>
    <definedName name="접속슬라브길이2" localSheetId="8">#REF!</definedName>
    <definedName name="접속슬라브길이2" localSheetId="15">#REF!</definedName>
    <definedName name="접속슬라브길이2" localSheetId="24">#REF!</definedName>
    <definedName name="접속슬라브길이2" localSheetId="4">#REF!</definedName>
    <definedName name="접속슬라브길이2" localSheetId="5">#REF!</definedName>
    <definedName name="접속슬라브길이2" localSheetId="26">#REF!</definedName>
    <definedName name="접속슬라브길이2" localSheetId="25">#REF!</definedName>
    <definedName name="접속슬라브길이2">#REF!</definedName>
    <definedName name="접속슬라브폭1" localSheetId="10">#REF!</definedName>
    <definedName name="접속슬라브폭1" localSheetId="8">#REF!</definedName>
    <definedName name="접속슬라브폭1" localSheetId="15">#REF!</definedName>
    <definedName name="접속슬라브폭1" localSheetId="24">#REF!</definedName>
    <definedName name="접속슬라브폭1" localSheetId="4">#REF!</definedName>
    <definedName name="접속슬라브폭1" localSheetId="5">#REF!</definedName>
    <definedName name="접속슬라브폭1" localSheetId="26">#REF!</definedName>
    <definedName name="접속슬라브폭1" localSheetId="25">#REF!</definedName>
    <definedName name="접속슬라브폭1">#REF!</definedName>
    <definedName name="접속슬라브폭2" localSheetId="10">#REF!</definedName>
    <definedName name="접속슬라브폭2" localSheetId="8">#REF!</definedName>
    <definedName name="접속슬라브폭2" localSheetId="15">#REF!</definedName>
    <definedName name="접속슬라브폭2" localSheetId="4">#REF!</definedName>
    <definedName name="접속슬라브폭2" localSheetId="5">#REF!</definedName>
    <definedName name="접속슬라브폭2" localSheetId="26">#REF!</definedName>
    <definedName name="접속슬라브폭2" localSheetId="25">#REF!</definedName>
    <definedName name="접속슬라브폭2">#REF!</definedName>
    <definedName name="접속슬라브폭3" localSheetId="10">#REF!</definedName>
    <definedName name="접속슬라브폭3" localSheetId="8">#REF!</definedName>
    <definedName name="접속슬라브폭3" localSheetId="15">#REF!</definedName>
    <definedName name="접속슬라브폭3" localSheetId="4">#REF!</definedName>
    <definedName name="접속슬라브폭3" localSheetId="5">#REF!</definedName>
    <definedName name="접속슬라브폭3" localSheetId="26">#REF!</definedName>
    <definedName name="접속슬라브폭3" localSheetId="25">#REF!</definedName>
    <definedName name="접속슬라브폭3">#REF!</definedName>
    <definedName name="접속슬라브폭4" localSheetId="10">#REF!</definedName>
    <definedName name="접속슬라브폭4" localSheetId="8">#REF!</definedName>
    <definedName name="접속슬라브폭4" localSheetId="15">#REF!</definedName>
    <definedName name="접속슬라브폭4" localSheetId="4">#REF!</definedName>
    <definedName name="접속슬라브폭4" localSheetId="5">#REF!</definedName>
    <definedName name="접속슬라브폭4" localSheetId="26">#REF!</definedName>
    <definedName name="접속슬라브폭4" localSheetId="25">#REF!</definedName>
    <definedName name="접속슬라브폭4">#REF!</definedName>
    <definedName name="접속슬래브" localSheetId="10">#REF!</definedName>
    <definedName name="접속슬래브" localSheetId="15">#REF!</definedName>
    <definedName name="접속슬래브" localSheetId="4">#REF!</definedName>
    <definedName name="접속슬래브" localSheetId="5">#REF!</definedName>
    <definedName name="접속슬래브" localSheetId="26">#REF!</definedName>
    <definedName name="접속슬래브" localSheetId="25">#REF!</definedName>
    <definedName name="접속슬래브">#REF!</definedName>
    <definedName name="접속슬래브접합공" localSheetId="10">#REF!</definedName>
    <definedName name="접속슬래브접합공" localSheetId="15">#REF!</definedName>
    <definedName name="접속슬래브접합공" localSheetId="4">#REF!</definedName>
    <definedName name="접속슬래브접합공" localSheetId="5">#REF!</definedName>
    <definedName name="접속슬래브접합공" localSheetId="26">#REF!</definedName>
    <definedName name="접속슬래브접합공" localSheetId="25">#REF!</definedName>
    <definedName name="접속슬래브접합공">#REF!</definedName>
    <definedName name="접속저판길이1" localSheetId="10">#REF!</definedName>
    <definedName name="접속저판길이1" localSheetId="8">#REF!</definedName>
    <definedName name="접속저판길이1" localSheetId="15">#REF!</definedName>
    <definedName name="접속저판길이1" localSheetId="4">#REF!</definedName>
    <definedName name="접속저판길이1" localSheetId="5">#REF!</definedName>
    <definedName name="접속저판길이1" localSheetId="26">#REF!</definedName>
    <definedName name="접속저판길이1" localSheetId="25">#REF!</definedName>
    <definedName name="접속저판길이1">#REF!</definedName>
    <definedName name="접속저판길이2" localSheetId="10">#REF!</definedName>
    <definedName name="접속저판길이2" localSheetId="8">#REF!</definedName>
    <definedName name="접속저판길이2" localSheetId="15">#REF!</definedName>
    <definedName name="접속저판길이2" localSheetId="4">#REF!</definedName>
    <definedName name="접속저판길이2" localSheetId="5">#REF!</definedName>
    <definedName name="접속저판길이2" localSheetId="26">#REF!</definedName>
    <definedName name="접속저판길이2" localSheetId="25">#REF!</definedName>
    <definedName name="접속저판길이2">#REF!</definedName>
    <definedName name="접속저판폭1" localSheetId="10">#REF!</definedName>
    <definedName name="접속저판폭1" localSheetId="8">#REF!</definedName>
    <definedName name="접속저판폭1" localSheetId="15">#REF!</definedName>
    <definedName name="접속저판폭1" localSheetId="4">#REF!</definedName>
    <definedName name="접속저판폭1" localSheetId="5">#REF!</definedName>
    <definedName name="접속저판폭1" localSheetId="26">#REF!</definedName>
    <definedName name="접속저판폭1" localSheetId="25">#REF!</definedName>
    <definedName name="접속저판폭1">#REF!</definedName>
    <definedName name="접속저판폭2" localSheetId="10">#REF!</definedName>
    <definedName name="접속저판폭2" localSheetId="8">#REF!</definedName>
    <definedName name="접속저판폭2" localSheetId="15">#REF!</definedName>
    <definedName name="접속저판폭2" localSheetId="4">#REF!</definedName>
    <definedName name="접속저판폭2" localSheetId="5">#REF!</definedName>
    <definedName name="접속저판폭2" localSheetId="26">#REF!</definedName>
    <definedName name="접속저판폭2" localSheetId="25">#REF!</definedName>
    <definedName name="접속저판폭2">#REF!</definedName>
    <definedName name="접속저판폭3" localSheetId="10">#REF!</definedName>
    <definedName name="접속저판폭3" localSheetId="8">#REF!</definedName>
    <definedName name="접속저판폭3" localSheetId="15">#REF!</definedName>
    <definedName name="접속저판폭3" localSheetId="4">#REF!</definedName>
    <definedName name="접속저판폭3" localSheetId="5">#REF!</definedName>
    <definedName name="접속저판폭3" localSheetId="26">#REF!</definedName>
    <definedName name="접속저판폭3" localSheetId="25">#REF!</definedName>
    <definedName name="접속저판폭3">#REF!</definedName>
    <definedName name="접속저판폭4" localSheetId="10">#REF!</definedName>
    <definedName name="접속저판폭4" localSheetId="8">#REF!</definedName>
    <definedName name="접속저판폭4" localSheetId="15">#REF!</definedName>
    <definedName name="접속저판폭4" localSheetId="4">#REF!</definedName>
    <definedName name="접속저판폭4" localSheetId="5">#REF!</definedName>
    <definedName name="접속저판폭4" localSheetId="26">#REF!</definedName>
    <definedName name="접속저판폭4" localSheetId="25">#REF!</definedName>
    <definedName name="접속저판폭4">#REF!</definedName>
    <definedName name="접합개소" localSheetId="10">#REF!</definedName>
    <definedName name="접합개소" localSheetId="8">#REF!</definedName>
    <definedName name="접합개소" localSheetId="15">#REF!</definedName>
    <definedName name="접합개소" localSheetId="4">#REF!</definedName>
    <definedName name="접합개소" localSheetId="5">#REF!</definedName>
    <definedName name="접합개소" localSheetId="26">#REF!</definedName>
    <definedName name="접합개소" localSheetId="25">#REF!</definedName>
    <definedName name="접합개소">#REF!</definedName>
    <definedName name="접합상변" localSheetId="10">#REF!</definedName>
    <definedName name="접합상변" localSheetId="8">#REF!</definedName>
    <definedName name="접합상변" localSheetId="15">#REF!</definedName>
    <definedName name="접합상변" localSheetId="4">#REF!</definedName>
    <definedName name="접합상변" localSheetId="5">#REF!</definedName>
    <definedName name="접합상변" localSheetId="26">#REF!</definedName>
    <definedName name="접합상변" localSheetId="25">#REF!</definedName>
    <definedName name="접합상변">#REF!</definedName>
    <definedName name="접합터파기고" localSheetId="10">#REF!</definedName>
    <definedName name="접합터파기고" localSheetId="8">#REF!</definedName>
    <definedName name="접합터파기고" localSheetId="15">#REF!</definedName>
    <definedName name="접합터파기고" localSheetId="4">#REF!</definedName>
    <definedName name="접합터파기고" localSheetId="5">#REF!</definedName>
    <definedName name="접합터파기고" localSheetId="26">#REF!</definedName>
    <definedName name="접합터파기고" localSheetId="25">#REF!</definedName>
    <definedName name="접합터파기고">#REF!</definedName>
    <definedName name="접합하변" localSheetId="10">#REF!</definedName>
    <definedName name="접합하변" localSheetId="8">#REF!</definedName>
    <definedName name="접합하변" localSheetId="15">#REF!</definedName>
    <definedName name="접합하변" localSheetId="4">#REF!</definedName>
    <definedName name="접합하변" localSheetId="5">#REF!</definedName>
    <definedName name="접합하변" localSheetId="26">#REF!</definedName>
    <definedName name="접합하변" localSheetId="25">#REF!</definedName>
    <definedName name="접합하변">#REF!</definedName>
    <definedName name="접합환토고" localSheetId="10">#REF!</definedName>
    <definedName name="접합환토고" localSheetId="8">#REF!</definedName>
    <definedName name="접합환토고" localSheetId="15">#REF!</definedName>
    <definedName name="접합환토고" localSheetId="4">#REF!</definedName>
    <definedName name="접합환토고" localSheetId="5">#REF!</definedName>
    <definedName name="접합환토고" localSheetId="26">#REF!</definedName>
    <definedName name="접합환토고" localSheetId="25">#REF!</definedName>
    <definedName name="접합환토고">#REF!</definedName>
    <definedName name="접합환토상변" localSheetId="10">#REF!</definedName>
    <definedName name="접합환토상변" localSheetId="8">#REF!</definedName>
    <definedName name="접합환토상변" localSheetId="15">#REF!</definedName>
    <definedName name="접합환토상변" localSheetId="4">#REF!</definedName>
    <definedName name="접합환토상변" localSheetId="5">#REF!</definedName>
    <definedName name="접합환토상변" localSheetId="26">#REF!</definedName>
    <definedName name="접합환토상변" localSheetId="25">#REF!</definedName>
    <definedName name="접합환토상변">#REF!</definedName>
    <definedName name="정">#NAME?</definedName>
    <definedName name="정_10">#NAME?</definedName>
    <definedName name="정_8">#NAME?</definedName>
    <definedName name="정_9">#NAME?</definedName>
    <definedName name="정모" localSheetId="10">[101]약품공급2!#REF!</definedName>
    <definedName name="정모" localSheetId="8">[101]약품공급2!#REF!</definedName>
    <definedName name="정모" localSheetId="15">[101]약품공급2!#REF!</definedName>
    <definedName name="정모" localSheetId="4">[101]약품공급2!#REF!</definedName>
    <definedName name="정모" localSheetId="5">[101]약품공급2!#REF!</definedName>
    <definedName name="정모" localSheetId="26">[101]약품공급2!#REF!</definedName>
    <definedName name="정모" localSheetId="25">[101]약품공급2!#REF!</definedName>
    <definedName name="정모">[101]약품공급2!#REF!</definedName>
    <definedName name="정안I.C총괄" localSheetId="10">#REF!</definedName>
    <definedName name="정안I.C총괄" localSheetId="15">#REF!</definedName>
    <definedName name="정안I.C총괄" localSheetId="4">#REF!</definedName>
    <definedName name="정안I.C총괄" localSheetId="5">#REF!</definedName>
    <definedName name="정안I.C총괄" localSheetId="26">#REF!</definedName>
    <definedName name="정안I.C총괄" localSheetId="25">#REF!</definedName>
    <definedName name="정안I.C총괄">#REF!</definedName>
    <definedName name="정지" localSheetId="10">#REF!</definedName>
    <definedName name="정지" localSheetId="15">#REF!</definedName>
    <definedName name="정지" localSheetId="4">#REF!</definedName>
    <definedName name="정지" localSheetId="5">#REF!</definedName>
    <definedName name="정지" localSheetId="26">#REF!</definedName>
    <definedName name="정지" localSheetId="25">#REF!</definedName>
    <definedName name="정지">#REF!</definedName>
    <definedName name="정착장치set량" localSheetId="10">#REF!</definedName>
    <definedName name="정착장치set량" localSheetId="8">#REF!</definedName>
    <definedName name="정착장치set량" localSheetId="15">#REF!</definedName>
    <definedName name="정착장치set량" localSheetId="24">#REF!</definedName>
    <definedName name="정착장치set량" localSheetId="4">#REF!</definedName>
    <definedName name="정착장치set량" localSheetId="5">#REF!</definedName>
    <definedName name="정착장치set량" localSheetId="26">#REF!</definedName>
    <definedName name="정착장치set량" localSheetId="25">#REF!</definedName>
    <definedName name="정착장치set량">#REF!</definedName>
    <definedName name="정착장치set량_8" localSheetId="10">#REF!</definedName>
    <definedName name="정착장치set량_8" localSheetId="8">#REF!</definedName>
    <definedName name="정착장치set량_8" localSheetId="15">#REF!</definedName>
    <definedName name="정착장치set량_8" localSheetId="24">#REF!</definedName>
    <definedName name="정착장치set량_8" localSheetId="4">#REF!</definedName>
    <definedName name="정착장치set량_8" localSheetId="5">#REF!</definedName>
    <definedName name="정착장치set량_8" localSheetId="26">#REF!</definedName>
    <definedName name="정착장치set량_8" localSheetId="25">#REF!</definedName>
    <definedName name="정착장치set량_8">#REF!</definedName>
    <definedName name="제___경___비___산___출___근___거" localSheetId="10">[75]내역서!#REF!</definedName>
    <definedName name="제___경___비___산___출___근___거" localSheetId="8">[75]내역서!#REF!</definedName>
    <definedName name="제___경___비___산___출___근___거" localSheetId="15">[75]내역서!#REF!</definedName>
    <definedName name="제___경___비___산___출___근___거" localSheetId="4">[75]내역서!#REF!</definedName>
    <definedName name="제___경___비___산___출___근___거" localSheetId="5">[75]내역서!#REF!</definedName>
    <definedName name="제___경___비___산___출___근___거" localSheetId="26">[75]내역서!#REF!</definedName>
    <definedName name="제___경___비___산___출___근___거" localSheetId="25">[75]내역서!#REF!</definedName>
    <definedName name="제___경___비___산___출___근___거">[75]내역서!#REF!</definedName>
    <definedName name="제_3공구" localSheetId="10">#REF!</definedName>
    <definedName name="제_3공구" localSheetId="15">#REF!</definedName>
    <definedName name="제_3공구" localSheetId="4">#REF!</definedName>
    <definedName name="제_3공구" localSheetId="5">#REF!</definedName>
    <definedName name="제_3공구" localSheetId="26">#REF!</definedName>
    <definedName name="제_3공구" localSheetId="25">#REF!</definedName>
    <definedName name="제_3공구">#REF!</definedName>
    <definedName name="제1" localSheetId="10">#N/A</definedName>
    <definedName name="제1" localSheetId="15">#N/A</definedName>
    <definedName name="제1" localSheetId="24">'전기관로 토공산근'!제1</definedName>
    <definedName name="제1" localSheetId="5">#N/A</definedName>
    <definedName name="제1" localSheetId="26">#N/A</definedName>
    <definedName name="제1">공기밸브실조서!제1</definedName>
    <definedName name="제1_1" localSheetId="10">#N/A</definedName>
    <definedName name="제1_1" localSheetId="15">#N/A</definedName>
    <definedName name="제1_1" localSheetId="24">'전기관로 토공산근'!제1_1</definedName>
    <definedName name="제1_1" localSheetId="5">#N/A</definedName>
    <definedName name="제1_1" localSheetId="26">#N/A</definedName>
    <definedName name="제1_1">공기밸브실조서!제1_1</definedName>
    <definedName name="제1_10" localSheetId="10">#N/A</definedName>
    <definedName name="제1_10" localSheetId="15">#N/A</definedName>
    <definedName name="제1_10" localSheetId="24">'전기관로 토공산근'!제1_10</definedName>
    <definedName name="제1_10" localSheetId="5">#N/A</definedName>
    <definedName name="제1_10" localSheetId="26">#N/A</definedName>
    <definedName name="제1_10">공기밸브실조서!제1_10</definedName>
    <definedName name="제1_8" localSheetId="10">#N/A</definedName>
    <definedName name="제1_8" localSheetId="15">#N/A</definedName>
    <definedName name="제1_8" localSheetId="24">'전기관로 토공산근'!제1_8</definedName>
    <definedName name="제1_8" localSheetId="5">#N/A</definedName>
    <definedName name="제1_8" localSheetId="26">#N/A</definedName>
    <definedName name="제1_8">공기밸브실조서!제1_8</definedName>
    <definedName name="제1_9" localSheetId="10">#N/A</definedName>
    <definedName name="제1_9" localSheetId="15">#N/A</definedName>
    <definedName name="제1_9" localSheetId="24">'전기관로 토공산근'!제1_9</definedName>
    <definedName name="제1_9" localSheetId="5">#N/A</definedName>
    <definedName name="제1_9" localSheetId="26">#N/A</definedName>
    <definedName name="제1_9">공기밸브실조서!제1_9</definedName>
    <definedName name="제2" localSheetId="10">#N/A</definedName>
    <definedName name="제2" localSheetId="15">#N/A</definedName>
    <definedName name="제2" localSheetId="24">'전기관로 토공산근'!제2</definedName>
    <definedName name="제2" localSheetId="5">#N/A</definedName>
    <definedName name="제2" localSheetId="26">#N/A</definedName>
    <definedName name="제2">공기밸브실조서!제2</definedName>
    <definedName name="제2_1" localSheetId="10">#N/A</definedName>
    <definedName name="제2_1" localSheetId="15">#N/A</definedName>
    <definedName name="제2_1" localSheetId="24">'전기관로 토공산근'!제2_1</definedName>
    <definedName name="제2_1" localSheetId="5">#N/A</definedName>
    <definedName name="제2_1" localSheetId="26">#N/A</definedName>
    <definedName name="제2_1">공기밸브실조서!제2_1</definedName>
    <definedName name="제2_10" localSheetId="10">#N/A</definedName>
    <definedName name="제2_10" localSheetId="15">#N/A</definedName>
    <definedName name="제2_10" localSheetId="24">'전기관로 토공산근'!제2_10</definedName>
    <definedName name="제2_10" localSheetId="5">#N/A</definedName>
    <definedName name="제2_10" localSheetId="26">#N/A</definedName>
    <definedName name="제2_10">공기밸브실조서!제2_10</definedName>
    <definedName name="제2_9" localSheetId="10">#N/A</definedName>
    <definedName name="제2_9" localSheetId="15">#N/A</definedName>
    <definedName name="제2_9" localSheetId="24">'전기관로 토공산근'!제2_9</definedName>
    <definedName name="제2_9" localSheetId="5">#N/A</definedName>
    <definedName name="제2_9" localSheetId="26">#N/A</definedName>
    <definedName name="제2_9">공기밸브실조서!제2_9</definedName>
    <definedName name="제수밸브" localSheetId="10">#REF!</definedName>
    <definedName name="제수밸브" localSheetId="15">#REF!</definedName>
    <definedName name="제수밸브" localSheetId="4">#REF!</definedName>
    <definedName name="제수밸브" localSheetId="5">#REF!</definedName>
    <definedName name="제수밸브" localSheetId="26">#REF!</definedName>
    <definedName name="제수밸브" localSheetId="25">#REF!</definedName>
    <definedName name="제수밸브">#REF!</definedName>
    <definedName name="제수변받침">0.15</definedName>
    <definedName name="조" localSheetId="18" hidden="1">{"'Firr(선)'!$AS$1:$AY$62","'Firr(사)'!$AS$1:$AY$62","'Firr(회)'!$AS$1:$AY$62","'Firr(선)'!$L$1:$V$62","'Firr(사)'!$L$1:$V$62","'Firr(회)'!$L$1:$V$62"}</definedName>
    <definedName name="조" localSheetId="21" hidden="1">{"'Firr(선)'!$AS$1:$AY$62","'Firr(사)'!$AS$1:$AY$62","'Firr(회)'!$AS$1:$AY$62","'Firr(선)'!$L$1:$V$62","'Firr(사)'!$L$1:$V$62","'Firr(회)'!$L$1:$V$62"}</definedName>
    <definedName name="조" hidden="1">{"'Firr(선)'!$AS$1:$AY$62","'Firr(사)'!$AS$1:$AY$62","'Firr(회)'!$AS$1:$AY$62","'Firr(선)'!$L$1:$V$62","'Firr(사)'!$L$1:$V$62","'Firr(회)'!$L$1:$V$62"}</definedName>
    <definedName name="조경공" localSheetId="10">#REF!</definedName>
    <definedName name="조경공" localSheetId="15">#REF!</definedName>
    <definedName name="조경공" localSheetId="4">#REF!</definedName>
    <definedName name="조경공" localSheetId="5">#REF!</definedName>
    <definedName name="조경공" localSheetId="26">#REF!</definedName>
    <definedName name="조경공" localSheetId="25">#REF!</definedName>
    <definedName name="조경공">#REF!</definedName>
    <definedName name="조경공B10">[59]식재인부!$B$24</definedName>
    <definedName name="조경공B4이하">[59]식재인부!$B$18</definedName>
    <definedName name="조경공B5">[59]식재인부!$B$19</definedName>
    <definedName name="조경공B6">[59]식재인부!$B$20</definedName>
    <definedName name="조경공B8">[59]식재인부!$B$22</definedName>
    <definedName name="조경공R10">[59]식재인부!$B$54</definedName>
    <definedName name="조경공R12">[59]식재인부!$B$56</definedName>
    <definedName name="조경공R15">[59]식재인부!$B$59</definedName>
    <definedName name="조경공R4이하">[59]식재인부!$B$48</definedName>
    <definedName name="조경공R5">[59]식재인부!$B$49</definedName>
    <definedName name="조경공R6">[59]식재인부!$B$50</definedName>
    <definedName name="조경공R7">[59]식재인부!$B$51</definedName>
    <definedName name="조경공R8">[59]식재인부!$B$52</definedName>
    <definedName name="조력공" localSheetId="10">#REF!</definedName>
    <definedName name="조력공" localSheetId="15">#REF!</definedName>
    <definedName name="조력공" localSheetId="4">#REF!</definedName>
    <definedName name="조력공" localSheetId="5">#REF!</definedName>
    <definedName name="조력공" localSheetId="26">#REF!</definedName>
    <definedName name="조력공" localSheetId="25">#REF!</definedName>
    <definedName name="조력공">#REF!</definedName>
    <definedName name="조림인부" localSheetId="10">#REF!</definedName>
    <definedName name="조림인부" localSheetId="15">#REF!</definedName>
    <definedName name="조림인부" localSheetId="4">#REF!</definedName>
    <definedName name="조림인부" localSheetId="5">#REF!</definedName>
    <definedName name="조림인부" localSheetId="26">#REF!</definedName>
    <definedName name="조림인부" localSheetId="25">#REF!</definedName>
    <definedName name="조림인부">#REF!</definedName>
    <definedName name="조수">'[17]97노임단가'!$B$7</definedName>
    <definedName name="조영수" localSheetId="10">#REF!</definedName>
    <definedName name="조영수" localSheetId="15">#REF!</definedName>
    <definedName name="조영수" localSheetId="4">#REF!</definedName>
    <definedName name="조영수" localSheetId="5">#REF!</definedName>
    <definedName name="조영수" localSheetId="26">#REF!</definedName>
    <definedName name="조영수" localSheetId="25">#REF!</definedName>
    <definedName name="조영수">#REF!</definedName>
    <definedName name="조원공_1.1_1.5">[59]식재인부!$B$5</definedName>
    <definedName name="조장">'[17]97노임단가'!$B$8</definedName>
    <definedName name="조적공" localSheetId="10">#REF!</definedName>
    <definedName name="조적공" localSheetId="15">#REF!</definedName>
    <definedName name="조적공" localSheetId="4">#REF!</definedName>
    <definedName name="조적공" localSheetId="5">#REF!</definedName>
    <definedName name="조적공" localSheetId="26">#REF!</definedName>
    <definedName name="조적공" localSheetId="25">#REF!</definedName>
    <definedName name="조적공">#REF!</definedName>
    <definedName name="조형가이즈까3010">[59]데이타!$E$11</definedName>
    <definedName name="조형가이즈까3012">[59]데이타!$E$12</definedName>
    <definedName name="조형가이즈까3014">[59]데이타!$E$13</definedName>
    <definedName name="조형가이즈까3516">[59]데이타!$E$14</definedName>
    <definedName name="조효" localSheetId="18" hidden="1">{"'Firr(선)'!$AS$1:$AY$62","'Firr(사)'!$AS$1:$AY$62","'Firr(회)'!$AS$1:$AY$62","'Firr(선)'!$L$1:$V$62","'Firr(사)'!$L$1:$V$62","'Firr(회)'!$L$1:$V$62"}</definedName>
    <definedName name="조효" localSheetId="21" hidden="1">{"'Firr(선)'!$AS$1:$AY$62","'Firr(사)'!$AS$1:$AY$62","'Firr(회)'!$AS$1:$AY$62","'Firr(선)'!$L$1:$V$62","'Firr(사)'!$L$1:$V$62","'Firr(회)'!$L$1:$V$62"}</definedName>
    <definedName name="조효" hidden="1">{"'Firr(선)'!$AS$1:$AY$62","'Firr(사)'!$AS$1:$AY$62","'Firr(회)'!$AS$1:$AY$62","'Firr(선)'!$L$1:$V$62","'Firr(사)'!$L$1:$V$62","'Firr(회)'!$L$1:$V$62"}</definedName>
    <definedName name="조효석" localSheetId="18" hidden="1">{"'Firr(선)'!$AS$1:$AY$62","'Firr(사)'!$AS$1:$AY$62","'Firr(회)'!$AS$1:$AY$62","'Firr(선)'!$L$1:$V$62","'Firr(사)'!$L$1:$V$62","'Firr(회)'!$L$1:$V$62"}</definedName>
    <definedName name="조효석" localSheetId="21" hidden="1">{"'Firr(선)'!$AS$1:$AY$62","'Firr(사)'!$AS$1:$AY$62","'Firr(회)'!$AS$1:$AY$62","'Firr(선)'!$L$1:$V$62","'Firr(사)'!$L$1:$V$62","'Firr(회)'!$L$1:$V$62"}</definedName>
    <definedName name="조효석" hidden="1">{"'Firr(선)'!$AS$1:$AY$62","'Firr(사)'!$AS$1:$AY$62","'Firr(회)'!$AS$1:$AY$62","'Firr(선)'!$L$1:$V$62","'Firr(사)'!$L$1:$V$62","'Firr(회)'!$L$1:$V$62"}</definedName>
    <definedName name="종" localSheetId="10">#REF!</definedName>
    <definedName name="종" localSheetId="15">#REF!</definedName>
    <definedName name="종" localSheetId="4">#REF!</definedName>
    <definedName name="종" localSheetId="5">#REF!</definedName>
    <definedName name="종" localSheetId="26">#REF!</definedName>
    <definedName name="종" localSheetId="25">#REF!</definedName>
    <definedName name="종">#REF!</definedName>
    <definedName name="종_배_수_관__개_소_별_명_세" localSheetId="10">#REF!</definedName>
    <definedName name="종_배_수_관__개_소_별_명_세" localSheetId="15">#REF!</definedName>
    <definedName name="종_배_수_관__개_소_별_명_세" localSheetId="4">#REF!</definedName>
    <definedName name="종_배_수_관__개_소_별_명_세" localSheetId="5">#REF!</definedName>
    <definedName name="종_배_수_관__개_소_별_명_세" localSheetId="26">#REF!</definedName>
    <definedName name="종_배_수_관__개_소_별_명_세" localSheetId="25">#REF!</definedName>
    <definedName name="종_배_수_관__개_소_별_명_세">#REF!</definedName>
    <definedName name="종_배_수_관_수_량_집_계" localSheetId="10">#REF!</definedName>
    <definedName name="종_배_수_관_수_량_집_계" localSheetId="15">#REF!</definedName>
    <definedName name="종_배_수_관_수_량_집_계" localSheetId="4">#REF!</definedName>
    <definedName name="종_배_수_관_수_량_집_계" localSheetId="5">#REF!</definedName>
    <definedName name="종_배_수_관_수_량_집_계" localSheetId="26">#REF!</definedName>
    <definedName name="종_배_수_관_수_량_집_계" localSheetId="25">#REF!</definedName>
    <definedName name="종_배_수_관_수_량_집_계">#REF!</definedName>
    <definedName name="종면벽" localSheetId="10">#REF!</definedName>
    <definedName name="종면벽" localSheetId="15">#REF!</definedName>
    <definedName name="종면벽" localSheetId="4">#REF!</definedName>
    <definedName name="종면벽" localSheetId="5">#REF!</definedName>
    <definedName name="종면벽" localSheetId="26">#REF!</definedName>
    <definedName name="종면벽" localSheetId="25">#REF!</definedName>
    <definedName name="종면벽">#REF!</definedName>
    <definedName name="종배수" localSheetId="10">#REF!</definedName>
    <definedName name="종배수" localSheetId="15">#REF!</definedName>
    <definedName name="종배수" localSheetId="4">#REF!</definedName>
    <definedName name="종배수" localSheetId="5">#REF!</definedName>
    <definedName name="종배수" localSheetId="26">#REF!</definedName>
    <definedName name="종배수" localSheetId="25">#REF!</definedName>
    <definedName name="종배수">#REF!</definedName>
    <definedName name="종배수관개소별명세" localSheetId="10">#REF!</definedName>
    <definedName name="종배수관개소별명세" localSheetId="8">#REF!</definedName>
    <definedName name="종배수관개소별명세" localSheetId="15">#REF!</definedName>
    <definedName name="종배수관개소별명세" localSheetId="24">#REF!</definedName>
    <definedName name="종배수관개소별명세" localSheetId="4">#REF!</definedName>
    <definedName name="종배수관개소별명세" localSheetId="5">#REF!</definedName>
    <definedName name="종배수관개소별명세" localSheetId="26">#REF!</definedName>
    <definedName name="종배수관개소별명세" localSheetId="25">#REF!</definedName>
    <definedName name="종배수관개소별명세">#REF!</definedName>
    <definedName name="종배수관공집계표" localSheetId="10">#REF!</definedName>
    <definedName name="종배수관공집계표" localSheetId="8">#REF!</definedName>
    <definedName name="종배수관공집계표" localSheetId="15">#REF!</definedName>
    <definedName name="종배수관공집계표" localSheetId="24">#REF!</definedName>
    <definedName name="종배수관공집계표" localSheetId="4">#REF!</definedName>
    <definedName name="종배수관공집계표" localSheetId="5">#REF!</definedName>
    <definedName name="종배수관공집계표" localSheetId="26">#REF!</definedName>
    <definedName name="종배수관공집계표" localSheetId="25">#REF!</definedName>
    <definedName name="종배수관공집계표">#REF!</definedName>
    <definedName name="종배수관구체토공량명세" localSheetId="10">#REF!</definedName>
    <definedName name="종배수관구체토공량명세" localSheetId="8">#REF!</definedName>
    <definedName name="종배수관구체토공량명세" localSheetId="15">#REF!</definedName>
    <definedName name="종배수관구체토공량명세" localSheetId="24">#REF!</definedName>
    <definedName name="종배수관구체토공량명세" localSheetId="4">#REF!</definedName>
    <definedName name="종배수관구체토공량명세" localSheetId="5">#REF!</definedName>
    <definedName name="종배수관구체토공량명세" localSheetId="26">#REF!</definedName>
    <definedName name="종배수관구체토공량명세" localSheetId="25">#REF!</definedName>
    <definedName name="종배수관구체토공량명세">#REF!</definedName>
    <definedName name="종배수관면벽단위수량" localSheetId="10">[94]배수관토공산출!#REF!</definedName>
    <definedName name="종배수관면벽단위수량" localSheetId="8">[94]배수관토공산출!#REF!</definedName>
    <definedName name="종배수관면벽단위수량" localSheetId="15">[94]배수관토공산출!#REF!</definedName>
    <definedName name="종배수관면벽단위수량" localSheetId="4">[94]배수관토공산출!#REF!</definedName>
    <definedName name="종배수관면벽단위수량" localSheetId="5">[94]배수관토공산출!#REF!</definedName>
    <definedName name="종배수관면벽단위수량" localSheetId="26">[94]배수관토공산출!#REF!</definedName>
    <definedName name="종배수관면벽단위수량" localSheetId="25">[94]배수관토공산출!#REF!</definedName>
    <definedName name="종배수관면벽단위수량">[94]배수관토공산출!#REF!</definedName>
    <definedName name="종배수관수량집계" localSheetId="10">#REF!</definedName>
    <definedName name="종배수관수량집계" localSheetId="8">#REF!</definedName>
    <definedName name="종배수관수량집계" localSheetId="15">#REF!</definedName>
    <definedName name="종배수관수량집계" localSheetId="24">#REF!</definedName>
    <definedName name="종배수관수량집계" localSheetId="4">#REF!</definedName>
    <definedName name="종배수관수량집계" localSheetId="5">#REF!</definedName>
    <definedName name="종배수관수량집계" localSheetId="26">#REF!</definedName>
    <definedName name="종배수관수량집계" localSheetId="25">#REF!</definedName>
    <definedName name="종배수관수량집계">#REF!</definedName>
    <definedName name="종배수날개벽단위수량" localSheetId="10">BlankMacro1</definedName>
    <definedName name="종배수날개벽단위수량" localSheetId="15">BlankMacro1</definedName>
    <definedName name="종배수날개벽단위수량" localSheetId="24">BlankMacro1</definedName>
    <definedName name="종배수날개벽단위수량" localSheetId="4">BlankMacro1</definedName>
    <definedName name="종배수날개벽단위수량" localSheetId="5">BlankMacro1</definedName>
    <definedName name="종배수날개벽단위수량" localSheetId="26">BlankMacro1</definedName>
    <definedName name="종배수날개벽단위수량" localSheetId="25">BlankMacro1</definedName>
    <definedName name="종배수날개벽단위수량">BlankMacro1</definedName>
    <definedName name="종연장조서" localSheetId="10">#REF!</definedName>
    <definedName name="종연장조서" localSheetId="15">#REF!</definedName>
    <definedName name="종연장조서" localSheetId="4">#REF!</definedName>
    <definedName name="종연장조서" localSheetId="5">#REF!</definedName>
    <definedName name="종연장조서" localSheetId="26">#REF!</definedName>
    <definedName name="종연장조서" localSheetId="25">#REF!</definedName>
    <definedName name="종연장조서">#REF!</definedName>
    <definedName name="종점날개벽" localSheetId="10">[5]!종점날개벽</definedName>
    <definedName name="종점날개벽" localSheetId="8">[5]!종점날개벽</definedName>
    <definedName name="종점날개벽" localSheetId="15">[5]!종점날개벽</definedName>
    <definedName name="종점날개벽" localSheetId="4">[5]!종점날개벽</definedName>
    <definedName name="종점날개벽" localSheetId="5">[5]!종점날개벽</definedName>
    <definedName name="종점날개벽" localSheetId="26">[5]!종점날개벽</definedName>
    <definedName name="종점날개벽" localSheetId="25">[5]!종점날개벽</definedName>
    <definedName name="종점날개벽">[5]!종점날개벽</definedName>
    <definedName name="종점부" localSheetId="10">[5]!종점부</definedName>
    <definedName name="종점부" localSheetId="8">[5]!종점부</definedName>
    <definedName name="종점부" localSheetId="15">[5]!종점부</definedName>
    <definedName name="종점부" localSheetId="4">[5]!종점부</definedName>
    <definedName name="종점부" localSheetId="5">[5]!종점부</definedName>
    <definedName name="종점부" localSheetId="26">[5]!종점부</definedName>
    <definedName name="종점부" localSheetId="25">[5]!종점부</definedName>
    <definedName name="종점부">[5]!종점부</definedName>
    <definedName name="종점접속슬래브" localSheetId="10">[5]!종점접속슬래브</definedName>
    <definedName name="종점접속슬래브" localSheetId="8">[5]!종점접속슬래브</definedName>
    <definedName name="종점접속슬래브" localSheetId="15">[5]!종점접속슬래브</definedName>
    <definedName name="종점접속슬래브" localSheetId="4">[5]!종점접속슬래브</definedName>
    <definedName name="종점접속슬래브" localSheetId="5">[5]!종점접속슬래브</definedName>
    <definedName name="종점접속슬래브" localSheetId="26">[5]!종점접속슬래브</definedName>
    <definedName name="종점접속슬래브" localSheetId="25">[5]!종점접속슬래브</definedName>
    <definedName name="종점접속슬래브">[5]!종점접속슬래브</definedName>
    <definedName name="좌표" localSheetId="10">#REF!</definedName>
    <definedName name="좌표" localSheetId="15">#REF!</definedName>
    <definedName name="좌표" localSheetId="4">#REF!</definedName>
    <definedName name="좌표" localSheetId="5">#REF!</definedName>
    <definedName name="좌표" localSheetId="26">#REF!</definedName>
    <definedName name="좌표" localSheetId="25">#REF!</definedName>
    <definedName name="좌표">#REF!</definedName>
    <definedName name="주" localSheetId="10">#REF!</definedName>
    <definedName name="주" localSheetId="15">#REF!</definedName>
    <definedName name="주" localSheetId="4">#REF!</definedName>
    <definedName name="주" localSheetId="5">#REF!</definedName>
    <definedName name="주" localSheetId="26">#REF!</definedName>
    <definedName name="주" localSheetId="25">#REF!</definedName>
    <definedName name="주">#REF!</definedName>
    <definedName name="주1" localSheetId="10">#REF!</definedName>
    <definedName name="주1" localSheetId="15">#REF!</definedName>
    <definedName name="주1" localSheetId="4">#REF!</definedName>
    <definedName name="주1" localSheetId="5">#REF!</definedName>
    <definedName name="주1" localSheetId="26">#REF!</definedName>
    <definedName name="주1" localSheetId="25">#REF!</definedName>
    <definedName name="주1">#REF!</definedName>
    <definedName name="주2" localSheetId="10">#REF!</definedName>
    <definedName name="주2" localSheetId="15">#REF!</definedName>
    <definedName name="주2" localSheetId="4">#REF!</definedName>
    <definedName name="주2" localSheetId="5">#REF!</definedName>
    <definedName name="주2" localSheetId="26">#REF!</definedName>
    <definedName name="주2" localSheetId="25">#REF!</definedName>
    <definedName name="주2">#REF!</definedName>
    <definedName name="주3" localSheetId="10">#REF!</definedName>
    <definedName name="주3" localSheetId="15">#REF!</definedName>
    <definedName name="주3" localSheetId="4">#REF!</definedName>
    <definedName name="주3" localSheetId="5">#REF!</definedName>
    <definedName name="주3" localSheetId="26">#REF!</definedName>
    <definedName name="주3" localSheetId="25">#REF!</definedName>
    <definedName name="주3">#REF!</definedName>
    <definedName name="주4" localSheetId="10">#REF!</definedName>
    <definedName name="주4" localSheetId="15">#REF!</definedName>
    <definedName name="주4" localSheetId="4">#REF!</definedName>
    <definedName name="주4" localSheetId="5">#REF!</definedName>
    <definedName name="주4" localSheetId="26">#REF!</definedName>
    <definedName name="주4" localSheetId="25">#REF!</definedName>
    <definedName name="주4">#REF!</definedName>
    <definedName name="주5" localSheetId="10">#REF!</definedName>
    <definedName name="주5" localSheetId="15">#REF!</definedName>
    <definedName name="주5" localSheetId="4">#REF!</definedName>
    <definedName name="주5" localSheetId="5">#REF!</definedName>
    <definedName name="주5" localSheetId="26">#REF!</definedName>
    <definedName name="주5" localSheetId="25">#REF!</definedName>
    <definedName name="주5">#REF!</definedName>
    <definedName name="주6" localSheetId="10">#REF!</definedName>
    <definedName name="주6" localSheetId="15">#REF!</definedName>
    <definedName name="주6" localSheetId="4">#REF!</definedName>
    <definedName name="주6" localSheetId="5">#REF!</definedName>
    <definedName name="주6" localSheetId="26">#REF!</definedName>
    <definedName name="주6" localSheetId="25">#REF!</definedName>
    <definedName name="주6">#REF!</definedName>
    <definedName name="주강10아" localSheetId="10">#REF!</definedName>
    <definedName name="주강10아" localSheetId="15">#REF!</definedName>
    <definedName name="주강10아" localSheetId="4">#REF!</definedName>
    <definedName name="주강10아" localSheetId="5">#REF!</definedName>
    <definedName name="주강10아" localSheetId="26">#REF!</definedName>
    <definedName name="주강10아" localSheetId="25">#REF!</definedName>
    <definedName name="주강10아">#REF!</definedName>
    <definedName name="주강10위" localSheetId="10">#REF!</definedName>
    <definedName name="주강10위" localSheetId="15">#REF!</definedName>
    <definedName name="주강10위" localSheetId="4">#REF!</definedName>
    <definedName name="주강10위" localSheetId="5">#REF!</definedName>
    <definedName name="주강10위" localSheetId="26">#REF!</definedName>
    <definedName name="주강10위" localSheetId="25">#REF!</definedName>
    <definedName name="주강10위">#REF!</definedName>
    <definedName name="주강1아" localSheetId="10">#REF!</definedName>
    <definedName name="주강1아" localSheetId="15">#REF!</definedName>
    <definedName name="주강1아" localSheetId="4">#REF!</definedName>
    <definedName name="주강1아" localSheetId="5">#REF!</definedName>
    <definedName name="주강1아" localSheetId="26">#REF!</definedName>
    <definedName name="주강1아" localSheetId="25">#REF!</definedName>
    <definedName name="주강1아">#REF!</definedName>
    <definedName name="주강1위" localSheetId="10">#REF!</definedName>
    <definedName name="주강1위" localSheetId="15">#REF!</definedName>
    <definedName name="주강1위" localSheetId="4">#REF!</definedName>
    <definedName name="주강1위" localSheetId="5">#REF!</definedName>
    <definedName name="주강1위" localSheetId="26">#REF!</definedName>
    <definedName name="주강1위" localSheetId="25">#REF!</definedName>
    <definedName name="주강1위">#REF!</definedName>
    <definedName name="주강2아" localSheetId="10">#REF!</definedName>
    <definedName name="주강2아" localSheetId="15">#REF!</definedName>
    <definedName name="주강2아" localSheetId="4">#REF!</definedName>
    <definedName name="주강2아" localSheetId="5">#REF!</definedName>
    <definedName name="주강2아" localSheetId="26">#REF!</definedName>
    <definedName name="주강2아" localSheetId="25">#REF!</definedName>
    <definedName name="주강2아">#REF!</definedName>
    <definedName name="주강2위" localSheetId="10">#REF!</definedName>
    <definedName name="주강2위" localSheetId="15">#REF!</definedName>
    <definedName name="주강2위" localSheetId="4">#REF!</definedName>
    <definedName name="주강2위" localSheetId="5">#REF!</definedName>
    <definedName name="주강2위" localSheetId="26">#REF!</definedName>
    <definedName name="주강2위" localSheetId="25">#REF!</definedName>
    <definedName name="주강2위">#REF!</definedName>
    <definedName name="주강3아" localSheetId="10">#REF!</definedName>
    <definedName name="주강3아" localSheetId="15">#REF!</definedName>
    <definedName name="주강3아" localSheetId="4">#REF!</definedName>
    <definedName name="주강3아" localSheetId="5">#REF!</definedName>
    <definedName name="주강3아" localSheetId="26">#REF!</definedName>
    <definedName name="주강3아" localSheetId="25">#REF!</definedName>
    <definedName name="주강3아">#REF!</definedName>
    <definedName name="주강3위" localSheetId="10">#REF!</definedName>
    <definedName name="주강3위" localSheetId="15">#REF!</definedName>
    <definedName name="주강3위" localSheetId="4">#REF!</definedName>
    <definedName name="주강3위" localSheetId="5">#REF!</definedName>
    <definedName name="주강3위" localSheetId="26">#REF!</definedName>
    <definedName name="주강3위" localSheetId="25">#REF!</definedName>
    <definedName name="주강3위">#REF!</definedName>
    <definedName name="주강4아" localSheetId="10">#REF!</definedName>
    <definedName name="주강4아" localSheetId="15">#REF!</definedName>
    <definedName name="주강4아" localSheetId="4">#REF!</definedName>
    <definedName name="주강4아" localSheetId="5">#REF!</definedName>
    <definedName name="주강4아" localSheetId="26">#REF!</definedName>
    <definedName name="주강4아" localSheetId="25">#REF!</definedName>
    <definedName name="주강4아">#REF!</definedName>
    <definedName name="주강4위" localSheetId="10">#REF!</definedName>
    <definedName name="주강4위" localSheetId="15">#REF!</definedName>
    <definedName name="주강4위" localSheetId="4">#REF!</definedName>
    <definedName name="주강4위" localSheetId="5">#REF!</definedName>
    <definedName name="주강4위" localSheetId="26">#REF!</definedName>
    <definedName name="주강4위" localSheetId="25">#REF!</definedName>
    <definedName name="주강4위">#REF!</definedName>
    <definedName name="주강5아" localSheetId="10">#REF!</definedName>
    <definedName name="주강5아" localSheetId="15">#REF!</definedName>
    <definedName name="주강5아" localSheetId="4">#REF!</definedName>
    <definedName name="주강5아" localSheetId="5">#REF!</definedName>
    <definedName name="주강5아" localSheetId="26">#REF!</definedName>
    <definedName name="주강5아" localSheetId="25">#REF!</definedName>
    <definedName name="주강5아">#REF!</definedName>
    <definedName name="주강5위" localSheetId="10">#REF!</definedName>
    <definedName name="주강5위" localSheetId="15">#REF!</definedName>
    <definedName name="주강5위" localSheetId="4">#REF!</definedName>
    <definedName name="주강5위" localSheetId="5">#REF!</definedName>
    <definedName name="주강5위" localSheetId="26">#REF!</definedName>
    <definedName name="주강5위" localSheetId="25">#REF!</definedName>
    <definedName name="주강5위">#REF!</definedName>
    <definedName name="주강6아" localSheetId="10">#REF!</definedName>
    <definedName name="주강6아" localSheetId="15">#REF!</definedName>
    <definedName name="주강6아" localSheetId="4">#REF!</definedName>
    <definedName name="주강6아" localSheetId="5">#REF!</definedName>
    <definedName name="주강6아" localSheetId="26">#REF!</definedName>
    <definedName name="주강6아" localSheetId="25">#REF!</definedName>
    <definedName name="주강6아">#REF!</definedName>
    <definedName name="주강6위" localSheetId="10">#REF!</definedName>
    <definedName name="주강6위" localSheetId="15">#REF!</definedName>
    <definedName name="주강6위" localSheetId="4">#REF!</definedName>
    <definedName name="주강6위" localSheetId="5">#REF!</definedName>
    <definedName name="주강6위" localSheetId="26">#REF!</definedName>
    <definedName name="주강6위" localSheetId="25">#REF!</definedName>
    <definedName name="주강6위">#REF!</definedName>
    <definedName name="주강7아" localSheetId="10">#REF!</definedName>
    <definedName name="주강7아" localSheetId="15">#REF!</definedName>
    <definedName name="주강7아" localSheetId="4">#REF!</definedName>
    <definedName name="주강7아" localSheetId="5">#REF!</definedName>
    <definedName name="주강7아" localSheetId="26">#REF!</definedName>
    <definedName name="주강7아" localSheetId="25">#REF!</definedName>
    <definedName name="주강7아">#REF!</definedName>
    <definedName name="주강7위" localSheetId="10">#REF!</definedName>
    <definedName name="주강7위" localSheetId="15">#REF!</definedName>
    <definedName name="주강7위" localSheetId="4">#REF!</definedName>
    <definedName name="주강7위" localSheetId="5">#REF!</definedName>
    <definedName name="주강7위" localSheetId="26">#REF!</definedName>
    <definedName name="주강7위" localSheetId="25">#REF!</definedName>
    <definedName name="주강7위">#REF!</definedName>
    <definedName name="주강8아" localSheetId="10">#REF!</definedName>
    <definedName name="주강8아" localSheetId="15">#REF!</definedName>
    <definedName name="주강8아" localSheetId="4">#REF!</definedName>
    <definedName name="주강8아" localSheetId="5">#REF!</definedName>
    <definedName name="주강8아" localSheetId="26">#REF!</definedName>
    <definedName name="주강8아" localSheetId="25">#REF!</definedName>
    <definedName name="주강8아">#REF!</definedName>
    <definedName name="주강8위" localSheetId="10">#REF!</definedName>
    <definedName name="주강8위" localSheetId="15">#REF!</definedName>
    <definedName name="주강8위" localSheetId="4">#REF!</definedName>
    <definedName name="주강8위" localSheetId="5">#REF!</definedName>
    <definedName name="주강8위" localSheetId="26">#REF!</definedName>
    <definedName name="주강8위" localSheetId="25">#REF!</definedName>
    <definedName name="주강8위">#REF!</definedName>
    <definedName name="주강9아" localSheetId="10">#REF!</definedName>
    <definedName name="주강9아" localSheetId="15">#REF!</definedName>
    <definedName name="주강9아" localSheetId="4">#REF!</definedName>
    <definedName name="주강9아" localSheetId="5">#REF!</definedName>
    <definedName name="주강9아" localSheetId="26">#REF!</definedName>
    <definedName name="주강9아" localSheetId="25">#REF!</definedName>
    <definedName name="주강9아">#REF!</definedName>
    <definedName name="주강9위" localSheetId="10">#REF!</definedName>
    <definedName name="주강9위" localSheetId="15">#REF!</definedName>
    <definedName name="주강9위" localSheetId="4">#REF!</definedName>
    <definedName name="주강9위" localSheetId="5">#REF!</definedName>
    <definedName name="주강9위" localSheetId="26">#REF!</definedName>
    <definedName name="주강9위" localSheetId="25">#REF!</definedName>
    <definedName name="주강9위">#REF!</definedName>
    <definedName name="주빔플랜지" localSheetId="10">#REF!</definedName>
    <definedName name="주빔플랜지" localSheetId="8">#REF!</definedName>
    <definedName name="주빔플랜지" localSheetId="15">#REF!</definedName>
    <definedName name="주빔플랜지" localSheetId="24">#REF!</definedName>
    <definedName name="주빔플랜지" localSheetId="4">#REF!</definedName>
    <definedName name="주빔플랜지" localSheetId="5">#REF!</definedName>
    <definedName name="주빔플랜지" localSheetId="26">#REF!</definedName>
    <definedName name="주빔플랜지" localSheetId="25">#REF!</definedName>
    <definedName name="주빔플랜지">#REF!</definedName>
    <definedName name="주빔플랜지_8" localSheetId="10">#REF!</definedName>
    <definedName name="주빔플랜지_8" localSheetId="8">#REF!</definedName>
    <definedName name="주빔플랜지_8" localSheetId="15">#REF!</definedName>
    <definedName name="주빔플랜지_8" localSheetId="24">#REF!</definedName>
    <definedName name="주빔플랜지_8" localSheetId="4">#REF!</definedName>
    <definedName name="주빔플랜지_8" localSheetId="5">#REF!</definedName>
    <definedName name="주빔플랜지_8" localSheetId="26">#REF!</definedName>
    <definedName name="주빔플랜지_8" localSheetId="25">#REF!</definedName>
    <definedName name="주빔플랜지_8">#REF!</definedName>
    <definedName name="주요자재">[102]DATE!$B$24:$B$85</definedName>
    <definedName name="주요자재_1">#NAME?</definedName>
    <definedName name="주요자재_10">#NAME?</definedName>
    <definedName name="주요자재_9">#NAME?</definedName>
    <definedName name="주요자재집계표" localSheetId="10">#REF!</definedName>
    <definedName name="주요자재집계표" localSheetId="8">#REF!</definedName>
    <definedName name="주요자재집계표" localSheetId="15">#REF!</definedName>
    <definedName name="주요자재집계표" localSheetId="24">#REF!</definedName>
    <definedName name="주요자재집계표" localSheetId="4">#REF!</definedName>
    <definedName name="주요자재집계표" localSheetId="5">#REF!</definedName>
    <definedName name="주요자재집계표" localSheetId="26">#REF!</definedName>
    <definedName name="주요자재집계표" localSheetId="25">#REF!</definedName>
    <definedName name="주요자재집계표">#REF!</definedName>
    <definedName name="주요자재집계표_8" localSheetId="10">#REF!</definedName>
    <definedName name="주요자재집계표_8" localSheetId="8">#REF!</definedName>
    <definedName name="주요자재집계표_8" localSheetId="15">#REF!</definedName>
    <definedName name="주요자재집계표_8" localSheetId="24">#REF!</definedName>
    <definedName name="주요자재집계표_8" localSheetId="4">#REF!</definedName>
    <definedName name="주요자재집계표_8" localSheetId="5">#REF!</definedName>
    <definedName name="주요자재집계표_8" localSheetId="26">#REF!</definedName>
    <definedName name="주요자재집계표_8" localSheetId="25">#REF!</definedName>
    <definedName name="주요자재집계표_8">#REF!</definedName>
    <definedName name="주요자재총괄" localSheetId="24" hidden="1">{#N/A,#N/A,FALSE,"골재소요량";#N/A,#N/A,FALSE,"골재소요량"}</definedName>
    <definedName name="주요자재총괄" hidden="1">{#N/A,#N/A,FALSE,"골재소요량";#N/A,#N/A,FALSE,"골재소요량"}</definedName>
    <definedName name="주집" localSheetId="10">#REF!</definedName>
    <definedName name="주집" localSheetId="15">#REF!</definedName>
    <definedName name="주집" localSheetId="4">#REF!</definedName>
    <definedName name="주집" localSheetId="5">#REF!</definedName>
    <definedName name="주집" localSheetId="26">#REF!</definedName>
    <definedName name="주집" localSheetId="25">#REF!</definedName>
    <definedName name="주집">#REF!</definedName>
    <definedName name="주차장토공" localSheetId="10">#REF!</definedName>
    <definedName name="주차장토공" localSheetId="8">#REF!</definedName>
    <definedName name="주차장토공" localSheetId="15">#REF!</definedName>
    <definedName name="주차장토공" localSheetId="24">#REF!</definedName>
    <definedName name="주차장토공" localSheetId="4">#REF!</definedName>
    <definedName name="주차장토공" localSheetId="5">#REF!</definedName>
    <definedName name="주차장토공" localSheetId="26">#REF!</definedName>
    <definedName name="주차장토공" localSheetId="25">#REF!</definedName>
    <definedName name="주차장토공">#REF!</definedName>
    <definedName name="주형1" localSheetId="10">#REF!</definedName>
    <definedName name="주형1" localSheetId="15">#REF!</definedName>
    <definedName name="주형1" localSheetId="4">#REF!</definedName>
    <definedName name="주형1" localSheetId="5">#REF!</definedName>
    <definedName name="주형1" localSheetId="26">#REF!</definedName>
    <definedName name="주형1" localSheetId="25">#REF!</definedName>
    <definedName name="주형1">#REF!</definedName>
    <definedName name="주형2" localSheetId="10">#REF!</definedName>
    <definedName name="주형2" localSheetId="15">#REF!</definedName>
    <definedName name="주형2" localSheetId="4">#REF!</definedName>
    <definedName name="주형2" localSheetId="5">#REF!</definedName>
    <definedName name="주형2" localSheetId="26">#REF!</definedName>
    <definedName name="주형2" localSheetId="25">#REF!</definedName>
    <definedName name="주형2">#REF!</definedName>
    <definedName name="주형3" localSheetId="10">#REF!</definedName>
    <definedName name="주형3" localSheetId="15">#REF!</definedName>
    <definedName name="주형3" localSheetId="4">#REF!</definedName>
    <definedName name="주형3" localSheetId="5">#REF!</definedName>
    <definedName name="주형3" localSheetId="26">#REF!</definedName>
    <definedName name="주형3" localSheetId="25">#REF!</definedName>
    <definedName name="주형3">#REF!</definedName>
    <definedName name="주형4" localSheetId="10">#REF!</definedName>
    <definedName name="주형4" localSheetId="15">#REF!</definedName>
    <definedName name="주형4" localSheetId="4">#REF!</definedName>
    <definedName name="주형4" localSheetId="5">#REF!</definedName>
    <definedName name="주형4" localSheetId="26">#REF!</definedName>
    <definedName name="주형4" localSheetId="25">#REF!</definedName>
    <definedName name="주형4">#REF!</definedName>
    <definedName name="주형받침" localSheetId="10">#REF!</definedName>
    <definedName name="주형받침" localSheetId="8">#REF!</definedName>
    <definedName name="주형받침" localSheetId="15">#REF!</definedName>
    <definedName name="주형받침" localSheetId="4">#REF!</definedName>
    <definedName name="주형받침" localSheetId="5">#REF!</definedName>
    <definedName name="주형받침" localSheetId="26">#REF!</definedName>
    <definedName name="주형받침" localSheetId="25">#REF!</definedName>
    <definedName name="주형받침">#REF!</definedName>
    <definedName name="주형받침EA" localSheetId="10">#REF!</definedName>
    <definedName name="주형받침EA" localSheetId="8">#REF!</definedName>
    <definedName name="주형받침EA" localSheetId="15">#REF!</definedName>
    <definedName name="주형받침EA" localSheetId="4">#REF!</definedName>
    <definedName name="주형받침EA" localSheetId="5">#REF!</definedName>
    <definedName name="주형받침EA" localSheetId="26">#REF!</definedName>
    <definedName name="주형받침EA" localSheetId="25">#REF!</definedName>
    <definedName name="주형받침EA">#REF!</definedName>
    <definedName name="주형보공제량" localSheetId="10">#REF!</definedName>
    <definedName name="주형보공제량" localSheetId="15">#REF!</definedName>
    <definedName name="주형보공제량" localSheetId="4">#REF!</definedName>
    <definedName name="주형보공제량" localSheetId="5">#REF!</definedName>
    <definedName name="주형보공제량" localSheetId="26">#REF!</definedName>
    <definedName name="주형보공제량" localSheetId="25">#REF!</definedName>
    <definedName name="주형보공제량">#REF!</definedName>
    <definedName name="준설경비" localSheetId="10">#REF!</definedName>
    <definedName name="준설경비" localSheetId="8">#REF!</definedName>
    <definedName name="준설경비" localSheetId="15">#REF!</definedName>
    <definedName name="준설경비" localSheetId="4">#REF!</definedName>
    <definedName name="준설경비" localSheetId="5">#REF!</definedName>
    <definedName name="준설경비" localSheetId="26">#REF!</definedName>
    <definedName name="준설경비" localSheetId="25">#REF!</definedName>
    <definedName name="준설경비">#REF!</definedName>
    <definedName name="준설경비_8" localSheetId="10">#REF!</definedName>
    <definedName name="준설경비_8" localSheetId="8">#REF!</definedName>
    <definedName name="준설경비_8" localSheetId="15">#REF!</definedName>
    <definedName name="준설경비_8" localSheetId="4">#REF!</definedName>
    <definedName name="준설경비_8" localSheetId="5">#REF!</definedName>
    <definedName name="준설경비_8" localSheetId="26">#REF!</definedName>
    <definedName name="준설경비_8" localSheetId="25">#REF!</definedName>
    <definedName name="준설경비_8">#REF!</definedName>
    <definedName name="준설노무" localSheetId="10">#REF!</definedName>
    <definedName name="준설노무" localSheetId="8">#REF!</definedName>
    <definedName name="준설노무" localSheetId="15">#REF!</definedName>
    <definedName name="준설노무" localSheetId="4">#REF!</definedName>
    <definedName name="준설노무" localSheetId="5">#REF!</definedName>
    <definedName name="준설노무" localSheetId="26">#REF!</definedName>
    <definedName name="준설노무" localSheetId="25">#REF!</definedName>
    <definedName name="준설노무">#REF!</definedName>
    <definedName name="준설노무_8" localSheetId="10">#REF!</definedName>
    <definedName name="준설노무_8" localSheetId="8">#REF!</definedName>
    <definedName name="준설노무_8" localSheetId="15">#REF!</definedName>
    <definedName name="준설노무_8" localSheetId="4">#REF!</definedName>
    <definedName name="준설노무_8" localSheetId="5">#REF!</definedName>
    <definedName name="준설노무_8" localSheetId="26">#REF!</definedName>
    <definedName name="준설노무_8" localSheetId="25">#REF!</definedName>
    <definedName name="준설노무_8">#REF!</definedName>
    <definedName name="준설재료" localSheetId="10">#REF!</definedName>
    <definedName name="준설재료" localSheetId="8">#REF!</definedName>
    <definedName name="준설재료" localSheetId="15">#REF!</definedName>
    <definedName name="준설재료" localSheetId="4">#REF!</definedName>
    <definedName name="준설재료" localSheetId="5">#REF!</definedName>
    <definedName name="준설재료" localSheetId="26">#REF!</definedName>
    <definedName name="준설재료" localSheetId="25">#REF!</definedName>
    <definedName name="준설재료">#REF!</definedName>
    <definedName name="준설재료_8" localSheetId="10">#REF!</definedName>
    <definedName name="준설재료_8" localSheetId="8">#REF!</definedName>
    <definedName name="준설재료_8" localSheetId="15">#REF!</definedName>
    <definedName name="준설재료_8" localSheetId="4">#REF!</definedName>
    <definedName name="준설재료_8" localSheetId="5">#REF!</definedName>
    <definedName name="준설재료_8" localSheetId="26">#REF!</definedName>
    <definedName name="준설재료_8" localSheetId="25">#REF!</definedName>
    <definedName name="준설재료_8">#REF!</definedName>
    <definedName name="중" localSheetId="10">'[48]토사(PE)'!#REF!</definedName>
    <definedName name="중" localSheetId="8">'[48]토사(PE)'!#REF!</definedName>
    <definedName name="중" localSheetId="15">'[48]토사(PE)'!#REF!</definedName>
    <definedName name="중" localSheetId="4">'[48]토사(PE)'!#REF!</definedName>
    <definedName name="중" localSheetId="5">'[48]토사(PE)'!#REF!</definedName>
    <definedName name="중" localSheetId="26">'[48]토사(PE)'!#REF!</definedName>
    <definedName name="중" localSheetId="25">'[48]토사(PE)'!#REF!</definedName>
    <definedName name="중">'[48]토사(PE)'!#REF!</definedName>
    <definedName name="중_2" localSheetId="10">#REF!</definedName>
    <definedName name="중_2" localSheetId="15">#REF!</definedName>
    <definedName name="중_2" localSheetId="4">#REF!</definedName>
    <definedName name="중_2" localSheetId="5">#REF!</definedName>
    <definedName name="중_2" localSheetId="26">#REF!</definedName>
    <definedName name="중_2" localSheetId="25">#REF!</definedName>
    <definedName name="중_2">#REF!</definedName>
    <definedName name="중_3" localSheetId="10">#REF!</definedName>
    <definedName name="중_3" localSheetId="15">#REF!</definedName>
    <definedName name="중_3" localSheetId="4">#REF!</definedName>
    <definedName name="중_3" localSheetId="5">#REF!</definedName>
    <definedName name="중_3" localSheetId="26">#REF!</definedName>
    <definedName name="중_3" localSheetId="25">#REF!</definedName>
    <definedName name="중_3">#REF!</definedName>
    <definedName name="중_5" localSheetId="10">#REF!</definedName>
    <definedName name="중_5" localSheetId="15">#REF!</definedName>
    <definedName name="중_5" localSheetId="4">#REF!</definedName>
    <definedName name="중_5" localSheetId="5">#REF!</definedName>
    <definedName name="중_5" localSheetId="26">#REF!</definedName>
    <definedName name="중_5" localSheetId="25">#REF!</definedName>
    <definedName name="중_5">#REF!</definedName>
    <definedName name="중_6" localSheetId="10">#REF!</definedName>
    <definedName name="중_6" localSheetId="15">#REF!</definedName>
    <definedName name="중_6" localSheetId="4">#REF!</definedName>
    <definedName name="중_6" localSheetId="5">#REF!</definedName>
    <definedName name="중_6" localSheetId="26">#REF!</definedName>
    <definedName name="중_6" localSheetId="25">#REF!</definedName>
    <definedName name="중_6">#REF!</definedName>
    <definedName name="중_9" localSheetId="10">#REF!</definedName>
    <definedName name="중_9" localSheetId="15">#REF!</definedName>
    <definedName name="중_9" localSheetId="4">#REF!</definedName>
    <definedName name="중_9" localSheetId="5">#REF!</definedName>
    <definedName name="중_9" localSheetId="26">#REF!</definedName>
    <definedName name="중_9" localSheetId="25">#REF!</definedName>
    <definedName name="중_9">#REF!</definedName>
    <definedName name="중간" localSheetId="10">'[28]토사(PE)'!#REF!</definedName>
    <definedName name="중간" localSheetId="8">'[28]토사(PE)'!#REF!</definedName>
    <definedName name="중간" localSheetId="15">'[28]토사(PE)'!#REF!</definedName>
    <definedName name="중간" localSheetId="4">'[28]토사(PE)'!#REF!</definedName>
    <definedName name="중간" localSheetId="5">'[28]토사(PE)'!#REF!</definedName>
    <definedName name="중간" localSheetId="26">'[28]토사(PE)'!#REF!</definedName>
    <definedName name="중간" localSheetId="25">'[28]토사(PE)'!#REF!</definedName>
    <definedName name="중간">'[28]토사(PE)'!#REF!</definedName>
    <definedName name="중간_8" localSheetId="10">#REF!</definedName>
    <definedName name="중간_8" localSheetId="8">#REF!</definedName>
    <definedName name="중간_8" localSheetId="15">#REF!</definedName>
    <definedName name="중간_8" localSheetId="24">#REF!</definedName>
    <definedName name="중간_8" localSheetId="4">#REF!</definedName>
    <definedName name="중간_8" localSheetId="5">#REF!</definedName>
    <definedName name="중간_8" localSheetId="26">#REF!</definedName>
    <definedName name="중간_8" localSheetId="25">#REF!</definedName>
    <definedName name="중간_8">#REF!</definedName>
    <definedName name="중개태교" localSheetId="24" hidden="1">{#N/A,#N/A,FALSE,"2~8번"}</definedName>
    <definedName name="중개태교" hidden="1">{#N/A,#N/A,FALSE,"2~8번"}</definedName>
    <definedName name="중건설공사" localSheetId="10">#REF!</definedName>
    <definedName name="중건설공사" localSheetId="15">#REF!</definedName>
    <definedName name="중건설공사" localSheetId="4">#REF!</definedName>
    <definedName name="중건설공사" localSheetId="5">#REF!</definedName>
    <definedName name="중건설공사" localSheetId="26">#REF!</definedName>
    <definedName name="중건설공사" localSheetId="25">#REF!</definedName>
    <definedName name="중건설공사">#REF!</definedName>
    <definedName name="중급기능사">'[65]99노임단가'!$F$14</definedName>
    <definedName name="중급기술자">'[65]99노임단가'!$F$11</definedName>
    <definedName name="중기운전기사">'[17]97노임단가'!$B$4</definedName>
    <definedName name="중기운전조수" localSheetId="10">#REF!</definedName>
    <definedName name="중기운전조수" localSheetId="15">#REF!</definedName>
    <definedName name="중기운전조수" localSheetId="4">#REF!</definedName>
    <definedName name="중기운전조수" localSheetId="5">#REF!</definedName>
    <definedName name="중기운전조수" localSheetId="26">#REF!</definedName>
    <definedName name="중기운전조수" localSheetId="25">#REF!</definedName>
    <definedName name="중기운전조수">#REF!</definedName>
    <definedName name="중기조장" localSheetId="10">#REF!</definedName>
    <definedName name="중기조장" localSheetId="15">#REF!</definedName>
    <definedName name="중기조장" localSheetId="4">#REF!</definedName>
    <definedName name="중기조장" localSheetId="5">#REF!</definedName>
    <definedName name="중기조장" localSheetId="26">#REF!</definedName>
    <definedName name="중기조장" localSheetId="25">#REF!</definedName>
    <definedName name="중기조장">#REF!</definedName>
    <definedName name="중력식옹벽_개소별명세" localSheetId="10">#REF!</definedName>
    <definedName name="중력식옹벽_개소별명세" localSheetId="15">#REF!</definedName>
    <definedName name="중력식옹벽_개소별명세" localSheetId="4">#REF!</definedName>
    <definedName name="중력식옹벽_개소별명세" localSheetId="5">#REF!</definedName>
    <definedName name="중력식옹벽_개소별명세" localSheetId="26">#REF!</definedName>
    <definedName name="중력식옹벽_개소별명세" localSheetId="25">#REF!</definedName>
    <definedName name="중력식옹벽_개소별명세">#REF!</definedName>
    <definedName name="중력식옹벽_수량집계" localSheetId="10">#REF!</definedName>
    <definedName name="중력식옹벽_수량집계" localSheetId="15">#REF!</definedName>
    <definedName name="중력식옹벽_수량집계" localSheetId="4">#REF!</definedName>
    <definedName name="중력식옹벽_수량집계" localSheetId="5">#REF!</definedName>
    <definedName name="중력식옹벽_수량집계" localSheetId="26">#REF!</definedName>
    <definedName name="중력식옹벽_수량집계" localSheetId="25">#REF!</definedName>
    <definedName name="중력식옹벽_수량집계">#REF!</definedName>
    <definedName name="중력식옹벽개소별명세" localSheetId="10">#REF!</definedName>
    <definedName name="중력식옹벽개소별명세" localSheetId="8">#REF!</definedName>
    <definedName name="중력식옹벽개소별명세" localSheetId="15">#REF!</definedName>
    <definedName name="중력식옹벽개소별명세" localSheetId="24">#REF!</definedName>
    <definedName name="중력식옹벽개소별명세" localSheetId="4">#REF!</definedName>
    <definedName name="중력식옹벽개소별명세" localSheetId="5">#REF!</definedName>
    <definedName name="중력식옹벽개소별명세" localSheetId="26">#REF!</definedName>
    <definedName name="중력식옹벽개소별명세" localSheetId="25">#REF!</definedName>
    <definedName name="중력식옹벽개소별명세">#REF!</definedName>
    <definedName name="중력식옹벽단위수량및치수표_성토구배1.5_1.8" localSheetId="10">#REF!</definedName>
    <definedName name="중력식옹벽단위수량및치수표_성토구배1.5_1.8" localSheetId="8">#REF!</definedName>
    <definedName name="중력식옹벽단위수량및치수표_성토구배1.5_1.8" localSheetId="15">#REF!</definedName>
    <definedName name="중력식옹벽단위수량및치수표_성토구배1.5_1.8" localSheetId="24">#REF!</definedName>
    <definedName name="중력식옹벽단위수량및치수표_성토구배1.5_1.8" localSheetId="4">#REF!</definedName>
    <definedName name="중력식옹벽단위수량및치수표_성토구배1.5_1.8" localSheetId="5">#REF!</definedName>
    <definedName name="중력식옹벽단위수량및치수표_성토구배1.5_1.8" localSheetId="26">#REF!</definedName>
    <definedName name="중력식옹벽단위수량및치수표_성토구배1.5_1.8" localSheetId="25">#REF!</definedName>
    <definedName name="중력식옹벽단위수량및치수표_성토구배1.5_1.8">#REF!</definedName>
    <definedName name="중력식옹벽단위수량산식_성토구배1.5_1.8" localSheetId="10">#REF!</definedName>
    <definedName name="중력식옹벽단위수량산식_성토구배1.5_1.8" localSheetId="8">#REF!</definedName>
    <definedName name="중력식옹벽단위수량산식_성토구배1.5_1.8" localSheetId="15">#REF!</definedName>
    <definedName name="중력식옹벽단위수량산식_성토구배1.5_1.8" localSheetId="24">#REF!</definedName>
    <definedName name="중력식옹벽단위수량산식_성토구배1.5_1.8" localSheetId="4">#REF!</definedName>
    <definedName name="중력식옹벽단위수량산식_성토구배1.5_1.8" localSheetId="5">#REF!</definedName>
    <definedName name="중력식옹벽단위수량산식_성토구배1.5_1.8" localSheetId="26">#REF!</definedName>
    <definedName name="중력식옹벽단위수량산식_성토구배1.5_1.8" localSheetId="25">#REF!</definedName>
    <definedName name="중력식옹벽단위수량산식_성토구배1.5_1.8">#REF!</definedName>
    <definedName name="중력식옹벽단위수량산식_수평" localSheetId="10">#REF!</definedName>
    <definedName name="중력식옹벽단위수량산식_수평" localSheetId="8">#REF!</definedName>
    <definedName name="중력식옹벽단위수량산식_수평" localSheetId="15">#REF!</definedName>
    <definedName name="중력식옹벽단위수량산식_수평" localSheetId="4">#REF!</definedName>
    <definedName name="중력식옹벽단위수량산식_수평" localSheetId="5">#REF!</definedName>
    <definedName name="중력식옹벽단위수량산식_수평" localSheetId="26">#REF!</definedName>
    <definedName name="중력식옹벽단위수량산식_수평" localSheetId="25">#REF!</definedName>
    <definedName name="중력식옹벽단위수량산식_수평">#REF!</definedName>
    <definedName name="중력식옹벽단위수량표_수평" localSheetId="10">#REF!</definedName>
    <definedName name="중력식옹벽단위수량표_수평" localSheetId="8">#REF!</definedName>
    <definedName name="중력식옹벽단위수량표_수평" localSheetId="15">#REF!</definedName>
    <definedName name="중력식옹벽단위수량표_수평" localSheetId="4">#REF!</definedName>
    <definedName name="중력식옹벽단위수량표_수평" localSheetId="5">#REF!</definedName>
    <definedName name="중력식옹벽단위수량표_수평" localSheetId="26">#REF!</definedName>
    <definedName name="중력식옹벽단위수량표_수평" localSheetId="25">#REF!</definedName>
    <definedName name="중력식옹벽단위수량표_수평">#REF!</definedName>
    <definedName name="중력식옹벽수량집계" localSheetId="10">#REF!</definedName>
    <definedName name="중력식옹벽수량집계" localSheetId="8">#REF!</definedName>
    <definedName name="중력식옹벽수량집계" localSheetId="15">#REF!</definedName>
    <definedName name="중력식옹벽수량집계" localSheetId="4">#REF!</definedName>
    <definedName name="중력식옹벽수량집계" localSheetId="5">#REF!</definedName>
    <definedName name="중력식옹벽수량집계" localSheetId="26">#REF!</definedName>
    <definedName name="중력식옹벽수량집계" localSheetId="25">#REF!</definedName>
    <definedName name="중력식옹벽수량집계">#REF!</definedName>
    <definedName name="중력식옹벽치수표_성토구배1.5_1.8" localSheetId="10">#REF!</definedName>
    <definedName name="중력식옹벽치수표_성토구배1.5_1.8" localSheetId="8">#REF!</definedName>
    <definedName name="중력식옹벽치수표_성토구배1.5_1.8" localSheetId="15">#REF!</definedName>
    <definedName name="중력식옹벽치수표_성토구배1.5_1.8" localSheetId="4">#REF!</definedName>
    <definedName name="중력식옹벽치수표_성토구배1.5_1.8" localSheetId="5">#REF!</definedName>
    <definedName name="중력식옹벽치수표_성토구배1.5_1.8" localSheetId="26">#REF!</definedName>
    <definedName name="중력식옹벽치수표_성토구배1.5_1.8" localSheetId="25">#REF!</definedName>
    <definedName name="중력식옹벽치수표_성토구배1.5_1.8">#REF!</definedName>
    <definedName name="중력식옹벽치수표_수평" localSheetId="10">#REF!</definedName>
    <definedName name="중력식옹벽치수표_수평" localSheetId="8">#REF!</definedName>
    <definedName name="중력식옹벽치수표_수평" localSheetId="15">#REF!</definedName>
    <definedName name="중력식옹벽치수표_수평" localSheetId="4">#REF!</definedName>
    <definedName name="중력식옹벽치수표_수평" localSheetId="5">#REF!</definedName>
    <definedName name="중력식옹벽치수표_수평" localSheetId="26">#REF!</definedName>
    <definedName name="중력식옹벽치수표_수평" localSheetId="25">#REF!</definedName>
    <definedName name="중력식옹벽치수표_수평">#REF!</definedName>
    <definedName name="중마배수설비" localSheetId="10">#REF!</definedName>
    <definedName name="중마배수설비" localSheetId="8">#REF!</definedName>
    <definedName name="중마배수설비" localSheetId="15">#REF!</definedName>
    <definedName name="중마배수설비" localSheetId="4">#REF!</definedName>
    <definedName name="중마배수설비" localSheetId="5">#REF!</definedName>
    <definedName name="중마배수설비" localSheetId="26">#REF!</definedName>
    <definedName name="중마배수설비" localSheetId="25">#REF!</definedName>
    <definedName name="중마배수설비">#REF!</definedName>
    <definedName name="중마오수" localSheetId="10">#REF!</definedName>
    <definedName name="중마오수" localSheetId="8">#REF!</definedName>
    <definedName name="중마오수" localSheetId="15">#REF!</definedName>
    <definedName name="중마오수" localSheetId="4">#REF!</definedName>
    <definedName name="중마오수" localSheetId="5">#REF!</definedName>
    <definedName name="중마오수" localSheetId="26">#REF!</definedName>
    <definedName name="중마오수" localSheetId="25">#REF!</definedName>
    <definedName name="중마오수">#REF!</definedName>
    <definedName name="중마우수" localSheetId="10">#REF!</definedName>
    <definedName name="중마우수" localSheetId="8">#REF!</definedName>
    <definedName name="중마우수" localSheetId="15">#REF!</definedName>
    <definedName name="중마우수" localSheetId="4">#REF!</definedName>
    <definedName name="중마우수" localSheetId="5">#REF!</definedName>
    <definedName name="중마우수" localSheetId="26">#REF!</definedName>
    <definedName name="중마우수" localSheetId="25">#REF!</definedName>
    <definedName name="중마우수">#REF!</definedName>
    <definedName name="중분대" localSheetId="10">#REF!</definedName>
    <definedName name="중분대" localSheetId="8">#REF!</definedName>
    <definedName name="중분대" localSheetId="15">#REF!</definedName>
    <definedName name="중분대" localSheetId="4">#REF!</definedName>
    <definedName name="중분대" localSheetId="5">#REF!</definedName>
    <definedName name="중분대" localSheetId="26">#REF!</definedName>
    <definedName name="중분대" localSheetId="25">#REF!</definedName>
    <definedName name="중분대">#REF!</definedName>
    <definedName name="중분대_8" localSheetId="10">#REF!</definedName>
    <definedName name="중분대_8" localSheetId="8">#REF!</definedName>
    <definedName name="중분대_8" localSheetId="15">#REF!</definedName>
    <definedName name="중분대_8" localSheetId="4">#REF!</definedName>
    <definedName name="중분대_8" localSheetId="5">#REF!</definedName>
    <definedName name="중분대_8" localSheetId="26">#REF!</definedName>
    <definedName name="중분대_8" localSheetId="25">#REF!</definedName>
    <definedName name="중분대_8">#REF!</definedName>
    <definedName name="중분대부" localSheetId="10">#REF!</definedName>
    <definedName name="중분대부" localSheetId="15">#REF!</definedName>
    <definedName name="중분대부" localSheetId="4">#REF!</definedName>
    <definedName name="중분대부" localSheetId="5">#REF!</definedName>
    <definedName name="중분대부" localSheetId="26">#REF!</definedName>
    <definedName name="중분대부" localSheetId="25">#REF!</definedName>
    <definedName name="중분대부">#REF!</definedName>
    <definedName name="중분대설계" localSheetId="10">#REF!</definedName>
    <definedName name="중분대설계" localSheetId="15">#REF!</definedName>
    <definedName name="중분대설계" localSheetId="4">#REF!</definedName>
    <definedName name="중분대설계" localSheetId="5">#REF!</definedName>
    <definedName name="중분대설계" localSheetId="26">#REF!</definedName>
    <definedName name="중분대설계" localSheetId="25">#REF!</definedName>
    <definedName name="중분대설계">#REF!</definedName>
    <definedName name="중분대중량" localSheetId="10">#REF!</definedName>
    <definedName name="중분대중량" localSheetId="8">#REF!</definedName>
    <definedName name="중분대중량" localSheetId="15">#REF!</definedName>
    <definedName name="중분대중량" localSheetId="4">#REF!</definedName>
    <definedName name="중분대중량" localSheetId="5">#REF!</definedName>
    <definedName name="중분대중량" localSheetId="26">#REF!</definedName>
    <definedName name="중분대중량" localSheetId="25">#REF!</definedName>
    <definedName name="중분대중량">#REF!</definedName>
    <definedName name="중앙공제" localSheetId="10">#REF!</definedName>
    <definedName name="중앙공제" localSheetId="15">#REF!</definedName>
    <definedName name="중앙공제" localSheetId="4">#REF!</definedName>
    <definedName name="중앙공제" localSheetId="5">#REF!</definedName>
    <definedName name="중앙공제" localSheetId="26">#REF!</definedName>
    <definedName name="중앙공제" localSheetId="25">#REF!</definedName>
    <definedName name="중앙공제">#REF!</definedName>
    <definedName name="중앙길이" localSheetId="10">#REF!</definedName>
    <definedName name="중앙길이" localSheetId="15">#REF!</definedName>
    <definedName name="중앙길이" localSheetId="4">#REF!</definedName>
    <definedName name="중앙길이" localSheetId="5">#REF!</definedName>
    <definedName name="중앙길이" localSheetId="26">#REF!</definedName>
    <definedName name="중앙길이" localSheetId="25">#REF!</definedName>
    <definedName name="중앙길이">#REF!</definedName>
    <definedName name="중앙본" localSheetId="10">#REF!</definedName>
    <definedName name="중앙본" localSheetId="15">#REF!</definedName>
    <definedName name="중앙본" localSheetId="4">#REF!</definedName>
    <definedName name="중앙본" localSheetId="5">#REF!</definedName>
    <definedName name="중앙본" localSheetId="26">#REF!</definedName>
    <definedName name="중앙본" localSheetId="25">#REF!</definedName>
    <definedName name="중앙본">#REF!</definedName>
    <definedName name="중원1교A502" localSheetId="10">#REF!</definedName>
    <definedName name="중원1교A502" localSheetId="15">#REF!</definedName>
    <definedName name="중원1교A502" localSheetId="4">#REF!</definedName>
    <definedName name="중원1교A502" localSheetId="5">#REF!</definedName>
    <definedName name="중원1교A502" localSheetId="26">#REF!</definedName>
    <definedName name="중원1교A502" localSheetId="25">#REF!</definedName>
    <definedName name="중원1교A502">#REF!</definedName>
    <definedName name="중원대교A258" localSheetId="10">#REF!</definedName>
    <definedName name="중원대교A258" localSheetId="15">#REF!</definedName>
    <definedName name="중원대교A258" localSheetId="4">#REF!</definedName>
    <definedName name="중원대교A258" localSheetId="5">#REF!</definedName>
    <definedName name="중원대교A258" localSheetId="26">#REF!</definedName>
    <definedName name="중원대교A258" localSheetId="25">#REF!</definedName>
    <definedName name="중원대교A258">#REF!</definedName>
    <definedName name="중유" localSheetId="10">#REF!</definedName>
    <definedName name="중유" localSheetId="15">#REF!</definedName>
    <definedName name="중유" localSheetId="4">#REF!</definedName>
    <definedName name="중유" localSheetId="5">#REF!</definedName>
    <definedName name="중유" localSheetId="26">#REF!</definedName>
    <definedName name="중유" localSheetId="25">#REF!</definedName>
    <definedName name="중유">#REF!</definedName>
    <definedName name="지간장1" localSheetId="10">#REF!</definedName>
    <definedName name="지간장1" localSheetId="8">#REF!</definedName>
    <definedName name="지간장1" localSheetId="15">#REF!</definedName>
    <definedName name="지간장1" localSheetId="4">#REF!</definedName>
    <definedName name="지간장1" localSheetId="5">#REF!</definedName>
    <definedName name="지간장1" localSheetId="26">#REF!</definedName>
    <definedName name="지간장1" localSheetId="25">#REF!</definedName>
    <definedName name="지간장1">#REF!</definedName>
    <definedName name="지간장2" localSheetId="10">#REF!</definedName>
    <definedName name="지간장2" localSheetId="8">#REF!</definedName>
    <definedName name="지간장2" localSheetId="15">#REF!</definedName>
    <definedName name="지간장2" localSheetId="4">#REF!</definedName>
    <definedName name="지간장2" localSheetId="5">#REF!</definedName>
    <definedName name="지간장2" localSheetId="26">#REF!</definedName>
    <definedName name="지간장2" localSheetId="25">#REF!</definedName>
    <definedName name="지간장2">#REF!</definedName>
    <definedName name="지간장3" localSheetId="10">#REF!</definedName>
    <definedName name="지간장3" localSheetId="15">#REF!</definedName>
    <definedName name="지간장3" localSheetId="4">#REF!</definedName>
    <definedName name="지간장3" localSheetId="5">#REF!</definedName>
    <definedName name="지간장3" localSheetId="26">#REF!</definedName>
    <definedName name="지간장3" localSheetId="25">#REF!</definedName>
    <definedName name="지간장3">#REF!</definedName>
    <definedName name="지롤" localSheetId="10">BlankMacro1</definedName>
    <definedName name="지롤" localSheetId="15">BlankMacro1</definedName>
    <definedName name="지롤" localSheetId="24">BlankMacro1</definedName>
    <definedName name="지롤" localSheetId="4">BlankMacro1</definedName>
    <definedName name="지롤" localSheetId="5">BlankMacro1</definedName>
    <definedName name="지롤" localSheetId="26">BlankMacro1</definedName>
    <definedName name="지롤" localSheetId="25">BlankMacro1</definedName>
    <definedName name="지롤">BlankMacro1</definedName>
    <definedName name="지반반력계수" localSheetId="10">#REF!</definedName>
    <definedName name="지반반력계수" localSheetId="15">#REF!</definedName>
    <definedName name="지반반력계수" localSheetId="4">#REF!</definedName>
    <definedName name="지반반력계수" localSheetId="5">#REF!</definedName>
    <definedName name="지반반력계수" localSheetId="26">#REF!</definedName>
    <definedName name="지반반력계수" localSheetId="25">#REF!</definedName>
    <definedName name="지반반력계수">#REF!</definedName>
    <definedName name="지수강10아" localSheetId="10">#REF!</definedName>
    <definedName name="지수강10아" localSheetId="15">#REF!</definedName>
    <definedName name="지수강10아" localSheetId="4">#REF!</definedName>
    <definedName name="지수강10아" localSheetId="5">#REF!</definedName>
    <definedName name="지수강10아" localSheetId="26">#REF!</definedName>
    <definedName name="지수강10아" localSheetId="25">#REF!</definedName>
    <definedName name="지수강10아">#REF!</definedName>
    <definedName name="지수강10위" localSheetId="10">#REF!</definedName>
    <definedName name="지수강10위" localSheetId="15">#REF!</definedName>
    <definedName name="지수강10위" localSheetId="4">#REF!</definedName>
    <definedName name="지수강10위" localSheetId="5">#REF!</definedName>
    <definedName name="지수강10위" localSheetId="26">#REF!</definedName>
    <definedName name="지수강10위" localSheetId="25">#REF!</definedName>
    <definedName name="지수강10위">#REF!</definedName>
    <definedName name="지수강8아" localSheetId="10">#REF!</definedName>
    <definedName name="지수강8아" localSheetId="15">#REF!</definedName>
    <definedName name="지수강8아" localSheetId="4">#REF!</definedName>
    <definedName name="지수강8아" localSheetId="5">#REF!</definedName>
    <definedName name="지수강8아" localSheetId="26">#REF!</definedName>
    <definedName name="지수강8아" localSheetId="25">#REF!</definedName>
    <definedName name="지수강8아">#REF!</definedName>
    <definedName name="지수강8위" localSheetId="10">#REF!</definedName>
    <definedName name="지수강8위" localSheetId="15">#REF!</definedName>
    <definedName name="지수강8위" localSheetId="4">#REF!</definedName>
    <definedName name="지수강8위" localSheetId="5">#REF!</definedName>
    <definedName name="지수강8위" localSheetId="26">#REF!</definedName>
    <definedName name="지수강8위" localSheetId="25">#REF!</definedName>
    <definedName name="지수강8위">#REF!</definedName>
    <definedName name="지수강9아" localSheetId="10">#REF!</definedName>
    <definedName name="지수강9아" localSheetId="15">#REF!</definedName>
    <definedName name="지수강9아" localSheetId="4">#REF!</definedName>
    <definedName name="지수강9아" localSheetId="5">#REF!</definedName>
    <definedName name="지수강9아" localSheetId="26">#REF!</definedName>
    <definedName name="지수강9아" localSheetId="25">#REF!</definedName>
    <definedName name="지수강9아">#REF!</definedName>
    <definedName name="지수강9위" localSheetId="10">#REF!</definedName>
    <definedName name="지수강9위" localSheetId="15">#REF!</definedName>
    <definedName name="지수강9위" localSheetId="4">#REF!</definedName>
    <definedName name="지수강9위" localSheetId="5">#REF!</definedName>
    <definedName name="지수강9위" localSheetId="26">#REF!</definedName>
    <definedName name="지수강9위" localSheetId="25">#REF!</definedName>
    <definedName name="지수강9위">#REF!</definedName>
    <definedName name="지수동1" localSheetId="10">#REF!</definedName>
    <definedName name="지수동1" localSheetId="15">#REF!</definedName>
    <definedName name="지수동1" localSheetId="4">#REF!</definedName>
    <definedName name="지수동1" localSheetId="5">#REF!</definedName>
    <definedName name="지수동1" localSheetId="26">#REF!</definedName>
    <definedName name="지수동1" localSheetId="25">#REF!</definedName>
    <definedName name="지수동1">#REF!</definedName>
    <definedName name="지수동10" localSheetId="10">#REF!</definedName>
    <definedName name="지수동10" localSheetId="15">#REF!</definedName>
    <definedName name="지수동10" localSheetId="4">#REF!</definedName>
    <definedName name="지수동10" localSheetId="5">#REF!</definedName>
    <definedName name="지수동10" localSheetId="26">#REF!</definedName>
    <definedName name="지수동10" localSheetId="25">#REF!</definedName>
    <definedName name="지수동10">#REF!</definedName>
    <definedName name="지수동2" localSheetId="10">#REF!</definedName>
    <definedName name="지수동2" localSheetId="15">#REF!</definedName>
    <definedName name="지수동2" localSheetId="4">#REF!</definedName>
    <definedName name="지수동2" localSheetId="5">#REF!</definedName>
    <definedName name="지수동2" localSheetId="26">#REF!</definedName>
    <definedName name="지수동2" localSheetId="25">#REF!</definedName>
    <definedName name="지수동2">#REF!</definedName>
    <definedName name="지수동3" localSheetId="10">#REF!</definedName>
    <definedName name="지수동3" localSheetId="15">#REF!</definedName>
    <definedName name="지수동3" localSheetId="4">#REF!</definedName>
    <definedName name="지수동3" localSheetId="5">#REF!</definedName>
    <definedName name="지수동3" localSheetId="26">#REF!</definedName>
    <definedName name="지수동3" localSheetId="25">#REF!</definedName>
    <definedName name="지수동3">#REF!</definedName>
    <definedName name="지수동4" localSheetId="10">#REF!</definedName>
    <definedName name="지수동4" localSheetId="15">#REF!</definedName>
    <definedName name="지수동4" localSheetId="4">#REF!</definedName>
    <definedName name="지수동4" localSheetId="5">#REF!</definedName>
    <definedName name="지수동4" localSheetId="26">#REF!</definedName>
    <definedName name="지수동4" localSheetId="25">#REF!</definedName>
    <definedName name="지수동4">#REF!</definedName>
    <definedName name="지수동5" localSheetId="10">#REF!</definedName>
    <definedName name="지수동5" localSheetId="15">#REF!</definedName>
    <definedName name="지수동5" localSheetId="4">#REF!</definedName>
    <definedName name="지수동5" localSheetId="5">#REF!</definedName>
    <definedName name="지수동5" localSheetId="26">#REF!</definedName>
    <definedName name="지수동5" localSheetId="25">#REF!</definedName>
    <definedName name="지수동5">#REF!</definedName>
    <definedName name="지수동6" localSheetId="10">#REF!</definedName>
    <definedName name="지수동6" localSheetId="15">#REF!</definedName>
    <definedName name="지수동6" localSheetId="4">#REF!</definedName>
    <definedName name="지수동6" localSheetId="5">#REF!</definedName>
    <definedName name="지수동6" localSheetId="26">#REF!</definedName>
    <definedName name="지수동6" localSheetId="25">#REF!</definedName>
    <definedName name="지수동6">#REF!</definedName>
    <definedName name="지수동7" localSheetId="10">#REF!</definedName>
    <definedName name="지수동7" localSheetId="15">#REF!</definedName>
    <definedName name="지수동7" localSheetId="4">#REF!</definedName>
    <definedName name="지수동7" localSheetId="5">#REF!</definedName>
    <definedName name="지수동7" localSheetId="26">#REF!</definedName>
    <definedName name="지수동7" localSheetId="25">#REF!</definedName>
    <definedName name="지수동7">#REF!</definedName>
    <definedName name="지수동8" localSheetId="10">#REF!</definedName>
    <definedName name="지수동8" localSheetId="15">#REF!</definedName>
    <definedName name="지수동8" localSheetId="4">#REF!</definedName>
    <definedName name="지수동8" localSheetId="5">#REF!</definedName>
    <definedName name="지수동8" localSheetId="26">#REF!</definedName>
    <definedName name="지수동8" localSheetId="25">#REF!</definedName>
    <definedName name="지수동8">#REF!</definedName>
    <definedName name="지수동9" localSheetId="10">#REF!</definedName>
    <definedName name="지수동9" localSheetId="15">#REF!</definedName>
    <definedName name="지수동9" localSheetId="4">#REF!</definedName>
    <definedName name="지수동9" localSheetId="5">#REF!</definedName>
    <definedName name="지수동9" localSheetId="26">#REF!</definedName>
    <definedName name="지수동9" localSheetId="25">#REF!</definedName>
    <definedName name="지수동9">#REF!</definedName>
    <definedName name="지역" localSheetId="10">#REF!</definedName>
    <definedName name="지역" localSheetId="8">#REF!</definedName>
    <definedName name="지역" localSheetId="15">#REF!</definedName>
    <definedName name="지역" localSheetId="4">#REF!</definedName>
    <definedName name="지역" localSheetId="5">#REF!</definedName>
    <definedName name="지역" localSheetId="26">#REF!</definedName>
    <definedName name="지역" localSheetId="25">#REF!</definedName>
    <definedName name="지역">#REF!</definedName>
    <definedName name="지점착력10" localSheetId="10">#REF!</definedName>
    <definedName name="지점착력10" localSheetId="15">#REF!</definedName>
    <definedName name="지점착력10" localSheetId="4">#REF!</definedName>
    <definedName name="지점착력10" localSheetId="5">#REF!</definedName>
    <definedName name="지점착력10" localSheetId="26">#REF!</definedName>
    <definedName name="지점착력10" localSheetId="25">#REF!</definedName>
    <definedName name="지점착력10">#REF!</definedName>
    <definedName name="지점착력4" localSheetId="10">#REF!</definedName>
    <definedName name="지점착력4" localSheetId="15">#REF!</definedName>
    <definedName name="지점착력4" localSheetId="4">#REF!</definedName>
    <definedName name="지점착력4" localSheetId="5">#REF!</definedName>
    <definedName name="지점착력4" localSheetId="26">#REF!</definedName>
    <definedName name="지점착력4" localSheetId="25">#REF!</definedName>
    <definedName name="지점착력4">#REF!</definedName>
    <definedName name="지점착력5" localSheetId="10">#REF!</definedName>
    <definedName name="지점착력5" localSheetId="15">#REF!</definedName>
    <definedName name="지점착력5" localSheetId="4">#REF!</definedName>
    <definedName name="지점착력5" localSheetId="5">#REF!</definedName>
    <definedName name="지점착력5" localSheetId="26">#REF!</definedName>
    <definedName name="지점착력5" localSheetId="25">#REF!</definedName>
    <definedName name="지점착력5">#REF!</definedName>
    <definedName name="지점착력6" localSheetId="10">#REF!</definedName>
    <definedName name="지점착력6" localSheetId="15">#REF!</definedName>
    <definedName name="지점착력6" localSheetId="4">#REF!</definedName>
    <definedName name="지점착력6" localSheetId="5">#REF!</definedName>
    <definedName name="지점착력6" localSheetId="26">#REF!</definedName>
    <definedName name="지점착력6" localSheetId="25">#REF!</definedName>
    <definedName name="지점착력6">#REF!</definedName>
    <definedName name="지점착력7" localSheetId="10">#REF!</definedName>
    <definedName name="지점착력7" localSheetId="15">#REF!</definedName>
    <definedName name="지점착력7" localSheetId="4">#REF!</definedName>
    <definedName name="지점착력7" localSheetId="5">#REF!</definedName>
    <definedName name="지점착력7" localSheetId="26">#REF!</definedName>
    <definedName name="지점착력7" localSheetId="25">#REF!</definedName>
    <definedName name="지점착력7">#REF!</definedName>
    <definedName name="지점착력8" localSheetId="10">#REF!</definedName>
    <definedName name="지점착력8" localSheetId="15">#REF!</definedName>
    <definedName name="지점착력8" localSheetId="4">#REF!</definedName>
    <definedName name="지점착력8" localSheetId="5">#REF!</definedName>
    <definedName name="지점착력8" localSheetId="26">#REF!</definedName>
    <definedName name="지점착력8" localSheetId="25">#REF!</definedName>
    <definedName name="지점착력8">#REF!</definedName>
    <definedName name="지점착력9" localSheetId="10">#REF!</definedName>
    <definedName name="지점착력9" localSheetId="15">#REF!</definedName>
    <definedName name="지점착력9" localSheetId="4">#REF!</definedName>
    <definedName name="지점착력9" localSheetId="5">#REF!</definedName>
    <definedName name="지점착력9" localSheetId="26">#REF!</definedName>
    <definedName name="지점착력9" localSheetId="25">#REF!</definedName>
    <definedName name="지점착력9">#REF!</definedName>
    <definedName name="지주강10아" localSheetId="10">#REF!</definedName>
    <definedName name="지주강10아" localSheetId="15">#REF!</definedName>
    <definedName name="지주강10아" localSheetId="4">#REF!</definedName>
    <definedName name="지주강10아" localSheetId="5">#REF!</definedName>
    <definedName name="지주강10아" localSheetId="26">#REF!</definedName>
    <definedName name="지주강10아" localSheetId="25">#REF!</definedName>
    <definedName name="지주강10아">#REF!</definedName>
    <definedName name="지주강10위" localSheetId="10">#REF!</definedName>
    <definedName name="지주강10위" localSheetId="15">#REF!</definedName>
    <definedName name="지주강10위" localSheetId="4">#REF!</definedName>
    <definedName name="지주강10위" localSheetId="5">#REF!</definedName>
    <definedName name="지주강10위" localSheetId="26">#REF!</definedName>
    <definedName name="지주강10위" localSheetId="25">#REF!</definedName>
    <definedName name="지주강10위">#REF!</definedName>
    <definedName name="지주강1아" localSheetId="10">#REF!</definedName>
    <definedName name="지주강1아" localSheetId="15">#REF!</definedName>
    <definedName name="지주강1아" localSheetId="4">#REF!</definedName>
    <definedName name="지주강1아" localSheetId="5">#REF!</definedName>
    <definedName name="지주강1아" localSheetId="26">#REF!</definedName>
    <definedName name="지주강1아" localSheetId="25">#REF!</definedName>
    <definedName name="지주강1아">#REF!</definedName>
    <definedName name="지주강1위" localSheetId="10">#REF!</definedName>
    <definedName name="지주강1위" localSheetId="15">#REF!</definedName>
    <definedName name="지주강1위" localSheetId="4">#REF!</definedName>
    <definedName name="지주강1위" localSheetId="5">#REF!</definedName>
    <definedName name="지주강1위" localSheetId="26">#REF!</definedName>
    <definedName name="지주강1위" localSheetId="25">#REF!</definedName>
    <definedName name="지주강1위">#REF!</definedName>
    <definedName name="지주강2아" localSheetId="10">#REF!</definedName>
    <definedName name="지주강2아" localSheetId="15">#REF!</definedName>
    <definedName name="지주강2아" localSheetId="4">#REF!</definedName>
    <definedName name="지주강2아" localSheetId="5">#REF!</definedName>
    <definedName name="지주강2아" localSheetId="26">#REF!</definedName>
    <definedName name="지주강2아" localSheetId="25">#REF!</definedName>
    <definedName name="지주강2아">#REF!</definedName>
    <definedName name="지주강2위" localSheetId="10">#REF!</definedName>
    <definedName name="지주강2위" localSheetId="15">#REF!</definedName>
    <definedName name="지주강2위" localSheetId="4">#REF!</definedName>
    <definedName name="지주강2위" localSheetId="5">#REF!</definedName>
    <definedName name="지주강2위" localSheetId="26">#REF!</definedName>
    <definedName name="지주강2위" localSheetId="25">#REF!</definedName>
    <definedName name="지주강2위">#REF!</definedName>
    <definedName name="지주강3아" localSheetId="10">#REF!</definedName>
    <definedName name="지주강3아" localSheetId="15">#REF!</definedName>
    <definedName name="지주강3아" localSheetId="4">#REF!</definedName>
    <definedName name="지주강3아" localSheetId="5">#REF!</definedName>
    <definedName name="지주강3아" localSheetId="26">#REF!</definedName>
    <definedName name="지주강3아" localSheetId="25">#REF!</definedName>
    <definedName name="지주강3아">#REF!</definedName>
    <definedName name="지주강3위" localSheetId="10">#REF!</definedName>
    <definedName name="지주강3위" localSheetId="15">#REF!</definedName>
    <definedName name="지주강3위" localSheetId="4">#REF!</definedName>
    <definedName name="지주강3위" localSheetId="5">#REF!</definedName>
    <definedName name="지주강3위" localSheetId="26">#REF!</definedName>
    <definedName name="지주강3위" localSheetId="25">#REF!</definedName>
    <definedName name="지주강3위">#REF!</definedName>
    <definedName name="지주강4아" localSheetId="10">#REF!</definedName>
    <definedName name="지주강4아" localSheetId="15">#REF!</definedName>
    <definedName name="지주강4아" localSheetId="4">#REF!</definedName>
    <definedName name="지주강4아" localSheetId="5">#REF!</definedName>
    <definedName name="지주강4아" localSheetId="26">#REF!</definedName>
    <definedName name="지주강4아" localSheetId="25">#REF!</definedName>
    <definedName name="지주강4아">#REF!</definedName>
    <definedName name="지주강4위" localSheetId="10">#REF!</definedName>
    <definedName name="지주강4위" localSheetId="15">#REF!</definedName>
    <definedName name="지주강4위" localSheetId="4">#REF!</definedName>
    <definedName name="지주강4위" localSheetId="5">#REF!</definedName>
    <definedName name="지주강4위" localSheetId="26">#REF!</definedName>
    <definedName name="지주강4위" localSheetId="25">#REF!</definedName>
    <definedName name="지주강4위">#REF!</definedName>
    <definedName name="지주강5아" localSheetId="10">#REF!</definedName>
    <definedName name="지주강5아" localSheetId="15">#REF!</definedName>
    <definedName name="지주강5아" localSheetId="4">#REF!</definedName>
    <definedName name="지주강5아" localSheetId="5">#REF!</definedName>
    <definedName name="지주강5아" localSheetId="26">#REF!</definedName>
    <definedName name="지주강5아" localSheetId="25">#REF!</definedName>
    <definedName name="지주강5아">#REF!</definedName>
    <definedName name="지주강5위" localSheetId="10">#REF!</definedName>
    <definedName name="지주강5위" localSheetId="15">#REF!</definedName>
    <definedName name="지주강5위" localSheetId="4">#REF!</definedName>
    <definedName name="지주강5위" localSheetId="5">#REF!</definedName>
    <definedName name="지주강5위" localSheetId="26">#REF!</definedName>
    <definedName name="지주강5위" localSheetId="25">#REF!</definedName>
    <definedName name="지주강5위">#REF!</definedName>
    <definedName name="지주강6아" localSheetId="10">#REF!</definedName>
    <definedName name="지주강6아" localSheetId="15">#REF!</definedName>
    <definedName name="지주강6아" localSheetId="4">#REF!</definedName>
    <definedName name="지주강6아" localSheetId="5">#REF!</definedName>
    <definedName name="지주강6아" localSheetId="26">#REF!</definedName>
    <definedName name="지주강6아" localSheetId="25">#REF!</definedName>
    <definedName name="지주강6아">#REF!</definedName>
    <definedName name="지주강6위" localSheetId="10">#REF!</definedName>
    <definedName name="지주강6위" localSheetId="15">#REF!</definedName>
    <definedName name="지주강6위" localSheetId="4">#REF!</definedName>
    <definedName name="지주강6위" localSheetId="5">#REF!</definedName>
    <definedName name="지주강6위" localSheetId="26">#REF!</definedName>
    <definedName name="지주강6위" localSheetId="25">#REF!</definedName>
    <definedName name="지주강6위">#REF!</definedName>
    <definedName name="지주강7아" localSheetId="10">#REF!</definedName>
    <definedName name="지주강7아" localSheetId="15">#REF!</definedName>
    <definedName name="지주강7아" localSheetId="4">#REF!</definedName>
    <definedName name="지주강7아" localSheetId="5">#REF!</definedName>
    <definedName name="지주강7아" localSheetId="26">#REF!</definedName>
    <definedName name="지주강7아" localSheetId="25">#REF!</definedName>
    <definedName name="지주강7아">#REF!</definedName>
    <definedName name="지주강7위" localSheetId="10">#REF!</definedName>
    <definedName name="지주강7위" localSheetId="15">#REF!</definedName>
    <definedName name="지주강7위" localSheetId="4">#REF!</definedName>
    <definedName name="지주강7위" localSheetId="5">#REF!</definedName>
    <definedName name="지주강7위" localSheetId="26">#REF!</definedName>
    <definedName name="지주강7위" localSheetId="25">#REF!</definedName>
    <definedName name="지주강7위">#REF!</definedName>
    <definedName name="지주강8아" localSheetId="10">#REF!</definedName>
    <definedName name="지주강8아" localSheetId="15">#REF!</definedName>
    <definedName name="지주강8아" localSheetId="4">#REF!</definedName>
    <definedName name="지주강8아" localSheetId="5">#REF!</definedName>
    <definedName name="지주강8아" localSheetId="26">#REF!</definedName>
    <definedName name="지주강8아" localSheetId="25">#REF!</definedName>
    <definedName name="지주강8아">#REF!</definedName>
    <definedName name="지주강8위" localSheetId="10">#REF!</definedName>
    <definedName name="지주강8위" localSheetId="15">#REF!</definedName>
    <definedName name="지주강8위" localSheetId="4">#REF!</definedName>
    <definedName name="지주강8위" localSheetId="5">#REF!</definedName>
    <definedName name="지주강8위" localSheetId="26">#REF!</definedName>
    <definedName name="지주강8위" localSheetId="25">#REF!</definedName>
    <definedName name="지주강8위">#REF!</definedName>
    <definedName name="지주강9아" localSheetId="10">#REF!</definedName>
    <definedName name="지주강9아" localSheetId="15">#REF!</definedName>
    <definedName name="지주강9아" localSheetId="4">#REF!</definedName>
    <definedName name="지주강9아" localSheetId="5">#REF!</definedName>
    <definedName name="지주강9아" localSheetId="26">#REF!</definedName>
    <definedName name="지주강9아" localSheetId="25">#REF!</definedName>
    <definedName name="지주강9아">#REF!</definedName>
    <definedName name="지주강9위" localSheetId="10">#REF!</definedName>
    <definedName name="지주강9위" localSheetId="15">#REF!</definedName>
    <definedName name="지주강9위" localSheetId="4">#REF!</definedName>
    <definedName name="지주강9위" localSheetId="5">#REF!</definedName>
    <definedName name="지주강9위" localSheetId="26">#REF!</definedName>
    <definedName name="지주강9위" localSheetId="25">#REF!</definedName>
    <definedName name="지주강9위">#REF!</definedName>
    <definedName name="지주동1" localSheetId="10">#REF!</definedName>
    <definedName name="지주동1" localSheetId="15">#REF!</definedName>
    <definedName name="지주동1" localSheetId="4">#REF!</definedName>
    <definedName name="지주동1" localSheetId="5">#REF!</definedName>
    <definedName name="지주동1" localSheetId="26">#REF!</definedName>
    <definedName name="지주동1" localSheetId="25">#REF!</definedName>
    <definedName name="지주동1">#REF!</definedName>
    <definedName name="지주동10" localSheetId="10">#REF!</definedName>
    <definedName name="지주동10" localSheetId="15">#REF!</definedName>
    <definedName name="지주동10" localSheetId="4">#REF!</definedName>
    <definedName name="지주동10" localSheetId="5">#REF!</definedName>
    <definedName name="지주동10" localSheetId="26">#REF!</definedName>
    <definedName name="지주동10" localSheetId="25">#REF!</definedName>
    <definedName name="지주동10">#REF!</definedName>
    <definedName name="지주동2" localSheetId="10">#REF!</definedName>
    <definedName name="지주동2" localSheetId="15">#REF!</definedName>
    <definedName name="지주동2" localSheetId="4">#REF!</definedName>
    <definedName name="지주동2" localSheetId="5">#REF!</definedName>
    <definedName name="지주동2" localSheetId="26">#REF!</definedName>
    <definedName name="지주동2" localSheetId="25">#REF!</definedName>
    <definedName name="지주동2">#REF!</definedName>
    <definedName name="지주동3" localSheetId="10">#REF!</definedName>
    <definedName name="지주동3" localSheetId="15">#REF!</definedName>
    <definedName name="지주동3" localSheetId="4">#REF!</definedName>
    <definedName name="지주동3" localSheetId="5">#REF!</definedName>
    <definedName name="지주동3" localSheetId="26">#REF!</definedName>
    <definedName name="지주동3" localSheetId="25">#REF!</definedName>
    <definedName name="지주동3">#REF!</definedName>
    <definedName name="지주동4" localSheetId="10">#REF!</definedName>
    <definedName name="지주동4" localSheetId="15">#REF!</definedName>
    <definedName name="지주동4" localSheetId="4">#REF!</definedName>
    <definedName name="지주동4" localSheetId="5">#REF!</definedName>
    <definedName name="지주동4" localSheetId="26">#REF!</definedName>
    <definedName name="지주동4" localSheetId="25">#REF!</definedName>
    <definedName name="지주동4">#REF!</definedName>
    <definedName name="지주동5" localSheetId="10">#REF!</definedName>
    <definedName name="지주동5" localSheetId="15">#REF!</definedName>
    <definedName name="지주동5" localSheetId="4">#REF!</definedName>
    <definedName name="지주동5" localSheetId="5">#REF!</definedName>
    <definedName name="지주동5" localSheetId="26">#REF!</definedName>
    <definedName name="지주동5" localSheetId="25">#REF!</definedName>
    <definedName name="지주동5">#REF!</definedName>
    <definedName name="지주동6" localSheetId="10">#REF!</definedName>
    <definedName name="지주동6" localSheetId="15">#REF!</definedName>
    <definedName name="지주동6" localSheetId="4">#REF!</definedName>
    <definedName name="지주동6" localSheetId="5">#REF!</definedName>
    <definedName name="지주동6" localSheetId="26">#REF!</definedName>
    <definedName name="지주동6" localSheetId="25">#REF!</definedName>
    <definedName name="지주동6">#REF!</definedName>
    <definedName name="지주동7" localSheetId="10">#REF!</definedName>
    <definedName name="지주동7" localSheetId="15">#REF!</definedName>
    <definedName name="지주동7" localSheetId="4">#REF!</definedName>
    <definedName name="지주동7" localSheetId="5">#REF!</definedName>
    <definedName name="지주동7" localSheetId="26">#REF!</definedName>
    <definedName name="지주동7" localSheetId="25">#REF!</definedName>
    <definedName name="지주동7">#REF!</definedName>
    <definedName name="지주동8" localSheetId="10">#REF!</definedName>
    <definedName name="지주동8" localSheetId="15">#REF!</definedName>
    <definedName name="지주동8" localSheetId="4">#REF!</definedName>
    <definedName name="지주동8" localSheetId="5">#REF!</definedName>
    <definedName name="지주동8" localSheetId="26">#REF!</definedName>
    <definedName name="지주동8" localSheetId="25">#REF!</definedName>
    <definedName name="지주동8">#REF!</definedName>
    <definedName name="지주동9" localSheetId="10">#REF!</definedName>
    <definedName name="지주동9" localSheetId="15">#REF!</definedName>
    <definedName name="지주동9" localSheetId="4">#REF!</definedName>
    <definedName name="지주동9" localSheetId="5">#REF!</definedName>
    <definedName name="지주동9" localSheetId="26">#REF!</definedName>
    <definedName name="지주동9" localSheetId="25">#REF!</definedName>
    <definedName name="지주동9">#REF!</definedName>
    <definedName name="지하수" localSheetId="10">#REF!</definedName>
    <definedName name="지하수" localSheetId="15">#REF!</definedName>
    <definedName name="지하수" localSheetId="4">#REF!</definedName>
    <definedName name="지하수" localSheetId="5">#REF!</definedName>
    <definedName name="지하수" localSheetId="26">#REF!</definedName>
    <definedName name="지하수" localSheetId="25">#REF!</definedName>
    <definedName name="지하수">#REF!</definedName>
    <definedName name="지하수위" localSheetId="10">#REF!</definedName>
    <definedName name="지하수위" localSheetId="15">#REF!</definedName>
    <definedName name="지하수위" localSheetId="4">#REF!</definedName>
    <definedName name="지하수위" localSheetId="5">#REF!</definedName>
    <definedName name="지하수위" localSheetId="26">#REF!</definedName>
    <definedName name="지하수위" localSheetId="25">#REF!</definedName>
    <definedName name="지하수위">#REF!</definedName>
    <definedName name="직경" localSheetId="10">#REF!</definedName>
    <definedName name="직경" localSheetId="15">#REF!</definedName>
    <definedName name="직경" localSheetId="4">#REF!</definedName>
    <definedName name="직경" localSheetId="5">#REF!</definedName>
    <definedName name="직경" localSheetId="26">#REF!</definedName>
    <definedName name="직경" localSheetId="25">#REF!</definedName>
    <definedName name="직경">#REF!</definedName>
    <definedName name="직관.M" localSheetId="10">#REF!</definedName>
    <definedName name="직관.M" localSheetId="15">#REF!</definedName>
    <definedName name="직관.M" localSheetId="4">#REF!</definedName>
    <definedName name="직관.M" localSheetId="5">#REF!</definedName>
    <definedName name="직관.M" localSheetId="26">#REF!</definedName>
    <definedName name="직관.M" localSheetId="25">#REF!</definedName>
    <definedName name="직관.M">#REF!</definedName>
    <definedName name="직영비">'[99]2공구산출내역'!$F$175</definedName>
    <definedName name="직종" localSheetId="10">#REF!</definedName>
    <definedName name="직종" localSheetId="8">#REF!</definedName>
    <definedName name="직종" localSheetId="15">#REF!</definedName>
    <definedName name="직종" localSheetId="24">#REF!</definedName>
    <definedName name="직종" localSheetId="4">#REF!</definedName>
    <definedName name="직종" localSheetId="5">#REF!</definedName>
    <definedName name="직종" localSheetId="26">#REF!</definedName>
    <definedName name="직종" localSheetId="25">#REF!</definedName>
    <definedName name="직종">#REF!</definedName>
    <definedName name="진" localSheetId="24" hidden="1">{#N/A,#N/A,FALSE,"2~8번"}</definedName>
    <definedName name="진" hidden="1">{#N/A,#N/A,FALSE,"2~8번"}</definedName>
    <definedName name="진동_파일_햄머" localSheetId="10">#REF!</definedName>
    <definedName name="진동_파일_햄머" localSheetId="8">#REF!</definedName>
    <definedName name="진동_파일_햄머" localSheetId="15">#REF!</definedName>
    <definedName name="진동_파일_햄머" localSheetId="24">#REF!</definedName>
    <definedName name="진동_파일_햄머" localSheetId="4">#REF!</definedName>
    <definedName name="진동_파일_햄머" localSheetId="5">#REF!</definedName>
    <definedName name="진동_파일_햄머" localSheetId="26">#REF!</definedName>
    <definedName name="진동_파일_햄머" localSheetId="25">#REF!</definedName>
    <definedName name="진동_파일_햄머">#REF!</definedName>
    <definedName name="진동롤러" localSheetId="10">#REF!</definedName>
    <definedName name="진동롤러" localSheetId="15">#REF!</definedName>
    <definedName name="진동롤러" localSheetId="4">#REF!</definedName>
    <definedName name="진동롤러" localSheetId="5">#REF!</definedName>
    <definedName name="진동롤러" localSheetId="26">#REF!</definedName>
    <definedName name="진동롤러" localSheetId="25">#REF!</definedName>
    <definedName name="진동롤러">#REF!</definedName>
    <definedName name="진성범">#NAME?</definedName>
    <definedName name="진성범_10">#NAME?</definedName>
    <definedName name="진성범_8">#NAME?</definedName>
    <definedName name="진성범_9">#NAME?</definedName>
    <definedName name="진입" localSheetId="10">#REF!</definedName>
    <definedName name="진입" localSheetId="15">#REF!</definedName>
    <definedName name="진입" localSheetId="4">#REF!</definedName>
    <definedName name="진입" localSheetId="5">#REF!</definedName>
    <definedName name="진입" localSheetId="26">#REF!</definedName>
    <definedName name="진입" localSheetId="25">#REF!</definedName>
    <definedName name="진입">#REF!</definedName>
    <definedName name="진입로개소별명세" localSheetId="10">#REF!</definedName>
    <definedName name="진입로개소별명세" localSheetId="8">#REF!</definedName>
    <definedName name="진입로개소별명세" localSheetId="15">#REF!</definedName>
    <definedName name="진입로개소별명세" localSheetId="24">#REF!</definedName>
    <definedName name="진입로개소별명세" localSheetId="4">#REF!</definedName>
    <definedName name="진입로개소별명세" localSheetId="5">#REF!</definedName>
    <definedName name="진입로개소별명세" localSheetId="26">#REF!</definedName>
    <definedName name="진입로개소별명세" localSheetId="25">#REF!</definedName>
    <definedName name="진입로개소별명세">#REF!</definedName>
    <definedName name="집걔표1" localSheetId="10">BlankMacro1</definedName>
    <definedName name="집걔표1" localSheetId="15">BlankMacro1</definedName>
    <definedName name="집걔표1" localSheetId="24">BlankMacro1</definedName>
    <definedName name="집걔표1" localSheetId="4">BlankMacro1</definedName>
    <definedName name="집걔표1" localSheetId="5">BlankMacro1</definedName>
    <definedName name="집걔표1" localSheetId="26">BlankMacro1</definedName>
    <definedName name="집걔표1" localSheetId="25">BlankMacro1</definedName>
    <definedName name="집걔표1">BlankMacro1</definedName>
    <definedName name="집계" localSheetId="10">#REF!</definedName>
    <definedName name="집계" localSheetId="8">#REF!</definedName>
    <definedName name="집계" localSheetId="15">#REF!</definedName>
    <definedName name="집계" localSheetId="24">#REF!</definedName>
    <definedName name="집계" localSheetId="4">#REF!</definedName>
    <definedName name="집계" localSheetId="5">#REF!</definedName>
    <definedName name="집계" localSheetId="26">#REF!</definedName>
    <definedName name="집계" localSheetId="25">#REF!</definedName>
    <definedName name="집계">#REF!</definedName>
    <definedName name="집계역티" localSheetId="10">BlankMacro1</definedName>
    <definedName name="집계역티" localSheetId="15">BlankMacro1</definedName>
    <definedName name="집계역티" localSheetId="24">BlankMacro1</definedName>
    <definedName name="집계역티" localSheetId="4">BlankMacro1</definedName>
    <definedName name="집계역티" localSheetId="5">BlankMacro1</definedName>
    <definedName name="집계역티" localSheetId="26">BlankMacro1</definedName>
    <definedName name="집계역티" localSheetId="25">BlankMacro1</definedName>
    <definedName name="집계역티">BlankMacro1</definedName>
    <definedName name="집계표1" localSheetId="10">#REF!</definedName>
    <definedName name="집계표1" localSheetId="15">#REF!</definedName>
    <definedName name="집계표1" localSheetId="4">#REF!</definedName>
    <definedName name="집계표1" localSheetId="5">#REF!</definedName>
    <definedName name="집계표1" localSheetId="26">#REF!</definedName>
    <definedName name="집계표1" localSheetId="25">#REF!</definedName>
    <definedName name="집계표1">#REF!</definedName>
    <definedName name="집계표2" localSheetId="10">#REF!</definedName>
    <definedName name="집계표2" localSheetId="15">#REF!</definedName>
    <definedName name="집계표2" localSheetId="4">#REF!</definedName>
    <definedName name="집계표2" localSheetId="5">#REF!</definedName>
    <definedName name="집계표2" localSheetId="26">#REF!</definedName>
    <definedName name="집계표2" localSheetId="25">#REF!</definedName>
    <definedName name="집계표2">#REF!</definedName>
    <definedName name="집계표3" localSheetId="10">#REF!</definedName>
    <definedName name="집계표3" localSheetId="15">#REF!</definedName>
    <definedName name="집계표3" localSheetId="4">#REF!</definedName>
    <definedName name="집계표3" localSheetId="5">#REF!</definedName>
    <definedName name="집계표3" localSheetId="26">#REF!</definedName>
    <definedName name="집계표3" localSheetId="25">#REF!</definedName>
    <definedName name="집계표3">#REF!</definedName>
    <definedName name="집계표4" localSheetId="10">#REF!</definedName>
    <definedName name="집계표4" localSheetId="15">#REF!</definedName>
    <definedName name="집계표4" localSheetId="4">#REF!</definedName>
    <definedName name="집계표4" localSheetId="5">#REF!</definedName>
    <definedName name="집계표4" localSheetId="26">#REF!</definedName>
    <definedName name="집계표4" localSheetId="25">#REF!</definedName>
    <definedName name="집계표4">#REF!</definedName>
    <definedName name="집계표5" localSheetId="10">#REF!</definedName>
    <definedName name="집계표5" localSheetId="15">#REF!</definedName>
    <definedName name="집계표5" localSheetId="4">#REF!</definedName>
    <definedName name="집계표5" localSheetId="5">#REF!</definedName>
    <definedName name="집계표5" localSheetId="26">#REF!</definedName>
    <definedName name="집계표5" localSheetId="25">#REF!</definedName>
    <definedName name="집계표5">#REF!</definedName>
    <definedName name="집수덩ㅇ" localSheetId="10">BlankMacro1</definedName>
    <definedName name="집수덩ㅇ" localSheetId="15">BlankMacro1</definedName>
    <definedName name="집수덩ㅇ" localSheetId="24">BlankMacro1</definedName>
    <definedName name="집수덩ㅇ" localSheetId="4">BlankMacro1</definedName>
    <definedName name="집수덩ㅇ" localSheetId="5">BlankMacro1</definedName>
    <definedName name="집수덩ㅇ" localSheetId="26">BlankMacro1</definedName>
    <definedName name="집수덩ㅇ" localSheetId="25">BlankMacro1</definedName>
    <definedName name="집수덩ㅇ">BlankMacro1</definedName>
    <definedName name="집수정" localSheetId="10" hidden="1">#REF!</definedName>
    <definedName name="집수정" localSheetId="8" hidden="1">#REF!</definedName>
    <definedName name="집수정" localSheetId="15" hidden="1">#REF!</definedName>
    <definedName name="집수정" localSheetId="24" hidden="1">#REF!</definedName>
    <definedName name="집수정" localSheetId="4" hidden="1">#REF!</definedName>
    <definedName name="집수정" localSheetId="5" hidden="1">#REF!</definedName>
    <definedName name="집수정" localSheetId="26" hidden="1">#REF!</definedName>
    <definedName name="집수정" localSheetId="25" hidden="1">#REF!</definedName>
    <definedName name="집수정" hidden="1">#REF!</definedName>
    <definedName name="집수정_수량산출" localSheetId="10">#REF!</definedName>
    <definedName name="집수정_수량산출" localSheetId="15">#REF!</definedName>
    <definedName name="집수정_수량산출" localSheetId="4">#REF!</definedName>
    <definedName name="집수정_수량산출" localSheetId="5">#REF!</definedName>
    <definedName name="집수정_수량산출" localSheetId="26">#REF!</definedName>
    <definedName name="집수정_수량산출" localSheetId="25">#REF!</definedName>
    <definedName name="집수정_수량산출">#REF!</definedName>
    <definedName name="집수정1" localSheetId="24">BlankMacro1</definedName>
    <definedName name="집수정1" hidden="1">{#N/A,#N/A,FALSE,"배수1"}</definedName>
    <definedName name="집수정1최종" localSheetId="24" hidden="1">{#N/A,#N/A,FALSE,"2~8번"}</definedName>
    <definedName name="집수정1최종" hidden="1">{#N/A,#N/A,FALSE,"2~8번"}</definedName>
    <definedName name="집수정관경" localSheetId="10">#REF!</definedName>
    <definedName name="집수정관경" localSheetId="15">#REF!</definedName>
    <definedName name="집수정관경" localSheetId="4">#REF!</definedName>
    <definedName name="집수정관경" localSheetId="5">#REF!</definedName>
    <definedName name="집수정관경" localSheetId="26">#REF!</definedName>
    <definedName name="집수정관경" localSheetId="25">#REF!</definedName>
    <definedName name="집수정관경">#REF!</definedName>
    <definedName name="집수정규격" localSheetId="10">#REF!</definedName>
    <definedName name="집수정규격" localSheetId="15">#REF!</definedName>
    <definedName name="집수정규격" localSheetId="4">#REF!</definedName>
    <definedName name="집수정규격" localSheetId="5">#REF!</definedName>
    <definedName name="집수정규격" localSheetId="26">#REF!</definedName>
    <definedName name="집수정규격" localSheetId="25">#REF!</definedName>
    <definedName name="집수정규격">#REF!</definedName>
    <definedName name="집수정단" localSheetId="10">#REF!</definedName>
    <definedName name="집수정단" localSheetId="15">#REF!</definedName>
    <definedName name="집수정단" localSheetId="4">#REF!</definedName>
    <definedName name="집수정단" localSheetId="5">#REF!</definedName>
    <definedName name="집수정단" localSheetId="26">#REF!</definedName>
    <definedName name="집수정단" localSheetId="25">#REF!</definedName>
    <definedName name="집수정단">#REF!</definedName>
    <definedName name="집수정단위수량_건설교통부" localSheetId="10">[94]배수관토공산출!#REF!</definedName>
    <definedName name="집수정단위수량_건설교통부" localSheetId="8">[94]배수관토공산출!#REF!</definedName>
    <definedName name="집수정단위수량_건설교통부" localSheetId="15">[94]배수관토공산출!#REF!</definedName>
    <definedName name="집수정단위수량_건설교통부" localSheetId="4">[94]배수관토공산출!#REF!</definedName>
    <definedName name="집수정단위수량_건설교통부" localSheetId="5">[94]배수관토공산출!#REF!</definedName>
    <definedName name="집수정단위수량_건설교통부" localSheetId="26">[94]배수관토공산출!#REF!</definedName>
    <definedName name="집수정단위수량_건설교통부" localSheetId="25">[94]배수관토공산출!#REF!</definedName>
    <definedName name="집수정단위수량_건설교통부">[94]배수관토공산출!#REF!</definedName>
    <definedName name="집수정단위수량표_강원도" localSheetId="10">[94]배수관토공산출!#REF!</definedName>
    <definedName name="집수정단위수량표_강원도" localSheetId="8">[94]배수관토공산출!#REF!</definedName>
    <definedName name="집수정단위수량표_강원도" localSheetId="15">[94]배수관토공산출!#REF!</definedName>
    <definedName name="집수정단위수량표_강원도" localSheetId="4">[94]배수관토공산출!#REF!</definedName>
    <definedName name="집수정단위수량표_강원도" localSheetId="5">[94]배수관토공산출!#REF!</definedName>
    <definedName name="집수정단위수량표_강원도" localSheetId="26">[94]배수관토공산출!#REF!</definedName>
    <definedName name="집수정단위수량표_강원도" localSheetId="25">[94]배수관토공산출!#REF!</definedName>
    <definedName name="집수정단위수량표_강원도">[94]배수관토공산출!#REF!</definedName>
    <definedName name="집수정수량" localSheetId="10">[103]산출근거!#REF!</definedName>
    <definedName name="집수정수량" localSheetId="8">[103]산출근거!#REF!</definedName>
    <definedName name="집수정수량" localSheetId="15">[103]산출근거!#REF!</definedName>
    <definedName name="집수정수량" localSheetId="4">[103]산출근거!#REF!</definedName>
    <definedName name="집수정수량" localSheetId="5">[103]산출근거!#REF!</definedName>
    <definedName name="집수정수량" localSheetId="26">[103]산출근거!#REF!</definedName>
    <definedName name="집수정수량" localSheetId="25">[103]산출근거!#REF!</definedName>
    <definedName name="집수정수량">[103]산출근거!#REF!</definedName>
    <definedName name="집수정수량산출" localSheetId="10">#REF!</definedName>
    <definedName name="집수정수량산출" localSheetId="8">#REF!</definedName>
    <definedName name="집수정수량산출" localSheetId="15">#REF!</definedName>
    <definedName name="집수정수량산출" localSheetId="24">#REF!</definedName>
    <definedName name="집수정수량산출" localSheetId="4">#REF!</definedName>
    <definedName name="집수정수량산출" localSheetId="5">#REF!</definedName>
    <definedName name="집수정수량산출" localSheetId="26">#REF!</definedName>
    <definedName name="집수정수량산출" localSheetId="25">#REF!</definedName>
    <definedName name="집수정수량산출">#REF!</definedName>
    <definedName name="집수정집계표" localSheetId="10">#REF!</definedName>
    <definedName name="집수정집계표" localSheetId="15">#REF!</definedName>
    <definedName name="집수정집계표" localSheetId="4">#REF!</definedName>
    <definedName name="집수정집계표" localSheetId="5">#REF!</definedName>
    <definedName name="집수정집계표" localSheetId="26">#REF!</definedName>
    <definedName name="집수정집계표" localSheetId="25">#REF!</definedName>
    <definedName name="집수정집계표">#REF!</definedName>
    <definedName name="ㅉㅉㄸㄸ" localSheetId="10">BlankMacro1</definedName>
    <definedName name="ㅉㅉㄸㄸ" localSheetId="15">BlankMacro1</definedName>
    <definedName name="ㅉㅉㄸㄸ" localSheetId="24">BlankMacro1</definedName>
    <definedName name="ㅉㅉㄸㄸ" localSheetId="4">BlankMacro1</definedName>
    <definedName name="ㅉㅉㄸㄸ" localSheetId="5">BlankMacro1</definedName>
    <definedName name="ㅉㅉㄸㄸ" localSheetId="26">BlankMacro1</definedName>
    <definedName name="ㅉㅉㄸㄸ" localSheetId="25">BlankMacro1</definedName>
    <definedName name="ㅉㅉㄸㄸ">BlankMacro1</definedName>
    <definedName name="ㅉㅉㅉ" localSheetId="10">#REF!</definedName>
    <definedName name="ㅉㅉㅉ" localSheetId="15">#REF!</definedName>
    <definedName name="ㅉㅉㅉ" localSheetId="4">#REF!</definedName>
    <definedName name="ㅉㅉㅉ" localSheetId="5">#REF!</definedName>
    <definedName name="ㅉㅉㅉ" localSheetId="26">#REF!</definedName>
    <definedName name="ㅉㅉㅉ" localSheetId="25">#REF!</definedName>
    <definedName name="ㅉㅉㅉ">#REF!</definedName>
    <definedName name="ㅊ" localSheetId="24" hidden="1">{#N/A,#N/A,TRUE,"총괄"}</definedName>
    <definedName name="ㅊ" hidden="1">{#N/A,#N/A,TRUE,"총괄"}</definedName>
    <definedName name="ㅊ1" localSheetId="10">#REF!</definedName>
    <definedName name="ㅊ1" localSheetId="15">#REF!</definedName>
    <definedName name="ㅊ1" localSheetId="4">#REF!</definedName>
    <definedName name="ㅊ1" localSheetId="5">#REF!</definedName>
    <definedName name="ㅊ1" localSheetId="26">#REF!</definedName>
    <definedName name="ㅊ1" localSheetId="25">#REF!</definedName>
    <definedName name="ㅊ1">#REF!</definedName>
    <definedName name="ㅊ12" localSheetId="10">#REF!</definedName>
    <definedName name="ㅊ12" localSheetId="15">#REF!</definedName>
    <definedName name="ㅊ12" localSheetId="4">#REF!</definedName>
    <definedName name="ㅊ12" localSheetId="5">#REF!</definedName>
    <definedName name="ㅊ12" localSheetId="26">#REF!</definedName>
    <definedName name="ㅊ12" localSheetId="25">#REF!</definedName>
    <definedName name="ㅊ12">#REF!</definedName>
    <definedName name="ㅊㅅ" localSheetId="10">#REF!</definedName>
    <definedName name="ㅊㅅ" localSheetId="8">#REF!</definedName>
    <definedName name="ㅊㅅ" localSheetId="15">#REF!</definedName>
    <definedName name="ㅊㅅ" localSheetId="24">#REF!</definedName>
    <definedName name="ㅊㅅ" localSheetId="4">#REF!</definedName>
    <definedName name="ㅊㅅ" localSheetId="5">#REF!</definedName>
    <definedName name="ㅊㅅ" localSheetId="26">#REF!</definedName>
    <definedName name="ㅊㅅ" localSheetId="25">#REF!</definedName>
    <definedName name="ㅊㅅ">#REF!</definedName>
    <definedName name="ㅊㅅ_8" localSheetId="10">#REF!</definedName>
    <definedName name="ㅊㅅ_8" localSheetId="8">#REF!</definedName>
    <definedName name="ㅊㅅ_8" localSheetId="15">#REF!</definedName>
    <definedName name="ㅊㅅ_8" localSheetId="24">#REF!</definedName>
    <definedName name="ㅊㅅ_8" localSheetId="4">#REF!</definedName>
    <definedName name="ㅊㅅ_8" localSheetId="5">#REF!</definedName>
    <definedName name="ㅊㅅ_8" localSheetId="26">#REF!</definedName>
    <definedName name="ㅊㅅ_8" localSheetId="25">#REF!</definedName>
    <definedName name="ㅊㅅ_8">#REF!</definedName>
    <definedName name="ㅊㅇ" localSheetId="10">#REF!</definedName>
    <definedName name="ㅊㅇ" localSheetId="8">#REF!</definedName>
    <definedName name="ㅊㅇ" localSheetId="15">#REF!</definedName>
    <definedName name="ㅊㅇ" localSheetId="24">#REF!</definedName>
    <definedName name="ㅊㅇ" localSheetId="4">#REF!</definedName>
    <definedName name="ㅊㅇ" localSheetId="5">#REF!</definedName>
    <definedName name="ㅊㅇ" localSheetId="26">#REF!</definedName>
    <definedName name="ㅊㅇ" localSheetId="25">#REF!</definedName>
    <definedName name="ㅊㅇ">#REF!</definedName>
    <definedName name="ㅊㅇㅇ" localSheetId="10">#REF!</definedName>
    <definedName name="ㅊㅇㅇ" localSheetId="8">#REF!</definedName>
    <definedName name="ㅊㅇㅇ" localSheetId="15">#REF!</definedName>
    <definedName name="ㅊㅇㅇ" localSheetId="4">#REF!</definedName>
    <definedName name="ㅊㅇㅇ" localSheetId="5">#REF!</definedName>
    <definedName name="ㅊㅇㅇ" localSheetId="26">#REF!</definedName>
    <definedName name="ㅊㅇㅇ" localSheetId="25">#REF!</definedName>
    <definedName name="ㅊㅇㅇ">#REF!</definedName>
    <definedName name="ㅊㅊ" localSheetId="10">#REF!</definedName>
    <definedName name="ㅊㅊ" localSheetId="8">#REF!</definedName>
    <definedName name="ㅊㅊ" localSheetId="15">#REF!</definedName>
    <definedName name="ㅊㅊ" localSheetId="4">#REF!</definedName>
    <definedName name="ㅊㅊ" localSheetId="5">#REF!</definedName>
    <definedName name="ㅊㅊ" localSheetId="26">#REF!</definedName>
    <definedName name="ㅊㅊ" localSheetId="25">#REF!</definedName>
    <definedName name="ㅊㅊ">#REF!</definedName>
    <definedName name="ㅊㅊ_8" localSheetId="10">#REF!</definedName>
    <definedName name="ㅊㅊ_8" localSheetId="8">#REF!</definedName>
    <definedName name="ㅊㅊ_8" localSheetId="15">#REF!</definedName>
    <definedName name="ㅊㅊ_8" localSheetId="4">#REF!</definedName>
    <definedName name="ㅊㅊ_8" localSheetId="5">#REF!</definedName>
    <definedName name="ㅊㅊ_8" localSheetId="26">#REF!</definedName>
    <definedName name="ㅊㅊ_8" localSheetId="25">#REF!</definedName>
    <definedName name="ㅊㅊ_8">#REF!</definedName>
    <definedName name="ㅊㅍ" localSheetId="10">#REF!</definedName>
    <definedName name="ㅊㅍ" localSheetId="8">#REF!</definedName>
    <definedName name="ㅊㅍ" localSheetId="15">#REF!</definedName>
    <definedName name="ㅊㅍ" localSheetId="4">#REF!</definedName>
    <definedName name="ㅊㅍ" localSheetId="5">#REF!</definedName>
    <definedName name="ㅊㅍ" localSheetId="26">#REF!</definedName>
    <definedName name="ㅊㅍ" localSheetId="25">#REF!</definedName>
    <definedName name="ㅊㅍ">#REF!</definedName>
    <definedName name="ㅊㅍ_8" localSheetId="10">#REF!</definedName>
    <definedName name="ㅊㅍ_8" localSheetId="8">#REF!</definedName>
    <definedName name="ㅊㅍ_8" localSheetId="15">#REF!</definedName>
    <definedName name="ㅊㅍ_8" localSheetId="4">#REF!</definedName>
    <definedName name="ㅊㅍ_8" localSheetId="5">#REF!</definedName>
    <definedName name="ㅊㅍ_8" localSheetId="26">#REF!</definedName>
    <definedName name="ㅊㅍ_8" localSheetId="25">#REF!</definedName>
    <definedName name="ㅊㅍ_8">#REF!</definedName>
    <definedName name="ㅊ퓿ㅍ" localSheetId="24" hidden="1">{#N/A,#N/A,FALSE,"혼합골재"}</definedName>
    <definedName name="ㅊ퓿ㅍ" hidden="1">{#N/A,#N/A,FALSE,"혼합골재"}</definedName>
    <definedName name="차" localSheetId="10">'[54]토사(PE)'!#REF!</definedName>
    <definedName name="차" localSheetId="8">'[54]토사(PE)'!#REF!</definedName>
    <definedName name="차" localSheetId="15">'[54]토사(PE)'!#REF!</definedName>
    <definedName name="차" localSheetId="4">'[54]토사(PE)'!#REF!</definedName>
    <definedName name="차" localSheetId="5">'[54]토사(PE)'!#REF!</definedName>
    <definedName name="차" localSheetId="26">'[54]토사(PE)'!#REF!</definedName>
    <definedName name="차" localSheetId="25">'[54]토사(PE)'!#REF!</definedName>
    <definedName name="차">'[54]토사(PE)'!#REF!</definedName>
    <definedName name="차_1">#NAME?</definedName>
    <definedName name="차_10">#NAME?</definedName>
    <definedName name="차_8" localSheetId="10">#REF!</definedName>
    <definedName name="차_8" localSheetId="8">#REF!</definedName>
    <definedName name="차_8" localSheetId="15">#REF!</definedName>
    <definedName name="차_8" localSheetId="24">#REF!</definedName>
    <definedName name="차_8" localSheetId="4">#REF!</definedName>
    <definedName name="차_8" localSheetId="5">#REF!</definedName>
    <definedName name="차_8" localSheetId="26">#REF!</definedName>
    <definedName name="차_8" localSheetId="25">#REF!</definedName>
    <definedName name="차_8">#REF!</definedName>
    <definedName name="차_9">#NAME?</definedName>
    <definedName name="차_선_도_색__집_계" localSheetId="10">#REF!</definedName>
    <definedName name="차_선_도_색__집_계" localSheetId="15">#REF!</definedName>
    <definedName name="차_선_도_색__집_계" localSheetId="4">#REF!</definedName>
    <definedName name="차_선_도_색__집_계" localSheetId="5">#REF!</definedName>
    <definedName name="차_선_도_색__집_계" localSheetId="26">#REF!</definedName>
    <definedName name="차_선_도_색__집_계" localSheetId="25">#REF!</definedName>
    <definedName name="차_선_도_색__집_계">#REF!</definedName>
    <definedName name="차2">#NAME?</definedName>
    <definedName name="차2_1">#NAME?</definedName>
    <definedName name="차2_10">#NAME?</definedName>
    <definedName name="차2_9">#NAME?</definedName>
    <definedName name="차3">#NAME?</definedName>
    <definedName name="차3_1">#NAME?</definedName>
    <definedName name="차3_10">#NAME?</definedName>
    <definedName name="차3_9">#NAME?</definedName>
    <definedName name="차4">#NAME?</definedName>
    <definedName name="차4_1">#NAME?</definedName>
    <definedName name="차4_10">#NAME?</definedName>
    <definedName name="차4_9">#NAME?</definedName>
    <definedName name="차5">#NAME?</definedName>
    <definedName name="차5_1">#NAME?</definedName>
    <definedName name="차5_10">#NAME?</definedName>
    <definedName name="차5_9">#NAME?</definedName>
    <definedName name="차도부" localSheetId="10">BlankMacro1</definedName>
    <definedName name="차도부" localSheetId="15">BlankMacro1</definedName>
    <definedName name="차도부" localSheetId="24">BlankMacro1</definedName>
    <definedName name="차도부" localSheetId="4">BlankMacro1</definedName>
    <definedName name="차도부" localSheetId="5">BlankMacro1</definedName>
    <definedName name="차도부" localSheetId="26">BlankMacro1</definedName>
    <definedName name="차도부" localSheetId="25">BlankMacro1</definedName>
    <definedName name="차도부">BlankMacro1</definedName>
    <definedName name="차막이고" localSheetId="10">#REF!</definedName>
    <definedName name="차막이고" localSheetId="15">#REF!</definedName>
    <definedName name="차막이고" localSheetId="4">#REF!</definedName>
    <definedName name="차막이고" localSheetId="5">#REF!</definedName>
    <definedName name="차막이고" localSheetId="26">#REF!</definedName>
    <definedName name="차막이고" localSheetId="25">#REF!</definedName>
    <definedName name="차막이고">#REF!</definedName>
    <definedName name="차선도색단위수량" localSheetId="10">#REF!</definedName>
    <definedName name="차선도색단위수량" localSheetId="8">#REF!</definedName>
    <definedName name="차선도색단위수량" localSheetId="15">#REF!</definedName>
    <definedName name="차선도색단위수량" localSheetId="24">#REF!</definedName>
    <definedName name="차선도색단위수량" localSheetId="4">#REF!</definedName>
    <definedName name="차선도색단위수량" localSheetId="5">#REF!</definedName>
    <definedName name="차선도색단위수량" localSheetId="26">#REF!</definedName>
    <definedName name="차선도색단위수량" localSheetId="25">#REF!</definedName>
    <definedName name="차선도색단위수량">#REF!</definedName>
    <definedName name="차선도색중앙선수량" localSheetId="10">#REF!</definedName>
    <definedName name="차선도색중앙선수량" localSheetId="15">#REF!</definedName>
    <definedName name="차선도색중앙선수량" localSheetId="4">#REF!</definedName>
    <definedName name="차선도색중앙선수량" localSheetId="5">#REF!</definedName>
    <definedName name="차선도색중앙선수량" localSheetId="26">#REF!</definedName>
    <definedName name="차선도색중앙선수량" localSheetId="25">#REF!</definedName>
    <definedName name="차선도색중앙선수량">#REF!</definedName>
    <definedName name="차선도색직각주차수량" localSheetId="10">#REF!</definedName>
    <definedName name="차선도색직각주차수량" localSheetId="15">#REF!</definedName>
    <definedName name="차선도색직각주차수량" localSheetId="4">#REF!</definedName>
    <definedName name="차선도색직각주차수량" localSheetId="5">#REF!</definedName>
    <definedName name="차선도색직각주차수량" localSheetId="26">#REF!</definedName>
    <definedName name="차선도색직각주차수량" localSheetId="25">#REF!</definedName>
    <definedName name="차선도색직각주차수량">#REF!</definedName>
    <definedName name="차선도색집계" localSheetId="10">#REF!</definedName>
    <definedName name="차선도색집계" localSheetId="8">#REF!</definedName>
    <definedName name="차선도색집계" localSheetId="15">#REF!</definedName>
    <definedName name="차선도색집계" localSheetId="24">#REF!</definedName>
    <definedName name="차선도색집계" localSheetId="4">#REF!</definedName>
    <definedName name="차선도색집계" localSheetId="5">#REF!</definedName>
    <definedName name="차선도색집계" localSheetId="26">#REF!</definedName>
    <definedName name="차선도색집계" localSheetId="25">#REF!</definedName>
    <definedName name="차선도색집계">#REF!</definedName>
    <definedName name="차선도색평행주차수량" localSheetId="10">#REF!</definedName>
    <definedName name="차선도색평행주차수량" localSheetId="15">#REF!</definedName>
    <definedName name="차선도색평행주차수량" localSheetId="4">#REF!</definedName>
    <definedName name="차선도색평행주차수량" localSheetId="5">#REF!</definedName>
    <definedName name="차선도색평행주차수량" localSheetId="26">#REF!</definedName>
    <definedName name="차선도색평행주차수량" localSheetId="25">#REF!</definedName>
    <definedName name="차선도색평행주차수량">#REF!</definedName>
    <definedName name="차수벽2.5수정" localSheetId="24" hidden="1">{#N/A,#N/A,FALSE,"배수1"}</definedName>
    <definedName name="차수벽2.5수정" hidden="1">{#N/A,#N/A,FALSE,"배수1"}</definedName>
    <definedName name="차수벽높이" localSheetId="10">#REF!</definedName>
    <definedName name="차수벽높이" localSheetId="8">#REF!</definedName>
    <definedName name="차수벽높이" localSheetId="15">#REF!</definedName>
    <definedName name="차수벽높이" localSheetId="24">#REF!</definedName>
    <definedName name="차수벽높이" localSheetId="4">#REF!</definedName>
    <definedName name="차수벽높이" localSheetId="5">#REF!</definedName>
    <definedName name="차수벽높이" localSheetId="26">#REF!</definedName>
    <definedName name="차수벽높이" localSheetId="25">#REF!</definedName>
    <definedName name="차수벽높이">#REF!</definedName>
    <definedName name="차수벽두께" localSheetId="10">#REF!</definedName>
    <definedName name="차수벽두께" localSheetId="8">#REF!</definedName>
    <definedName name="차수벽두께" localSheetId="15">#REF!</definedName>
    <definedName name="차수벽두께" localSheetId="4">#REF!</definedName>
    <definedName name="차수벽두께" localSheetId="5">#REF!</definedName>
    <definedName name="차수벽두께" localSheetId="26">#REF!</definedName>
    <definedName name="차수벽두께" localSheetId="25">#REF!</definedName>
    <definedName name="차수벽두께">#REF!</definedName>
    <definedName name="차집">#NAME?</definedName>
    <definedName name="차집_1">#NAME?</definedName>
    <definedName name="차집_10">#NAME?</definedName>
    <definedName name="차집_9">#NAME?</definedName>
    <definedName name="차집관로">#NAME?</definedName>
    <definedName name="차집관로_1">#NAME?</definedName>
    <definedName name="차집관로_10">#NAME?</definedName>
    <definedName name="차집관로_9">#NAME?</definedName>
    <definedName name="차집관로일반">#NAME?</definedName>
    <definedName name="차집관로일반_1">#NAME?</definedName>
    <definedName name="차집관로일반_10">#NAME?</definedName>
    <definedName name="차집관로일반_9">#NAME?</definedName>
    <definedName name="차집관로토공">#NAME?</definedName>
    <definedName name="차집관로토공_1">#NAME?</definedName>
    <definedName name="차집관로토공_10">#NAME?</definedName>
    <definedName name="차집관로토공_9">#NAME?</definedName>
    <definedName name="차차" localSheetId="10" hidden="1">[104]조명시설!#REF!</definedName>
    <definedName name="차차" localSheetId="8" hidden="1">[104]조명시설!#REF!</definedName>
    <definedName name="차차" localSheetId="15" hidden="1">[104]조명시설!#REF!</definedName>
    <definedName name="차차" localSheetId="4" hidden="1">[104]조명시설!#REF!</definedName>
    <definedName name="차차" localSheetId="5" hidden="1">[104]조명시설!#REF!</definedName>
    <definedName name="차차" localSheetId="26" hidden="1">[104]조명시설!#REF!</definedName>
    <definedName name="차차" localSheetId="25" hidden="1">[104]조명시설!#REF!</definedName>
    <definedName name="차차" hidden="1">[104]조명시설!#REF!</definedName>
    <definedName name="착_암_기__주간" localSheetId="10">#REF!</definedName>
    <definedName name="착_암_기__주간" localSheetId="8">#REF!</definedName>
    <definedName name="착_암_기__주간" localSheetId="15">#REF!</definedName>
    <definedName name="착_암_기__주간" localSheetId="24">#REF!</definedName>
    <definedName name="착_암_기__주간" localSheetId="4">#REF!</definedName>
    <definedName name="착_암_기__주간" localSheetId="5">#REF!</definedName>
    <definedName name="착_암_기__주간" localSheetId="26">#REF!</definedName>
    <definedName name="착_암_기__주간" localSheetId="25">#REF!</definedName>
    <definedName name="착_암_기__주간">#REF!</definedName>
    <definedName name="착암공" localSheetId="10">#REF!</definedName>
    <definedName name="착암공" localSheetId="15">#REF!</definedName>
    <definedName name="착암공" localSheetId="4">#REF!</definedName>
    <definedName name="착암공" localSheetId="5">#REF!</definedName>
    <definedName name="착암공" localSheetId="26">#REF!</definedName>
    <definedName name="착암공" localSheetId="25">#REF!</definedName>
    <definedName name="착암공">#REF!</definedName>
    <definedName name="찰쌓기석축단위수량" localSheetId="10">#REF!</definedName>
    <definedName name="찰쌓기석축단위수량" localSheetId="8">#REF!</definedName>
    <definedName name="찰쌓기석축단위수량" localSheetId="15">#REF!</definedName>
    <definedName name="찰쌓기석축단위수량" localSheetId="24">#REF!</definedName>
    <definedName name="찰쌓기석축단위수량" localSheetId="4">#REF!</definedName>
    <definedName name="찰쌓기석축단위수량" localSheetId="5">#REF!</definedName>
    <definedName name="찰쌓기석축단위수량" localSheetId="26">#REF!</definedName>
    <definedName name="찰쌓기석축단위수량" localSheetId="25">#REF!</definedName>
    <definedName name="찰쌓기석축단위수량">#REF!</definedName>
    <definedName name="참조" localSheetId="10">#REF!</definedName>
    <definedName name="참조" localSheetId="8">#REF!</definedName>
    <definedName name="참조" localSheetId="15">#REF!</definedName>
    <definedName name="참조" localSheetId="24">#REF!</definedName>
    <definedName name="참조" localSheetId="4">#REF!</definedName>
    <definedName name="참조" localSheetId="5">#REF!</definedName>
    <definedName name="참조" localSheetId="26">#REF!</definedName>
    <definedName name="참조" localSheetId="25">#REF!</definedName>
    <definedName name="참조">#REF!</definedName>
    <definedName name="창호목공" localSheetId="10">#REF!</definedName>
    <definedName name="창호목공" localSheetId="15">#REF!</definedName>
    <definedName name="창호목공" localSheetId="4">#REF!</definedName>
    <definedName name="창호목공" localSheetId="5">#REF!</definedName>
    <definedName name="창호목공" localSheetId="26">#REF!</definedName>
    <definedName name="창호목공" localSheetId="25">#REF!</definedName>
    <definedName name="창호목공">#REF!</definedName>
    <definedName name="천공간격" localSheetId="10">#REF!</definedName>
    <definedName name="천공간격" localSheetId="8">#REF!</definedName>
    <definedName name="천공간격" localSheetId="15">#REF!</definedName>
    <definedName name="천공간격" localSheetId="4">#REF!</definedName>
    <definedName name="천공간격" localSheetId="5">#REF!</definedName>
    <definedName name="천공간격" localSheetId="26">#REF!</definedName>
    <definedName name="천공간격" localSheetId="25">#REF!</definedName>
    <definedName name="천공간격">#REF!</definedName>
    <definedName name="천공간격_8" localSheetId="10">#REF!</definedName>
    <definedName name="천공간격_8" localSheetId="8">#REF!</definedName>
    <definedName name="천공간격_8" localSheetId="15">#REF!</definedName>
    <definedName name="천공간격_8" localSheetId="4">#REF!</definedName>
    <definedName name="천공간격_8" localSheetId="5">#REF!</definedName>
    <definedName name="천공간격_8" localSheetId="26">#REF!</definedName>
    <definedName name="천공간격_8" localSheetId="25">#REF!</definedName>
    <definedName name="천공간격_8">#REF!</definedName>
    <definedName name="천단고" localSheetId="10">#REF!</definedName>
    <definedName name="천단고" localSheetId="15">#REF!</definedName>
    <definedName name="천단고" localSheetId="4">#REF!</definedName>
    <definedName name="천단고" localSheetId="5">#REF!</definedName>
    <definedName name="천단고" localSheetId="26">#REF!</definedName>
    <definedName name="천단고" localSheetId="25">#REF!</definedName>
    <definedName name="천단고">#REF!</definedName>
    <definedName name="철" localSheetId="10">#REF!</definedName>
    <definedName name="철" localSheetId="15">#REF!</definedName>
    <definedName name="철" localSheetId="4">#REF!</definedName>
    <definedName name="철" localSheetId="5">#REF!</definedName>
    <definedName name="철" localSheetId="26">#REF!</definedName>
    <definedName name="철" localSheetId="25">#REF!</definedName>
    <definedName name="철">#REF!</definedName>
    <definedName name="철_13" localSheetId="24">#REF!</definedName>
    <definedName name="철_13">[61]수량산출!$F$72</definedName>
    <definedName name="철_16" localSheetId="24">#REF!</definedName>
    <definedName name="철_16">[61]수량산출!$F$73</definedName>
    <definedName name="철_19" localSheetId="10">[62]수량산출!#REF!</definedName>
    <definedName name="철_19" localSheetId="8">[62]수량산출!#REF!</definedName>
    <definedName name="철_19" localSheetId="15">[62]수량산출!#REF!</definedName>
    <definedName name="철_19" localSheetId="4">[62]수량산출!#REF!</definedName>
    <definedName name="철_19" localSheetId="5">[62]수량산출!#REF!</definedName>
    <definedName name="철_19" localSheetId="26">[62]수량산출!#REF!</definedName>
    <definedName name="철_19" localSheetId="25">[62]수량산출!#REF!</definedName>
    <definedName name="철_19">[62]수량산출!#REF!</definedName>
    <definedName name="철_199" localSheetId="10">[62]수량산출!#REF!</definedName>
    <definedName name="철_199" localSheetId="8">[62]수량산출!#REF!</definedName>
    <definedName name="철_199" localSheetId="15">[62]수량산출!#REF!</definedName>
    <definedName name="철_199" localSheetId="4">[62]수량산출!#REF!</definedName>
    <definedName name="철_199" localSheetId="5">[62]수량산출!#REF!</definedName>
    <definedName name="철_199" localSheetId="26">[62]수량산출!#REF!</definedName>
    <definedName name="철_199" localSheetId="25">[62]수량산출!#REF!</definedName>
    <definedName name="철_199">[62]수량산출!#REF!</definedName>
    <definedName name="철_999">[61]수량산출!$F$75</definedName>
    <definedName name="철_총" localSheetId="10">[62]수량산출!#REF!</definedName>
    <definedName name="철_총" localSheetId="8">[62]수량산출!#REF!</definedName>
    <definedName name="철_총" localSheetId="15">[62]수량산출!#REF!</definedName>
    <definedName name="철_총" localSheetId="24">#REF!</definedName>
    <definedName name="철_총" localSheetId="4">[62]수량산출!#REF!</definedName>
    <definedName name="철_총" localSheetId="5">[62]수량산출!#REF!</definedName>
    <definedName name="철_총" localSheetId="26">[62]수량산출!#REF!</definedName>
    <definedName name="철_총" localSheetId="25">[62]수량산출!#REF!</definedName>
    <definedName name="철_총">[62]수량산출!#REF!</definedName>
    <definedName name="철거폭_m" localSheetId="10">#REF!</definedName>
    <definedName name="철거폭_m" localSheetId="15">#REF!</definedName>
    <definedName name="철거폭_m" localSheetId="4">#REF!</definedName>
    <definedName name="철거폭_m" localSheetId="5">#REF!</definedName>
    <definedName name="철거폭_m" localSheetId="26">#REF!</definedName>
    <definedName name="철거폭_m" localSheetId="25">#REF!</definedName>
    <definedName name="철거폭_m">#REF!</definedName>
    <definedName name="철골공" localSheetId="10">#REF!</definedName>
    <definedName name="철골공" localSheetId="15">#REF!</definedName>
    <definedName name="철골공" localSheetId="4">#REF!</definedName>
    <definedName name="철골공" localSheetId="5">#REF!</definedName>
    <definedName name="철골공" localSheetId="26">#REF!</definedName>
    <definedName name="철골공" localSheetId="25">#REF!</definedName>
    <definedName name="철골공">#REF!</definedName>
    <definedName name="철공">'[65]99노임단가'!$D$9</definedName>
    <definedName name="철근" localSheetId="10">#REF!</definedName>
    <definedName name="철근" localSheetId="8">#REF!</definedName>
    <definedName name="철근" localSheetId="15">#REF!</definedName>
    <definedName name="철근" localSheetId="24">#REF!</definedName>
    <definedName name="철근" localSheetId="4">#REF!</definedName>
    <definedName name="철근" localSheetId="5">#REF!</definedName>
    <definedName name="철근" localSheetId="26">#REF!</definedName>
    <definedName name="철근" localSheetId="25">#REF!</definedName>
    <definedName name="철근">#REF!</definedName>
    <definedName name="철근13" localSheetId="10">#REF!</definedName>
    <definedName name="철근13" localSheetId="15">#REF!</definedName>
    <definedName name="철근13" localSheetId="4">#REF!</definedName>
    <definedName name="철근13" localSheetId="5">#REF!</definedName>
    <definedName name="철근13" localSheetId="26">#REF!</definedName>
    <definedName name="철근13" localSheetId="25">#REF!</definedName>
    <definedName name="철근13">#REF!</definedName>
    <definedName name="철근16" localSheetId="10">#REF!</definedName>
    <definedName name="철근16" localSheetId="15">#REF!</definedName>
    <definedName name="철근16" localSheetId="4">#REF!</definedName>
    <definedName name="철근16" localSheetId="5">#REF!</definedName>
    <definedName name="철근16" localSheetId="26">#REF!</definedName>
    <definedName name="철근16" localSheetId="25">#REF!</definedName>
    <definedName name="철근16">#REF!</definedName>
    <definedName name="철근가공조립" localSheetId="10">#REF!</definedName>
    <definedName name="철근가공조립" localSheetId="15">#REF!</definedName>
    <definedName name="철근가공조립" localSheetId="4">#REF!</definedName>
    <definedName name="철근가공조립" localSheetId="5">#REF!</definedName>
    <definedName name="철근가공조립" localSheetId="26">#REF!</definedName>
    <definedName name="철근가공조립" localSheetId="25">#REF!</definedName>
    <definedName name="철근가공조립">#REF!</definedName>
    <definedName name="철근경" localSheetId="10">#REF!</definedName>
    <definedName name="철근경" localSheetId="15">#REF!</definedName>
    <definedName name="철근경" localSheetId="4">#REF!</definedName>
    <definedName name="철근경" localSheetId="5">#REF!</definedName>
    <definedName name="철근경" localSheetId="26">#REF!</definedName>
    <definedName name="철근경" localSheetId="25">#REF!</definedName>
    <definedName name="철근경">#REF!</definedName>
    <definedName name="철근공" localSheetId="10">#REF!</definedName>
    <definedName name="철근공" localSheetId="15">#REF!</definedName>
    <definedName name="철근공" localSheetId="4">#REF!</definedName>
    <definedName name="철근공" localSheetId="5">#REF!</definedName>
    <definedName name="철근공" localSheetId="26">#REF!</definedName>
    <definedName name="철근공" localSheetId="25">#REF!</definedName>
    <definedName name="철근공">#REF!</definedName>
    <definedName name="철근깨기수량" localSheetId="10">#REF!</definedName>
    <definedName name="철근깨기수량" localSheetId="8">#REF!</definedName>
    <definedName name="철근깨기수량" localSheetId="15">#REF!</definedName>
    <definedName name="철근깨기수량" localSheetId="24">#REF!</definedName>
    <definedName name="철근깨기수량" localSheetId="4">#REF!</definedName>
    <definedName name="철근깨기수량" localSheetId="5">#REF!</definedName>
    <definedName name="철근깨기수량" localSheetId="26">#REF!</definedName>
    <definedName name="철근깨기수량" localSheetId="25">#REF!</definedName>
    <definedName name="철근깨기수량">#REF!</definedName>
    <definedName name="철근노" localSheetId="10">#REF!</definedName>
    <definedName name="철근노" localSheetId="15">#REF!</definedName>
    <definedName name="철근노" localSheetId="4">#REF!</definedName>
    <definedName name="철근노" localSheetId="5">#REF!</definedName>
    <definedName name="철근노" localSheetId="26">#REF!</definedName>
    <definedName name="철근노" localSheetId="25">#REF!</definedName>
    <definedName name="철근노">#REF!</definedName>
    <definedName name="철근단면적" localSheetId="10">#REF!</definedName>
    <definedName name="철근단면적" localSheetId="8">#REF!</definedName>
    <definedName name="철근단면적" localSheetId="15">#REF!</definedName>
    <definedName name="철근단면적" localSheetId="24">#REF!</definedName>
    <definedName name="철근단면적" localSheetId="4">#REF!</definedName>
    <definedName name="철근단면적" localSheetId="5">#REF!</definedName>
    <definedName name="철근단면적" localSheetId="26">#REF!</definedName>
    <definedName name="철근단면적" localSheetId="25">#REF!</definedName>
    <definedName name="철근단면적">#REF!</definedName>
    <definedName name="철근단면적_8" localSheetId="10">#REF!</definedName>
    <definedName name="철근단면적_8" localSheetId="8">#REF!</definedName>
    <definedName name="철근단면적_8" localSheetId="15">#REF!</definedName>
    <definedName name="철근단면적_8" localSheetId="4">#REF!</definedName>
    <definedName name="철근단면적_8" localSheetId="5">#REF!</definedName>
    <definedName name="철근단면적_8" localSheetId="26">#REF!</definedName>
    <definedName name="철근단면적_8" localSheetId="25">#REF!</definedName>
    <definedName name="철근단면적_8">#REF!</definedName>
    <definedName name="철근수량" localSheetId="10">#REF!</definedName>
    <definedName name="철근수량" localSheetId="8">#REF!</definedName>
    <definedName name="철근수량" localSheetId="15">#REF!</definedName>
    <definedName name="철근수량" localSheetId="4">#REF!</definedName>
    <definedName name="철근수량" localSheetId="5">#REF!</definedName>
    <definedName name="철근수량" localSheetId="26">#REF!</definedName>
    <definedName name="철근수량" localSheetId="25">#REF!</definedName>
    <definedName name="철근수량">#REF!</definedName>
    <definedName name="철근수량_8" localSheetId="10">#REF!</definedName>
    <definedName name="철근수량_8" localSheetId="8">#REF!</definedName>
    <definedName name="철근수량_8" localSheetId="15">#REF!</definedName>
    <definedName name="철근수량_8" localSheetId="4">#REF!</definedName>
    <definedName name="철근수량_8" localSheetId="5">#REF!</definedName>
    <definedName name="철근수량_8" localSheetId="26">#REF!</definedName>
    <definedName name="철근수량_8" localSheetId="25">#REF!</definedName>
    <definedName name="철근수량_8">#REF!</definedName>
    <definedName name="철근운반" localSheetId="24">'전기관로 토공산근'!철근운반</definedName>
    <definedName name="철근운반">'전기관로 토공산근'!철근운반</definedName>
    <definedName name="철근재" localSheetId="10">#REF!</definedName>
    <definedName name="철근재" localSheetId="15">#REF!</definedName>
    <definedName name="철근재" localSheetId="4">#REF!</definedName>
    <definedName name="철근재" localSheetId="5">#REF!</definedName>
    <definedName name="철근재" localSheetId="26">#REF!</definedName>
    <definedName name="철근재" localSheetId="25">#REF!</definedName>
    <definedName name="철근재">#REF!</definedName>
    <definedName name="철근직경D13" localSheetId="10">#REF!</definedName>
    <definedName name="철근직경D13" localSheetId="15">#REF!</definedName>
    <definedName name="철근직경D13" localSheetId="4">#REF!</definedName>
    <definedName name="철근직경D13" localSheetId="5">#REF!</definedName>
    <definedName name="철근직경D13" localSheetId="26">#REF!</definedName>
    <definedName name="철근직경D13" localSheetId="25">#REF!</definedName>
    <definedName name="철근직경D13">#REF!</definedName>
    <definedName name="철근직경D16_25" localSheetId="10">#REF!</definedName>
    <definedName name="철근직경D16_25" localSheetId="15">#REF!</definedName>
    <definedName name="철근직경D16_25" localSheetId="4">#REF!</definedName>
    <definedName name="철근직경D16_25" localSheetId="5">#REF!</definedName>
    <definedName name="철근직경D16_25" localSheetId="26">#REF!</definedName>
    <definedName name="철근직경D16_25" localSheetId="25">#REF!</definedName>
    <definedName name="철근직경D16_25">#REF!</definedName>
    <definedName name="철근직경D29_35" localSheetId="10">#REF!</definedName>
    <definedName name="철근직경D29_35" localSheetId="15">#REF!</definedName>
    <definedName name="철근직경D29_35" localSheetId="4">#REF!</definedName>
    <definedName name="철근직경D29_35" localSheetId="5">#REF!</definedName>
    <definedName name="철근직경D29_35" localSheetId="26">#REF!</definedName>
    <definedName name="철근직경D29_35" localSheetId="25">#REF!</definedName>
    <definedName name="철근직경D29_35">#REF!</definedName>
    <definedName name="철근집계표" localSheetId="24" hidden="1">{#N/A,#N/A,FALSE,"단가표지"}</definedName>
    <definedName name="철근집계표" hidden="1">{#N/A,#N/A,FALSE,"단가표지"}</definedName>
    <definedName name="철근피복" localSheetId="10">#REF!</definedName>
    <definedName name="철근피복" localSheetId="15">#REF!</definedName>
    <definedName name="철근피복" localSheetId="4">#REF!</definedName>
    <definedName name="철근피복" localSheetId="5">#REF!</definedName>
    <definedName name="철근피복" localSheetId="26">#REF!</definedName>
    <definedName name="철근피복" localSheetId="25">#REF!</definedName>
    <definedName name="철근피복">#REF!</definedName>
    <definedName name="철근항복응력" localSheetId="10">#REF!</definedName>
    <definedName name="철근항복응력" localSheetId="8">#REF!</definedName>
    <definedName name="철근항복응력" localSheetId="15">#REF!</definedName>
    <definedName name="철근항복응력" localSheetId="4">#REF!</definedName>
    <definedName name="철근항복응력" localSheetId="5">#REF!</definedName>
    <definedName name="철근항복응력" localSheetId="26">#REF!</definedName>
    <definedName name="철근항복응력" localSheetId="25">#REF!</definedName>
    <definedName name="철근항복응력">#REF!</definedName>
    <definedName name="철근항복응력_8" localSheetId="10">#REF!</definedName>
    <definedName name="철근항복응력_8" localSheetId="8">#REF!</definedName>
    <definedName name="철근항복응력_8" localSheetId="15">#REF!</definedName>
    <definedName name="철근항복응력_8" localSheetId="4">#REF!</definedName>
    <definedName name="철근항복응력_8" localSheetId="5">#REF!</definedName>
    <definedName name="철근항복응력_8" localSheetId="26">#REF!</definedName>
    <definedName name="철근항복응력_8" localSheetId="25">#REF!</definedName>
    <definedName name="철근항복응력_8">#REF!</definedName>
    <definedName name="철도궤도신설공사" localSheetId="10">#REF!</definedName>
    <definedName name="철도궤도신설공사" localSheetId="15">#REF!</definedName>
    <definedName name="철도궤도신설공사" localSheetId="4">#REF!</definedName>
    <definedName name="철도궤도신설공사" localSheetId="5">#REF!</definedName>
    <definedName name="철도궤도신설공사" localSheetId="26">#REF!</definedName>
    <definedName name="철도궤도신설공사" localSheetId="25">#REF!</definedName>
    <definedName name="철도궤도신설공사">#REF!</definedName>
    <definedName name="철선" localSheetId="10">#REF!</definedName>
    <definedName name="철선" localSheetId="15">#REF!</definedName>
    <definedName name="철선" localSheetId="4">#REF!</definedName>
    <definedName name="철선" localSheetId="5">#REF!</definedName>
    <definedName name="철선" localSheetId="26">#REF!</definedName>
    <definedName name="철선" localSheetId="25">#REF!</definedName>
    <definedName name="철선">#REF!</definedName>
    <definedName name="철콘" localSheetId="10">#REF!</definedName>
    <definedName name="철콘" localSheetId="15">#REF!</definedName>
    <definedName name="철콘" localSheetId="4">#REF!</definedName>
    <definedName name="철콘" localSheetId="5">#REF!</definedName>
    <definedName name="철콘" localSheetId="26">#REF!</definedName>
    <definedName name="철콘" localSheetId="25">#REF!</definedName>
    <definedName name="철콘">#REF!</definedName>
    <definedName name="청동밸브" localSheetId="10">#REF!</definedName>
    <definedName name="청동밸브" localSheetId="15">#REF!</definedName>
    <definedName name="청동밸브" localSheetId="4">#REF!</definedName>
    <definedName name="청동밸브" localSheetId="5">#REF!</definedName>
    <definedName name="청동밸브" localSheetId="26">#REF!</definedName>
    <definedName name="청동밸브" localSheetId="25">#REF!</definedName>
    <definedName name="청동밸브">#REF!</definedName>
    <definedName name="초" localSheetId="10">'[54]토사(PE)'!#REF!</definedName>
    <definedName name="초" localSheetId="8">'[54]토사(PE)'!#REF!</definedName>
    <definedName name="초" localSheetId="15">'[54]토사(PE)'!#REF!</definedName>
    <definedName name="초" localSheetId="4">'[54]토사(PE)'!#REF!</definedName>
    <definedName name="초" localSheetId="5">'[54]토사(PE)'!#REF!</definedName>
    <definedName name="초" localSheetId="26">'[54]토사(PE)'!#REF!</definedName>
    <definedName name="초" localSheetId="25">'[54]토사(PE)'!#REF!</definedName>
    <definedName name="초">'[54]토사(PE)'!#REF!</definedName>
    <definedName name="초_고_압_펌_프" localSheetId="10">#REF!</definedName>
    <definedName name="초_고_압_펌_프" localSheetId="8">#REF!</definedName>
    <definedName name="초_고_압_펌_프" localSheetId="15">#REF!</definedName>
    <definedName name="초_고_압_펌_프" localSheetId="24">#REF!</definedName>
    <definedName name="초_고_압_펌_프" localSheetId="4">#REF!</definedName>
    <definedName name="초_고_압_펌_프" localSheetId="5">#REF!</definedName>
    <definedName name="초_고_압_펌_프" localSheetId="26">#REF!</definedName>
    <definedName name="초_고_압_펌_프" localSheetId="25">#REF!</definedName>
    <definedName name="초_고_압_펌_프">#REF!</definedName>
    <definedName name="초급기능사">'[65]99노임단가'!$F$15</definedName>
    <definedName name="초급기술자">'[65]99노임단가'!$F$12</definedName>
    <definedName name="총" localSheetId="10">'[48]토사(PE)'!#REF!</definedName>
    <definedName name="총" localSheetId="8">'[48]토사(PE)'!#REF!</definedName>
    <definedName name="총" localSheetId="15">'[48]토사(PE)'!#REF!</definedName>
    <definedName name="총" localSheetId="4">'[48]토사(PE)'!#REF!</definedName>
    <definedName name="총" localSheetId="5">'[48]토사(PE)'!#REF!</definedName>
    <definedName name="총" localSheetId="26">'[48]토사(PE)'!#REF!</definedName>
    <definedName name="총" localSheetId="25">'[48]토사(PE)'!#REF!</definedName>
    <definedName name="총">'[48]토사(PE)'!#REF!</definedName>
    <definedName name="총괄" localSheetId="24">#REF!</definedName>
    <definedName name="총괄" hidden="1">{#N/A,#N/A,TRUE,"총괄"}</definedName>
    <definedName name="총괄2" localSheetId="10">#REF!</definedName>
    <definedName name="총괄2" localSheetId="15">#REF!</definedName>
    <definedName name="총괄2" localSheetId="4">#REF!</definedName>
    <definedName name="총괄2" localSheetId="5">#REF!</definedName>
    <definedName name="총괄2" localSheetId="26">#REF!</definedName>
    <definedName name="총괄2" localSheetId="25">#REF!</definedName>
    <definedName name="총괄2">#REF!</definedName>
    <definedName name="총괄표" localSheetId="24" hidden="1">{#N/A,#N/A,TRUE,"총괄"}</definedName>
    <definedName name="총괄표" hidden="1">{#N/A,#N/A,TRUE,"총괄"}</definedName>
    <definedName name="총괄횡배수현황" localSheetId="10">BlankMacro1</definedName>
    <definedName name="총괄횡배수현황" localSheetId="15">BlankMacro1</definedName>
    <definedName name="총괄횡배수현황" localSheetId="24">BlankMacro1</definedName>
    <definedName name="총괄횡배수현황" localSheetId="4">BlankMacro1</definedName>
    <definedName name="총괄횡배수현황" localSheetId="5">BlankMacro1</definedName>
    <definedName name="총괄횡배수현황" localSheetId="26">BlankMacro1</definedName>
    <definedName name="총괄횡배수현황" localSheetId="25">BlankMacro1</definedName>
    <definedName name="총괄횡배수현황">BlankMacro1</definedName>
    <definedName name="총괄횡배수현황1" localSheetId="10">BlankMacro1</definedName>
    <definedName name="총괄횡배수현황1" localSheetId="15">BlankMacro1</definedName>
    <definedName name="총괄횡배수현황1" localSheetId="24">BlankMacro1</definedName>
    <definedName name="총괄횡배수현황1" localSheetId="4">BlankMacro1</definedName>
    <definedName name="총괄횡배수현황1" localSheetId="5">BlankMacro1</definedName>
    <definedName name="총괄횡배수현황1" localSheetId="26">BlankMacro1</definedName>
    <definedName name="총괄횡배수현황1" localSheetId="25">BlankMacro1</definedName>
    <definedName name="총괄횡배수현황1">BlankMacro1</definedName>
    <definedName name="총높이" localSheetId="10">'[28]토사(PE)'!#REF!</definedName>
    <definedName name="총높이" localSheetId="8">'[28]토사(PE)'!#REF!</definedName>
    <definedName name="총높이" localSheetId="15">'[28]토사(PE)'!#REF!</definedName>
    <definedName name="총높이" localSheetId="4">'[28]토사(PE)'!#REF!</definedName>
    <definedName name="총높이" localSheetId="5">'[28]토사(PE)'!#REF!</definedName>
    <definedName name="총높이" localSheetId="26">'[28]토사(PE)'!#REF!</definedName>
    <definedName name="총높이" localSheetId="25">'[28]토사(PE)'!#REF!</definedName>
    <definedName name="총높이">'[28]토사(PE)'!#REF!</definedName>
    <definedName name="총높이_8" localSheetId="10">#REF!</definedName>
    <definedName name="총높이_8" localSheetId="8">#REF!</definedName>
    <definedName name="총높이_8" localSheetId="15">#REF!</definedName>
    <definedName name="총높이_8" localSheetId="24">#REF!</definedName>
    <definedName name="총높이_8" localSheetId="4">#REF!</definedName>
    <definedName name="총높이_8" localSheetId="5">#REF!</definedName>
    <definedName name="총높이_8" localSheetId="26">#REF!</definedName>
    <definedName name="총높이_8" localSheetId="25">#REF!</definedName>
    <definedName name="총높이_8">#REF!</definedName>
    <definedName name="총폭" localSheetId="10">#REF!</definedName>
    <definedName name="총폭" localSheetId="8">#REF!</definedName>
    <definedName name="총폭" localSheetId="15">#REF!</definedName>
    <definedName name="총폭" localSheetId="24">#REF!</definedName>
    <definedName name="총폭" localSheetId="4">#REF!</definedName>
    <definedName name="총폭" localSheetId="5">#REF!</definedName>
    <definedName name="총폭" localSheetId="26">#REF!</definedName>
    <definedName name="총폭" localSheetId="25">#REF!</definedName>
    <definedName name="총폭">#REF!</definedName>
    <definedName name="최종대비표">#N/A</definedName>
    <definedName name="최현ㅇ" localSheetId="18" hidden="1">{"'산출근거'!$B$4:$D$8"}</definedName>
    <definedName name="최현ㅇ" localSheetId="21" hidden="1">{"'산출근거'!$B$4:$D$8"}</definedName>
    <definedName name="최현ㅇ" hidden="1">{"'산출근거'!$B$4:$D$8"}</definedName>
    <definedName name="축도고" localSheetId="10">#REF!</definedName>
    <definedName name="축도고" localSheetId="15">#REF!</definedName>
    <definedName name="축도고" localSheetId="4">#REF!</definedName>
    <definedName name="축도고" localSheetId="5">#REF!</definedName>
    <definedName name="축도고" localSheetId="26">#REF!</definedName>
    <definedName name="축도고" localSheetId="25">#REF!</definedName>
    <definedName name="축도고">#REF!</definedName>
    <definedName name="측____점" localSheetId="10">#REF!</definedName>
    <definedName name="측____점" localSheetId="15">#REF!</definedName>
    <definedName name="측____점" localSheetId="4">#REF!</definedName>
    <definedName name="측____점" localSheetId="5">#REF!</definedName>
    <definedName name="측____점" localSheetId="26">#REF!</definedName>
    <definedName name="측____점" localSheetId="25">#REF!</definedName>
    <definedName name="측____점">#REF!</definedName>
    <definedName name="측_구_공_수_량_집_계" localSheetId="10">#REF!</definedName>
    <definedName name="측_구_공_수_량_집_계" localSheetId="15">#REF!</definedName>
    <definedName name="측_구_공_수_량_집_계" localSheetId="4">#REF!</definedName>
    <definedName name="측_구_공_수_량_집_계" localSheetId="5">#REF!</definedName>
    <definedName name="측_구_공_수_량_집_계" localSheetId="26">#REF!</definedName>
    <definedName name="측_구_공_수_량_집_계" localSheetId="25">#REF!</definedName>
    <definedName name="측_구_공_수_량_집_계">#REF!</definedName>
    <definedName name="측구" localSheetId="24" hidden="1">{#N/A,#N/A,FALSE,"2~8번"}</definedName>
    <definedName name="측구" hidden="1">{#N/A,#N/A,FALSE,"2~8번"}</definedName>
    <definedName name="측구공_개소별명세_제목" localSheetId="10">#REF!</definedName>
    <definedName name="측구공_개소별명세_제목" localSheetId="15">#REF!</definedName>
    <definedName name="측구공_개소별명세_제목" localSheetId="4">#REF!</definedName>
    <definedName name="측구공_개소별명세_제목" localSheetId="5">#REF!</definedName>
    <definedName name="측구공_개소별명세_제목" localSheetId="26">#REF!</definedName>
    <definedName name="측구공_개소별명세_제목" localSheetId="25">#REF!</definedName>
    <definedName name="측구공_개소별명세_제목">#REF!</definedName>
    <definedName name="측구공개소별명세" localSheetId="10">#REF!</definedName>
    <definedName name="측구공개소별명세" localSheetId="15">#REF!</definedName>
    <definedName name="측구공개소별명세" localSheetId="4">#REF!</definedName>
    <definedName name="측구공개소별명세" localSheetId="5">#REF!</definedName>
    <definedName name="측구공개소별명세" localSheetId="26">#REF!</definedName>
    <definedName name="측구공개소별명세" localSheetId="25">#REF!</definedName>
    <definedName name="측구공개소별명세">#REF!</definedName>
    <definedName name="측구공개소별연장명세" localSheetId="10">#REF!</definedName>
    <definedName name="측구공개소별연장명세" localSheetId="8">#REF!</definedName>
    <definedName name="측구공개소별연장명세" localSheetId="15">#REF!</definedName>
    <definedName name="측구공개소별연장명세" localSheetId="24">#REF!</definedName>
    <definedName name="측구공개소별연장명세" localSheetId="4">#REF!</definedName>
    <definedName name="측구공개소별연장명세" localSheetId="5">#REF!</definedName>
    <definedName name="측구공개소별연장명세" localSheetId="26">#REF!</definedName>
    <definedName name="측구공개소별연장명세" localSheetId="25">#REF!</definedName>
    <definedName name="측구공개소별연장명세">#REF!</definedName>
    <definedName name="측구공집계표" localSheetId="10">#REF!</definedName>
    <definedName name="측구공집계표" localSheetId="8">#REF!</definedName>
    <definedName name="측구공집계표" localSheetId="15">#REF!</definedName>
    <definedName name="측구공집계표" localSheetId="24">#REF!</definedName>
    <definedName name="측구공집계표" localSheetId="4">#REF!</definedName>
    <definedName name="측구공집계표" localSheetId="5">#REF!</definedName>
    <definedName name="측구공집계표" localSheetId="26">#REF!</definedName>
    <definedName name="측구공집계표" localSheetId="25">#REF!</definedName>
    <definedName name="측구공집계표">#REF!</definedName>
    <definedName name="측구및맹암거단위수량" localSheetId="10">[94]배수관토공산출!#REF!</definedName>
    <definedName name="측구및맹암거단위수량" localSheetId="8">[94]배수관토공산출!#REF!</definedName>
    <definedName name="측구및맹암거단위수량" localSheetId="15">[94]배수관토공산출!#REF!</definedName>
    <definedName name="측구및맹암거단위수량" localSheetId="4">[94]배수관토공산출!#REF!</definedName>
    <definedName name="측구및맹암거단위수량" localSheetId="5">[94]배수관토공산출!#REF!</definedName>
    <definedName name="측구및맹암거단위수량" localSheetId="26">[94]배수관토공산출!#REF!</definedName>
    <definedName name="측구및맹암거단위수량" localSheetId="25">[94]배수관토공산출!#REF!</definedName>
    <definedName name="측구및맹암거단위수량">[94]배수관토공산출!#REF!</definedName>
    <definedName name="측구성토부" localSheetId="10">BlankMacro1</definedName>
    <definedName name="측구성토부" localSheetId="15">BlankMacro1</definedName>
    <definedName name="측구성토부" localSheetId="24">BlankMacro1</definedName>
    <definedName name="측구성토부" localSheetId="4">BlankMacro1</definedName>
    <definedName name="측구성토부" localSheetId="5">BlankMacro1</definedName>
    <definedName name="측구성토부" localSheetId="26">BlankMacro1</definedName>
    <definedName name="측구성토부" localSheetId="25">BlankMacro1</definedName>
    <definedName name="측구성토부">BlankMacro1</definedName>
    <definedName name="측구절토부" localSheetId="10">BlankMacro1</definedName>
    <definedName name="측구절토부" localSheetId="15">BlankMacro1</definedName>
    <definedName name="측구절토부" localSheetId="24">BlankMacro1</definedName>
    <definedName name="측구절토부" localSheetId="4">BlankMacro1</definedName>
    <definedName name="측구절토부" localSheetId="5">BlankMacro1</definedName>
    <definedName name="측구절토부" localSheetId="26">BlankMacro1</definedName>
    <definedName name="측구절토부" localSheetId="25">BlankMacro1</definedName>
    <definedName name="측구절토부">BlankMacro1</definedName>
    <definedName name="측면길이" localSheetId="10">#REF!</definedName>
    <definedName name="측면길이" localSheetId="15">#REF!</definedName>
    <definedName name="측면길이" localSheetId="4">#REF!</definedName>
    <definedName name="측면길이" localSheetId="5">#REF!</definedName>
    <definedName name="측면길이" localSheetId="26">#REF!</definedName>
    <definedName name="측면길이" localSheetId="25">#REF!</definedName>
    <definedName name="측면길이">#REF!</definedName>
    <definedName name="측면본" localSheetId="10">#REF!</definedName>
    <definedName name="측면본" localSheetId="15">#REF!</definedName>
    <definedName name="측면본" localSheetId="4">#REF!</definedName>
    <definedName name="측면본" localSheetId="5">#REF!</definedName>
    <definedName name="측면본" localSheetId="26">#REF!</definedName>
    <definedName name="측면본" localSheetId="25">#REF!</definedName>
    <definedName name="측면본">#REF!</definedName>
    <definedName name="치" localSheetId="10">#REF!</definedName>
    <definedName name="치" localSheetId="8">#REF!</definedName>
    <definedName name="치" localSheetId="15">#REF!</definedName>
    <definedName name="치" localSheetId="24">#REF!</definedName>
    <definedName name="치" localSheetId="4">#REF!</definedName>
    <definedName name="치" localSheetId="5">#REF!</definedName>
    <definedName name="치" localSheetId="26">#REF!</definedName>
    <definedName name="치" localSheetId="25">#REF!</definedName>
    <definedName name="치">#REF!</definedName>
    <definedName name="치핑" localSheetId="10">[30]맨홀수량산출!#REF!</definedName>
    <definedName name="치핑" localSheetId="8">[30]맨홀수량산출!#REF!</definedName>
    <definedName name="치핑" localSheetId="15">[30]맨홀수량산출!#REF!</definedName>
    <definedName name="치핑" localSheetId="24">#REF!</definedName>
    <definedName name="치핑" localSheetId="4">[30]맨홀수량산출!#REF!</definedName>
    <definedName name="치핑" localSheetId="5">[30]맨홀수량산출!#REF!</definedName>
    <definedName name="치핑" localSheetId="26">[30]맨홀수량산출!#REF!</definedName>
    <definedName name="치핑" localSheetId="25">[30]맨홀수량산출!#REF!</definedName>
    <definedName name="치핑">[30]맨홀수량산출!#REF!</definedName>
    <definedName name="칠푼이" localSheetId="24" hidden="1">{#N/A,#N/A,FALSE,"2~8번"}</definedName>
    <definedName name="칠푼이" hidden="1">{#N/A,#N/A,FALSE,"2~8번"}</definedName>
    <definedName name="ㅋ" localSheetId="24" hidden="1">{#N/A,#N/A,FALSE,"조골재"}</definedName>
    <definedName name="ㅋ" hidden="1">{#N/A,#N/A,FALSE,"조골재"}</definedName>
    <definedName name="ㅋ1" localSheetId="10">#REF!</definedName>
    <definedName name="ㅋ1" localSheetId="15">#REF!</definedName>
    <definedName name="ㅋ1" localSheetId="4">#REF!</definedName>
    <definedName name="ㅋ1" localSheetId="5">#REF!</definedName>
    <definedName name="ㅋ1" localSheetId="26">#REF!</definedName>
    <definedName name="ㅋ1" localSheetId="25">#REF!</definedName>
    <definedName name="ㅋ1">#REF!</definedName>
    <definedName name="ㅋㄴㅃ" localSheetId="10">BlankMacro1</definedName>
    <definedName name="ㅋㄴㅃ" localSheetId="15">BlankMacro1</definedName>
    <definedName name="ㅋㄴㅃ" localSheetId="24">BlankMacro1</definedName>
    <definedName name="ㅋㄴㅃ" localSheetId="4">BlankMacro1</definedName>
    <definedName name="ㅋㄴㅃ" localSheetId="5">BlankMacro1</definedName>
    <definedName name="ㅋㄴㅃ" localSheetId="26">BlankMacro1</definedName>
    <definedName name="ㅋㄴㅃ" localSheetId="25">BlankMacro1</definedName>
    <definedName name="ㅋㄴㅃ">BlankMacro1</definedName>
    <definedName name="ㅋㄴㅇㅃ" localSheetId="10">BlankMacro1</definedName>
    <definedName name="ㅋㄴㅇㅃ" localSheetId="15">BlankMacro1</definedName>
    <definedName name="ㅋㄴㅇㅃ" localSheetId="24">BlankMacro1</definedName>
    <definedName name="ㅋㄴㅇㅃ" localSheetId="4">BlankMacro1</definedName>
    <definedName name="ㅋㄴㅇㅃ" localSheetId="5">BlankMacro1</definedName>
    <definedName name="ㅋㄴㅇㅃ" localSheetId="26">BlankMacro1</definedName>
    <definedName name="ㅋㄴㅇㅃ" localSheetId="25">BlankMacro1</definedName>
    <definedName name="ㅋㄴㅇㅃ">BlankMacro1</definedName>
    <definedName name="ㅋㅁㅃㅃ" localSheetId="10">BlankMacro1</definedName>
    <definedName name="ㅋㅁㅃㅃ" localSheetId="15">BlankMacro1</definedName>
    <definedName name="ㅋㅁㅃㅃ" localSheetId="24">BlankMacro1</definedName>
    <definedName name="ㅋㅁㅃㅃ" localSheetId="4">BlankMacro1</definedName>
    <definedName name="ㅋㅁㅃㅃ" localSheetId="5">BlankMacro1</definedName>
    <definedName name="ㅋㅁㅃㅃ" localSheetId="26">BlankMacro1</definedName>
    <definedName name="ㅋㅁㅃㅃ" localSheetId="25">BlankMacro1</definedName>
    <definedName name="ㅋㅁㅃㅃ">BlankMacro1</definedName>
    <definedName name="ㅋㅊㅇㅃ" localSheetId="10">BlankMacro1</definedName>
    <definedName name="ㅋㅊㅇㅃ" localSheetId="15">BlankMacro1</definedName>
    <definedName name="ㅋㅊㅇㅃ" localSheetId="24">BlankMacro1</definedName>
    <definedName name="ㅋㅊㅇㅃ" localSheetId="4">BlankMacro1</definedName>
    <definedName name="ㅋㅊㅇㅃ" localSheetId="5">BlankMacro1</definedName>
    <definedName name="ㅋㅊㅇㅃ" localSheetId="26">BlankMacro1</definedName>
    <definedName name="ㅋㅊㅇㅃ" localSheetId="25">BlankMacro1</definedName>
    <definedName name="ㅋㅊㅇㅃ">BlankMacro1</definedName>
    <definedName name="ㅋㅋ" localSheetId="24" hidden="1">{#N/A,#N/A,FALSE,"조골재"}</definedName>
    <definedName name="ㅋㅋ" hidden="1">{#N/A,#N/A,FALSE,"조골재"}</definedName>
    <definedName name="ㅋㅋㄴㅁㅃ" localSheetId="10">BlankMacro1</definedName>
    <definedName name="ㅋㅋㄴㅁㅃ" localSheetId="15">BlankMacro1</definedName>
    <definedName name="ㅋㅋㄴㅁㅃ" localSheetId="24">BlankMacro1</definedName>
    <definedName name="ㅋㅋㄴㅁㅃ" localSheetId="4">BlankMacro1</definedName>
    <definedName name="ㅋㅋㄴㅁㅃ" localSheetId="5">BlankMacro1</definedName>
    <definedName name="ㅋㅋㄴㅁㅃ" localSheetId="26">BlankMacro1</definedName>
    <definedName name="ㅋㅋㄴㅁㅃ" localSheetId="25">BlankMacro1</definedName>
    <definedName name="ㅋㅋㄴㅁㅃ">BlankMacro1</definedName>
    <definedName name="ㅋㅋㅋ" localSheetId="10" hidden="1">#REF!</definedName>
    <definedName name="ㅋㅋㅋ" localSheetId="8" hidden="1">#REF!</definedName>
    <definedName name="ㅋㅋㅋ" localSheetId="15" hidden="1">#REF!</definedName>
    <definedName name="ㅋㅋㅋ" localSheetId="24">#REF!</definedName>
    <definedName name="ㅋㅋㅋ" localSheetId="4" hidden="1">#REF!</definedName>
    <definedName name="ㅋㅋㅋ" localSheetId="5" hidden="1">#REF!</definedName>
    <definedName name="ㅋㅋㅋ" localSheetId="26" hidden="1">#REF!</definedName>
    <definedName name="ㅋㅋㅋ" localSheetId="25" hidden="1">#REF!</definedName>
    <definedName name="ㅋㅋㅋ" hidden="1">#REF!</definedName>
    <definedName name="ㅋㅋㅋㅋ" localSheetId="10">[5]!ㅋㅋㅋㅋ</definedName>
    <definedName name="ㅋㅋㅋㅋ" localSheetId="8">[5]!ㅋㅋㅋㅋ</definedName>
    <definedName name="ㅋㅋㅋㅋ" localSheetId="15">[5]!ㅋㅋㅋㅋ</definedName>
    <definedName name="ㅋㅋㅋㅋ" localSheetId="4">[5]!ㅋㅋㅋㅋ</definedName>
    <definedName name="ㅋㅋㅋㅋ" localSheetId="5">[5]!ㅋㅋㅋㅋ</definedName>
    <definedName name="ㅋㅋㅋㅋ" localSheetId="26">[5]!ㅋㅋㅋㅋ</definedName>
    <definedName name="ㅋㅋㅋㅋ" localSheetId="25">[5]!ㅋㅋㅋㅋ</definedName>
    <definedName name="ㅋㅋㅋㅋ">[5]!ㅋㅋㅋㅋ</definedName>
    <definedName name="ㅋㅋㅌㅊㅃ" localSheetId="10">BlankMacro1</definedName>
    <definedName name="ㅋㅋㅌㅊㅃ" localSheetId="15">BlankMacro1</definedName>
    <definedName name="ㅋㅋㅌㅊㅃ" localSheetId="24">BlankMacro1</definedName>
    <definedName name="ㅋㅋㅌㅊㅃ" localSheetId="4">BlankMacro1</definedName>
    <definedName name="ㅋㅋㅌㅊㅃ" localSheetId="5">BlankMacro1</definedName>
    <definedName name="ㅋㅋㅌㅊㅃ" localSheetId="26">BlankMacro1</definedName>
    <definedName name="ㅋㅋㅌㅊㅃ" localSheetId="25">BlankMacro1</definedName>
    <definedName name="ㅋㅋㅌㅊㅃ">BlankMacro1</definedName>
    <definedName name="카">#N/A</definedName>
    <definedName name="칸수" localSheetId="10">#REF!</definedName>
    <definedName name="칸수" localSheetId="15">#REF!</definedName>
    <definedName name="칸수" localSheetId="4">#REF!</definedName>
    <definedName name="칸수" localSheetId="5">#REF!</definedName>
    <definedName name="칸수" localSheetId="26">#REF!</definedName>
    <definedName name="칸수" localSheetId="25">#REF!</definedName>
    <definedName name="칸수">#REF!</definedName>
    <definedName name="칼라샌드블록수량" localSheetId="10">#REF!</definedName>
    <definedName name="칼라샌드블록수량" localSheetId="15">#REF!</definedName>
    <definedName name="칼라샌드블록수량" localSheetId="4">#REF!</definedName>
    <definedName name="칼라샌드블록수량" localSheetId="5">#REF!</definedName>
    <definedName name="칼라샌드블록수량" localSheetId="26">#REF!</definedName>
    <definedName name="칼라샌드블록수량" localSheetId="25">#REF!</definedName>
    <definedName name="칼라샌드블록수량">#REF!</definedName>
    <definedName name="케이블높이" localSheetId="10">#REF!</definedName>
    <definedName name="케이블높이" localSheetId="15">#REF!</definedName>
    <definedName name="케이블높이" localSheetId="4">#REF!</definedName>
    <definedName name="케이블높이" localSheetId="5">#REF!</definedName>
    <definedName name="케이블높이" localSheetId="26">#REF!</definedName>
    <definedName name="케이블높이" localSheetId="25">#REF!</definedName>
    <definedName name="케이블높이">#REF!</definedName>
    <definedName name="코" localSheetId="10">'[54]토사(PE)'!#REF!</definedName>
    <definedName name="코" localSheetId="8">'[54]토사(PE)'!#REF!</definedName>
    <definedName name="코" localSheetId="15">'[54]토사(PE)'!#REF!</definedName>
    <definedName name="코" localSheetId="4">'[54]토사(PE)'!#REF!</definedName>
    <definedName name="코" localSheetId="5">'[54]토사(PE)'!#REF!</definedName>
    <definedName name="코" localSheetId="26">'[54]토사(PE)'!#REF!</definedName>
    <definedName name="코" localSheetId="25">'[54]토사(PE)'!#REF!</definedName>
    <definedName name="코">'[54]토사(PE)'!#REF!</definedName>
    <definedName name="콘120규격">[46]SORCE1!$AA$1:$AO$15</definedName>
    <definedName name="콘180규격">[46]SORCE1!$AQ$1:$BE$15</definedName>
    <definedName name="콘25" localSheetId="10">#REF!</definedName>
    <definedName name="콘25" localSheetId="8">#REF!</definedName>
    <definedName name="콘25" localSheetId="15">#REF!</definedName>
    <definedName name="콘25" localSheetId="4">#REF!</definedName>
    <definedName name="콘25" localSheetId="5">#REF!</definedName>
    <definedName name="콘25" localSheetId="26">#REF!</definedName>
    <definedName name="콘25" localSheetId="25">#REF!</definedName>
    <definedName name="콘25">#REF!</definedName>
    <definedName name="콘40" localSheetId="10">#REF!</definedName>
    <definedName name="콘40" localSheetId="8">#REF!</definedName>
    <definedName name="콘40" localSheetId="15">#REF!</definedName>
    <definedName name="콘40" localSheetId="4">#REF!</definedName>
    <definedName name="콘40" localSheetId="5">#REF!</definedName>
    <definedName name="콘40" localSheetId="26">#REF!</definedName>
    <definedName name="콘40" localSheetId="25">#REF!</definedName>
    <definedName name="콘40">#REF!</definedName>
    <definedName name="콘단면적" localSheetId="10">#REF!</definedName>
    <definedName name="콘단면적" localSheetId="8">#REF!</definedName>
    <definedName name="콘단면적" localSheetId="15">#REF!</definedName>
    <definedName name="콘단면적" localSheetId="24">#REF!</definedName>
    <definedName name="콘단면적" localSheetId="4">#REF!</definedName>
    <definedName name="콘단면적" localSheetId="5">#REF!</definedName>
    <definedName name="콘단면적" localSheetId="26">#REF!</definedName>
    <definedName name="콘단면적" localSheetId="25">#REF!</definedName>
    <definedName name="콘단면적">#REF!</definedName>
    <definedName name="콘단면적_8" localSheetId="10">#REF!</definedName>
    <definedName name="콘단면적_8" localSheetId="8">#REF!</definedName>
    <definedName name="콘단면적_8" localSheetId="15">#REF!</definedName>
    <definedName name="콘단면적_8" localSheetId="4">#REF!</definedName>
    <definedName name="콘단면적_8" localSheetId="5">#REF!</definedName>
    <definedName name="콘단면적_8" localSheetId="26">#REF!</definedName>
    <definedName name="콘단면적_8" localSheetId="25">#REF!</definedName>
    <definedName name="콘단면적_8">#REF!</definedName>
    <definedName name="콘크리트">[70]관로토공!$O$3:$O$452</definedName>
    <definedName name="콘크리트_8" localSheetId="10">#REF!</definedName>
    <definedName name="콘크리트_8" localSheetId="8">#REF!</definedName>
    <definedName name="콘크리트_8" localSheetId="15">#REF!</definedName>
    <definedName name="콘크리트_8" localSheetId="24">#REF!</definedName>
    <definedName name="콘크리트_8" localSheetId="4">#REF!</definedName>
    <definedName name="콘크리트_8" localSheetId="5">#REF!</definedName>
    <definedName name="콘크리트_8" localSheetId="26">#REF!</definedName>
    <definedName name="콘크리트_8" localSheetId="25">#REF!</definedName>
    <definedName name="콘크리트_8">#REF!</definedName>
    <definedName name="콘크리트_구입" localSheetId="10">#REF!</definedName>
    <definedName name="콘크리트_구입" localSheetId="15">#REF!</definedName>
    <definedName name="콘크리트_구입" localSheetId="4">#REF!</definedName>
    <definedName name="콘크리트_구입" localSheetId="5">#REF!</definedName>
    <definedName name="콘크리트_구입" localSheetId="26">#REF!</definedName>
    <definedName name="콘크리트_구입" localSheetId="25">#REF!</definedName>
    <definedName name="콘크리트_구입">#REF!</definedName>
    <definedName name="콘크리트_생산" localSheetId="10">#REF!</definedName>
    <definedName name="콘크리트_생산" localSheetId="15">#REF!</definedName>
    <definedName name="콘크리트_생산" localSheetId="4">#REF!</definedName>
    <definedName name="콘크리트_생산" localSheetId="5">#REF!</definedName>
    <definedName name="콘크리트_생산" localSheetId="26">#REF!</definedName>
    <definedName name="콘크리트_생산" localSheetId="25">#REF!</definedName>
    <definedName name="콘크리트_생산">#REF!</definedName>
    <definedName name="콘크리트_재료량산출" localSheetId="10">#REF!</definedName>
    <definedName name="콘크리트_재료량산출" localSheetId="15">#REF!</definedName>
    <definedName name="콘크리트_재료량산출" localSheetId="4">#REF!</definedName>
    <definedName name="콘크리트_재료량산출" localSheetId="5">#REF!</definedName>
    <definedName name="콘크리트_재료량산출" localSheetId="26">#REF!</definedName>
    <definedName name="콘크리트_재료량산출" localSheetId="25">#REF!</definedName>
    <definedName name="콘크리트_재료량산출">#REF!</definedName>
    <definedName name="콘크리트_진동기" localSheetId="10">#REF!</definedName>
    <definedName name="콘크리트_진동기" localSheetId="8">#REF!</definedName>
    <definedName name="콘크리트_진동기" localSheetId="15">#REF!</definedName>
    <definedName name="콘크리트_진동기" localSheetId="24">#REF!</definedName>
    <definedName name="콘크리트_진동기" localSheetId="4">#REF!</definedName>
    <definedName name="콘크리트_진동기" localSheetId="5">#REF!</definedName>
    <definedName name="콘크리트_진동기" localSheetId="26">#REF!</definedName>
    <definedName name="콘크리트_진동기" localSheetId="25">#REF!</definedName>
    <definedName name="콘크리트_진동기">#REF!</definedName>
    <definedName name="콘크리트_커트" localSheetId="10">#REF!</definedName>
    <definedName name="콘크리트_커트" localSheetId="8">#REF!</definedName>
    <definedName name="콘크리트_커트" localSheetId="15">#REF!</definedName>
    <definedName name="콘크리트_커트" localSheetId="24">#REF!</definedName>
    <definedName name="콘크리트_커트" localSheetId="4">#REF!</definedName>
    <definedName name="콘크리트_커트" localSheetId="5">#REF!</definedName>
    <definedName name="콘크리트_커트" localSheetId="26">#REF!</definedName>
    <definedName name="콘크리트_커트" localSheetId="25">#REF!</definedName>
    <definedName name="콘크리트_커트">#REF!</definedName>
    <definedName name="콘크리트_타설" localSheetId="10">#REF!</definedName>
    <definedName name="콘크리트_타설" localSheetId="15">#REF!</definedName>
    <definedName name="콘크리트_타설" localSheetId="4">#REF!</definedName>
    <definedName name="콘크리트_타설" localSheetId="5">#REF!</definedName>
    <definedName name="콘크리트_타설" localSheetId="26">#REF!</definedName>
    <definedName name="콘크리트_타설" localSheetId="25">#REF!</definedName>
    <definedName name="콘크리트_타설">#REF!</definedName>
    <definedName name="콘크리트2" localSheetId="10" hidden="1">#REF!</definedName>
    <definedName name="콘크리트2" localSheetId="8" hidden="1">#REF!</definedName>
    <definedName name="콘크리트2" localSheetId="15" hidden="1">#REF!</definedName>
    <definedName name="콘크리트2" localSheetId="4" hidden="1">#REF!</definedName>
    <definedName name="콘크리트2" localSheetId="5" hidden="1">#REF!</definedName>
    <definedName name="콘크리트2" localSheetId="26" hidden="1">#REF!</definedName>
    <definedName name="콘크리트2" localSheetId="25" hidden="1">#REF!</definedName>
    <definedName name="콘크리트2" hidden="1">#REF!</definedName>
    <definedName name="콘크리트공" localSheetId="10">#REF!</definedName>
    <definedName name="콘크리트공" localSheetId="15">#REF!</definedName>
    <definedName name="콘크리트공" localSheetId="4">#REF!</definedName>
    <definedName name="콘크리트공" localSheetId="5">#REF!</definedName>
    <definedName name="콘크리트공" localSheetId="26">#REF!</definedName>
    <definedName name="콘크리트공" localSheetId="25">#REF!</definedName>
    <definedName name="콘크리트공">#REF!</definedName>
    <definedName name="콘크리트공칭강도" localSheetId="10">#REF!</definedName>
    <definedName name="콘크리트공칭강도" localSheetId="8">#REF!</definedName>
    <definedName name="콘크리트공칭강도" localSheetId="15">#REF!</definedName>
    <definedName name="콘크리트공칭강도" localSheetId="4">#REF!</definedName>
    <definedName name="콘크리트공칭강도" localSheetId="5">#REF!</definedName>
    <definedName name="콘크리트공칭강도" localSheetId="26">#REF!</definedName>
    <definedName name="콘크리트공칭강도" localSheetId="25">#REF!</definedName>
    <definedName name="콘크리트공칭강도">#REF!</definedName>
    <definedName name="콘크리트공칭강도_8" localSheetId="10">#REF!</definedName>
    <definedName name="콘크리트공칭강도_8" localSheetId="8">#REF!</definedName>
    <definedName name="콘크리트공칭강도_8" localSheetId="15">#REF!</definedName>
    <definedName name="콘크리트공칭강도_8" localSheetId="4">#REF!</definedName>
    <definedName name="콘크리트공칭강도_8" localSheetId="5">#REF!</definedName>
    <definedName name="콘크리트공칭강도_8" localSheetId="26">#REF!</definedName>
    <definedName name="콘크리트공칭강도_8" localSheetId="25">#REF!</definedName>
    <definedName name="콘크리트공칭강도_8">#REF!</definedName>
    <definedName name="콘크리트깨기" localSheetId="18" hidden="1">{"'중기작업1'!$A$1:$V$18"}</definedName>
    <definedName name="콘크리트깨기" localSheetId="21" hidden="1">{"'중기작업1'!$A$1:$V$18"}</definedName>
    <definedName name="콘크리트깨기" hidden="1">{"'중기작업1'!$A$1:$V$18"}</definedName>
    <definedName name="콘크리트타설" localSheetId="10">#REF!</definedName>
    <definedName name="콘크리트타설" localSheetId="15">#REF!</definedName>
    <definedName name="콘크리트타설" localSheetId="4">#REF!</definedName>
    <definedName name="콘크리트타설" localSheetId="5">#REF!</definedName>
    <definedName name="콘크리트타설" localSheetId="26">#REF!</definedName>
    <definedName name="콘크리트타설" localSheetId="25">#REF!</definedName>
    <definedName name="콘크리트타설">#REF!</definedName>
    <definedName name="콘탄성계수" localSheetId="10">#REF!</definedName>
    <definedName name="콘탄성계수" localSheetId="8">#REF!</definedName>
    <definedName name="콘탄성계수" localSheetId="15">#REF!</definedName>
    <definedName name="콘탄성계수" localSheetId="4">#REF!</definedName>
    <definedName name="콘탄성계수" localSheetId="5">#REF!</definedName>
    <definedName name="콘탄성계수" localSheetId="26">#REF!</definedName>
    <definedName name="콘탄성계수" localSheetId="25">#REF!</definedName>
    <definedName name="콘탄성계수">#REF!</definedName>
    <definedName name="콘탄성계수_8" localSheetId="10">#REF!</definedName>
    <definedName name="콘탄성계수_8" localSheetId="8">#REF!</definedName>
    <definedName name="콘탄성계수_8" localSheetId="15">#REF!</definedName>
    <definedName name="콘탄성계수_8" localSheetId="4">#REF!</definedName>
    <definedName name="콘탄성계수_8" localSheetId="5">#REF!</definedName>
    <definedName name="콘탄성계수_8" localSheetId="26">#REF!</definedName>
    <definedName name="콘탄성계수_8" localSheetId="25">#REF!</definedName>
    <definedName name="콘탄성계수_8">#REF!</definedName>
    <definedName name="크____람____셸" localSheetId="10">#REF!</definedName>
    <definedName name="크____람____셸" localSheetId="8">#REF!</definedName>
    <definedName name="크____람____셸" localSheetId="15">#REF!</definedName>
    <definedName name="크____람____셸" localSheetId="4">#REF!</definedName>
    <definedName name="크____람____셸" localSheetId="5">#REF!</definedName>
    <definedName name="크____람____셸" localSheetId="26">#REF!</definedName>
    <definedName name="크____람____셸" localSheetId="25">#REF!</definedName>
    <definedName name="크____람____셸">#REF!</definedName>
    <definedName name="크____레____인" localSheetId="10">#REF!</definedName>
    <definedName name="크____레____인" localSheetId="8">#REF!</definedName>
    <definedName name="크____레____인" localSheetId="15">#REF!</definedName>
    <definedName name="크____레____인" localSheetId="4">#REF!</definedName>
    <definedName name="크____레____인" localSheetId="5">#REF!</definedName>
    <definedName name="크____레____인" localSheetId="26">#REF!</definedName>
    <definedName name="크____레____인" localSheetId="25">#REF!</definedName>
    <definedName name="크____레____인">#REF!</definedName>
    <definedName name="크_레_인__트럭" localSheetId="10">#REF!</definedName>
    <definedName name="크_레_인__트럭" localSheetId="8">#REF!</definedName>
    <definedName name="크_레_인__트럭" localSheetId="15">#REF!</definedName>
    <definedName name="크_레_인__트럭" localSheetId="4">#REF!</definedName>
    <definedName name="크_레_인__트럭" localSheetId="5">#REF!</definedName>
    <definedName name="크_레_인__트럭" localSheetId="26">#REF!</definedName>
    <definedName name="크_레_인__트럭" localSheetId="25">#REF!</definedName>
    <definedName name="크_레_인__트럭">#REF!</definedName>
    <definedName name="크레인__트럭" localSheetId="10">#REF!</definedName>
    <definedName name="크레인__트럭" localSheetId="8">#REF!</definedName>
    <definedName name="크레인__트럭" localSheetId="15">#REF!</definedName>
    <definedName name="크레인__트럭" localSheetId="4">#REF!</definedName>
    <definedName name="크레인__트럭" localSheetId="5">#REF!</definedName>
    <definedName name="크레인__트럭" localSheetId="26">#REF!</definedName>
    <definedName name="크레인__트럭" localSheetId="25">#REF!</definedName>
    <definedName name="크레인__트럭">#REF!</definedName>
    <definedName name="크레인_트럭탑재형" localSheetId="10">#REF!</definedName>
    <definedName name="크레인_트럭탑재형" localSheetId="8">#REF!</definedName>
    <definedName name="크레인_트럭탑재형" localSheetId="15">#REF!</definedName>
    <definedName name="크레인_트럭탑재형" localSheetId="4">#REF!</definedName>
    <definedName name="크레인_트럭탑재형" localSheetId="5">#REF!</definedName>
    <definedName name="크레인_트럭탑재형" localSheetId="26">#REF!</definedName>
    <definedName name="크레인_트럭탑재형" localSheetId="25">#REF!</definedName>
    <definedName name="크레인_트럭탑재형">#REF!</definedName>
    <definedName name="크레인타이어" localSheetId="10">#REF!</definedName>
    <definedName name="크레인타이어" localSheetId="15">#REF!</definedName>
    <definedName name="크레인타이어" localSheetId="4">#REF!</definedName>
    <definedName name="크레인타이어" localSheetId="5">#REF!</definedName>
    <definedName name="크레인타이어" localSheetId="26">#REF!</definedName>
    <definedName name="크레인타이어" localSheetId="25">#REF!</definedName>
    <definedName name="크레인타이어">#REF!</definedName>
    <definedName name="크리프계수" localSheetId="10">#REF!</definedName>
    <definedName name="크리프계수" localSheetId="8">#REF!</definedName>
    <definedName name="크리프계수" localSheetId="15">#REF!</definedName>
    <definedName name="크리프계수" localSheetId="4">#REF!</definedName>
    <definedName name="크리프계수" localSheetId="5">#REF!</definedName>
    <definedName name="크리프계수" localSheetId="26">#REF!</definedName>
    <definedName name="크리프계수" localSheetId="25">#REF!</definedName>
    <definedName name="크리프계수">#REF!</definedName>
    <definedName name="크리프계수_8" localSheetId="10">#REF!</definedName>
    <definedName name="크리프계수_8" localSheetId="8">#REF!</definedName>
    <definedName name="크리프계수_8" localSheetId="15">#REF!</definedName>
    <definedName name="크리프계수_8" localSheetId="4">#REF!</definedName>
    <definedName name="크리프계수_8" localSheetId="5">#REF!</definedName>
    <definedName name="크리프계수_8" localSheetId="26">#REF!</definedName>
    <definedName name="크리프계수_8" localSheetId="25">#REF!</definedName>
    <definedName name="크리프계수_8">#REF!</definedName>
    <definedName name="크오" localSheetId="18" hidden="1">{"'산출근거'!$B$4:$D$8"}</definedName>
    <definedName name="크오" localSheetId="21" hidden="1">{"'산출근거'!$B$4:$D$8"}</definedName>
    <definedName name="크오" hidden="1">{"'산출근거'!$B$4:$D$8"}</definedName>
    <definedName name="키키">#NAME?</definedName>
    <definedName name="키키_10">#NAME?</definedName>
    <definedName name="키키_8">#NAME?</definedName>
    <definedName name="키키_9">#NAME?</definedName>
    <definedName name="ㅌ" localSheetId="24" hidden="1">{#N/A,#N/A,FALSE,"2~8번"}</definedName>
    <definedName name="ㅌ" hidden="1">{#N/A,#N/A,FALSE,"2~8번"}</definedName>
    <definedName name="ㅌㅊㅀ" localSheetId="24" hidden="1">{#N/A,#N/A,FALSE,"운반시간"}</definedName>
    <definedName name="ㅌㅊㅀ" hidden="1">{#N/A,#N/A,FALSE,"운반시간"}</definedName>
    <definedName name="타" localSheetId="10">'[54]토사(PE)'!#REF!</definedName>
    <definedName name="타" localSheetId="8">'[54]토사(PE)'!#REF!</definedName>
    <definedName name="타" localSheetId="15">'[54]토사(PE)'!#REF!</definedName>
    <definedName name="타" localSheetId="4">'[54]토사(PE)'!#REF!</definedName>
    <definedName name="타" localSheetId="5">'[54]토사(PE)'!#REF!</definedName>
    <definedName name="타" localSheetId="26">'[54]토사(PE)'!#REF!</definedName>
    <definedName name="타" localSheetId="25">'[54]토사(PE)'!#REF!</definedName>
    <definedName name="타">'[54]토사(PE)'!#REF!</definedName>
    <definedName name="타원형돌망태단위수량" localSheetId="10">#REF!</definedName>
    <definedName name="타원형돌망태단위수량" localSheetId="8">#REF!</definedName>
    <definedName name="타원형돌망태단위수량" localSheetId="15">#REF!</definedName>
    <definedName name="타원형돌망태단위수량" localSheetId="24">#REF!</definedName>
    <definedName name="타원형돌망태단위수량" localSheetId="4">#REF!</definedName>
    <definedName name="타원형돌망태단위수량" localSheetId="5">#REF!</definedName>
    <definedName name="타원형돌망태단위수량" localSheetId="26">#REF!</definedName>
    <definedName name="타원형돌망태단위수량" localSheetId="25">#REF!</definedName>
    <definedName name="타원형돌망태단위수량">#REF!</definedName>
    <definedName name="타이어_롤러" localSheetId="10">#REF!</definedName>
    <definedName name="타이어_롤러" localSheetId="8">#REF!</definedName>
    <definedName name="타이어_롤러" localSheetId="15">#REF!</definedName>
    <definedName name="타이어_롤러" localSheetId="24">#REF!</definedName>
    <definedName name="타이어_롤러" localSheetId="4">#REF!</definedName>
    <definedName name="타이어_롤러" localSheetId="5">#REF!</definedName>
    <definedName name="타이어_롤러" localSheetId="26">#REF!</definedName>
    <definedName name="타이어_롤러" localSheetId="25">#REF!</definedName>
    <definedName name="타이어_롤러">#REF!</definedName>
    <definedName name="타이어롤러8의10Ton" localSheetId="10">#REF!</definedName>
    <definedName name="타이어롤러8의10Ton" localSheetId="15">#REF!</definedName>
    <definedName name="타이어롤러8의10Ton" localSheetId="4">#REF!</definedName>
    <definedName name="타이어롤러8의10Ton" localSheetId="5">#REF!</definedName>
    <definedName name="타이어롤러8의10Ton" localSheetId="26">#REF!</definedName>
    <definedName name="타이어롤러8의10Ton" localSheetId="25">#REF!</definedName>
    <definedName name="타이어롤러8의10Ton">#REF!</definedName>
    <definedName name="타이틀" localSheetId="10">#REF!</definedName>
    <definedName name="타이틀" localSheetId="15">#REF!</definedName>
    <definedName name="타이틀" localSheetId="4">#REF!</definedName>
    <definedName name="타이틀" localSheetId="5">#REF!</definedName>
    <definedName name="타이틀" localSheetId="26">#REF!</definedName>
    <definedName name="타이틀" localSheetId="25">#REF!</definedName>
    <definedName name="타이틀">#REF!</definedName>
    <definedName name="탄성10다" localSheetId="10">#REF!</definedName>
    <definedName name="탄성10다" localSheetId="15">#REF!</definedName>
    <definedName name="탄성10다" localSheetId="4">#REF!</definedName>
    <definedName name="탄성10다" localSheetId="5">#REF!</definedName>
    <definedName name="탄성10다" localSheetId="26">#REF!</definedName>
    <definedName name="탄성10다" localSheetId="25">#REF!</definedName>
    <definedName name="탄성10다">#REF!</definedName>
    <definedName name="탄성8다" localSheetId="10">#REF!</definedName>
    <definedName name="탄성8다" localSheetId="15">#REF!</definedName>
    <definedName name="탄성8다" localSheetId="4">#REF!</definedName>
    <definedName name="탄성8다" localSheetId="5">#REF!</definedName>
    <definedName name="탄성8다" localSheetId="26">#REF!</definedName>
    <definedName name="탄성8다" localSheetId="25">#REF!</definedName>
    <definedName name="탄성8다">#REF!</definedName>
    <definedName name="탄성계수" localSheetId="10">#REF!</definedName>
    <definedName name="탄성계수" localSheetId="15">#REF!</definedName>
    <definedName name="탄성계수" localSheetId="4">#REF!</definedName>
    <definedName name="탄성계수" localSheetId="5">#REF!</definedName>
    <definedName name="탄성계수" localSheetId="26">#REF!</definedName>
    <definedName name="탄성계수" localSheetId="25">#REF!</definedName>
    <definedName name="탄성계수">#REF!</definedName>
    <definedName name="탄성계수비" localSheetId="10">#REF!</definedName>
    <definedName name="탄성계수비" localSheetId="8">#REF!</definedName>
    <definedName name="탄성계수비" localSheetId="15">#REF!</definedName>
    <definedName name="탄성계수비" localSheetId="24">#REF!</definedName>
    <definedName name="탄성계수비" localSheetId="4">#REF!</definedName>
    <definedName name="탄성계수비" localSheetId="5">#REF!</definedName>
    <definedName name="탄성계수비" localSheetId="26">#REF!</definedName>
    <definedName name="탄성계수비" localSheetId="25">#REF!</definedName>
    <definedName name="탄성계수비">#REF!</definedName>
    <definedName name="탄성계수비_8" localSheetId="10">#REF!</definedName>
    <definedName name="탄성계수비_8" localSheetId="8">#REF!</definedName>
    <definedName name="탄성계수비_8" localSheetId="15">#REF!</definedName>
    <definedName name="탄성계수비_8" localSheetId="4">#REF!</definedName>
    <definedName name="탄성계수비_8" localSheetId="5">#REF!</definedName>
    <definedName name="탄성계수비_8" localSheetId="26">#REF!</definedName>
    <definedName name="탄성계수비_8" localSheetId="25">#REF!</definedName>
    <definedName name="탄성계수비_8">#REF!</definedName>
    <definedName name="탄성고무받침" localSheetId="10">#REF!</definedName>
    <definedName name="탄성고무받침" localSheetId="15">#REF!</definedName>
    <definedName name="탄성고무받침" localSheetId="4">#REF!</definedName>
    <definedName name="탄성고무받침" localSheetId="5">#REF!</definedName>
    <definedName name="탄성고무받침" localSheetId="26">#REF!</definedName>
    <definedName name="탄성고무받침" localSheetId="25">#REF!</definedName>
    <definedName name="탄성고무받침">#REF!</definedName>
    <definedName name="탄성받침_스페리칼" localSheetId="10">#REF!</definedName>
    <definedName name="탄성받침_스페리칼" localSheetId="15">#REF!</definedName>
    <definedName name="탄성받침_스페리칼" localSheetId="4">#REF!</definedName>
    <definedName name="탄성받침_스페리칼" localSheetId="5">#REF!</definedName>
    <definedName name="탄성받침_스페리칼" localSheetId="26">#REF!</definedName>
    <definedName name="탄성받침_스페리칼" localSheetId="25">#REF!</definedName>
    <definedName name="탄성받침_스페리칼">#REF!</definedName>
    <definedName name="탠덤_로울러" localSheetId="10">#REF!</definedName>
    <definedName name="탠덤_로울러" localSheetId="8">#REF!</definedName>
    <definedName name="탠덤_로울러" localSheetId="15">#REF!</definedName>
    <definedName name="탠덤_로울러" localSheetId="4">#REF!</definedName>
    <definedName name="탠덤_로울러" localSheetId="5">#REF!</definedName>
    <definedName name="탠덤_로울러" localSheetId="26">#REF!</definedName>
    <definedName name="탠덤_로울러" localSheetId="25">#REF!</definedName>
    <definedName name="탠덤_로울러">#REF!</definedName>
    <definedName name="탠덤롤러10의14톤" localSheetId="10">#REF!</definedName>
    <definedName name="탠덤롤러10의14톤" localSheetId="15">#REF!</definedName>
    <definedName name="탠덤롤러10의14톤" localSheetId="4">#REF!</definedName>
    <definedName name="탠덤롤러10의14톤" localSheetId="5">#REF!</definedName>
    <definedName name="탠덤롤러10의14톤" localSheetId="26">#REF!</definedName>
    <definedName name="탠덤롤러10의14톤" localSheetId="25">#REF!</definedName>
    <definedName name="탠덤롤러10의14톤">#REF!</definedName>
    <definedName name="터_높" localSheetId="10">#REF!</definedName>
    <definedName name="터_높" localSheetId="8">#REF!</definedName>
    <definedName name="터_높" localSheetId="15">#REF!</definedName>
    <definedName name="터_높" localSheetId="4">#REF!</definedName>
    <definedName name="터_높" localSheetId="5">#REF!</definedName>
    <definedName name="터_높" localSheetId="26">#REF!</definedName>
    <definedName name="터_높" localSheetId="25">#REF!</definedName>
    <definedName name="터_높">#REF!</definedName>
    <definedName name="터_폭" localSheetId="10">#REF!</definedName>
    <definedName name="터_폭" localSheetId="8">#REF!</definedName>
    <definedName name="터_폭" localSheetId="15">#REF!</definedName>
    <definedName name="터_폭" localSheetId="4">#REF!</definedName>
    <definedName name="터_폭" localSheetId="5">#REF!</definedName>
    <definedName name="터_폭" localSheetId="26">#REF!</definedName>
    <definedName name="터_폭" localSheetId="25">#REF!</definedName>
    <definedName name="터_폭">#REF!</definedName>
    <definedName name="터널공" localSheetId="10">#REF!</definedName>
    <definedName name="터널공" localSheetId="15">#REF!</definedName>
    <definedName name="터널공" localSheetId="4">#REF!</definedName>
    <definedName name="터널공" localSheetId="5">#REF!</definedName>
    <definedName name="터널공" localSheetId="26">#REF!</definedName>
    <definedName name="터널공" localSheetId="25">#REF!</definedName>
    <definedName name="터널공">#REF!</definedName>
    <definedName name="터파기" localSheetId="10">#REF!</definedName>
    <definedName name="터파기" localSheetId="8">#REF!</definedName>
    <definedName name="터파기" localSheetId="15">#REF!</definedName>
    <definedName name="터파기" localSheetId="4">#REF!</definedName>
    <definedName name="터파기" localSheetId="5">#REF!</definedName>
    <definedName name="터파기" localSheetId="26">#REF!</definedName>
    <definedName name="터파기" localSheetId="25">#REF!</definedName>
    <definedName name="터파기">#REF!</definedName>
    <definedName name="터파기경" localSheetId="10">#REF!</definedName>
    <definedName name="터파기경" localSheetId="15">#REF!</definedName>
    <definedName name="터파기경" localSheetId="4">#REF!</definedName>
    <definedName name="터파기경" localSheetId="5">#REF!</definedName>
    <definedName name="터파기경" localSheetId="26">#REF!</definedName>
    <definedName name="터파기경" localSheetId="25">#REF!</definedName>
    <definedName name="터파기경">#REF!</definedName>
    <definedName name="터파기고" localSheetId="10">#REF!</definedName>
    <definedName name="터파기고" localSheetId="8">#REF!</definedName>
    <definedName name="터파기고" localSheetId="15">#REF!</definedName>
    <definedName name="터파기고" localSheetId="4">#REF!</definedName>
    <definedName name="터파기고" localSheetId="5">#REF!</definedName>
    <definedName name="터파기고" localSheetId="26">#REF!</definedName>
    <definedName name="터파기고" localSheetId="25">#REF!</definedName>
    <definedName name="터파기고">#REF!</definedName>
    <definedName name="터파기구배" localSheetId="10">#REF!</definedName>
    <definedName name="터파기구배" localSheetId="8">#REF!</definedName>
    <definedName name="터파기구배" localSheetId="15">#REF!</definedName>
    <definedName name="터파기구배" localSheetId="4">#REF!</definedName>
    <definedName name="터파기구배" localSheetId="5">#REF!</definedName>
    <definedName name="터파기구배" localSheetId="26">#REF!</definedName>
    <definedName name="터파기구배" localSheetId="25">#REF!</definedName>
    <definedName name="터파기구배">#REF!</definedName>
    <definedName name="터파기노" localSheetId="10">#REF!</definedName>
    <definedName name="터파기노" localSheetId="15">#REF!</definedName>
    <definedName name="터파기노" localSheetId="4">#REF!</definedName>
    <definedName name="터파기노" localSheetId="5">#REF!</definedName>
    <definedName name="터파기노" localSheetId="26">#REF!</definedName>
    <definedName name="터파기노" localSheetId="25">#REF!</definedName>
    <definedName name="터파기노">#REF!</definedName>
    <definedName name="터파기높이" localSheetId="10">#REF!</definedName>
    <definedName name="터파기높이" localSheetId="15">#REF!</definedName>
    <definedName name="터파기높이" localSheetId="4">#REF!</definedName>
    <definedName name="터파기높이" localSheetId="5">#REF!</definedName>
    <definedName name="터파기높이" localSheetId="26">#REF!</definedName>
    <definedName name="터파기높이" localSheetId="25">#REF!</definedName>
    <definedName name="터파기높이">#REF!</definedName>
    <definedName name="터파기량" localSheetId="10">#REF!</definedName>
    <definedName name="터파기량" localSheetId="8">#REF!</definedName>
    <definedName name="터파기량" localSheetId="15">#REF!</definedName>
    <definedName name="터파기량" localSheetId="4">#REF!</definedName>
    <definedName name="터파기량" localSheetId="5">#REF!</definedName>
    <definedName name="터파기량" localSheetId="26">#REF!</definedName>
    <definedName name="터파기량" localSheetId="25">#REF!</definedName>
    <definedName name="터파기량">#REF!</definedName>
    <definedName name="터파기리핑" localSheetId="10">#REF!</definedName>
    <definedName name="터파기리핑" localSheetId="15">#REF!</definedName>
    <definedName name="터파기리핑" localSheetId="4">#REF!</definedName>
    <definedName name="터파기리핑" localSheetId="5">#REF!</definedName>
    <definedName name="터파기리핑" localSheetId="26">#REF!</definedName>
    <definedName name="터파기리핑" localSheetId="25">#REF!</definedName>
    <definedName name="터파기리핑">#REF!</definedName>
    <definedName name="터파기발파암" localSheetId="10">#REF!</definedName>
    <definedName name="터파기발파암" localSheetId="15">#REF!</definedName>
    <definedName name="터파기발파암" localSheetId="4">#REF!</definedName>
    <definedName name="터파기발파암" localSheetId="5">#REF!</definedName>
    <definedName name="터파기발파암" localSheetId="26">#REF!</definedName>
    <definedName name="터파기발파암" localSheetId="25">#REF!</definedName>
    <definedName name="터파기발파암">#REF!</definedName>
    <definedName name="터파기여유" localSheetId="10">#REF!</definedName>
    <definedName name="터파기여유" localSheetId="15">#REF!</definedName>
    <definedName name="터파기여유" localSheetId="4">#REF!</definedName>
    <definedName name="터파기여유" localSheetId="5">#REF!</definedName>
    <definedName name="터파기여유" localSheetId="26">#REF!</definedName>
    <definedName name="터파기여유" localSheetId="25">#REF!</definedName>
    <definedName name="터파기여유">#REF!</definedName>
    <definedName name="터파기재" localSheetId="10">#REF!</definedName>
    <definedName name="터파기재" localSheetId="15">#REF!</definedName>
    <definedName name="터파기재" localSheetId="4">#REF!</definedName>
    <definedName name="터파기재" localSheetId="5">#REF!</definedName>
    <definedName name="터파기재" localSheetId="26">#REF!</definedName>
    <definedName name="터파기재" localSheetId="25">#REF!</definedName>
    <definedName name="터파기재">#REF!</definedName>
    <definedName name="터파기토사" localSheetId="10">#REF!</definedName>
    <definedName name="터파기토사" localSheetId="15">#REF!</definedName>
    <definedName name="터파기토사" localSheetId="4">#REF!</definedName>
    <definedName name="터파기토사" localSheetId="5">#REF!</definedName>
    <definedName name="터파기토사" localSheetId="26">#REF!</definedName>
    <definedName name="터파기토사" localSheetId="25">#REF!</definedName>
    <definedName name="터파기토사">#REF!</definedName>
    <definedName name="터파노" localSheetId="10">#REF!</definedName>
    <definedName name="터파노" localSheetId="15">#REF!</definedName>
    <definedName name="터파노" localSheetId="4">#REF!</definedName>
    <definedName name="터파노" localSheetId="5">#REF!</definedName>
    <definedName name="터파노" localSheetId="26">#REF!</definedName>
    <definedName name="터파노" localSheetId="25">#REF!</definedName>
    <definedName name="터파노">#REF!</definedName>
    <definedName name="터파재" localSheetId="10">#REF!</definedName>
    <definedName name="터파재" localSheetId="15">#REF!</definedName>
    <definedName name="터파재" localSheetId="4">#REF!</definedName>
    <definedName name="터파재" localSheetId="5">#REF!</definedName>
    <definedName name="터파재" localSheetId="26">#REF!</definedName>
    <definedName name="터파재" localSheetId="25">#REF!</definedName>
    <definedName name="터파재">#REF!</definedName>
    <definedName name="템플리트모듈1">#NAME?</definedName>
    <definedName name="템플리트모듈1_1">#NAME?</definedName>
    <definedName name="템플리트모듈1_10">#NAME?</definedName>
    <definedName name="템플리트모듈1_8">#NAME?</definedName>
    <definedName name="템플리트모듈1_9">#NAME?</definedName>
    <definedName name="템플리트모듈2">#NAME?</definedName>
    <definedName name="템플리트모듈2_1">#NAME?</definedName>
    <definedName name="템플리트모듈2_10">#NAME?</definedName>
    <definedName name="템플리트모듈2_8">#NAME?</definedName>
    <definedName name="템플리트모듈2_9">#NAME?</definedName>
    <definedName name="템플리트모듈3">#NAME?</definedName>
    <definedName name="템플리트모듈3_1">#NAME?</definedName>
    <definedName name="템플리트모듈3_10">#NAME?</definedName>
    <definedName name="템플리트모듈3_8">#NAME?</definedName>
    <definedName name="템플리트모듈3_9">#NAME?</definedName>
    <definedName name="템플리트모듈4">#NAME?</definedName>
    <definedName name="템플리트모듈4_1">#NAME?</definedName>
    <definedName name="템플리트모듈4_10">#NAME?</definedName>
    <definedName name="템플리트모듈4_8">#NAME?</definedName>
    <definedName name="템플리트모듈4_9">#NAME?</definedName>
    <definedName name="템플리트모듈5">#NAME?</definedName>
    <definedName name="템플리트모듈5_1">#NAME?</definedName>
    <definedName name="템플리트모듈5_10">#NAME?</definedName>
    <definedName name="템플리트모듈5_8">#NAME?</definedName>
    <definedName name="템플리트모듈5_9">#NAME?</definedName>
    <definedName name="템플리트모듈6">#NAME?</definedName>
    <definedName name="템플리트모듈6_1">#NAME?</definedName>
    <definedName name="템플리트모듈6_10">#NAME?</definedName>
    <definedName name="템플리트모듈6_8">#NAME?</definedName>
    <definedName name="템플리트모듈6_9">#NAME?</definedName>
    <definedName name="토" localSheetId="10">'[54]토사(PE)'!#REF!</definedName>
    <definedName name="토" localSheetId="8">'[54]토사(PE)'!#REF!</definedName>
    <definedName name="토" localSheetId="15">'[54]토사(PE)'!#REF!</definedName>
    <definedName name="토" localSheetId="4">'[54]토사(PE)'!#REF!</definedName>
    <definedName name="토" localSheetId="5">'[54]토사(PE)'!#REF!</definedName>
    <definedName name="토" localSheetId="26">'[54]토사(PE)'!#REF!</definedName>
    <definedName name="토" localSheetId="25">'[54]토사(PE)'!#REF!</definedName>
    <definedName name="토">'[54]토사(PE)'!#REF!</definedName>
    <definedName name="토_공_수_량__산_출_근_거" localSheetId="10">#REF!</definedName>
    <definedName name="토_공_수_량__산_출_근_거" localSheetId="15">#REF!</definedName>
    <definedName name="토_공_수_량__산_출_근_거" localSheetId="4">#REF!</definedName>
    <definedName name="토_공_수_량__산_출_근_거" localSheetId="5">#REF!</definedName>
    <definedName name="토_공_수_량__산_출_근_거" localSheetId="26">#REF!</definedName>
    <definedName name="토_공_수_량__산_출_근_거" localSheetId="25">#REF!</definedName>
    <definedName name="토_공_수_량__산_출_근_거">#REF!</definedName>
    <definedName name="토_공_집_계_표" localSheetId="10">#REF!</definedName>
    <definedName name="토_공_집_계_표" localSheetId="15">#REF!</definedName>
    <definedName name="토_공_집_계_표" localSheetId="4">#REF!</definedName>
    <definedName name="토_공_집_계_표" localSheetId="5">#REF!</definedName>
    <definedName name="토_공_집_계_표" localSheetId="26">#REF!</definedName>
    <definedName name="토_공_집_계_표" localSheetId="25">#REF!</definedName>
    <definedName name="토_공_집_계_표">#REF!</definedName>
    <definedName name="토공" localSheetId="10">#REF!</definedName>
    <definedName name="토공" localSheetId="8">#REF!</definedName>
    <definedName name="토공" localSheetId="15">#REF!</definedName>
    <definedName name="토공" localSheetId="24">#REF!</definedName>
    <definedName name="토공" localSheetId="4">#REF!</definedName>
    <definedName name="토공" localSheetId="5">#REF!</definedName>
    <definedName name="토공" localSheetId="26">#REF!</definedName>
    <definedName name="토공" localSheetId="25">#REF!</definedName>
    <definedName name="토공">#REF!</definedName>
    <definedName name="토공1">[105]우배수!$H$24:$H$85</definedName>
    <definedName name="토공2" localSheetId="10">#REF!</definedName>
    <definedName name="토공2" localSheetId="8">#REF!</definedName>
    <definedName name="토공2" localSheetId="15">#REF!</definedName>
    <definedName name="토공2" localSheetId="24">#REF!</definedName>
    <definedName name="토공2" localSheetId="4">#REF!</definedName>
    <definedName name="토공2" localSheetId="5">#REF!</definedName>
    <definedName name="토공2" localSheetId="26">#REF!</definedName>
    <definedName name="토공2" localSheetId="25">#REF!</definedName>
    <definedName name="토공2">#REF!</definedName>
    <definedName name="토공3" localSheetId="10">#REF!</definedName>
    <definedName name="토공3" localSheetId="8">#REF!</definedName>
    <definedName name="토공3" localSheetId="15">#REF!</definedName>
    <definedName name="토공3" localSheetId="24">#REF!</definedName>
    <definedName name="토공3" localSheetId="4">#REF!</definedName>
    <definedName name="토공3" localSheetId="5">#REF!</definedName>
    <definedName name="토공3" localSheetId="26">#REF!</definedName>
    <definedName name="토공3" localSheetId="25">#REF!</definedName>
    <definedName name="토공3">#REF!</definedName>
    <definedName name="토공4" localSheetId="10">#REF!</definedName>
    <definedName name="토공4" localSheetId="8">#REF!</definedName>
    <definedName name="토공4" localSheetId="15">#REF!</definedName>
    <definedName name="토공4" localSheetId="24">#REF!</definedName>
    <definedName name="토공4" localSheetId="4">#REF!</definedName>
    <definedName name="토공4" localSheetId="5">#REF!</definedName>
    <definedName name="토공4" localSheetId="26">#REF!</definedName>
    <definedName name="토공4" localSheetId="25">#REF!</definedName>
    <definedName name="토공4">#REF!</definedName>
    <definedName name="토공5" localSheetId="10">#REF!</definedName>
    <definedName name="토공5" localSheetId="8">#REF!</definedName>
    <definedName name="토공5" localSheetId="15">#REF!</definedName>
    <definedName name="토공5" localSheetId="4">#REF!</definedName>
    <definedName name="토공5" localSheetId="5">#REF!</definedName>
    <definedName name="토공5" localSheetId="26">#REF!</definedName>
    <definedName name="토공5" localSheetId="25">#REF!</definedName>
    <definedName name="토공5">#REF!</definedName>
    <definedName name="토공6" localSheetId="10">#REF!</definedName>
    <definedName name="토공6" localSheetId="8">#REF!</definedName>
    <definedName name="토공6" localSheetId="15">#REF!</definedName>
    <definedName name="토공6" localSheetId="4">#REF!</definedName>
    <definedName name="토공6" localSheetId="5">#REF!</definedName>
    <definedName name="토공6" localSheetId="26">#REF!</definedName>
    <definedName name="토공6" localSheetId="25">#REF!</definedName>
    <definedName name="토공6">#REF!</definedName>
    <definedName name="토공7" localSheetId="10">#REF!</definedName>
    <definedName name="토공7" localSheetId="8">#REF!</definedName>
    <definedName name="토공7" localSheetId="15">#REF!</definedName>
    <definedName name="토공7" localSheetId="4">#REF!</definedName>
    <definedName name="토공7" localSheetId="5">#REF!</definedName>
    <definedName name="토공7" localSheetId="26">#REF!</definedName>
    <definedName name="토공7" localSheetId="25">#REF!</definedName>
    <definedName name="토공7">#REF!</definedName>
    <definedName name="토공A25" localSheetId="10">#REF!</definedName>
    <definedName name="토공A25" localSheetId="15">#REF!</definedName>
    <definedName name="토공A25" localSheetId="4">#REF!</definedName>
    <definedName name="토공A25" localSheetId="5">#REF!</definedName>
    <definedName name="토공A25" localSheetId="26">#REF!</definedName>
    <definedName name="토공A25" localSheetId="25">#REF!</definedName>
    <definedName name="토공A25">#REF!</definedName>
    <definedName name="토공구조물잔토및발파암유용량집계표" localSheetId="10">#REF!</definedName>
    <definedName name="토공구조물잔토및발파암유용량집계표" localSheetId="8">#REF!</definedName>
    <definedName name="토공구조물잔토및발파암유용량집계표" localSheetId="15">#REF!</definedName>
    <definedName name="토공구조물잔토및발파암유용량집계표" localSheetId="4">#REF!</definedName>
    <definedName name="토공구조물잔토및발파암유용량집계표" localSheetId="5">#REF!</definedName>
    <definedName name="토공구조물잔토및발파암유용량집계표" localSheetId="26">#REF!</definedName>
    <definedName name="토공구조물잔토및발파암유용량집계표" localSheetId="25">#REF!</definedName>
    <definedName name="토공구조물잔토및발파암유용량집계표">#REF!</definedName>
    <definedName name="토공기존구조물철거량개소별집계" localSheetId="10">#REF!</definedName>
    <definedName name="토공기존구조물철거량개소별집계" localSheetId="8">#REF!</definedName>
    <definedName name="토공기존구조물철거량개소별집계" localSheetId="15">#REF!</definedName>
    <definedName name="토공기존구조물철거량개소별집계" localSheetId="4">#REF!</definedName>
    <definedName name="토공기존구조물철거량개소별집계" localSheetId="5">#REF!</definedName>
    <definedName name="토공기존구조물철거량개소별집계" localSheetId="26">#REF!</definedName>
    <definedName name="토공기존구조물철거량개소별집계" localSheetId="25">#REF!</definedName>
    <definedName name="토공기존구조물철거량개소별집계">#REF!</definedName>
    <definedName name="토공사2">'[98]플랜트 설치'!$A:$A,'[98]플랜트 설치'!$1:$2</definedName>
    <definedName name="토공수량" localSheetId="10">#REF!</definedName>
    <definedName name="토공수량" localSheetId="8">#REF!</definedName>
    <definedName name="토공수량" localSheetId="15">#REF!</definedName>
    <definedName name="토공수량" localSheetId="4">#REF!</definedName>
    <definedName name="토공수량" localSheetId="5">#REF!</definedName>
    <definedName name="토공수량" localSheetId="26">#REF!</definedName>
    <definedName name="토공수량" localSheetId="25">#REF!</definedName>
    <definedName name="토공수량">#REF!</definedName>
    <definedName name="토공수량산출근거" localSheetId="10">#REF!</definedName>
    <definedName name="토공수량산출근거" localSheetId="8">#REF!</definedName>
    <definedName name="토공수량산출근거" localSheetId="15">#REF!</definedName>
    <definedName name="토공수량산출근거" localSheetId="24">#REF!</definedName>
    <definedName name="토공수량산출근거" localSheetId="4">#REF!</definedName>
    <definedName name="토공수량산출근거" localSheetId="5">#REF!</definedName>
    <definedName name="토공수량산출근거" localSheetId="26">#REF!</definedName>
    <definedName name="토공수량산출근거" localSheetId="25">#REF!</definedName>
    <definedName name="토공수량산출근거">#REF!</definedName>
    <definedName name="토공유동표" localSheetId="10">#REF!</definedName>
    <definedName name="토공유동표" localSheetId="8">#REF!</definedName>
    <definedName name="토공유동표" localSheetId="15">#REF!</definedName>
    <definedName name="토공유동표" localSheetId="24">#REF!</definedName>
    <definedName name="토공유동표" localSheetId="4">#REF!</definedName>
    <definedName name="토공유동표" localSheetId="5">#REF!</definedName>
    <definedName name="토공유동표" localSheetId="26">#REF!</definedName>
    <definedName name="토공유동표" localSheetId="25">#REF!</definedName>
    <definedName name="토공유동표">#REF!</definedName>
    <definedName name="토공이수" localSheetId="10" hidden="1">#REF!</definedName>
    <definedName name="토공이수" localSheetId="8" hidden="1">#REF!</definedName>
    <definedName name="토공이수" localSheetId="15" hidden="1">#REF!</definedName>
    <definedName name="토공이수" localSheetId="4" hidden="1">#REF!</definedName>
    <definedName name="토공이수" localSheetId="5" hidden="1">#REF!</definedName>
    <definedName name="토공이수" localSheetId="26" hidden="1">#REF!</definedName>
    <definedName name="토공이수" localSheetId="25" hidden="1">#REF!</definedName>
    <definedName name="토공이수" hidden="1">#REF!</definedName>
    <definedName name="토공집계표" localSheetId="10">#REF!</definedName>
    <definedName name="토공집계표" localSheetId="8">#REF!</definedName>
    <definedName name="토공집계표" localSheetId="15">#REF!</definedName>
    <definedName name="토공집계표" localSheetId="4">#REF!</definedName>
    <definedName name="토공집계표" localSheetId="5">#REF!</definedName>
    <definedName name="토공집계표" localSheetId="26">#REF!</definedName>
    <definedName name="토공집계표" localSheetId="25">#REF!</definedName>
    <definedName name="토공집계표">#REF!</definedName>
    <definedName name="토공집계표1" localSheetId="10">#REF!</definedName>
    <definedName name="토공집계표1" localSheetId="8">#REF!</definedName>
    <definedName name="토공집계표1" localSheetId="15">#REF!</definedName>
    <definedName name="토공집계표1" localSheetId="4">#REF!</definedName>
    <definedName name="토공집계표1" localSheetId="5">#REF!</definedName>
    <definedName name="토공집계표1" localSheetId="26">#REF!</definedName>
    <definedName name="토공집계표1" localSheetId="25">#REF!</definedName>
    <definedName name="토공집계표1">#REF!</definedName>
    <definedName name="토공참조" localSheetId="10">#REF!</definedName>
    <definedName name="토공참조" localSheetId="8">#REF!</definedName>
    <definedName name="토공참조" localSheetId="15">#REF!</definedName>
    <definedName name="토공참조" localSheetId="4">#REF!</definedName>
    <definedName name="토공참조" localSheetId="5">#REF!</definedName>
    <definedName name="토공참조" localSheetId="26">#REF!</definedName>
    <definedName name="토공참조" localSheetId="25">#REF!</definedName>
    <definedName name="토공참조">#REF!</definedName>
    <definedName name="토공총괄집계" localSheetId="10">#REF!</definedName>
    <definedName name="토공총괄집계" localSheetId="15">#REF!</definedName>
    <definedName name="토공총괄집계" localSheetId="4">#REF!</definedName>
    <definedName name="토공총괄집계" localSheetId="5">#REF!</definedName>
    <definedName name="토공총괄집계" localSheetId="26">#REF!</definedName>
    <definedName name="토공총괄집계" localSheetId="25">#REF!</definedName>
    <definedName name="토공총괄집계">#REF!</definedName>
    <definedName name="토동" localSheetId="10">#REF!</definedName>
    <definedName name="토동" localSheetId="15">#REF!</definedName>
    <definedName name="토동" localSheetId="4">#REF!</definedName>
    <definedName name="토동" localSheetId="5">#REF!</definedName>
    <definedName name="토동" localSheetId="26">#REF!</definedName>
    <definedName name="토동" localSheetId="25">#REF!</definedName>
    <definedName name="토동">#REF!</definedName>
    <definedName name="토류벽" localSheetId="10">#REF!</definedName>
    <definedName name="토류벽" localSheetId="15">#REF!</definedName>
    <definedName name="토류벽" localSheetId="4">#REF!</definedName>
    <definedName name="토류벽" localSheetId="5">#REF!</definedName>
    <definedName name="토류벽" localSheetId="26">#REF!</definedName>
    <definedName name="토류벽" localSheetId="25">#REF!</definedName>
    <definedName name="토류벽">#REF!</definedName>
    <definedName name="토류판" localSheetId="10">#REF!</definedName>
    <definedName name="토류판" localSheetId="8">#REF!</definedName>
    <definedName name="토류판" localSheetId="15">#REF!</definedName>
    <definedName name="토류판" localSheetId="4">#REF!</definedName>
    <definedName name="토류판" localSheetId="5">#REF!</definedName>
    <definedName name="토류판" localSheetId="26">#REF!</definedName>
    <definedName name="토류판" localSheetId="25">#REF!</definedName>
    <definedName name="토류판">#REF!</definedName>
    <definedName name="토사" localSheetId="10">#REF!</definedName>
    <definedName name="토사" localSheetId="8">#REF!</definedName>
    <definedName name="토사" localSheetId="15">#REF!</definedName>
    <definedName name="토사" localSheetId="4">#REF!</definedName>
    <definedName name="토사" localSheetId="5">#REF!</definedName>
    <definedName name="토사" localSheetId="26">#REF!</definedName>
    <definedName name="토사" localSheetId="25">#REF!</definedName>
    <definedName name="토사">#REF!</definedName>
    <definedName name="토사1" localSheetId="10">#REF!</definedName>
    <definedName name="토사1" localSheetId="15">#REF!</definedName>
    <definedName name="토사1" localSheetId="4">#REF!</definedName>
    <definedName name="토사1" localSheetId="5">#REF!</definedName>
    <definedName name="토사1" localSheetId="26">#REF!</definedName>
    <definedName name="토사1" localSheetId="25">#REF!</definedName>
    <definedName name="토사1">#REF!</definedName>
    <definedName name="토사2" localSheetId="10">#REF!</definedName>
    <definedName name="토사2" localSheetId="15">#REF!</definedName>
    <definedName name="토사2" localSheetId="4">#REF!</definedName>
    <definedName name="토사2" localSheetId="5">#REF!</definedName>
    <definedName name="토사2" localSheetId="26">#REF!</definedName>
    <definedName name="토사2" localSheetId="25">#REF!</definedName>
    <definedName name="토사2">#REF!</definedName>
    <definedName name="토사3" localSheetId="10">#REF!</definedName>
    <definedName name="토사3" localSheetId="15">#REF!</definedName>
    <definedName name="토사3" localSheetId="4">#REF!</definedName>
    <definedName name="토사3" localSheetId="5">#REF!</definedName>
    <definedName name="토사3" localSheetId="26">#REF!</definedName>
    <definedName name="토사3" localSheetId="25">#REF!</definedName>
    <definedName name="토사3">#REF!</definedName>
    <definedName name="토사천공개소" localSheetId="10">'[47]가시설(TYPE-A)'!#REF!</definedName>
    <definedName name="토사천공개소" localSheetId="8">'[47]가시설(TYPE-A)'!#REF!</definedName>
    <definedName name="토사천공개소" localSheetId="15">'[47]가시설(TYPE-A)'!#REF!</definedName>
    <definedName name="토사천공개소" localSheetId="4">'[47]가시설(TYPE-A)'!#REF!</definedName>
    <definedName name="토사천공개소" localSheetId="5">'[47]가시설(TYPE-A)'!#REF!</definedName>
    <definedName name="토사천공개소" localSheetId="26">'[47]가시설(TYPE-A)'!#REF!</definedName>
    <definedName name="토사천공개소" localSheetId="25">'[47]가시설(TYPE-A)'!#REF!</definedName>
    <definedName name="토사천공개소">'[47]가시설(TYPE-A)'!#REF!</definedName>
    <definedName name="토사층" localSheetId="10">#REF!</definedName>
    <definedName name="토사층" localSheetId="15">#REF!</definedName>
    <definedName name="토사층" localSheetId="4">#REF!</definedName>
    <definedName name="토사층" localSheetId="5">#REF!</definedName>
    <definedName name="토사층" localSheetId="26">#REF!</definedName>
    <definedName name="토사층" localSheetId="25">#REF!</definedName>
    <definedName name="토사층">#REF!</definedName>
    <definedName name="토압계수" localSheetId="10">#REF!</definedName>
    <definedName name="토압계수" localSheetId="15">#REF!</definedName>
    <definedName name="토압계수" localSheetId="4">#REF!</definedName>
    <definedName name="토압계수" localSheetId="5">#REF!</definedName>
    <definedName name="토압계수" localSheetId="26">#REF!</definedName>
    <definedName name="토압계수" localSheetId="25">#REF!</definedName>
    <definedName name="토압계수">#REF!</definedName>
    <definedName name="토적" localSheetId="10">#REF!</definedName>
    <definedName name="토적" localSheetId="8">#REF!</definedName>
    <definedName name="토적" localSheetId="15">#REF!</definedName>
    <definedName name="토적" localSheetId="24">#REF!</definedName>
    <definedName name="토적" localSheetId="4">#REF!</definedName>
    <definedName name="토적" localSheetId="5">#REF!</definedName>
    <definedName name="토적" localSheetId="26">#REF!</definedName>
    <definedName name="토적" localSheetId="25">#REF!</definedName>
    <definedName name="토적">#REF!</definedName>
    <definedName name="토적1공구" localSheetId="10">#REF!</definedName>
    <definedName name="토적1공구" localSheetId="8">#REF!</definedName>
    <definedName name="토적1공구" localSheetId="15">#REF!</definedName>
    <definedName name="토적1공구" localSheetId="24">#REF!</definedName>
    <definedName name="토적1공구" localSheetId="4">#REF!</definedName>
    <definedName name="토적1공구" localSheetId="5">#REF!</definedName>
    <definedName name="토적1공구" localSheetId="26">#REF!</definedName>
    <definedName name="토적1공구" localSheetId="25">#REF!</definedName>
    <definedName name="토적1공구">#REF!</definedName>
    <definedName name="토적2공구" localSheetId="10">#REF!</definedName>
    <definedName name="토적2공구" localSheetId="8">#REF!</definedName>
    <definedName name="토적2공구" localSheetId="15">#REF!</definedName>
    <definedName name="토적2공구" localSheetId="24">#REF!</definedName>
    <definedName name="토적2공구" localSheetId="4">#REF!</definedName>
    <definedName name="토적2공구" localSheetId="5">#REF!</definedName>
    <definedName name="토적2공구" localSheetId="26">#REF!</definedName>
    <definedName name="토적2공구" localSheetId="25">#REF!</definedName>
    <definedName name="토적2공구">#REF!</definedName>
    <definedName name="토적계산" localSheetId="10" hidden="1">'[106]배수통관(좌)'!#REF!</definedName>
    <definedName name="토적계산" localSheetId="8" hidden="1">'[106]배수통관(좌)'!#REF!</definedName>
    <definedName name="토적계산" localSheetId="15" hidden="1">'[106]배수통관(좌)'!#REF!</definedName>
    <definedName name="토적계산" localSheetId="24">#REF!</definedName>
    <definedName name="토적계산" localSheetId="4" hidden="1">'[106]배수통관(좌)'!#REF!</definedName>
    <definedName name="토적계산" localSheetId="5" hidden="1">'[106]배수통관(좌)'!#REF!</definedName>
    <definedName name="토적계산" localSheetId="26" hidden="1">'[106]배수통관(좌)'!#REF!</definedName>
    <definedName name="토적계산" localSheetId="25" hidden="1">'[106]배수통관(좌)'!#REF!</definedName>
    <definedName name="토적계산" hidden="1">'[106]배수통관(좌)'!#REF!</definedName>
    <definedName name="토적표" localSheetId="10" hidden="1">#REF!</definedName>
    <definedName name="토적표" localSheetId="8" hidden="1">#REF!</definedName>
    <definedName name="토적표" localSheetId="15" hidden="1">#REF!</definedName>
    <definedName name="토적표" localSheetId="24" hidden="1">#REF!</definedName>
    <definedName name="토적표" localSheetId="4" hidden="1">#REF!</definedName>
    <definedName name="토적표" localSheetId="5" hidden="1">#REF!</definedName>
    <definedName name="토적표" localSheetId="26" hidden="1">#REF!</definedName>
    <definedName name="토적표" localSheetId="25" hidden="1">#REF!</definedName>
    <definedName name="토적표" hidden="1">#REF!</definedName>
    <definedName name="토출조" localSheetId="18" hidden="1">{"'중기작업1'!$A$1:$V$18"}</definedName>
    <definedName name="토출조" localSheetId="21" hidden="1">{"'중기작업1'!$A$1:$V$18"}</definedName>
    <definedName name="토출조" hidden="1">{"'중기작업1'!$A$1:$V$18"}</definedName>
    <definedName name="토피" localSheetId="10">#REF!</definedName>
    <definedName name="토피" localSheetId="8">#REF!</definedName>
    <definedName name="토피" localSheetId="15">#REF!</definedName>
    <definedName name="토피" localSheetId="24">#REF!</definedName>
    <definedName name="토피" localSheetId="4">#REF!</definedName>
    <definedName name="토피" localSheetId="5">#REF!</definedName>
    <definedName name="토피" localSheetId="26">#REF!</definedName>
    <definedName name="토피" localSheetId="25">#REF!</definedName>
    <definedName name="토피">#REF!</definedName>
    <definedName name="통나무" localSheetId="10">#REF!</definedName>
    <definedName name="통나무" localSheetId="15">#REF!</definedName>
    <definedName name="통나무" localSheetId="4">#REF!</definedName>
    <definedName name="통나무" localSheetId="5">#REF!</definedName>
    <definedName name="통나무" localSheetId="26">#REF!</definedName>
    <definedName name="통나무" localSheetId="25">#REF!</definedName>
    <definedName name="통나무">#REF!</definedName>
    <definedName name="통내">56623</definedName>
    <definedName name="통신내선공" localSheetId="10">#REF!</definedName>
    <definedName name="통신내선공" localSheetId="15">#REF!</definedName>
    <definedName name="통신내선공" localSheetId="4">#REF!</definedName>
    <definedName name="통신내선공" localSheetId="5">#REF!</definedName>
    <definedName name="통신내선공" localSheetId="26">#REF!</definedName>
    <definedName name="통신내선공" localSheetId="25">#REF!</definedName>
    <definedName name="통신내선공">#REF!</definedName>
    <definedName name="통장2" localSheetId="10">BlankMacro1</definedName>
    <definedName name="통장2" localSheetId="15">BlankMacro1</definedName>
    <definedName name="통장2" localSheetId="24">BlankMacro1</definedName>
    <definedName name="통장2" localSheetId="4">BlankMacro1</definedName>
    <definedName name="통장2" localSheetId="5">BlankMacro1</definedName>
    <definedName name="통장2" localSheetId="26">BlankMacro1</definedName>
    <definedName name="통장2" localSheetId="25">BlankMacro1</definedName>
    <definedName name="통장2">BlankMacro1</definedName>
    <definedName name="통케">83279</definedName>
    <definedName name="트럭트레일러20Ton" localSheetId="10">#REF!</definedName>
    <definedName name="트럭트레일러20Ton" localSheetId="15">#REF!</definedName>
    <definedName name="트럭트레일러20Ton" localSheetId="4">#REF!</definedName>
    <definedName name="트럭트레일러20Ton" localSheetId="5">#REF!</definedName>
    <definedName name="트럭트레일러20Ton" localSheetId="26">#REF!</definedName>
    <definedName name="트럭트레일러20Ton" localSheetId="25">#REF!</definedName>
    <definedName name="트럭트레일러20Ton">#REF!</definedName>
    <definedName name="트렉트_및_트레일러" localSheetId="10">#REF!</definedName>
    <definedName name="트렉트_및_트레일러" localSheetId="8">#REF!</definedName>
    <definedName name="트렉트_및_트레일러" localSheetId="15">#REF!</definedName>
    <definedName name="트렉트_및_트레일러" localSheetId="24">#REF!</definedName>
    <definedName name="트렉트_및_트레일러" localSheetId="4">#REF!</definedName>
    <definedName name="트렉트_및_트레일러" localSheetId="5">#REF!</definedName>
    <definedName name="트렉트_및_트레일러" localSheetId="26">#REF!</definedName>
    <definedName name="트렉트_및_트레일러" localSheetId="25">#REF!</definedName>
    <definedName name="트렉트_및_트레일러">#REF!</definedName>
    <definedName name="특1호_맨홀" localSheetId="10">#REF!</definedName>
    <definedName name="특1호_맨홀" localSheetId="8">#REF!</definedName>
    <definedName name="특1호_맨홀" localSheetId="15">#REF!</definedName>
    <definedName name="특1호_맨홀" localSheetId="4">#REF!</definedName>
    <definedName name="특1호_맨홀" localSheetId="5">#REF!</definedName>
    <definedName name="특1호_맨홀" localSheetId="26">#REF!</definedName>
    <definedName name="특1호_맨홀" localSheetId="25">#REF!</definedName>
    <definedName name="특1호_맨홀">#REF!</definedName>
    <definedName name="특1호_부관" localSheetId="10">#REF!</definedName>
    <definedName name="특1호_부관" localSheetId="8">#REF!</definedName>
    <definedName name="특1호_부관" localSheetId="15">#REF!</definedName>
    <definedName name="특1호_부관" localSheetId="4">#REF!</definedName>
    <definedName name="특1호_부관" localSheetId="5">#REF!</definedName>
    <definedName name="특1호_부관" localSheetId="26">#REF!</definedName>
    <definedName name="특1호_부관" localSheetId="25">#REF!</definedName>
    <definedName name="특1호_부관">#REF!</definedName>
    <definedName name="특급기술자">'[65]99노임단가'!$F$8</definedName>
    <definedName name="특별인부">'[65]99노임단가'!$D$5</definedName>
    <definedName name="특수및기타건설공사" localSheetId="10">#REF!</definedName>
    <definedName name="특수및기타건설공사" localSheetId="15">#REF!</definedName>
    <definedName name="특수및기타건설공사" localSheetId="4">#REF!</definedName>
    <definedName name="특수및기타건설공사" localSheetId="5">#REF!</definedName>
    <definedName name="특수및기타건설공사" localSheetId="26">#REF!</definedName>
    <definedName name="특수및기타건설공사" localSheetId="25">#REF!</definedName>
    <definedName name="특수및기타건설공사">#REF!</definedName>
    <definedName name="특케">111738</definedName>
    <definedName name="ㅍ" localSheetId="24" hidden="1">{#N/A,#N/A,FALSE,"2~8번"}</definedName>
    <definedName name="ㅍ" hidden="1">{#N/A,#N/A,FALSE,"2~8번"}</definedName>
    <definedName name="ㅍ49" localSheetId="10">#REF!</definedName>
    <definedName name="ㅍ49" localSheetId="15">#REF!</definedName>
    <definedName name="ㅍ49" localSheetId="4">#REF!</definedName>
    <definedName name="ㅍ49" localSheetId="5">#REF!</definedName>
    <definedName name="ㅍ49" localSheetId="26">#REF!</definedName>
    <definedName name="ㅍ49" localSheetId="25">#REF!</definedName>
    <definedName name="ㅍ49">#REF!</definedName>
    <definedName name="ㅍㅀ" localSheetId="10">#REF!</definedName>
    <definedName name="ㅍㅀ" localSheetId="15">#REF!</definedName>
    <definedName name="ㅍㅀ" localSheetId="4">#REF!</definedName>
    <definedName name="ㅍㅀ" localSheetId="5">#REF!</definedName>
    <definedName name="ㅍㅀ" localSheetId="26">#REF!</definedName>
    <definedName name="ㅍㅀ" localSheetId="25">#REF!</definedName>
    <definedName name="ㅍㅀ">#REF!</definedName>
    <definedName name="ㅍㅇㄹㅉ" localSheetId="10">#REF!</definedName>
    <definedName name="ㅍㅇㄹㅉ" localSheetId="15">#REF!</definedName>
    <definedName name="ㅍㅇㄹㅉ" localSheetId="4">#REF!</definedName>
    <definedName name="ㅍㅇㄹㅉ" localSheetId="5">#REF!</definedName>
    <definedName name="ㅍㅇㄹㅉ" localSheetId="26">#REF!</definedName>
    <definedName name="ㅍㅇㄹㅉ" localSheetId="25">#REF!</definedName>
    <definedName name="ㅍㅇㄹㅉ">#REF!</definedName>
    <definedName name="ㅍㅍ" localSheetId="10">#REF!</definedName>
    <definedName name="ㅍㅍ" localSheetId="15">#REF!</definedName>
    <definedName name="ㅍㅍ" localSheetId="4">#REF!</definedName>
    <definedName name="ㅍㅍ" localSheetId="5">#REF!</definedName>
    <definedName name="ㅍㅍ" localSheetId="26">#REF!</definedName>
    <definedName name="ㅍㅍ" localSheetId="25">#REF!</definedName>
    <definedName name="ㅍㅍ">#REF!</definedName>
    <definedName name="ㅍㅍㄹ"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ㅍㅍ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ㅍㅍㅍ"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ㅍㅍ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ㅍㅍㅍㅍㅍㅍㅍㅍ" localSheetId="10">#REF!</definedName>
    <definedName name="ㅍㅍㅍㅍㅍㅍㅍㅍ" localSheetId="15">#REF!</definedName>
    <definedName name="ㅍㅍㅍㅍㅍㅍㅍㅍ" localSheetId="4">#REF!</definedName>
    <definedName name="ㅍㅍㅍㅍㅍㅍㅍㅍ" localSheetId="5">#REF!</definedName>
    <definedName name="ㅍㅍㅍㅍㅍㅍㅍㅍ" localSheetId="26">#REF!</definedName>
    <definedName name="ㅍㅍㅍㅍㅍㅍㅍㅍ" localSheetId="25">#REF!</definedName>
    <definedName name="ㅍㅍㅍㅍㅍㅍㅍㅍ">#REF!</definedName>
    <definedName name="ㅍㅍㅍㅍㅍㅍㅍㅍㅍ" localSheetId="10">#REF!</definedName>
    <definedName name="ㅍㅍㅍㅍㅍㅍㅍㅍㅍ" localSheetId="15">#REF!</definedName>
    <definedName name="ㅍㅍㅍㅍㅍㅍㅍㅍㅍ" localSheetId="4">#REF!</definedName>
    <definedName name="ㅍㅍㅍㅍㅍㅍㅍㅍㅍ" localSheetId="5">#REF!</definedName>
    <definedName name="ㅍㅍㅍㅍㅍㅍㅍㅍㅍ" localSheetId="26">#REF!</definedName>
    <definedName name="ㅍㅍㅍㅍㅍㅍㅍㅍㅍ" localSheetId="25">#REF!</definedName>
    <definedName name="ㅍㅍㅍㅍㅍㅍㅍㅍㅍ">#REF!</definedName>
    <definedName name="ㅍ퓨" localSheetId="10">[5]!ㅍ퓨</definedName>
    <definedName name="ㅍ퓨" localSheetId="8">[5]!ㅍ퓨</definedName>
    <definedName name="ㅍ퓨" localSheetId="15">[5]!ㅍ퓨</definedName>
    <definedName name="ㅍ퓨" localSheetId="4">[5]!ㅍ퓨</definedName>
    <definedName name="ㅍ퓨" localSheetId="5">[5]!ㅍ퓨</definedName>
    <definedName name="ㅍ퓨" localSheetId="26">[5]!ㅍ퓨</definedName>
    <definedName name="ㅍ퓨" localSheetId="25">[5]!ㅍ퓨</definedName>
    <definedName name="ㅍ퓨">[5]!ㅍ퓨</definedName>
    <definedName name="파">#N/A</definedName>
    <definedName name="파이1" localSheetId="10">#REF!</definedName>
    <definedName name="파이1" localSheetId="8">#REF!</definedName>
    <definedName name="파이1" localSheetId="15">#REF!</definedName>
    <definedName name="파이1" localSheetId="24">#REF!</definedName>
    <definedName name="파이1" localSheetId="4">#REF!</definedName>
    <definedName name="파이1" localSheetId="5">#REF!</definedName>
    <definedName name="파이1" localSheetId="26">#REF!</definedName>
    <definedName name="파이1" localSheetId="25">#REF!</definedName>
    <definedName name="파이1">#REF!</definedName>
    <definedName name="파이1_8" localSheetId="10">#REF!</definedName>
    <definedName name="파이1_8" localSheetId="8">#REF!</definedName>
    <definedName name="파이1_8" localSheetId="15">#REF!</definedName>
    <definedName name="파이1_8" localSheetId="24">#REF!</definedName>
    <definedName name="파이1_8" localSheetId="4">#REF!</definedName>
    <definedName name="파이1_8" localSheetId="5">#REF!</definedName>
    <definedName name="파이1_8" localSheetId="26">#REF!</definedName>
    <definedName name="파이1_8" localSheetId="25">#REF!</definedName>
    <definedName name="파이1_8">#REF!</definedName>
    <definedName name="파이2" localSheetId="10">#REF!</definedName>
    <definedName name="파이2" localSheetId="8">#REF!</definedName>
    <definedName name="파이2" localSheetId="15">#REF!</definedName>
    <definedName name="파이2" localSheetId="24">#REF!</definedName>
    <definedName name="파이2" localSheetId="4">#REF!</definedName>
    <definedName name="파이2" localSheetId="5">#REF!</definedName>
    <definedName name="파이2" localSheetId="26">#REF!</definedName>
    <definedName name="파이2" localSheetId="25">#REF!</definedName>
    <definedName name="파이2">#REF!</definedName>
    <definedName name="파이2_8" localSheetId="10">#REF!</definedName>
    <definedName name="파이2_8" localSheetId="8">#REF!</definedName>
    <definedName name="파이2_8" localSheetId="15">#REF!</definedName>
    <definedName name="파이2_8" localSheetId="4">#REF!</definedName>
    <definedName name="파이2_8" localSheetId="5">#REF!</definedName>
    <definedName name="파이2_8" localSheetId="26">#REF!</definedName>
    <definedName name="파이2_8" localSheetId="25">#REF!</definedName>
    <definedName name="파이2_8">#REF!</definedName>
    <definedName name="파일" localSheetId="10" hidden="1">#REF!</definedName>
    <definedName name="파일" localSheetId="8" hidden="1">#REF!</definedName>
    <definedName name="파일" localSheetId="15" hidden="1">#REF!</definedName>
    <definedName name="파일" localSheetId="4" hidden="1">#REF!</definedName>
    <definedName name="파일" localSheetId="5" hidden="1">#REF!</definedName>
    <definedName name="파일" localSheetId="26" hidden="1">#REF!</definedName>
    <definedName name="파일" localSheetId="25" hidden="1">#REF!</definedName>
    <definedName name="파일" hidden="1">#REF!</definedName>
    <definedName name="파일길이" localSheetId="10">#REF!</definedName>
    <definedName name="파일길이" localSheetId="8">#REF!</definedName>
    <definedName name="파일길이" localSheetId="15">#REF!</definedName>
    <definedName name="파일길이" localSheetId="4">#REF!</definedName>
    <definedName name="파일길이" localSheetId="5">#REF!</definedName>
    <definedName name="파일길이" localSheetId="26">#REF!</definedName>
    <definedName name="파일길이" localSheetId="25">#REF!</definedName>
    <definedName name="파일길이">#REF!</definedName>
    <definedName name="파일종갯수" localSheetId="10">#REF!</definedName>
    <definedName name="파일종갯수" localSheetId="8">#REF!</definedName>
    <definedName name="파일종갯수" localSheetId="15">#REF!</definedName>
    <definedName name="파일종갯수" localSheetId="4">#REF!</definedName>
    <definedName name="파일종갯수" localSheetId="5">#REF!</definedName>
    <definedName name="파일종갯수" localSheetId="26">#REF!</definedName>
    <definedName name="파일종갯수" localSheetId="25">#REF!</definedName>
    <definedName name="파일종갯수">#REF!</definedName>
    <definedName name="파일중량" localSheetId="10">#REF!</definedName>
    <definedName name="파일중량" localSheetId="15">#REF!</definedName>
    <definedName name="파일중량" localSheetId="4">#REF!</definedName>
    <definedName name="파일중량" localSheetId="5">#REF!</definedName>
    <definedName name="파일중량" localSheetId="26">#REF!</definedName>
    <definedName name="파일중량" localSheetId="25">#REF!</definedName>
    <definedName name="파일중량">#REF!</definedName>
    <definedName name="파일천단고" localSheetId="10">#REF!</definedName>
    <definedName name="파일천단고" localSheetId="15">#REF!</definedName>
    <definedName name="파일천단고" localSheetId="4">#REF!</definedName>
    <definedName name="파일천단고" localSheetId="5">#REF!</definedName>
    <definedName name="파일천단고" localSheetId="26">#REF!</definedName>
    <definedName name="파일천단고" localSheetId="25">#REF!</definedName>
    <definedName name="파일천단고">#REF!</definedName>
    <definedName name="파일횡갯수" localSheetId="10">#REF!</definedName>
    <definedName name="파일횡갯수" localSheetId="8">#REF!</definedName>
    <definedName name="파일횡갯수" localSheetId="15">#REF!</definedName>
    <definedName name="파일횡갯수" localSheetId="4">#REF!</definedName>
    <definedName name="파일횡갯수" localSheetId="5">#REF!</definedName>
    <definedName name="파일횡갯수" localSheetId="26">#REF!</definedName>
    <definedName name="파일횡갯수" localSheetId="25">#REF!</definedName>
    <definedName name="파일횡갯수">#REF!</definedName>
    <definedName name="판재" localSheetId="10">#REF!</definedName>
    <definedName name="판재" localSheetId="15">#REF!</definedName>
    <definedName name="판재" localSheetId="4">#REF!</definedName>
    <definedName name="판재" localSheetId="5">#REF!</definedName>
    <definedName name="판재" localSheetId="26">#REF!</definedName>
    <definedName name="판재" localSheetId="25">#REF!</definedName>
    <definedName name="판재">#REF!</definedName>
    <definedName name="펌프장" localSheetId="10">[101]약품공급2!#REF!</definedName>
    <definedName name="펌프장" localSheetId="8">[101]약품공급2!#REF!</definedName>
    <definedName name="펌프장" localSheetId="15">[101]약품공급2!#REF!</definedName>
    <definedName name="펌프장" localSheetId="4">[101]약품공급2!#REF!</definedName>
    <definedName name="펌프장" localSheetId="5">[101]약품공급2!#REF!</definedName>
    <definedName name="펌프장" localSheetId="26">[101]약품공급2!#REF!</definedName>
    <definedName name="펌프장" localSheetId="25">[101]약품공급2!#REF!</definedName>
    <definedName name="펌프장">[101]약품공급2!#REF!</definedName>
    <definedName name="페기갑지" localSheetId="10" hidden="1">#REF!</definedName>
    <definedName name="페기갑지" localSheetId="8" hidden="1">#REF!</definedName>
    <definedName name="페기갑지" localSheetId="15" hidden="1">#REF!</definedName>
    <definedName name="페기갑지" localSheetId="4" hidden="1">#REF!</definedName>
    <definedName name="페기갑지" localSheetId="5" hidden="1">#REF!</definedName>
    <definedName name="페기갑지" localSheetId="26" hidden="1">#REF!</definedName>
    <definedName name="페기갑지" localSheetId="25" hidden="1">#REF!</definedName>
    <definedName name="페기갑지" hidden="1">#REF!</definedName>
    <definedName name="페이브먼트_브레카" localSheetId="10">#REF!</definedName>
    <definedName name="페이브먼트_브레카" localSheetId="8">#REF!</definedName>
    <definedName name="페이브먼트_브레카" localSheetId="15">#REF!</definedName>
    <definedName name="페이브먼트_브레카" localSheetId="24">#REF!</definedName>
    <definedName name="페이브먼트_브레카" localSheetId="4">#REF!</definedName>
    <definedName name="페이브먼트_브레카" localSheetId="5">#REF!</definedName>
    <definedName name="페이브먼트_브레카" localSheetId="26">#REF!</definedName>
    <definedName name="페이브먼트_브레카" localSheetId="25">#REF!</definedName>
    <definedName name="페이브먼트_브레카">#REF!</definedName>
    <definedName name="페이지" localSheetId="18" hidden="1">{"'Firr(선)'!$AS$1:$AY$62","'Firr(사)'!$AS$1:$AY$62","'Firr(회)'!$AS$1:$AY$62","'Firr(선)'!$L$1:$V$62","'Firr(사)'!$L$1:$V$62","'Firr(회)'!$L$1:$V$62"}</definedName>
    <definedName name="페이지" localSheetId="21" hidden="1">{"'Firr(선)'!$AS$1:$AY$62","'Firr(사)'!$AS$1:$AY$62","'Firr(회)'!$AS$1:$AY$62","'Firr(선)'!$L$1:$V$62","'Firr(사)'!$L$1:$V$62","'Firr(회)'!$L$1:$V$62"}</definedName>
    <definedName name="페이지" hidden="1">{"'Firr(선)'!$AS$1:$AY$62","'Firr(사)'!$AS$1:$AY$62","'Firr(회)'!$AS$1:$AY$62","'Firr(선)'!$L$1:$V$62","'Firr(사)'!$L$1:$V$62","'Firr(회)'!$L$1:$V$62"}</definedName>
    <definedName name="편구배구간수량산출" localSheetId="10">#REF!</definedName>
    <definedName name="편구배구간수량산출" localSheetId="8">#REF!</definedName>
    <definedName name="편구배구간수량산출" localSheetId="15">#REF!</definedName>
    <definedName name="편구배구간수량산출" localSheetId="24">#REF!</definedName>
    <definedName name="편구배구간수량산출" localSheetId="4">#REF!</definedName>
    <definedName name="편구배구간수량산출" localSheetId="5">#REF!</definedName>
    <definedName name="편구배구간수량산출" localSheetId="26">#REF!</definedName>
    <definedName name="편구배구간수량산출" localSheetId="25">#REF!</definedName>
    <definedName name="편구배구간수량산출">#REF!</definedName>
    <definedName name="편구배별연장명세및확폭면적산출서" localSheetId="10">#REF!</definedName>
    <definedName name="편구배별연장명세및확폭면적산출서" localSheetId="8">#REF!</definedName>
    <definedName name="편구배별연장명세및확폭면적산출서" localSheetId="15">#REF!</definedName>
    <definedName name="편구배별연장명세및확폭면적산출서" localSheetId="4">#REF!</definedName>
    <definedName name="편구배별연장명세및확폭면적산출서" localSheetId="5">#REF!</definedName>
    <definedName name="편구배별연장명세및확폭면적산출서" localSheetId="26">#REF!</definedName>
    <definedName name="편구배별연장명세및확폭면적산출서" localSheetId="25">#REF!</definedName>
    <definedName name="편구배별연장명세및확폭면적산출서">#REF!</definedName>
    <definedName name="편구배별포장단위수량" localSheetId="10">#REF!</definedName>
    <definedName name="편구배별포장단위수량" localSheetId="8">#REF!</definedName>
    <definedName name="편구배별포장단위수량" localSheetId="15">#REF!</definedName>
    <definedName name="편구배별포장단위수량" localSheetId="4">#REF!</definedName>
    <definedName name="편구배별포장단위수량" localSheetId="5">#REF!</definedName>
    <definedName name="편구배별포장단위수량" localSheetId="26">#REF!</definedName>
    <definedName name="편구배별포장단위수량" localSheetId="25">#REF!</definedName>
    <definedName name="편구배별포장단위수량">#REF!</definedName>
    <definedName name="편락관" localSheetId="10">#REF!</definedName>
    <definedName name="편락관" localSheetId="15">#REF!</definedName>
    <definedName name="편락관" localSheetId="4">#REF!</definedName>
    <definedName name="편락관" localSheetId="5">#REF!</definedName>
    <definedName name="편락관" localSheetId="26">#REF!</definedName>
    <definedName name="편락관" localSheetId="25">#REF!</definedName>
    <definedName name="편락관">#REF!</definedName>
    <definedName name="평균H" localSheetId="10">#REF!</definedName>
    <definedName name="평균H" localSheetId="8">#REF!</definedName>
    <definedName name="평균H" localSheetId="15">#REF!</definedName>
    <definedName name="평균H" localSheetId="4">#REF!</definedName>
    <definedName name="평균H" localSheetId="5">#REF!</definedName>
    <definedName name="평균H" localSheetId="26">#REF!</definedName>
    <definedName name="평균H" localSheetId="25">#REF!</definedName>
    <definedName name="평균H">#REF!</definedName>
    <definedName name="평균H_8" localSheetId="10">#REF!</definedName>
    <definedName name="평균H_8" localSheetId="8">#REF!</definedName>
    <definedName name="평균H_8" localSheetId="15">#REF!</definedName>
    <definedName name="평균H_8" localSheetId="4">#REF!</definedName>
    <definedName name="평균H_8" localSheetId="5">#REF!</definedName>
    <definedName name="평균H_8" localSheetId="26">#REF!</definedName>
    <definedName name="평균H_8" localSheetId="25">#REF!</definedName>
    <definedName name="평균H_8">#REF!</definedName>
    <definedName name="평균H1">'[47]1-1평균터파기고(1)'!$G$31</definedName>
    <definedName name="평균H2">'[105]평균터파기고(1-2,ASP)'!$G$32</definedName>
    <definedName name="평균H2_8" localSheetId="10">#REF!</definedName>
    <definedName name="평균H2_8" localSheetId="8">#REF!</definedName>
    <definedName name="평균H2_8" localSheetId="15">#REF!</definedName>
    <definedName name="평균H2_8" localSheetId="24">#REF!</definedName>
    <definedName name="평균H2_8" localSheetId="4">#REF!</definedName>
    <definedName name="평균H2_8" localSheetId="5">#REF!</definedName>
    <definedName name="평균H2_8" localSheetId="26">#REF!</definedName>
    <definedName name="평균H2_8" localSheetId="25">#REF!</definedName>
    <definedName name="평균H2_8">#REF!</definedName>
    <definedName name="평균높이" localSheetId="10">#REF!</definedName>
    <definedName name="평균높이" localSheetId="8">#REF!</definedName>
    <definedName name="평균높이" localSheetId="15">#REF!</definedName>
    <definedName name="평균높이" localSheetId="4">#REF!</definedName>
    <definedName name="평균높이" localSheetId="5">#REF!</definedName>
    <definedName name="평균높이" localSheetId="26">#REF!</definedName>
    <definedName name="평균높이" localSheetId="25">#REF!</definedName>
    <definedName name="평균높이">#REF!</definedName>
    <definedName name="평균연장서천" localSheetId="10">#REF!</definedName>
    <definedName name="평균연장서천" localSheetId="15">#REF!</definedName>
    <definedName name="평균연장서천" localSheetId="4">#REF!</definedName>
    <definedName name="평균연장서천" localSheetId="5">#REF!</definedName>
    <definedName name="평균연장서천" localSheetId="26">#REF!</definedName>
    <definedName name="평균연장서천" localSheetId="25">#REF!</definedName>
    <definedName name="평균연장서천">#REF!</definedName>
    <definedName name="폐기" localSheetId="10" hidden="1">#REF!</definedName>
    <definedName name="폐기" localSheetId="8" hidden="1">#REF!</definedName>
    <definedName name="폐기" localSheetId="15" hidden="1">#REF!</definedName>
    <definedName name="폐기" localSheetId="4" hidden="1">#REF!</definedName>
    <definedName name="폐기" localSheetId="5" hidden="1">#REF!</definedName>
    <definedName name="폐기" localSheetId="26" hidden="1">#REF!</definedName>
    <definedName name="폐기" localSheetId="25" hidden="1">#REF!</definedName>
    <definedName name="폐기" hidden="1">#REF!</definedName>
    <definedName name="포" localSheetId="10">'[54]토사(PE)'!#REF!</definedName>
    <definedName name="포" localSheetId="8">'[54]토사(PE)'!#REF!</definedName>
    <definedName name="포" localSheetId="15">'[54]토사(PE)'!#REF!</definedName>
    <definedName name="포" localSheetId="4">'[54]토사(PE)'!#REF!</definedName>
    <definedName name="포" localSheetId="5">'[54]토사(PE)'!#REF!</definedName>
    <definedName name="포" localSheetId="26">'[54]토사(PE)'!#REF!</definedName>
    <definedName name="포" localSheetId="25">'[54]토사(PE)'!#REF!</definedName>
    <definedName name="포">'[54]토사(PE)'!#REF!</definedName>
    <definedName name="포설공" localSheetId="10">#REF!</definedName>
    <definedName name="포설공" localSheetId="15">#REF!</definedName>
    <definedName name="포설공" localSheetId="4">#REF!</definedName>
    <definedName name="포설공" localSheetId="5">#REF!</definedName>
    <definedName name="포설공" localSheetId="26">#REF!</definedName>
    <definedName name="포설공" localSheetId="25">#REF!</definedName>
    <definedName name="포설공">#REF!</definedName>
    <definedName name="포장" localSheetId="10">#REF!</definedName>
    <definedName name="포장" localSheetId="8">#REF!</definedName>
    <definedName name="포장" localSheetId="15">#REF!</definedName>
    <definedName name="포장" localSheetId="24">#REF!</definedName>
    <definedName name="포장" localSheetId="4">#REF!</definedName>
    <definedName name="포장" localSheetId="5">#REF!</definedName>
    <definedName name="포장" localSheetId="26">#REF!</definedName>
    <definedName name="포장" localSheetId="25">#REF!</definedName>
    <definedName name="포장">#REF!</definedName>
    <definedName name="포장_8" localSheetId="10">#REF!</definedName>
    <definedName name="포장_8" localSheetId="8">#REF!</definedName>
    <definedName name="포장_8" localSheetId="15">#REF!</definedName>
    <definedName name="포장_8" localSheetId="24">#REF!</definedName>
    <definedName name="포장_8" localSheetId="4">#REF!</definedName>
    <definedName name="포장_8" localSheetId="5">#REF!</definedName>
    <definedName name="포장_8" localSheetId="26">#REF!</definedName>
    <definedName name="포장_8" localSheetId="25">#REF!</definedName>
    <definedName name="포장_8">#REF!</definedName>
    <definedName name="포장1" localSheetId="24">'전기관로 토공산근'!포장1</definedName>
    <definedName name="포장1">'전기관로 토공산근'!포장1</definedName>
    <definedName name="포장111" localSheetId="24">'전기관로 토공산근'!포장111</definedName>
    <definedName name="포장111">'전기관로 토공산근'!포장111</definedName>
    <definedName name="포장2" localSheetId="10">#REF!</definedName>
    <definedName name="포장2" localSheetId="15">#REF!</definedName>
    <definedName name="포장2" localSheetId="4">#REF!</definedName>
    <definedName name="포장2" localSheetId="5">#REF!</definedName>
    <definedName name="포장2" localSheetId="26">#REF!</definedName>
    <definedName name="포장2" localSheetId="25">#REF!</definedName>
    <definedName name="포장2">#REF!</definedName>
    <definedName name="포장3" localSheetId="24">'전기관로 토공산근'!포장3</definedName>
    <definedName name="포장3">'전기관로 토공산근'!포장3</definedName>
    <definedName name="포장4" localSheetId="24">'전기관로 토공산근'!포장4</definedName>
    <definedName name="포장4">'전기관로 토공산근'!포장4</definedName>
    <definedName name="포장5" localSheetId="24">'전기관로 토공산근'!포장5</definedName>
    <definedName name="포장5">'전기관로 토공산근'!포장5</definedName>
    <definedName name="포장6" localSheetId="24">'전기관로 토공산근'!포장6</definedName>
    <definedName name="포장6">'전기관로 토공산근'!포장6</definedName>
    <definedName name="포장7" localSheetId="24">'전기관로 토공산근'!포장7</definedName>
    <definedName name="포장7">'전기관로 토공산근'!포장7</definedName>
    <definedName name="포장8" localSheetId="24">'전기관로 토공산근'!포장8</definedName>
    <definedName name="포장8">'전기관로 토공산근'!포장8</definedName>
    <definedName name="포장DATA" localSheetId="10">#REF!</definedName>
    <definedName name="포장DATA" localSheetId="8">#REF!</definedName>
    <definedName name="포장DATA" localSheetId="15">#REF!</definedName>
    <definedName name="포장DATA" localSheetId="24">#REF!</definedName>
    <definedName name="포장DATA" localSheetId="4">#REF!</definedName>
    <definedName name="포장DATA" localSheetId="5">#REF!</definedName>
    <definedName name="포장DATA" localSheetId="26">#REF!</definedName>
    <definedName name="포장DATA" localSheetId="25">#REF!</definedName>
    <definedName name="포장DATA">#REF!</definedName>
    <definedName name="포장T" localSheetId="10">#REF!</definedName>
    <definedName name="포장T" localSheetId="8">#REF!</definedName>
    <definedName name="포장T" localSheetId="15">#REF!</definedName>
    <definedName name="포장T" localSheetId="4">#REF!</definedName>
    <definedName name="포장T" localSheetId="5">#REF!</definedName>
    <definedName name="포장T" localSheetId="26">#REF!</definedName>
    <definedName name="포장T" localSheetId="25">#REF!</definedName>
    <definedName name="포장T">#REF!</definedName>
    <definedName name="포장T_8" localSheetId="10">#REF!</definedName>
    <definedName name="포장T_8" localSheetId="8">#REF!</definedName>
    <definedName name="포장T_8" localSheetId="15">#REF!</definedName>
    <definedName name="포장T_8" localSheetId="4">#REF!</definedName>
    <definedName name="포장T_8" localSheetId="5">#REF!</definedName>
    <definedName name="포장T_8" localSheetId="26">#REF!</definedName>
    <definedName name="포장T_8" localSheetId="25">#REF!</definedName>
    <definedName name="포장T_8">#REF!</definedName>
    <definedName name="포장공" localSheetId="10">#REF!</definedName>
    <definedName name="포장공" localSheetId="8">#REF!</definedName>
    <definedName name="포장공" localSheetId="15">#REF!</definedName>
    <definedName name="포장공" localSheetId="4">#REF!</definedName>
    <definedName name="포장공" localSheetId="5">#REF!</definedName>
    <definedName name="포장공" localSheetId="26">#REF!</definedName>
    <definedName name="포장공" localSheetId="25">#REF!</definedName>
    <definedName name="포장공">#REF!</definedName>
    <definedName name="포장공A985" localSheetId="10">#REF!</definedName>
    <definedName name="포장공A985" localSheetId="15">#REF!</definedName>
    <definedName name="포장공A985" localSheetId="4">#REF!</definedName>
    <definedName name="포장공A985" localSheetId="5">#REF!</definedName>
    <definedName name="포장공A985" localSheetId="26">#REF!</definedName>
    <definedName name="포장공A985" localSheetId="25">#REF!</definedName>
    <definedName name="포장공A985">#REF!</definedName>
    <definedName name="포장공공" localSheetId="10">#REF!</definedName>
    <definedName name="포장공공" localSheetId="8">#REF!</definedName>
    <definedName name="포장공공" localSheetId="15">#REF!</definedName>
    <definedName name="포장공공" localSheetId="4">#REF!</definedName>
    <definedName name="포장공공" localSheetId="5">#REF!</definedName>
    <definedName name="포장공공" localSheetId="26">#REF!</definedName>
    <definedName name="포장공공" localSheetId="25">#REF!</definedName>
    <definedName name="포장공공">#REF!</definedName>
    <definedName name="포장공수량집계표" localSheetId="10">#REF!</definedName>
    <definedName name="포장공수량집계표" localSheetId="8">#REF!</definedName>
    <definedName name="포장공수량집계표" localSheetId="15">#REF!</definedName>
    <definedName name="포장공수량집계표" localSheetId="4">#REF!</definedName>
    <definedName name="포장공수량집계표" localSheetId="5">#REF!</definedName>
    <definedName name="포장공수량집계표" localSheetId="26">#REF!</definedName>
    <definedName name="포장공수량집계표" localSheetId="25">#REF!</definedName>
    <definedName name="포장공수량집계표">#REF!</definedName>
    <definedName name="포장공집계표" localSheetId="10">#REF!</definedName>
    <definedName name="포장공집계표" localSheetId="8">#REF!</definedName>
    <definedName name="포장공집계표" localSheetId="15">#REF!</definedName>
    <definedName name="포장공집계표" localSheetId="4">#REF!</definedName>
    <definedName name="포장공집계표" localSheetId="5">#REF!</definedName>
    <definedName name="포장공집계표" localSheetId="26">#REF!</definedName>
    <definedName name="포장공집계표" localSheetId="25">#REF!</definedName>
    <definedName name="포장공집계표">#REF!</definedName>
    <definedName name="포장단면" localSheetId="10">#REF!</definedName>
    <definedName name="포장단면" localSheetId="8">#REF!</definedName>
    <definedName name="포장단면" localSheetId="15">#REF!</definedName>
    <definedName name="포장단면" localSheetId="4">#REF!</definedName>
    <definedName name="포장단면" localSheetId="5">#REF!</definedName>
    <definedName name="포장단면" localSheetId="26">#REF!</definedName>
    <definedName name="포장단면" localSheetId="25">#REF!</definedName>
    <definedName name="포장단면">#REF!</definedName>
    <definedName name="포장두께" localSheetId="10">#REF!</definedName>
    <definedName name="포장두께" localSheetId="8">#REF!</definedName>
    <definedName name="포장두께" localSheetId="15">#REF!</definedName>
    <definedName name="포장두께" localSheetId="4">#REF!</definedName>
    <definedName name="포장두께" localSheetId="5">#REF!</definedName>
    <definedName name="포장두께" localSheetId="26">#REF!</definedName>
    <definedName name="포장두께" localSheetId="25">#REF!</definedName>
    <definedName name="포장두께">#REF!</definedName>
    <definedName name="포장두께_8" localSheetId="10">#REF!</definedName>
    <definedName name="포장두께_8" localSheetId="8">#REF!</definedName>
    <definedName name="포장두께_8" localSheetId="15">#REF!</definedName>
    <definedName name="포장두께_8" localSheetId="4">#REF!</definedName>
    <definedName name="포장두께_8" localSheetId="5">#REF!</definedName>
    <definedName name="포장두께_8" localSheetId="26">#REF!</definedName>
    <definedName name="포장두께_8" localSheetId="25">#REF!</definedName>
    <definedName name="포장두께_8">#REF!</definedName>
    <definedName name="포장상태" localSheetId="10">#REF!</definedName>
    <definedName name="포장상태" localSheetId="8">#REF!</definedName>
    <definedName name="포장상태" localSheetId="15">#REF!</definedName>
    <definedName name="포장상태" localSheetId="4">#REF!</definedName>
    <definedName name="포장상태" localSheetId="5">#REF!</definedName>
    <definedName name="포장상태" localSheetId="26">#REF!</definedName>
    <definedName name="포장상태" localSheetId="25">#REF!</definedName>
    <definedName name="포장상태">#REF!</definedName>
    <definedName name="포장연장">#NAME?</definedName>
    <definedName name="포장연장_10">#NAME?</definedName>
    <definedName name="포장연장_9">#NAME?</definedName>
    <definedName name="포장표준단면도" localSheetId="10">#REF!</definedName>
    <definedName name="포장표준단면도" localSheetId="8">#REF!</definedName>
    <definedName name="포장표준단면도" localSheetId="15">#REF!</definedName>
    <definedName name="포장표준단면도" localSheetId="24">#REF!</definedName>
    <definedName name="포장표준단면도" localSheetId="4">#REF!</definedName>
    <definedName name="포장표준단면도" localSheetId="5">#REF!</definedName>
    <definedName name="포장표준단면도" localSheetId="26">#REF!</definedName>
    <definedName name="포장표준단면도" localSheetId="25">#REF!</definedName>
    <definedName name="포장표준단면도">#REF!</definedName>
    <definedName name="포화" localSheetId="10">#REF!</definedName>
    <definedName name="포화" localSheetId="15">#REF!</definedName>
    <definedName name="포화" localSheetId="4">#REF!</definedName>
    <definedName name="포화" localSheetId="5">#REF!</definedName>
    <definedName name="포화" localSheetId="26">#REF!</definedName>
    <definedName name="포화" localSheetId="25">#REF!</definedName>
    <definedName name="포화">#REF!</definedName>
    <definedName name="폭" localSheetId="10">#REF!</definedName>
    <definedName name="폭" localSheetId="15">#REF!</definedName>
    <definedName name="폭" localSheetId="4">#REF!</definedName>
    <definedName name="폭" localSheetId="5">#REF!</definedName>
    <definedName name="폭" localSheetId="26">#REF!</definedName>
    <definedName name="폭" localSheetId="25">#REF!</definedName>
    <definedName name="폭">#REF!</definedName>
    <definedName name="폭222" localSheetId="10">#REF!</definedName>
    <definedName name="폭222" localSheetId="15">#REF!</definedName>
    <definedName name="폭222" localSheetId="4">#REF!</definedName>
    <definedName name="폭222" localSheetId="5">#REF!</definedName>
    <definedName name="폭222" localSheetId="26">#REF!</definedName>
    <definedName name="폭222" localSheetId="25">#REF!</definedName>
    <definedName name="폭222">#REF!</definedName>
    <definedName name="폭300" localSheetId="10">[1]대로근거!#REF!</definedName>
    <definedName name="폭300" localSheetId="8">[1]대로근거!#REF!</definedName>
    <definedName name="폭300" localSheetId="15">[1]대로근거!#REF!</definedName>
    <definedName name="폭300" localSheetId="4">[1]대로근거!#REF!</definedName>
    <definedName name="폭300" localSheetId="5">[1]대로근거!#REF!</definedName>
    <definedName name="폭300" localSheetId="26">[1]대로근거!#REF!</definedName>
    <definedName name="폭300" localSheetId="25">[1]대로근거!#REF!</definedName>
    <definedName name="폭300">[1]대로근거!#REF!</definedName>
    <definedName name="폭350" localSheetId="10">[1]대로근거!#REF!</definedName>
    <definedName name="폭350" localSheetId="8">[1]대로근거!#REF!</definedName>
    <definedName name="폭350" localSheetId="15">[1]대로근거!#REF!</definedName>
    <definedName name="폭350" localSheetId="4">[1]대로근거!#REF!</definedName>
    <definedName name="폭350" localSheetId="5">[1]대로근거!#REF!</definedName>
    <definedName name="폭350" localSheetId="26">[1]대로근거!#REF!</definedName>
    <definedName name="폭350" localSheetId="25">[1]대로근거!#REF!</definedName>
    <definedName name="폭350">[1]대로근거!#REF!</definedName>
    <definedName name="폭원" localSheetId="10">#REF!</definedName>
    <definedName name="폭원" localSheetId="8">#REF!</definedName>
    <definedName name="폭원" localSheetId="15">#REF!</definedName>
    <definedName name="폭원" localSheetId="24">#REF!</definedName>
    <definedName name="폭원" localSheetId="4">#REF!</definedName>
    <definedName name="폭원" localSheetId="5">#REF!</definedName>
    <definedName name="폭원" localSheetId="26">#REF!</definedName>
    <definedName name="폭원" localSheetId="25">#REF!</definedName>
    <definedName name="폭원">#REF!</definedName>
    <definedName name="폭원.J" localSheetId="10">#REF!</definedName>
    <definedName name="폭원.J" localSheetId="15">#REF!</definedName>
    <definedName name="폭원.J" localSheetId="4">#REF!</definedName>
    <definedName name="폭원.J" localSheetId="5">#REF!</definedName>
    <definedName name="폭원.J" localSheetId="26">#REF!</definedName>
    <definedName name="폭원.J" localSheetId="25">#REF!</definedName>
    <definedName name="폭원.J">#REF!</definedName>
    <definedName name="폭원_8" localSheetId="10">#REF!</definedName>
    <definedName name="폭원_8" localSheetId="8">#REF!</definedName>
    <definedName name="폭원_8" localSheetId="15">#REF!</definedName>
    <definedName name="폭원_8" localSheetId="24">#REF!</definedName>
    <definedName name="폭원_8" localSheetId="4">#REF!</definedName>
    <definedName name="폭원_8" localSheetId="5">#REF!</definedName>
    <definedName name="폭원_8" localSheetId="26">#REF!</definedName>
    <definedName name="폭원_8" localSheetId="25">#REF!</definedName>
    <definedName name="폭원_8">#REF!</definedName>
    <definedName name="표면처리" localSheetId="10">#REF!</definedName>
    <definedName name="표면처리" localSheetId="15">#REF!</definedName>
    <definedName name="표면처리" localSheetId="4">#REF!</definedName>
    <definedName name="표면처리" localSheetId="5">#REF!</definedName>
    <definedName name="표면처리" localSheetId="26">#REF!</definedName>
    <definedName name="표면처리" localSheetId="25">#REF!</definedName>
    <definedName name="표면처리">#REF!</definedName>
    <definedName name="표준구간포장단위수량" localSheetId="10">#REF!</definedName>
    <definedName name="표준구간포장단위수량" localSheetId="8">#REF!</definedName>
    <definedName name="표준구간포장단위수량" localSheetId="15">#REF!</definedName>
    <definedName name="표준구간포장단위수량" localSheetId="24">#REF!</definedName>
    <definedName name="표준구간포장단위수량" localSheetId="4">#REF!</definedName>
    <definedName name="표준구간포장단위수량" localSheetId="5">#REF!</definedName>
    <definedName name="표준구간포장단위수량" localSheetId="26">#REF!</definedName>
    <definedName name="표준구간포장단위수량" localSheetId="25">#REF!</definedName>
    <definedName name="표준구간포장단위수량">#REF!</definedName>
    <definedName name="표지" localSheetId="10">#REF!</definedName>
    <definedName name="표지" localSheetId="18" hidden="1">{"'중기작업1'!$A$1:$V$18"}</definedName>
    <definedName name="표지" localSheetId="15">#REF!</definedName>
    <definedName name="표지" localSheetId="4">#REF!</definedName>
    <definedName name="표지" localSheetId="5">#REF!</definedName>
    <definedName name="표지" localSheetId="26">#REF!</definedName>
    <definedName name="표지" localSheetId="25">#REF!</definedName>
    <definedName name="표지" localSheetId="21" hidden="1">{"'중기작업1'!$A$1:$V$18"}</definedName>
    <definedName name="표지">#REF!</definedName>
    <definedName name="표지폭" localSheetId="24" hidden="1">{#N/A,#N/A,FALSE,"표지목차"}</definedName>
    <definedName name="표지폭" hidden="1">{#N/A,#N/A,FALSE,"표지목차"}</definedName>
    <definedName name="품명" localSheetId="10">#REF!</definedName>
    <definedName name="품명" localSheetId="8">#REF!</definedName>
    <definedName name="품명" localSheetId="15">#REF!</definedName>
    <definedName name="품명" localSheetId="24">#REF!</definedName>
    <definedName name="품명" localSheetId="4">#REF!</definedName>
    <definedName name="품명" localSheetId="5">#REF!</definedName>
    <definedName name="품명" localSheetId="26">#REF!</definedName>
    <definedName name="품명" localSheetId="25">#REF!</definedName>
    <definedName name="품명">#REF!</definedName>
    <definedName name="품명2" localSheetId="10">#REF!</definedName>
    <definedName name="품명2" localSheetId="8">#REF!</definedName>
    <definedName name="품명2" localSheetId="15">#REF!</definedName>
    <definedName name="품명2" localSheetId="24">#REF!</definedName>
    <definedName name="품명2" localSheetId="4">#REF!</definedName>
    <definedName name="품명2" localSheetId="5">#REF!</definedName>
    <definedName name="품명2" localSheetId="26">#REF!</definedName>
    <definedName name="품명2" localSheetId="25">#REF!</definedName>
    <definedName name="품명2">#REF!</definedName>
    <definedName name="품셈공종">[107]품셈TABLE!$C$2:$C$50</definedName>
    <definedName name="품셈단가">[107]품셈TABLE!$D$2:$D$50</definedName>
    <definedName name="풍화암" localSheetId="10">#REF!</definedName>
    <definedName name="풍화암" localSheetId="8">#REF!</definedName>
    <definedName name="풍화암" localSheetId="15">#REF!</definedName>
    <definedName name="풍화암" localSheetId="24">#REF!</definedName>
    <definedName name="풍화암" localSheetId="4">#REF!</definedName>
    <definedName name="풍화암" localSheetId="5">#REF!</definedName>
    <definedName name="풍화암" localSheetId="26">#REF!</definedName>
    <definedName name="풍화암" localSheetId="25">#REF!</definedName>
    <definedName name="풍화암">#REF!</definedName>
    <definedName name="풍화암개소" localSheetId="10">#REF!</definedName>
    <definedName name="풍화암개소" localSheetId="15">#REF!</definedName>
    <definedName name="풍화암개소" localSheetId="4">#REF!</definedName>
    <definedName name="풍화암개소" localSheetId="5">#REF!</definedName>
    <definedName name="풍화암개소" localSheetId="26">#REF!</definedName>
    <definedName name="풍화암개소" localSheetId="25">#REF!</definedName>
    <definedName name="풍화암개소">#REF!</definedName>
    <definedName name="풍화암선" localSheetId="10">#REF!</definedName>
    <definedName name="풍화암선" localSheetId="15">#REF!</definedName>
    <definedName name="풍화암선" localSheetId="4">#REF!</definedName>
    <definedName name="풍화암선" localSheetId="5">#REF!</definedName>
    <definedName name="풍화암선" localSheetId="26">#REF!</definedName>
    <definedName name="풍화암선" localSheetId="25">#REF!</definedName>
    <definedName name="풍화암선">#REF!</definedName>
    <definedName name="풍화토" localSheetId="10">#REF!</definedName>
    <definedName name="풍화토" localSheetId="8">#REF!</definedName>
    <definedName name="풍화토" localSheetId="15">#REF!</definedName>
    <definedName name="풍화토" localSheetId="24">#REF!</definedName>
    <definedName name="풍화토" localSheetId="4">#REF!</definedName>
    <definedName name="풍화토" localSheetId="5">#REF!</definedName>
    <definedName name="풍화토" localSheetId="26">#REF!</definedName>
    <definedName name="풍화토" localSheetId="25">#REF!</definedName>
    <definedName name="풍화토">#REF!</definedName>
    <definedName name="퓨" localSheetId="10">[5]!퓨</definedName>
    <definedName name="퓨" localSheetId="8">[5]!퓨</definedName>
    <definedName name="퓨" localSheetId="15">[5]!퓨</definedName>
    <definedName name="퓨" localSheetId="4">[5]!퓨</definedName>
    <definedName name="퓨" localSheetId="5">[5]!퓨</definedName>
    <definedName name="퓨" localSheetId="26">[5]!퓨</definedName>
    <definedName name="퓨" localSheetId="25">[5]!퓨</definedName>
    <definedName name="퓨">[5]!퓨</definedName>
    <definedName name="플라타너스B8">[59]데이타!$E$552</definedName>
    <definedName name="플랜지돌출폭" localSheetId="10">#REF!</definedName>
    <definedName name="플랜지돌출폭" localSheetId="8">#REF!</definedName>
    <definedName name="플랜지돌출폭" localSheetId="15">#REF!</definedName>
    <definedName name="플랜지돌출폭" localSheetId="24">#REF!</definedName>
    <definedName name="플랜지돌출폭" localSheetId="4">#REF!</definedName>
    <definedName name="플랜지돌출폭" localSheetId="5">#REF!</definedName>
    <definedName name="플랜지돌출폭" localSheetId="26">#REF!</definedName>
    <definedName name="플랜지돌출폭" localSheetId="25">#REF!</definedName>
    <definedName name="플랜지돌출폭">#REF!</definedName>
    <definedName name="플랜지소켓관" localSheetId="10">#REF!</definedName>
    <definedName name="플랜지소켓관" localSheetId="15">#REF!</definedName>
    <definedName name="플랜지소켓관" localSheetId="4">#REF!</definedName>
    <definedName name="플랜지소켓관" localSheetId="5">#REF!</definedName>
    <definedName name="플랜지소켓관" localSheetId="26">#REF!</definedName>
    <definedName name="플랜지소켓관" localSheetId="25">#REF!</definedName>
    <definedName name="플랜지소켓관">#REF!</definedName>
    <definedName name="플랜지폭" localSheetId="10">#REF!</definedName>
    <definedName name="플랜지폭" localSheetId="8">#REF!</definedName>
    <definedName name="플랜지폭" localSheetId="15">#REF!</definedName>
    <definedName name="플랜지폭" localSheetId="24">#REF!</definedName>
    <definedName name="플랜지폭" localSheetId="4">#REF!</definedName>
    <definedName name="플랜지폭" localSheetId="5">#REF!</definedName>
    <definedName name="플랜지폭" localSheetId="26">#REF!</definedName>
    <definedName name="플랜지폭" localSheetId="25">#REF!</definedName>
    <definedName name="플랜지폭">#REF!</definedName>
    <definedName name="플랜지폭_8" localSheetId="10">#REF!</definedName>
    <definedName name="플랜지폭_8" localSheetId="8">#REF!</definedName>
    <definedName name="플랜지폭_8" localSheetId="15">#REF!</definedName>
    <definedName name="플랜지폭_8" localSheetId="24">#REF!</definedName>
    <definedName name="플랜지폭_8" localSheetId="4">#REF!</definedName>
    <definedName name="플랜지폭_8" localSheetId="5">#REF!</definedName>
    <definedName name="플랜지폭_8" localSheetId="26">#REF!</definedName>
    <definedName name="플랜지폭_8" localSheetId="25">#REF!</definedName>
    <definedName name="플랜지폭_8">#REF!</definedName>
    <definedName name="플랜트전공" localSheetId="10">#REF!</definedName>
    <definedName name="플랜트전공" localSheetId="15">#REF!</definedName>
    <definedName name="플랜트전공" localSheetId="4">#REF!</definedName>
    <definedName name="플랜트전공" localSheetId="5">#REF!</definedName>
    <definedName name="플랜트전공" localSheetId="26">#REF!</definedName>
    <definedName name="플랜트전공" localSheetId="25">#REF!</definedName>
    <definedName name="플랜트전공">#REF!</definedName>
    <definedName name="플러그" localSheetId="10">#REF!</definedName>
    <definedName name="플러그" localSheetId="15">#REF!</definedName>
    <definedName name="플러그" localSheetId="4">#REF!</definedName>
    <definedName name="플러그" localSheetId="5">#REF!</definedName>
    <definedName name="플러그" localSheetId="26">#REF!</definedName>
    <definedName name="플러그" localSheetId="25">#REF!</definedName>
    <definedName name="플러그">#REF!</definedName>
    <definedName name="피복두께">[46]단위수량!$C$12</definedName>
    <definedName name="ㅎ" localSheetId="10">#REF!</definedName>
    <definedName name="ㅎ" localSheetId="8">#REF!</definedName>
    <definedName name="ㅎ" localSheetId="15">#REF!</definedName>
    <definedName name="ㅎ" localSheetId="24">#REF!</definedName>
    <definedName name="ㅎ" localSheetId="4">#REF!</definedName>
    <definedName name="ㅎ" localSheetId="5">#REF!</definedName>
    <definedName name="ㅎ" localSheetId="26">#REF!</definedName>
    <definedName name="ㅎ" localSheetId="25">#REF!</definedName>
    <definedName name="ㅎ">#REF!</definedName>
    <definedName name="ㅎ_8" localSheetId="10">#REF!</definedName>
    <definedName name="ㅎ_8" localSheetId="8">#REF!</definedName>
    <definedName name="ㅎ_8" localSheetId="15">#REF!</definedName>
    <definedName name="ㅎ_8" localSheetId="24">#REF!</definedName>
    <definedName name="ㅎ_8" localSheetId="4">#REF!</definedName>
    <definedName name="ㅎ_8" localSheetId="5">#REF!</definedName>
    <definedName name="ㅎ_8" localSheetId="26">#REF!</definedName>
    <definedName name="ㅎ_8" localSheetId="25">#REF!</definedName>
    <definedName name="ㅎ_8">#REF!</definedName>
    <definedName name="ㅎ5" localSheetId="24" hidden="1">{#N/A,#N/A,FALSE,"골재소요량";#N/A,#N/A,FALSE,"골재소요량"}</definedName>
    <definedName name="ㅎ5" hidden="1">{#N/A,#N/A,FALSE,"골재소요량";#N/A,#N/A,FALSE,"골재소요량"}</definedName>
    <definedName name="ㅎㄳㄱㄷㅈㄷㅅㄱ" localSheetId="10">#REF!</definedName>
    <definedName name="ㅎㄳㄱㄷㅈㄷㅅㄱ" localSheetId="15">#REF!</definedName>
    <definedName name="ㅎㄳㄱㄷㅈㄷㅅㄱ" localSheetId="4">#REF!</definedName>
    <definedName name="ㅎㄳㄱㄷㅈㄷㅅㄱ" localSheetId="5">#REF!</definedName>
    <definedName name="ㅎㄳㄱㄷㅈㄷㅅㄱ" localSheetId="26">#REF!</definedName>
    <definedName name="ㅎㄳㄱㄷㅈㄷㅅㄱ" localSheetId="25">#REF!</definedName>
    <definedName name="ㅎㄳㄱㄷㅈㄷㅅㄱ">#REF!</definedName>
    <definedName name="ㅎ노ㅠ" localSheetId="24" hidden="1">{#N/A,#N/A,FALSE,"배수1"}</definedName>
    <definedName name="ㅎ노ㅠ" hidden="1">{#N/A,#N/A,FALSE,"배수1"}</definedName>
    <definedName name="ㅎㄶ" localSheetId="24" hidden="1">{#N/A,#N/A,FALSE,"속도"}</definedName>
    <definedName name="ㅎㄶ" hidden="1">{#N/A,#N/A,FALSE,"속도"}</definedName>
    <definedName name="ㅎㄷ" localSheetId="24" hidden="1">{#N/A,#N/A,FALSE,"부대2"}</definedName>
    <definedName name="ㅎㄷ" hidden="1">{#N/A,#N/A,FALSE,"부대2"}</definedName>
    <definedName name="ㅎㄷ혿" localSheetId="10">#REF!</definedName>
    <definedName name="ㅎㄷ혿" localSheetId="15">#REF!</definedName>
    <definedName name="ㅎㄷ혿" localSheetId="4">#REF!</definedName>
    <definedName name="ㅎㄷ혿" localSheetId="5">#REF!</definedName>
    <definedName name="ㅎㄷ혿" localSheetId="26">#REF!</definedName>
    <definedName name="ㅎㄷ혿" localSheetId="25">#REF!</definedName>
    <definedName name="ㅎㄷ혿">#REF!</definedName>
    <definedName name="ㅎㄹㄷ" localSheetId="10">#REF!</definedName>
    <definedName name="ㅎㄹㄷ" localSheetId="15">#REF!</definedName>
    <definedName name="ㅎㄹㄷ" localSheetId="4">#REF!</definedName>
    <definedName name="ㅎㄹㄷ" localSheetId="5">#REF!</definedName>
    <definedName name="ㅎㄹㄷ" localSheetId="26">#REF!</definedName>
    <definedName name="ㅎㄹㄷ" localSheetId="25">#REF!</definedName>
    <definedName name="ㅎㄹㄷ">#REF!</definedName>
    <definedName name="ㅎㄹㅇㄴ" localSheetId="24" hidden="1">{#N/A,#N/A,FALSE,"2~8번"}</definedName>
    <definedName name="ㅎㄹㅇㄴ" hidden="1">{#N/A,#N/A,FALSE,"2~8번"}</definedName>
    <definedName name="ㅎㄹㅇㅀ" localSheetId="24" hidden="1">{#N/A,#N/A,FALSE,"부대1"}</definedName>
    <definedName name="ㅎㄹㅇㅀ" hidden="1">{#N/A,#N/A,FALSE,"부대1"}</definedName>
    <definedName name="ㅎㄹㅇㅀㅇㅀ" localSheetId="10">#REF!</definedName>
    <definedName name="ㅎㄹㅇㅀㅇㅀ" localSheetId="15">#REF!</definedName>
    <definedName name="ㅎㄹㅇㅀㅇㅀ" localSheetId="4">#REF!</definedName>
    <definedName name="ㅎㄹㅇㅀㅇㅀ" localSheetId="5">#REF!</definedName>
    <definedName name="ㅎㄹㅇㅀㅇㅀ" localSheetId="26">#REF!</definedName>
    <definedName name="ㅎㄹㅇㅀㅇㅀ" localSheetId="25">#REF!</definedName>
    <definedName name="ㅎㄹㅇㅀㅇㅀ">#REF!</definedName>
    <definedName name="ㅎㄹㅇㅎㅇㅀㅇㅎ" localSheetId="10">#REF!</definedName>
    <definedName name="ㅎㄹㅇㅎㅇㅀㅇㅎ" localSheetId="15">#REF!</definedName>
    <definedName name="ㅎㄹㅇㅎㅇㅀㅇㅎ" localSheetId="4">#REF!</definedName>
    <definedName name="ㅎㄹㅇㅎㅇㅀㅇㅎ" localSheetId="5">#REF!</definedName>
    <definedName name="ㅎㄹㅇㅎㅇㅀㅇㅎ" localSheetId="26">#REF!</definedName>
    <definedName name="ㅎㄹㅇㅎㅇㅀㅇㅎ" localSheetId="25">#REF!</definedName>
    <definedName name="ㅎㄹㅇㅎㅇㅀㅇㅎ">#REF!</definedName>
    <definedName name="ㅎ로ㅓ" localSheetId="24" hidden="1">{#N/A,#N/A,FALSE,"운반시간"}</definedName>
    <definedName name="ㅎ로ㅓ" hidden="1">{#N/A,#N/A,FALSE,"운반시간"}</definedName>
    <definedName name="ㅎ롱ㄹ호ㅗ" localSheetId="18" hidden="1">{"'산출근거'!$B$4:$D$8"}</definedName>
    <definedName name="ㅎ롱ㄹ호ㅗ" localSheetId="21" hidden="1">{"'산출근거'!$B$4:$D$8"}</definedName>
    <definedName name="ㅎ롱ㄹ호ㅗ" hidden="1">{"'산출근거'!$B$4:$D$8"}</definedName>
    <definedName name="ㅎㅀㄹ"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ㅎㅀ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ㅎㅂㄷㄱ" localSheetId="10">#REF!</definedName>
    <definedName name="ㅎㅂㄷㄱ" localSheetId="8">#REF!</definedName>
    <definedName name="ㅎㅂㄷㄱ" localSheetId="15">#REF!</definedName>
    <definedName name="ㅎㅂㄷㄱ" localSheetId="24">#REF!</definedName>
    <definedName name="ㅎㅂㄷㄱ" localSheetId="4">#REF!</definedName>
    <definedName name="ㅎㅂㄷㄱ" localSheetId="5">#REF!</definedName>
    <definedName name="ㅎㅂㄷㄱ" localSheetId="26">#REF!</definedName>
    <definedName name="ㅎㅂㄷㄱ" localSheetId="25">#REF!</definedName>
    <definedName name="ㅎㅂㄷㄱ">#REF!</definedName>
    <definedName name="ㅎㅇㄹ" localSheetId="10" hidden="1">'[83]8.PILE  (돌출)'!#REF!</definedName>
    <definedName name="ㅎㅇㄹ" localSheetId="8" hidden="1">'[83]8.PILE  (돌출)'!#REF!</definedName>
    <definedName name="ㅎㅇㄹ" localSheetId="15" hidden="1">'[83]8.PILE  (돌출)'!#REF!</definedName>
    <definedName name="ㅎㅇㄹ" localSheetId="4" hidden="1">'[83]8.PILE  (돌출)'!#REF!</definedName>
    <definedName name="ㅎㅇㄹ" localSheetId="5" hidden="1">'[83]8.PILE  (돌출)'!#REF!</definedName>
    <definedName name="ㅎㅇㄹ" localSheetId="26" hidden="1">'[83]8.PILE  (돌출)'!#REF!</definedName>
    <definedName name="ㅎㅇㄹ" localSheetId="25" hidden="1">'[83]8.PILE  (돌출)'!#REF!</definedName>
    <definedName name="ㅎㅇㄹ" hidden="1">'[83]8.PILE  (돌출)'!#REF!</definedName>
    <definedName name="ㅎㅇㅀㅇㅀㅇㅎ" localSheetId="24" hidden="1">{#N/A,#N/A,FALSE,"표지목차"}</definedName>
    <definedName name="ㅎㅇㅀㅇㅀㅇㅎ" hidden="1">{#N/A,#N/A,FALSE,"표지목차"}</definedName>
    <definedName name="ㅎㅇㅁㄴ" localSheetId="10">[5]!ㅎㅇㅁㄴ</definedName>
    <definedName name="ㅎㅇㅁㄴ" localSheetId="8">[5]!ㅎㅇㅁㄴ</definedName>
    <definedName name="ㅎㅇㅁㄴ" localSheetId="15">[5]!ㅎㅇㅁㄴ</definedName>
    <definedName name="ㅎㅇㅁㄴ" localSheetId="4">[5]!ㅎㅇㅁㄴ</definedName>
    <definedName name="ㅎㅇㅁㄴ" localSheetId="5">[5]!ㅎㅇㅁㄴ</definedName>
    <definedName name="ㅎㅇㅁㄴ" localSheetId="26">[5]!ㅎㅇㅁㄴ</definedName>
    <definedName name="ㅎㅇㅁㄴ" localSheetId="25">[5]!ㅎㅇㅁㄴ</definedName>
    <definedName name="ㅎㅇㅁㄴ">[5]!ㅎㅇㅁㄴ</definedName>
    <definedName name="ㅎㅇㅇㅀㅎㄹ" localSheetId="24" hidden="1">{#N/A,#N/A,FALSE,"속도"}</definedName>
    <definedName name="ㅎㅇㅇㅀㅎㄹ" hidden="1">{#N/A,#N/A,FALSE,"속도"}</definedName>
    <definedName name="ㅎㅇㅎㅇ" localSheetId="10">#REF!</definedName>
    <definedName name="ㅎㅇㅎㅇ" localSheetId="15">#REF!</definedName>
    <definedName name="ㅎㅇㅎㅇ" localSheetId="4">#REF!</definedName>
    <definedName name="ㅎㅇㅎㅇ" localSheetId="5">#REF!</definedName>
    <definedName name="ㅎㅇㅎㅇ" localSheetId="26">#REF!</definedName>
    <definedName name="ㅎㅇㅎㅇ" localSheetId="25">#REF!</definedName>
    <definedName name="ㅎㅇㅎㅇ">#REF!</definedName>
    <definedName name="ㅎㅇㅎㅇㅎㅇㅎ" localSheetId="10">#REF!</definedName>
    <definedName name="ㅎㅇㅎㅇㅎㅇㅎ" localSheetId="15">#REF!</definedName>
    <definedName name="ㅎㅇㅎㅇㅎㅇㅎ" localSheetId="4">#REF!</definedName>
    <definedName name="ㅎㅇㅎㅇㅎㅇㅎ" localSheetId="5">#REF!</definedName>
    <definedName name="ㅎㅇㅎㅇㅎㅇㅎ" localSheetId="26">#REF!</definedName>
    <definedName name="ㅎㅇㅎㅇㅎㅇㅎ" localSheetId="25">#REF!</definedName>
    <definedName name="ㅎㅇㅎㅇㅎㅇㅎ">#REF!</definedName>
    <definedName name="ㅎㅇㅎㅇㅎㅇㅎㅇㅎ" localSheetId="10">#REF!</definedName>
    <definedName name="ㅎㅇㅎㅇㅎㅇㅎㅇㅎ" localSheetId="15">#REF!</definedName>
    <definedName name="ㅎㅇㅎㅇㅎㅇㅎㅇㅎ" localSheetId="4">#REF!</definedName>
    <definedName name="ㅎㅇㅎㅇㅎㅇㅎㅇㅎ" localSheetId="5">#REF!</definedName>
    <definedName name="ㅎㅇㅎㅇㅎㅇㅎㅇㅎ" localSheetId="26">#REF!</definedName>
    <definedName name="ㅎㅇㅎㅇㅎㅇㅎㅇㅎ" localSheetId="25">#REF!</definedName>
    <definedName name="ㅎㅇㅎㅇㅎㅇㅎㅇㅎ">#REF!</definedName>
    <definedName name="ㅎㅍ" localSheetId="10">#REF!</definedName>
    <definedName name="ㅎㅍ" localSheetId="8">#REF!</definedName>
    <definedName name="ㅎㅍ" localSheetId="15">#REF!</definedName>
    <definedName name="ㅎㅍ" localSheetId="24">#REF!</definedName>
    <definedName name="ㅎㅍ" localSheetId="4">#REF!</definedName>
    <definedName name="ㅎㅍ" localSheetId="5">#REF!</definedName>
    <definedName name="ㅎㅍ" localSheetId="26">#REF!</definedName>
    <definedName name="ㅎㅍ" localSheetId="25">#REF!</definedName>
    <definedName name="ㅎㅍ">#REF!</definedName>
    <definedName name="ㅎㅍ_8" localSheetId="10">#REF!</definedName>
    <definedName name="ㅎㅍ_8" localSheetId="8">#REF!</definedName>
    <definedName name="ㅎㅍ_8" localSheetId="15">#REF!</definedName>
    <definedName name="ㅎㅍ_8" localSheetId="24">#REF!</definedName>
    <definedName name="ㅎㅍ_8" localSheetId="4">#REF!</definedName>
    <definedName name="ㅎㅍ_8" localSheetId="5">#REF!</definedName>
    <definedName name="ㅎㅍ_8" localSheetId="26">#REF!</definedName>
    <definedName name="ㅎㅍ_8" localSheetId="25">#REF!</definedName>
    <definedName name="ㅎㅍ_8">#REF!</definedName>
    <definedName name="ㅎㅎ" localSheetId="24" hidden="1">{#N/A,#N/A,FALSE,"운반시간"}</definedName>
    <definedName name="ㅎㅎ" hidden="1">{#N/A,#N/A,FALSE,"운반시간"}</definedName>
    <definedName name="ㅎㅎㄷㅁㅂ" localSheetId="10">#REF!</definedName>
    <definedName name="ㅎㅎㄷㅁㅂ" localSheetId="8">#REF!</definedName>
    <definedName name="ㅎㅎㄷㅁㅂ" localSheetId="15">#REF!</definedName>
    <definedName name="ㅎㅎㄷㅁㅂ" localSheetId="24">#REF!</definedName>
    <definedName name="ㅎㅎㄷㅁㅂ" localSheetId="4">#REF!</definedName>
    <definedName name="ㅎㅎㄷㅁㅂ" localSheetId="5">#REF!</definedName>
    <definedName name="ㅎㅎㄷㅁㅂ" localSheetId="26">#REF!</definedName>
    <definedName name="ㅎㅎㄷㅁㅂ" localSheetId="25">#REF!</definedName>
    <definedName name="ㅎㅎㄷㅁㅂ">#REF!</definedName>
    <definedName name="ㅎㅎㅎ" localSheetId="10">#REF!</definedName>
    <definedName name="ㅎㅎㅎ" localSheetId="15">#REF!</definedName>
    <definedName name="ㅎㅎㅎ" localSheetId="4">#REF!</definedName>
    <definedName name="ㅎㅎㅎ" localSheetId="5">#REF!</definedName>
    <definedName name="ㅎㅎㅎ" localSheetId="26">#REF!</definedName>
    <definedName name="ㅎㅎㅎ" localSheetId="25">#REF!</definedName>
    <definedName name="ㅎㅎㅎ">#REF!</definedName>
    <definedName name="ㅎㅎㅎㅎ" localSheetId="10">#REF!</definedName>
    <definedName name="ㅎㅎㅎㅎ" localSheetId="8">#REF!</definedName>
    <definedName name="ㅎㅎㅎㅎ" localSheetId="15">#REF!</definedName>
    <definedName name="ㅎㅎㅎㅎ" localSheetId="24">#REF!</definedName>
    <definedName name="ㅎㅎㅎㅎ" localSheetId="4">#REF!</definedName>
    <definedName name="ㅎㅎㅎㅎ" localSheetId="5">#REF!</definedName>
    <definedName name="ㅎㅎㅎㅎ" localSheetId="26">#REF!</definedName>
    <definedName name="ㅎㅎㅎㅎ" localSheetId="25">#REF!</definedName>
    <definedName name="ㅎㅎㅎㅎ">#REF!</definedName>
    <definedName name="ㅎㅎㅎㅎㅎㅎ" localSheetId="10">BlankMacro1</definedName>
    <definedName name="ㅎㅎㅎㅎㅎㅎ" localSheetId="15">BlankMacro1</definedName>
    <definedName name="ㅎㅎㅎㅎㅎㅎ" localSheetId="24">BlankMacro1</definedName>
    <definedName name="ㅎㅎㅎㅎㅎㅎ" localSheetId="4">BlankMacro1</definedName>
    <definedName name="ㅎㅎㅎㅎㅎㅎ" localSheetId="5">BlankMacro1</definedName>
    <definedName name="ㅎㅎㅎㅎㅎㅎ" localSheetId="26">BlankMacro1</definedName>
    <definedName name="ㅎㅎㅎㅎㅎㅎ" localSheetId="25">BlankMacro1</definedName>
    <definedName name="ㅎㅎㅎㅎㅎㅎ">BlankMacro1</definedName>
    <definedName name="하">#N/A</definedName>
    <definedName name="하변" localSheetId="10">#REF!</definedName>
    <definedName name="하변" localSheetId="8">#REF!</definedName>
    <definedName name="하변" localSheetId="15">#REF!</definedName>
    <definedName name="하변" localSheetId="4">#REF!</definedName>
    <definedName name="하변" localSheetId="5">#REF!</definedName>
    <definedName name="하변" localSheetId="26">#REF!</definedName>
    <definedName name="하변" localSheetId="25">#REF!</definedName>
    <definedName name="하변">#REF!</definedName>
    <definedName name="하부" localSheetId="10">#REF!</definedName>
    <definedName name="하부" localSheetId="8">#REF!</definedName>
    <definedName name="하부" localSheetId="15">#REF!</definedName>
    <definedName name="하부" localSheetId="4">#REF!</definedName>
    <definedName name="하부" localSheetId="5">#REF!</definedName>
    <definedName name="하부" localSheetId="26">#REF!</definedName>
    <definedName name="하부" localSheetId="25">#REF!</definedName>
    <definedName name="하부">#REF!</definedName>
    <definedName name="하부_8" localSheetId="10">#REF!</definedName>
    <definedName name="하부_8" localSheetId="8">#REF!</definedName>
    <definedName name="하부_8" localSheetId="15">#REF!</definedName>
    <definedName name="하부_8" localSheetId="4">#REF!</definedName>
    <definedName name="하부_8" localSheetId="5">#REF!</definedName>
    <definedName name="하부_8" localSheetId="26">#REF!</definedName>
    <definedName name="하부_8" localSheetId="25">#REF!</definedName>
    <definedName name="하부_8">#REF!</definedName>
    <definedName name="하부슬라브" localSheetId="10">#REF!</definedName>
    <definedName name="하부슬라브" localSheetId="8">#REF!</definedName>
    <definedName name="하부슬라브" localSheetId="15">#REF!</definedName>
    <definedName name="하부슬라브" localSheetId="4">#REF!</definedName>
    <definedName name="하부슬라브" localSheetId="5">#REF!</definedName>
    <definedName name="하부슬라브" localSheetId="26">#REF!</definedName>
    <definedName name="하부슬라브" localSheetId="25">#REF!</definedName>
    <definedName name="하부슬라브">#REF!</definedName>
    <definedName name="하부플랜지두께" localSheetId="10">#REF!</definedName>
    <definedName name="하부플랜지두께" localSheetId="8">#REF!</definedName>
    <definedName name="하부플랜지두께" localSheetId="15">#REF!</definedName>
    <definedName name="하부플랜지두께" localSheetId="4">#REF!</definedName>
    <definedName name="하부플랜지두께" localSheetId="5">#REF!</definedName>
    <definedName name="하부플랜지두께" localSheetId="26">#REF!</definedName>
    <definedName name="하부플랜지두께" localSheetId="25">#REF!</definedName>
    <definedName name="하부플랜지두께">#REF!</definedName>
    <definedName name="하부플랜지두께_8" localSheetId="10">#REF!</definedName>
    <definedName name="하부플랜지두께_8" localSheetId="8">#REF!</definedName>
    <definedName name="하부플랜지두께_8" localSheetId="15">#REF!</definedName>
    <definedName name="하부플랜지두께_8" localSheetId="4">#REF!</definedName>
    <definedName name="하부플랜지두께_8" localSheetId="5">#REF!</definedName>
    <definedName name="하부플랜지두께_8" localSheetId="26">#REF!</definedName>
    <definedName name="하부플랜지두께_8" localSheetId="25">#REF!</definedName>
    <definedName name="하부플랜지두께_8">#REF!</definedName>
    <definedName name="하상유지공" localSheetId="24" hidden="1">{#N/A,#N/A,FALSE,"배수1"}</definedName>
    <definedName name="하상유지공" hidden="1">{#N/A,#N/A,FALSE,"배수1"}</definedName>
    <definedName name="하이티에스엘보" localSheetId="10">#REF!</definedName>
    <definedName name="하이티에스엘보" localSheetId="15">#REF!</definedName>
    <definedName name="하이티에스엘보" localSheetId="4">#REF!</definedName>
    <definedName name="하이티에스엘보" localSheetId="5">#REF!</definedName>
    <definedName name="하이티에스엘보" localSheetId="26">#REF!</definedName>
    <definedName name="하이티에스엘보" localSheetId="25">#REF!</definedName>
    <definedName name="하이티에스엘보">#REF!</definedName>
    <definedName name="하중" localSheetId="10">#REF!</definedName>
    <definedName name="하중" localSheetId="15">#REF!</definedName>
    <definedName name="하중" localSheetId="4">#REF!</definedName>
    <definedName name="하중" localSheetId="5">#REF!</definedName>
    <definedName name="하중" localSheetId="26">#REF!</definedName>
    <definedName name="하중" localSheetId="25">#REF!</definedName>
    <definedName name="하중">#REF!</definedName>
    <definedName name="학" localSheetId="10">BlankMacro1</definedName>
    <definedName name="학" localSheetId="15">BlankMacro1</definedName>
    <definedName name="학" localSheetId="24">BlankMacro1</definedName>
    <definedName name="학" localSheetId="4">BlankMacro1</definedName>
    <definedName name="학" localSheetId="5">BlankMacro1</definedName>
    <definedName name="학" localSheetId="26">BlankMacro1</definedName>
    <definedName name="학" localSheetId="25">BlankMacro1</definedName>
    <definedName name="학">BlankMacro1</definedName>
    <definedName name="한" localSheetId="24">#REF!</definedName>
    <definedName name="한" hidden="1">{#N/A,#N/A,FALSE,"조골재"}</definedName>
    <definedName name="한동" localSheetId="24" hidden="1">{#N/A,#N/A,FALSE,"단가표지"}</definedName>
    <definedName name="한동" hidden="1">{#N/A,#N/A,FALSE,"단가표지"}</definedName>
    <definedName name="한동잉이" localSheetId="24" hidden="1">{#N/A,#N/A,FALSE,"단가표지"}</definedName>
    <definedName name="한동잉이" hidden="1">{#N/A,#N/A,FALSE,"단가표지"}</definedName>
    <definedName name="할석공" localSheetId="10">#REF!</definedName>
    <definedName name="할석공" localSheetId="15">#REF!</definedName>
    <definedName name="할석공" localSheetId="4">#REF!</definedName>
    <definedName name="할석공" localSheetId="5">#REF!</definedName>
    <definedName name="할석공" localSheetId="26">#REF!</definedName>
    <definedName name="할석공" localSheetId="25">#REF!</definedName>
    <definedName name="할석공">#REF!</definedName>
    <definedName name="함판3" localSheetId="10">#REF!</definedName>
    <definedName name="함판3" localSheetId="8">#REF!</definedName>
    <definedName name="함판3" localSheetId="15">#REF!</definedName>
    <definedName name="함판3" localSheetId="24">#REF!</definedName>
    <definedName name="함판3" localSheetId="4">#REF!</definedName>
    <definedName name="함판3" localSheetId="5">#REF!</definedName>
    <definedName name="함판3" localSheetId="26">#REF!</definedName>
    <definedName name="함판3" localSheetId="25">#REF!</definedName>
    <definedName name="함판3">#REF!</definedName>
    <definedName name="합계" localSheetId="10">#REF!</definedName>
    <definedName name="합계" localSheetId="18" hidden="1">{"'결과(하)'!$L$24"}</definedName>
    <definedName name="합계" localSheetId="15">#REF!</definedName>
    <definedName name="합계" localSheetId="4">#REF!</definedName>
    <definedName name="합계" localSheetId="5">#REF!</definedName>
    <definedName name="합계" localSheetId="26">#REF!</definedName>
    <definedName name="합계" localSheetId="25">#REF!</definedName>
    <definedName name="합계" localSheetId="21" hidden="1">{"'결과(하)'!$L$24"}</definedName>
    <definedName name="합계">#REF!</definedName>
    <definedName name="합병경" localSheetId="10">#REF!</definedName>
    <definedName name="합병경" localSheetId="15">#REF!</definedName>
    <definedName name="합병경" localSheetId="4">#REF!</definedName>
    <definedName name="합병경" localSheetId="5">#REF!</definedName>
    <definedName name="합병경" localSheetId="26">#REF!</definedName>
    <definedName name="합병경" localSheetId="25">#REF!</definedName>
    <definedName name="합병경">#REF!</definedName>
    <definedName name="합병노" localSheetId="10">#REF!</definedName>
    <definedName name="합병노" localSheetId="15">#REF!</definedName>
    <definedName name="합병노" localSheetId="4">#REF!</definedName>
    <definedName name="합병노" localSheetId="5">#REF!</definedName>
    <definedName name="합병노" localSheetId="26">#REF!</definedName>
    <definedName name="합병노" localSheetId="25">#REF!</definedName>
    <definedName name="합병노">#REF!</definedName>
    <definedName name="합병재" localSheetId="10">#REF!</definedName>
    <definedName name="합병재" localSheetId="15">#REF!</definedName>
    <definedName name="합병재" localSheetId="4">#REF!</definedName>
    <definedName name="합병재" localSheetId="5">#REF!</definedName>
    <definedName name="합병재" localSheetId="26">#REF!</definedName>
    <definedName name="합병재" localSheetId="25">#REF!</definedName>
    <definedName name="합병재">#REF!</definedName>
    <definedName name="합성강성3Span" localSheetId="10">#REF!</definedName>
    <definedName name="합성강성3Span" localSheetId="8">#REF!</definedName>
    <definedName name="합성강성3Span" localSheetId="15">#REF!</definedName>
    <definedName name="합성강성3Span" localSheetId="24">#REF!</definedName>
    <definedName name="합성강성3Span" localSheetId="4">#REF!</definedName>
    <definedName name="합성강성3Span" localSheetId="5">#REF!</definedName>
    <definedName name="합성강성3Span" localSheetId="26">#REF!</definedName>
    <definedName name="합성강성3Span" localSheetId="25">#REF!</definedName>
    <definedName name="합성강성3Span">#REF!</definedName>
    <definedName name="합성강성3Span_8" localSheetId="10">#REF!</definedName>
    <definedName name="합성강성3Span_8" localSheetId="8">#REF!</definedName>
    <definedName name="합성강성3Span_8" localSheetId="15">#REF!</definedName>
    <definedName name="합성강성3Span_8" localSheetId="24">#REF!</definedName>
    <definedName name="합성강성3Span_8" localSheetId="4">#REF!</definedName>
    <definedName name="합성강성3Span_8" localSheetId="5">#REF!</definedName>
    <definedName name="합성강성3Span_8" localSheetId="26">#REF!</definedName>
    <definedName name="합성강성3Span_8" localSheetId="25">#REF!</definedName>
    <definedName name="합성강성3Span_8">#REF!</definedName>
    <definedName name="합성단면적3Span" localSheetId="10">#REF!</definedName>
    <definedName name="합성단면적3Span" localSheetId="8">#REF!</definedName>
    <definedName name="합성단면적3Span" localSheetId="15">#REF!</definedName>
    <definedName name="합성단면적3Span" localSheetId="4">#REF!</definedName>
    <definedName name="합성단면적3Span" localSheetId="5">#REF!</definedName>
    <definedName name="합성단면적3Span" localSheetId="26">#REF!</definedName>
    <definedName name="합성단면적3Span" localSheetId="25">#REF!</definedName>
    <definedName name="합성단면적3Span">#REF!</definedName>
    <definedName name="합성단면적3Span_8" localSheetId="10">#REF!</definedName>
    <definedName name="합성단면적3Span_8" localSheetId="8">#REF!</definedName>
    <definedName name="합성단면적3Span_8" localSheetId="15">#REF!</definedName>
    <definedName name="합성단면적3Span_8" localSheetId="4">#REF!</definedName>
    <definedName name="합성단면적3Span_8" localSheetId="5">#REF!</definedName>
    <definedName name="합성단면적3Span_8" localSheetId="26">#REF!</definedName>
    <definedName name="합성단면적3Span_8" localSheetId="25">#REF!</definedName>
    <definedName name="합성단면적3Span_8">#REF!</definedName>
    <definedName name="합판" localSheetId="10">#REF!</definedName>
    <definedName name="합판" localSheetId="15">#REF!</definedName>
    <definedName name="합판" localSheetId="4">#REF!</definedName>
    <definedName name="합판" localSheetId="5">#REF!</definedName>
    <definedName name="합판" localSheetId="26">#REF!</definedName>
    <definedName name="합판" localSheetId="25">#REF!</definedName>
    <definedName name="합판">#REF!</definedName>
    <definedName name="합판3" localSheetId="10">#REF!</definedName>
    <definedName name="합판3" localSheetId="15">#REF!</definedName>
    <definedName name="합판3" localSheetId="4">#REF!</definedName>
    <definedName name="합판3" localSheetId="5">#REF!</definedName>
    <definedName name="합판3" localSheetId="26">#REF!</definedName>
    <definedName name="합판3" localSheetId="25">#REF!</definedName>
    <definedName name="합판3">#REF!</definedName>
    <definedName name="합판4" localSheetId="10">#REF!</definedName>
    <definedName name="합판4" localSheetId="8">#REF!</definedName>
    <definedName name="합판4" localSheetId="15">#REF!</definedName>
    <definedName name="합판4" localSheetId="4">#REF!</definedName>
    <definedName name="합판4" localSheetId="5">#REF!</definedName>
    <definedName name="합판4" localSheetId="26">#REF!</definedName>
    <definedName name="합판4" localSheetId="25">#REF!</definedName>
    <definedName name="합판4">#REF!</definedName>
    <definedName name="합판4회" localSheetId="10">#REF!</definedName>
    <definedName name="합판4회" localSheetId="8">#REF!</definedName>
    <definedName name="합판4회" localSheetId="15">#REF!</definedName>
    <definedName name="합판4회" localSheetId="4">#REF!</definedName>
    <definedName name="합판4회" localSheetId="5">#REF!</definedName>
    <definedName name="합판4회" localSheetId="26">#REF!</definedName>
    <definedName name="합판4회" localSheetId="25">#REF!</definedName>
    <definedName name="합판4회">#REF!</definedName>
    <definedName name="합판6" localSheetId="10">#REF!</definedName>
    <definedName name="합판6" localSheetId="8">#REF!</definedName>
    <definedName name="합판6" localSheetId="15">#REF!</definedName>
    <definedName name="합판6" localSheetId="4">#REF!</definedName>
    <definedName name="합판6" localSheetId="5">#REF!</definedName>
    <definedName name="합판6" localSheetId="26">#REF!</definedName>
    <definedName name="합판6" localSheetId="25">#REF!</definedName>
    <definedName name="합판6">#REF!</definedName>
    <definedName name="합판6회" localSheetId="10">#REF!</definedName>
    <definedName name="합판6회" localSheetId="8">#REF!</definedName>
    <definedName name="합판6회" localSheetId="15">#REF!</definedName>
    <definedName name="합판6회" localSheetId="4">#REF!</definedName>
    <definedName name="합판6회" localSheetId="5">#REF!</definedName>
    <definedName name="합판6회" localSheetId="26">#REF!</definedName>
    <definedName name="합판6회" localSheetId="25">#REF!</definedName>
    <definedName name="합판6회">#REF!</definedName>
    <definedName name="항타길이_경사" localSheetId="10">#REF!</definedName>
    <definedName name="항타길이_경사" localSheetId="15">#REF!</definedName>
    <definedName name="항타길이_경사" localSheetId="4">#REF!</definedName>
    <definedName name="항타길이_경사" localSheetId="5">#REF!</definedName>
    <definedName name="항타길이_경사" localSheetId="26">#REF!</definedName>
    <definedName name="항타길이_경사" localSheetId="25">#REF!</definedName>
    <definedName name="항타길이_경사">#REF!</definedName>
    <definedName name="항타길이_수직" localSheetId="10">#REF!</definedName>
    <definedName name="항타길이_수직" localSheetId="15">#REF!</definedName>
    <definedName name="항타길이_수직" localSheetId="4">#REF!</definedName>
    <definedName name="항타길이_수직" localSheetId="5">#REF!</definedName>
    <definedName name="항타길이_수직" localSheetId="26">#REF!</definedName>
    <definedName name="항타길이_수직" localSheetId="25">#REF!</definedName>
    <definedName name="항타길이_수직">#REF!</definedName>
    <definedName name="해" localSheetId="10">BlankMacro1</definedName>
    <definedName name="해" localSheetId="15">BlankMacro1</definedName>
    <definedName name="해" localSheetId="24">BlankMacro1</definedName>
    <definedName name="해" localSheetId="4">BlankMacro1</definedName>
    <definedName name="해" localSheetId="5">BlankMacro1</definedName>
    <definedName name="해" localSheetId="26">BlankMacro1</definedName>
    <definedName name="해" localSheetId="25">BlankMacro1</definedName>
    <definedName name="해">BlankMacro1</definedName>
    <definedName name="해룡" localSheetId="10">BlankMacro1</definedName>
    <definedName name="해룡" localSheetId="15">BlankMacro1</definedName>
    <definedName name="해룡" localSheetId="24">BlankMacro1</definedName>
    <definedName name="해룡" localSheetId="4">BlankMacro1</definedName>
    <definedName name="해룡" localSheetId="5">BlankMacro1</definedName>
    <definedName name="해룡" localSheetId="26">BlankMacro1</definedName>
    <definedName name="해룡" localSheetId="25">BlankMacro1</definedName>
    <definedName name="해룡">BlankMacro1</definedName>
    <definedName name="헌치" localSheetId="10">#REF!</definedName>
    <definedName name="헌치" localSheetId="8">#REF!</definedName>
    <definedName name="헌치" localSheetId="15">#REF!</definedName>
    <definedName name="헌치" localSheetId="4">#REF!</definedName>
    <definedName name="헌치" localSheetId="5">#REF!</definedName>
    <definedName name="헌치" localSheetId="26">#REF!</definedName>
    <definedName name="헌치" localSheetId="25">#REF!</definedName>
    <definedName name="헌치">#REF!</definedName>
    <definedName name="헌치1" localSheetId="10">#REF!</definedName>
    <definedName name="헌치1" localSheetId="15">#REF!</definedName>
    <definedName name="헌치1" localSheetId="4">#REF!</definedName>
    <definedName name="헌치1" localSheetId="5">#REF!</definedName>
    <definedName name="헌치1" localSheetId="26">#REF!</definedName>
    <definedName name="헌치1" localSheetId="25">#REF!</definedName>
    <definedName name="헌치1">#REF!</definedName>
    <definedName name="헌치2" localSheetId="10">#REF!</definedName>
    <definedName name="헌치2" localSheetId="15">#REF!</definedName>
    <definedName name="헌치2" localSheetId="4">#REF!</definedName>
    <definedName name="헌치2" localSheetId="5">#REF!</definedName>
    <definedName name="헌치2" localSheetId="26">#REF!</definedName>
    <definedName name="헌치2" localSheetId="25">#REF!</definedName>
    <definedName name="헌치2">#REF!</definedName>
    <definedName name="헌치H" localSheetId="10">#REF!</definedName>
    <definedName name="헌치H" localSheetId="8">#REF!</definedName>
    <definedName name="헌치H" localSheetId="15">#REF!</definedName>
    <definedName name="헌치H" localSheetId="4">#REF!</definedName>
    <definedName name="헌치H" localSheetId="5">#REF!</definedName>
    <definedName name="헌치H" localSheetId="26">#REF!</definedName>
    <definedName name="헌치H" localSheetId="25">#REF!</definedName>
    <definedName name="헌치H">#REF!</definedName>
    <definedName name="헌치V" localSheetId="10">#REF!</definedName>
    <definedName name="헌치V" localSheetId="8">#REF!</definedName>
    <definedName name="헌치V" localSheetId="15">#REF!</definedName>
    <definedName name="헌치V" localSheetId="4">#REF!</definedName>
    <definedName name="헌치V" localSheetId="5">#REF!</definedName>
    <definedName name="헌치V" localSheetId="26">#REF!</definedName>
    <definedName name="헌치V" localSheetId="25">#REF!</definedName>
    <definedName name="헌치V">#REF!</definedName>
    <definedName name="헤베" localSheetId="10">#REF!</definedName>
    <definedName name="헤베" localSheetId="15">#REF!</definedName>
    <definedName name="헤베" localSheetId="4">#REF!</definedName>
    <definedName name="헤베" localSheetId="5">#REF!</definedName>
    <definedName name="헤베" localSheetId="26">#REF!</definedName>
    <definedName name="헤베" localSheetId="25">#REF!</definedName>
    <definedName name="헤베">#REF!</definedName>
    <definedName name="혁" localSheetId="10">BlankMacro1</definedName>
    <definedName name="혁" localSheetId="15">BlankMacro1</definedName>
    <definedName name="혁" localSheetId="24">BlankMacro1</definedName>
    <definedName name="혁" localSheetId="4">BlankMacro1</definedName>
    <definedName name="혁" localSheetId="5">BlankMacro1</definedName>
    <definedName name="혁" localSheetId="26">BlankMacro1</definedName>
    <definedName name="혁" localSheetId="25">BlankMacro1</definedName>
    <definedName name="혁">BlankMacro1</definedName>
    <definedName name="현대내역서" localSheetId="18" hidden="1">{"'Sheet1'!$A$4","'Sheet1'!$A$9:$G$28"}</definedName>
    <definedName name="현대내역서" localSheetId="24" hidden="1">{"'Sheet1'!$A$4","'Sheet1'!$A$9:$G$28"}</definedName>
    <definedName name="현대내역서" localSheetId="21" hidden="1">{"'Sheet1'!$A$4","'Sheet1'!$A$9:$G$28"}</definedName>
    <definedName name="현대내역서" hidden="1">{"'Sheet1'!$A$4","'Sheet1'!$A$9:$G$28"}</definedName>
    <definedName name="현장" localSheetId="10">#REF!</definedName>
    <definedName name="현장" localSheetId="15">#REF!</definedName>
    <definedName name="현장" localSheetId="4">#REF!</definedName>
    <definedName name="현장" localSheetId="5">#REF!</definedName>
    <definedName name="현장" localSheetId="26">#REF!</definedName>
    <definedName name="현장" localSheetId="25">#REF!</definedName>
    <definedName name="현장">#REF!</definedName>
    <definedName name="형상">[32]DATE!$D$24:$D$85</definedName>
    <definedName name="형상_8" localSheetId="10">#REF!</definedName>
    <definedName name="형상_8" localSheetId="8">#REF!</definedName>
    <definedName name="형상_8" localSheetId="15">#REF!</definedName>
    <definedName name="형상_8" localSheetId="24">#REF!</definedName>
    <definedName name="형상_8" localSheetId="4">#REF!</definedName>
    <definedName name="형상_8" localSheetId="5">#REF!</definedName>
    <definedName name="형상_8" localSheetId="26">#REF!</definedName>
    <definedName name="형상_8" localSheetId="25">#REF!</definedName>
    <definedName name="형상_8">#REF!</definedName>
    <definedName name="형식" localSheetId="10">#REF!</definedName>
    <definedName name="형식" localSheetId="15">#REF!</definedName>
    <definedName name="형식" localSheetId="4">#REF!</definedName>
    <definedName name="형식" localSheetId="5">#REF!</definedName>
    <definedName name="형식" localSheetId="26">#REF!</definedName>
    <definedName name="형식" localSheetId="25">#REF!</definedName>
    <definedName name="형식">#REF!</definedName>
    <definedName name="형틀목공" localSheetId="10">#REF!</definedName>
    <definedName name="형틀목공" localSheetId="15">#REF!</definedName>
    <definedName name="형틀목공" localSheetId="4">#REF!</definedName>
    <definedName name="형틀목공" localSheetId="5">#REF!</definedName>
    <definedName name="형틀목공" localSheetId="26">#REF!</definedName>
    <definedName name="형틀목공" localSheetId="25">#REF!</definedName>
    <definedName name="형틀목공">#REF!</definedName>
    <definedName name="호"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호"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호랑이" localSheetId="24" hidden="1">{#N/A,#N/A,FALSE,"조골재"}</definedName>
    <definedName name="호랑이" hidden="1">{#N/A,#N/A,FALSE,"조골재"}</definedName>
    <definedName name="호맨홀토공" localSheetId="10">#REF!</definedName>
    <definedName name="호맨홀토공" localSheetId="8">#REF!</definedName>
    <definedName name="호맨홀토공" localSheetId="15">#REF!</definedName>
    <definedName name="호맨홀토공" localSheetId="24">#REF!</definedName>
    <definedName name="호맨홀토공" localSheetId="4">#REF!</definedName>
    <definedName name="호맨홀토공" localSheetId="5">#REF!</definedName>
    <definedName name="호맨홀토공" localSheetId="26">#REF!</definedName>
    <definedName name="호맨홀토공" localSheetId="25">#REF!</definedName>
    <definedName name="호맨홀토공">#REF!</definedName>
    <definedName name="호박돌" localSheetId="10">#REF!</definedName>
    <definedName name="호박돌" localSheetId="8">#REF!</definedName>
    <definedName name="호박돌" localSheetId="15">#REF!</definedName>
    <definedName name="호박돌" localSheetId="24">#REF!</definedName>
    <definedName name="호박돌" localSheetId="4">#REF!</definedName>
    <definedName name="호박돌" localSheetId="5">#REF!</definedName>
    <definedName name="호박돌" localSheetId="26">#REF!</definedName>
    <definedName name="호박돌" localSheetId="25">#REF!</definedName>
    <definedName name="호박돌">#REF!</definedName>
    <definedName name="호ㅎ"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호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호호호" localSheetId="10">#REF!</definedName>
    <definedName name="호호호" localSheetId="15">#REF!</definedName>
    <definedName name="호호호" localSheetId="4">#REF!</definedName>
    <definedName name="호호호" localSheetId="5">#REF!</definedName>
    <definedName name="호호호" localSheetId="26">#REF!</definedName>
    <definedName name="호호호" localSheetId="25">#REF!</definedName>
    <definedName name="호호호">#REF!</definedName>
    <definedName name="호ㅓㅗ" localSheetId="24" hidden="1">{#N/A,#N/A,FALSE,"포장1";#N/A,#N/A,FALSE,"포장1"}</definedName>
    <definedName name="호ㅓㅗ" hidden="1">{#N/A,#N/A,FALSE,"포장1";#N/A,#N/A,FALSE,"포장1"}</definedName>
    <definedName name="호ㅕㄷㅈ" localSheetId="10">#REF!</definedName>
    <definedName name="호ㅕㄷㅈ" localSheetId="15">#REF!</definedName>
    <definedName name="호ㅕㄷㅈ" localSheetId="4">#REF!</definedName>
    <definedName name="호ㅕㄷㅈ" localSheetId="5">#REF!</definedName>
    <definedName name="호ㅕㄷㅈ" localSheetId="26">#REF!</definedName>
    <definedName name="호ㅕㄷㅈ" localSheetId="25">#REF!</definedName>
    <definedName name="호ㅕㄷㅈ">#REF!</definedName>
    <definedName name="호ㅣㅣ" localSheetId="10">[5]!호ㅣㅣ</definedName>
    <definedName name="호ㅣㅣ" localSheetId="8">[5]!호ㅣㅣ</definedName>
    <definedName name="호ㅣㅣ" localSheetId="15">[5]!호ㅣㅣ</definedName>
    <definedName name="호ㅣㅣ" localSheetId="4">[5]!호ㅣㅣ</definedName>
    <definedName name="호ㅣㅣ" localSheetId="5">[5]!호ㅣㅣ</definedName>
    <definedName name="호ㅣㅣ" localSheetId="26">[5]!호ㅣㅣ</definedName>
    <definedName name="호ㅣㅣ" localSheetId="25">[5]!호ㅣㅣ</definedName>
    <definedName name="호ㅣㅣ">[5]!호ㅣㅣ</definedName>
    <definedName name="홈ㅂㄷㄱ" localSheetId="10">#REF!</definedName>
    <definedName name="홈ㅂㄷㄱ" localSheetId="8">#REF!</definedName>
    <definedName name="홈ㅂㄷㄱ" localSheetId="15">#REF!</definedName>
    <definedName name="홈ㅂㄷㄱ" localSheetId="24">#REF!</definedName>
    <definedName name="홈ㅂㄷㄱ" localSheetId="4">#REF!</definedName>
    <definedName name="홈ㅂㄷㄱ" localSheetId="5">#REF!</definedName>
    <definedName name="홈ㅂㄷㄱ" localSheetId="26">#REF!</definedName>
    <definedName name="홈ㅂㄷㄱ" localSheetId="25">#REF!</definedName>
    <definedName name="홈ㅂㄷㄱ">#REF!</definedName>
    <definedName name="홈통받이수량" localSheetId="10">#REF!</definedName>
    <definedName name="홈통받이수량" localSheetId="15">#REF!</definedName>
    <definedName name="홈통받이수량" localSheetId="4">#REF!</definedName>
    <definedName name="홈통받이수량" localSheetId="5">#REF!</definedName>
    <definedName name="홈통받이수량" localSheetId="26">#REF!</definedName>
    <definedName name="홈통받이수량" localSheetId="25">#REF!</definedName>
    <definedName name="홈통받이수량">#REF!</definedName>
    <definedName name="홍길동" localSheetId="10">#REF!</definedName>
    <definedName name="홍길동" localSheetId="8">#REF!</definedName>
    <definedName name="홍길동" localSheetId="15">#REF!</definedName>
    <definedName name="홍길동" localSheetId="24">#REF!</definedName>
    <definedName name="홍길동" localSheetId="4">#REF!</definedName>
    <definedName name="홍길동" localSheetId="5">#REF!</definedName>
    <definedName name="홍길동" localSheetId="26">#REF!</definedName>
    <definedName name="홍길동" localSheetId="25">#REF!</definedName>
    <definedName name="홍길동">#REF!</definedName>
    <definedName name="홍길동_8" localSheetId="10">#REF!</definedName>
    <definedName name="홍길동_8" localSheetId="8">#REF!</definedName>
    <definedName name="홍길동_8" localSheetId="15">#REF!</definedName>
    <definedName name="홍길동_8" localSheetId="24">#REF!</definedName>
    <definedName name="홍길동_8" localSheetId="4">#REF!</definedName>
    <definedName name="홍길동_8" localSheetId="5">#REF!</definedName>
    <definedName name="홍길동_8" localSheetId="26">#REF!</definedName>
    <definedName name="홍길동_8" localSheetId="25">#REF!</definedName>
    <definedName name="홍길동_8">#REF!</definedName>
    <definedName name="화타A" localSheetId="10">#REF!</definedName>
    <definedName name="화타A" localSheetId="15">#REF!</definedName>
    <definedName name="화타A" localSheetId="4">#REF!</definedName>
    <definedName name="화타A" localSheetId="5">#REF!</definedName>
    <definedName name="화타A" localSheetId="26">#REF!</definedName>
    <definedName name="화타A" localSheetId="25">#REF!</definedName>
    <definedName name="화타A">#REF!</definedName>
    <definedName name="화타B" localSheetId="10">#REF!</definedName>
    <definedName name="화타B" localSheetId="15">#REF!</definedName>
    <definedName name="화타B" localSheetId="4">#REF!</definedName>
    <definedName name="화타B" localSheetId="5">#REF!</definedName>
    <definedName name="화타B" localSheetId="26">#REF!</definedName>
    <definedName name="화타B" localSheetId="25">#REF!</definedName>
    <definedName name="화타B">#REF!</definedName>
    <definedName name="확인">#NAME?</definedName>
    <definedName name="확인_1">#NAME?</definedName>
    <definedName name="확인_10">#NAME?</definedName>
    <definedName name="확인_9">#NAME?</definedName>
    <definedName name="확폭수량" localSheetId="10">#REF!</definedName>
    <definedName name="확폭수량" localSheetId="15">#REF!</definedName>
    <definedName name="확폭수량" localSheetId="4">#REF!</definedName>
    <definedName name="확폭수량" localSheetId="5">#REF!</definedName>
    <definedName name="확폭수량" localSheetId="26">#REF!</definedName>
    <definedName name="확폭수량" localSheetId="25">#REF!</definedName>
    <definedName name="확폭수량">#REF!</definedName>
    <definedName name="확폭수량집계" localSheetId="10">#REF!</definedName>
    <definedName name="확폭수량집계" localSheetId="15">#REF!</definedName>
    <definedName name="확폭수량집계" localSheetId="4">#REF!</definedName>
    <definedName name="확폭수량집계" localSheetId="5">#REF!</definedName>
    <definedName name="확폭수량집계" localSheetId="26">#REF!</definedName>
    <definedName name="확폭수량집계" localSheetId="25">#REF!</definedName>
    <definedName name="확폭수량집계">#REF!</definedName>
    <definedName name="환율">[17]입력란!$E$4</definedName>
    <definedName name="환토고" localSheetId="10">#REF!</definedName>
    <definedName name="환토고" localSheetId="8">#REF!</definedName>
    <definedName name="환토고" localSheetId="15">#REF!</definedName>
    <definedName name="환토고" localSheetId="24">#REF!</definedName>
    <definedName name="환토고" localSheetId="4">#REF!</definedName>
    <definedName name="환토고" localSheetId="5">#REF!</definedName>
    <definedName name="환토고" localSheetId="26">#REF!</definedName>
    <definedName name="환토고" localSheetId="25">#REF!</definedName>
    <definedName name="환토고">#REF!</definedName>
    <definedName name="환토상변" localSheetId="10">#REF!</definedName>
    <definedName name="환토상변" localSheetId="8">#REF!</definedName>
    <definedName name="환토상변" localSheetId="15">#REF!</definedName>
    <definedName name="환토상변" localSheetId="24">#REF!</definedName>
    <definedName name="환토상변" localSheetId="4">#REF!</definedName>
    <definedName name="환토상변" localSheetId="5">#REF!</definedName>
    <definedName name="환토상변" localSheetId="26">#REF!</definedName>
    <definedName name="환토상변" localSheetId="25">#REF!</definedName>
    <definedName name="환토상변">#REF!</definedName>
    <definedName name="활하중" localSheetId="10">#REF!</definedName>
    <definedName name="활하중" localSheetId="15">#REF!</definedName>
    <definedName name="활하중" localSheetId="4">#REF!</definedName>
    <definedName name="활하중" localSheetId="5">#REF!</definedName>
    <definedName name="활하중" localSheetId="26">#REF!</definedName>
    <definedName name="활하중" localSheetId="25">#REF!</definedName>
    <definedName name="활하중">#REF!</definedName>
    <definedName name="활하중1" localSheetId="10">#REF!</definedName>
    <definedName name="활하중1" localSheetId="15">#REF!</definedName>
    <definedName name="활하중1" localSheetId="4">#REF!</definedName>
    <definedName name="활하중1" localSheetId="5">#REF!</definedName>
    <definedName name="활하중1" localSheetId="26">#REF!</definedName>
    <definedName name="활하중1" localSheetId="25">#REF!</definedName>
    <definedName name="활하중1">#REF!</definedName>
    <definedName name="활하중2" localSheetId="10">#REF!</definedName>
    <definedName name="활하중2" localSheetId="15">#REF!</definedName>
    <definedName name="활하중2" localSheetId="4">#REF!</definedName>
    <definedName name="활하중2" localSheetId="5">#REF!</definedName>
    <definedName name="활하중2" localSheetId="26">#REF!</definedName>
    <definedName name="활하중2" localSheetId="25">#REF!</definedName>
    <definedName name="활하중2">#REF!</definedName>
    <definedName name="활하중계수" localSheetId="10">#REF!</definedName>
    <definedName name="활하중계수" localSheetId="15">#REF!</definedName>
    <definedName name="활하중계수" localSheetId="4">#REF!</definedName>
    <definedName name="활하중계수" localSheetId="5">#REF!</definedName>
    <definedName name="활하중계수" localSheetId="26">#REF!</definedName>
    <definedName name="활하중계수" localSheetId="25">#REF!</definedName>
    <definedName name="활하중계수">#REF!</definedName>
    <definedName name="황">#NAME?</definedName>
    <definedName name="황_10">#NAME?</definedName>
    <definedName name="황_8">#NAME?</definedName>
    <definedName name="황_9">#NAME?</definedName>
    <definedName name="횡" localSheetId="10">#REF!</definedName>
    <definedName name="횡" localSheetId="8">#REF!</definedName>
    <definedName name="횡" localSheetId="15">#REF!</definedName>
    <definedName name="횡" localSheetId="24">#REF!</definedName>
    <definedName name="횡" localSheetId="4">#REF!</definedName>
    <definedName name="횡" localSheetId="5">#REF!</definedName>
    <definedName name="횡" localSheetId="26">#REF!</definedName>
    <definedName name="횡" localSheetId="25">#REF!</definedName>
    <definedName name="횡">#REF!</definedName>
    <definedName name="횡배" localSheetId="10">#REF!</definedName>
    <definedName name="횡배" localSheetId="15">#REF!</definedName>
    <definedName name="횡배" localSheetId="4">#REF!</definedName>
    <definedName name="횡배" localSheetId="5">#REF!</definedName>
    <definedName name="횡배" localSheetId="26">#REF!</definedName>
    <definedName name="횡배" localSheetId="25">#REF!</definedName>
    <definedName name="횡배">#REF!</definedName>
    <definedName name="횡배단계" localSheetId="10">#REF!</definedName>
    <definedName name="횡배단계" localSheetId="15">#REF!</definedName>
    <definedName name="횡배단계" localSheetId="4">#REF!</definedName>
    <definedName name="횡배단계" localSheetId="5">#REF!</definedName>
    <definedName name="횡배단계" localSheetId="26">#REF!</definedName>
    <definedName name="횡배단계" localSheetId="25">#REF!</definedName>
    <definedName name="횡배단계">#REF!</definedName>
    <definedName name="횡배수관공_개소별명세" localSheetId="10">#REF!</definedName>
    <definedName name="횡배수관공_개소별명세" localSheetId="15">#REF!</definedName>
    <definedName name="횡배수관공_개소별명세" localSheetId="4">#REF!</definedName>
    <definedName name="횡배수관공_개소별명세" localSheetId="5">#REF!</definedName>
    <definedName name="횡배수관공_개소별명세" localSheetId="26">#REF!</definedName>
    <definedName name="횡배수관공_개소별명세" localSheetId="25">#REF!</definedName>
    <definedName name="횡배수관공_개소별명세">#REF!</definedName>
    <definedName name="횡배수관공개소별명세" localSheetId="10">#REF!</definedName>
    <definedName name="횡배수관공개소별명세" localSheetId="8">#REF!</definedName>
    <definedName name="횡배수관공개소별명세" localSheetId="15">#REF!</definedName>
    <definedName name="횡배수관공개소별명세" localSheetId="24">#REF!</definedName>
    <definedName name="횡배수관공개소별명세" localSheetId="4">#REF!</definedName>
    <definedName name="횡배수관공개소별명세" localSheetId="5">#REF!</definedName>
    <definedName name="횡배수관공개소별명세" localSheetId="26">#REF!</definedName>
    <definedName name="횡배수관공개소별명세" localSheetId="25">#REF!</definedName>
    <definedName name="횡배수관공개소별명세">#REF!</definedName>
    <definedName name="횡배수관공집계표" localSheetId="10">#REF!</definedName>
    <definedName name="횡배수관공집계표" localSheetId="8">#REF!</definedName>
    <definedName name="횡배수관공집계표" localSheetId="15">#REF!</definedName>
    <definedName name="횡배수관공집계표" localSheetId="24">#REF!</definedName>
    <definedName name="횡배수관공집계표" localSheetId="4">#REF!</definedName>
    <definedName name="횡배수관공집계표" localSheetId="5">#REF!</definedName>
    <definedName name="횡배수관공집계표" localSheetId="26">#REF!</definedName>
    <definedName name="횡배수관공집계표" localSheetId="25">#REF!</definedName>
    <definedName name="횡배수관공집계표">#REF!</definedName>
    <definedName name="횡배수관구체_수량산출" localSheetId="10">#REF!</definedName>
    <definedName name="횡배수관구체_수량산출" localSheetId="15">#REF!</definedName>
    <definedName name="횡배수관구체_수량산출" localSheetId="4">#REF!</definedName>
    <definedName name="횡배수관구체_수량산출" localSheetId="5">#REF!</definedName>
    <definedName name="횡배수관구체_수량산출" localSheetId="26">#REF!</definedName>
    <definedName name="횡배수관구체_수량산출" localSheetId="25">#REF!</definedName>
    <definedName name="횡배수관구체_수량산출">#REF!</definedName>
    <definedName name="횡배수관구체단위수량산출" localSheetId="10">#REF!</definedName>
    <definedName name="횡배수관구체단위수량산출" localSheetId="8">#REF!</definedName>
    <definedName name="횡배수관구체단위수량산출" localSheetId="15">#REF!</definedName>
    <definedName name="횡배수관구체단위수량산출" localSheetId="4">#REF!</definedName>
    <definedName name="횡배수관구체단위수량산출" localSheetId="5">#REF!</definedName>
    <definedName name="횡배수관구체단위수량산출" localSheetId="26">#REF!</definedName>
    <definedName name="횡배수관구체단위수량산출" localSheetId="25">#REF!</definedName>
    <definedName name="횡배수관구체단위수량산출">#REF!</definedName>
    <definedName name="횡배수관구체수량산출" localSheetId="10">#REF!</definedName>
    <definedName name="횡배수관구체수량산출" localSheetId="8">#REF!</definedName>
    <definedName name="횡배수관구체수량산출" localSheetId="15">#REF!</definedName>
    <definedName name="횡배수관구체수량산출" localSheetId="4">#REF!</definedName>
    <definedName name="횡배수관구체수량산출" localSheetId="5">#REF!</definedName>
    <definedName name="횡배수관구체수량산출" localSheetId="26">#REF!</definedName>
    <definedName name="횡배수관구체수량산출" localSheetId="25">#REF!</definedName>
    <definedName name="횡배수관구체수량산출">#REF!</definedName>
    <definedName name="횡배수관구체토공단위수량산출" localSheetId="10">[94]배수관토공산출!#REF!</definedName>
    <definedName name="횡배수관구체토공단위수량산출" localSheetId="8">[94]배수관토공산출!#REF!</definedName>
    <definedName name="횡배수관구체토공단위수량산출" localSheetId="15">[94]배수관토공산출!#REF!</definedName>
    <definedName name="횡배수관구체토공단위수량산출" localSheetId="4">[94]배수관토공산출!#REF!</definedName>
    <definedName name="횡배수관구체토공단위수량산출" localSheetId="5">[94]배수관토공산출!#REF!</definedName>
    <definedName name="횡배수관구체토공단위수량산출" localSheetId="26">[94]배수관토공산출!#REF!</definedName>
    <definedName name="횡배수관구체토공단위수량산출" localSheetId="25">[94]배수관토공산출!#REF!</definedName>
    <definedName name="횡배수관구체토공단위수량산출">[94]배수관토공산출!#REF!</definedName>
    <definedName name="횡배수관구체토공단위수량산출제목" localSheetId="10">[94]배수관토공산출!#REF!</definedName>
    <definedName name="횡배수관구체토공단위수량산출제목" localSheetId="8">[94]배수관토공산출!#REF!</definedName>
    <definedName name="횡배수관구체토공단위수량산출제목" localSheetId="15">[94]배수관토공산출!#REF!</definedName>
    <definedName name="횡배수관구체토공단위수량산출제목" localSheetId="4">[94]배수관토공산출!#REF!</definedName>
    <definedName name="횡배수관구체토공단위수량산출제목" localSheetId="5">[94]배수관토공산출!#REF!</definedName>
    <definedName name="횡배수관구체토공단위수량산출제목" localSheetId="26">[94]배수관토공산출!#REF!</definedName>
    <definedName name="횡배수관구체토공단위수량산출제목" localSheetId="25">[94]배수관토공산출!#REF!</definedName>
    <definedName name="횡배수관구체토공단위수량산출제목">[94]배수관토공산출!#REF!</definedName>
    <definedName name="횡배수관날개벽_수량산출" localSheetId="10">#REF!</definedName>
    <definedName name="횡배수관날개벽_수량산출" localSheetId="15">#REF!</definedName>
    <definedName name="횡배수관날개벽_수량산출" localSheetId="4">#REF!</definedName>
    <definedName name="횡배수관날개벽_수량산출" localSheetId="5">#REF!</definedName>
    <definedName name="횡배수관날개벽_수량산출" localSheetId="26">#REF!</definedName>
    <definedName name="횡배수관날개벽_수량산출" localSheetId="25">#REF!</definedName>
    <definedName name="횡배수관날개벽_수량산출">#REF!</definedName>
    <definedName name="횡배수관날개벽단위수량산출" localSheetId="10">[94]배수관토공산출!#REF!</definedName>
    <definedName name="횡배수관날개벽단위수량산출" localSheetId="8">[94]배수관토공산출!#REF!</definedName>
    <definedName name="횡배수관날개벽단위수량산출" localSheetId="15">[94]배수관토공산출!#REF!</definedName>
    <definedName name="횡배수관날개벽단위수량산출" localSheetId="4">[94]배수관토공산출!#REF!</definedName>
    <definedName name="횡배수관날개벽단위수량산출" localSheetId="5">[94]배수관토공산출!#REF!</definedName>
    <definedName name="횡배수관날개벽단위수량산출" localSheetId="26">[94]배수관토공산출!#REF!</definedName>
    <definedName name="횡배수관날개벽단위수량산출" localSheetId="25">[94]배수관토공산출!#REF!</definedName>
    <definedName name="횡배수관날개벽단위수량산출">[94]배수관토공산출!#REF!</definedName>
    <definedName name="횡배수관날개벽수량산출" localSheetId="10">#REF!</definedName>
    <definedName name="횡배수관날개벽수량산출" localSheetId="8">#REF!</definedName>
    <definedName name="횡배수관날개벽수량산출" localSheetId="15">#REF!</definedName>
    <definedName name="횡배수관날개벽수량산출" localSheetId="24">#REF!</definedName>
    <definedName name="횡배수관날개벽수량산출" localSheetId="4">#REF!</definedName>
    <definedName name="횡배수관날개벽수량산출" localSheetId="5">#REF!</definedName>
    <definedName name="횡배수관날개벽수량산출" localSheetId="26">#REF!</definedName>
    <definedName name="횡배수관날개벽수량산출" localSheetId="25">#REF!</definedName>
    <definedName name="횡배수관날개벽수량산출">#REF!</definedName>
    <definedName name="횡배수관날개벽연결차수벽" localSheetId="10">[94]배수관토공산출!#REF!</definedName>
    <definedName name="횡배수관날개벽연결차수벽" localSheetId="8">[94]배수관토공산출!#REF!</definedName>
    <definedName name="횡배수관날개벽연결차수벽" localSheetId="15">[94]배수관토공산출!#REF!</definedName>
    <definedName name="횡배수관날개벽연결차수벽" localSheetId="4">[94]배수관토공산출!#REF!</definedName>
    <definedName name="횡배수관날개벽연결차수벽" localSheetId="5">[94]배수관토공산출!#REF!</definedName>
    <definedName name="횡배수관날개벽연결차수벽" localSheetId="26">[94]배수관토공산출!#REF!</definedName>
    <definedName name="횡배수관날개벽연결차수벽" localSheetId="25">[94]배수관토공산출!#REF!</definedName>
    <definedName name="횡배수관날개벽연결차수벽">[94]배수관토공산출!#REF!</definedName>
    <definedName name="횡배수관집계본선" localSheetId="10">BlankMacro1</definedName>
    <definedName name="횡배수관집계본선" localSheetId="15">BlankMacro1</definedName>
    <definedName name="횡배수관집계본선" localSheetId="24">BlankMacro1</definedName>
    <definedName name="횡배수관집계본선" localSheetId="4">BlankMacro1</definedName>
    <definedName name="횡배수관집계본선" localSheetId="5">BlankMacro1</definedName>
    <definedName name="횡배수관집계본선" localSheetId="26">BlankMacro1</definedName>
    <definedName name="횡배수관집계본선" localSheetId="25">BlankMacro1</definedName>
    <definedName name="횡배수관집계본선">BlankMacro1</definedName>
    <definedName name="횡배수관차수벽_수량산출" localSheetId="10">#REF!</definedName>
    <definedName name="횡배수관차수벽_수량산출" localSheetId="15">#REF!</definedName>
    <definedName name="횡배수관차수벽_수량산출" localSheetId="4">#REF!</definedName>
    <definedName name="횡배수관차수벽_수량산출" localSheetId="5">#REF!</definedName>
    <definedName name="횡배수관차수벽_수량산출" localSheetId="26">#REF!</definedName>
    <definedName name="횡배수관차수벽_수량산출" localSheetId="25">#REF!</definedName>
    <definedName name="횡배수관차수벽_수량산출">#REF!</definedName>
    <definedName name="횡배수관차수벽수량산출" localSheetId="10">#REF!</definedName>
    <definedName name="횡배수관차수벽수량산출" localSheetId="8">#REF!</definedName>
    <definedName name="횡배수관차수벽수량산출" localSheetId="15">#REF!</definedName>
    <definedName name="횡배수관차수벽수량산출" localSheetId="24">#REF!</definedName>
    <definedName name="횡배수관차수벽수량산출" localSheetId="4">#REF!</definedName>
    <definedName name="횡배수관차수벽수량산출" localSheetId="5">#REF!</definedName>
    <definedName name="횡배수관차수벽수량산출" localSheetId="26">#REF!</definedName>
    <definedName name="횡배수관차수벽수량산출" localSheetId="25">#REF!</definedName>
    <definedName name="횡배수관차수벽수량산출">#REF!</definedName>
    <definedName name="횡배수토공" localSheetId="10">#REF!</definedName>
    <definedName name="횡배수토공" localSheetId="15">#REF!</definedName>
    <definedName name="횡배수토공" localSheetId="4">#REF!</definedName>
    <definedName name="횡배수토공" localSheetId="5">#REF!</definedName>
    <definedName name="횡배수토공" localSheetId="26">#REF!</definedName>
    <definedName name="횡배수토공" localSheetId="25">#REF!</definedName>
    <definedName name="횡배수토공">#REF!</definedName>
    <definedName name="횡현황본선" localSheetId="10">BlankMacro1</definedName>
    <definedName name="횡현황본선" localSheetId="15">BlankMacro1</definedName>
    <definedName name="횡현황본선" localSheetId="24">BlankMacro1</definedName>
    <definedName name="횡현황본선" localSheetId="4">BlankMacro1</definedName>
    <definedName name="횡현황본선" localSheetId="5">BlankMacro1</definedName>
    <definedName name="횡현황본선" localSheetId="26">BlankMacro1</definedName>
    <definedName name="횡현황본선" localSheetId="25">BlankMacro1</definedName>
    <definedName name="횡현황본선">BlankMacro1</definedName>
    <definedName name="횡현황부체" localSheetId="10">BlankMacro1</definedName>
    <definedName name="횡현황부체" localSheetId="15">BlankMacro1</definedName>
    <definedName name="횡현황부체" localSheetId="24">BlankMacro1</definedName>
    <definedName name="횡현황부체" localSheetId="4">BlankMacro1</definedName>
    <definedName name="횡현황부체" localSheetId="5">BlankMacro1</definedName>
    <definedName name="횡현황부체" localSheetId="26">BlankMacro1</definedName>
    <definedName name="횡현황부체" localSheetId="25">BlankMacro1</definedName>
    <definedName name="횡현황부체">BlankMacro1</definedName>
    <definedName name="효석" localSheetId="18" hidden="1">{"'Firr(선)'!$AS$1:$AY$62","'Firr(사)'!$AS$1:$AY$62","'Firr(회)'!$AS$1:$AY$62","'Firr(선)'!$L$1:$V$62","'Firr(사)'!$L$1:$V$62","'Firr(회)'!$L$1:$V$62"}</definedName>
    <definedName name="효석" localSheetId="21" hidden="1">{"'Firr(선)'!$AS$1:$AY$62","'Firr(사)'!$AS$1:$AY$62","'Firr(회)'!$AS$1:$AY$62","'Firr(선)'!$L$1:$V$62","'Firr(사)'!$L$1:$V$62","'Firr(회)'!$L$1:$V$62"}</definedName>
    <definedName name="효석" hidden="1">{"'Firr(선)'!$AS$1:$AY$62","'Firr(사)'!$AS$1:$AY$62","'Firr(회)'!$AS$1:$AY$62","'Firr(선)'!$L$1:$V$62","'Firr(사)'!$L$1:$V$62","'Firr(회)'!$L$1:$V$62"}</definedName>
    <definedName name="후사모멘트" localSheetId="10">#REF!</definedName>
    <definedName name="후사모멘트" localSheetId="8">#REF!</definedName>
    <definedName name="후사모멘트" localSheetId="15">#REF!</definedName>
    <definedName name="후사모멘트" localSheetId="24">#REF!</definedName>
    <definedName name="후사모멘트" localSheetId="4">#REF!</definedName>
    <definedName name="후사모멘트" localSheetId="5">#REF!</definedName>
    <definedName name="후사모멘트" localSheetId="26">#REF!</definedName>
    <definedName name="후사모멘트" localSheetId="25">#REF!</definedName>
    <definedName name="후사모멘트">#REF!</definedName>
    <definedName name="후사모멘트_8" localSheetId="10">#REF!</definedName>
    <definedName name="후사모멘트_8" localSheetId="8">#REF!</definedName>
    <definedName name="후사모멘트_8" localSheetId="15">#REF!</definedName>
    <definedName name="후사모멘트_8" localSheetId="24">#REF!</definedName>
    <definedName name="후사모멘트_8" localSheetId="4">#REF!</definedName>
    <definedName name="후사모멘트_8" localSheetId="5">#REF!</definedName>
    <definedName name="후사모멘트_8" localSheetId="26">#REF!</definedName>
    <definedName name="후사모멘트_8" localSheetId="25">#REF!</definedName>
    <definedName name="후사모멘트_8">#REF!</definedName>
    <definedName name="후활모멘트" localSheetId="10">#REF!</definedName>
    <definedName name="후활모멘트" localSheetId="8">#REF!</definedName>
    <definedName name="후활모멘트" localSheetId="15">#REF!</definedName>
    <definedName name="후활모멘트" localSheetId="4">#REF!</definedName>
    <definedName name="후활모멘트" localSheetId="5">#REF!</definedName>
    <definedName name="후활모멘트" localSheetId="26">#REF!</definedName>
    <definedName name="후활모멘트" localSheetId="25">#REF!</definedName>
    <definedName name="후활모멘트">#REF!</definedName>
    <definedName name="후활모멘트_8" localSheetId="10">#REF!</definedName>
    <definedName name="후활모멘트_8" localSheetId="8">#REF!</definedName>
    <definedName name="후활모멘트_8" localSheetId="15">#REF!</definedName>
    <definedName name="후활모멘트_8" localSheetId="4">#REF!</definedName>
    <definedName name="후활모멘트_8" localSheetId="5">#REF!</definedName>
    <definedName name="후활모멘트_8" localSheetId="26">#REF!</definedName>
    <definedName name="후활모멘트_8" localSheetId="25">#REF!</definedName>
    <definedName name="후활모멘트_8">#REF!</definedName>
    <definedName name="후활전단력" localSheetId="10">#REF!</definedName>
    <definedName name="후활전단력" localSheetId="8">#REF!</definedName>
    <definedName name="후활전단력" localSheetId="15">#REF!</definedName>
    <definedName name="후활전단력" localSheetId="4">#REF!</definedName>
    <definedName name="후활전단력" localSheetId="5">#REF!</definedName>
    <definedName name="후활전단력" localSheetId="26">#REF!</definedName>
    <definedName name="후활전단력" localSheetId="25">#REF!</definedName>
    <definedName name="후활전단력">#REF!</definedName>
    <definedName name="후활전단력_8" localSheetId="10">#REF!</definedName>
    <definedName name="후활전단력_8" localSheetId="8">#REF!</definedName>
    <definedName name="후활전단력_8" localSheetId="15">#REF!</definedName>
    <definedName name="후활전단력_8" localSheetId="4">#REF!</definedName>
    <definedName name="후활전단력_8" localSheetId="5">#REF!</definedName>
    <definedName name="후활전단력_8" localSheetId="26">#REF!</definedName>
    <definedName name="후활전단력_8" localSheetId="25">#REF!</definedName>
    <definedName name="후활전단력_8">#REF!</definedName>
    <definedName name="휘발유">[17]입력란!$E$5</definedName>
    <definedName name="흄관운반" localSheetId="24">'전기관로 토공산근'!흄관운반</definedName>
    <definedName name="흄관운반">'전기관로 토공산근'!흄관운반</definedName>
    <definedName name="히히" localSheetId="18" hidden="1">{"'결과(하)'!$L$24"}</definedName>
    <definedName name="히히" localSheetId="21" hidden="1">{"'결과(하)'!$L$24"}</definedName>
    <definedName name="히히" hidden="1">{"'결과(하)'!$L$24"}</definedName>
    <definedName name="히ㅏㅓㅣㅏㅓㅚㅏ" localSheetId="24" hidden="1">{#N/A,#N/A,FALSE,"구조1"}</definedName>
    <definedName name="히ㅏㅓㅣㅏㅓㅚㅏ" hidden="1">{#N/A,#N/A,FALSE,"구조1"}</definedName>
    <definedName name="ㅏ" localSheetId="24" hidden="1">{#N/A,#N/A,FALSE,"운반시간"}</definedName>
    <definedName name="ㅏ" hidden="1">{#N/A,#N/A,FALSE,"운반시간"}</definedName>
    <definedName name="ㅏ_8" localSheetId="10">#REF!</definedName>
    <definedName name="ㅏ_8" localSheetId="8">#REF!</definedName>
    <definedName name="ㅏ_8" localSheetId="15">#REF!</definedName>
    <definedName name="ㅏ_8" localSheetId="24">#REF!</definedName>
    <definedName name="ㅏ_8" localSheetId="4">#REF!</definedName>
    <definedName name="ㅏ_8" localSheetId="5">#REF!</definedName>
    <definedName name="ㅏ_8" localSheetId="26">#REF!</definedName>
    <definedName name="ㅏ_8" localSheetId="25">#REF!</definedName>
    <definedName name="ㅏ_8">#REF!</definedName>
    <definedName name="ㅏㅏㅏ" localSheetId="10">#REF!</definedName>
    <definedName name="ㅏㅏㅏ" localSheetId="15">#REF!</definedName>
    <definedName name="ㅏㅏㅏ" localSheetId="4">#REF!</definedName>
    <definedName name="ㅏㅏㅏ" localSheetId="5">#REF!</definedName>
    <definedName name="ㅏㅏㅏ" localSheetId="26">#REF!</definedName>
    <definedName name="ㅏㅏㅏ" localSheetId="25">#REF!</definedName>
    <definedName name="ㅏㅏㅏ">#REF!</definedName>
    <definedName name="ㅏㅏㅏㅏ" localSheetId="10">[5]!ㅏㅏㅏㅏ</definedName>
    <definedName name="ㅏㅏㅏㅏ" localSheetId="8">[5]!ㅏㅏㅏㅏ</definedName>
    <definedName name="ㅏㅏㅏㅏ" localSheetId="15">[5]!ㅏㅏㅏㅏ</definedName>
    <definedName name="ㅏㅏㅏㅏ" localSheetId="4">[5]!ㅏㅏㅏㅏ</definedName>
    <definedName name="ㅏㅏㅏㅏ" localSheetId="5">[5]!ㅏㅏㅏㅏ</definedName>
    <definedName name="ㅏㅏㅏㅏ" localSheetId="26">[5]!ㅏㅏㅏㅏ</definedName>
    <definedName name="ㅏㅏㅏㅏ" localSheetId="25">[5]!ㅏㅏㅏㅏ</definedName>
    <definedName name="ㅏㅏㅏㅏ">[5]!ㅏㅏㅏㅏ</definedName>
    <definedName name="ㅏㅓㅕㅏ" localSheetId="24" hidden="1">{#N/A,#N/A,FALSE,"표지목차"}</definedName>
    <definedName name="ㅏㅓㅕㅏ" hidden="1">{#N/A,#N/A,FALSE,"표지목차"}</definedName>
    <definedName name="ㅏㅓㅣㅏㅓㅣ" localSheetId="24" hidden="1">{#N/A,#N/A,FALSE,"부대2"}</definedName>
    <definedName name="ㅏㅓㅣㅏㅓㅣ" hidden="1">{#N/A,#N/A,FALSE,"부대2"}</definedName>
    <definedName name="ㅏㅣ" localSheetId="10">#REF!</definedName>
    <definedName name="ㅏㅣ" localSheetId="15">#REF!</definedName>
    <definedName name="ㅏㅣ" localSheetId="4">#REF!</definedName>
    <definedName name="ㅏㅣ" localSheetId="5">#REF!</definedName>
    <definedName name="ㅏㅣ" localSheetId="26">#REF!</definedName>
    <definedName name="ㅏㅣ" localSheetId="25">#REF!</definedName>
    <definedName name="ㅏㅣ">#REF!</definedName>
    <definedName name="ㅏㅣㅏㅓㅣ" localSheetId="10">[5]!ㅏㅣㅏㅓㅣ</definedName>
    <definedName name="ㅏㅣㅏㅓㅣ" localSheetId="8">[5]!ㅏㅣㅏㅓㅣ</definedName>
    <definedName name="ㅏㅣㅏㅓㅣ" localSheetId="15">[5]!ㅏㅣㅏㅓㅣ</definedName>
    <definedName name="ㅏㅣㅏㅓㅣ" localSheetId="4">[5]!ㅏㅣㅏㅓㅣ</definedName>
    <definedName name="ㅏㅣㅏㅓㅣ" localSheetId="5">[5]!ㅏㅣㅏㅓㅣ</definedName>
    <definedName name="ㅏㅣㅏㅓㅣ" localSheetId="26">[5]!ㅏㅣㅏㅓㅣ</definedName>
    <definedName name="ㅏㅣㅏㅓㅣ" localSheetId="25">[5]!ㅏㅣㅏㅓㅣ</definedName>
    <definedName name="ㅏㅣㅏㅓㅣ">[5]!ㅏㅣㅏㅓㅣ</definedName>
    <definedName name="ㅏㅣㅑㅕㅣ" localSheetId="24" hidden="1">{#N/A,#N/A,FALSE,"포장1";#N/A,#N/A,FALSE,"포장1"}</definedName>
    <definedName name="ㅏㅣㅑㅕㅣ" hidden="1">{#N/A,#N/A,FALSE,"포장1";#N/A,#N/A,FALSE,"포장1"}</definedName>
    <definedName name="ㅐ" localSheetId="10">#REF!</definedName>
    <definedName name="ㅐ" localSheetId="8">#REF!</definedName>
    <definedName name="ㅐ" localSheetId="15">#REF!</definedName>
    <definedName name="ㅐ" localSheetId="24">#REF!</definedName>
    <definedName name="ㅐ" localSheetId="4">#REF!</definedName>
    <definedName name="ㅐ" localSheetId="5">#REF!</definedName>
    <definedName name="ㅐ" localSheetId="26">#REF!</definedName>
    <definedName name="ㅐ" localSheetId="25">#REF!</definedName>
    <definedName name="ㅐ">#REF!</definedName>
    <definedName name="ㅐ_8" localSheetId="10">#REF!</definedName>
    <definedName name="ㅐ_8" localSheetId="8">#REF!</definedName>
    <definedName name="ㅐ_8" localSheetId="15">#REF!</definedName>
    <definedName name="ㅐ_8" localSheetId="24">#REF!</definedName>
    <definedName name="ㅐ_8" localSheetId="4">#REF!</definedName>
    <definedName name="ㅐ_8" localSheetId="5">#REF!</definedName>
    <definedName name="ㅐ_8" localSheetId="26">#REF!</definedName>
    <definedName name="ㅐ_8" localSheetId="25">#REF!</definedName>
    <definedName name="ㅐ_8">#REF!</definedName>
    <definedName name="ㅐ520" localSheetId="10">#REF!</definedName>
    <definedName name="ㅐ520" localSheetId="15">#REF!</definedName>
    <definedName name="ㅐ520" localSheetId="4">#REF!</definedName>
    <definedName name="ㅐ520" localSheetId="5">#REF!</definedName>
    <definedName name="ㅐ520" localSheetId="26">#REF!</definedName>
    <definedName name="ㅐ520" localSheetId="25">#REF!</definedName>
    <definedName name="ㅐ520">#REF!</definedName>
    <definedName name="ㅐㅐㅐ">'[42]ABUT수량-A1'!$T$25</definedName>
    <definedName name="ㅐㅑㅕㅐㅕㅑ" localSheetId="10">#REF!</definedName>
    <definedName name="ㅐㅑㅕㅐㅕㅑ" localSheetId="15">#REF!</definedName>
    <definedName name="ㅐㅑㅕㅐㅕㅑ" localSheetId="4">#REF!</definedName>
    <definedName name="ㅐㅑㅕㅐㅕㅑ" localSheetId="5">#REF!</definedName>
    <definedName name="ㅐㅑㅕㅐㅕㅑ" localSheetId="26">#REF!</definedName>
    <definedName name="ㅐㅑㅕㅐㅕㅑ" localSheetId="25">#REF!</definedName>
    <definedName name="ㅐㅑㅕㅐㅕㅑ">#REF!</definedName>
    <definedName name="ㅐㅕㅐㅕㅐㅕㅑㅐ" localSheetId="10">#REF!</definedName>
    <definedName name="ㅐㅕㅐㅕㅐㅕㅑㅐ" localSheetId="15">#REF!</definedName>
    <definedName name="ㅐㅕㅐㅕㅐㅕㅑㅐ" localSheetId="4">#REF!</definedName>
    <definedName name="ㅐㅕㅐㅕㅐㅕㅑㅐ" localSheetId="5">#REF!</definedName>
    <definedName name="ㅐㅕㅐㅕㅐㅕㅑㅐ" localSheetId="26">#REF!</definedName>
    <definedName name="ㅐㅕㅐㅕㅐㅕㅑㅐ" localSheetId="25">#REF!</definedName>
    <definedName name="ㅐㅕㅐㅕㅐㅕㅑㅐ">#REF!</definedName>
    <definedName name="ㅐㅕㅐㅕㅐㅕㅛㅐ" localSheetId="10">#REF!</definedName>
    <definedName name="ㅐㅕㅐㅕㅐㅕㅛㅐ" localSheetId="15">#REF!</definedName>
    <definedName name="ㅐㅕㅐㅕㅐㅕㅛㅐ" localSheetId="4">#REF!</definedName>
    <definedName name="ㅐㅕㅐㅕㅐㅕㅛㅐ" localSheetId="5">#REF!</definedName>
    <definedName name="ㅐㅕㅐㅕㅐㅕㅛㅐ" localSheetId="26">#REF!</definedName>
    <definedName name="ㅐㅕㅐㅕㅐㅕㅛㅐ" localSheetId="25">#REF!</definedName>
    <definedName name="ㅐㅕㅐㅕㅐㅕㅛㅐ">#REF!</definedName>
    <definedName name="ㅐㅕㅑㅐㅕㅐㅕㅑㅐ" localSheetId="10">#REF!</definedName>
    <definedName name="ㅐㅕㅑㅐㅕㅐㅕㅑㅐ" localSheetId="15">#REF!</definedName>
    <definedName name="ㅐㅕㅑㅐㅕㅐㅕㅑㅐ" localSheetId="4">#REF!</definedName>
    <definedName name="ㅐㅕㅑㅐㅕㅐㅕㅑㅐ" localSheetId="5">#REF!</definedName>
    <definedName name="ㅐㅕㅑㅐㅕㅐㅕㅑㅐ" localSheetId="26">#REF!</definedName>
    <definedName name="ㅐㅕㅑㅐㅕㅐㅕㅑㅐ" localSheetId="25">#REF!</definedName>
    <definedName name="ㅐㅕㅑㅐㅕㅐㅕㅑㅐ">#REF!</definedName>
    <definedName name="ㅐㅣㅡ" localSheetId="10">[5]!ㅐㅣㅡ</definedName>
    <definedName name="ㅐㅣㅡ" localSheetId="8">[5]!ㅐㅣㅡ</definedName>
    <definedName name="ㅐㅣㅡ" localSheetId="15">[5]!ㅐㅣㅡ</definedName>
    <definedName name="ㅐㅣㅡ" localSheetId="4">[5]!ㅐㅣㅡ</definedName>
    <definedName name="ㅐㅣㅡ" localSheetId="5">[5]!ㅐㅣㅡ</definedName>
    <definedName name="ㅐㅣㅡ" localSheetId="26">[5]!ㅐㅣㅡ</definedName>
    <definedName name="ㅐㅣㅡ" localSheetId="25">[5]!ㅐㅣㅡ</definedName>
    <definedName name="ㅐㅣㅡ">[5]!ㅐㅣㅡ</definedName>
    <definedName name="ㅑ" localSheetId="24" hidden="1">{#N/A,#N/A,FALSE,"조골재"}</definedName>
    <definedName name="ㅑ" hidden="1">{#N/A,#N/A,FALSE,"조골재"}</definedName>
    <definedName name="ㅑ_8" localSheetId="10">#REF!</definedName>
    <definedName name="ㅑ_8" localSheetId="8">#REF!</definedName>
    <definedName name="ㅑ_8" localSheetId="15">#REF!</definedName>
    <definedName name="ㅑ_8" localSheetId="24">#REF!</definedName>
    <definedName name="ㅑ_8" localSheetId="4">#REF!</definedName>
    <definedName name="ㅑ_8" localSheetId="5">#REF!</definedName>
    <definedName name="ㅑ_8" localSheetId="26">#REF!</definedName>
    <definedName name="ㅑ_8" localSheetId="25">#REF!</definedName>
    <definedName name="ㅑ_8">#REF!</definedName>
    <definedName name="ㅑㅅ" localSheetId="10">#REF!</definedName>
    <definedName name="ㅑㅅ" localSheetId="8">#REF!</definedName>
    <definedName name="ㅑㅅ" localSheetId="15">#REF!</definedName>
    <definedName name="ㅑㅅ" localSheetId="24">#REF!</definedName>
    <definedName name="ㅑㅅ" localSheetId="4">#REF!</definedName>
    <definedName name="ㅑㅅ" localSheetId="5">#REF!</definedName>
    <definedName name="ㅑㅅ" localSheetId="26">#REF!</definedName>
    <definedName name="ㅑㅅ" localSheetId="25">#REF!</definedName>
    <definedName name="ㅑㅅ">#REF!</definedName>
    <definedName name="ㅑㅅ_8" localSheetId="10">#REF!</definedName>
    <definedName name="ㅑㅅ_8" localSheetId="8">#REF!</definedName>
    <definedName name="ㅑㅅ_8" localSheetId="15">#REF!</definedName>
    <definedName name="ㅑㅅ_8" localSheetId="24">#REF!</definedName>
    <definedName name="ㅑㅅ_8" localSheetId="4">#REF!</definedName>
    <definedName name="ㅑㅅ_8" localSheetId="5">#REF!</definedName>
    <definedName name="ㅑㅅ_8" localSheetId="26">#REF!</definedName>
    <definedName name="ㅑㅅ_8" localSheetId="25">#REF!</definedName>
    <definedName name="ㅑㅅ_8">#REF!</definedName>
    <definedName name="ㅑㅐㅔㅐㅔ" localSheetId="10">[5]!ㅑㅐㅔㅐㅔ</definedName>
    <definedName name="ㅑㅐㅔㅐㅔ" localSheetId="8">[5]!ㅑㅐㅔㅐㅔ</definedName>
    <definedName name="ㅑㅐㅔㅐㅔ" localSheetId="15">[5]!ㅑㅐㅔㅐㅔ</definedName>
    <definedName name="ㅑㅐㅔㅐㅔ" localSheetId="4">[5]!ㅑㅐㅔㅐㅔ</definedName>
    <definedName name="ㅑㅐㅔㅐㅔ" localSheetId="5">[5]!ㅑㅐㅔㅐㅔ</definedName>
    <definedName name="ㅑㅐㅔㅐㅔ" localSheetId="26">[5]!ㅑㅐㅔㅐㅔ</definedName>
    <definedName name="ㅑㅐㅔㅐㅔ" localSheetId="25">[5]!ㅑㅐㅔㅐㅔ</definedName>
    <definedName name="ㅑㅐㅔㅐㅔ">[5]!ㅑㅐㅔㅐㅔ</definedName>
    <definedName name="ㅑㅕㅕㅕ"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ㅑㅕㅕㅕ"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ㅓ" localSheetId="10">#REF!</definedName>
    <definedName name="ㅓ" localSheetId="8">#REF!</definedName>
    <definedName name="ㅓ" localSheetId="15">#REF!</definedName>
    <definedName name="ㅓ" localSheetId="24">#REF!</definedName>
    <definedName name="ㅓ" localSheetId="4">#REF!</definedName>
    <definedName name="ㅓ" localSheetId="5">#REF!</definedName>
    <definedName name="ㅓ" localSheetId="26">#REF!</definedName>
    <definedName name="ㅓ" localSheetId="25">#REF!</definedName>
    <definedName name="ㅓ">#REF!</definedName>
    <definedName name="ㅓ_8" localSheetId="10">#REF!</definedName>
    <definedName name="ㅓ_8" localSheetId="8">#REF!</definedName>
    <definedName name="ㅓ_8" localSheetId="15">#REF!</definedName>
    <definedName name="ㅓ_8" localSheetId="24">#REF!</definedName>
    <definedName name="ㅓ_8" localSheetId="4">#REF!</definedName>
    <definedName name="ㅓ_8" localSheetId="5">#REF!</definedName>
    <definedName name="ㅓ_8" localSheetId="26">#REF!</definedName>
    <definedName name="ㅓ_8" localSheetId="25">#REF!</definedName>
    <definedName name="ㅓ_8">#REF!</definedName>
    <definedName name="ㅓ102" localSheetId="10">#REF!</definedName>
    <definedName name="ㅓ102" localSheetId="15">#REF!</definedName>
    <definedName name="ㅓ102" localSheetId="4">#REF!</definedName>
    <definedName name="ㅓ102" localSheetId="5">#REF!</definedName>
    <definedName name="ㅓ102" localSheetId="26">#REF!</definedName>
    <definedName name="ㅓ102" localSheetId="25">#REF!</definedName>
    <definedName name="ㅓ102">#REF!</definedName>
    <definedName name="ㅓ1514" localSheetId="10">#REF!</definedName>
    <definedName name="ㅓ1514" localSheetId="15">#REF!</definedName>
    <definedName name="ㅓ1514" localSheetId="4">#REF!</definedName>
    <definedName name="ㅓ1514" localSheetId="5">#REF!</definedName>
    <definedName name="ㅓ1514" localSheetId="26">#REF!</definedName>
    <definedName name="ㅓ1514" localSheetId="25">#REF!</definedName>
    <definedName name="ㅓ1514">#REF!</definedName>
    <definedName name="ㅓ16" localSheetId="10">#REF!</definedName>
    <definedName name="ㅓ16" localSheetId="15">#REF!</definedName>
    <definedName name="ㅓ16" localSheetId="4">#REF!</definedName>
    <definedName name="ㅓ16" localSheetId="5">#REF!</definedName>
    <definedName name="ㅓ16" localSheetId="26">#REF!</definedName>
    <definedName name="ㅓ16" localSheetId="25">#REF!</definedName>
    <definedName name="ㅓ16">#REF!</definedName>
    <definedName name="ㅓ7" localSheetId="24" hidden="1">{#N/A,#N/A,FALSE,"단가표지"}</definedName>
    <definedName name="ㅓ7" hidden="1">{#N/A,#N/A,FALSE,"단가표지"}</definedName>
    <definedName name="ㅓ8" localSheetId="10">#REF!</definedName>
    <definedName name="ㅓ8" localSheetId="15">#REF!</definedName>
    <definedName name="ㅓ8" localSheetId="4">#REF!</definedName>
    <definedName name="ㅓ8" localSheetId="5">#REF!</definedName>
    <definedName name="ㅓ8" localSheetId="26">#REF!</definedName>
    <definedName name="ㅓ8" localSheetId="25">#REF!</definedName>
    <definedName name="ㅓ8">#REF!</definedName>
    <definedName name="ㅓㄴㅇ러" localSheetId="24" hidden="1">{#N/A,#N/A,FALSE,"골재소요량";#N/A,#N/A,FALSE,"골재소요량"}</definedName>
    <definedName name="ㅓㄴㅇ러" hidden="1">{#N/A,#N/A,FALSE,"골재소요량";#N/A,#N/A,FALSE,"골재소요량"}</definedName>
    <definedName name="ㅓㅏㄹ" localSheetId="10">#REF!</definedName>
    <definedName name="ㅓㅏㄹ" localSheetId="15">#REF!</definedName>
    <definedName name="ㅓㅏㄹ" localSheetId="4">#REF!</definedName>
    <definedName name="ㅓㅏㄹ" localSheetId="5">#REF!</definedName>
    <definedName name="ㅓㅏㄹ" localSheetId="26">#REF!</definedName>
    <definedName name="ㅓㅏㄹ" localSheetId="25">#REF!</definedName>
    <definedName name="ㅓㅏㄹ">#REF!</definedName>
    <definedName name="ㅓㅏㅣㅏ" localSheetId="24" hidden="1">{#N/A,#N/A,FALSE,"구조2"}</definedName>
    <definedName name="ㅓㅏㅣㅏ" hidden="1">{#N/A,#N/A,FALSE,"구조2"}</definedName>
    <definedName name="ㅓㅏㅣㅓㅣㅓ" localSheetId="24" hidden="1">{#N/A,#N/A,FALSE,"혼합골재"}</definedName>
    <definedName name="ㅓㅏㅣㅓㅣㅓ" hidden="1">{#N/A,#N/A,FALSE,"혼합골재"}</definedName>
    <definedName name="ㅓㅓ">[91]DATE!$I$24:$I$85</definedName>
    <definedName name="ㅓㅓㄲㄹ" localSheetId="10">BlankMacro1</definedName>
    <definedName name="ㅓㅓㄲㄹ" localSheetId="15">BlankMacro1</definedName>
    <definedName name="ㅓㅓㄲㄹ" localSheetId="24">BlankMacro1</definedName>
    <definedName name="ㅓㅓㄲㄹ" localSheetId="4">BlankMacro1</definedName>
    <definedName name="ㅓㅓㄲㄹ" localSheetId="5">BlankMacro1</definedName>
    <definedName name="ㅓㅓㄲㄹ" localSheetId="26">BlankMacro1</definedName>
    <definedName name="ㅓㅓㄲㄹ" localSheetId="25">BlankMacro1</definedName>
    <definedName name="ㅓㅓㄲㄹ">BlankMacro1</definedName>
    <definedName name="ㅓㅓㅓ"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ㅓㅓㅓ"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ㅓㅓㅓㅓ" localSheetId="10">[5]!ㅓㅓㅓㅓ</definedName>
    <definedName name="ㅓㅓㅓㅓ" localSheetId="8">[5]!ㅓㅓㅓㅓ</definedName>
    <definedName name="ㅓㅓㅓㅓ" localSheetId="15">[5]!ㅓㅓㅓㅓ</definedName>
    <definedName name="ㅓㅓㅓㅓ" localSheetId="4">[5]!ㅓㅓㅓㅓ</definedName>
    <definedName name="ㅓㅓㅓㅓ" localSheetId="5">[5]!ㅓㅓㅓㅓ</definedName>
    <definedName name="ㅓㅓㅓㅓ" localSheetId="26">[5]!ㅓㅓㅓㅓ</definedName>
    <definedName name="ㅓㅓㅓㅓ" localSheetId="25">[5]!ㅓㅓㅓㅓ</definedName>
    <definedName name="ㅓㅓㅓㅓ">[5]!ㅓㅓㅓㅓ</definedName>
    <definedName name="ㅓㅓㅗㅎ" localSheetId="24" hidden="1">{#N/A,#N/A,FALSE,"속도"}</definedName>
    <definedName name="ㅓㅓㅗㅎ" hidden="1">{#N/A,#N/A,FALSE,"속도"}</definedName>
    <definedName name="ㅓㅕㅏㅕㅣ" localSheetId="24" hidden="1">{#N/A,#N/A,FALSE,"부대1"}</definedName>
    <definedName name="ㅓㅕㅏㅕㅣ" hidden="1">{#N/A,#N/A,FALSE,"부대1"}</definedName>
    <definedName name="ㅓㅗㅅㄹ" localSheetId="24" hidden="1">{#N/A,#N/A,FALSE,"조골재"}</definedName>
    <definedName name="ㅓㅗㅅㄹ" hidden="1">{#N/A,#N/A,FALSE,"조골재"}</definedName>
    <definedName name="ㅓㅗㅗㅎㅎㄹㅇㅎㅀㅀㄹ" localSheetId="10">#REF!</definedName>
    <definedName name="ㅓㅗㅗㅎㅎㄹㅇㅎㅀㅀㄹ" localSheetId="15">#REF!</definedName>
    <definedName name="ㅓㅗㅗㅎㅎㄹㅇㅎㅀㅀㄹ" localSheetId="4">#REF!</definedName>
    <definedName name="ㅓㅗㅗㅎㅎㄹㅇㅎㅀㅀㄹ" localSheetId="5">#REF!</definedName>
    <definedName name="ㅓㅗㅗㅎㅎㄹㅇㅎㅀㅀㄹ" localSheetId="26">#REF!</definedName>
    <definedName name="ㅓㅗㅗㅎㅎㄹㅇㅎㅀㅀㄹ" localSheetId="25">#REF!</definedName>
    <definedName name="ㅓㅗㅗㅎㅎㄹㅇㅎㅀㅀㄹ">#REF!</definedName>
    <definedName name="ㅓㅛㅏㅛㅏ" localSheetId="24" hidden="1">{#N/A,#N/A,FALSE,"혼합골재"}</definedName>
    <definedName name="ㅓㅛㅏㅛㅏ" hidden="1">{#N/A,#N/A,FALSE,"혼합골재"}</definedName>
    <definedName name="ㅓㅜㅡ" localSheetId="10">[5]!ㅓㅜㅡ</definedName>
    <definedName name="ㅓㅜㅡ" localSheetId="8">[5]!ㅓㅜㅡ</definedName>
    <definedName name="ㅓㅜㅡ" localSheetId="15">[5]!ㅓㅜㅡ</definedName>
    <definedName name="ㅓㅜㅡ" localSheetId="4">[5]!ㅓㅜㅡ</definedName>
    <definedName name="ㅓㅜㅡ" localSheetId="5">[5]!ㅓㅜㅡ</definedName>
    <definedName name="ㅓㅜㅡ" localSheetId="26">[5]!ㅓㅜㅡ</definedName>
    <definedName name="ㅓㅜㅡ" localSheetId="25">[5]!ㅓㅜㅡ</definedName>
    <definedName name="ㅓㅜㅡ">[5]!ㅓㅜㅡ</definedName>
    <definedName name="ㅔ" localSheetId="24" hidden="1">{#N/A,#N/A,FALSE,"골재소요량";#N/A,#N/A,FALSE,"골재소요량"}</definedName>
    <definedName name="ㅔ" hidden="1">{#N/A,#N/A,FALSE,"골재소요량";#N/A,#N/A,FALSE,"골재소요량"}</definedName>
    <definedName name="ㅔ3" localSheetId="24" hidden="1">{#N/A,#N/A,FALSE,"배수1"}</definedName>
    <definedName name="ㅔ3" hidden="1">{#N/A,#N/A,FALSE,"배수1"}</definedName>
    <definedName name="ㅕ" localSheetId="10">#REF!</definedName>
    <definedName name="ㅕ" localSheetId="8">#REF!</definedName>
    <definedName name="ㅕ" localSheetId="15">#REF!</definedName>
    <definedName name="ㅕ" localSheetId="24">#REF!</definedName>
    <definedName name="ㅕ" localSheetId="4">#REF!</definedName>
    <definedName name="ㅕ" localSheetId="5">#REF!</definedName>
    <definedName name="ㅕ" localSheetId="26">#REF!</definedName>
    <definedName name="ㅕ" localSheetId="25">#REF!</definedName>
    <definedName name="ㅕ">#REF!</definedName>
    <definedName name="ㅕ_8" localSheetId="10">#REF!</definedName>
    <definedName name="ㅕ_8" localSheetId="8">#REF!</definedName>
    <definedName name="ㅕ_8" localSheetId="15">#REF!</definedName>
    <definedName name="ㅕ_8" localSheetId="24">#REF!</definedName>
    <definedName name="ㅕ_8" localSheetId="4">#REF!</definedName>
    <definedName name="ㅕ_8" localSheetId="5">#REF!</definedName>
    <definedName name="ㅕ_8" localSheetId="26">#REF!</definedName>
    <definedName name="ㅕ_8" localSheetId="25">#REF!</definedName>
    <definedName name="ㅕ_8">#REF!</definedName>
    <definedName name="ㅕㅅ" localSheetId="10">#REF!</definedName>
    <definedName name="ㅕㅅ" localSheetId="8">#REF!</definedName>
    <definedName name="ㅕㅅ" localSheetId="15">#REF!</definedName>
    <definedName name="ㅕㅅ" localSheetId="24">#REF!</definedName>
    <definedName name="ㅕㅅ" localSheetId="4">#REF!</definedName>
    <definedName name="ㅕㅅ" localSheetId="5">#REF!</definedName>
    <definedName name="ㅕㅅ" localSheetId="26">#REF!</definedName>
    <definedName name="ㅕㅅ" localSheetId="25">#REF!</definedName>
    <definedName name="ㅕㅅ">#REF!</definedName>
    <definedName name="ㅕㅅ_8" localSheetId="10">#REF!</definedName>
    <definedName name="ㅕㅅ_8" localSheetId="8">#REF!</definedName>
    <definedName name="ㅕㅅ_8" localSheetId="15">#REF!</definedName>
    <definedName name="ㅕㅅ_8" localSheetId="4">#REF!</definedName>
    <definedName name="ㅕㅅ_8" localSheetId="5">#REF!</definedName>
    <definedName name="ㅕㅅ_8" localSheetId="26">#REF!</definedName>
    <definedName name="ㅕㅅ_8" localSheetId="25">#REF!</definedName>
    <definedName name="ㅕㅅ_8">#REF!</definedName>
    <definedName name="ㅕㅏㅕㅏ" localSheetId="24" hidden="1">{#N/A,#N/A,FALSE,"운반시간"}</definedName>
    <definedName name="ㅕㅏㅕㅏ" hidden="1">{#N/A,#N/A,FALSE,"운반시간"}</definedName>
    <definedName name="ㅕㅏㅕㅑㅣ" localSheetId="24" hidden="1">{#N/A,#N/A,FALSE,"속도"}</definedName>
    <definedName name="ㅕㅏㅕㅑㅣ" hidden="1">{#N/A,#N/A,FALSE,"속도"}</definedName>
    <definedName name="ㅕㅛㅎ" localSheetId="24" hidden="1">{#N/A,#N/A,FALSE,"2~8번"}</definedName>
    <definedName name="ㅕㅛㅎ" hidden="1">{#N/A,#N/A,FALSE,"2~8번"}</definedName>
    <definedName name="ㅕㅣㅏ" localSheetId="24" hidden="1">{#N/A,#N/A,FALSE,"운반시간"}</definedName>
    <definedName name="ㅕㅣㅏ" hidden="1">{#N/A,#N/A,FALSE,"운반시간"}</definedName>
    <definedName name="ㅗ" localSheetId="10">#REF!</definedName>
    <definedName name="ㅗ" localSheetId="8">#REF!</definedName>
    <definedName name="ㅗ" localSheetId="15">#REF!</definedName>
    <definedName name="ㅗ" localSheetId="24">#REF!</definedName>
    <definedName name="ㅗ" localSheetId="4">#REF!</definedName>
    <definedName name="ㅗ" localSheetId="5">#REF!</definedName>
    <definedName name="ㅗ" localSheetId="26">#REF!</definedName>
    <definedName name="ㅗ" localSheetId="25">#REF!</definedName>
    <definedName name="ㅗ">#REF!</definedName>
    <definedName name="ㅗ_8" localSheetId="10">#REF!</definedName>
    <definedName name="ㅗ_8" localSheetId="8">#REF!</definedName>
    <definedName name="ㅗ_8" localSheetId="15">#REF!</definedName>
    <definedName name="ㅗ_8" localSheetId="24">#REF!</definedName>
    <definedName name="ㅗ_8" localSheetId="4">#REF!</definedName>
    <definedName name="ㅗ_8" localSheetId="5">#REF!</definedName>
    <definedName name="ㅗ_8" localSheetId="26">#REF!</definedName>
    <definedName name="ㅗ_8" localSheetId="25">#REF!</definedName>
    <definedName name="ㅗ_8">#REF!</definedName>
    <definedName name="ㅗ1" localSheetId="10">#REF!</definedName>
    <definedName name="ㅗ1" localSheetId="15">#REF!</definedName>
    <definedName name="ㅗ1" localSheetId="4">#REF!</definedName>
    <definedName name="ㅗ1" localSheetId="5">#REF!</definedName>
    <definedName name="ㅗ1" localSheetId="26">#REF!</definedName>
    <definedName name="ㅗ1" localSheetId="25">#REF!</definedName>
    <definedName name="ㅗ1">#REF!</definedName>
    <definedName name="ㅗ2" localSheetId="10">#REF!</definedName>
    <definedName name="ㅗ2" localSheetId="15">#REF!</definedName>
    <definedName name="ㅗ2" localSheetId="4">#REF!</definedName>
    <definedName name="ㅗ2" localSheetId="5">#REF!</definedName>
    <definedName name="ㅗ2" localSheetId="26">#REF!</definedName>
    <definedName name="ㅗ2" localSheetId="25">#REF!</definedName>
    <definedName name="ㅗ2">#REF!</definedName>
    <definedName name="ㅗ3" localSheetId="10">#REF!</definedName>
    <definedName name="ㅗ3" localSheetId="15">#REF!</definedName>
    <definedName name="ㅗ3" localSheetId="4">#REF!</definedName>
    <definedName name="ㅗ3" localSheetId="5">#REF!</definedName>
    <definedName name="ㅗ3" localSheetId="26">#REF!</definedName>
    <definedName name="ㅗ3" localSheetId="25">#REF!</definedName>
    <definedName name="ㅗ3">#REF!</definedName>
    <definedName name="ㅗ4" localSheetId="10">#REF!</definedName>
    <definedName name="ㅗ4" localSheetId="15">#REF!</definedName>
    <definedName name="ㅗ4" localSheetId="4">#REF!</definedName>
    <definedName name="ㅗ4" localSheetId="5">#REF!</definedName>
    <definedName name="ㅗ4" localSheetId="26">#REF!</definedName>
    <definedName name="ㅗ4" localSheetId="25">#REF!</definedName>
    <definedName name="ㅗ4">#REF!</definedName>
    <definedName name="ㅗ5" localSheetId="10">#REF!</definedName>
    <definedName name="ㅗ5" localSheetId="15">#REF!</definedName>
    <definedName name="ㅗ5" localSheetId="4">#REF!</definedName>
    <definedName name="ㅗ5" localSheetId="5">#REF!</definedName>
    <definedName name="ㅗ5" localSheetId="26">#REF!</definedName>
    <definedName name="ㅗ5" localSheetId="25">#REF!</definedName>
    <definedName name="ㅗ5">#REF!</definedName>
    <definedName name="ㅗ고" localSheetId="24" hidden="1">{#N/A,#N/A,FALSE,"혼합골재"}</definedName>
    <definedName name="ㅗ고" hidden="1">{#N/A,#N/A,FALSE,"혼합골재"}</definedName>
    <definedName name="ㅗㄷㄱ" localSheetId="10">#REF!</definedName>
    <definedName name="ㅗㄷㄱ" localSheetId="8">#REF!</definedName>
    <definedName name="ㅗㄷㄱ" localSheetId="15">#REF!</definedName>
    <definedName name="ㅗㄷㄱ" localSheetId="24">#REF!</definedName>
    <definedName name="ㅗㄷㄱ" localSheetId="4">#REF!</definedName>
    <definedName name="ㅗㄷㄱ" localSheetId="5">#REF!</definedName>
    <definedName name="ㅗㄷㄱ" localSheetId="26">#REF!</definedName>
    <definedName name="ㅗㄷㄱ" localSheetId="25">#REF!</definedName>
    <definedName name="ㅗㄷㄱ">#REF!</definedName>
    <definedName name="ㅗㄹ" localSheetId="10">#REF!</definedName>
    <definedName name="ㅗㄹ" localSheetId="15">#REF!</definedName>
    <definedName name="ㅗㄹ" localSheetId="4">#REF!</definedName>
    <definedName name="ㅗㄹ" localSheetId="5">#REF!</definedName>
    <definedName name="ㅗㄹ" localSheetId="26">#REF!</definedName>
    <definedName name="ㅗㄹ" localSheetId="25">#REF!</definedName>
    <definedName name="ㅗㄹ">#REF!</definedName>
    <definedName name="ㅗㄹ호" localSheetId="24" hidden="1">{#N/A,#N/A,FALSE,"운반시간"}</definedName>
    <definedName name="ㅗㄹ호" hidden="1">{#N/A,#N/A,FALSE,"운반시간"}</definedName>
    <definedName name="ㅗㅀㄹㅇㄳ" localSheetId="10">#REF!</definedName>
    <definedName name="ㅗㅀㄹㅇㄳ" localSheetId="15">#REF!</definedName>
    <definedName name="ㅗㅀㄹㅇㄳ" localSheetId="4">#REF!</definedName>
    <definedName name="ㅗㅀㄹㅇㄳ" localSheetId="5">#REF!</definedName>
    <definedName name="ㅗㅀㄹㅇㄳ" localSheetId="26">#REF!</definedName>
    <definedName name="ㅗㅀㄹㅇㄳ" localSheetId="25">#REF!</definedName>
    <definedName name="ㅗㅀㄹㅇㄳ">#REF!</definedName>
    <definedName name="ㅗㅅ20" localSheetId="10">#REF!</definedName>
    <definedName name="ㅗㅅ20" localSheetId="8">#REF!</definedName>
    <definedName name="ㅗㅅ20" localSheetId="15">#REF!</definedName>
    <definedName name="ㅗㅅ20" localSheetId="24">#REF!</definedName>
    <definedName name="ㅗㅅ20" localSheetId="4">#REF!</definedName>
    <definedName name="ㅗㅅ20" localSheetId="5">#REF!</definedName>
    <definedName name="ㅗㅅ20" localSheetId="26">#REF!</definedName>
    <definedName name="ㅗㅅ20" localSheetId="25">#REF!</definedName>
    <definedName name="ㅗㅅ20">#REF!</definedName>
    <definedName name="ㅗㅅ20_8" localSheetId="10">#REF!</definedName>
    <definedName name="ㅗㅅ20_8" localSheetId="8">#REF!</definedName>
    <definedName name="ㅗㅅ20_8" localSheetId="15">#REF!</definedName>
    <definedName name="ㅗㅅ20_8" localSheetId="24">#REF!</definedName>
    <definedName name="ㅗㅅ20_8" localSheetId="4">#REF!</definedName>
    <definedName name="ㅗㅅ20_8" localSheetId="5">#REF!</definedName>
    <definedName name="ㅗㅅ20_8" localSheetId="26">#REF!</definedName>
    <definedName name="ㅗㅅ20_8" localSheetId="25">#REF!</definedName>
    <definedName name="ㅗㅅ20_8">#REF!</definedName>
    <definedName name="ㅗ쇼ㅗ" localSheetId="24" hidden="1">{#N/A,#N/A,FALSE,"배수2"}</definedName>
    <definedName name="ㅗ쇼ㅗ" hidden="1">{#N/A,#N/A,FALSE,"배수2"}</definedName>
    <definedName name="ㅗㅇㄹㅇㅎㅇ" localSheetId="10">#REF!</definedName>
    <definedName name="ㅗㅇㄹㅇㅎㅇ" localSheetId="15">#REF!</definedName>
    <definedName name="ㅗㅇㄹㅇㅎㅇ" localSheetId="4">#REF!</definedName>
    <definedName name="ㅗㅇㄹㅇㅎㅇ" localSheetId="5">#REF!</definedName>
    <definedName name="ㅗㅇㄹㅇㅎㅇ" localSheetId="26">#REF!</definedName>
    <definedName name="ㅗㅇㄹㅇㅎㅇ" localSheetId="25">#REF!</definedName>
    <definedName name="ㅗㅇㄹㅇㅎㅇ">#REF!</definedName>
    <definedName name="ㅗㅎㄴㄷㄳㅁ" localSheetId="10">#REF!</definedName>
    <definedName name="ㅗㅎㄴㄷㄳㅁ" localSheetId="8">#REF!</definedName>
    <definedName name="ㅗㅎㄴㄷㄳㅁ" localSheetId="15">#REF!</definedName>
    <definedName name="ㅗㅎㄴㄷㄳㅁ" localSheetId="24">#REF!</definedName>
    <definedName name="ㅗㅎㄴㄷㄳㅁ" localSheetId="4">#REF!</definedName>
    <definedName name="ㅗㅎㄴㄷㄳㅁ" localSheetId="5">#REF!</definedName>
    <definedName name="ㅗㅎㄴㄷㄳㅁ" localSheetId="26">#REF!</definedName>
    <definedName name="ㅗㅎㄴㄷㄳㅁ" localSheetId="25">#REF!</definedName>
    <definedName name="ㅗㅎㄴㄷㄳㅁ">#REF!</definedName>
    <definedName name="ㅗㅎㅆ" localSheetId="10">BlankMacro1</definedName>
    <definedName name="ㅗㅎㅆ" localSheetId="15">BlankMacro1</definedName>
    <definedName name="ㅗㅎㅆ" localSheetId="24">BlankMacro1</definedName>
    <definedName name="ㅗㅎㅆ" localSheetId="4">BlankMacro1</definedName>
    <definedName name="ㅗㅎㅆ" localSheetId="5">BlankMacro1</definedName>
    <definedName name="ㅗㅎㅆ" localSheetId="26">BlankMacro1</definedName>
    <definedName name="ㅗㅎㅆ" localSheetId="25">BlankMacro1</definedName>
    <definedName name="ㅗㅎㅆ">BlankMacro1</definedName>
    <definedName name="ㅗㅑㅐㅗ" localSheetId="10">#REF!</definedName>
    <definedName name="ㅗㅑㅐㅗ" localSheetId="15">#REF!</definedName>
    <definedName name="ㅗㅑㅐㅗ" localSheetId="4">#REF!</definedName>
    <definedName name="ㅗㅑㅐㅗ" localSheetId="5">#REF!</definedName>
    <definedName name="ㅗㅑㅐㅗ" localSheetId="26">#REF!</definedName>
    <definedName name="ㅗㅑㅐㅗ" localSheetId="25">#REF!</definedName>
    <definedName name="ㅗㅑㅐㅗ">#REF!</definedName>
    <definedName name="ㅗㅗ" localSheetId="10">#REF!</definedName>
    <definedName name="ㅗㅗ" localSheetId="15">#REF!</definedName>
    <definedName name="ㅗㅗ" localSheetId="4">#REF!</definedName>
    <definedName name="ㅗㅗ" localSheetId="5">#REF!</definedName>
    <definedName name="ㅗㅗ" localSheetId="26">#REF!</definedName>
    <definedName name="ㅗㅗ" localSheetId="25">#REF!</definedName>
    <definedName name="ㅗㅗ">#REF!</definedName>
    <definedName name="ㅗㅗㅗ"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ㅗㅗㅗ"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ㅗㅗㅗㅗ" localSheetId="24" hidden="1">{#N/A,#N/A,FALSE,"운반시간"}</definedName>
    <definedName name="ㅗㅗㅗㅗ" hidden="1">{#N/A,#N/A,FALSE,"운반시간"}</definedName>
    <definedName name="ㅗㅛㅕㅛ" localSheetId="24" hidden="1">{#N/A,#N/A,FALSE,"포장2"}</definedName>
    <definedName name="ㅗㅛㅕㅛ" hidden="1">{#N/A,#N/A,FALSE,"포장2"}</definedName>
    <definedName name="ㅛ" localSheetId="10">BlankMacro1</definedName>
    <definedName name="ㅛ" localSheetId="15">BlankMacro1</definedName>
    <definedName name="ㅛ" localSheetId="24">BlankMacro1</definedName>
    <definedName name="ㅛ" localSheetId="4">BlankMacro1</definedName>
    <definedName name="ㅛ" localSheetId="5">BlankMacro1</definedName>
    <definedName name="ㅛ" localSheetId="26">BlankMacro1</definedName>
    <definedName name="ㅛ" localSheetId="25">BlankMacro1</definedName>
    <definedName name="ㅛ">BlankMacro1</definedName>
    <definedName name="ㅛㄳ" localSheetId="24" hidden="1">{#N/A,#N/A,FALSE,"조골재"}</definedName>
    <definedName name="ㅛㄳ" hidden="1">{#N/A,#N/A,FALSE,"조골재"}</definedName>
    <definedName name="ㅛㄹㄹㄹㅇㄸㅇ" localSheetId="10">BlankMacro1</definedName>
    <definedName name="ㅛㄹㄹㄹㅇㄸㅇ" localSheetId="15">BlankMacro1</definedName>
    <definedName name="ㅛㄹㄹㄹㅇㄸㅇ" localSheetId="24">BlankMacro1</definedName>
    <definedName name="ㅛㄹㄹㄹㅇㄸㅇ" localSheetId="4">BlankMacro1</definedName>
    <definedName name="ㅛㄹㄹㄹㅇㄸㅇ" localSheetId="5">BlankMacro1</definedName>
    <definedName name="ㅛㄹㄹㄹㅇㄸㅇ" localSheetId="26">BlankMacro1</definedName>
    <definedName name="ㅛㄹㄹㄹㅇㄸㅇ" localSheetId="25">BlankMacro1</definedName>
    <definedName name="ㅛㄹㄹㄹㅇㄸㅇ">BlankMacro1</definedName>
    <definedName name="ㅛㅅ굣ㄱ" localSheetId="10">#REF!</definedName>
    <definedName name="ㅛㅅ굣ㄱ" localSheetId="15">#REF!</definedName>
    <definedName name="ㅛㅅ굣ㄱ" localSheetId="4">#REF!</definedName>
    <definedName name="ㅛㅅ굣ㄱ" localSheetId="5">#REF!</definedName>
    <definedName name="ㅛㅅ굣ㄱ" localSheetId="26">#REF!</definedName>
    <definedName name="ㅛㅅ굣ㄱ" localSheetId="25">#REF!</definedName>
    <definedName name="ㅛㅅ굣ㄱ">#REF!</definedName>
    <definedName name="ㅛ숏ㄷ굣ㄷㄱ" localSheetId="10">#REF!</definedName>
    <definedName name="ㅛ숏ㄷ굣ㄷㄱ" localSheetId="15">#REF!</definedName>
    <definedName name="ㅛ숏ㄷ굣ㄷㄱ" localSheetId="4">#REF!</definedName>
    <definedName name="ㅛ숏ㄷ굣ㄷㄱ" localSheetId="5">#REF!</definedName>
    <definedName name="ㅛ숏ㄷ굣ㄷㄱ" localSheetId="26">#REF!</definedName>
    <definedName name="ㅛ숏ㄷ굣ㄷㄱ" localSheetId="25">#REF!</definedName>
    <definedName name="ㅛ숏ㄷ굣ㄷㄱ">#REF!</definedName>
    <definedName name="ㅛㅛ" localSheetId="10">#N/A</definedName>
    <definedName name="ㅛㅛ" localSheetId="15">#N/A</definedName>
    <definedName name="ㅛㅛ" localSheetId="24">'전기관로 토공산근'!ㅛㅛ</definedName>
    <definedName name="ㅛㅛ" localSheetId="5">#N/A</definedName>
    <definedName name="ㅛㅛ" localSheetId="26">#N/A</definedName>
    <definedName name="ㅛㅛ">공기밸브실조서!ㅛㅛ</definedName>
    <definedName name="ㅛㅛ_1" localSheetId="10">#N/A</definedName>
    <definedName name="ㅛㅛ_1" localSheetId="15">#N/A</definedName>
    <definedName name="ㅛㅛ_1" localSheetId="24">'전기관로 토공산근'!ㅛㅛ_1</definedName>
    <definedName name="ㅛㅛ_1" localSheetId="5">#N/A</definedName>
    <definedName name="ㅛㅛ_1" localSheetId="26">#N/A</definedName>
    <definedName name="ㅛㅛ_1">공기밸브실조서!ㅛㅛ_1</definedName>
    <definedName name="ㅛㅛ_10" localSheetId="10">#N/A</definedName>
    <definedName name="ㅛㅛ_10" localSheetId="15">#N/A</definedName>
    <definedName name="ㅛㅛ_10" localSheetId="24">'전기관로 토공산근'!ㅛㅛ_10</definedName>
    <definedName name="ㅛㅛ_10" localSheetId="5">#N/A</definedName>
    <definedName name="ㅛㅛ_10" localSheetId="26">#N/A</definedName>
    <definedName name="ㅛㅛ_10">공기밸브실조서!ㅛㅛ_10</definedName>
    <definedName name="ㅛㅛ_9" localSheetId="10">#N/A</definedName>
    <definedName name="ㅛㅛ_9" localSheetId="15">#N/A</definedName>
    <definedName name="ㅛㅛ_9" localSheetId="24">'전기관로 토공산근'!ㅛㅛ_9</definedName>
    <definedName name="ㅛㅛ_9" localSheetId="5">#N/A</definedName>
    <definedName name="ㅛㅛ_9" localSheetId="26">#N/A</definedName>
    <definedName name="ㅛㅛ_9">공기밸브실조서!ㅛㅛ_9</definedName>
    <definedName name="ㅛㅛㅎ" localSheetId="10">#REF!</definedName>
    <definedName name="ㅛㅛㅎ" localSheetId="15">#REF!</definedName>
    <definedName name="ㅛㅛㅎ" localSheetId="4">#REF!</definedName>
    <definedName name="ㅛㅛㅎ" localSheetId="5">#REF!</definedName>
    <definedName name="ㅛㅛㅎ" localSheetId="26">#REF!</definedName>
    <definedName name="ㅛㅛㅎ" localSheetId="25">#REF!</definedName>
    <definedName name="ㅛㅛㅎ">#REF!</definedName>
    <definedName name="ㅜ" localSheetId="24" hidden="1">{#N/A,#N/A,FALSE,"조골재"}</definedName>
    <definedName name="ㅜ" hidden="1">{#N/A,#N/A,FALSE,"조골재"}</definedName>
    <definedName name="ㅜ_8" localSheetId="10">#REF!</definedName>
    <definedName name="ㅜ_8" localSheetId="8">#REF!</definedName>
    <definedName name="ㅜ_8" localSheetId="15">#REF!</definedName>
    <definedName name="ㅜ_8" localSheetId="24">#REF!</definedName>
    <definedName name="ㅜ_8" localSheetId="4">#REF!</definedName>
    <definedName name="ㅜ_8" localSheetId="5">#REF!</definedName>
    <definedName name="ㅜ_8" localSheetId="26">#REF!</definedName>
    <definedName name="ㅜ_8" localSheetId="25">#REF!</definedName>
    <definedName name="ㅜ_8">#REF!</definedName>
    <definedName name="ㅜ1" localSheetId="10">#REF!</definedName>
    <definedName name="ㅜ1" localSheetId="15">#REF!</definedName>
    <definedName name="ㅜ1" localSheetId="4">#REF!</definedName>
    <definedName name="ㅜ1" localSheetId="5">#REF!</definedName>
    <definedName name="ㅜ1" localSheetId="26">#REF!</definedName>
    <definedName name="ㅜ1" localSheetId="25">#REF!</definedName>
    <definedName name="ㅜ1">#REF!</definedName>
    <definedName name="ㅜ37" localSheetId="10">#REF!</definedName>
    <definedName name="ㅜ37" localSheetId="15">#REF!</definedName>
    <definedName name="ㅜ37" localSheetId="4">#REF!</definedName>
    <definedName name="ㅜ37" localSheetId="5">#REF!</definedName>
    <definedName name="ㅜ37" localSheetId="26">#REF!</definedName>
    <definedName name="ㅜ37" localSheetId="25">#REF!</definedName>
    <definedName name="ㅜ37">#REF!</definedName>
    <definedName name="ㅜㅜㅜㅜㅜㅜㅜ" localSheetId="10">#REF!</definedName>
    <definedName name="ㅜㅜㅜㅜㅜㅜㅜ" localSheetId="8">#REF!</definedName>
    <definedName name="ㅜㅜㅜㅜㅜㅜㅜ" localSheetId="15">#REF!</definedName>
    <definedName name="ㅜㅜㅜㅜㅜㅜㅜ" localSheetId="24">#REF!</definedName>
    <definedName name="ㅜㅜㅜㅜㅜㅜㅜ" localSheetId="4">#REF!</definedName>
    <definedName name="ㅜㅜㅜㅜㅜㅜㅜ" localSheetId="5">#REF!</definedName>
    <definedName name="ㅜㅜㅜㅜㅜㅜㅜ" localSheetId="26">#REF!</definedName>
    <definedName name="ㅜㅜㅜㅜㅜㅜㅜ" localSheetId="25">#REF!</definedName>
    <definedName name="ㅜㅜㅜㅜㅜㅜㅜ">#REF!</definedName>
    <definedName name="ㅠ" localSheetId="10">'[48]토사(PE)'!#REF!</definedName>
    <definedName name="ㅠ" localSheetId="8">'[48]토사(PE)'!#REF!</definedName>
    <definedName name="ㅠ" localSheetId="15">'[48]토사(PE)'!#REF!</definedName>
    <definedName name="ㅠ" localSheetId="4">'[48]토사(PE)'!#REF!</definedName>
    <definedName name="ㅠ" localSheetId="5">'[48]토사(PE)'!#REF!</definedName>
    <definedName name="ㅠ" localSheetId="26">'[48]토사(PE)'!#REF!</definedName>
    <definedName name="ㅠ" localSheetId="25">'[48]토사(PE)'!#REF!</definedName>
    <definedName name="ㅠ">'[48]토사(PE)'!#REF!</definedName>
    <definedName name="ㅠ_8" localSheetId="10">#REF!</definedName>
    <definedName name="ㅠ_8" localSheetId="8">#REF!</definedName>
    <definedName name="ㅠ_8" localSheetId="15">#REF!</definedName>
    <definedName name="ㅠ_8" localSheetId="24">#REF!</definedName>
    <definedName name="ㅠ_8" localSheetId="4">#REF!</definedName>
    <definedName name="ㅠ_8" localSheetId="5">#REF!</definedName>
    <definedName name="ㅠ_8" localSheetId="26">#REF!</definedName>
    <definedName name="ㅠ_8" localSheetId="25">#REF!</definedName>
    <definedName name="ㅠ_8">#REF!</definedName>
    <definedName name="ㅠ1" localSheetId="10">#REF!</definedName>
    <definedName name="ㅠ1" localSheetId="15">#REF!</definedName>
    <definedName name="ㅠ1" localSheetId="4">#REF!</definedName>
    <definedName name="ㅠ1" localSheetId="5">#REF!</definedName>
    <definedName name="ㅠ1" localSheetId="26">#REF!</definedName>
    <definedName name="ㅠ1" localSheetId="25">#REF!</definedName>
    <definedName name="ㅠ1">#REF!</definedName>
    <definedName name="ㅠ10" localSheetId="10">#REF!</definedName>
    <definedName name="ㅠ10" localSheetId="15">#REF!</definedName>
    <definedName name="ㅠ10" localSheetId="4">#REF!</definedName>
    <definedName name="ㅠ10" localSheetId="5">#REF!</definedName>
    <definedName name="ㅠ10" localSheetId="26">#REF!</definedName>
    <definedName name="ㅠ10" localSheetId="25">#REF!</definedName>
    <definedName name="ㅠ10">#REF!</definedName>
    <definedName name="ㅠ11" localSheetId="10">#REF!</definedName>
    <definedName name="ㅠ11" localSheetId="15">#REF!</definedName>
    <definedName name="ㅠ11" localSheetId="4">#REF!</definedName>
    <definedName name="ㅠ11" localSheetId="5">#REF!</definedName>
    <definedName name="ㅠ11" localSheetId="26">#REF!</definedName>
    <definedName name="ㅠ11" localSheetId="25">#REF!</definedName>
    <definedName name="ㅠ11">#REF!</definedName>
    <definedName name="ㅠ2" localSheetId="10">#REF!</definedName>
    <definedName name="ㅠ2" localSheetId="15">#REF!</definedName>
    <definedName name="ㅠ2" localSheetId="4">#REF!</definedName>
    <definedName name="ㅠ2" localSheetId="5">#REF!</definedName>
    <definedName name="ㅠ2" localSheetId="26">#REF!</definedName>
    <definedName name="ㅠ2" localSheetId="25">#REF!</definedName>
    <definedName name="ㅠ2">#REF!</definedName>
    <definedName name="ㅠ3" localSheetId="10">#REF!</definedName>
    <definedName name="ㅠ3" localSheetId="15">#REF!</definedName>
    <definedName name="ㅠ3" localSheetId="4">#REF!</definedName>
    <definedName name="ㅠ3" localSheetId="5">#REF!</definedName>
    <definedName name="ㅠ3" localSheetId="26">#REF!</definedName>
    <definedName name="ㅠ3" localSheetId="25">#REF!</definedName>
    <definedName name="ㅠ3">#REF!</definedName>
    <definedName name="ㅠ359" localSheetId="10">#REF!</definedName>
    <definedName name="ㅠ359" localSheetId="8">#REF!</definedName>
    <definedName name="ㅠ359" localSheetId="15">#REF!</definedName>
    <definedName name="ㅠ359" localSheetId="24">#REF!</definedName>
    <definedName name="ㅠ359" localSheetId="4">#REF!</definedName>
    <definedName name="ㅠ359" localSheetId="5">#REF!</definedName>
    <definedName name="ㅠ359" localSheetId="26">#REF!</definedName>
    <definedName name="ㅠ359" localSheetId="25">#REF!</definedName>
    <definedName name="ㅠ359">#REF!</definedName>
    <definedName name="ㅠ359_8" localSheetId="10">#REF!</definedName>
    <definedName name="ㅠ359_8" localSheetId="8">#REF!</definedName>
    <definedName name="ㅠ359_8" localSheetId="15">#REF!</definedName>
    <definedName name="ㅠ359_8" localSheetId="24">#REF!</definedName>
    <definedName name="ㅠ359_8" localSheetId="4">#REF!</definedName>
    <definedName name="ㅠ359_8" localSheetId="5">#REF!</definedName>
    <definedName name="ㅠ359_8" localSheetId="26">#REF!</definedName>
    <definedName name="ㅠ359_8" localSheetId="25">#REF!</definedName>
    <definedName name="ㅠ359_8">#REF!</definedName>
    <definedName name="ㅠ4" localSheetId="10">#REF!</definedName>
    <definedName name="ㅠ4" localSheetId="15">#REF!</definedName>
    <definedName name="ㅠ4" localSheetId="4">#REF!</definedName>
    <definedName name="ㅠ4" localSheetId="5">#REF!</definedName>
    <definedName name="ㅠ4" localSheetId="26">#REF!</definedName>
    <definedName name="ㅠ4" localSheetId="25">#REF!</definedName>
    <definedName name="ㅠ4">#REF!</definedName>
    <definedName name="ㅠ5" localSheetId="10">#REF!</definedName>
    <definedName name="ㅠ5" localSheetId="15">#REF!</definedName>
    <definedName name="ㅠ5" localSheetId="4">#REF!</definedName>
    <definedName name="ㅠ5" localSheetId="5">#REF!</definedName>
    <definedName name="ㅠ5" localSheetId="26">#REF!</definedName>
    <definedName name="ㅠ5" localSheetId="25">#REF!</definedName>
    <definedName name="ㅠ5">#REF!</definedName>
    <definedName name="ㅠ6" localSheetId="10">#REF!</definedName>
    <definedName name="ㅠ6" localSheetId="15">#REF!</definedName>
    <definedName name="ㅠ6" localSheetId="4">#REF!</definedName>
    <definedName name="ㅠ6" localSheetId="5">#REF!</definedName>
    <definedName name="ㅠ6" localSheetId="26">#REF!</definedName>
    <definedName name="ㅠ6" localSheetId="25">#REF!</definedName>
    <definedName name="ㅠ6">#REF!</definedName>
    <definedName name="ㅠ632">[107]기계경비!$J$61</definedName>
    <definedName name="ㅠ7" localSheetId="10">#REF!</definedName>
    <definedName name="ㅠ7" localSheetId="15">#REF!</definedName>
    <definedName name="ㅠ7" localSheetId="4">#REF!</definedName>
    <definedName name="ㅠ7" localSheetId="5">#REF!</definedName>
    <definedName name="ㅠ7" localSheetId="26">#REF!</definedName>
    <definedName name="ㅠ7" localSheetId="25">#REF!</definedName>
    <definedName name="ㅠ7">#REF!</definedName>
    <definedName name="ㅠ8" localSheetId="10">#REF!</definedName>
    <definedName name="ㅠ8" localSheetId="15">#REF!</definedName>
    <definedName name="ㅠ8" localSheetId="4">#REF!</definedName>
    <definedName name="ㅠ8" localSheetId="5">#REF!</definedName>
    <definedName name="ㅠ8" localSheetId="26">#REF!</definedName>
    <definedName name="ㅠ8" localSheetId="25">#REF!</definedName>
    <definedName name="ㅠ8">#REF!</definedName>
    <definedName name="ㅠ9" localSheetId="10">#REF!</definedName>
    <definedName name="ㅠ9" localSheetId="15">#REF!</definedName>
    <definedName name="ㅠ9" localSheetId="4">#REF!</definedName>
    <definedName name="ㅠ9" localSheetId="5">#REF!</definedName>
    <definedName name="ㅠ9" localSheetId="26">#REF!</definedName>
    <definedName name="ㅠ9" localSheetId="25">#REF!</definedName>
    <definedName name="ㅠ9">#REF!</definedName>
    <definedName name="ㅠ뮤ㅐ" localSheetId="10" hidden="1">#REF!</definedName>
    <definedName name="ㅠ뮤ㅐ" localSheetId="8" hidden="1">#REF!</definedName>
    <definedName name="ㅠ뮤ㅐ" localSheetId="15" hidden="1">#REF!</definedName>
    <definedName name="ㅠ뮤ㅐ" localSheetId="24" hidden="1">#REF!</definedName>
    <definedName name="ㅠ뮤ㅐ" localSheetId="4" hidden="1">#REF!</definedName>
    <definedName name="ㅠ뮤ㅐ" localSheetId="5" hidden="1">#REF!</definedName>
    <definedName name="ㅠ뮤ㅐ" localSheetId="26" hidden="1">#REF!</definedName>
    <definedName name="ㅠ뮤ㅐ" localSheetId="25" hidden="1">#REF!</definedName>
    <definedName name="ㅠ뮤ㅐ" hidden="1">#REF!</definedName>
    <definedName name="ㅠㅍ" localSheetId="24"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ㅠ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ㅠㅎㅁ" localSheetId="10">#REF!</definedName>
    <definedName name="ㅠㅎㅁ" localSheetId="8">#REF!</definedName>
    <definedName name="ㅠㅎㅁ" localSheetId="15">#REF!</definedName>
    <definedName name="ㅠㅎㅁ" localSheetId="24">#REF!</definedName>
    <definedName name="ㅠㅎㅁ" localSheetId="4">#REF!</definedName>
    <definedName name="ㅠㅎㅁ" localSheetId="5">#REF!</definedName>
    <definedName name="ㅠㅎㅁ" localSheetId="26">#REF!</definedName>
    <definedName name="ㅠㅎㅁ" localSheetId="25">#REF!</definedName>
    <definedName name="ㅠㅎㅁ">#REF!</definedName>
    <definedName name="ㅠㅗㅁㅈㄷ" localSheetId="10">#REF!</definedName>
    <definedName name="ㅠㅗㅁㅈㄷ" localSheetId="8">#REF!</definedName>
    <definedName name="ㅠㅗㅁㅈㄷ" localSheetId="15">#REF!</definedName>
    <definedName name="ㅠㅗㅁㅈㄷ" localSheetId="24">#REF!</definedName>
    <definedName name="ㅠㅗㅁㅈㄷ" localSheetId="4">#REF!</definedName>
    <definedName name="ㅠㅗㅁㅈㄷ" localSheetId="5">#REF!</definedName>
    <definedName name="ㅠㅗㅁㅈㄷ" localSheetId="26">#REF!</definedName>
    <definedName name="ㅠㅗㅁㅈㄷ" localSheetId="25">#REF!</definedName>
    <definedName name="ㅠㅗㅁㅈㄷ">#REF!</definedName>
    <definedName name="ㅠㅗㅠㄷㄱㅁ" localSheetId="10">#REF!</definedName>
    <definedName name="ㅠㅗㅠㄷㄱㅁ" localSheetId="8">#REF!</definedName>
    <definedName name="ㅠㅗㅠㄷㄱㅁ" localSheetId="15">#REF!</definedName>
    <definedName name="ㅠㅗㅠㄷㄱㅁ" localSheetId="24">#REF!</definedName>
    <definedName name="ㅠㅗㅠㄷㄱㅁ" localSheetId="4">#REF!</definedName>
    <definedName name="ㅠㅗㅠㄷㄱㅁ" localSheetId="5">#REF!</definedName>
    <definedName name="ㅠㅗㅠㄷㄱㅁ" localSheetId="26">#REF!</definedName>
    <definedName name="ㅠㅗㅠㄷㄱㅁ" localSheetId="25">#REF!</definedName>
    <definedName name="ㅠㅗㅠㄷㄱㅁ">#REF!</definedName>
    <definedName name="ㅠㅠ" localSheetId="10">#REF!</definedName>
    <definedName name="ㅠㅠ" localSheetId="8">#REF!</definedName>
    <definedName name="ㅠㅠ" localSheetId="15">#REF!</definedName>
    <definedName name="ㅠㅠ" localSheetId="4">#REF!</definedName>
    <definedName name="ㅠㅠ" localSheetId="5">#REF!</definedName>
    <definedName name="ㅠㅠ" localSheetId="26">#REF!</definedName>
    <definedName name="ㅠㅠ" localSheetId="25">#REF!</definedName>
    <definedName name="ㅠㅠ">#REF!</definedName>
    <definedName name="ㅠㅠ_8" localSheetId="10">#REF!</definedName>
    <definedName name="ㅠㅠ_8" localSheetId="8">#REF!</definedName>
    <definedName name="ㅠㅠ_8" localSheetId="15">#REF!</definedName>
    <definedName name="ㅠㅠ_8" localSheetId="4">#REF!</definedName>
    <definedName name="ㅠㅠ_8" localSheetId="5">#REF!</definedName>
    <definedName name="ㅠㅠ_8" localSheetId="26">#REF!</definedName>
    <definedName name="ㅠㅠ_8" localSheetId="25">#REF!</definedName>
    <definedName name="ㅠㅠ_8">#REF!</definedName>
    <definedName name="ㅡ" localSheetId="24" hidden="1">{#N/A,#N/A,FALSE,"2~8번"}</definedName>
    <definedName name="ㅡ" hidden="1">{#N/A,#N/A,FALSE,"2~8번"}</definedName>
    <definedName name="ㅡ_8" localSheetId="10">#REF!</definedName>
    <definedName name="ㅡ_8" localSheetId="8">#REF!</definedName>
    <definedName name="ㅡ_8" localSheetId="15">#REF!</definedName>
    <definedName name="ㅡ_8" localSheetId="24">#REF!</definedName>
    <definedName name="ㅡ_8" localSheetId="4">#REF!</definedName>
    <definedName name="ㅡ_8" localSheetId="5">#REF!</definedName>
    <definedName name="ㅡ_8" localSheetId="26">#REF!</definedName>
    <definedName name="ㅡ_8" localSheetId="25">#REF!</definedName>
    <definedName name="ㅡ_8">#REF!</definedName>
    <definedName name="ㅡ37" localSheetId="10">#REF!</definedName>
    <definedName name="ㅡ37" localSheetId="8">#REF!</definedName>
    <definedName name="ㅡ37" localSheetId="15">#REF!</definedName>
    <definedName name="ㅡ37" localSheetId="24">#REF!</definedName>
    <definedName name="ㅡ37" localSheetId="4">#REF!</definedName>
    <definedName name="ㅡ37" localSheetId="5">#REF!</definedName>
    <definedName name="ㅡ37" localSheetId="26">#REF!</definedName>
    <definedName name="ㅡ37" localSheetId="25">#REF!</definedName>
    <definedName name="ㅡ37">#REF!</definedName>
    <definedName name="ㅡㅏㅗㅛ" localSheetId="24" hidden="1">{#N/A,#N/A,FALSE,"2~8번"}</definedName>
    <definedName name="ㅡㅏㅗㅛ" hidden="1">{#N/A,#N/A,FALSE,"2~8번"}</definedName>
    <definedName name="ㅡㅡㅡㅡ" localSheetId="10">[5]!ㅡㅡㅡㅡ</definedName>
    <definedName name="ㅡㅡㅡㅡ" localSheetId="8">[5]!ㅡㅡㅡㅡ</definedName>
    <definedName name="ㅡㅡㅡㅡ" localSheetId="15">[5]!ㅡㅡㅡㅡ</definedName>
    <definedName name="ㅡㅡㅡㅡ" localSheetId="4">[5]!ㅡㅡㅡㅡ</definedName>
    <definedName name="ㅡㅡㅡㅡ" localSheetId="5">[5]!ㅡㅡㅡㅡ</definedName>
    <definedName name="ㅡㅡㅡㅡ" localSheetId="26">[5]!ㅡㅡㅡㅡ</definedName>
    <definedName name="ㅡㅡㅡㅡ" localSheetId="25">[5]!ㅡㅡㅡㅡ</definedName>
    <definedName name="ㅡㅡㅡㅡ">[5]!ㅡㅡㅡㅡ</definedName>
    <definedName name="ㅣ" localSheetId="10">#REF!</definedName>
    <definedName name="ㅣ" localSheetId="8">#REF!</definedName>
    <definedName name="ㅣ" localSheetId="15">#REF!</definedName>
    <definedName name="ㅣ" localSheetId="24">#REF!</definedName>
    <definedName name="ㅣ" localSheetId="4">#REF!</definedName>
    <definedName name="ㅣ" localSheetId="5">#REF!</definedName>
    <definedName name="ㅣ" localSheetId="26">#REF!</definedName>
    <definedName name="ㅣ" localSheetId="25">#REF!</definedName>
    <definedName name="ㅣ">#REF!</definedName>
    <definedName name="ㅣ_8" localSheetId="10">#REF!</definedName>
    <definedName name="ㅣ_8" localSheetId="8">#REF!</definedName>
    <definedName name="ㅣ_8" localSheetId="15">#REF!</definedName>
    <definedName name="ㅣ_8" localSheetId="24">#REF!</definedName>
    <definedName name="ㅣ_8" localSheetId="4">#REF!</definedName>
    <definedName name="ㅣ_8" localSheetId="5">#REF!</definedName>
    <definedName name="ㅣ_8" localSheetId="26">#REF!</definedName>
    <definedName name="ㅣ_8" localSheetId="25">#REF!</definedName>
    <definedName name="ㅣ_8">#REF!</definedName>
    <definedName name="ㅣ1" localSheetId="10">#REF!</definedName>
    <definedName name="ㅣ1" localSheetId="15">#REF!</definedName>
    <definedName name="ㅣ1" localSheetId="4">#REF!</definedName>
    <definedName name="ㅣ1" localSheetId="5">#REF!</definedName>
    <definedName name="ㅣ1" localSheetId="26">#REF!</definedName>
    <definedName name="ㅣ1" localSheetId="25">#REF!</definedName>
    <definedName name="ㅣ1">#REF!</definedName>
    <definedName name="ㅣ189" localSheetId="10">#REF!</definedName>
    <definedName name="ㅣ189" localSheetId="8">#REF!</definedName>
    <definedName name="ㅣ189" localSheetId="15">#REF!</definedName>
    <definedName name="ㅣ189" localSheetId="24">#REF!</definedName>
    <definedName name="ㅣ189" localSheetId="4">#REF!</definedName>
    <definedName name="ㅣ189" localSheetId="5">#REF!</definedName>
    <definedName name="ㅣ189" localSheetId="26">#REF!</definedName>
    <definedName name="ㅣ189" localSheetId="25">#REF!</definedName>
    <definedName name="ㅣ189">#REF!</definedName>
    <definedName name="ㅣ35" localSheetId="10">#REF!</definedName>
    <definedName name="ㅣ35" localSheetId="15">#REF!</definedName>
    <definedName name="ㅣ35" localSheetId="4">#REF!</definedName>
    <definedName name="ㅣ35" localSheetId="5">#REF!</definedName>
    <definedName name="ㅣ35" localSheetId="26">#REF!</definedName>
    <definedName name="ㅣ35" localSheetId="25">#REF!</definedName>
    <definedName name="ㅣ35">#REF!</definedName>
    <definedName name="ㅣㄱ">#NAME?</definedName>
    <definedName name="ㅣㄱ_1">#NAME?</definedName>
    <definedName name="ㅣㄱ_10">#NAME?</definedName>
    <definedName name="ㅣㄱ_9">#NAME?</definedName>
    <definedName name="ㅣㅎㄹㅇㅇ" localSheetId="24" hidden="1">{#N/A,#N/A,FALSE,"토공2"}</definedName>
    <definedName name="ㅣㅎㄹㅇㅇ" hidden="1">{#N/A,#N/A,FALSE,"토공2"}</definedName>
    <definedName name="ㅣㅏ" localSheetId="10" hidden="1">#REF!</definedName>
    <definedName name="ㅣㅏ" localSheetId="8" hidden="1">#REF!</definedName>
    <definedName name="ㅣㅏ" localSheetId="15" hidden="1">#REF!</definedName>
    <definedName name="ㅣㅏ" localSheetId="4" hidden="1">#REF!</definedName>
    <definedName name="ㅣㅏ" localSheetId="5" hidden="1">#REF!</definedName>
    <definedName name="ㅣㅏ" localSheetId="26" hidden="1">#REF!</definedName>
    <definedName name="ㅣㅏ" localSheetId="25" hidden="1">#REF!</definedName>
    <definedName name="ㅣㅏ" hidden="1">#REF!</definedName>
    <definedName name="ㅣㅏㅑㅣ" localSheetId="24" hidden="1">{#N/A,#N/A,FALSE,"구조1"}</definedName>
    <definedName name="ㅣㅏㅑㅣ" hidden="1">{#N/A,#N/A,FALSE,"구조1"}</definedName>
    <definedName name="ㅣㅏㅓ" localSheetId="24" hidden="1">{#N/A,#N/A,FALSE,"운반시간"}</definedName>
    <definedName name="ㅣㅏㅓ" hidden="1">{#N/A,#N/A,FALSE,"운반시간"}</definedName>
    <definedName name="ㅣㅏㅓㅣㅏㅓㅣ" localSheetId="24" hidden="1">{#N/A,#N/A,FALSE,"속도"}</definedName>
    <definedName name="ㅣㅏㅓㅣㅏㅓㅣ" hidden="1">{#N/A,#N/A,FALSE,"속도"}</definedName>
    <definedName name="ㅣㅏㅕㅑㅣㅑ" localSheetId="24" hidden="1">{#N/A,#N/A,FALSE,"이정표"}</definedName>
    <definedName name="ㅣㅏㅕㅑㅣㅑ" hidden="1">{#N/A,#N/A,FALSE,"이정표"}</definedName>
    <definedName name="ㅣㅑㅣㅑ" localSheetId="24" hidden="1">{#N/A,#N/A,FALSE,"배수1"}</definedName>
    <definedName name="ㅣㅑㅣㅑ" hidden="1">{#N/A,#N/A,FALSE,"배수1"}</definedName>
    <definedName name="ㅣㅑㅣㅣ" localSheetId="24" hidden="1">{#N/A,#N/A,FALSE,"혼합골재"}</definedName>
    <definedName name="ㅣㅑㅣㅣ" hidden="1">{#N/A,#N/A,FALSE,"혼합골재"}</definedName>
    <definedName name="ㅣㅓㅓㅑ" localSheetId="10">#REF!</definedName>
    <definedName name="ㅣㅓㅓㅑ" localSheetId="8">#REF!</definedName>
    <definedName name="ㅣㅓㅓㅑ" localSheetId="15">#REF!</definedName>
    <definedName name="ㅣㅓㅓㅑ" localSheetId="24">#REF!</definedName>
    <definedName name="ㅣㅓㅓㅑ" localSheetId="4">#REF!</definedName>
    <definedName name="ㅣㅓㅓㅑ" localSheetId="5">#REF!</definedName>
    <definedName name="ㅣㅓㅓㅑ" localSheetId="26">#REF!</definedName>
    <definedName name="ㅣㅓㅓㅑ" localSheetId="25">#REF!</definedName>
    <definedName name="ㅣㅓㅓㅑ">#REF!</definedName>
    <definedName name="ㅣㅣ" localSheetId="24">#REF!</definedName>
    <definedName name="ㅣㅣ" hidden="1">{#N/A,#N/A,FALSE,"골재소요량";#N/A,#N/A,FALSE,"골재소요량"}</definedName>
    <definedName name="ㅣㅣㅣ" localSheetId="10" hidden="1">#REF!</definedName>
    <definedName name="ㅣㅣㅣ" localSheetId="8" hidden="1">#REF!</definedName>
    <definedName name="ㅣㅣㅣ" localSheetId="15" hidden="1">#REF!</definedName>
    <definedName name="ㅣㅣㅣ" localSheetId="24">#REF!</definedName>
    <definedName name="ㅣㅣㅣ" localSheetId="4" hidden="1">#REF!</definedName>
    <definedName name="ㅣㅣㅣ" localSheetId="5" hidden="1">#REF!</definedName>
    <definedName name="ㅣㅣㅣ" localSheetId="26" hidden="1">#REF!</definedName>
    <definedName name="ㅣㅣㅣ" localSheetId="25" hidden="1">#REF!</definedName>
    <definedName name="ㅣㅣㅣ" hidden="1">#REF!</definedName>
    <definedName name="ㅣㅣㅣㅣㅣ" localSheetId="10" hidden="1">[67]조명시설!#REF!</definedName>
    <definedName name="ㅣㅣㅣㅣㅣ" localSheetId="8" hidden="1">[67]조명시설!#REF!</definedName>
    <definedName name="ㅣㅣㅣㅣㅣ" localSheetId="15" hidden="1">[67]조명시설!#REF!</definedName>
    <definedName name="ㅣㅣㅣㅣㅣ" localSheetId="4" hidden="1">[67]조명시설!#REF!</definedName>
    <definedName name="ㅣㅣㅣㅣㅣ" localSheetId="5" hidden="1">[67]조명시설!#REF!</definedName>
    <definedName name="ㅣㅣㅣㅣㅣ" localSheetId="26" hidden="1">[67]조명시설!#REF!</definedName>
    <definedName name="ㅣㅣㅣㅣㅣ" localSheetId="25" hidden="1">[67]조명시설!#REF!</definedName>
    <definedName name="ㅣㅣㅣㅣㅣ" hidden="1">[67]조명시설!#REF!</definedName>
    <definedName name="ㅣㅣㅣㅣㅣㅣ" localSheetId="10" hidden="1">[67]조명시설!#REF!</definedName>
    <definedName name="ㅣㅣㅣㅣㅣㅣ" localSheetId="8" hidden="1">[67]조명시설!#REF!</definedName>
    <definedName name="ㅣㅣㅣㅣㅣㅣ" localSheetId="15" hidden="1">[67]조명시설!#REF!</definedName>
    <definedName name="ㅣㅣㅣㅣㅣㅣ" localSheetId="4" hidden="1">[67]조명시설!#REF!</definedName>
    <definedName name="ㅣㅣㅣㅣㅣㅣ" localSheetId="5" hidden="1">[67]조명시설!#REF!</definedName>
    <definedName name="ㅣㅣㅣㅣㅣㅣ" localSheetId="26" hidden="1">[67]조명시설!#REF!</definedName>
    <definedName name="ㅣㅣㅣㅣㅣㅣ" localSheetId="25" hidden="1">[67]조명시설!#REF!</definedName>
    <definedName name="ㅣㅣㅣㅣㅣㅣ" hidden="1">[67]조명시설!#REF!</definedName>
  </definedNames>
  <calcPr calcId="162913" iterate="1"/>
  <fileRecoveryPr autoRecover="0"/>
</workbook>
</file>

<file path=xl/calcChain.xml><?xml version="1.0" encoding="utf-8"?>
<calcChain xmlns="http://schemas.openxmlformats.org/spreadsheetml/2006/main">
  <c r="AI85" i="93" l="1"/>
  <c r="G14" i="120" l="1"/>
  <c r="J5" i="106" s="1"/>
  <c r="M7" i="94" l="1"/>
  <c r="L7" i="94"/>
  <c r="H7" i="94" s="1"/>
  <c r="F7" i="94"/>
  <c r="G11" i="94"/>
  <c r="M4" i="94"/>
  <c r="L4" i="94"/>
  <c r="F4" i="94"/>
  <c r="H4" i="94" l="1"/>
  <c r="O7" i="117" l="1"/>
  <c r="AJ49" i="98"/>
  <c r="AJ50" i="98" s="1"/>
  <c r="AJ45" i="98"/>
  <c r="AJ46" i="98" s="1"/>
  <c r="J49" i="98"/>
  <c r="J50" i="98" s="1"/>
  <c r="J45" i="98"/>
  <c r="J46" i="98" s="1"/>
  <c r="AT5" i="130" l="1"/>
  <c r="Z6" i="119" l="1"/>
  <c r="H9" i="120"/>
  <c r="F9" i="120"/>
  <c r="M10" i="120" l="1"/>
  <c r="L10" i="120"/>
  <c r="F10" i="120"/>
  <c r="F10" i="94"/>
  <c r="G10" i="94"/>
  <c r="D10" i="94" s="1"/>
  <c r="F14" i="120"/>
  <c r="D14" i="120"/>
  <c r="AA3" i="98"/>
  <c r="AC13" i="98"/>
  <c r="AL22" i="98"/>
  <c r="AL23" i="98" s="1"/>
  <c r="AO22" i="98"/>
  <c r="AG30" i="98" s="1"/>
  <c r="AJ26" i="98"/>
  <c r="AJ27" i="98" s="1"/>
  <c r="AJ32" i="98" s="1"/>
  <c r="AJ30" i="98"/>
  <c r="AJ37" i="98"/>
  <c r="AJ41" i="98"/>
  <c r="AD45" i="98" l="1"/>
  <c r="AD49" i="98"/>
  <c r="H10" i="120"/>
  <c r="AO23" i="98"/>
  <c r="AL7" i="98"/>
  <c r="AL11" i="98"/>
  <c r="AL12" i="98"/>
  <c r="AD43" i="98"/>
  <c r="AD30" i="98"/>
  <c r="AY30" i="98" s="1"/>
  <c r="AH100" i="93"/>
  <c r="AH101" i="93"/>
  <c r="AH102" i="93"/>
  <c r="AH103" i="93"/>
  <c r="AH104" i="93"/>
  <c r="AH105" i="93"/>
  <c r="AH106" i="93"/>
  <c r="AH107" i="93"/>
  <c r="AH108" i="93"/>
  <c r="AH110" i="93"/>
  <c r="AH111" i="93"/>
  <c r="AH112" i="93"/>
  <c r="AH113" i="93"/>
  <c r="AH114" i="93"/>
  <c r="AH115" i="93"/>
  <c r="AH116" i="93"/>
  <c r="AH117" i="93"/>
  <c r="AH118" i="93"/>
  <c r="AH119" i="93"/>
  <c r="AH120" i="93"/>
  <c r="AH121" i="93"/>
  <c r="AH122" i="93"/>
  <c r="AH123" i="93"/>
  <c r="AH124" i="93"/>
  <c r="AH125" i="93"/>
  <c r="AH126" i="93"/>
  <c r="AH127" i="93"/>
  <c r="AH128" i="93"/>
  <c r="AH129" i="93"/>
  <c r="AH130" i="93"/>
  <c r="AH131" i="93"/>
  <c r="AH132" i="93"/>
  <c r="AH133" i="93"/>
  <c r="AH134" i="93"/>
  <c r="AH135" i="93"/>
  <c r="AH137" i="93"/>
  <c r="AH138" i="93"/>
  <c r="AH139" i="93"/>
  <c r="AH140" i="93"/>
  <c r="AH141" i="93"/>
  <c r="AH142" i="93"/>
  <c r="AH143" i="93"/>
  <c r="AH144" i="93"/>
  <c r="AH145" i="93"/>
  <c r="AH146" i="93"/>
  <c r="AH147" i="93"/>
  <c r="AH148" i="93"/>
  <c r="AH149" i="93"/>
  <c r="AH150" i="93"/>
  <c r="AH151" i="93"/>
  <c r="AH152" i="93"/>
  <c r="AH153" i="93"/>
  <c r="AH154" i="93"/>
  <c r="AH155" i="93"/>
  <c r="AH156" i="93"/>
  <c r="AH157" i="93"/>
  <c r="AH158" i="93"/>
  <c r="AH159" i="93"/>
  <c r="AH160" i="93"/>
  <c r="AH161" i="93"/>
  <c r="AH162" i="93"/>
  <c r="AH163" i="93"/>
  <c r="AH164" i="93"/>
  <c r="AH165" i="93"/>
  <c r="AH166" i="93"/>
  <c r="AH167" i="93"/>
  <c r="AH168" i="93"/>
  <c r="AH169" i="93"/>
  <c r="AH170" i="93"/>
  <c r="AH172" i="93"/>
  <c r="AH173" i="93"/>
  <c r="AH174" i="93"/>
  <c r="AH175" i="93"/>
  <c r="AH176" i="93"/>
  <c r="AH177" i="93"/>
  <c r="AH178" i="93"/>
  <c r="AH179" i="93"/>
  <c r="AH180" i="93"/>
  <c r="AH181" i="93"/>
  <c r="AH182" i="93"/>
  <c r="AH183" i="93"/>
  <c r="AH184" i="93"/>
  <c r="AH185" i="93"/>
  <c r="AH186" i="93"/>
  <c r="AH187" i="93"/>
  <c r="AH189" i="93"/>
  <c r="AH190" i="93"/>
  <c r="AH191" i="93"/>
  <c r="AH192" i="93"/>
  <c r="AH193" i="93"/>
  <c r="AH194" i="93"/>
  <c r="AH195" i="93"/>
  <c r="AH196" i="93"/>
  <c r="AH197" i="93"/>
  <c r="AH198" i="93"/>
  <c r="AH199" i="93"/>
  <c r="AH200" i="93"/>
  <c r="AH201" i="93"/>
  <c r="AH202" i="93"/>
  <c r="AH203" i="93"/>
  <c r="AH204" i="93"/>
  <c r="AH205" i="93"/>
  <c r="AH206" i="93"/>
  <c r="AH207" i="93"/>
  <c r="AH208" i="93"/>
  <c r="AH209" i="93"/>
  <c r="AH210" i="93"/>
  <c r="AH211" i="93"/>
  <c r="AH212" i="93"/>
  <c r="AH213" i="93"/>
  <c r="AH214" i="93"/>
  <c r="AH215" i="93"/>
  <c r="AH216" i="93"/>
  <c r="AH217" i="93"/>
  <c r="AH218" i="93"/>
  <c r="AH219" i="93"/>
  <c r="AH220" i="93"/>
  <c r="AH221" i="93"/>
  <c r="AH222" i="93"/>
  <c r="AH223" i="93"/>
  <c r="AH224" i="93"/>
  <c r="AH225" i="93"/>
  <c r="AH226" i="93"/>
  <c r="AH227" i="93"/>
  <c r="AH228" i="93"/>
  <c r="AH229" i="93"/>
  <c r="AH230" i="93"/>
  <c r="AH231" i="93"/>
  <c r="AH232" i="93"/>
  <c r="AH233" i="93"/>
  <c r="AH234" i="93"/>
  <c r="AH235" i="93"/>
  <c r="AH236" i="93"/>
  <c r="AH237" i="93"/>
  <c r="AH238" i="93"/>
  <c r="AH239" i="93"/>
  <c r="AH240" i="93"/>
  <c r="AH241" i="93"/>
  <c r="AH242" i="93"/>
  <c r="AH243" i="93"/>
  <c r="G100" i="93"/>
  <c r="K100" i="93" s="1"/>
  <c r="G101" i="93"/>
  <c r="K101" i="93" s="1"/>
  <c r="G102" i="93"/>
  <c r="K102" i="93" s="1"/>
  <c r="G103" i="93"/>
  <c r="U103" i="93" s="1"/>
  <c r="G104" i="93"/>
  <c r="G105" i="93"/>
  <c r="G106" i="93"/>
  <c r="G107" i="93"/>
  <c r="G108" i="93"/>
  <c r="U108" i="93" s="1"/>
  <c r="G111" i="93"/>
  <c r="S111" i="93" s="1"/>
  <c r="G112" i="93"/>
  <c r="M112" i="93" s="1"/>
  <c r="G113" i="93"/>
  <c r="M113" i="93" s="1"/>
  <c r="G114" i="93"/>
  <c r="G115" i="93"/>
  <c r="G116" i="93"/>
  <c r="Q116" i="93" s="1"/>
  <c r="G117" i="93"/>
  <c r="G118" i="93"/>
  <c r="G119" i="93"/>
  <c r="Q119" i="93" s="1"/>
  <c r="G120" i="93"/>
  <c r="M120" i="93" s="1"/>
  <c r="G121" i="93"/>
  <c r="G122" i="93"/>
  <c r="G123" i="93"/>
  <c r="G124" i="93"/>
  <c r="S124" i="93" s="1"/>
  <c r="G125" i="93"/>
  <c r="G126" i="93"/>
  <c r="G127" i="93"/>
  <c r="W127" i="93" s="1"/>
  <c r="G128" i="93"/>
  <c r="G129" i="93"/>
  <c r="M129" i="93" s="1"/>
  <c r="G130" i="93"/>
  <c r="G131" i="93"/>
  <c r="G132" i="93"/>
  <c r="Q132" i="93" s="1"/>
  <c r="G133" i="93"/>
  <c r="G134" i="93"/>
  <c r="G135" i="93"/>
  <c r="W135" i="93" s="1"/>
  <c r="M137" i="93"/>
  <c r="G138" i="93"/>
  <c r="G139" i="93"/>
  <c r="G140" i="93"/>
  <c r="U140" i="93" s="1"/>
  <c r="G141" i="93"/>
  <c r="G142" i="93"/>
  <c r="G143" i="93"/>
  <c r="W143" i="93" s="1"/>
  <c r="G144" i="93"/>
  <c r="G145" i="93"/>
  <c r="G146" i="93"/>
  <c r="G147" i="93"/>
  <c r="AA147" i="93" s="1"/>
  <c r="G148" i="93"/>
  <c r="Q148" i="93" s="1"/>
  <c r="G149" i="93"/>
  <c r="M149" i="93" s="1"/>
  <c r="G150" i="93"/>
  <c r="G151" i="93"/>
  <c r="W151" i="93" s="1"/>
  <c r="G152" i="93"/>
  <c r="M152" i="93" s="1"/>
  <c r="G153" i="93"/>
  <c r="M153" i="93" s="1"/>
  <c r="G154" i="93"/>
  <c r="G155" i="93"/>
  <c r="Y155" i="93" s="1"/>
  <c r="G156" i="93"/>
  <c r="S156" i="93" s="1"/>
  <c r="G157" i="93"/>
  <c r="G158" i="93"/>
  <c r="G159" i="93"/>
  <c r="G160" i="93"/>
  <c r="G161" i="93"/>
  <c r="M161" i="93" s="1"/>
  <c r="G162" i="93"/>
  <c r="G163" i="93"/>
  <c r="G164" i="93"/>
  <c r="S164" i="93" s="1"/>
  <c r="G165" i="93"/>
  <c r="G166" i="93"/>
  <c r="Q166" i="93" s="1"/>
  <c r="G167" i="93"/>
  <c r="S167" i="93" s="1"/>
  <c r="G168" i="93"/>
  <c r="M168" i="93" s="1"/>
  <c r="G169" i="93"/>
  <c r="G170" i="93"/>
  <c r="U172" i="93"/>
  <c r="G173" i="93"/>
  <c r="G174" i="93"/>
  <c r="Q174" i="93" s="1"/>
  <c r="G175" i="93"/>
  <c r="S175" i="93" s="1"/>
  <c r="G176" i="93"/>
  <c r="Y176" i="93" s="1"/>
  <c r="G177" i="93"/>
  <c r="M177" i="93" s="1"/>
  <c r="G178" i="93"/>
  <c r="G179" i="93"/>
  <c r="G180" i="93"/>
  <c r="Q180" i="93" s="1"/>
  <c r="G181" i="93"/>
  <c r="M181" i="93" s="1"/>
  <c r="G182" i="93"/>
  <c r="Q182" i="93" s="1"/>
  <c r="G183" i="93"/>
  <c r="Q183" i="93" s="1"/>
  <c r="G184" i="93"/>
  <c r="M184" i="93" s="1"/>
  <c r="G185" i="93"/>
  <c r="G186" i="93"/>
  <c r="G187" i="93"/>
  <c r="G190" i="93"/>
  <c r="Q190" i="93" s="1"/>
  <c r="G191" i="93"/>
  <c r="W191" i="93" s="1"/>
  <c r="G192" i="93"/>
  <c r="G193" i="93"/>
  <c r="G194" i="93"/>
  <c r="G195" i="93"/>
  <c r="G196" i="93"/>
  <c r="Q196" i="93" s="1"/>
  <c r="G197" i="93"/>
  <c r="Y197" i="93" s="1"/>
  <c r="G198" i="93"/>
  <c r="Q198" i="93" s="1"/>
  <c r="G199" i="93"/>
  <c r="W199" i="93" s="1"/>
  <c r="G200" i="93"/>
  <c r="G201" i="93"/>
  <c r="M201" i="93" s="1"/>
  <c r="G202" i="93"/>
  <c r="Q202" i="93" s="1"/>
  <c r="G203" i="93"/>
  <c r="AI203" i="93" s="1"/>
  <c r="G204" i="93"/>
  <c r="U204" i="93" s="1"/>
  <c r="G205" i="93"/>
  <c r="G206" i="93"/>
  <c r="G207" i="93"/>
  <c r="S207" i="93" s="1"/>
  <c r="G208" i="93"/>
  <c r="M208" i="93" s="1"/>
  <c r="G209" i="93"/>
  <c r="G210" i="93"/>
  <c r="G211" i="93"/>
  <c r="G212" i="93"/>
  <c r="W212" i="93" s="1"/>
  <c r="G213" i="93"/>
  <c r="Q213" i="93" s="1"/>
  <c r="G214" i="93"/>
  <c r="G215" i="93"/>
  <c r="G216" i="93"/>
  <c r="G217" i="93"/>
  <c r="G218" i="93"/>
  <c r="G219" i="93"/>
  <c r="G220" i="93"/>
  <c r="S220" i="93" s="1"/>
  <c r="G221" i="93"/>
  <c r="G222" i="93"/>
  <c r="G223" i="93"/>
  <c r="W223" i="93" s="1"/>
  <c r="G224" i="93"/>
  <c r="Q224" i="93" s="1"/>
  <c r="G225" i="93"/>
  <c r="Q225" i="93" s="1"/>
  <c r="G226" i="93"/>
  <c r="G227" i="93"/>
  <c r="G228" i="93"/>
  <c r="S228" i="93" s="1"/>
  <c r="G229" i="93"/>
  <c r="G230" i="93"/>
  <c r="G231" i="93"/>
  <c r="W231" i="93" s="1"/>
  <c r="G232" i="93"/>
  <c r="Q232" i="93" s="1"/>
  <c r="G233" i="93"/>
  <c r="G234" i="93"/>
  <c r="G235" i="93"/>
  <c r="G236" i="93"/>
  <c r="U236" i="93" s="1"/>
  <c r="G237" i="93"/>
  <c r="G238" i="93"/>
  <c r="G239" i="93"/>
  <c r="S239" i="93" s="1"/>
  <c r="G240" i="93"/>
  <c r="M240" i="93" s="1"/>
  <c r="G241" i="93"/>
  <c r="Q241" i="93" s="1"/>
  <c r="G242" i="93"/>
  <c r="G243" i="93"/>
  <c r="K243" i="93" s="1"/>
  <c r="AG45" i="98" l="1"/>
  <c r="AG46" i="98" s="1"/>
  <c r="AS46" i="98" s="1"/>
  <c r="AG49" i="98"/>
  <c r="AG50" i="98" s="1"/>
  <c r="AS50" i="98" s="1"/>
  <c r="AO11" i="98"/>
  <c r="AS49" i="98"/>
  <c r="AY51" i="98" s="1"/>
  <c r="K14" i="106" s="1"/>
  <c r="AS45" i="98"/>
  <c r="AY47" i="98" s="1"/>
  <c r="K13" i="106" s="1"/>
  <c r="Q102" i="93"/>
  <c r="AI101" i="93"/>
  <c r="S140" i="93"/>
  <c r="U228" i="93"/>
  <c r="U102" i="93"/>
  <c r="Y102" i="93"/>
  <c r="Q101" i="93"/>
  <c r="S135" i="93"/>
  <c r="U199" i="93"/>
  <c r="U101" i="93"/>
  <c r="W102" i="93"/>
  <c r="Y101" i="93"/>
  <c r="AE102" i="93"/>
  <c r="M243" i="93"/>
  <c r="Q167" i="93"/>
  <c r="Q100" i="93"/>
  <c r="S108" i="93"/>
  <c r="U196" i="93"/>
  <c r="U100" i="93"/>
  <c r="W101" i="93"/>
  <c r="Y100" i="93"/>
  <c r="AE101" i="93"/>
  <c r="AI102" i="93"/>
  <c r="AI243" i="93"/>
  <c r="M102" i="93"/>
  <c r="S243" i="93"/>
  <c r="S103" i="93"/>
  <c r="U167" i="93"/>
  <c r="W243" i="93"/>
  <c r="W100" i="93"/>
  <c r="AA243" i="93"/>
  <c r="AE100" i="93"/>
  <c r="M101" i="93"/>
  <c r="Q143" i="93"/>
  <c r="S236" i="93"/>
  <c r="S102" i="93"/>
  <c r="U164" i="93"/>
  <c r="W228" i="93"/>
  <c r="Y243" i="93"/>
  <c r="AG243" i="93"/>
  <c r="AE243" i="93"/>
  <c r="M100" i="93"/>
  <c r="Q140" i="93"/>
  <c r="S204" i="93"/>
  <c r="S101" i="93"/>
  <c r="U135" i="93"/>
  <c r="W196" i="93"/>
  <c r="Y239" i="93"/>
  <c r="AA102" i="93"/>
  <c r="AG102" i="93"/>
  <c r="Q243" i="93"/>
  <c r="Q111" i="93"/>
  <c r="S199" i="93"/>
  <c r="S100" i="93"/>
  <c r="U132" i="93"/>
  <c r="AA101" i="93"/>
  <c r="AG101" i="93"/>
  <c r="Q199" i="93"/>
  <c r="Q108" i="93"/>
  <c r="U243" i="93"/>
  <c r="AA100" i="93"/>
  <c r="AG100" i="93"/>
  <c r="AO7" i="98"/>
  <c r="AJ39" i="98" s="1"/>
  <c r="AO12" i="98"/>
  <c r="AG43" i="98"/>
  <c r="AY43" i="98"/>
  <c r="S231" i="93"/>
  <c r="U231" i="93"/>
  <c r="AD41" i="98"/>
  <c r="AD37" i="98"/>
  <c r="AD26" i="98"/>
  <c r="AD39" i="98"/>
  <c r="S172" i="93"/>
  <c r="K209" i="93"/>
  <c r="AI209" i="93"/>
  <c r="AG209" i="93"/>
  <c r="AE209" i="93"/>
  <c r="AA209" i="93"/>
  <c r="Y209" i="93"/>
  <c r="W209" i="93"/>
  <c r="U209" i="93"/>
  <c r="S209" i="93"/>
  <c r="K185" i="93"/>
  <c r="AI185" i="93"/>
  <c r="AG185" i="93"/>
  <c r="AE185" i="93"/>
  <c r="AA185" i="93"/>
  <c r="W185" i="93"/>
  <c r="U185" i="93"/>
  <c r="S185" i="93"/>
  <c r="Q185" i="93"/>
  <c r="Y185" i="93"/>
  <c r="K145" i="93"/>
  <c r="AI145" i="93"/>
  <c r="AG145" i="93"/>
  <c r="AE145" i="93"/>
  <c r="AA145" i="93"/>
  <c r="Y145" i="93"/>
  <c r="W145" i="93"/>
  <c r="U145" i="93"/>
  <c r="S145" i="93"/>
  <c r="Q145" i="93"/>
  <c r="M241" i="93"/>
  <c r="K200" i="93"/>
  <c r="AI200" i="93"/>
  <c r="AG200" i="93"/>
  <c r="AE200" i="93"/>
  <c r="AA200" i="93"/>
  <c r="W200" i="93"/>
  <c r="U200" i="93"/>
  <c r="S200" i="93"/>
  <c r="Y200" i="93"/>
  <c r="K160" i="93"/>
  <c r="AI160" i="93"/>
  <c r="AG160" i="93"/>
  <c r="AE160" i="93"/>
  <c r="AA160" i="93"/>
  <c r="Y160" i="93"/>
  <c r="W160" i="93"/>
  <c r="U160" i="93"/>
  <c r="S160" i="93"/>
  <c r="Q160" i="93"/>
  <c r="K128" i="93"/>
  <c r="AI128" i="93"/>
  <c r="AG128" i="93"/>
  <c r="AE128" i="93"/>
  <c r="AA128" i="93"/>
  <c r="Y128" i="93"/>
  <c r="W128" i="93"/>
  <c r="U128" i="93"/>
  <c r="S128" i="93"/>
  <c r="Q128" i="93"/>
  <c r="M224" i="93"/>
  <c r="Q240" i="93"/>
  <c r="Q208" i="93"/>
  <c r="K237" i="93"/>
  <c r="AI237" i="93"/>
  <c r="AG237" i="93"/>
  <c r="AE237" i="93"/>
  <c r="AA237" i="93"/>
  <c r="Y237" i="93"/>
  <c r="W237" i="93"/>
  <c r="U237" i="93"/>
  <c r="S237" i="93"/>
  <c r="K205" i="93"/>
  <c r="AI205" i="93"/>
  <c r="AG205" i="93"/>
  <c r="AE205" i="93"/>
  <c r="AA205" i="93"/>
  <c r="Y205" i="93"/>
  <c r="W205" i="93"/>
  <c r="U205" i="93"/>
  <c r="S205" i="93"/>
  <c r="K173" i="93"/>
  <c r="AI173" i="93"/>
  <c r="AG173" i="93"/>
  <c r="AE173" i="93"/>
  <c r="AA173" i="93"/>
  <c r="W173" i="93"/>
  <c r="U173" i="93"/>
  <c r="S173" i="93"/>
  <c r="Q173" i="93"/>
  <c r="Y173" i="93"/>
  <c r="K165" i="93"/>
  <c r="AI165" i="93"/>
  <c r="AG165" i="93"/>
  <c r="AE165" i="93"/>
  <c r="AA165" i="93"/>
  <c r="Y165" i="93"/>
  <c r="W165" i="93"/>
  <c r="U165" i="93"/>
  <c r="S165" i="93"/>
  <c r="Q165" i="93"/>
  <c r="K141" i="93"/>
  <c r="AI141" i="93"/>
  <c r="AG141" i="93"/>
  <c r="AE141" i="93"/>
  <c r="AA141" i="93"/>
  <c r="Y141" i="93"/>
  <c r="W141" i="93"/>
  <c r="U141" i="93"/>
  <c r="S141" i="93"/>
  <c r="Q141" i="93"/>
  <c r="I235" i="93"/>
  <c r="AG235" i="93"/>
  <c r="Y235" i="93"/>
  <c r="W235" i="93"/>
  <c r="U235" i="93"/>
  <c r="S235" i="93"/>
  <c r="AA235" i="93"/>
  <c r="AE235" i="93"/>
  <c r="I227" i="93"/>
  <c r="AA227" i="93"/>
  <c r="Y227" i="93"/>
  <c r="W227" i="93"/>
  <c r="U227" i="93"/>
  <c r="S227" i="93"/>
  <c r="AE227" i="93"/>
  <c r="K219" i="93"/>
  <c r="AA219" i="93"/>
  <c r="AE219" i="93"/>
  <c r="Y219" i="93"/>
  <c r="W219" i="93"/>
  <c r="U219" i="93"/>
  <c r="S219" i="93"/>
  <c r="AG219" i="93"/>
  <c r="I211" i="93"/>
  <c r="AE211" i="93"/>
  <c r="Y211" i="93"/>
  <c r="W211" i="93"/>
  <c r="U211" i="93"/>
  <c r="S211" i="93"/>
  <c r="AG211" i="93"/>
  <c r="K203" i="93"/>
  <c r="AE203" i="93"/>
  <c r="W203" i="93"/>
  <c r="U203" i="93"/>
  <c r="S203" i="93"/>
  <c r="Q203" i="93"/>
  <c r="AG203" i="93"/>
  <c r="Y203" i="93"/>
  <c r="AA203" i="93"/>
  <c r="I195" i="93"/>
  <c r="AE195" i="93"/>
  <c r="AG195" i="93"/>
  <c r="W195" i="93"/>
  <c r="U195" i="93"/>
  <c r="S195" i="93"/>
  <c r="Q195" i="93"/>
  <c r="AA195" i="93"/>
  <c r="Y195" i="93"/>
  <c r="I187" i="93"/>
  <c r="Y187" i="93"/>
  <c r="AG187" i="93"/>
  <c r="W187" i="93"/>
  <c r="U187" i="93"/>
  <c r="S187" i="93"/>
  <c r="Q187" i="93"/>
  <c r="AA187" i="93"/>
  <c r="K179" i="93"/>
  <c r="AG179" i="93"/>
  <c r="Y179" i="93"/>
  <c r="AA179" i="93"/>
  <c r="W179" i="93"/>
  <c r="U179" i="93"/>
  <c r="S179" i="93"/>
  <c r="Q179" i="93"/>
  <c r="AE179" i="93"/>
  <c r="I163" i="93"/>
  <c r="AA163" i="93"/>
  <c r="Y163" i="93"/>
  <c r="W163" i="93"/>
  <c r="U163" i="93"/>
  <c r="S163" i="93"/>
  <c r="Q163" i="93"/>
  <c r="AE163" i="93"/>
  <c r="I155" i="93"/>
  <c r="AA155" i="93"/>
  <c r="AE155" i="93"/>
  <c r="W155" i="93"/>
  <c r="U155" i="93"/>
  <c r="S155" i="93"/>
  <c r="Q155" i="93"/>
  <c r="AG155" i="93"/>
  <c r="I147" i="93"/>
  <c r="AE147" i="93"/>
  <c r="W147" i="93"/>
  <c r="U147" i="93"/>
  <c r="S147" i="93"/>
  <c r="Q147" i="93"/>
  <c r="AG147" i="93"/>
  <c r="Y147" i="93"/>
  <c r="K139" i="93"/>
  <c r="AE139" i="93"/>
  <c r="Y139" i="93"/>
  <c r="W139" i="93"/>
  <c r="U139" i="93"/>
  <c r="S139" i="93"/>
  <c r="Q139" i="93"/>
  <c r="AG139" i="93"/>
  <c r="AA139" i="93"/>
  <c r="K131" i="93"/>
  <c r="AE131" i="93"/>
  <c r="Y131" i="93"/>
  <c r="AG131" i="93"/>
  <c r="W131" i="93"/>
  <c r="U131" i="93"/>
  <c r="S131" i="93"/>
  <c r="Q131" i="93"/>
  <c r="AA131" i="93"/>
  <c r="I123" i="93"/>
  <c r="AG123" i="93"/>
  <c r="W123" i="93"/>
  <c r="U123" i="93"/>
  <c r="S123" i="93"/>
  <c r="Q123" i="93"/>
  <c r="AA123" i="93"/>
  <c r="I115" i="93"/>
  <c r="AG115" i="93"/>
  <c r="AA115" i="93"/>
  <c r="W115" i="93"/>
  <c r="U115" i="93"/>
  <c r="S115" i="93"/>
  <c r="Q115" i="93"/>
  <c r="Y115" i="93"/>
  <c r="AE115" i="93"/>
  <c r="I107" i="93"/>
  <c r="AG107" i="93"/>
  <c r="AA107" i="93"/>
  <c r="Y107" i="93"/>
  <c r="W107" i="93"/>
  <c r="U107" i="93"/>
  <c r="S107" i="93"/>
  <c r="Q107" i="93"/>
  <c r="AE107" i="93"/>
  <c r="M235" i="93"/>
  <c r="M227" i="93"/>
  <c r="M219" i="93"/>
  <c r="M211" i="93"/>
  <c r="M203" i="93"/>
  <c r="M195" i="93"/>
  <c r="M187" i="93"/>
  <c r="M179" i="93"/>
  <c r="M163" i="93"/>
  <c r="M155" i="93"/>
  <c r="M147" i="93"/>
  <c r="M139" i="93"/>
  <c r="M131" i="93"/>
  <c r="M123" i="93"/>
  <c r="M115" i="93"/>
  <c r="M107" i="93"/>
  <c r="Q235" i="93"/>
  <c r="Q227" i="93"/>
  <c r="Q219" i="93"/>
  <c r="Q211" i="93"/>
  <c r="Q151" i="93"/>
  <c r="S212" i="93"/>
  <c r="S180" i="93"/>
  <c r="S148" i="93"/>
  <c r="S116" i="93"/>
  <c r="U239" i="93"/>
  <c r="U207" i="93"/>
  <c r="U175" i="93"/>
  <c r="U143" i="93"/>
  <c r="U111" i="93"/>
  <c r="W236" i="93"/>
  <c r="W204" i="93"/>
  <c r="AE123" i="93"/>
  <c r="AI236" i="93"/>
  <c r="AI235" i="93"/>
  <c r="AI228" i="93"/>
  <c r="AI227" i="93"/>
  <c r="AI220" i="93"/>
  <c r="AI219" i="93"/>
  <c r="AI212" i="93"/>
  <c r="AI211" i="93"/>
  <c r="AI204" i="93"/>
  <c r="AI196" i="93"/>
  <c r="AI195" i="93"/>
  <c r="AI187" i="93"/>
  <c r="AI180" i="93"/>
  <c r="AI179" i="93"/>
  <c r="AI172" i="93"/>
  <c r="AI164" i="93"/>
  <c r="AI163" i="93"/>
  <c r="AI156" i="93"/>
  <c r="AI155" i="93"/>
  <c r="AI148" i="93"/>
  <c r="AI147" i="93"/>
  <c r="AI140" i="93"/>
  <c r="AI132" i="93"/>
  <c r="AI131" i="93"/>
  <c r="AI124" i="93"/>
  <c r="AI123" i="93"/>
  <c r="AI116" i="93"/>
  <c r="AI115" i="93"/>
  <c r="AI108" i="93"/>
  <c r="AI107" i="93"/>
  <c r="K233" i="93"/>
  <c r="AI233" i="93"/>
  <c r="AG233" i="93"/>
  <c r="AE233" i="93"/>
  <c r="AA233" i="93"/>
  <c r="Y233" i="93"/>
  <c r="W233" i="93"/>
  <c r="U233" i="93"/>
  <c r="S233" i="93"/>
  <c r="K161" i="93"/>
  <c r="AI161" i="93"/>
  <c r="AG161" i="93"/>
  <c r="AE161" i="93"/>
  <c r="AA161" i="93"/>
  <c r="Y161" i="93"/>
  <c r="W161" i="93"/>
  <c r="U161" i="93"/>
  <c r="S161" i="93"/>
  <c r="Q161" i="93"/>
  <c r="K113" i="93"/>
  <c r="AI113" i="93"/>
  <c r="AG113" i="93"/>
  <c r="AE113" i="93"/>
  <c r="AA113" i="93"/>
  <c r="Y113" i="93"/>
  <c r="W113" i="93"/>
  <c r="U113" i="93"/>
  <c r="S113" i="93"/>
  <c r="Q113" i="93"/>
  <c r="M209" i="93"/>
  <c r="M185" i="93"/>
  <c r="Q233" i="93"/>
  <c r="K216" i="93"/>
  <c r="AI216" i="93"/>
  <c r="AG216" i="93"/>
  <c r="AE216" i="93"/>
  <c r="AA216" i="93"/>
  <c r="Y216" i="93"/>
  <c r="W216" i="93"/>
  <c r="U216" i="93"/>
  <c r="S216" i="93"/>
  <c r="K192" i="93"/>
  <c r="AI192" i="93"/>
  <c r="AG192" i="93"/>
  <c r="AE192" i="93"/>
  <c r="AA192" i="93"/>
  <c r="W192" i="93"/>
  <c r="U192" i="93"/>
  <c r="S192" i="93"/>
  <c r="Q192" i="93"/>
  <c r="Y192" i="93"/>
  <c r="K144" i="93"/>
  <c r="AI144" i="93"/>
  <c r="AG144" i="93"/>
  <c r="AE144" i="93"/>
  <c r="AA144" i="93"/>
  <c r="W144" i="93"/>
  <c r="U144" i="93"/>
  <c r="S144" i="93"/>
  <c r="Q144" i="93"/>
  <c r="Y144" i="93"/>
  <c r="K229" i="93"/>
  <c r="AI229" i="93"/>
  <c r="AG229" i="93"/>
  <c r="AE229" i="93"/>
  <c r="AA229" i="93"/>
  <c r="Y229" i="93"/>
  <c r="W229" i="93"/>
  <c r="U229" i="93"/>
  <c r="S229" i="93"/>
  <c r="K197" i="93"/>
  <c r="AI197" i="93"/>
  <c r="AG197" i="93"/>
  <c r="AE197" i="93"/>
  <c r="AA197" i="93"/>
  <c r="W197" i="93"/>
  <c r="U197" i="93"/>
  <c r="S197" i="93"/>
  <c r="K189" i="93"/>
  <c r="AI189" i="93"/>
  <c r="AG189" i="93"/>
  <c r="AE189" i="93"/>
  <c r="AA189" i="93"/>
  <c r="Y189" i="93"/>
  <c r="W189" i="93"/>
  <c r="U189" i="93"/>
  <c r="S189" i="93"/>
  <c r="K157" i="93"/>
  <c r="AI157" i="93"/>
  <c r="AG157" i="93"/>
  <c r="AE157" i="93"/>
  <c r="AA157" i="93"/>
  <c r="Y157" i="93"/>
  <c r="W157" i="93"/>
  <c r="U157" i="93"/>
  <c r="S157" i="93"/>
  <c r="Q157" i="93"/>
  <c r="K242" i="93"/>
  <c r="AI242" i="93"/>
  <c r="AG242" i="93"/>
  <c r="AE242" i="93"/>
  <c r="AA242" i="93"/>
  <c r="Y242" i="93"/>
  <c r="W242" i="93"/>
  <c r="U242" i="93"/>
  <c r="S242" i="93"/>
  <c r="K234" i="93"/>
  <c r="AI234" i="93"/>
  <c r="AG234" i="93"/>
  <c r="AE234" i="93"/>
  <c r="AA234" i="93"/>
  <c r="Y234" i="93"/>
  <c r="W234" i="93"/>
  <c r="U234" i="93"/>
  <c r="S234" i="93"/>
  <c r="K226" i="93"/>
  <c r="AI226" i="93"/>
  <c r="AG226" i="93"/>
  <c r="AE226" i="93"/>
  <c r="AA226" i="93"/>
  <c r="Y226" i="93"/>
  <c r="W226" i="93"/>
  <c r="U226" i="93"/>
  <c r="S226" i="93"/>
  <c r="K218" i="93"/>
  <c r="AI218" i="93"/>
  <c r="AG218" i="93"/>
  <c r="AE218" i="93"/>
  <c r="AA218" i="93"/>
  <c r="Y218" i="93"/>
  <c r="W218" i="93"/>
  <c r="U218" i="93"/>
  <c r="S218" i="93"/>
  <c r="K210" i="93"/>
  <c r="AI210" i="93"/>
  <c r="AG210" i="93"/>
  <c r="AE210" i="93"/>
  <c r="AA210" i="93"/>
  <c r="Y210" i="93"/>
  <c r="W210" i="93"/>
  <c r="U210" i="93"/>
  <c r="S210" i="93"/>
  <c r="K202" i="93"/>
  <c r="AI202" i="93"/>
  <c r="AG202" i="93"/>
  <c r="AE202" i="93"/>
  <c r="AA202" i="93"/>
  <c r="W202" i="93"/>
  <c r="U202" i="93"/>
  <c r="S202" i="93"/>
  <c r="Y202" i="93"/>
  <c r="K194" i="93"/>
  <c r="AI194" i="93"/>
  <c r="AG194" i="93"/>
  <c r="AE194" i="93"/>
  <c r="AA194" i="93"/>
  <c r="W194" i="93"/>
  <c r="U194" i="93"/>
  <c r="S194" i="93"/>
  <c r="Y194" i="93"/>
  <c r="K186" i="93"/>
  <c r="AI186" i="93"/>
  <c r="AG186" i="93"/>
  <c r="AE186" i="93"/>
  <c r="AA186" i="93"/>
  <c r="W186" i="93"/>
  <c r="U186" i="93"/>
  <c r="S186" i="93"/>
  <c r="Q186" i="93"/>
  <c r="K178" i="93"/>
  <c r="AI178" i="93"/>
  <c r="AG178" i="93"/>
  <c r="AE178" i="93"/>
  <c r="AA178" i="93"/>
  <c r="Y178" i="93"/>
  <c r="W178" i="93"/>
  <c r="U178" i="93"/>
  <c r="S178" i="93"/>
  <c r="Q178" i="93"/>
  <c r="K170" i="93"/>
  <c r="AI170" i="93"/>
  <c r="AG170" i="93"/>
  <c r="AE170" i="93"/>
  <c r="AA170" i="93"/>
  <c r="Y170" i="93"/>
  <c r="W170" i="93"/>
  <c r="U170" i="93"/>
  <c r="S170" i="93"/>
  <c r="Q170" i="93"/>
  <c r="K162" i="93"/>
  <c r="AI162" i="93"/>
  <c r="AG162" i="93"/>
  <c r="AE162" i="93"/>
  <c r="AA162" i="93"/>
  <c r="Y162" i="93"/>
  <c r="W162" i="93"/>
  <c r="U162" i="93"/>
  <c r="S162" i="93"/>
  <c r="Q162" i="93"/>
  <c r="K154" i="93"/>
  <c r="AI154" i="93"/>
  <c r="AG154" i="93"/>
  <c r="AE154" i="93"/>
  <c r="AA154" i="93"/>
  <c r="Y154" i="93"/>
  <c r="W154" i="93"/>
  <c r="U154" i="93"/>
  <c r="S154" i="93"/>
  <c r="Q154" i="93"/>
  <c r="K146" i="93"/>
  <c r="AI146" i="93"/>
  <c r="AG146" i="93"/>
  <c r="AE146" i="93"/>
  <c r="AA146" i="93"/>
  <c r="Y146" i="93"/>
  <c r="W146" i="93"/>
  <c r="U146" i="93"/>
  <c r="S146" i="93"/>
  <c r="Q146" i="93"/>
  <c r="K138" i="93"/>
  <c r="AI138" i="93"/>
  <c r="AG138" i="93"/>
  <c r="AE138" i="93"/>
  <c r="AA138" i="93"/>
  <c r="Y138" i="93"/>
  <c r="W138" i="93"/>
  <c r="U138" i="93"/>
  <c r="S138" i="93"/>
  <c r="Q138" i="93"/>
  <c r="K130" i="93"/>
  <c r="AI130" i="93"/>
  <c r="AG130" i="93"/>
  <c r="AE130" i="93"/>
  <c r="AA130" i="93"/>
  <c r="Y130" i="93"/>
  <c r="W130" i="93"/>
  <c r="U130" i="93"/>
  <c r="S130" i="93"/>
  <c r="Q130" i="93"/>
  <c r="K122" i="93"/>
  <c r="AI122" i="93"/>
  <c r="AG122" i="93"/>
  <c r="AE122" i="93"/>
  <c r="AA122" i="93"/>
  <c r="Y122" i="93"/>
  <c r="W122" i="93"/>
  <c r="U122" i="93"/>
  <c r="S122" i="93"/>
  <c r="Q122" i="93"/>
  <c r="K114" i="93"/>
  <c r="AI114" i="93"/>
  <c r="AG114" i="93"/>
  <c r="AE114" i="93"/>
  <c r="AA114" i="93"/>
  <c r="Y114" i="93"/>
  <c r="W114" i="93"/>
  <c r="U114" i="93"/>
  <c r="S114" i="93"/>
  <c r="Q114" i="93"/>
  <c r="K106" i="93"/>
  <c r="AI106" i="93"/>
  <c r="AG106" i="93"/>
  <c r="AE106" i="93"/>
  <c r="AA106" i="93"/>
  <c r="Y106" i="93"/>
  <c r="W106" i="93"/>
  <c r="U106" i="93"/>
  <c r="S106" i="93"/>
  <c r="Q106" i="93"/>
  <c r="M242" i="93"/>
  <c r="M234" i="93"/>
  <c r="M226" i="93"/>
  <c r="M218" i="93"/>
  <c r="M210" i="93"/>
  <c r="M202" i="93"/>
  <c r="M194" i="93"/>
  <c r="M186" i="93"/>
  <c r="M178" i="93"/>
  <c r="M170" i="93"/>
  <c r="M162" i="93"/>
  <c r="M154" i="93"/>
  <c r="M146" i="93"/>
  <c r="M138" i="93"/>
  <c r="M130" i="93"/>
  <c r="M122" i="93"/>
  <c r="M114" i="93"/>
  <c r="M106" i="93"/>
  <c r="Q242" i="93"/>
  <c r="Q234" i="93"/>
  <c r="Q226" i="93"/>
  <c r="Q218" i="93"/>
  <c r="Q210" i="93"/>
  <c r="Q200" i="93"/>
  <c r="Q189" i="93"/>
  <c r="Q172" i="93"/>
  <c r="S143" i="93"/>
  <c r="Y186" i="93"/>
  <c r="AA211" i="93"/>
  <c r="K217" i="93"/>
  <c r="AI217" i="93"/>
  <c r="AG217" i="93"/>
  <c r="AE217" i="93"/>
  <c r="AA217" i="93"/>
  <c r="Y217" i="93"/>
  <c r="W217" i="93"/>
  <c r="U217" i="93"/>
  <c r="S217" i="93"/>
  <c r="K169" i="93"/>
  <c r="AI169" i="93"/>
  <c r="AG169" i="93"/>
  <c r="AE169" i="93"/>
  <c r="AA169" i="93"/>
  <c r="W169" i="93"/>
  <c r="U169" i="93"/>
  <c r="S169" i="93"/>
  <c r="Q169" i="93"/>
  <c r="Y169" i="93"/>
  <c r="K121" i="93"/>
  <c r="AI121" i="93"/>
  <c r="AG121" i="93"/>
  <c r="AE121" i="93"/>
  <c r="AA121" i="93"/>
  <c r="Y121" i="93"/>
  <c r="W121" i="93"/>
  <c r="U121" i="93"/>
  <c r="S121" i="93"/>
  <c r="Q121" i="93"/>
  <c r="M217" i="93"/>
  <c r="Q217" i="93"/>
  <c r="K208" i="93"/>
  <c r="AI208" i="93"/>
  <c r="AG208" i="93"/>
  <c r="AE208" i="93"/>
  <c r="AA208" i="93"/>
  <c r="Y208" i="93"/>
  <c r="W208" i="93"/>
  <c r="U208" i="93"/>
  <c r="S208" i="93"/>
  <c r="K152" i="93"/>
  <c r="AI152" i="93"/>
  <c r="AG152" i="93"/>
  <c r="AE152" i="93"/>
  <c r="AA152" i="93"/>
  <c r="W152" i="93"/>
  <c r="U152" i="93"/>
  <c r="S152" i="93"/>
  <c r="Q152" i="93"/>
  <c r="Y152" i="93"/>
  <c r="M232" i="93"/>
  <c r="M192" i="93"/>
  <c r="M160" i="93"/>
  <c r="M128" i="93"/>
  <c r="K239" i="93"/>
  <c r="AI239" i="93"/>
  <c r="AG239" i="93"/>
  <c r="AE239" i="93"/>
  <c r="AA239" i="93"/>
  <c r="K231" i="93"/>
  <c r="AI231" i="93"/>
  <c r="AG231" i="93"/>
  <c r="AE231" i="93"/>
  <c r="AA231" i="93"/>
  <c r="K223" i="93"/>
  <c r="AI223" i="93"/>
  <c r="AG223" i="93"/>
  <c r="AE223" i="93"/>
  <c r="AA223" i="93"/>
  <c r="K215" i="93"/>
  <c r="AI215" i="93"/>
  <c r="AG215" i="93"/>
  <c r="AE215" i="93"/>
  <c r="AA215" i="93"/>
  <c r="K207" i="93"/>
  <c r="AI207" i="93"/>
  <c r="AG207" i="93"/>
  <c r="AE207" i="93"/>
  <c r="AA207" i="93"/>
  <c r="K199" i="93"/>
  <c r="AI199" i="93"/>
  <c r="AG199" i="93"/>
  <c r="AE199" i="93"/>
  <c r="AA199" i="93"/>
  <c r="Y199" i="93"/>
  <c r="K191" i="93"/>
  <c r="AI191" i="93"/>
  <c r="AG191" i="93"/>
  <c r="AE191" i="93"/>
  <c r="AA191" i="93"/>
  <c r="Y191" i="93"/>
  <c r="K183" i="93"/>
  <c r="AI183" i="93"/>
  <c r="AG183" i="93"/>
  <c r="AE183" i="93"/>
  <c r="AA183" i="93"/>
  <c r="Y183" i="93"/>
  <c r="K175" i="93"/>
  <c r="AI175" i="93"/>
  <c r="AG175" i="93"/>
  <c r="AE175" i="93"/>
  <c r="AA175" i="93"/>
  <c r="Y175" i="93"/>
  <c r="K167" i="93"/>
  <c r="AI167" i="93"/>
  <c r="AG167" i="93"/>
  <c r="AE167" i="93"/>
  <c r="AA167" i="93"/>
  <c r="Y167" i="93"/>
  <c r="K159" i="93"/>
  <c r="AI159" i="93"/>
  <c r="AG159" i="93"/>
  <c r="AE159" i="93"/>
  <c r="AA159" i="93"/>
  <c r="Y159" i="93"/>
  <c r="K151" i="93"/>
  <c r="AI151" i="93"/>
  <c r="AG151" i="93"/>
  <c r="AE151" i="93"/>
  <c r="AA151" i="93"/>
  <c r="Y151" i="93"/>
  <c r="K143" i="93"/>
  <c r="AI143" i="93"/>
  <c r="AG143" i="93"/>
  <c r="AE143" i="93"/>
  <c r="AA143" i="93"/>
  <c r="Y143" i="93"/>
  <c r="K135" i="93"/>
  <c r="AI135" i="93"/>
  <c r="AG135" i="93"/>
  <c r="AE135" i="93"/>
  <c r="AA135" i="93"/>
  <c r="Y135" i="93"/>
  <c r="K127" i="93"/>
  <c r="AI127" i="93"/>
  <c r="AG127" i="93"/>
  <c r="AE127" i="93"/>
  <c r="AA127" i="93"/>
  <c r="Y127" i="93"/>
  <c r="K119" i="93"/>
  <c r="AI119" i="93"/>
  <c r="AG119" i="93"/>
  <c r="AE119" i="93"/>
  <c r="AA119" i="93"/>
  <c r="Y119" i="93"/>
  <c r="K111" i="93"/>
  <c r="AI111" i="93"/>
  <c r="AG111" i="93"/>
  <c r="AE111" i="93"/>
  <c r="AA111" i="93"/>
  <c r="Y111" i="93"/>
  <c r="K103" i="93"/>
  <c r="AI103" i="93"/>
  <c r="AG103" i="93"/>
  <c r="AE103" i="93"/>
  <c r="AA103" i="93"/>
  <c r="Y103" i="93"/>
  <c r="M239" i="93"/>
  <c r="M231" i="93"/>
  <c r="M223" i="93"/>
  <c r="M215" i="93"/>
  <c r="M207" i="93"/>
  <c r="M199" i="93"/>
  <c r="M191" i="93"/>
  <c r="M183" i="93"/>
  <c r="M175" i="93"/>
  <c r="M167" i="93"/>
  <c r="M159" i="93"/>
  <c r="M151" i="93"/>
  <c r="M143" i="93"/>
  <c r="M135" i="93"/>
  <c r="M127" i="93"/>
  <c r="M119" i="93"/>
  <c r="M111" i="93"/>
  <c r="M103" i="93"/>
  <c r="Q239" i="93"/>
  <c r="Q231" i="93"/>
  <c r="Q223" i="93"/>
  <c r="Q215" i="93"/>
  <c r="Q207" i="93"/>
  <c r="Q197" i="93"/>
  <c r="Q164" i="93"/>
  <c r="Q135" i="93"/>
  <c r="Q103" i="93"/>
  <c r="S196" i="93"/>
  <c r="S132" i="93"/>
  <c r="U223" i="93"/>
  <c r="U191" i="93"/>
  <c r="U159" i="93"/>
  <c r="U127" i="93"/>
  <c r="W220" i="93"/>
  <c r="W183" i="93"/>
  <c r="W119" i="93"/>
  <c r="Y231" i="93"/>
  <c r="Y123" i="93"/>
  <c r="AI139" i="93"/>
  <c r="K241" i="93"/>
  <c r="AI241" i="93"/>
  <c r="AG241" i="93"/>
  <c r="AE241" i="93"/>
  <c r="AA241" i="93"/>
  <c r="Y241" i="93"/>
  <c r="W241" i="93"/>
  <c r="U241" i="93"/>
  <c r="S241" i="93"/>
  <c r="K193" i="93"/>
  <c r="AI193" i="93"/>
  <c r="AG193" i="93"/>
  <c r="AE193" i="93"/>
  <c r="AA193" i="93"/>
  <c r="W193" i="93"/>
  <c r="U193" i="93"/>
  <c r="S193" i="93"/>
  <c r="Q193" i="93"/>
  <c r="Y193" i="93"/>
  <c r="K129" i="93"/>
  <c r="AI129" i="93"/>
  <c r="AG129" i="93"/>
  <c r="AE129" i="93"/>
  <c r="AA129" i="93"/>
  <c r="Y129" i="93"/>
  <c r="W129" i="93"/>
  <c r="U129" i="93"/>
  <c r="S129" i="93"/>
  <c r="Q129" i="93"/>
  <c r="M225" i="93"/>
  <c r="M169" i="93"/>
  <c r="M121" i="93"/>
  <c r="K232" i="93"/>
  <c r="AI232" i="93"/>
  <c r="AG232" i="93"/>
  <c r="AE232" i="93"/>
  <c r="Y232" i="93"/>
  <c r="W232" i="93"/>
  <c r="U232" i="93"/>
  <c r="S232" i="93"/>
  <c r="AA232" i="93"/>
  <c r="K176" i="93"/>
  <c r="AI176" i="93"/>
  <c r="AG176" i="93"/>
  <c r="AE176" i="93"/>
  <c r="AA176" i="93"/>
  <c r="W176" i="93"/>
  <c r="U176" i="93"/>
  <c r="S176" i="93"/>
  <c r="Q176" i="93"/>
  <c r="K120" i="93"/>
  <c r="AI120" i="93"/>
  <c r="AG120" i="93"/>
  <c r="AE120" i="93"/>
  <c r="AA120" i="93"/>
  <c r="W120" i="93"/>
  <c r="U120" i="93"/>
  <c r="S120" i="93"/>
  <c r="Q120" i="93"/>
  <c r="Y120" i="93"/>
  <c r="M216" i="93"/>
  <c r="M176" i="93"/>
  <c r="K238" i="93"/>
  <c r="AI238" i="93"/>
  <c r="AG238" i="93"/>
  <c r="AE238" i="93"/>
  <c r="AA238" i="93"/>
  <c r="Y238" i="93"/>
  <c r="W238" i="93"/>
  <c r="U238" i="93"/>
  <c r="S238" i="93"/>
  <c r="K230" i="93"/>
  <c r="AI230" i="93"/>
  <c r="AG230" i="93"/>
  <c r="AE230" i="93"/>
  <c r="AA230" i="93"/>
  <c r="Y230" i="93"/>
  <c r="W230" i="93"/>
  <c r="U230" i="93"/>
  <c r="S230" i="93"/>
  <c r="K222" i="93"/>
  <c r="AI222" i="93"/>
  <c r="AG222" i="93"/>
  <c r="AE222" i="93"/>
  <c r="AA222" i="93"/>
  <c r="Y222" i="93"/>
  <c r="W222" i="93"/>
  <c r="U222" i="93"/>
  <c r="S222" i="93"/>
  <c r="K214" i="93"/>
  <c r="AI214" i="93"/>
  <c r="AG214" i="93"/>
  <c r="AE214" i="93"/>
  <c r="AA214" i="93"/>
  <c r="Y214" i="93"/>
  <c r="W214" i="93"/>
  <c r="U214" i="93"/>
  <c r="S214" i="93"/>
  <c r="K206" i="93"/>
  <c r="AI206" i="93"/>
  <c r="AG206" i="93"/>
  <c r="AE206" i="93"/>
  <c r="AA206" i="93"/>
  <c r="Y206" i="93"/>
  <c r="W206" i="93"/>
  <c r="U206" i="93"/>
  <c r="S206" i="93"/>
  <c r="K198" i="93"/>
  <c r="AI198" i="93"/>
  <c r="AG198" i="93"/>
  <c r="AE198" i="93"/>
  <c r="AA198" i="93"/>
  <c r="Y198" i="93"/>
  <c r="W198" i="93"/>
  <c r="U198" i="93"/>
  <c r="S198" i="93"/>
  <c r="K190" i="93"/>
  <c r="AI190" i="93"/>
  <c r="AG190" i="93"/>
  <c r="AE190" i="93"/>
  <c r="AA190" i="93"/>
  <c r="Y190" i="93"/>
  <c r="W190" i="93"/>
  <c r="U190" i="93"/>
  <c r="S190" i="93"/>
  <c r="K182" i="93"/>
  <c r="AI182" i="93"/>
  <c r="AG182" i="93"/>
  <c r="AE182" i="93"/>
  <c r="AA182" i="93"/>
  <c r="Y182" i="93"/>
  <c r="W182" i="93"/>
  <c r="U182" i="93"/>
  <c r="S182" i="93"/>
  <c r="K174" i="93"/>
  <c r="AI174" i="93"/>
  <c r="AG174" i="93"/>
  <c r="AE174" i="93"/>
  <c r="AA174" i="93"/>
  <c r="Y174" i="93"/>
  <c r="W174" i="93"/>
  <c r="U174" i="93"/>
  <c r="S174" i="93"/>
  <c r="K166" i="93"/>
  <c r="AI166" i="93"/>
  <c r="AG166" i="93"/>
  <c r="AE166" i="93"/>
  <c r="AA166" i="93"/>
  <c r="Y166" i="93"/>
  <c r="W166" i="93"/>
  <c r="U166" i="93"/>
  <c r="S166" i="93"/>
  <c r="K158" i="93"/>
  <c r="AI158" i="93"/>
  <c r="AG158" i="93"/>
  <c r="AE158" i="93"/>
  <c r="AA158" i="93"/>
  <c r="Y158" i="93"/>
  <c r="W158" i="93"/>
  <c r="U158" i="93"/>
  <c r="S158" i="93"/>
  <c r="K150" i="93"/>
  <c r="AI150" i="93"/>
  <c r="AG150" i="93"/>
  <c r="AE150" i="93"/>
  <c r="AA150" i="93"/>
  <c r="Y150" i="93"/>
  <c r="W150" i="93"/>
  <c r="U150" i="93"/>
  <c r="S150" i="93"/>
  <c r="Q150" i="93"/>
  <c r="K142" i="93"/>
  <c r="AI142" i="93"/>
  <c r="AG142" i="93"/>
  <c r="AE142" i="93"/>
  <c r="AA142" i="93"/>
  <c r="Y142" i="93"/>
  <c r="W142" i="93"/>
  <c r="U142" i="93"/>
  <c r="S142" i="93"/>
  <c r="Q142" i="93"/>
  <c r="K134" i="93"/>
  <c r="AI134" i="93"/>
  <c r="AG134" i="93"/>
  <c r="AE134" i="93"/>
  <c r="AA134" i="93"/>
  <c r="Y134" i="93"/>
  <c r="W134" i="93"/>
  <c r="U134" i="93"/>
  <c r="S134" i="93"/>
  <c r="Q134" i="93"/>
  <c r="K126" i="93"/>
  <c r="AI126" i="93"/>
  <c r="AG126" i="93"/>
  <c r="AE126" i="93"/>
  <c r="AA126" i="93"/>
  <c r="Y126" i="93"/>
  <c r="W126" i="93"/>
  <c r="U126" i="93"/>
  <c r="S126" i="93"/>
  <c r="Q126" i="93"/>
  <c r="K118" i="93"/>
  <c r="AI118" i="93"/>
  <c r="AG118" i="93"/>
  <c r="AE118" i="93"/>
  <c r="AA118" i="93"/>
  <c r="Y118" i="93"/>
  <c r="W118" i="93"/>
  <c r="U118" i="93"/>
  <c r="S118" i="93"/>
  <c r="Q118" i="93"/>
  <c r="K110" i="93"/>
  <c r="AI110" i="93"/>
  <c r="AG110" i="93"/>
  <c r="AE110" i="93"/>
  <c r="AA110" i="93"/>
  <c r="Y110" i="93"/>
  <c r="W110" i="93"/>
  <c r="U110" i="93"/>
  <c r="S110" i="93"/>
  <c r="Q110" i="93"/>
  <c r="M238" i="93"/>
  <c r="M230" i="93"/>
  <c r="M222" i="93"/>
  <c r="M214" i="93"/>
  <c r="M206" i="93"/>
  <c r="M198" i="93"/>
  <c r="M190" i="93"/>
  <c r="M182" i="93"/>
  <c r="M174" i="93"/>
  <c r="M166" i="93"/>
  <c r="M158" i="93"/>
  <c r="M150" i="93"/>
  <c r="M142" i="93"/>
  <c r="M134" i="93"/>
  <c r="M126" i="93"/>
  <c r="M118" i="93"/>
  <c r="M110" i="93"/>
  <c r="Q238" i="93"/>
  <c r="Q230" i="93"/>
  <c r="Q222" i="93"/>
  <c r="Q214" i="93"/>
  <c r="Q206" i="93"/>
  <c r="Q181" i="93"/>
  <c r="Q159" i="93"/>
  <c r="S223" i="93"/>
  <c r="S191" i="93"/>
  <c r="S159" i="93"/>
  <c r="S127" i="93"/>
  <c r="U220" i="93"/>
  <c r="U156" i="93"/>
  <c r="U124" i="93"/>
  <c r="W215" i="93"/>
  <c r="W175" i="93"/>
  <c r="W111" i="93"/>
  <c r="Y223" i="93"/>
  <c r="AG227" i="93"/>
  <c r="K225" i="93"/>
  <c r="AI225" i="93"/>
  <c r="AG225" i="93"/>
  <c r="AE225" i="93"/>
  <c r="AA225" i="93"/>
  <c r="Y225" i="93"/>
  <c r="W225" i="93"/>
  <c r="U225" i="93"/>
  <c r="S225" i="93"/>
  <c r="K177" i="93"/>
  <c r="AI177" i="93"/>
  <c r="AG177" i="93"/>
  <c r="AE177" i="93"/>
  <c r="AA177" i="93"/>
  <c r="Y177" i="93"/>
  <c r="W177" i="93"/>
  <c r="U177" i="93"/>
  <c r="S177" i="93"/>
  <c r="Q177" i="93"/>
  <c r="K105" i="93"/>
  <c r="AI105" i="93"/>
  <c r="AG105" i="93"/>
  <c r="AE105" i="93"/>
  <c r="AA105" i="93"/>
  <c r="Y105" i="93"/>
  <c r="W105" i="93"/>
  <c r="U105" i="93"/>
  <c r="S105" i="93"/>
  <c r="Q105" i="93"/>
  <c r="K224" i="93"/>
  <c r="AI224" i="93"/>
  <c r="AG224" i="93"/>
  <c r="AE224" i="93"/>
  <c r="Y224" i="93"/>
  <c r="W224" i="93"/>
  <c r="U224" i="93"/>
  <c r="S224" i="93"/>
  <c r="AA224" i="93"/>
  <c r="K168" i="93"/>
  <c r="AI168" i="93"/>
  <c r="AG168" i="93"/>
  <c r="AE168" i="93"/>
  <c r="AA168" i="93"/>
  <c r="W168" i="93"/>
  <c r="U168" i="93"/>
  <c r="S168" i="93"/>
  <c r="Q168" i="93"/>
  <c r="Y168" i="93"/>
  <c r="K104" i="93"/>
  <c r="AI104" i="93"/>
  <c r="AG104" i="93"/>
  <c r="AE104" i="93"/>
  <c r="AA104" i="93"/>
  <c r="W104" i="93"/>
  <c r="U104" i="93"/>
  <c r="S104" i="93"/>
  <c r="Q104" i="93"/>
  <c r="Y104" i="93"/>
  <c r="Q216" i="93"/>
  <c r="K221" i="93"/>
  <c r="AI221" i="93"/>
  <c r="AG221" i="93"/>
  <c r="AE221" i="93"/>
  <c r="AA221" i="93"/>
  <c r="Y221" i="93"/>
  <c r="W221" i="93"/>
  <c r="U221" i="93"/>
  <c r="S221" i="93"/>
  <c r="K133" i="93"/>
  <c r="AI133" i="93"/>
  <c r="AG133" i="93"/>
  <c r="AE133" i="93"/>
  <c r="AA133" i="93"/>
  <c r="Y133" i="93"/>
  <c r="W133" i="93"/>
  <c r="U133" i="93"/>
  <c r="S133" i="93"/>
  <c r="Q133" i="93"/>
  <c r="K125" i="93"/>
  <c r="AI125" i="93"/>
  <c r="AG125" i="93"/>
  <c r="AE125" i="93"/>
  <c r="AA125" i="93"/>
  <c r="Y125" i="93"/>
  <c r="W125" i="93"/>
  <c r="U125" i="93"/>
  <c r="S125" i="93"/>
  <c r="Q125" i="93"/>
  <c r="K117" i="93"/>
  <c r="AI117" i="93"/>
  <c r="AG117" i="93"/>
  <c r="AE117" i="93"/>
  <c r="AA117" i="93"/>
  <c r="Y117" i="93"/>
  <c r="W117" i="93"/>
  <c r="U117" i="93"/>
  <c r="S117" i="93"/>
  <c r="Q117" i="93"/>
  <c r="M237" i="93"/>
  <c r="M229" i="93"/>
  <c r="M221" i="93"/>
  <c r="M213" i="93"/>
  <c r="M205" i="93"/>
  <c r="M197" i="93"/>
  <c r="M189" i="93"/>
  <c r="M173" i="93"/>
  <c r="M165" i="93"/>
  <c r="M157" i="93"/>
  <c r="M141" i="93"/>
  <c r="M133" i="93"/>
  <c r="M125" i="93"/>
  <c r="M117" i="93"/>
  <c r="Q237" i="93"/>
  <c r="Q229" i="93"/>
  <c r="Q221" i="93"/>
  <c r="Q205" i="93"/>
  <c r="Q194" i="93"/>
  <c r="Q158" i="93"/>
  <c r="Q127" i="93"/>
  <c r="U215" i="93"/>
  <c r="U183" i="93"/>
  <c r="U151" i="93"/>
  <c r="U119" i="93"/>
  <c r="W167" i="93"/>
  <c r="W103" i="93"/>
  <c r="Y215" i="93"/>
  <c r="AG163" i="93"/>
  <c r="K201" i="93"/>
  <c r="AI201" i="93"/>
  <c r="AG201" i="93"/>
  <c r="AE201" i="93"/>
  <c r="AA201" i="93"/>
  <c r="W201" i="93"/>
  <c r="U201" i="93"/>
  <c r="S201" i="93"/>
  <c r="Q201" i="93"/>
  <c r="Y201" i="93"/>
  <c r="K153" i="93"/>
  <c r="AI153" i="93"/>
  <c r="AG153" i="93"/>
  <c r="AE153" i="93"/>
  <c r="AA153" i="93"/>
  <c r="Y153" i="93"/>
  <c r="W153" i="93"/>
  <c r="U153" i="93"/>
  <c r="S153" i="93"/>
  <c r="Q153" i="93"/>
  <c r="K137" i="93"/>
  <c r="AI137" i="93"/>
  <c r="AG137" i="93"/>
  <c r="AE137" i="93"/>
  <c r="AA137" i="93"/>
  <c r="Y137" i="93"/>
  <c r="W137" i="93"/>
  <c r="U137" i="93"/>
  <c r="S137" i="93"/>
  <c r="Q137" i="93"/>
  <c r="M233" i="93"/>
  <c r="M193" i="93"/>
  <c r="M145" i="93"/>
  <c r="M105" i="93"/>
  <c r="Q209" i="93"/>
  <c r="K240" i="93"/>
  <c r="AI240" i="93"/>
  <c r="AG240" i="93"/>
  <c r="AE240" i="93"/>
  <c r="Y240" i="93"/>
  <c r="W240" i="93"/>
  <c r="U240" i="93"/>
  <c r="S240" i="93"/>
  <c r="AA240" i="93"/>
  <c r="K184" i="93"/>
  <c r="AI184" i="93"/>
  <c r="AG184" i="93"/>
  <c r="AE184" i="93"/>
  <c r="AA184" i="93"/>
  <c r="W184" i="93"/>
  <c r="U184" i="93"/>
  <c r="S184" i="93"/>
  <c r="Q184" i="93"/>
  <c r="Y184" i="93"/>
  <c r="K112" i="93"/>
  <c r="AI112" i="93"/>
  <c r="AG112" i="93"/>
  <c r="AE112" i="93"/>
  <c r="AA112" i="93"/>
  <c r="W112" i="93"/>
  <c r="U112" i="93"/>
  <c r="S112" i="93"/>
  <c r="Q112" i="93"/>
  <c r="Y112" i="93"/>
  <c r="M200" i="93"/>
  <c r="M144" i="93"/>
  <c r="M104" i="93"/>
  <c r="K213" i="93"/>
  <c r="AI213" i="93"/>
  <c r="AG213" i="93"/>
  <c r="AE213" i="93"/>
  <c r="AA213" i="93"/>
  <c r="Y213" i="93"/>
  <c r="W213" i="93"/>
  <c r="U213" i="93"/>
  <c r="S213" i="93"/>
  <c r="K181" i="93"/>
  <c r="AI181" i="93"/>
  <c r="AG181" i="93"/>
  <c r="AE181" i="93"/>
  <c r="AA181" i="93"/>
  <c r="Y181" i="93"/>
  <c r="W181" i="93"/>
  <c r="U181" i="93"/>
  <c r="S181" i="93"/>
  <c r="K149" i="93"/>
  <c r="AI149" i="93"/>
  <c r="AG149" i="93"/>
  <c r="AE149" i="93"/>
  <c r="AA149" i="93"/>
  <c r="Y149" i="93"/>
  <c r="W149" i="93"/>
  <c r="U149" i="93"/>
  <c r="S149" i="93"/>
  <c r="Q149" i="93"/>
  <c r="K236" i="93"/>
  <c r="AG236" i="93"/>
  <c r="AE236" i="93"/>
  <c r="AA236" i="93"/>
  <c r="Y236" i="93"/>
  <c r="K228" i="93"/>
  <c r="AG228" i="93"/>
  <c r="AE228" i="93"/>
  <c r="AA228" i="93"/>
  <c r="Y228" i="93"/>
  <c r="K220" i="93"/>
  <c r="AG220" i="93"/>
  <c r="AE220" i="93"/>
  <c r="AA220" i="93"/>
  <c r="Y220" i="93"/>
  <c r="K212" i="93"/>
  <c r="AG212" i="93"/>
  <c r="AE212" i="93"/>
  <c r="AA212" i="93"/>
  <c r="Y212" i="93"/>
  <c r="K204" i="93"/>
  <c r="AG204" i="93"/>
  <c r="AE204" i="93"/>
  <c r="AA204" i="93"/>
  <c r="Y204" i="93"/>
  <c r="K196" i="93"/>
  <c r="AG196" i="93"/>
  <c r="AE196" i="93"/>
  <c r="AA196" i="93"/>
  <c r="Y196" i="93"/>
  <c r="K180" i="93"/>
  <c r="AG180" i="93"/>
  <c r="AE180" i="93"/>
  <c r="AA180" i="93"/>
  <c r="Y180" i="93"/>
  <c r="W180" i="93"/>
  <c r="K172" i="93"/>
  <c r="AG172" i="93"/>
  <c r="AE172" i="93"/>
  <c r="AA172" i="93"/>
  <c r="Y172" i="93"/>
  <c r="W172" i="93"/>
  <c r="K164" i="93"/>
  <c r="AG164" i="93"/>
  <c r="AE164" i="93"/>
  <c r="AA164" i="93"/>
  <c r="Y164" i="93"/>
  <c r="W164" i="93"/>
  <c r="K156" i="93"/>
  <c r="AG156" i="93"/>
  <c r="AE156" i="93"/>
  <c r="AA156" i="93"/>
  <c r="Y156" i="93"/>
  <c r="W156" i="93"/>
  <c r="K148" i="93"/>
  <c r="AG148" i="93"/>
  <c r="AE148" i="93"/>
  <c r="AA148" i="93"/>
  <c r="Y148" i="93"/>
  <c r="W148" i="93"/>
  <c r="K140" i="93"/>
  <c r="AG140" i="93"/>
  <c r="AE140" i="93"/>
  <c r="AA140" i="93"/>
  <c r="Y140" i="93"/>
  <c r="W140" i="93"/>
  <c r="K132" i="93"/>
  <c r="AG132" i="93"/>
  <c r="AE132" i="93"/>
  <c r="AA132" i="93"/>
  <c r="Y132" i="93"/>
  <c r="W132" i="93"/>
  <c r="K124" i="93"/>
  <c r="AG124" i="93"/>
  <c r="AE124" i="93"/>
  <c r="AA124" i="93"/>
  <c r="Y124" i="93"/>
  <c r="W124" i="93"/>
  <c r="K116" i="93"/>
  <c r="AG116" i="93"/>
  <c r="AE116" i="93"/>
  <c r="AA116" i="93"/>
  <c r="Y116" i="93"/>
  <c r="W116" i="93"/>
  <c r="K108" i="93"/>
  <c r="AG108" i="93"/>
  <c r="AE108" i="93"/>
  <c r="AA108" i="93"/>
  <c r="Y108" i="93"/>
  <c r="W108" i="93"/>
  <c r="M236" i="93"/>
  <c r="M228" i="93"/>
  <c r="M220" i="93"/>
  <c r="M212" i="93"/>
  <c r="M204" i="93"/>
  <c r="M196" i="93"/>
  <c r="M180" i="93"/>
  <c r="M172" i="93"/>
  <c r="M164" i="93"/>
  <c r="M156" i="93"/>
  <c r="M148" i="93"/>
  <c r="M140" i="93"/>
  <c r="M132" i="93"/>
  <c r="M124" i="93"/>
  <c r="M116" i="93"/>
  <c r="M108" i="93"/>
  <c r="Q236" i="93"/>
  <c r="Q228" i="93"/>
  <c r="Q220" i="93"/>
  <c r="Q212" i="93"/>
  <c r="Q204" i="93"/>
  <c r="Q191" i="93"/>
  <c r="Q175" i="93"/>
  <c r="Q156" i="93"/>
  <c r="Q124" i="93"/>
  <c r="S215" i="93"/>
  <c r="S183" i="93"/>
  <c r="S151" i="93"/>
  <c r="S119" i="93"/>
  <c r="U212" i="93"/>
  <c r="U180" i="93"/>
  <c r="U148" i="93"/>
  <c r="U116" i="93"/>
  <c r="W239" i="93"/>
  <c r="W207" i="93"/>
  <c r="W159" i="93"/>
  <c r="Y207" i="93"/>
  <c r="AE187" i="93"/>
  <c r="I243" i="93"/>
  <c r="I203" i="93"/>
  <c r="I131" i="93"/>
  <c r="K227" i="93"/>
  <c r="K211" i="93"/>
  <c r="K187" i="93"/>
  <c r="K163" i="93"/>
  <c r="K107" i="93"/>
  <c r="I242" i="93"/>
  <c r="I234" i="93"/>
  <c r="I226" i="93"/>
  <c r="I218" i="93"/>
  <c r="I210" i="93"/>
  <c r="I202" i="93"/>
  <c r="I194" i="93"/>
  <c r="I186" i="93"/>
  <c r="I178" i="93"/>
  <c r="I170" i="93"/>
  <c r="I162" i="93"/>
  <c r="I154" i="93"/>
  <c r="I146" i="93"/>
  <c r="I138" i="93"/>
  <c r="I130" i="93"/>
  <c r="I122" i="93"/>
  <c r="I114" i="93"/>
  <c r="I106" i="93"/>
  <c r="K123" i="93"/>
  <c r="I241" i="93"/>
  <c r="I233" i="93"/>
  <c r="I225" i="93"/>
  <c r="I217" i="93"/>
  <c r="I209" i="93"/>
  <c r="I201" i="93"/>
  <c r="I193" i="93"/>
  <c r="I185" i="93"/>
  <c r="I177" i="93"/>
  <c r="I169" i="93"/>
  <c r="I161" i="93"/>
  <c r="I153" i="93"/>
  <c r="I145" i="93"/>
  <c r="I137" i="93"/>
  <c r="I129" i="93"/>
  <c r="I121" i="93"/>
  <c r="I113" i="93"/>
  <c r="I105" i="93"/>
  <c r="I219" i="93"/>
  <c r="K235" i="93"/>
  <c r="K147" i="93"/>
  <c r="I240" i="93"/>
  <c r="I232" i="93"/>
  <c r="I224" i="93"/>
  <c r="I216" i="93"/>
  <c r="I208" i="93"/>
  <c r="I200" i="93"/>
  <c r="I192" i="93"/>
  <c r="I184" i="93"/>
  <c r="I176" i="93"/>
  <c r="I168" i="93"/>
  <c r="I160" i="93"/>
  <c r="I152" i="93"/>
  <c r="I144" i="93"/>
  <c r="I128" i="93"/>
  <c r="I120" i="93"/>
  <c r="I112" i="93"/>
  <c r="I104" i="93"/>
  <c r="I179" i="93"/>
  <c r="K155" i="93"/>
  <c r="I239" i="93"/>
  <c r="I231" i="93"/>
  <c r="I223" i="93"/>
  <c r="I215" i="93"/>
  <c r="I207" i="93"/>
  <c r="I199" i="93"/>
  <c r="I191" i="93"/>
  <c r="I183" i="93"/>
  <c r="I175" i="93"/>
  <c r="I167" i="93"/>
  <c r="I159" i="93"/>
  <c r="I151" i="93"/>
  <c r="I143" i="93"/>
  <c r="I135" i="93"/>
  <c r="I127" i="93"/>
  <c r="I119" i="93"/>
  <c r="I111" i="93"/>
  <c r="I103" i="93"/>
  <c r="I139" i="93"/>
  <c r="K195" i="93"/>
  <c r="I238" i="93"/>
  <c r="I230" i="93"/>
  <c r="I222" i="93"/>
  <c r="I214" i="93"/>
  <c r="I206" i="93"/>
  <c r="I198" i="93"/>
  <c r="I190" i="93"/>
  <c r="I182" i="93"/>
  <c r="I174" i="93"/>
  <c r="I166" i="93"/>
  <c r="I158" i="93"/>
  <c r="I150" i="93"/>
  <c r="I142" i="93"/>
  <c r="I134" i="93"/>
  <c r="I126" i="93"/>
  <c r="I118" i="93"/>
  <c r="I110" i="93"/>
  <c r="I102" i="93"/>
  <c r="K115" i="93"/>
  <c r="I237" i="93"/>
  <c r="I229" i="93"/>
  <c r="I221" i="93"/>
  <c r="I213" i="93"/>
  <c r="I205" i="93"/>
  <c r="I197" i="93"/>
  <c r="I189" i="93"/>
  <c r="I181" i="93"/>
  <c r="I173" i="93"/>
  <c r="I165" i="93"/>
  <c r="I157" i="93"/>
  <c r="I149" i="93"/>
  <c r="I141" i="93"/>
  <c r="I133" i="93"/>
  <c r="I125" i="93"/>
  <c r="I117" i="93"/>
  <c r="I101" i="93"/>
  <c r="I236" i="93"/>
  <c r="I228" i="93"/>
  <c r="I220" i="93"/>
  <c r="I212" i="93"/>
  <c r="I204" i="93"/>
  <c r="I196" i="93"/>
  <c r="I180" i="93"/>
  <c r="I172" i="93"/>
  <c r="I164" i="93"/>
  <c r="I156" i="93"/>
  <c r="I148" i="93"/>
  <c r="I140" i="93"/>
  <c r="I132" i="93"/>
  <c r="I124" i="93"/>
  <c r="I116" i="93"/>
  <c r="I108" i="93"/>
  <c r="I100" i="93"/>
  <c r="AH25" i="93"/>
  <c r="AH26" i="93"/>
  <c r="AH27" i="93"/>
  <c r="AH28" i="93"/>
  <c r="AH29" i="93"/>
  <c r="AH30" i="93"/>
  <c r="AH31" i="93"/>
  <c r="GG44" i="132"/>
  <c r="GD44" i="132"/>
  <c r="FY44" i="132"/>
  <c r="N14" i="131" s="1"/>
  <c r="FG44" i="132"/>
  <c r="FD44" i="132"/>
  <c r="EG44" i="132"/>
  <c r="EY44" i="132" s="1"/>
  <c r="M14" i="131" s="1"/>
  <c r="ED44" i="132"/>
  <c r="DG44" i="132"/>
  <c r="DD44" i="132"/>
  <c r="DY44" i="132" s="1"/>
  <c r="L14" i="131" s="1"/>
  <c r="CG44" i="132"/>
  <c r="CD44" i="132"/>
  <c r="CY44" i="132" s="1"/>
  <c r="K14" i="131" s="1"/>
  <c r="BG44" i="132"/>
  <c r="BD44" i="132"/>
  <c r="AG44" i="132"/>
  <c r="AD44" i="132"/>
  <c r="AY44" i="132" s="1"/>
  <c r="I14" i="131" s="1"/>
  <c r="GN42" i="132"/>
  <c r="FN42" i="132"/>
  <c r="EN42" i="132"/>
  <c r="DN42" i="132"/>
  <c r="CN42" i="132"/>
  <c r="BN42" i="132"/>
  <c r="AN42" i="132"/>
  <c r="N42" i="132"/>
  <c r="FM41" i="132"/>
  <c r="FJ41" i="132"/>
  <c r="EM41" i="132"/>
  <c r="EJ41" i="132"/>
  <c r="DM41" i="132"/>
  <c r="DJ41" i="132"/>
  <c r="CM41" i="132"/>
  <c r="CJ41" i="132"/>
  <c r="BM41" i="132"/>
  <c r="BJ41" i="132"/>
  <c r="M41" i="132"/>
  <c r="J41" i="132"/>
  <c r="GN39" i="132"/>
  <c r="FN39" i="132"/>
  <c r="EN39" i="132"/>
  <c r="DN39" i="132"/>
  <c r="CN39" i="132"/>
  <c r="BN39" i="132"/>
  <c r="AN39" i="132"/>
  <c r="Y39" i="132"/>
  <c r="H17" i="131" s="1"/>
  <c r="G17" i="131" s="1"/>
  <c r="N39" i="132"/>
  <c r="GM38" i="132"/>
  <c r="GM41" i="132" s="1"/>
  <c r="GJ38" i="132"/>
  <c r="GJ41" i="132" s="1"/>
  <c r="GD38" i="132"/>
  <c r="FM38" i="132"/>
  <c r="FJ38" i="132"/>
  <c r="EM38" i="132"/>
  <c r="EJ38" i="132"/>
  <c r="EG38" i="132"/>
  <c r="ED38" i="132"/>
  <c r="DM38" i="132"/>
  <c r="DJ38" i="132"/>
  <c r="CM38" i="132"/>
  <c r="CJ38" i="132"/>
  <c r="CG38" i="132"/>
  <c r="CD38" i="132"/>
  <c r="BM38" i="132"/>
  <c r="BJ38" i="132"/>
  <c r="AM38" i="132"/>
  <c r="AM41" i="132" s="1"/>
  <c r="AJ38" i="132"/>
  <c r="AJ41" i="132" s="1"/>
  <c r="FG36" i="132"/>
  <c r="EG36" i="132"/>
  <c r="ED36" i="132"/>
  <c r="EY36" i="132" s="1"/>
  <c r="M11" i="131" s="1"/>
  <c r="CG36" i="132"/>
  <c r="CD36" i="132"/>
  <c r="CY36" i="132" s="1"/>
  <c r="K11" i="131" s="1"/>
  <c r="GJ34" i="132"/>
  <c r="GG34" i="132"/>
  <c r="GD34" i="132"/>
  <c r="FJ34" i="132"/>
  <c r="FG34" i="132"/>
  <c r="FD34" i="132"/>
  <c r="FY34" i="132" s="1"/>
  <c r="N10" i="131" s="1"/>
  <c r="EJ34" i="132"/>
  <c r="EG34" i="132"/>
  <c r="ED34" i="132"/>
  <c r="EY34" i="132" s="1"/>
  <c r="M10" i="131" s="1"/>
  <c r="DJ34" i="132"/>
  <c r="DG34" i="132"/>
  <c r="DD34" i="132"/>
  <c r="DY34" i="132" s="1"/>
  <c r="L10" i="131" s="1"/>
  <c r="CJ34" i="132"/>
  <c r="CG34" i="132"/>
  <c r="CD34" i="132"/>
  <c r="CY34" i="132" s="1"/>
  <c r="K10" i="131" s="1"/>
  <c r="BJ34" i="132"/>
  <c r="BG34" i="132"/>
  <c r="BD34" i="132"/>
  <c r="BY34" i="132" s="1"/>
  <c r="J10" i="131" s="1"/>
  <c r="AJ34" i="132"/>
  <c r="AG34" i="132"/>
  <c r="AD34" i="132"/>
  <c r="AY34" i="132" s="1"/>
  <c r="I10" i="131" s="1"/>
  <c r="GY32" i="132"/>
  <c r="O9" i="131" s="1"/>
  <c r="GJ32" i="132"/>
  <c r="GD32" i="132"/>
  <c r="FJ32" i="132"/>
  <c r="FY32" i="132" s="1"/>
  <c r="N9" i="131" s="1"/>
  <c r="FD32" i="132"/>
  <c r="EJ32" i="132"/>
  <c r="ED32" i="132"/>
  <c r="EY32" i="132" s="1"/>
  <c r="M9" i="131" s="1"/>
  <c r="DJ32" i="132"/>
  <c r="DD32" i="132"/>
  <c r="DY32" i="132" s="1"/>
  <c r="L9" i="131" s="1"/>
  <c r="CY32" i="132"/>
  <c r="K9" i="131" s="1"/>
  <c r="CJ32" i="132"/>
  <c r="CD32" i="132"/>
  <c r="BJ32" i="132"/>
  <c r="BD32" i="132"/>
  <c r="BY32" i="132" s="1"/>
  <c r="J9" i="131" s="1"/>
  <c r="AJ32" i="132"/>
  <c r="AD32" i="132"/>
  <c r="AY32" i="132" s="1"/>
  <c r="I9" i="131" s="1"/>
  <c r="GJ30" i="132"/>
  <c r="GD30" i="132"/>
  <c r="FJ30" i="132"/>
  <c r="EJ30" i="132"/>
  <c r="DJ30" i="132"/>
  <c r="DG30" i="132"/>
  <c r="CJ30" i="132"/>
  <c r="CG30" i="132"/>
  <c r="CD30" i="132"/>
  <c r="BJ30" i="132"/>
  <c r="AJ30" i="132"/>
  <c r="J30" i="132"/>
  <c r="GL28" i="132"/>
  <c r="FL28" i="132"/>
  <c r="EL28" i="132"/>
  <c r="DL28" i="132"/>
  <c r="CL28" i="132"/>
  <c r="BL28" i="132"/>
  <c r="AL28" i="132"/>
  <c r="L28" i="132"/>
  <c r="EG27" i="132"/>
  <c r="CG27" i="132"/>
  <c r="AG27" i="132"/>
  <c r="GJ25" i="132"/>
  <c r="GG25" i="132"/>
  <c r="GD25" i="132"/>
  <c r="FJ25" i="132"/>
  <c r="FY25" i="132" s="1"/>
  <c r="N6" i="131" s="1"/>
  <c r="FG25" i="132"/>
  <c r="FD25" i="132"/>
  <c r="EJ25" i="132"/>
  <c r="EG25" i="132"/>
  <c r="ED25" i="132"/>
  <c r="DJ25" i="132"/>
  <c r="DG25" i="132"/>
  <c r="DD25" i="132"/>
  <c r="CJ25" i="132"/>
  <c r="CG25" i="132"/>
  <c r="CD25" i="132"/>
  <c r="BJ25" i="132"/>
  <c r="BG25" i="132"/>
  <c r="BD25" i="132"/>
  <c r="AJ25" i="132"/>
  <c r="AG25" i="132"/>
  <c r="AD25" i="132"/>
  <c r="J25" i="132"/>
  <c r="G25" i="132"/>
  <c r="D25" i="132"/>
  <c r="GO22" i="132"/>
  <c r="GG30" i="132" s="1"/>
  <c r="GL22" i="132"/>
  <c r="GD27" i="132" s="1"/>
  <c r="FO22" i="132"/>
  <c r="FG41" i="132" s="1"/>
  <c r="FL22" i="132"/>
  <c r="FD36" i="132" s="1"/>
  <c r="FY36" i="132" s="1"/>
  <c r="N11" i="131" s="1"/>
  <c r="EO22" i="132"/>
  <c r="EG41" i="132" s="1"/>
  <c r="EL22" i="132"/>
  <c r="ED27" i="132" s="1"/>
  <c r="DO22" i="132"/>
  <c r="DG41" i="132" s="1"/>
  <c r="DL22" i="132"/>
  <c r="DD30" i="132" s="1"/>
  <c r="CO22" i="132"/>
  <c r="CG41" i="132" s="1"/>
  <c r="CL22" i="132"/>
  <c r="CD27" i="132" s="1"/>
  <c r="BO22" i="132"/>
  <c r="BG41" i="132" s="1"/>
  <c r="BL22" i="132"/>
  <c r="BD30" i="132" s="1"/>
  <c r="AO22" i="132"/>
  <c r="AG41" i="132" s="1"/>
  <c r="AL22" i="132"/>
  <c r="AD41" i="132" s="1"/>
  <c r="O22" i="132"/>
  <c r="G41" i="132" s="1"/>
  <c r="L22" i="132"/>
  <c r="D41" i="132" s="1"/>
  <c r="Y42" i="132" s="1"/>
  <c r="H18" i="131" s="1"/>
  <c r="G18" i="131" s="1"/>
  <c r="GC13" i="132"/>
  <c r="GJ27" i="132" s="1"/>
  <c r="FC13" i="132"/>
  <c r="FJ27" i="132" s="1"/>
  <c r="EC13" i="132"/>
  <c r="EJ27" i="132" s="1"/>
  <c r="DC13" i="132"/>
  <c r="DJ27" i="132" s="1"/>
  <c r="CC13" i="132"/>
  <c r="CJ27" i="132" s="1"/>
  <c r="BC13" i="132"/>
  <c r="BJ27" i="132" s="1"/>
  <c r="AC13" i="132"/>
  <c r="AJ27" i="132" s="1"/>
  <c r="C13" i="132"/>
  <c r="J27" i="132" s="1"/>
  <c r="GO12" i="132"/>
  <c r="GL12" i="132"/>
  <c r="FO12" i="132"/>
  <c r="FL12" i="132"/>
  <c r="EO12" i="132"/>
  <c r="EL12" i="132"/>
  <c r="DO12" i="132"/>
  <c r="DL12" i="132"/>
  <c r="CO12" i="132"/>
  <c r="CL12" i="132"/>
  <c r="BO12" i="132"/>
  <c r="BL12" i="132"/>
  <c r="AO12" i="132"/>
  <c r="AL12" i="132"/>
  <c r="O12" i="132"/>
  <c r="L12" i="132"/>
  <c r="GO11" i="132"/>
  <c r="GL11" i="132"/>
  <c r="FO11" i="132"/>
  <c r="FL11" i="132"/>
  <c r="EO11" i="132"/>
  <c r="EL11" i="132"/>
  <c r="DO11" i="132"/>
  <c r="DL11" i="132"/>
  <c r="CO11" i="132"/>
  <c r="CL11" i="132"/>
  <c r="BO11" i="132"/>
  <c r="BL11" i="132"/>
  <c r="AO11" i="132"/>
  <c r="AL11" i="132"/>
  <c r="O11" i="132"/>
  <c r="L11" i="132"/>
  <c r="GA3" i="132"/>
  <c r="FA3" i="132"/>
  <c r="EA3" i="132"/>
  <c r="DA3" i="132"/>
  <c r="CA3" i="132"/>
  <c r="BA3" i="132"/>
  <c r="AA3" i="132"/>
  <c r="A3" i="132"/>
  <c r="DD27" i="132" l="1"/>
  <c r="DY30" i="132"/>
  <c r="L8" i="131" s="1"/>
  <c r="BG38" i="132"/>
  <c r="DG38" i="132"/>
  <c r="AG41" i="98"/>
  <c r="DD38" i="132"/>
  <c r="DY39" i="132" s="1"/>
  <c r="L12" i="131" s="1"/>
  <c r="FD38" i="132"/>
  <c r="EY28" i="132"/>
  <c r="M7" i="131" s="1"/>
  <c r="EY39" i="132"/>
  <c r="M12" i="131" s="1"/>
  <c r="DY25" i="132"/>
  <c r="L6" i="131" s="1"/>
  <c r="BG27" i="132"/>
  <c r="DG27" i="132"/>
  <c r="FG27" i="132"/>
  <c r="FY28" i="132" s="1"/>
  <c r="N7" i="131" s="1"/>
  <c r="N19" i="131" s="1"/>
  <c r="BG30" i="132"/>
  <c r="ED30" i="132"/>
  <c r="DD36" i="132"/>
  <c r="GD36" i="132"/>
  <c r="ED41" i="132"/>
  <c r="EY42" i="132" s="1"/>
  <c r="M13" i="131" s="1"/>
  <c r="GY44" i="132"/>
  <c r="O14" i="131" s="1"/>
  <c r="AG37" i="98"/>
  <c r="AG31" i="98" s="1"/>
  <c r="AG32" i="98" s="1"/>
  <c r="AY32" i="98" s="1"/>
  <c r="EY25" i="132"/>
  <c r="M6" i="131" s="1"/>
  <c r="M19" i="131" s="1"/>
  <c r="FD27" i="132"/>
  <c r="FD30" i="132"/>
  <c r="GY34" i="132"/>
  <c r="O10" i="131" s="1"/>
  <c r="CY39" i="132"/>
  <c r="K12" i="131" s="1"/>
  <c r="FG38" i="132"/>
  <c r="FG30" i="132"/>
  <c r="CD41" i="132"/>
  <c r="CY42" i="132" s="1"/>
  <c r="K13" i="131" s="1"/>
  <c r="DD41" i="132"/>
  <c r="DY42" i="132" s="1"/>
  <c r="L13" i="131" s="1"/>
  <c r="FD41" i="132"/>
  <c r="FY42" i="132" s="1"/>
  <c r="N13" i="131" s="1"/>
  <c r="GD41" i="132"/>
  <c r="CY28" i="132"/>
  <c r="K7" i="131" s="1"/>
  <c r="CY25" i="132"/>
  <c r="K6" i="131" s="1"/>
  <c r="K19" i="131" s="1"/>
  <c r="EG30" i="132"/>
  <c r="BG36" i="132"/>
  <c r="DG36" i="132"/>
  <c r="BY44" i="132"/>
  <c r="J14" i="131" s="1"/>
  <c r="GY25" i="132"/>
  <c r="O6" i="131" s="1"/>
  <c r="BY25" i="132"/>
  <c r="J6" i="131" s="1"/>
  <c r="BD27" i="132"/>
  <c r="BY28" i="132" s="1"/>
  <c r="J7" i="131" s="1"/>
  <c r="J19" i="131" s="1"/>
  <c r="BY30" i="132"/>
  <c r="J8" i="131" s="1"/>
  <c r="BD41" i="132"/>
  <c r="BY42" i="132" s="1"/>
  <c r="J13" i="131" s="1"/>
  <c r="BD38" i="132"/>
  <c r="BY39" i="132" s="1"/>
  <c r="J12" i="131" s="1"/>
  <c r="BD36" i="132"/>
  <c r="GY30" i="132"/>
  <c r="O8" i="131" s="1"/>
  <c r="EY30" i="132"/>
  <c r="M8" i="131" s="1"/>
  <c r="DY28" i="132"/>
  <c r="L7" i="131" s="1"/>
  <c r="L19" i="131" s="1"/>
  <c r="CY30" i="132"/>
  <c r="K8" i="131" s="1"/>
  <c r="AG26" i="98"/>
  <c r="AG27" i="98" s="1"/>
  <c r="AY27" i="98" s="1"/>
  <c r="AY39" i="98"/>
  <c r="GG41" i="132"/>
  <c r="GG27" i="132"/>
  <c r="GY28" i="132" s="1"/>
  <c r="O7" i="131" s="1"/>
  <c r="O19" i="131" s="1"/>
  <c r="G10" i="131"/>
  <c r="A10" i="131" s="1"/>
  <c r="GG36" i="132"/>
  <c r="GY36" i="132" s="1"/>
  <c r="O11" i="131" s="1"/>
  <c r="GG38" i="132"/>
  <c r="GY39" i="132" s="1"/>
  <c r="O12" i="131" s="1"/>
  <c r="G14" i="131"/>
  <c r="J16" i="90" s="1"/>
  <c r="J17" i="90" s="1"/>
  <c r="AY26" i="98"/>
  <c r="AY28" i="98" s="1"/>
  <c r="AD35" i="98" s="1"/>
  <c r="AD31" i="98"/>
  <c r="AY37" i="98"/>
  <c r="K9" i="106" s="1"/>
  <c r="AY41" i="98"/>
  <c r="Y25" i="132"/>
  <c r="H6" i="131" s="1"/>
  <c r="AD27" i="132"/>
  <c r="AD30" i="132"/>
  <c r="AY28" i="132"/>
  <c r="I7" i="131" s="1"/>
  <c r="AY25" i="132"/>
  <c r="I6" i="131" s="1"/>
  <c r="AY42" i="132"/>
  <c r="I13" i="131" s="1"/>
  <c r="AG30" i="132"/>
  <c r="AY30" i="132" s="1"/>
  <c r="I8" i="131" s="1"/>
  <c r="AD36" i="132"/>
  <c r="AG36" i="132"/>
  <c r="AD38" i="132"/>
  <c r="AG38" i="132"/>
  <c r="AY39" i="132" s="1"/>
  <c r="I12" i="131" s="1"/>
  <c r="D27" i="132"/>
  <c r="D36" i="132"/>
  <c r="G27" i="132"/>
  <c r="D30" i="132"/>
  <c r="G36" i="132"/>
  <c r="G30" i="132"/>
  <c r="D34" i="132"/>
  <c r="G34" i="132"/>
  <c r="O101" i="93"/>
  <c r="O100" i="93"/>
  <c r="AC101" i="93"/>
  <c r="AC100" i="93"/>
  <c r="G9" i="131"/>
  <c r="DY36" i="132" l="1"/>
  <c r="L11" i="131" s="1"/>
  <c r="FY30" i="132"/>
  <c r="N8" i="131" s="1"/>
  <c r="Y34" i="132"/>
  <c r="H15" i="131" s="1"/>
  <c r="G15" i="131" s="1"/>
  <c r="J22" i="90" s="1"/>
  <c r="Y28" i="132"/>
  <c r="H7" i="131" s="1"/>
  <c r="G7" i="131" s="1"/>
  <c r="A7" i="131" s="1"/>
  <c r="AY31" i="98"/>
  <c r="AY33" i="98" s="1"/>
  <c r="AH35" i="98" s="1"/>
  <c r="GY42" i="132"/>
  <c r="O13" i="131" s="1"/>
  <c r="G13" i="131" s="1"/>
  <c r="BY36" i="132"/>
  <c r="J11" i="131" s="1"/>
  <c r="FY39" i="132"/>
  <c r="N12" i="131" s="1"/>
  <c r="I19" i="131"/>
  <c r="G6" i="131"/>
  <c r="A6" i="131" s="1"/>
  <c r="J12" i="90"/>
  <c r="G12" i="131"/>
  <c r="J14" i="90" s="1"/>
  <c r="AY35" i="98"/>
  <c r="K8" i="106" s="1"/>
  <c r="AY36" i="132"/>
  <c r="I11" i="131" s="1"/>
  <c r="G11" i="131" s="1"/>
  <c r="J13" i="90" s="1"/>
  <c r="A9" i="131"/>
  <c r="J11" i="90"/>
  <c r="Y30" i="132"/>
  <c r="H8" i="131" s="1"/>
  <c r="G8" i="131" s="1"/>
  <c r="J9" i="90" s="1"/>
  <c r="Y36" i="132"/>
  <c r="H16" i="131" s="1"/>
  <c r="G16" i="131" s="1"/>
  <c r="J23" i="90" s="1"/>
  <c r="H19" i="131"/>
  <c r="A13" i="131" l="1"/>
  <c r="J15" i="90"/>
  <c r="J6" i="90"/>
  <c r="G19" i="131"/>
  <c r="A19" i="131" s="1"/>
  <c r="A12" i="131"/>
  <c r="J8" i="90"/>
  <c r="A11" i="131"/>
  <c r="G10" i="93"/>
  <c r="AH10" i="93"/>
  <c r="G11" i="93"/>
  <c r="AH11" i="93"/>
  <c r="G12" i="93"/>
  <c r="AH12" i="93"/>
  <c r="G13" i="93"/>
  <c r="M13" i="93" s="1"/>
  <c r="AH13" i="93"/>
  <c r="G14" i="93"/>
  <c r="Y14" i="93" s="1"/>
  <c r="AH14" i="93"/>
  <c r="G15" i="93"/>
  <c r="AA15" i="93" s="1"/>
  <c r="AH15" i="93"/>
  <c r="G16" i="93"/>
  <c r="AH16" i="93"/>
  <c r="G17" i="93"/>
  <c r="AH17" i="93"/>
  <c r="G18" i="93"/>
  <c r="AH18" i="93"/>
  <c r="G19" i="93"/>
  <c r="AH19" i="93"/>
  <c r="G20" i="93"/>
  <c r="AH20" i="93"/>
  <c r="G21" i="93"/>
  <c r="AH21" i="93"/>
  <c r="G22" i="93"/>
  <c r="K22" i="93" s="1"/>
  <c r="AH22" i="93"/>
  <c r="G23" i="93"/>
  <c r="AH23" i="93"/>
  <c r="G24" i="93"/>
  <c r="AG24" i="93" s="1"/>
  <c r="AH24" i="93"/>
  <c r="G25" i="93"/>
  <c r="Y25" i="93" s="1"/>
  <c r="G26" i="93"/>
  <c r="AA26" i="93" s="1"/>
  <c r="G27" i="93"/>
  <c r="G28" i="93"/>
  <c r="G29" i="93"/>
  <c r="G30" i="93"/>
  <c r="K30" i="93" s="1"/>
  <c r="G31" i="93"/>
  <c r="G32" i="93"/>
  <c r="AH32" i="93"/>
  <c r="G33" i="93"/>
  <c r="AH33" i="93"/>
  <c r="G34" i="93"/>
  <c r="AH34" i="93"/>
  <c r="G35" i="93"/>
  <c r="Y35" i="93" s="1"/>
  <c r="AH35" i="93"/>
  <c r="G36" i="93"/>
  <c r="AH36" i="93"/>
  <c r="G37" i="93"/>
  <c r="AH37" i="93"/>
  <c r="G38" i="93"/>
  <c r="AH38" i="93"/>
  <c r="G39" i="93"/>
  <c r="AH39" i="93"/>
  <c r="G40" i="93"/>
  <c r="AH40" i="93"/>
  <c r="G41" i="93"/>
  <c r="AA41" i="93" s="1"/>
  <c r="AH41" i="93"/>
  <c r="G42" i="93"/>
  <c r="AA42" i="93" s="1"/>
  <c r="AH42" i="93"/>
  <c r="G43" i="93"/>
  <c r="AH43" i="93"/>
  <c r="G44" i="93"/>
  <c r="AH44" i="93"/>
  <c r="G45" i="93"/>
  <c r="AH45" i="93"/>
  <c r="G46" i="93"/>
  <c r="AH46" i="93"/>
  <c r="G47" i="93"/>
  <c r="AH47" i="93"/>
  <c r="G48" i="93"/>
  <c r="K48" i="93" s="1"/>
  <c r="AH48" i="93"/>
  <c r="G49" i="93"/>
  <c r="AH49" i="93"/>
  <c r="G50" i="93"/>
  <c r="AH50" i="93"/>
  <c r="G51" i="93"/>
  <c r="K51" i="93" s="1"/>
  <c r="AH51" i="93"/>
  <c r="G52" i="93"/>
  <c r="AH52" i="93"/>
  <c r="G53" i="93"/>
  <c r="AH53" i="93"/>
  <c r="G54" i="93"/>
  <c r="AH54" i="93"/>
  <c r="G55" i="93"/>
  <c r="AH55" i="93"/>
  <c r="G56" i="93"/>
  <c r="AH56" i="93"/>
  <c r="G57" i="93"/>
  <c r="AH57" i="93"/>
  <c r="G58" i="93"/>
  <c r="AH58" i="93"/>
  <c r="G59" i="93"/>
  <c r="AH59" i="93"/>
  <c r="G60" i="93"/>
  <c r="AH60" i="93"/>
  <c r="G61" i="93"/>
  <c r="AH61" i="93"/>
  <c r="G62" i="93"/>
  <c r="AH62" i="93"/>
  <c r="G63" i="93"/>
  <c r="AH63" i="93"/>
  <c r="G64" i="93"/>
  <c r="K64" i="93" s="1"/>
  <c r="AH64" i="93"/>
  <c r="G65" i="93"/>
  <c r="AH65" i="93"/>
  <c r="G66" i="93"/>
  <c r="AH66" i="93"/>
  <c r="G67" i="93"/>
  <c r="AH67" i="93"/>
  <c r="G68" i="93"/>
  <c r="AH68" i="93"/>
  <c r="G69" i="93"/>
  <c r="K69" i="93" s="1"/>
  <c r="AH69" i="93"/>
  <c r="G70" i="93"/>
  <c r="AH70" i="93"/>
  <c r="G71" i="93"/>
  <c r="AH71" i="93"/>
  <c r="G72" i="93"/>
  <c r="AH72" i="93"/>
  <c r="G73" i="93"/>
  <c r="Y73" i="93" s="1"/>
  <c r="AH73" i="93"/>
  <c r="G74" i="93"/>
  <c r="AH74" i="93"/>
  <c r="G75" i="93"/>
  <c r="K75" i="93" s="1"/>
  <c r="AH75" i="93"/>
  <c r="G76" i="93"/>
  <c r="AI76" i="93" s="1"/>
  <c r="AH76" i="93"/>
  <c r="G77" i="93"/>
  <c r="AH77" i="93"/>
  <c r="G78" i="93"/>
  <c r="AH78" i="93"/>
  <c r="G79" i="93"/>
  <c r="AA79" i="93" s="1"/>
  <c r="AH79" i="93"/>
  <c r="G80" i="93"/>
  <c r="AH80" i="93"/>
  <c r="G81" i="93"/>
  <c r="AH81" i="93"/>
  <c r="G82" i="93"/>
  <c r="AH82" i="93"/>
  <c r="G83" i="93"/>
  <c r="K83" i="93" s="1"/>
  <c r="AH83" i="93"/>
  <c r="G84" i="93"/>
  <c r="AH84" i="93"/>
  <c r="G85" i="93"/>
  <c r="AH85" i="93"/>
  <c r="G86" i="93"/>
  <c r="AH86" i="93"/>
  <c r="G87" i="93"/>
  <c r="AC87" i="93" s="1"/>
  <c r="AH87" i="93"/>
  <c r="G88" i="93"/>
  <c r="AH88" i="93"/>
  <c r="G89" i="93"/>
  <c r="AH89" i="93"/>
  <c r="G90" i="93"/>
  <c r="AH90" i="93"/>
  <c r="G91" i="93"/>
  <c r="AH91" i="93"/>
  <c r="G92" i="93"/>
  <c r="AH92" i="93"/>
  <c r="G93" i="93"/>
  <c r="K93" i="93" s="1"/>
  <c r="AH93" i="93"/>
  <c r="G94" i="93"/>
  <c r="AG94" i="93" s="1"/>
  <c r="AH94" i="93"/>
  <c r="G95" i="93"/>
  <c r="AH95" i="93"/>
  <c r="G96" i="93"/>
  <c r="AH96" i="93"/>
  <c r="G97" i="93"/>
  <c r="AH97" i="93"/>
  <c r="G98" i="93"/>
  <c r="K98" i="93" s="1"/>
  <c r="AH98" i="93"/>
  <c r="G99" i="93"/>
  <c r="AH99" i="93"/>
  <c r="AI100" i="93" s="1"/>
  <c r="AC120" i="93"/>
  <c r="AC174" i="93"/>
  <c r="AH8" i="93"/>
  <c r="AH9" i="93"/>
  <c r="J24" i="90" l="1"/>
  <c r="AI26" i="93"/>
  <c r="O125" i="93"/>
  <c r="Y91" i="93"/>
  <c r="K91" i="93"/>
  <c r="Q84" i="93"/>
  <c r="K84" i="93"/>
  <c r="AA80" i="93"/>
  <c r="K80" i="93"/>
  <c r="O66" i="93"/>
  <c r="K66" i="93"/>
  <c r="Q63" i="93"/>
  <c r="K63" i="93"/>
  <c r="O59" i="93"/>
  <c r="K59" i="93"/>
  <c r="S55" i="93"/>
  <c r="K55" i="93"/>
  <c r="I47" i="93"/>
  <c r="K47" i="93"/>
  <c r="O43" i="93"/>
  <c r="K43" i="93"/>
  <c r="W33" i="93"/>
  <c r="K33" i="93"/>
  <c r="O29" i="93"/>
  <c r="K29" i="93"/>
  <c r="O216" i="93"/>
  <c r="O201" i="93"/>
  <c r="O87" i="93"/>
  <c r="K87" i="93"/>
  <c r="S73" i="93"/>
  <c r="K73" i="93"/>
  <c r="U40" i="93"/>
  <c r="K40" i="93"/>
  <c r="AA36" i="93"/>
  <c r="K36" i="93"/>
  <c r="O26" i="93"/>
  <c r="K26" i="93"/>
  <c r="I23" i="93"/>
  <c r="K23" i="93"/>
  <c r="Y19" i="93"/>
  <c r="K19" i="93"/>
  <c r="AG15" i="93"/>
  <c r="O13" i="93"/>
  <c r="K13" i="93"/>
  <c r="O194" i="93"/>
  <c r="O186" i="93"/>
  <c r="O154" i="93"/>
  <c r="O135" i="93"/>
  <c r="I94" i="93"/>
  <c r="K94" i="93"/>
  <c r="U90" i="93"/>
  <c r="K90" i="93"/>
  <c r="S76" i="93"/>
  <c r="K76" i="93"/>
  <c r="I65" i="93"/>
  <c r="K65" i="93"/>
  <c r="AC62" i="93"/>
  <c r="K62" i="93"/>
  <c r="O58" i="93"/>
  <c r="K58" i="93"/>
  <c r="O54" i="93"/>
  <c r="K54" i="93"/>
  <c r="O50" i="93"/>
  <c r="K50" i="93"/>
  <c r="I46" i="93"/>
  <c r="K46" i="93"/>
  <c r="AG32" i="93"/>
  <c r="K32" i="93"/>
  <c r="M28" i="93"/>
  <c r="K28" i="93"/>
  <c r="S97" i="93"/>
  <c r="K97" i="93"/>
  <c r="I86" i="93"/>
  <c r="K86" i="93"/>
  <c r="O79" i="93"/>
  <c r="K79" i="93"/>
  <c r="Q72" i="93"/>
  <c r="K72" i="93"/>
  <c r="I68" i="93"/>
  <c r="K68" i="93"/>
  <c r="O42" i="93"/>
  <c r="K42" i="93"/>
  <c r="U39" i="93"/>
  <c r="K39" i="93"/>
  <c r="I18" i="93"/>
  <c r="K18" i="93"/>
  <c r="U15" i="93"/>
  <c r="K15" i="93"/>
  <c r="M12" i="93"/>
  <c r="K12" i="93"/>
  <c r="S89" i="93"/>
  <c r="K89" i="93"/>
  <c r="U82" i="93"/>
  <c r="K82" i="93"/>
  <c r="I61" i="93"/>
  <c r="K61" i="93"/>
  <c r="W57" i="93"/>
  <c r="K57" i="93"/>
  <c r="I53" i="93"/>
  <c r="K53" i="93"/>
  <c r="AE49" i="93"/>
  <c r="K49" i="93"/>
  <c r="I45" i="93"/>
  <c r="K45" i="93"/>
  <c r="W35" i="93"/>
  <c r="K35" i="93"/>
  <c r="I31" i="93"/>
  <c r="K31" i="93"/>
  <c r="Y27" i="93"/>
  <c r="K27" i="93"/>
  <c r="W25" i="93"/>
  <c r="K25" i="93"/>
  <c r="AC144" i="93"/>
  <c r="O120" i="93"/>
  <c r="I96" i="93"/>
  <c r="K96" i="93"/>
  <c r="M85" i="93"/>
  <c r="K85" i="93"/>
  <c r="I78" i="93"/>
  <c r="K78" i="93"/>
  <c r="O71" i="93"/>
  <c r="K71" i="93"/>
  <c r="Q67" i="93"/>
  <c r="K67" i="93"/>
  <c r="AG41" i="93"/>
  <c r="Q38" i="93"/>
  <c r="K38" i="93"/>
  <c r="O21" i="93"/>
  <c r="K21" i="93"/>
  <c r="I17" i="93"/>
  <c r="K17" i="93"/>
  <c r="Y11" i="93"/>
  <c r="K11" i="93"/>
  <c r="O218" i="93"/>
  <c r="AC195" i="93"/>
  <c r="O152" i="93"/>
  <c r="W92" i="93"/>
  <c r="K92" i="93"/>
  <c r="Q88" i="93"/>
  <c r="K88" i="93"/>
  <c r="S81" i="93"/>
  <c r="K81" i="93"/>
  <c r="U74" i="93"/>
  <c r="K74" i="93"/>
  <c r="AE63" i="93"/>
  <c r="I60" i="93"/>
  <c r="K60" i="93"/>
  <c r="O56" i="93"/>
  <c r="K56" i="93"/>
  <c r="AG52" i="93"/>
  <c r="K52" i="93"/>
  <c r="AG44" i="93"/>
  <c r="K44" i="93"/>
  <c r="O34" i="93"/>
  <c r="K34" i="93"/>
  <c r="Q14" i="93"/>
  <c r="K14" i="93"/>
  <c r="O213" i="93"/>
  <c r="AC209" i="93"/>
  <c r="AC206" i="93"/>
  <c r="O128" i="93"/>
  <c r="I99" i="93"/>
  <c r="K99" i="93"/>
  <c r="AA95" i="93"/>
  <c r="K95" i="93"/>
  <c r="Y84" i="93"/>
  <c r="M77" i="93"/>
  <c r="K77" i="93"/>
  <c r="AI73" i="93"/>
  <c r="I70" i="93"/>
  <c r="K70" i="93"/>
  <c r="AA66" i="93"/>
  <c r="U63" i="93"/>
  <c r="W41" i="93"/>
  <c r="K41" i="93"/>
  <c r="O37" i="93"/>
  <c r="K37" i="93"/>
  <c r="AG26" i="93"/>
  <c r="U24" i="93"/>
  <c r="K24" i="93"/>
  <c r="M20" i="93"/>
  <c r="K20" i="93"/>
  <c r="U16" i="93"/>
  <c r="K16" i="93"/>
  <c r="I10" i="93"/>
  <c r="K10" i="93"/>
  <c r="M79" i="93"/>
  <c r="M73" i="93"/>
  <c r="Y41" i="93"/>
  <c r="S39" i="93"/>
  <c r="AE33" i="93"/>
  <c r="AI29" i="93"/>
  <c r="W15" i="93"/>
  <c r="AI66" i="93"/>
  <c r="AI54" i="93"/>
  <c r="U41" i="93"/>
  <c r="AC216" i="93"/>
  <c r="O153" i="93"/>
  <c r="AI84" i="93"/>
  <c r="AE54" i="93"/>
  <c r="O41" i="93"/>
  <c r="M26" i="93"/>
  <c r="O177" i="93"/>
  <c r="AC168" i="93"/>
  <c r="U97" i="93"/>
  <c r="O90" i="93"/>
  <c r="M87" i="93"/>
  <c r="I84" i="93"/>
  <c r="AA34" i="93"/>
  <c r="AG23" i="93"/>
  <c r="O193" i="93"/>
  <c r="AC160" i="93"/>
  <c r="AC137" i="93"/>
  <c r="AC128" i="93"/>
  <c r="AE40" i="93"/>
  <c r="Y34" i="93"/>
  <c r="AE25" i="93"/>
  <c r="U23" i="93"/>
  <c r="AI13" i="93"/>
  <c r="O220" i="93"/>
  <c r="O180" i="93"/>
  <c r="Q97" i="93"/>
  <c r="AE72" i="93"/>
  <c r="AI71" i="93"/>
  <c r="S63" i="93"/>
  <c r="S58" i="93"/>
  <c r="Y42" i="93"/>
  <c r="AI37" i="93"/>
  <c r="O33" i="93"/>
  <c r="AI21" i="93"/>
  <c r="AG18" i="93"/>
  <c r="AC152" i="93"/>
  <c r="O145" i="93"/>
  <c r="AA76" i="93"/>
  <c r="AC72" i="93"/>
  <c r="AI63" i="93"/>
  <c r="O63" i="93"/>
  <c r="AI50" i="93"/>
  <c r="Y47" i="93"/>
  <c r="Q42" i="93"/>
  <c r="AC37" i="93"/>
  <c r="AG16" i="93"/>
  <c r="O219" i="93"/>
  <c r="O199" i="93"/>
  <c r="AI97" i="93"/>
  <c r="AA87" i="93"/>
  <c r="AE84" i="93"/>
  <c r="U76" i="93"/>
  <c r="AE73" i="93"/>
  <c r="AA72" i="93"/>
  <c r="AG63" i="93"/>
  <c r="M63" i="93"/>
  <c r="W47" i="93"/>
  <c r="M42" i="93"/>
  <c r="Q41" i="93"/>
  <c r="Y39" i="93"/>
  <c r="Y37" i="93"/>
  <c r="AC16" i="93"/>
  <c r="Y72" i="93"/>
  <c r="AA25" i="93"/>
  <c r="AE23" i="93"/>
  <c r="I20" i="93"/>
  <c r="AG17" i="93"/>
  <c r="M16" i="93"/>
  <c r="AE14" i="93"/>
  <c r="AC219" i="93"/>
  <c r="O174" i="93"/>
  <c r="AC126" i="93"/>
  <c r="O121" i="93"/>
  <c r="I92" i="93"/>
  <c r="U84" i="93"/>
  <c r="Q73" i="93"/>
  <c r="U72" i="93"/>
  <c r="AC63" i="93"/>
  <c r="O39" i="93"/>
  <c r="Y17" i="93"/>
  <c r="AC157" i="93"/>
  <c r="O157" i="93"/>
  <c r="AE97" i="93"/>
  <c r="M72" i="93"/>
  <c r="AA63" i="93"/>
  <c r="AA62" i="93"/>
  <c r="AE46" i="93"/>
  <c r="AI33" i="93"/>
  <c r="Y31" i="93"/>
  <c r="AA28" i="93"/>
  <c r="W17" i="93"/>
  <c r="AI10" i="93"/>
  <c r="Y97" i="93"/>
  <c r="I88" i="93"/>
  <c r="AI74" i="93"/>
  <c r="I72" i="93"/>
  <c r="Y63" i="93"/>
  <c r="Y62" i="93"/>
  <c r="AI58" i="93"/>
  <c r="Y46" i="93"/>
  <c r="AE41" i="93"/>
  <c r="AG40" i="93"/>
  <c r="W31" i="93"/>
  <c r="I28" i="93"/>
  <c r="S26" i="93"/>
  <c r="Q17" i="93"/>
  <c r="O183" i="93"/>
  <c r="O200" i="93"/>
  <c r="AC190" i="93"/>
  <c r="O190" i="93"/>
  <c r="AC211" i="93"/>
  <c r="O207" i="93"/>
  <c r="AC207" i="93"/>
  <c r="AC184" i="93"/>
  <c r="AC208" i="93"/>
  <c r="AC203" i="93"/>
  <c r="O165" i="93"/>
  <c r="AC165" i="93"/>
  <c r="AC201" i="93"/>
  <c r="AC162" i="93"/>
  <c r="AC218" i="93"/>
  <c r="O211" i="93"/>
  <c r="O204" i="93"/>
  <c r="O164" i="93"/>
  <c r="AC161" i="93"/>
  <c r="O133" i="93"/>
  <c r="Y92" i="93"/>
  <c r="AI90" i="93"/>
  <c r="AE89" i="93"/>
  <c r="Y88" i="93"/>
  <c r="AI82" i="93"/>
  <c r="AC76" i="93"/>
  <c r="I76" i="93"/>
  <c r="AC61" i="93"/>
  <c r="AA57" i="93"/>
  <c r="Q55" i="93"/>
  <c r="I54" i="93"/>
  <c r="I52" i="93"/>
  <c r="S50" i="93"/>
  <c r="M37" i="93"/>
  <c r="S34" i="93"/>
  <c r="AA33" i="93"/>
  <c r="Y15" i="93"/>
  <c r="AA12" i="93"/>
  <c r="O141" i="93"/>
  <c r="AC133" i="93"/>
  <c r="U92" i="93"/>
  <c r="AE90" i="93"/>
  <c r="W89" i="93"/>
  <c r="W88" i="93"/>
  <c r="Y82" i="93"/>
  <c r="AI67" i="93"/>
  <c r="AA61" i="93"/>
  <c r="AI45" i="93"/>
  <c r="Q34" i="93"/>
  <c r="Y33" i="93"/>
  <c r="AC153" i="93"/>
  <c r="AC141" i="93"/>
  <c r="AC134" i="93"/>
  <c r="AC125" i="93"/>
  <c r="O97" i="93"/>
  <c r="S92" i="93"/>
  <c r="Y90" i="93"/>
  <c r="O89" i="93"/>
  <c r="U88" i="93"/>
  <c r="Y87" i="93"/>
  <c r="O84" i="93"/>
  <c r="Q82" i="93"/>
  <c r="Y76" i="93"/>
  <c r="Y65" i="93"/>
  <c r="W61" i="93"/>
  <c r="AI53" i="93"/>
  <c r="AA45" i="93"/>
  <c r="AI42" i="93"/>
  <c r="AG39" i="93"/>
  <c r="AE38" i="93"/>
  <c r="AG34" i="93"/>
  <c r="M34" i="93"/>
  <c r="U33" i="93"/>
  <c r="Y23" i="93"/>
  <c r="AA21" i="93"/>
  <c r="O15" i="93"/>
  <c r="AC13" i="93"/>
  <c r="O149" i="93"/>
  <c r="O112" i="93"/>
  <c r="AC103" i="93"/>
  <c r="Q92" i="93"/>
  <c r="W90" i="93"/>
  <c r="M89" i="93"/>
  <c r="S88" i="93"/>
  <c r="Q87" i="93"/>
  <c r="M84" i="93"/>
  <c r="O82" i="93"/>
  <c r="AI79" i="93"/>
  <c r="W76" i="93"/>
  <c r="AG73" i="93"/>
  <c r="U65" i="93"/>
  <c r="S61" i="93"/>
  <c r="AA58" i="93"/>
  <c r="M56" i="93"/>
  <c r="AC53" i="93"/>
  <c r="Y45" i="93"/>
  <c r="AG42" i="93"/>
  <c r="AI40" i="93"/>
  <c r="AE39" i="93"/>
  <c r="AC38" i="93"/>
  <c r="Y36" i="93"/>
  <c r="AC34" i="93"/>
  <c r="I34" i="93"/>
  <c r="Q33" i="93"/>
  <c r="Q26" i="93"/>
  <c r="AI24" i="93"/>
  <c r="W23" i="93"/>
  <c r="Y21" i="93"/>
  <c r="U17" i="93"/>
  <c r="M15" i="93"/>
  <c r="Y13" i="93"/>
  <c r="I36" i="93"/>
  <c r="AI93" i="93"/>
  <c r="Q76" i="93"/>
  <c r="Y74" i="93"/>
  <c r="AC71" i="93"/>
  <c r="AC54" i="93"/>
  <c r="M24" i="93"/>
  <c r="Q23" i="93"/>
  <c r="M18" i="93"/>
  <c r="AE15" i="93"/>
  <c r="I13" i="93"/>
  <c r="AC178" i="93"/>
  <c r="O170" i="93"/>
  <c r="O161" i="93"/>
  <c r="O151" i="93"/>
  <c r="AC145" i="93"/>
  <c r="AC111" i="93"/>
  <c r="AC97" i="93"/>
  <c r="AG92" i="93"/>
  <c r="AC88" i="93"/>
  <c r="AI87" i="93"/>
  <c r="AC84" i="93"/>
  <c r="AE81" i="93"/>
  <c r="I79" i="93"/>
  <c r="AG76" i="93"/>
  <c r="O76" i="93"/>
  <c r="Q74" i="93"/>
  <c r="W73" i="93"/>
  <c r="Q71" i="93"/>
  <c r="Y68" i="93"/>
  <c r="U66" i="93"/>
  <c r="AG55" i="93"/>
  <c r="AA54" i="93"/>
  <c r="AA52" i="93"/>
  <c r="AA50" i="93"/>
  <c r="U46" i="93"/>
  <c r="S42" i="93"/>
  <c r="S40" i="93"/>
  <c r="Q39" i="93"/>
  <c r="W34" i="93"/>
  <c r="AI34" i="93"/>
  <c r="AA20" i="93"/>
  <c r="AC15" i="93"/>
  <c r="O103" i="93"/>
  <c r="Q99" i="93"/>
  <c r="AA92" i="93"/>
  <c r="AG89" i="93"/>
  <c r="AA88" i="93"/>
  <c r="AG87" i="93"/>
  <c r="O86" i="93"/>
  <c r="AA84" i="93"/>
  <c r="U81" i="93"/>
  <c r="AE76" i="93"/>
  <c r="M76" i="93"/>
  <c r="O74" i="93"/>
  <c r="U73" i="93"/>
  <c r="M71" i="93"/>
  <c r="W68" i="93"/>
  <c r="S66" i="93"/>
  <c r="AI61" i="93"/>
  <c r="AI60" i="93"/>
  <c r="AE57" i="93"/>
  <c r="Y55" i="93"/>
  <c r="M54" i="93"/>
  <c r="Y52" i="93"/>
  <c r="U50" i="93"/>
  <c r="O46" i="93"/>
  <c r="Q40" i="93"/>
  <c r="U34" i="93"/>
  <c r="O189" i="93"/>
  <c r="AC182" i="93"/>
  <c r="O143" i="93"/>
  <c r="O117" i="93"/>
  <c r="AC117" i="93"/>
  <c r="AC176" i="93"/>
  <c r="AC166" i="93"/>
  <c r="O146" i="93"/>
  <c r="O179" i="93"/>
  <c r="AC179" i="93"/>
  <c r="AC212" i="93"/>
  <c r="O195" i="93"/>
  <c r="S75" i="93"/>
  <c r="U75" i="93"/>
  <c r="Y75" i="93"/>
  <c r="AC173" i="93"/>
  <c r="O181" i="93"/>
  <c r="O212" i="93"/>
  <c r="AC193" i="93"/>
  <c r="O187" i="93"/>
  <c r="AC189" i="93"/>
  <c r="O197" i="93"/>
  <c r="O203" i="93"/>
  <c r="AC200" i="93"/>
  <c r="O167" i="93"/>
  <c r="O138" i="93"/>
  <c r="O210" i="93"/>
  <c r="O144" i="93"/>
  <c r="AC181" i="93"/>
  <c r="AC187" i="93"/>
  <c r="O208" i="93"/>
  <c r="O173" i="93"/>
  <c r="O162" i="93"/>
  <c r="AC118" i="93"/>
  <c r="Q22" i="93"/>
  <c r="I22" i="93"/>
  <c r="M22" i="93"/>
  <c r="O22" i="93"/>
  <c r="Y22" i="93"/>
  <c r="AA22" i="93"/>
  <c r="AC22" i="93"/>
  <c r="AE22" i="93"/>
  <c r="O113" i="93"/>
  <c r="Q96" i="93"/>
  <c r="M96" i="93"/>
  <c r="AE96" i="93"/>
  <c r="O96" i="93"/>
  <c r="U96" i="93"/>
  <c r="W96" i="93"/>
  <c r="Y96" i="93"/>
  <c r="M93" i="93"/>
  <c r="O93" i="93"/>
  <c r="AE93" i="93"/>
  <c r="Q80" i="93"/>
  <c r="I80" i="93"/>
  <c r="AC80" i="93"/>
  <c r="M80" i="93"/>
  <c r="AE80" i="93"/>
  <c r="O80" i="93"/>
  <c r="S80" i="93"/>
  <c r="U80" i="93"/>
  <c r="W80" i="93"/>
  <c r="Y80" i="93"/>
  <c r="O137" i="93"/>
  <c r="O122" i="93"/>
  <c r="AC113" i="93"/>
  <c r="O110" i="93"/>
  <c r="AI96" i="93"/>
  <c r="W69" i="93"/>
  <c r="Y69" i="93"/>
  <c r="W49" i="93"/>
  <c r="I49" i="93"/>
  <c r="AG49" i="93"/>
  <c r="O49" i="93"/>
  <c r="Q49" i="93"/>
  <c r="AI49" i="93"/>
  <c r="S49" i="93"/>
  <c r="U49" i="93"/>
  <c r="Y49" i="93"/>
  <c r="AA49" i="93"/>
  <c r="O104" i="93"/>
  <c r="I95" i="93"/>
  <c r="Q95" i="93"/>
  <c r="S95" i="93"/>
  <c r="AC95" i="93"/>
  <c r="AG95" i="93"/>
  <c r="AC110" i="93"/>
  <c r="AC96" i="93"/>
  <c r="AG91" i="93"/>
  <c r="Q91" i="93"/>
  <c r="S91" i="93"/>
  <c r="U91" i="93"/>
  <c r="S83" i="93"/>
  <c r="U83" i="93"/>
  <c r="Y83" i="93"/>
  <c r="AI83" i="93"/>
  <c r="M48" i="93"/>
  <c r="O48" i="93"/>
  <c r="Q48" i="93"/>
  <c r="Y48" i="93"/>
  <c r="AC48" i="93"/>
  <c r="AG48" i="93"/>
  <c r="Q30" i="93"/>
  <c r="I30" i="93"/>
  <c r="M30" i="93"/>
  <c r="O30" i="93"/>
  <c r="Y30" i="93"/>
  <c r="AA30" i="93"/>
  <c r="AC30" i="93"/>
  <c r="AE30" i="93"/>
  <c r="O178" i="93"/>
  <c r="AC149" i="93"/>
  <c r="AA96" i="93"/>
  <c r="O130" i="93"/>
  <c r="AC121" i="93"/>
  <c r="O114" i="93"/>
  <c r="O107" i="93"/>
  <c r="S96" i="93"/>
  <c r="U32" i="93"/>
  <c r="M32" i="93"/>
  <c r="O32" i="93"/>
  <c r="Q32" i="93"/>
  <c r="S32" i="93"/>
  <c r="Y32" i="93"/>
  <c r="AC32" i="93"/>
  <c r="AE32" i="93"/>
  <c r="Q81" i="93"/>
  <c r="AC77" i="93"/>
  <c r="I71" i="93"/>
  <c r="AI68" i="93"/>
  <c r="U68" i="93"/>
  <c r="AG67" i="93"/>
  <c r="Q66" i="93"/>
  <c r="I63" i="93"/>
  <c r="O62" i="93"/>
  <c r="AE59" i="93"/>
  <c r="Q58" i="93"/>
  <c r="Y57" i="93"/>
  <c r="AG56" i="93"/>
  <c r="AE55" i="93"/>
  <c r="O55" i="93"/>
  <c r="Y53" i="93"/>
  <c r="W52" i="93"/>
  <c r="Q50" i="93"/>
  <c r="AI48" i="93"/>
  <c r="AI47" i="93"/>
  <c r="U47" i="93"/>
  <c r="AA38" i="93"/>
  <c r="AI31" i="93"/>
  <c r="U31" i="93"/>
  <c r="S15" i="93"/>
  <c r="AC14" i="93"/>
  <c r="Y12" i="93"/>
  <c r="AG10" i="93"/>
  <c r="AG97" i="93"/>
  <c r="M97" i="93"/>
  <c r="Y94" i="93"/>
  <c r="AE92" i="93"/>
  <c r="O92" i="93"/>
  <c r="S90" i="93"/>
  <c r="AC89" i="93"/>
  <c r="AI88" i="93"/>
  <c r="O88" i="93"/>
  <c r="AG82" i="93"/>
  <c r="O81" i="93"/>
  <c r="AG79" i="93"/>
  <c r="AI78" i="93"/>
  <c r="W77" i="93"/>
  <c r="AG74" i="93"/>
  <c r="S68" i="93"/>
  <c r="AA67" i="93"/>
  <c r="AG66" i="93"/>
  <c r="M66" i="93"/>
  <c r="M62" i="93"/>
  <c r="M61" i="93"/>
  <c r="Y59" i="93"/>
  <c r="AG58" i="93"/>
  <c r="M58" i="93"/>
  <c r="U57" i="93"/>
  <c r="S56" i="93"/>
  <c r="AC55" i="93"/>
  <c r="M55" i="93"/>
  <c r="U54" i="93"/>
  <c r="W53" i="93"/>
  <c r="U52" i="93"/>
  <c r="AG50" i="93"/>
  <c r="M50" i="93"/>
  <c r="S47" i="93"/>
  <c r="AC46" i="93"/>
  <c r="AC42" i="93"/>
  <c r="I42" i="93"/>
  <c r="S41" i="93"/>
  <c r="Y40" i="93"/>
  <c r="AC39" i="93"/>
  <c r="M39" i="93"/>
  <c r="Y38" i="93"/>
  <c r="AA37" i="93"/>
  <c r="S33" i="93"/>
  <c r="S31" i="93"/>
  <c r="AC29" i="93"/>
  <c r="Y28" i="93"/>
  <c r="AC26" i="93"/>
  <c r="I26" i="93"/>
  <c r="U25" i="93"/>
  <c r="AE24" i="93"/>
  <c r="AI23" i="93"/>
  <c r="S23" i="93"/>
  <c r="AC21" i="93"/>
  <c r="Y20" i="93"/>
  <c r="AC18" i="93"/>
  <c r="S17" i="93"/>
  <c r="AE16" i="93"/>
  <c r="AI15" i="93"/>
  <c r="Q15" i="93"/>
  <c r="AA14" i="93"/>
  <c r="AA13" i="93"/>
  <c r="I12" i="93"/>
  <c r="Y10" i="93"/>
  <c r="AG99" i="93"/>
  <c r="AC92" i="93"/>
  <c r="M92" i="93"/>
  <c r="Q90" i="93"/>
  <c r="Y89" i="93"/>
  <c r="AE88" i="93"/>
  <c r="M88" i="93"/>
  <c r="W84" i="93"/>
  <c r="AE82" i="93"/>
  <c r="AG81" i="93"/>
  <c r="M81" i="93"/>
  <c r="AC79" i="93"/>
  <c r="AA78" i="93"/>
  <c r="AE74" i="93"/>
  <c r="O73" i="93"/>
  <c r="W72" i="93"/>
  <c r="AG71" i="93"/>
  <c r="AG68" i="93"/>
  <c r="Q68" i="93"/>
  <c r="Y67" i="93"/>
  <c r="AC66" i="93"/>
  <c r="I66" i="93"/>
  <c r="W63" i="93"/>
  <c r="AI62" i="93"/>
  <c r="I62" i="93"/>
  <c r="W59" i="93"/>
  <c r="AC58" i="93"/>
  <c r="I58" i="93"/>
  <c r="S57" i="93"/>
  <c r="AA55" i="93"/>
  <c r="I55" i="93"/>
  <c r="S53" i="93"/>
  <c r="Q52" i="93"/>
  <c r="AC50" i="93"/>
  <c r="I50" i="93"/>
  <c r="AG47" i="93"/>
  <c r="Q47" i="93"/>
  <c r="AA39" i="93"/>
  <c r="I39" i="93"/>
  <c r="U38" i="93"/>
  <c r="AG31" i="93"/>
  <c r="Q31" i="93"/>
  <c r="AA29" i="93"/>
  <c r="S25" i="93"/>
  <c r="AC24" i="93"/>
  <c r="Y18" i="93"/>
  <c r="W10" i="93"/>
  <c r="Y78" i="93"/>
  <c r="AE68" i="93"/>
  <c r="O68" i="93"/>
  <c r="U67" i="93"/>
  <c r="U59" i="93"/>
  <c r="Q57" i="93"/>
  <c r="AE47" i="93"/>
  <c r="O47" i="93"/>
  <c r="O38" i="93"/>
  <c r="AE31" i="93"/>
  <c r="O31" i="93"/>
  <c r="Y29" i="93"/>
  <c r="Y26" i="93"/>
  <c r="AI25" i="93"/>
  <c r="Q25" i="93"/>
  <c r="Y24" i="93"/>
  <c r="O23" i="93"/>
  <c r="W18" i="93"/>
  <c r="AE17" i="93"/>
  <c r="O17" i="93"/>
  <c r="Y16" i="93"/>
  <c r="O14" i="93"/>
  <c r="U10" i="93"/>
  <c r="U89" i="93"/>
  <c r="I87" i="93"/>
  <c r="S84" i="93"/>
  <c r="W82" i="93"/>
  <c r="AC81" i="93"/>
  <c r="Y79" i="93"/>
  <c r="O78" i="93"/>
  <c r="W74" i="93"/>
  <c r="S72" i="93"/>
  <c r="AA71" i="93"/>
  <c r="AC68" i="93"/>
  <c r="M68" i="93"/>
  <c r="S67" i="93"/>
  <c r="Y66" i="93"/>
  <c r="AI65" i="93"/>
  <c r="AE62" i="93"/>
  <c r="AA60" i="93"/>
  <c r="S59" i="93"/>
  <c r="Y58" i="93"/>
  <c r="O57" i="93"/>
  <c r="W55" i="93"/>
  <c r="Y50" i="93"/>
  <c r="AC47" i="93"/>
  <c r="M47" i="93"/>
  <c r="W42" i="93"/>
  <c r="I41" i="93"/>
  <c r="W39" i="93"/>
  <c r="AI38" i="93"/>
  <c r="M38" i="93"/>
  <c r="I37" i="93"/>
  <c r="AG33" i="93"/>
  <c r="I33" i="93"/>
  <c r="AC31" i="93"/>
  <c r="M31" i="93"/>
  <c r="M29" i="93"/>
  <c r="W26" i="93"/>
  <c r="O25" i="93"/>
  <c r="S24" i="93"/>
  <c r="AC23" i="93"/>
  <c r="M23" i="93"/>
  <c r="M21" i="93"/>
  <c r="U18" i="93"/>
  <c r="AC17" i="93"/>
  <c r="M17" i="93"/>
  <c r="S16" i="93"/>
  <c r="I15" i="93"/>
  <c r="M14" i="93"/>
  <c r="S10" i="93"/>
  <c r="W97" i="93"/>
  <c r="AI91" i="93"/>
  <c r="AG90" i="93"/>
  <c r="AI89" i="93"/>
  <c r="Q89" i="93"/>
  <c r="AG84" i="93"/>
  <c r="S82" i="93"/>
  <c r="Y81" i="93"/>
  <c r="Q79" i="93"/>
  <c r="S74" i="93"/>
  <c r="AC73" i="93"/>
  <c r="AI72" i="93"/>
  <c r="O72" i="93"/>
  <c r="Y71" i="93"/>
  <c r="AA68" i="93"/>
  <c r="O67" i="93"/>
  <c r="W66" i="93"/>
  <c r="AE65" i="93"/>
  <c r="Y60" i="93"/>
  <c r="W58" i="93"/>
  <c r="AG57" i="93"/>
  <c r="I57" i="93"/>
  <c r="AI55" i="93"/>
  <c r="U55" i="93"/>
  <c r="AI52" i="93"/>
  <c r="W50" i="93"/>
  <c r="AA47" i="93"/>
  <c r="AI44" i="93"/>
  <c r="U42" i="93"/>
  <c r="AI39" i="93"/>
  <c r="I38" i="93"/>
  <c r="AA31" i="93"/>
  <c r="I29" i="93"/>
  <c r="U26" i="93"/>
  <c r="AG25" i="93"/>
  <c r="I25" i="93"/>
  <c r="Q24" i="93"/>
  <c r="AA23" i="93"/>
  <c r="I21" i="93"/>
  <c r="S18" i="93"/>
  <c r="AA17" i="93"/>
  <c r="Q16" i="93"/>
  <c r="I14" i="93"/>
  <c r="Q10" i="93"/>
  <c r="W81" i="93"/>
  <c r="U58" i="93"/>
  <c r="AI32" i="93"/>
  <c r="O24" i="93"/>
  <c r="AI18" i="93"/>
  <c r="Q18" i="93"/>
  <c r="O16" i="93"/>
  <c r="AI16" i="93"/>
  <c r="AI17" i="93"/>
  <c r="AC220" i="93"/>
  <c r="AC199" i="93"/>
  <c r="O142" i="93"/>
  <c r="AC142" i="93"/>
  <c r="AC106" i="93"/>
  <c r="O106" i="93"/>
  <c r="AC202" i="93"/>
  <c r="O215" i="93"/>
  <c r="AC210" i="93"/>
  <c r="O206" i="93"/>
  <c r="AC204" i="93"/>
  <c r="AC192" i="93"/>
  <c r="O209" i="93"/>
  <c r="AC198" i="93"/>
  <c r="AC191" i="93"/>
  <c r="O191" i="93"/>
  <c r="AC119" i="93"/>
  <c r="O119" i="93"/>
  <c r="AC214" i="93"/>
  <c r="AC215" i="93"/>
  <c r="AC213" i="93"/>
  <c r="O205" i="93"/>
  <c r="AC175" i="93"/>
  <c r="O175" i="93"/>
  <c r="O214" i="93"/>
  <c r="O217" i="93"/>
  <c r="AC217" i="93"/>
  <c r="AC205" i="93"/>
  <c r="O192" i="93"/>
  <c r="O185" i="93"/>
  <c r="AC185" i="93"/>
  <c r="O202" i="93"/>
  <c r="O198" i="93"/>
  <c r="AC196" i="93"/>
  <c r="O196" i="93"/>
  <c r="AC169" i="93"/>
  <c r="AC163" i="93"/>
  <c r="AC159" i="93"/>
  <c r="AC154" i="93"/>
  <c r="O148" i="93"/>
  <c r="AC151" i="93"/>
  <c r="O150" i="93"/>
  <c r="AC143" i="93"/>
  <c r="AC127" i="93"/>
  <c r="O127" i="93"/>
  <c r="O176" i="93"/>
  <c r="U64" i="93"/>
  <c r="I64" i="93"/>
  <c r="AA64" i="93"/>
  <c r="O64" i="93"/>
  <c r="Q64" i="93"/>
  <c r="S64" i="93"/>
  <c r="W64" i="93"/>
  <c r="Y64" i="93"/>
  <c r="AC64" i="93"/>
  <c r="M64" i="93"/>
  <c r="AE64" i="93"/>
  <c r="AG64" i="93"/>
  <c r="AC194" i="93"/>
  <c r="AC186" i="93"/>
  <c r="AC183" i="93"/>
  <c r="AC170" i="93"/>
  <c r="AC167" i="93"/>
  <c r="AC148" i="93"/>
  <c r="AC135" i="93"/>
  <c r="AC180" i="93"/>
  <c r="AC177" i="93"/>
  <c r="AC164" i="93"/>
  <c r="AC150" i="93"/>
  <c r="AC140" i="93"/>
  <c r="O140" i="93"/>
  <c r="AC132" i="93"/>
  <c r="O132" i="93"/>
  <c r="AI98" i="93"/>
  <c r="AI99" i="93"/>
  <c r="AI80" i="93"/>
  <c r="AI81" i="93"/>
  <c r="O160" i="93"/>
  <c r="O156" i="93"/>
  <c r="U98" i="93"/>
  <c r="I98" i="93"/>
  <c r="AA98" i="93"/>
  <c r="M98" i="93"/>
  <c r="AC98" i="93"/>
  <c r="O98" i="93"/>
  <c r="Q98" i="93"/>
  <c r="S98" i="93"/>
  <c r="W98" i="93"/>
  <c r="Y98" i="93"/>
  <c r="AE98" i="93"/>
  <c r="AG98" i="93"/>
  <c r="AC197" i="93"/>
  <c r="O184" i="93"/>
  <c r="O182" i="93"/>
  <c r="O169" i="93"/>
  <c r="O168" i="93"/>
  <c r="O166" i="93"/>
  <c r="O163" i="93"/>
  <c r="O159" i="93"/>
  <c r="AC156" i="93"/>
  <c r="AC155" i="93"/>
  <c r="O155" i="93"/>
  <c r="AI92" i="93"/>
  <c r="O147" i="93"/>
  <c r="AC146" i="93"/>
  <c r="O139" i="93"/>
  <c r="AC138" i="93"/>
  <c r="O131" i="93"/>
  <c r="AC130" i="93"/>
  <c r="O123" i="93"/>
  <c r="AC122" i="93"/>
  <c r="O115" i="93"/>
  <c r="AC114" i="93"/>
  <c r="O111" i="93"/>
  <c r="AA99" i="93"/>
  <c r="M95" i="93"/>
  <c r="W94" i="93"/>
  <c r="AC93" i="93"/>
  <c r="AI86" i="93"/>
  <c r="AC85" i="93"/>
  <c r="I77" i="93"/>
  <c r="AA77" i="93"/>
  <c r="O77" i="93"/>
  <c r="AE77" i="93"/>
  <c r="Q77" i="93"/>
  <c r="AG77" i="93"/>
  <c r="S77" i="93"/>
  <c r="U77" i="93"/>
  <c r="AI77" i="93"/>
  <c r="AI75" i="93"/>
  <c r="AI70" i="93"/>
  <c r="I69" i="93"/>
  <c r="AA69" i="93"/>
  <c r="M69" i="93"/>
  <c r="AC69" i="93"/>
  <c r="O69" i="93"/>
  <c r="AE69" i="93"/>
  <c r="Q69" i="93"/>
  <c r="AG69" i="93"/>
  <c r="S69" i="93"/>
  <c r="U69" i="93"/>
  <c r="AI69" i="93"/>
  <c r="AC147" i="93"/>
  <c r="AC139" i="93"/>
  <c r="AC131" i="93"/>
  <c r="O124" i="93"/>
  <c r="AC123" i="93"/>
  <c r="O116" i="93"/>
  <c r="AC115" i="93"/>
  <c r="O108" i="93"/>
  <c r="AC107" i="93"/>
  <c r="AC104" i="93"/>
  <c r="Y99" i="93"/>
  <c r="AI95" i="93"/>
  <c r="Q94" i="93"/>
  <c r="Y93" i="93"/>
  <c r="AE86" i="93"/>
  <c r="Y85" i="93"/>
  <c r="W83" i="93"/>
  <c r="I83" i="93"/>
  <c r="AA83" i="93"/>
  <c r="M83" i="93"/>
  <c r="AC83" i="93"/>
  <c r="O83" i="93"/>
  <c r="AE83" i="93"/>
  <c r="Q83" i="93"/>
  <c r="AG83" i="93"/>
  <c r="AA70" i="93"/>
  <c r="AC124" i="93"/>
  <c r="AC116" i="93"/>
  <c r="U99" i="93"/>
  <c r="O95" i="93"/>
  <c r="AE95" i="93"/>
  <c r="U95" i="93"/>
  <c r="W95" i="93"/>
  <c r="O94" i="93"/>
  <c r="W93" i="93"/>
  <c r="AA86" i="93"/>
  <c r="W85" i="93"/>
  <c r="M78" i="93"/>
  <c r="AC78" i="93"/>
  <c r="Q78" i="93"/>
  <c r="AG78" i="93"/>
  <c r="S78" i="93"/>
  <c r="U78" i="93"/>
  <c r="W78" i="93"/>
  <c r="Y70" i="93"/>
  <c r="AI51" i="93"/>
  <c r="M44" i="93"/>
  <c r="AC44" i="93"/>
  <c r="O44" i="93"/>
  <c r="AE44" i="93"/>
  <c r="S44" i="93"/>
  <c r="I44" i="93"/>
  <c r="Q44" i="93"/>
  <c r="U44" i="93"/>
  <c r="W44" i="93"/>
  <c r="Y44" i="93"/>
  <c r="AA44" i="93"/>
  <c r="O134" i="93"/>
  <c r="O126" i="93"/>
  <c r="O118" i="93"/>
  <c r="AC108" i="93"/>
  <c r="AC105" i="93"/>
  <c r="S99" i="93"/>
  <c r="AI94" i="93"/>
  <c r="U93" i="93"/>
  <c r="Y86" i="93"/>
  <c r="AI43" i="93"/>
  <c r="O105" i="93"/>
  <c r="M94" i="93"/>
  <c r="AC94" i="93"/>
  <c r="S94" i="93"/>
  <c r="U94" i="93"/>
  <c r="I85" i="93"/>
  <c r="AA85" i="93"/>
  <c r="O85" i="93"/>
  <c r="AE85" i="93"/>
  <c r="Q85" i="93"/>
  <c r="AG85" i="93"/>
  <c r="S85" i="93"/>
  <c r="U85" i="93"/>
  <c r="M70" i="93"/>
  <c r="AC70" i="93"/>
  <c r="O70" i="93"/>
  <c r="AE70" i="93"/>
  <c r="Q70" i="93"/>
  <c r="AG70" i="93"/>
  <c r="S70" i="93"/>
  <c r="U70" i="93"/>
  <c r="W70" i="93"/>
  <c r="AI56" i="93"/>
  <c r="AI57" i="93"/>
  <c r="I51" i="93"/>
  <c r="AA51" i="93"/>
  <c r="M51" i="93"/>
  <c r="AC51" i="93"/>
  <c r="Q51" i="93"/>
  <c r="AG51" i="93"/>
  <c r="O51" i="93"/>
  <c r="S51" i="93"/>
  <c r="U51" i="93"/>
  <c r="W51" i="93"/>
  <c r="Y51" i="93"/>
  <c r="AE51" i="93"/>
  <c r="AC112" i="93"/>
  <c r="Y95" i="93"/>
  <c r="AE94" i="93"/>
  <c r="W91" i="93"/>
  <c r="I91" i="93"/>
  <c r="AA91" i="93"/>
  <c r="M91" i="93"/>
  <c r="AC91" i="93"/>
  <c r="O91" i="93"/>
  <c r="AE91" i="93"/>
  <c r="AE78" i="93"/>
  <c r="Y77" i="93"/>
  <c r="W75" i="93"/>
  <c r="I75" i="93"/>
  <c r="AA75" i="93"/>
  <c r="M75" i="93"/>
  <c r="AC75" i="93"/>
  <c r="O75" i="93"/>
  <c r="AE75" i="93"/>
  <c r="Q75" i="93"/>
  <c r="AG75" i="93"/>
  <c r="AI59" i="93"/>
  <c r="W99" i="93"/>
  <c r="M99" i="93"/>
  <c r="AC99" i="93"/>
  <c r="O99" i="93"/>
  <c r="AE99" i="93"/>
  <c r="AA94" i="93"/>
  <c r="I93" i="93"/>
  <c r="AA93" i="93"/>
  <c r="Q93" i="93"/>
  <c r="AG93" i="93"/>
  <c r="S93" i="93"/>
  <c r="M86" i="93"/>
  <c r="AC86" i="93"/>
  <c r="Q86" i="93"/>
  <c r="AG86" i="93"/>
  <c r="S86" i="93"/>
  <c r="U86" i="93"/>
  <c r="W86" i="93"/>
  <c r="I43" i="93"/>
  <c r="AA43" i="93"/>
  <c r="M43" i="93"/>
  <c r="AC43" i="93"/>
  <c r="Q43" i="93"/>
  <c r="AG43" i="93"/>
  <c r="S43" i="93"/>
  <c r="U43" i="93"/>
  <c r="W43" i="93"/>
  <c r="Y43" i="93"/>
  <c r="AE43" i="93"/>
  <c r="S65" i="93"/>
  <c r="W60" i="93"/>
  <c r="U56" i="93"/>
  <c r="W56" i="93"/>
  <c r="I56" i="93"/>
  <c r="AA56" i="93"/>
  <c r="W45" i="93"/>
  <c r="AA97" i="93"/>
  <c r="I97" i="93"/>
  <c r="AC90" i="93"/>
  <c r="M90" i="93"/>
  <c r="AA89" i="93"/>
  <c r="I89" i="93"/>
  <c r="W87" i="93"/>
  <c r="AC82" i="93"/>
  <c r="M82" i="93"/>
  <c r="AA81" i="93"/>
  <c r="I81" i="93"/>
  <c r="W79" i="93"/>
  <c r="AC74" i="93"/>
  <c r="M74" i="93"/>
  <c r="AA73" i="93"/>
  <c r="I73" i="93"/>
  <c r="W71" i="93"/>
  <c r="AE67" i="93"/>
  <c r="M67" i="93"/>
  <c r="Q65" i="93"/>
  <c r="Q62" i="93"/>
  <c r="AG62" i="93"/>
  <c r="S62" i="93"/>
  <c r="W62" i="93"/>
  <c r="U60" i="93"/>
  <c r="AE56" i="93"/>
  <c r="M53" i="93"/>
  <c r="U48" i="93"/>
  <c r="W48" i="93"/>
  <c r="I48" i="93"/>
  <c r="AA48" i="93"/>
  <c r="AI46" i="93"/>
  <c r="M46" i="93"/>
  <c r="S45" i="93"/>
  <c r="I35" i="93"/>
  <c r="AA35" i="93"/>
  <c r="M35" i="93"/>
  <c r="AC35" i="93"/>
  <c r="O35" i="93"/>
  <c r="AE35" i="93"/>
  <c r="Q35" i="93"/>
  <c r="AG35" i="93"/>
  <c r="S35" i="93"/>
  <c r="U35" i="93"/>
  <c r="AI35" i="93"/>
  <c r="AA90" i="93"/>
  <c r="I90" i="93"/>
  <c r="U87" i="93"/>
  <c r="AA82" i="93"/>
  <c r="I82" i="93"/>
  <c r="U79" i="93"/>
  <c r="AA74" i="93"/>
  <c r="I74" i="93"/>
  <c r="U71" i="93"/>
  <c r="AC67" i="93"/>
  <c r="I67" i="93"/>
  <c r="O65" i="93"/>
  <c r="O61" i="93"/>
  <c r="AE61" i="93"/>
  <c r="Q61" i="93"/>
  <c r="AG61" i="93"/>
  <c r="U61" i="93"/>
  <c r="Q60" i="93"/>
  <c r="AC56" i="93"/>
  <c r="Q54" i="93"/>
  <c r="AG54" i="93"/>
  <c r="S54" i="93"/>
  <c r="W54" i="93"/>
  <c r="AE48" i="93"/>
  <c r="M45" i="93"/>
  <c r="S87" i="93"/>
  <c r="S79" i="93"/>
  <c r="S71" i="93"/>
  <c r="AG65" i="93"/>
  <c r="Y56" i="93"/>
  <c r="O53" i="93"/>
  <c r="AE53" i="93"/>
  <c r="Q53" i="93"/>
  <c r="AG53" i="93"/>
  <c r="U53" i="93"/>
  <c r="Q46" i="93"/>
  <c r="AG46" i="93"/>
  <c r="S46" i="93"/>
  <c r="W46" i="93"/>
  <c r="I27" i="93"/>
  <c r="AA27" i="93"/>
  <c r="M27" i="93"/>
  <c r="AC27" i="93"/>
  <c r="O27" i="93"/>
  <c r="AE27" i="93"/>
  <c r="Q27" i="93"/>
  <c r="AG27" i="93"/>
  <c r="S27" i="93"/>
  <c r="U27" i="93"/>
  <c r="AI27" i="93"/>
  <c r="W27" i="93"/>
  <c r="AI11" i="93"/>
  <c r="W65" i="93"/>
  <c r="M65" i="93"/>
  <c r="AC65" i="93"/>
  <c r="M60" i="93"/>
  <c r="AC60" i="93"/>
  <c r="O60" i="93"/>
  <c r="AE60" i="93"/>
  <c r="S60" i="93"/>
  <c r="O45" i="93"/>
  <c r="AE45" i="93"/>
  <c r="Q45" i="93"/>
  <c r="AG45" i="93"/>
  <c r="U45" i="93"/>
  <c r="I19" i="93"/>
  <c r="AA19" i="93"/>
  <c r="M19" i="93"/>
  <c r="AC19" i="93"/>
  <c r="O19" i="93"/>
  <c r="AE19" i="93"/>
  <c r="Q19" i="93"/>
  <c r="AG19" i="93"/>
  <c r="S19" i="93"/>
  <c r="U19" i="93"/>
  <c r="AI19" i="93"/>
  <c r="W19" i="93"/>
  <c r="AG96" i="93"/>
  <c r="AG88" i="93"/>
  <c r="AE87" i="93"/>
  <c r="AG80" i="93"/>
  <c r="AE79" i="93"/>
  <c r="AG72" i="93"/>
  <c r="AE71" i="93"/>
  <c r="W67" i="93"/>
  <c r="AA65" i="93"/>
  <c r="AI64" i="93"/>
  <c r="U62" i="93"/>
  <c r="Y61" i="93"/>
  <c r="AG60" i="93"/>
  <c r="I59" i="93"/>
  <c r="AA59" i="93"/>
  <c r="M59" i="93"/>
  <c r="AC59" i="93"/>
  <c r="Q59" i="93"/>
  <c r="AG59" i="93"/>
  <c r="Q56" i="93"/>
  <c r="Y54" i="93"/>
  <c r="AA53" i="93"/>
  <c r="M52" i="93"/>
  <c r="AC52" i="93"/>
  <c r="O52" i="93"/>
  <c r="AE52" i="93"/>
  <c r="S52" i="93"/>
  <c r="S48" i="93"/>
  <c r="AA46" i="93"/>
  <c r="AC45" i="93"/>
  <c r="AI41" i="93"/>
  <c r="M36" i="93"/>
  <c r="AC36" i="93"/>
  <c r="O36" i="93"/>
  <c r="AE36" i="93"/>
  <c r="Q36" i="93"/>
  <c r="AG36" i="93"/>
  <c r="S36" i="93"/>
  <c r="U36" i="93"/>
  <c r="AI36" i="93"/>
  <c r="W36" i="93"/>
  <c r="I11" i="93"/>
  <c r="AA11" i="93"/>
  <c r="M11" i="93"/>
  <c r="AC11" i="93"/>
  <c r="O11" i="93"/>
  <c r="AE11" i="93"/>
  <c r="Q11" i="93"/>
  <c r="AG11" i="93"/>
  <c r="S11" i="93"/>
  <c r="U11" i="93"/>
  <c r="W11" i="93"/>
  <c r="O40" i="93"/>
  <c r="W28" i="93"/>
  <c r="W20" i="93"/>
  <c r="W12" i="93"/>
  <c r="AC40" i="93"/>
  <c r="M40" i="93"/>
  <c r="W37" i="93"/>
  <c r="W29" i="93"/>
  <c r="AI28" i="93"/>
  <c r="U28" i="93"/>
  <c r="W21" i="93"/>
  <c r="AI20" i="93"/>
  <c r="U20" i="93"/>
  <c r="W13" i="93"/>
  <c r="AI12" i="93"/>
  <c r="U12" i="93"/>
  <c r="AE66" i="93"/>
  <c r="AE58" i="93"/>
  <c r="AC57" i="93"/>
  <c r="M57" i="93"/>
  <c r="AE50" i="93"/>
  <c r="AC49" i="93"/>
  <c r="M49" i="93"/>
  <c r="AE42" i="93"/>
  <c r="AC41" i="93"/>
  <c r="M41" i="93"/>
  <c r="AA40" i="93"/>
  <c r="I40" i="93"/>
  <c r="W38" i="93"/>
  <c r="U37" i="93"/>
  <c r="AE34" i="93"/>
  <c r="AC33" i="93"/>
  <c r="M33" i="93"/>
  <c r="AA32" i="93"/>
  <c r="I32" i="93"/>
  <c r="W30" i="93"/>
  <c r="U29" i="93"/>
  <c r="S28" i="93"/>
  <c r="AE26" i="93"/>
  <c r="AC25" i="93"/>
  <c r="M25" i="93"/>
  <c r="AA24" i="93"/>
  <c r="I24" i="93"/>
  <c r="W22" i="93"/>
  <c r="U21" i="93"/>
  <c r="S20" i="93"/>
  <c r="AE18" i="93"/>
  <c r="O18" i="93"/>
  <c r="AA16" i="93"/>
  <c r="I16" i="93"/>
  <c r="W14" i="93"/>
  <c r="U13" i="93"/>
  <c r="S12" i="93"/>
  <c r="AE10" i="93"/>
  <c r="O10" i="93"/>
  <c r="S37" i="93"/>
  <c r="AI30" i="93"/>
  <c r="U30" i="93"/>
  <c r="S29" i="93"/>
  <c r="AG28" i="93"/>
  <c r="Q28" i="93"/>
  <c r="AI22" i="93"/>
  <c r="U22" i="93"/>
  <c r="S21" i="93"/>
  <c r="AG20" i="93"/>
  <c r="Q20" i="93"/>
  <c r="AI14" i="93"/>
  <c r="U14" i="93"/>
  <c r="S13" i="93"/>
  <c r="AG12" i="93"/>
  <c r="Q12" i="93"/>
  <c r="AC10" i="93"/>
  <c r="M10" i="93"/>
  <c r="W40" i="93"/>
  <c r="S38" i="93"/>
  <c r="AG37" i="93"/>
  <c r="Q37" i="93"/>
  <c r="W32" i="93"/>
  <c r="S30" i="93"/>
  <c r="AG29" i="93"/>
  <c r="Q29" i="93"/>
  <c r="AE28" i="93"/>
  <c r="O28" i="93"/>
  <c r="W24" i="93"/>
  <c r="S22" i="93"/>
  <c r="AG21" i="93"/>
  <c r="Q21" i="93"/>
  <c r="AE20" i="93"/>
  <c r="O20" i="93"/>
  <c r="AA18" i="93"/>
  <c r="W16" i="93"/>
  <c r="S14" i="93"/>
  <c r="AG13" i="93"/>
  <c r="Q13" i="93"/>
  <c r="AE12" i="93"/>
  <c r="O12" i="93"/>
  <c r="AA10" i="93"/>
  <c r="AG38" i="93"/>
  <c r="AE37" i="93"/>
  <c r="AG30" i="93"/>
  <c r="AE29" i="93"/>
  <c r="AC28" i="93"/>
  <c r="AG22" i="93"/>
  <c r="AE21" i="93"/>
  <c r="AC20" i="93"/>
  <c r="AG14" i="93"/>
  <c r="AE13" i="93"/>
  <c r="AC12" i="93"/>
  <c r="AU52" i="130" l="1"/>
  <c r="AR13" i="130" s="1"/>
  <c r="G7" i="77"/>
  <c r="AU48" i="130"/>
  <c r="AR11" i="130" s="1"/>
  <c r="AU50" i="130"/>
  <c r="AR12" i="130" s="1"/>
  <c r="AU46" i="130"/>
  <c r="AR10" i="130" s="1"/>
  <c r="AU44" i="130"/>
  <c r="AR9" i="130" s="1"/>
  <c r="AU42" i="130"/>
  <c r="AR8" i="130" s="1"/>
  <c r="AU38" i="130"/>
  <c r="AR6" i="130" s="1"/>
  <c r="W44" i="130"/>
  <c r="Z44" i="130" s="1"/>
  <c r="AB42" i="130" s="1"/>
  <c r="F44" i="130"/>
  <c r="I44" i="130" s="1"/>
  <c r="K42" i="130" s="1"/>
  <c r="Z38" i="130"/>
  <c r="I38" i="130"/>
  <c r="Y36" i="130"/>
  <c r="H36" i="130"/>
  <c r="AD31" i="130"/>
  <c r="Z42" i="130" s="1"/>
  <c r="Y31" i="130"/>
  <c r="M31" i="130"/>
  <c r="I42" i="130" s="1"/>
  <c r="H31" i="130"/>
  <c r="AF2" i="130"/>
  <c r="AC5" i="130" s="1"/>
  <c r="O2" i="130"/>
  <c r="L5" i="130" s="1"/>
  <c r="AT12" i="130" l="1"/>
  <c r="M14" i="77" s="1"/>
  <c r="AT6" i="130"/>
  <c r="M6" i="77" s="1"/>
  <c r="AT8" i="130"/>
  <c r="M10" i="77" s="1"/>
  <c r="AT10" i="130"/>
  <c r="M12" i="77" s="1"/>
  <c r="AT9" i="130"/>
  <c r="M11" i="77" s="1"/>
  <c r="AT13" i="130"/>
  <c r="M15" i="77" s="1"/>
  <c r="M16" i="77" s="1"/>
  <c r="L25" i="130"/>
  <c r="I40" i="130" s="1"/>
  <c r="AT11" i="130"/>
  <c r="M13" i="77" s="1"/>
  <c r="AA36" i="130"/>
  <c r="X42" i="130" s="1"/>
  <c r="AC25" i="130"/>
  <c r="Z40" i="130" s="1"/>
  <c r="J36" i="130"/>
  <c r="I18" i="130" s="1"/>
  <c r="G42" i="130" l="1"/>
  <c r="Z18" i="130"/>
  <c r="Z25" i="130"/>
  <c r="X38" i="130"/>
  <c r="E40" i="130"/>
  <c r="E38" i="130"/>
  <c r="I25" i="130"/>
  <c r="G38" i="130"/>
  <c r="AU40" i="130"/>
  <c r="AR7" i="130" s="1"/>
  <c r="AT7" i="130" s="1"/>
  <c r="M8" i="77" s="1"/>
  <c r="M21" i="77" l="1"/>
  <c r="V42" i="130"/>
  <c r="AD42" i="130" s="1"/>
  <c r="AA8" i="130" s="1"/>
  <c r="AC8" i="130" s="1"/>
  <c r="X40" i="130"/>
  <c r="V40" i="130"/>
  <c r="V38" i="130"/>
  <c r="AD38" i="130" s="1"/>
  <c r="AA6" i="130" s="1"/>
  <c r="AC6" i="130" s="1"/>
  <c r="G40" i="130"/>
  <c r="M40" i="130" s="1"/>
  <c r="J7" i="130" s="1"/>
  <c r="L7" i="130" s="1"/>
  <c r="E42" i="130"/>
  <c r="M42" i="130" s="1"/>
  <c r="J8" i="130" s="1"/>
  <c r="L8" i="130" s="1"/>
  <c r="M38" i="130"/>
  <c r="J6" i="130" s="1"/>
  <c r="L6" i="130" s="1"/>
  <c r="AD40" i="130" l="1"/>
  <c r="AA7" i="130" s="1"/>
  <c r="AC7" i="130" s="1"/>
  <c r="H31" i="119" l="1"/>
  <c r="H35" i="119"/>
  <c r="K7" i="106" l="1"/>
  <c r="J41" i="98"/>
  <c r="J37" i="98"/>
  <c r="J30" i="98"/>
  <c r="J26" i="98"/>
  <c r="J27" i="98" s="1"/>
  <c r="J32" i="98" s="1"/>
  <c r="O22" i="98"/>
  <c r="O23" i="98" s="1"/>
  <c r="L22" i="98"/>
  <c r="L23" i="98" s="1"/>
  <c r="C13" i="98"/>
  <c r="A3" i="98"/>
  <c r="J49" i="117"/>
  <c r="J50" i="117" s="1"/>
  <c r="J45" i="117"/>
  <c r="J46" i="117" s="1"/>
  <c r="J41" i="117"/>
  <c r="J37" i="117"/>
  <c r="J30" i="117"/>
  <c r="J32" i="117" s="1"/>
  <c r="J26" i="117"/>
  <c r="J27" i="117" s="1"/>
  <c r="O22" i="117"/>
  <c r="G30" i="117" s="1"/>
  <c r="L22" i="117"/>
  <c r="D30" i="117" s="1"/>
  <c r="C13" i="117"/>
  <c r="A3" i="117"/>
  <c r="G49" i="98" l="1"/>
  <c r="G50" i="98" s="1"/>
  <c r="S50" i="98" s="1"/>
  <c r="G45" i="98"/>
  <c r="G46" i="98" s="1"/>
  <c r="S46" i="98" s="1"/>
  <c r="D45" i="98"/>
  <c r="S45" i="98" s="1"/>
  <c r="Y47" i="98" s="1"/>
  <c r="I13" i="106" s="1"/>
  <c r="D49" i="98"/>
  <c r="S49" i="98" s="1"/>
  <c r="Y51" i="98" s="1"/>
  <c r="I14" i="106" s="1"/>
  <c r="D30" i="98"/>
  <c r="G30" i="98"/>
  <c r="Y30" i="98"/>
  <c r="L12" i="98"/>
  <c r="L11" i="98"/>
  <c r="L7" i="98"/>
  <c r="D43" i="98"/>
  <c r="O12" i="98"/>
  <c r="O11" i="98"/>
  <c r="O7" i="98"/>
  <c r="G43" i="98"/>
  <c r="Y30" i="117"/>
  <c r="L23" i="117"/>
  <c r="L7" i="117" s="1"/>
  <c r="O11" i="117"/>
  <c r="G43" i="117" l="1"/>
  <c r="O12" i="117"/>
  <c r="L12" i="117"/>
  <c r="K12" i="106"/>
  <c r="K11" i="106"/>
  <c r="K10" i="106"/>
  <c r="Y43" i="98"/>
  <c r="I12" i="106" s="1"/>
  <c r="G37" i="98"/>
  <c r="G31" i="98" s="1"/>
  <c r="G32" i="98" s="1"/>
  <c r="Y32" i="98" s="1"/>
  <c r="G41" i="98"/>
  <c r="J39" i="98"/>
  <c r="G26" i="98"/>
  <c r="G27" i="98" s="1"/>
  <c r="Y27" i="98" s="1"/>
  <c r="D37" i="98"/>
  <c r="D41" i="98"/>
  <c r="D26" i="98"/>
  <c r="D39" i="98"/>
  <c r="D49" i="117"/>
  <c r="D43" i="117"/>
  <c r="D45" i="117"/>
  <c r="L11" i="117"/>
  <c r="G37" i="117"/>
  <c r="G31" i="117" s="1"/>
  <c r="G32" i="117" s="1"/>
  <c r="Y32" i="117" s="1"/>
  <c r="G49" i="117"/>
  <c r="G45" i="117"/>
  <c r="D37" i="117"/>
  <c r="D41" i="117"/>
  <c r="D26" i="117"/>
  <c r="D39" i="117"/>
  <c r="S45" i="117" l="1"/>
  <c r="G46" i="117"/>
  <c r="S46" i="117" s="1"/>
  <c r="S49" i="117"/>
  <c r="G50" i="117"/>
  <c r="S50" i="117" s="1"/>
  <c r="Y43" i="117"/>
  <c r="H11" i="129" s="1"/>
  <c r="G26" i="117"/>
  <c r="G27" i="117" s="1"/>
  <c r="Y27" i="117" s="1"/>
  <c r="Y39" i="98"/>
  <c r="I10" i="106" s="1"/>
  <c r="Y26" i="98"/>
  <c r="Y28" i="98" s="1"/>
  <c r="Y41" i="98"/>
  <c r="I11" i="106" s="1"/>
  <c r="D31" i="98"/>
  <c r="Y31" i="98" s="1"/>
  <c r="Y33" i="98" s="1"/>
  <c r="Y37" i="98"/>
  <c r="I9" i="106" s="1"/>
  <c r="G41" i="117"/>
  <c r="Y41" i="117" s="1"/>
  <c r="H10" i="129" s="1"/>
  <c r="J39" i="117"/>
  <c r="Y39" i="117" s="1"/>
  <c r="H9" i="129" s="1"/>
  <c r="D31" i="117"/>
  <c r="Y31" i="117" s="1"/>
  <c r="Y33" i="117" s="1"/>
  <c r="Y37" i="117"/>
  <c r="H8" i="129" s="1"/>
  <c r="Y51" i="117" l="1"/>
  <c r="H13" i="129" s="1"/>
  <c r="G13" i="129" s="1"/>
  <c r="Y47" i="117"/>
  <c r="H12" i="129" s="1"/>
  <c r="G12" i="129" s="1"/>
  <c r="D35" i="98"/>
  <c r="I7" i="106"/>
  <c r="Y26" i="117"/>
  <c r="Y28" i="117" s="1"/>
  <c r="D35" i="117" s="1"/>
  <c r="H35" i="98"/>
  <c r="H35" i="117"/>
  <c r="H7" i="129"/>
  <c r="Y35" i="117" l="1"/>
  <c r="H6" i="129"/>
  <c r="Y35" i="98"/>
  <c r="I8" i="106" s="1"/>
  <c r="G9" i="93"/>
  <c r="O9" i="93" l="1"/>
  <c r="K9" i="93"/>
  <c r="K246" i="93" s="1"/>
  <c r="H7" i="64" s="1"/>
  <c r="AG9" i="93"/>
  <c r="AE9" i="93"/>
  <c r="AA9" i="93"/>
  <c r="Y9" i="93"/>
  <c r="W9" i="93"/>
  <c r="Q9" i="93"/>
  <c r="U9" i="93"/>
  <c r="S9" i="93"/>
  <c r="J36" i="122"/>
  <c r="D36" i="122"/>
  <c r="Y37" i="122" s="1"/>
  <c r="K6" i="121" s="1"/>
  <c r="O246" i="93" l="1"/>
  <c r="H9" i="64" s="1"/>
  <c r="G9" i="64" s="1"/>
  <c r="W246" i="93"/>
  <c r="AE246" i="93"/>
  <c r="S246" i="93"/>
  <c r="AG246" i="93"/>
  <c r="U246" i="93"/>
  <c r="Q246" i="93"/>
  <c r="H10" i="64" s="1"/>
  <c r="AA246" i="93"/>
  <c r="Y246" i="93"/>
  <c r="G7" i="126" l="1"/>
  <c r="G8" i="126"/>
  <c r="G9" i="126"/>
  <c r="G6" i="126"/>
  <c r="N29" i="128" l="1"/>
  <c r="G29" i="128"/>
  <c r="D29" i="128"/>
  <c r="Q41" i="128"/>
  <c r="N41" i="128"/>
  <c r="G41" i="128"/>
  <c r="D41" i="128"/>
  <c r="Q38" i="128"/>
  <c r="N38" i="128"/>
  <c r="G38" i="128"/>
  <c r="D38" i="128"/>
  <c r="G36" i="128"/>
  <c r="D36" i="128"/>
  <c r="J34" i="128"/>
  <c r="G34" i="128"/>
  <c r="D34" i="128"/>
  <c r="Y34" i="128" s="1"/>
  <c r="G6" i="125" s="1"/>
  <c r="G32" i="128"/>
  <c r="Y32" i="128" s="1"/>
  <c r="F6" i="125" s="1"/>
  <c r="Q26" i="128"/>
  <c r="N26" i="128"/>
  <c r="G26" i="128"/>
  <c r="D26" i="128"/>
  <c r="W12" i="128"/>
  <c r="G18" i="126"/>
  <c r="J18" i="126" s="1"/>
  <c r="F18" i="126"/>
  <c r="E23" i="124"/>
  <c r="C6" i="121" s="1"/>
  <c r="F23" i="124"/>
  <c r="C8" i="121" s="1"/>
  <c r="N9" i="121" s="1"/>
  <c r="N18" i="121" s="1"/>
  <c r="L15" i="77" s="1"/>
  <c r="D23" i="124"/>
  <c r="Y39" i="128" l="1"/>
  <c r="I6" i="125" s="1"/>
  <c r="Y30" i="128"/>
  <c r="E6" i="125" s="1"/>
  <c r="L16" i="77"/>
  <c r="Y36" i="128"/>
  <c r="H6" i="125" s="1"/>
  <c r="K7" i="121"/>
  <c r="K18" i="121" s="1"/>
  <c r="L19" i="77" s="1"/>
  <c r="G19" i="77" s="1"/>
  <c r="K18" i="126"/>
  <c r="C6" i="125"/>
  <c r="K7" i="125" s="1"/>
  <c r="K16" i="125" s="1"/>
  <c r="K15" i="77" s="1"/>
  <c r="K16" i="77" s="1"/>
  <c r="Y27" i="128"/>
  <c r="D6" i="125" s="1"/>
  <c r="Y42" i="128"/>
  <c r="J6" i="125" s="1"/>
  <c r="G15" i="77" l="1"/>
  <c r="I16" i="90" s="1"/>
  <c r="G16" i="77"/>
  <c r="I17" i="90" s="1"/>
  <c r="J7" i="125"/>
  <c r="J16" i="125" s="1"/>
  <c r="K14" i="77" s="1"/>
  <c r="I7" i="125"/>
  <c r="I16" i="125" s="1"/>
  <c r="K13" i="77" s="1"/>
  <c r="E7" i="125"/>
  <c r="E16" i="125" s="1"/>
  <c r="K8" i="77" s="1"/>
  <c r="H7" i="125"/>
  <c r="H16" i="125" s="1"/>
  <c r="K12" i="77" s="1"/>
  <c r="G7" i="125"/>
  <c r="G16" i="125" s="1"/>
  <c r="K11" i="77" s="1"/>
  <c r="D7" i="125"/>
  <c r="D16" i="125" s="1"/>
  <c r="K6" i="77" s="1"/>
  <c r="C16" i="125"/>
  <c r="F7" i="125"/>
  <c r="F16" i="125" s="1"/>
  <c r="K10" i="77" s="1"/>
  <c r="K21" i="77" l="1"/>
  <c r="H14" i="129"/>
  <c r="J23" i="124"/>
  <c r="I23" i="124"/>
  <c r="Q41" i="123" l="1"/>
  <c r="N41" i="123"/>
  <c r="G41" i="123"/>
  <c r="D41" i="123"/>
  <c r="Y42" i="123" s="1"/>
  <c r="J8" i="121" s="1"/>
  <c r="J9" i="121" s="1"/>
  <c r="J18" i="121" s="1"/>
  <c r="L14" i="77" s="1"/>
  <c r="Q38" i="123"/>
  <c r="N38" i="123"/>
  <c r="G38" i="123"/>
  <c r="D38" i="123"/>
  <c r="Y39" i="123" s="1"/>
  <c r="I8" i="121" s="1"/>
  <c r="I9" i="121" s="1"/>
  <c r="I18" i="121" s="1"/>
  <c r="L13" i="77" s="1"/>
  <c r="G36" i="123"/>
  <c r="D36" i="123"/>
  <c r="Y36" i="123" s="1"/>
  <c r="H8" i="121" s="1"/>
  <c r="H9" i="121" s="1"/>
  <c r="H18" i="121" s="1"/>
  <c r="L12" i="77" s="1"/>
  <c r="J34" i="123"/>
  <c r="G34" i="123"/>
  <c r="D34" i="123"/>
  <c r="G32" i="123"/>
  <c r="Y32" i="123" s="1"/>
  <c r="F8" i="121" s="1"/>
  <c r="F9" i="121" s="1"/>
  <c r="G30" i="123"/>
  <c r="Q29" i="123"/>
  <c r="N29" i="123"/>
  <c r="G29" i="123"/>
  <c r="D29" i="123"/>
  <c r="Q26" i="123"/>
  <c r="N26" i="123"/>
  <c r="G26" i="123"/>
  <c r="D26" i="123"/>
  <c r="W12" i="123"/>
  <c r="Q39" i="122"/>
  <c r="G39" i="122"/>
  <c r="D39" i="122"/>
  <c r="Y40" i="122" s="1"/>
  <c r="L6" i="121" s="1"/>
  <c r="L7" i="121" s="1"/>
  <c r="L18" i="121" s="1"/>
  <c r="L20" i="77" s="1"/>
  <c r="G20" i="77" s="1"/>
  <c r="G34" i="122"/>
  <c r="D34" i="122"/>
  <c r="Y34" i="122" s="1"/>
  <c r="G32" i="122"/>
  <c r="D32" i="122"/>
  <c r="Y32" i="122" s="1"/>
  <c r="M6" i="121" s="1"/>
  <c r="M7" i="121" s="1"/>
  <c r="M18" i="121" s="1"/>
  <c r="G30" i="122"/>
  <c r="Q29" i="122"/>
  <c r="N29" i="122"/>
  <c r="G29" i="122"/>
  <c r="D29" i="122"/>
  <c r="Q26" i="122"/>
  <c r="N26" i="122"/>
  <c r="G26" i="122"/>
  <c r="D26" i="122"/>
  <c r="W12" i="122"/>
  <c r="C18" i="121"/>
  <c r="M9" i="121"/>
  <c r="G7" i="121"/>
  <c r="F7" i="121"/>
  <c r="Y34" i="123" l="1"/>
  <c r="G8" i="121" s="1"/>
  <c r="G9" i="121" s="1"/>
  <c r="Y30" i="123"/>
  <c r="E8" i="121" s="1"/>
  <c r="E9" i="121" s="1"/>
  <c r="Y27" i="122"/>
  <c r="D6" i="121" s="1"/>
  <c r="D7" i="121" s="1"/>
  <c r="Y30" i="122"/>
  <c r="E6" i="121" s="1"/>
  <c r="E7" i="121" s="1"/>
  <c r="Y27" i="123"/>
  <c r="D8" i="121" s="1"/>
  <c r="D9" i="121" s="1"/>
  <c r="L18" i="77"/>
  <c r="G18" i="77" s="1"/>
  <c r="L17" i="77"/>
  <c r="G17" i="77" s="1"/>
  <c r="F18" i="121"/>
  <c r="L10" i="77" s="1"/>
  <c r="G18" i="121"/>
  <c r="L11" i="77" s="1"/>
  <c r="G15" i="120"/>
  <c r="H5" i="106" s="1"/>
  <c r="M11" i="120"/>
  <c r="L11" i="120"/>
  <c r="F11" i="120"/>
  <c r="M8" i="120"/>
  <c r="L8" i="120"/>
  <c r="H8" i="120" s="1"/>
  <c r="F8" i="120"/>
  <c r="M7" i="120"/>
  <c r="L7" i="120"/>
  <c r="F7" i="120"/>
  <c r="F15" i="120" s="1"/>
  <c r="M6" i="120"/>
  <c r="L6" i="120"/>
  <c r="H6" i="120" s="1"/>
  <c r="F6" i="120"/>
  <c r="M5" i="120"/>
  <c r="L5" i="120"/>
  <c r="F5" i="120"/>
  <c r="M4" i="120"/>
  <c r="L4" i="120"/>
  <c r="F4" i="120"/>
  <c r="L58" i="119"/>
  <c r="L60" i="119" s="1"/>
  <c r="J52" i="119"/>
  <c r="E45" i="119"/>
  <c r="E49" i="119" s="1"/>
  <c r="AS23" i="119"/>
  <c r="M36" i="119" s="1"/>
  <c r="X19" i="119"/>
  <c r="H37" i="119" s="1"/>
  <c r="BC18" i="119"/>
  <c r="V25" i="119" s="1"/>
  <c r="V14" i="119"/>
  <c r="V21" i="119" s="1"/>
  <c r="H14" i="119"/>
  <c r="AP12" i="119"/>
  <c r="L56" i="119" s="1"/>
  <c r="H12" i="119"/>
  <c r="L54" i="119" s="1"/>
  <c r="AS11" i="119"/>
  <c r="AP10" i="119"/>
  <c r="H10" i="119"/>
  <c r="N43" i="119" s="1"/>
  <c r="AS9" i="119"/>
  <c r="T8" i="119"/>
  <c r="V7" i="119"/>
  <c r="H54" i="119"/>
  <c r="H58" i="119" s="1"/>
  <c r="V6" i="119"/>
  <c r="E41" i="119" s="1"/>
  <c r="A5" i="119"/>
  <c r="O4" i="119"/>
  <c r="P31" i="119" l="1"/>
  <c r="P33" i="119" s="1"/>
  <c r="W37" i="119" s="1"/>
  <c r="P39" i="119" s="1"/>
  <c r="T41" i="119" s="1"/>
  <c r="R43" i="119" s="1"/>
  <c r="R45" i="119" s="1"/>
  <c r="M47" i="119" s="1"/>
  <c r="M49" i="119" s="1"/>
  <c r="T52" i="119" s="1"/>
  <c r="N45" i="119"/>
  <c r="D56" i="119"/>
  <c r="D60" i="119" s="1"/>
  <c r="D39" i="119"/>
  <c r="D33" i="119"/>
  <c r="D18" i="121"/>
  <c r="L6" i="77" s="1"/>
  <c r="J41" i="119"/>
  <c r="AV41" i="119" s="1"/>
  <c r="E18" i="121"/>
  <c r="L8" i="77" s="1"/>
  <c r="D31" i="119"/>
  <c r="D35" i="119"/>
  <c r="H7" i="120"/>
  <c r="H5" i="120"/>
  <c r="H4" i="120"/>
  <c r="H11" i="120"/>
  <c r="I22" i="90"/>
  <c r="I23" i="90"/>
  <c r="J9" i="106"/>
  <c r="BK3" i="119"/>
  <c r="Z25" i="119" s="1"/>
  <c r="G16" i="120"/>
  <c r="D15" i="120"/>
  <c r="E43" i="119"/>
  <c r="E47" i="119" s="1"/>
  <c r="Z27" i="119"/>
  <c r="H36" i="119" s="1"/>
  <c r="I43" i="119"/>
  <c r="I47" i="119" s="1"/>
  <c r="D54" i="119"/>
  <c r="AO54" i="119" s="1"/>
  <c r="V27" i="119"/>
  <c r="E36" i="119" s="1"/>
  <c r="E52" i="119"/>
  <c r="Z7" i="119"/>
  <c r="P54" i="119" l="1"/>
  <c r="P56" i="119" s="1"/>
  <c r="P60" i="119" s="1"/>
  <c r="P58" i="119"/>
  <c r="AV52" i="119"/>
  <c r="I10" i="81" s="1"/>
  <c r="L21" i="77"/>
  <c r="H39" i="119"/>
  <c r="H33" i="119"/>
  <c r="AO43" i="119"/>
  <c r="AO47" i="119"/>
  <c r="Z14" i="119"/>
  <c r="Z21" i="119" s="1"/>
  <c r="I45" i="119"/>
  <c r="H56" i="119"/>
  <c r="D58" i="119"/>
  <c r="AO58" i="119" s="1"/>
  <c r="I9" i="81"/>
  <c r="AO45" i="119" l="1"/>
  <c r="AV45" i="119" s="1"/>
  <c r="I11" i="81" s="1"/>
  <c r="I49" i="119"/>
  <c r="AO49" i="119" s="1"/>
  <c r="AV49" i="119" s="1"/>
  <c r="I12" i="81" s="1"/>
  <c r="H60" i="119"/>
  <c r="AO60" i="119" s="1"/>
  <c r="AV60" i="119" s="1"/>
  <c r="I14" i="81" s="1"/>
  <c r="AO56" i="119"/>
  <c r="AV56" i="119" s="1"/>
  <c r="I13" i="81" s="1"/>
  <c r="L10" i="64" l="1"/>
  <c r="M5" i="94" l="1"/>
  <c r="M6" i="94"/>
  <c r="N15" i="106" l="1"/>
  <c r="M15" i="106"/>
  <c r="L15" i="106"/>
  <c r="H9" i="106" l="1"/>
  <c r="G9" i="106" s="1"/>
  <c r="I9" i="77" s="1"/>
  <c r="H10" i="106" l="1"/>
  <c r="H12" i="106"/>
  <c r="H11" i="106"/>
  <c r="H14" i="106"/>
  <c r="H13" i="106"/>
  <c r="H8" i="106"/>
  <c r="I15" i="106" l="1"/>
  <c r="H15" i="106" s="1"/>
  <c r="H7" i="106"/>
  <c r="AI9" i="93" l="1"/>
  <c r="AI246" i="93" s="1"/>
  <c r="AQ92" i="88" l="1"/>
  <c r="AQ91" i="88"/>
  <c r="AQ90" i="88"/>
  <c r="AQ89" i="88"/>
  <c r="AB122" i="88" s="1"/>
  <c r="AQ88" i="88"/>
  <c r="V111" i="88" s="1"/>
  <c r="AQ85" i="88"/>
  <c r="U107" i="88" s="1"/>
  <c r="AQ79" i="88"/>
  <c r="AQ77" i="88"/>
  <c r="AQ76" i="88"/>
  <c r="AQ74" i="88"/>
  <c r="G102" i="88" s="1"/>
  <c r="AQ72" i="88"/>
  <c r="D120" i="88" s="1"/>
  <c r="AQ68" i="88"/>
  <c r="L118" i="88" s="1"/>
  <c r="E107" i="88" l="1"/>
  <c r="J107" i="88" s="1"/>
  <c r="T101" i="88"/>
  <c r="AQ73" i="88"/>
  <c r="I109" i="88" s="1"/>
  <c r="I113" i="88" s="1"/>
  <c r="AQ75" i="88"/>
  <c r="AB101" i="88"/>
  <c r="L120" i="88"/>
  <c r="D99" i="88"/>
  <c r="U99" i="88"/>
  <c r="N109" i="88"/>
  <c r="L122" i="88"/>
  <c r="D101" i="88"/>
  <c r="Q105" i="88"/>
  <c r="E109" i="88"/>
  <c r="E118" i="88"/>
  <c r="T120" i="88"/>
  <c r="D122" i="88"/>
  <c r="D97" i="88"/>
  <c r="D105" i="88"/>
  <c r="E111" i="88"/>
  <c r="AB120" i="88"/>
  <c r="AQ69" i="88" l="1"/>
  <c r="AQ80" i="88"/>
  <c r="H120" i="88"/>
  <c r="H97" i="88"/>
  <c r="AQ71" i="88"/>
  <c r="AF122" i="88" s="1"/>
  <c r="H101" i="88"/>
  <c r="AQ78" i="88"/>
  <c r="E115" i="88"/>
  <c r="Q111" i="88"/>
  <c r="Q115" i="88" s="1"/>
  <c r="E113" i="88"/>
  <c r="H122" i="88"/>
  <c r="H99" i="88"/>
  <c r="I111" i="88"/>
  <c r="I115" i="88" s="1"/>
  <c r="H105" i="88"/>
  <c r="AQ82" i="88" l="1"/>
  <c r="AF105" i="88"/>
  <c r="AF99" i="88"/>
  <c r="E6" i="95" l="1"/>
  <c r="E5" i="95"/>
  <c r="E4" i="95"/>
  <c r="Q4" i="95" l="1"/>
  <c r="Q6" i="95"/>
  <c r="Q5" i="95"/>
  <c r="L6" i="94" l="1"/>
  <c r="F6" i="94"/>
  <c r="L5" i="94"/>
  <c r="F5" i="94"/>
  <c r="H5" i="94" l="1"/>
  <c r="H6" i="94"/>
  <c r="F11" i="94" l="1"/>
  <c r="BC125" i="54"/>
  <c r="BC1" i="54"/>
  <c r="H5" i="81"/>
  <c r="H9" i="81" s="1"/>
  <c r="G9" i="81" s="1"/>
  <c r="J9" i="77" l="1"/>
  <c r="H13" i="81"/>
  <c r="G13" i="81" s="1"/>
  <c r="H10" i="81"/>
  <c r="G10" i="81" s="1"/>
  <c r="H12" i="81"/>
  <c r="G12" i="81" s="1"/>
  <c r="H14" i="81"/>
  <c r="G14" i="81" s="1"/>
  <c r="H11" i="81"/>
  <c r="G11" i="81" s="1"/>
  <c r="G12" i="94"/>
  <c r="BC67" i="54"/>
  <c r="BC63" i="54"/>
  <c r="D11" i="94"/>
  <c r="BC5" i="54"/>
  <c r="BC129" i="54"/>
  <c r="J14" i="77" l="1"/>
  <c r="BK5" i="119"/>
  <c r="BC5" i="119"/>
  <c r="AS13" i="119" s="1"/>
  <c r="D10" i="119" s="1"/>
  <c r="L31" i="119" s="1"/>
  <c r="AO31" i="119" s="1"/>
  <c r="AY6" i="88"/>
  <c r="P6" i="95"/>
  <c r="H16" i="119" l="1"/>
  <c r="H4" i="119"/>
  <c r="AP14" i="119"/>
  <c r="G5" i="95"/>
  <c r="H5" i="95" s="1"/>
  <c r="L39" i="119" l="1"/>
  <c r="AO39" i="119" s="1"/>
  <c r="L33" i="119"/>
  <c r="AO33" i="119" s="1"/>
  <c r="AV33" i="119" s="1"/>
  <c r="I7" i="81" s="1"/>
  <c r="H7" i="81" s="1"/>
  <c r="G7" i="81" s="1"/>
  <c r="L35" i="119"/>
  <c r="P37" i="119"/>
  <c r="P4" i="95"/>
  <c r="P5" i="95"/>
  <c r="G4" i="95"/>
  <c r="H4" i="95" s="1"/>
  <c r="G6" i="95"/>
  <c r="H6" i="95" s="1"/>
  <c r="AO37" i="119" l="1"/>
  <c r="AV39" i="119" s="1"/>
  <c r="I8" i="81" s="1"/>
  <c r="H8" i="81" s="1"/>
  <c r="G8" i="81" s="1"/>
  <c r="I33" i="95"/>
  <c r="J33" i="95" s="1"/>
  <c r="E20" i="95"/>
  <c r="E25" i="95"/>
  <c r="F25" i="95" s="1"/>
  <c r="E30" i="95"/>
  <c r="F30" i="95" s="1"/>
  <c r="E33" i="95"/>
  <c r="F33" i="95" s="1"/>
  <c r="E23" i="95"/>
  <c r="K34" i="95"/>
  <c r="I32" i="95"/>
  <c r="I28" i="95"/>
  <c r="L23" i="95"/>
  <c r="I20" i="95"/>
  <c r="AY3" i="87" s="1"/>
  <c r="L15" i="95"/>
  <c r="I12" i="95"/>
  <c r="G33" i="95"/>
  <c r="H33" i="95" s="1"/>
  <c r="L28" i="95"/>
  <c r="I25" i="95"/>
  <c r="A69" i="88" s="1"/>
  <c r="P97" i="88" s="1"/>
  <c r="AK99" i="88" s="1"/>
  <c r="V102" i="88" s="1"/>
  <c r="AK105" i="88" s="1"/>
  <c r="Z107" i="88" s="1"/>
  <c r="L20" i="95"/>
  <c r="I17" i="95"/>
  <c r="I13" i="95"/>
  <c r="I34" i="95"/>
  <c r="J34" i="95" s="1"/>
  <c r="I30" i="95"/>
  <c r="L25" i="95"/>
  <c r="I22" i="95"/>
  <c r="I18" i="95"/>
  <c r="L13" i="95"/>
  <c r="L30" i="95"/>
  <c r="L22" i="95"/>
  <c r="G25" i="95"/>
  <c r="H25" i="95" s="1"/>
  <c r="K13" i="95"/>
  <c r="M19" i="95"/>
  <c r="M28" i="95"/>
  <c r="G18" i="95"/>
  <c r="H18" i="95" s="1"/>
  <c r="I29" i="95"/>
  <c r="M17" i="95"/>
  <c r="M30" i="95"/>
  <c r="M18" i="95"/>
  <c r="K25" i="95"/>
  <c r="I23" i="95"/>
  <c r="I19" i="95"/>
  <c r="E32" i="95"/>
  <c r="E12" i="95"/>
  <c r="E17" i="95"/>
  <c r="E22" i="95"/>
  <c r="E19" i="95"/>
  <c r="F19" i="95" s="1"/>
  <c r="K29" i="95"/>
  <c r="G34" i="95"/>
  <c r="H34" i="95" s="1"/>
  <c r="K30" i="95"/>
  <c r="L27" i="95"/>
  <c r="K22" i="95"/>
  <c r="L19" i="95"/>
  <c r="K14" i="95"/>
  <c r="M35" i="95"/>
  <c r="L32" i="95"/>
  <c r="K27" i="95"/>
  <c r="L24" i="95"/>
  <c r="K19" i="95"/>
  <c r="K15" i="95"/>
  <c r="L12" i="95"/>
  <c r="K32" i="95"/>
  <c r="L29" i="95"/>
  <c r="K24" i="95"/>
  <c r="K20" i="95"/>
  <c r="L17" i="95"/>
  <c r="K12" i="95"/>
  <c r="G29" i="95"/>
  <c r="K17" i="95"/>
  <c r="M23" i="95"/>
  <c r="K35" i="95"/>
  <c r="L14" i="95"/>
  <c r="E14" i="95"/>
  <c r="F14" i="95" s="1"/>
  <c r="M15" i="95"/>
  <c r="I24" i="95"/>
  <c r="J24" i="95" s="1"/>
  <c r="M12" i="95"/>
  <c r="M25" i="95"/>
  <c r="M34" i="95"/>
  <c r="M22" i="95"/>
  <c r="L34" i="95"/>
  <c r="G17" i="95"/>
  <c r="E28" i="95"/>
  <c r="E35" i="95"/>
  <c r="F35" i="95" s="1"/>
  <c r="E13" i="95"/>
  <c r="F13" i="95" s="1"/>
  <c r="E18" i="95"/>
  <c r="F18" i="95" s="1"/>
  <c r="E15" i="95"/>
  <c r="F15" i="95" s="1"/>
  <c r="L33" i="95"/>
  <c r="G30" i="95"/>
  <c r="H30" i="95" s="1"/>
  <c r="M24" i="95"/>
  <c r="G22" i="95"/>
  <c r="K18" i="95"/>
  <c r="G14" i="95"/>
  <c r="H14" i="95" s="1"/>
  <c r="I35" i="95"/>
  <c r="J35" i="95" s="1"/>
  <c r="M29" i="95"/>
  <c r="G27" i="95"/>
  <c r="K23" i="95"/>
  <c r="G19" i="95"/>
  <c r="H19" i="95" s="1"/>
  <c r="G15" i="95"/>
  <c r="H15" i="95" s="1"/>
  <c r="L35" i="95"/>
  <c r="G32" i="95"/>
  <c r="K28" i="95"/>
  <c r="G24" i="95"/>
  <c r="H24" i="95" s="1"/>
  <c r="G20" i="95"/>
  <c r="H20" i="95" s="1"/>
  <c r="M14" i="95"/>
  <c r="G12" i="95"/>
  <c r="M27" i="95"/>
  <c r="I15" i="95"/>
  <c r="L18" i="95"/>
  <c r="M33" i="95"/>
  <c r="G13" i="95"/>
  <c r="H13" i="95" s="1"/>
  <c r="G35" i="95"/>
  <c r="H35" i="95" s="1"/>
  <c r="E24" i="95"/>
  <c r="F24" i="95" s="1"/>
  <c r="E29" i="95"/>
  <c r="F29" i="95" s="1"/>
  <c r="E34" i="95"/>
  <c r="F34" i="95" s="1"/>
  <c r="E27" i="95"/>
  <c r="M32" i="95"/>
  <c r="M20" i="95"/>
  <c r="K33" i="95"/>
  <c r="G23" i="95"/>
  <c r="H23" i="95" s="1"/>
  <c r="M13" i="95"/>
  <c r="G28" i="95"/>
  <c r="H28" i="95" s="1"/>
  <c r="I14" i="95"/>
  <c r="I27" i="95"/>
  <c r="R109" i="88" l="1"/>
  <c r="AV107" i="88"/>
  <c r="F28" i="95"/>
  <c r="H29" i="95"/>
  <c r="I31" i="95"/>
  <c r="O27" i="95"/>
  <c r="N27" i="95"/>
  <c r="J27" i="95"/>
  <c r="F27" i="95"/>
  <c r="E31" i="95"/>
  <c r="O15" i="95"/>
  <c r="N15" i="95"/>
  <c r="J15" i="95"/>
  <c r="H27" i="95"/>
  <c r="G31" i="95"/>
  <c r="O24" i="95"/>
  <c r="AY10" i="88" s="1"/>
  <c r="N24" i="95"/>
  <c r="AY9" i="88" s="1"/>
  <c r="E36" i="95"/>
  <c r="F32" i="95"/>
  <c r="O18" i="95"/>
  <c r="N18" i="95"/>
  <c r="J18" i="95"/>
  <c r="N25" i="95"/>
  <c r="AY73" i="88" s="1"/>
  <c r="AQ87" i="88" s="1"/>
  <c r="J25" i="95"/>
  <c r="AY70" i="88" s="1"/>
  <c r="AQ84" i="88" s="1"/>
  <c r="O25" i="95"/>
  <c r="AY74" i="88" s="1"/>
  <c r="AQ86" i="88" s="1"/>
  <c r="I36" i="95"/>
  <c r="J32" i="95"/>
  <c r="O14" i="95"/>
  <c r="N14" i="95"/>
  <c r="J14" i="95"/>
  <c r="G26" i="95"/>
  <c r="H22" i="95"/>
  <c r="F22" i="95"/>
  <c r="E26" i="95"/>
  <c r="O19" i="95"/>
  <c r="N19" i="95"/>
  <c r="J19" i="95"/>
  <c r="I26" i="95"/>
  <c r="O22" i="95"/>
  <c r="N22" i="95"/>
  <c r="J22" i="95"/>
  <c r="N13" i="95"/>
  <c r="J13" i="95"/>
  <c r="O13" i="95"/>
  <c r="O20" i="95"/>
  <c r="AY10" i="87" s="1"/>
  <c r="J20" i="95"/>
  <c r="AY6" i="87" s="1"/>
  <c r="N20" i="95"/>
  <c r="AY9" i="87" s="1"/>
  <c r="H12" i="95"/>
  <c r="G16" i="95"/>
  <c r="G21" i="95"/>
  <c r="H17" i="95"/>
  <c r="F17" i="95"/>
  <c r="E21" i="95"/>
  <c r="O23" i="95"/>
  <c r="N23" i="95"/>
  <c r="J23" i="95"/>
  <c r="N17" i="95"/>
  <c r="J17" i="95"/>
  <c r="I21" i="95"/>
  <c r="O17" i="95"/>
  <c r="F23" i="95"/>
  <c r="F20" i="95"/>
  <c r="H32" i="95"/>
  <c r="G36" i="95"/>
  <c r="E16" i="95"/>
  <c r="F12" i="95"/>
  <c r="N29" i="95"/>
  <c r="J29" i="95"/>
  <c r="O29" i="95"/>
  <c r="O30" i="95"/>
  <c r="N30" i="95"/>
  <c r="J30" i="95"/>
  <c r="I16" i="95"/>
  <c r="O12" i="95"/>
  <c r="J12" i="95"/>
  <c r="N12" i="95"/>
  <c r="O28" i="95"/>
  <c r="N28" i="95"/>
  <c r="J28" i="95"/>
  <c r="L99" i="88" l="1"/>
  <c r="L105" i="88"/>
  <c r="AQ70" i="88"/>
  <c r="AB105" i="88"/>
  <c r="AQ81" i="88"/>
  <c r="AB99" i="88"/>
  <c r="O102" i="88"/>
  <c r="AQ83" i="88"/>
  <c r="Z111" i="88"/>
  <c r="M113" i="88" s="1"/>
  <c r="AO109" i="88"/>
  <c r="I37" i="95"/>
  <c r="E37" i="95"/>
  <c r="G37" i="95"/>
  <c r="L101" i="88" l="1"/>
  <c r="AO102" i="88" s="1"/>
  <c r="L97" i="88"/>
  <c r="AO97" i="88" s="1"/>
  <c r="P118" i="88"/>
  <c r="Q99" i="88"/>
  <c r="AO99" i="88" s="1"/>
  <c r="Q122" i="88"/>
  <c r="M111" i="88"/>
  <c r="V115" i="88"/>
  <c r="AO113" i="88"/>
  <c r="U105" i="88"/>
  <c r="AO105" i="88" s="1"/>
  <c r="AV105" i="88" s="1"/>
  <c r="J14" i="86" s="1"/>
  <c r="U122" i="88"/>
  <c r="I9" i="93" l="1"/>
  <c r="M9" i="93"/>
  <c r="AC9" i="93"/>
  <c r="G246" i="93"/>
  <c r="G250" i="93" s="1"/>
  <c r="AV99" i="88"/>
  <c r="J9" i="86" s="1"/>
  <c r="J99" i="86" s="1"/>
  <c r="AG120" i="88"/>
  <c r="U118" i="88"/>
  <c r="AV118" i="88" s="1"/>
  <c r="J45" i="86" s="1"/>
  <c r="M115" i="88"/>
  <c r="AO115" i="88" s="1"/>
  <c r="AV115" i="88" s="1"/>
  <c r="J55" i="86" s="1"/>
  <c r="AO111" i="88"/>
  <c r="AV111" i="88" s="1"/>
  <c r="J50" i="86" s="1"/>
  <c r="I246" i="93" l="1"/>
  <c r="AC246" i="93"/>
  <c r="H11" i="64"/>
  <c r="G11" i="64" s="1"/>
  <c r="H11" i="90" s="1"/>
  <c r="H14" i="64"/>
  <c r="G14" i="64" s="1"/>
  <c r="H14" i="90" s="1"/>
  <c r="M246" i="93"/>
  <c r="H8" i="64" s="1"/>
  <c r="H19" i="64"/>
  <c r="H15" i="64"/>
  <c r="G15" i="64" s="1"/>
  <c r="H15" i="90" s="1"/>
  <c r="H16" i="64"/>
  <c r="G16" i="64" s="1"/>
  <c r="G248" i="93"/>
  <c r="AK122" i="88"/>
  <c r="AO122" i="88" s="1"/>
  <c r="AO120" i="88"/>
  <c r="A16" i="64" l="1"/>
  <c r="H16" i="90"/>
  <c r="G16" i="90" s="1"/>
  <c r="H13" i="64"/>
  <c r="G13" i="64" s="1"/>
  <c r="H13" i="90" s="1"/>
  <c r="H12" i="64"/>
  <c r="G12" i="64" s="1"/>
  <c r="H12" i="90" s="1"/>
  <c r="H18" i="64"/>
  <c r="G18" i="64" s="1"/>
  <c r="H6" i="64"/>
  <c r="G7" i="64"/>
  <c r="G19" i="64"/>
  <c r="H20" i="64"/>
  <c r="G20" i="64" s="1"/>
  <c r="H21" i="64"/>
  <c r="G21" i="64" s="1"/>
  <c r="AV122" i="88"/>
  <c r="J60" i="86" s="1"/>
  <c r="G249" i="93"/>
  <c r="A16" i="90" l="1"/>
  <c r="A19" i="64"/>
  <c r="H19" i="90"/>
  <c r="G19" i="90" s="1"/>
  <c r="A7" i="64"/>
  <c r="H7" i="90"/>
  <c r="A21" i="64"/>
  <c r="H21" i="90"/>
  <c r="G21" i="90" s="1"/>
  <c r="A20" i="64"/>
  <c r="H20" i="90"/>
  <c r="G20" i="90" s="1"/>
  <c r="A18" i="64"/>
  <c r="H18" i="90"/>
  <c r="G18" i="90" s="1"/>
  <c r="G10" i="64"/>
  <c r="H24" i="64"/>
  <c r="G24" i="64" s="1"/>
  <c r="H24" i="90" s="1"/>
  <c r="AQ28" i="88"/>
  <c r="AQ27" i="88"/>
  <c r="AQ26" i="88"/>
  <c r="AQ25" i="88"/>
  <c r="AB58" i="88" s="1"/>
  <c r="AQ24" i="88"/>
  <c r="V47" i="88" s="1"/>
  <c r="AQ21" i="88"/>
  <c r="U43" i="88" s="1"/>
  <c r="AQ15" i="88"/>
  <c r="Q41" i="88" s="1"/>
  <c r="AQ13" i="88"/>
  <c r="AQ12" i="88"/>
  <c r="AQ10" i="88"/>
  <c r="AQ8" i="88"/>
  <c r="D56" i="88" s="1"/>
  <c r="AQ4" i="88"/>
  <c r="D35" i="88" s="1"/>
  <c r="A10" i="64" l="1"/>
  <c r="H9" i="90"/>
  <c r="L58" i="88"/>
  <c r="U35" i="88"/>
  <c r="N45" i="88"/>
  <c r="L56" i="88"/>
  <c r="T37" i="88"/>
  <c r="AQ9" i="88"/>
  <c r="AQ11" i="88"/>
  <c r="D37" i="88"/>
  <c r="AB37" i="88"/>
  <c r="E45" i="88"/>
  <c r="E54" i="88"/>
  <c r="T56" i="88"/>
  <c r="D58" i="88"/>
  <c r="E43" i="88"/>
  <c r="D33" i="88"/>
  <c r="G38" i="88"/>
  <c r="D41" i="88"/>
  <c r="E47" i="88"/>
  <c r="L54" i="88"/>
  <c r="AB56" i="88"/>
  <c r="J43" i="88" l="1"/>
  <c r="E51" i="88"/>
  <c r="E49" i="88"/>
  <c r="H56" i="88"/>
  <c r="AQ7" i="88"/>
  <c r="I45" i="88"/>
  <c r="I49" i="88" s="1"/>
  <c r="H37" i="88"/>
  <c r="AQ16" i="88"/>
  <c r="AQ14" i="88"/>
  <c r="AQ5" i="88"/>
  <c r="H33" i="88"/>
  <c r="H58" i="88" l="1"/>
  <c r="I47" i="88"/>
  <c r="H35" i="88"/>
  <c r="H41" i="88"/>
  <c r="Q47" i="88"/>
  <c r="Q51" i="88" s="1"/>
  <c r="AF35" i="88"/>
  <c r="AF41" i="88"/>
  <c r="AQ18" i="88"/>
  <c r="AF58" i="88"/>
  <c r="I51" i="88" l="1"/>
  <c r="AQ28" i="87" l="1"/>
  <c r="AQ27" i="87"/>
  <c r="AQ26" i="87"/>
  <c r="AQ31" i="87"/>
  <c r="AQ30" i="87"/>
  <c r="AQ29" i="87"/>
  <c r="AQ23" i="87"/>
  <c r="U44" i="87" s="1"/>
  <c r="AQ15" i="87"/>
  <c r="Q42" i="87" s="1"/>
  <c r="AQ13" i="87"/>
  <c r="AQ12" i="87"/>
  <c r="AQ10" i="87"/>
  <c r="AQ8" i="87"/>
  <c r="D34" i="87" s="1"/>
  <c r="AQ4" i="87"/>
  <c r="D42" i="87" s="1"/>
  <c r="T38" i="87" l="1"/>
  <c r="V48" i="87"/>
  <c r="N46" i="87"/>
  <c r="D59" i="87"/>
  <c r="E48" i="87"/>
  <c r="E52" i="87" s="1"/>
  <c r="D63" i="87"/>
  <c r="L55" i="87"/>
  <c r="AB59" i="87"/>
  <c r="AB57" i="87"/>
  <c r="L59" i="87"/>
  <c r="L57" i="87"/>
  <c r="U36" i="87"/>
  <c r="AQ9" i="87"/>
  <c r="AQ14" i="87" s="1"/>
  <c r="D57" i="87"/>
  <c r="D61" i="87"/>
  <c r="E55" i="87"/>
  <c r="E46" i="87"/>
  <c r="E50" i="87" s="1"/>
  <c r="L63" i="87"/>
  <c r="L61" i="87"/>
  <c r="AB63" i="87"/>
  <c r="AB61" i="87"/>
  <c r="AB38" i="87"/>
  <c r="T61" i="87"/>
  <c r="E44" i="87"/>
  <c r="J44" i="87" s="1"/>
  <c r="T57" i="87"/>
  <c r="AQ11" i="87"/>
  <c r="D36" i="87"/>
  <c r="D38" i="87"/>
  <c r="G39" i="87"/>
  <c r="K98" i="86"/>
  <c r="I98" i="86"/>
  <c r="H98" i="86"/>
  <c r="K96" i="86"/>
  <c r="J96" i="86"/>
  <c r="I96" i="86"/>
  <c r="H96" i="86"/>
  <c r="G95" i="86"/>
  <c r="G94" i="86"/>
  <c r="A18" i="77" s="1"/>
  <c r="G93" i="86"/>
  <c r="A17" i="77" s="1"/>
  <c r="G92" i="86"/>
  <c r="G91" i="86"/>
  <c r="K90" i="86"/>
  <c r="I90" i="86"/>
  <c r="H90" i="86"/>
  <c r="G89" i="86"/>
  <c r="K88" i="86"/>
  <c r="I88" i="86"/>
  <c r="H88" i="86"/>
  <c r="G87" i="86"/>
  <c r="K86" i="86"/>
  <c r="H86" i="86"/>
  <c r="G82" i="86"/>
  <c r="K81" i="86"/>
  <c r="H81" i="86"/>
  <c r="G77" i="86"/>
  <c r="K76" i="86"/>
  <c r="H76" i="86"/>
  <c r="G72" i="86"/>
  <c r="K71" i="86"/>
  <c r="H71" i="86"/>
  <c r="G67" i="86"/>
  <c r="K66" i="86"/>
  <c r="H66" i="86"/>
  <c r="G62" i="86"/>
  <c r="K61" i="86"/>
  <c r="I61" i="86"/>
  <c r="H61" i="86"/>
  <c r="G57" i="86"/>
  <c r="K56" i="86"/>
  <c r="I56" i="86"/>
  <c r="H56" i="86"/>
  <c r="G52" i="86"/>
  <c r="K51" i="86"/>
  <c r="I51" i="86"/>
  <c r="H51" i="86"/>
  <c r="G47" i="86"/>
  <c r="K46" i="86"/>
  <c r="I46" i="86"/>
  <c r="H46" i="86"/>
  <c r="G42" i="86"/>
  <c r="J41" i="86"/>
  <c r="I41" i="86"/>
  <c r="H41" i="86"/>
  <c r="G37" i="86"/>
  <c r="J36" i="86"/>
  <c r="I36" i="86"/>
  <c r="H36" i="86"/>
  <c r="G32" i="86"/>
  <c r="J31" i="86"/>
  <c r="I31" i="86"/>
  <c r="H31" i="86"/>
  <c r="G27" i="86"/>
  <c r="J26" i="86"/>
  <c r="I26" i="86"/>
  <c r="H26" i="86"/>
  <c r="G22" i="86"/>
  <c r="K20" i="86"/>
  <c r="J20" i="86"/>
  <c r="I20" i="86"/>
  <c r="H20" i="86"/>
  <c r="G19" i="86"/>
  <c r="G18" i="86"/>
  <c r="G17" i="86"/>
  <c r="G16" i="86"/>
  <c r="G11" i="86"/>
  <c r="G6" i="86"/>
  <c r="AQ16" i="87" l="1"/>
  <c r="AQ7" i="87"/>
  <c r="AF59" i="87" s="1"/>
  <c r="AQ5" i="87"/>
  <c r="H59" i="87" s="1"/>
  <c r="A11" i="86"/>
  <c r="A19" i="86"/>
  <c r="A67" i="86"/>
  <c r="A87" i="86"/>
  <c r="A89" i="86"/>
  <c r="A91" i="86"/>
  <c r="A95" i="86"/>
  <c r="A16" i="86"/>
  <c r="A22" i="86"/>
  <c r="A27" i="86"/>
  <c r="A32" i="86"/>
  <c r="A37" i="86"/>
  <c r="A42" i="86"/>
  <c r="A47" i="86"/>
  <c r="A52" i="86"/>
  <c r="A57" i="86"/>
  <c r="A62" i="86"/>
  <c r="A82" i="86"/>
  <c r="A92" i="86"/>
  <c r="A17" i="86"/>
  <c r="A77" i="86"/>
  <c r="A93" i="86"/>
  <c r="H57" i="87"/>
  <c r="H61" i="87"/>
  <c r="I46" i="87"/>
  <c r="I50" i="87" s="1"/>
  <c r="H34" i="87"/>
  <c r="H38" i="87"/>
  <c r="A6" i="86"/>
  <c r="A18" i="86"/>
  <c r="A72" i="86"/>
  <c r="A94" i="86"/>
  <c r="G90" i="86"/>
  <c r="G88" i="86"/>
  <c r="G20" i="86"/>
  <c r="G96" i="86"/>
  <c r="AF42" i="87" l="1"/>
  <c r="Q48" i="87"/>
  <c r="Q52" i="87" s="1"/>
  <c r="AQ20" i="87"/>
  <c r="AF36" i="87"/>
  <c r="AF63" i="87"/>
  <c r="AQ18" i="87"/>
  <c r="H42" i="87"/>
  <c r="H36" i="87"/>
  <c r="H63" i="87"/>
  <c r="I48" i="87"/>
  <c r="I52" i="87" s="1"/>
  <c r="A90" i="86"/>
  <c r="A96" i="86"/>
  <c r="A20" i="86"/>
  <c r="A88" i="86"/>
  <c r="R99" i="79" l="1"/>
  <c r="Q99" i="79"/>
  <c r="O99" i="79"/>
  <c r="N99" i="79"/>
  <c r="L99" i="79"/>
  <c r="K99" i="79"/>
  <c r="I99" i="79"/>
  <c r="H99" i="79"/>
  <c r="Q98" i="79"/>
  <c r="P98" i="79"/>
  <c r="N98" i="79"/>
  <c r="M98" i="79"/>
  <c r="K98" i="79"/>
  <c r="J98" i="79"/>
  <c r="H98" i="79"/>
  <c r="R97" i="79"/>
  <c r="P97" i="79"/>
  <c r="O97" i="79"/>
  <c r="M97" i="79"/>
  <c r="L97" i="79"/>
  <c r="J97" i="79"/>
  <c r="I97" i="79"/>
  <c r="R96" i="79"/>
  <c r="Q96" i="79"/>
  <c r="P96" i="79"/>
  <c r="O96" i="79"/>
  <c r="N96" i="79"/>
  <c r="M96" i="79"/>
  <c r="L96" i="79"/>
  <c r="K96" i="79"/>
  <c r="J96" i="79"/>
  <c r="I96" i="79"/>
  <c r="H96" i="79"/>
  <c r="R90" i="79"/>
  <c r="Q90" i="79"/>
  <c r="P90" i="79"/>
  <c r="O90" i="79"/>
  <c r="N90" i="79"/>
  <c r="M90" i="79"/>
  <c r="L90" i="79"/>
  <c r="K90" i="79"/>
  <c r="J90" i="79"/>
  <c r="I90" i="79"/>
  <c r="H90" i="79"/>
  <c r="R88" i="79"/>
  <c r="Q88" i="79"/>
  <c r="P88" i="79"/>
  <c r="O88" i="79"/>
  <c r="N88" i="79"/>
  <c r="M88" i="79"/>
  <c r="L88" i="79"/>
  <c r="K88" i="79"/>
  <c r="J88" i="79"/>
  <c r="I88" i="79"/>
  <c r="H88" i="79"/>
  <c r="R86" i="79"/>
  <c r="Q86" i="79"/>
  <c r="P86" i="79"/>
  <c r="O86" i="79"/>
  <c r="N86" i="79"/>
  <c r="J86" i="79"/>
  <c r="I86" i="79"/>
  <c r="H86" i="79"/>
  <c r="R81" i="79"/>
  <c r="Q81" i="79"/>
  <c r="P81" i="79"/>
  <c r="O81" i="79"/>
  <c r="N81" i="79"/>
  <c r="J81" i="79"/>
  <c r="I81" i="79"/>
  <c r="H81" i="79"/>
  <c r="R76" i="79"/>
  <c r="Q76" i="79"/>
  <c r="P76" i="79"/>
  <c r="O76" i="79"/>
  <c r="N76" i="79"/>
  <c r="J76" i="79"/>
  <c r="I76" i="79"/>
  <c r="H76" i="79"/>
  <c r="R71" i="79"/>
  <c r="Q71" i="79"/>
  <c r="P71" i="79"/>
  <c r="O71" i="79"/>
  <c r="N71" i="79"/>
  <c r="J71" i="79"/>
  <c r="I71" i="79"/>
  <c r="H71" i="79"/>
  <c r="R66" i="79"/>
  <c r="Q66" i="79"/>
  <c r="P66" i="79"/>
  <c r="O66" i="79"/>
  <c r="N66" i="79"/>
  <c r="J66" i="79"/>
  <c r="I66" i="79"/>
  <c r="H66" i="79"/>
  <c r="R61" i="79"/>
  <c r="Q61" i="79"/>
  <c r="M61" i="79"/>
  <c r="L61" i="79"/>
  <c r="K61" i="79"/>
  <c r="J61" i="79"/>
  <c r="I61" i="79"/>
  <c r="H61" i="79"/>
  <c r="R56" i="79"/>
  <c r="Q56" i="79"/>
  <c r="M56" i="79"/>
  <c r="L56" i="79"/>
  <c r="K56" i="79"/>
  <c r="J56" i="79"/>
  <c r="I56" i="79"/>
  <c r="H56" i="79"/>
  <c r="R51" i="79"/>
  <c r="Q51" i="79"/>
  <c r="M51" i="79"/>
  <c r="L51" i="79"/>
  <c r="K51" i="79"/>
  <c r="J51" i="79"/>
  <c r="I51" i="79"/>
  <c r="H51" i="79"/>
  <c r="R46" i="79"/>
  <c r="Q46" i="79"/>
  <c r="M46" i="79"/>
  <c r="L46" i="79"/>
  <c r="K46" i="79"/>
  <c r="J46" i="79"/>
  <c r="I46" i="79"/>
  <c r="H46" i="79"/>
  <c r="P41" i="79"/>
  <c r="O41" i="79"/>
  <c r="N41" i="79"/>
  <c r="M41" i="79"/>
  <c r="L41" i="79"/>
  <c r="J41" i="79"/>
  <c r="I41" i="79"/>
  <c r="H41" i="79"/>
  <c r="P36" i="79"/>
  <c r="O36" i="79"/>
  <c r="N36" i="79"/>
  <c r="M36" i="79"/>
  <c r="L36" i="79"/>
  <c r="J36" i="79"/>
  <c r="I36" i="79"/>
  <c r="H36" i="79"/>
  <c r="P31" i="79"/>
  <c r="O31" i="79"/>
  <c r="N31" i="79"/>
  <c r="M31" i="79"/>
  <c r="L31" i="79"/>
  <c r="J31" i="79"/>
  <c r="I31" i="79"/>
  <c r="H31" i="79"/>
  <c r="P26" i="79"/>
  <c r="O26" i="79"/>
  <c r="N26" i="79"/>
  <c r="M26" i="79"/>
  <c r="L26" i="79"/>
  <c r="J26" i="79"/>
  <c r="I26" i="79"/>
  <c r="H26" i="79"/>
  <c r="R20" i="79"/>
  <c r="Q20" i="79"/>
  <c r="P20" i="79"/>
  <c r="O20" i="79"/>
  <c r="N20" i="79"/>
  <c r="M20" i="79"/>
  <c r="L20" i="79"/>
  <c r="K20" i="79"/>
  <c r="J20" i="79"/>
  <c r="I20" i="79"/>
  <c r="H20" i="79"/>
  <c r="G95" i="79"/>
  <c r="G94" i="79"/>
  <c r="G93" i="79"/>
  <c r="G92" i="79"/>
  <c r="G91" i="79"/>
  <c r="S90" i="79"/>
  <c r="G87" i="79"/>
  <c r="G72" i="79"/>
  <c r="G67" i="79"/>
  <c r="G52" i="79"/>
  <c r="G47" i="79"/>
  <c r="G32" i="79"/>
  <c r="G27" i="79"/>
  <c r="G19" i="79"/>
  <c r="G18" i="79"/>
  <c r="G17" i="79"/>
  <c r="S97" i="79"/>
  <c r="AG151" i="54"/>
  <c r="P151" i="54"/>
  <c r="AH149" i="54"/>
  <c r="AD149" i="54"/>
  <c r="R149" i="54"/>
  <c r="N149" i="54"/>
  <c r="AS147" i="54"/>
  <c r="U169" i="54" s="1"/>
  <c r="AS146" i="54"/>
  <c r="AF164" i="54" s="1"/>
  <c r="V145" i="54"/>
  <c r="AB156" i="54" s="1"/>
  <c r="X143" i="54"/>
  <c r="BC142" i="54"/>
  <c r="V149" i="54" s="1"/>
  <c r="H183" i="54" s="1"/>
  <c r="AI140" i="54"/>
  <c r="AA140" i="54"/>
  <c r="AP136" i="54"/>
  <c r="P183" i="54" s="1"/>
  <c r="H136" i="54"/>
  <c r="D182" i="54" s="1"/>
  <c r="AS135" i="54"/>
  <c r="AP134" i="54"/>
  <c r="D185" i="54" s="1"/>
  <c r="H134" i="54"/>
  <c r="N171" i="54" s="1"/>
  <c r="AS133" i="54"/>
  <c r="T132" i="54"/>
  <c r="O128" i="54"/>
  <c r="AG89" i="54"/>
  <c r="P89" i="54"/>
  <c r="AH87" i="54"/>
  <c r="AD87" i="54"/>
  <c r="R87" i="54"/>
  <c r="N87" i="54"/>
  <c r="AS85" i="54"/>
  <c r="U107" i="54" s="1"/>
  <c r="AS84" i="54"/>
  <c r="AF102" i="54" s="1"/>
  <c r="V83" i="54"/>
  <c r="AB94" i="54" s="1"/>
  <c r="X81" i="54"/>
  <c r="BC80" i="54"/>
  <c r="V87" i="54" s="1"/>
  <c r="H121" i="54" s="1"/>
  <c r="AI78" i="54"/>
  <c r="AA78" i="54"/>
  <c r="AP74" i="54"/>
  <c r="P121" i="54" s="1"/>
  <c r="H74" i="54"/>
  <c r="D120" i="54" s="1"/>
  <c r="AS73" i="54"/>
  <c r="AP72" i="54"/>
  <c r="D123" i="54" s="1"/>
  <c r="H72" i="54"/>
  <c r="N109" i="54" s="1"/>
  <c r="AS71" i="54"/>
  <c r="T70" i="54"/>
  <c r="O66" i="54"/>
  <c r="A15" i="77" l="1"/>
  <c r="BK127" i="54"/>
  <c r="Z149" i="54" s="1"/>
  <c r="Z151" i="54" s="1"/>
  <c r="A17" i="79"/>
  <c r="A32" i="79"/>
  <c r="A72" i="79"/>
  <c r="A92" i="79"/>
  <c r="A18" i="79"/>
  <c r="A47" i="79"/>
  <c r="A87" i="79"/>
  <c r="A93" i="79"/>
  <c r="A19" i="79"/>
  <c r="A52" i="79"/>
  <c r="A94" i="79"/>
  <c r="A27" i="79"/>
  <c r="A67" i="79"/>
  <c r="A91" i="79"/>
  <c r="A95" i="79"/>
  <c r="BK65" i="54"/>
  <c r="Z87" i="54" s="1"/>
  <c r="Z89" i="54" s="1"/>
  <c r="G90" i="79"/>
  <c r="S20" i="79"/>
  <c r="G20" i="79" s="1"/>
  <c r="S98" i="79"/>
  <c r="S88" i="79"/>
  <c r="G88" i="79" s="1"/>
  <c r="S96" i="79"/>
  <c r="G96" i="79" s="1"/>
  <c r="S76" i="79"/>
  <c r="S56" i="79"/>
  <c r="S46" i="79"/>
  <c r="S66" i="79"/>
  <c r="S86" i="79"/>
  <c r="G16" i="79"/>
  <c r="S51" i="79"/>
  <c r="S61" i="79"/>
  <c r="S71" i="79"/>
  <c r="S81" i="79"/>
  <c r="G11" i="79"/>
  <c r="G22" i="79"/>
  <c r="G42" i="79"/>
  <c r="G62" i="79"/>
  <c r="G82" i="79"/>
  <c r="G6" i="79"/>
  <c r="G37" i="79"/>
  <c r="G57" i="79"/>
  <c r="G77" i="79"/>
  <c r="G89" i="79"/>
  <c r="V151" i="54"/>
  <c r="X164" i="54"/>
  <c r="E169" i="54"/>
  <c r="H165" i="54"/>
  <c r="H164" i="54"/>
  <c r="N173" i="54"/>
  <c r="P164" i="54"/>
  <c r="V89" i="54"/>
  <c r="X102" i="54"/>
  <c r="E107" i="54"/>
  <c r="H103" i="54"/>
  <c r="H102" i="54"/>
  <c r="N111" i="54"/>
  <c r="P102" i="54"/>
  <c r="A16" i="77" l="1"/>
  <c r="A57" i="79"/>
  <c r="A62" i="79"/>
  <c r="A16" i="79"/>
  <c r="A37" i="79"/>
  <c r="A42" i="79"/>
  <c r="A20" i="79"/>
  <c r="A89" i="79"/>
  <c r="A6" i="79"/>
  <c r="A22" i="79"/>
  <c r="A96" i="79"/>
  <c r="A90" i="79"/>
  <c r="A77" i="79"/>
  <c r="A82" i="79"/>
  <c r="A11" i="79"/>
  <c r="A88" i="79"/>
  <c r="K156" i="54"/>
  <c r="J169" i="54"/>
  <c r="G156" i="54"/>
  <c r="J107" i="54"/>
  <c r="G94" i="54"/>
  <c r="K94" i="54"/>
  <c r="O156" i="54" l="1"/>
  <c r="O94" i="54"/>
  <c r="O159" i="54" l="1"/>
  <c r="AA159" i="54" s="1"/>
  <c r="O163" i="54"/>
  <c r="AA163" i="54" s="1"/>
  <c r="O97" i="54"/>
  <c r="AA97" i="54" s="1"/>
  <c r="O101" i="54"/>
  <c r="AA101" i="54" l="1"/>
  <c r="A5" i="88" l="1"/>
  <c r="P33" i="88" s="1"/>
  <c r="AK35" i="88" s="1"/>
  <c r="V38" i="88" s="1"/>
  <c r="AK41" i="88" s="1"/>
  <c r="Z43" i="88" s="1"/>
  <c r="A5" i="87"/>
  <c r="P34" i="87" s="1"/>
  <c r="AK36" i="87" s="1"/>
  <c r="V39" i="87" s="1"/>
  <c r="AK42" i="87" s="1"/>
  <c r="Z44" i="87" s="1"/>
  <c r="A67" i="54"/>
  <c r="AH97" i="54" s="1"/>
  <c r="A129" i="54"/>
  <c r="AH159" i="54" s="1"/>
  <c r="AH161" i="54" s="1"/>
  <c r="W165" i="54" s="1"/>
  <c r="A5" i="54"/>
  <c r="AH35" i="54" s="1"/>
  <c r="AH37" i="54" s="1"/>
  <c r="W41" i="54" s="1"/>
  <c r="AH43" i="54" s="1"/>
  <c r="Z45" i="54" s="1"/>
  <c r="D134" i="54"/>
  <c r="AS137" i="54" s="1"/>
  <c r="AQ20" i="88" l="1"/>
  <c r="O38" i="88" s="1"/>
  <c r="AQ22" i="88"/>
  <c r="AB41" i="88" s="1"/>
  <c r="AQ23" i="88"/>
  <c r="L41" i="88" s="1"/>
  <c r="AQ24" i="87"/>
  <c r="AQ22" i="87"/>
  <c r="R45" i="88"/>
  <c r="AV43" i="88"/>
  <c r="J21" i="86" s="1"/>
  <c r="AQ25" i="87"/>
  <c r="L42" i="87" s="1"/>
  <c r="BK5" i="54"/>
  <c r="D72" i="54"/>
  <c r="D97" i="54" s="1"/>
  <c r="BK129" i="54"/>
  <c r="AP138" i="54" s="1"/>
  <c r="R47" i="54"/>
  <c r="R49" i="54" s="1"/>
  <c r="M51" i="54" s="1"/>
  <c r="M53" i="54" s="1"/>
  <c r="T56" i="54" s="1"/>
  <c r="V59" i="54" s="1"/>
  <c r="AH61" i="54" s="1"/>
  <c r="H138" i="54"/>
  <c r="Z129" i="54" s="1"/>
  <c r="D159" i="54"/>
  <c r="AH167" i="54"/>
  <c r="Z169" i="54" s="1"/>
  <c r="AH99" i="54"/>
  <c r="W103" i="54" s="1"/>
  <c r="L35" i="88" l="1"/>
  <c r="AQ19" i="88"/>
  <c r="L37" i="88" s="1"/>
  <c r="AQ6" i="88"/>
  <c r="AB35" i="88"/>
  <c r="AQ17" i="88"/>
  <c r="U41" i="88" s="1"/>
  <c r="Z47" i="88"/>
  <c r="M49" i="88" s="1"/>
  <c r="AO45" i="88"/>
  <c r="AB42" i="87"/>
  <c r="O39" i="87"/>
  <c r="AQ19" i="87"/>
  <c r="AB36" i="87"/>
  <c r="L36" i="87"/>
  <c r="AQ6" i="87"/>
  <c r="AQ17" i="87"/>
  <c r="AQ21" i="87"/>
  <c r="H76" i="54"/>
  <c r="P103" i="54" s="1"/>
  <c r="AS75" i="54"/>
  <c r="BK67" i="54"/>
  <c r="AP76" i="54" s="1"/>
  <c r="V76" i="54" s="1"/>
  <c r="AB95" i="54" s="1"/>
  <c r="H128" i="54"/>
  <c r="V129" i="54"/>
  <c r="E180" i="54" s="1"/>
  <c r="P165" i="54"/>
  <c r="Z130" i="54"/>
  <c r="K157" i="54" s="1"/>
  <c r="V130" i="54"/>
  <c r="G157" i="54" s="1"/>
  <c r="D163" i="54"/>
  <c r="K155" i="54"/>
  <c r="I171" i="54"/>
  <c r="I175" i="54" s="1"/>
  <c r="V131" i="54"/>
  <c r="Z145" i="54"/>
  <c r="D167" i="54"/>
  <c r="D161" i="54"/>
  <c r="V138" i="54"/>
  <c r="AB157" i="54" s="1"/>
  <c r="R171" i="54"/>
  <c r="AV169" i="54"/>
  <c r="AH105" i="54"/>
  <c r="Z107" i="54" s="1"/>
  <c r="U58" i="88" l="1"/>
  <c r="L33" i="88"/>
  <c r="AO33" i="88" s="1"/>
  <c r="AO38" i="88"/>
  <c r="V51" i="88"/>
  <c r="AO49" i="88"/>
  <c r="Q35" i="88"/>
  <c r="AO35" i="88" s="1"/>
  <c r="P54" i="88"/>
  <c r="Q58" i="88"/>
  <c r="M47" i="88"/>
  <c r="AO41" i="88"/>
  <c r="U42" i="87"/>
  <c r="AO42" i="87" s="1"/>
  <c r="U63" i="87"/>
  <c r="U59" i="87"/>
  <c r="Q63" i="87"/>
  <c r="Q59" i="87"/>
  <c r="L38" i="87"/>
  <c r="AO39" i="87" s="1"/>
  <c r="M48" i="87"/>
  <c r="M52" i="87" s="1"/>
  <c r="P55" i="87"/>
  <c r="Q36" i="87"/>
  <c r="AO36" i="87" s="1"/>
  <c r="L34" i="87"/>
  <c r="AO34" i="87" s="1"/>
  <c r="V67" i="54"/>
  <c r="E109" i="54" s="1"/>
  <c r="E113" i="54" s="1"/>
  <c r="D101" i="54"/>
  <c r="H66" i="54"/>
  <c r="D99" i="54"/>
  <c r="V68" i="54"/>
  <c r="G95" i="54" s="1"/>
  <c r="Z67" i="54"/>
  <c r="K93" i="54" s="1"/>
  <c r="Z68" i="54"/>
  <c r="K95" i="54" s="1"/>
  <c r="Z83" i="54"/>
  <c r="Z69" i="54" s="1"/>
  <c r="V69" i="54"/>
  <c r="AB93" i="54" s="1"/>
  <c r="D105" i="54"/>
  <c r="G155" i="54"/>
  <c r="O155" i="54" s="1"/>
  <c r="J182" i="54" s="1"/>
  <c r="P21" i="79"/>
  <c r="E171" i="54"/>
  <c r="E175" i="54" s="1"/>
  <c r="O157" i="54"/>
  <c r="J180" i="54"/>
  <c r="E173" i="54"/>
  <c r="AB155" i="54"/>
  <c r="R173" i="54"/>
  <c r="M175" i="54" s="1"/>
  <c r="Z131" i="54"/>
  <c r="AF156" i="54"/>
  <c r="AJ156" i="54" s="1"/>
  <c r="Z138" i="54"/>
  <c r="AF157" i="54" s="1"/>
  <c r="AJ157" i="54" s="1"/>
  <c r="O185" i="54" s="1"/>
  <c r="AA185" i="54" s="1"/>
  <c r="R109" i="54"/>
  <c r="AV107" i="54"/>
  <c r="AV41" i="88" l="1"/>
  <c r="J13" i="86" s="1"/>
  <c r="AV35" i="88"/>
  <c r="M51" i="88"/>
  <c r="AO51" i="88" s="1"/>
  <c r="AV51" i="88" s="1"/>
  <c r="J54" i="86" s="1"/>
  <c r="AO47" i="88"/>
  <c r="AV47" i="88" s="1"/>
  <c r="J49" i="86" s="1"/>
  <c r="U54" i="88"/>
  <c r="AV54" i="88" s="1"/>
  <c r="J44" i="86" s="1"/>
  <c r="AG56" i="88"/>
  <c r="AV42" i="87"/>
  <c r="AV36" i="87"/>
  <c r="R46" i="87"/>
  <c r="Z48" i="87" s="1"/>
  <c r="AV44" i="87"/>
  <c r="I21" i="86" s="1"/>
  <c r="E118" i="54"/>
  <c r="G93" i="54"/>
  <c r="O93" i="54" s="1"/>
  <c r="O95" i="54"/>
  <c r="O120" i="54" s="1"/>
  <c r="AA120" i="54" s="1"/>
  <c r="J118" i="54"/>
  <c r="I109" i="54"/>
  <c r="I113" i="54" s="1"/>
  <c r="E111" i="54"/>
  <c r="E115" i="54" s="1"/>
  <c r="Z76" i="54"/>
  <c r="AF95" i="54" s="1"/>
  <c r="AJ95" i="54" s="1"/>
  <c r="O123" i="54" s="1"/>
  <c r="AA123" i="54" s="1"/>
  <c r="AF94" i="54"/>
  <c r="AJ94" i="54" s="1"/>
  <c r="O105" i="54" s="1"/>
  <c r="AA105" i="54" s="1"/>
  <c r="V182" i="54"/>
  <c r="J163" i="54"/>
  <c r="V163" i="54" s="1"/>
  <c r="AO165" i="54" s="1"/>
  <c r="O182" i="54"/>
  <c r="AA182" i="54" s="1"/>
  <c r="M21" i="79"/>
  <c r="O21" i="79"/>
  <c r="L21" i="79"/>
  <c r="AO171" i="54"/>
  <c r="J159" i="54"/>
  <c r="O167" i="54"/>
  <c r="AA167" i="54" s="1"/>
  <c r="O161" i="54"/>
  <c r="AA161" i="54" s="1"/>
  <c r="E177" i="54"/>
  <c r="I173" i="54"/>
  <c r="I177" i="54" s="1"/>
  <c r="AF155" i="54"/>
  <c r="AJ155" i="54" s="1"/>
  <c r="J185" i="54" s="1"/>
  <c r="M177" i="54"/>
  <c r="T180" i="54" s="1"/>
  <c r="V183" i="54" s="1"/>
  <c r="AH185" i="54" s="1"/>
  <c r="AO175" i="54"/>
  <c r="J167" i="54"/>
  <c r="V167" i="54" s="1"/>
  <c r="R111" i="54"/>
  <c r="M113" i="54" s="1"/>
  <c r="I111" i="54"/>
  <c r="I115" i="54" s="1"/>
  <c r="AF93" i="54"/>
  <c r="AJ93" i="54" s="1"/>
  <c r="J123" i="54" s="1"/>
  <c r="H99" i="86" l="1"/>
  <c r="J15" i="86"/>
  <c r="I14" i="86"/>
  <c r="J8" i="86"/>
  <c r="I9" i="86"/>
  <c r="AK58" i="88"/>
  <c r="AO56" i="88"/>
  <c r="AO48" i="87"/>
  <c r="M50" i="87"/>
  <c r="V52" i="87" s="1"/>
  <c r="AG57" i="87" s="1"/>
  <c r="AO46" i="87"/>
  <c r="J120" i="54"/>
  <c r="V120" i="54" s="1"/>
  <c r="J97" i="54"/>
  <c r="V97" i="54" s="1"/>
  <c r="AO109" i="54"/>
  <c r="J101" i="54"/>
  <c r="V101" i="54" s="1"/>
  <c r="AO103" i="54" s="1"/>
  <c r="O99" i="54"/>
  <c r="AA99" i="54" s="1"/>
  <c r="J105" i="54"/>
  <c r="V105" i="54" s="1"/>
  <c r="AO183" i="54"/>
  <c r="V185" i="54"/>
  <c r="AO185" i="54" s="1"/>
  <c r="V123" i="54"/>
  <c r="AV180" i="54"/>
  <c r="V159" i="54"/>
  <c r="AO159" i="54" s="1"/>
  <c r="AO167" i="54"/>
  <c r="AV167" i="54" s="1"/>
  <c r="J161" i="54"/>
  <c r="V161" i="54" s="1"/>
  <c r="AO161" i="54" s="1"/>
  <c r="AO177" i="54"/>
  <c r="AV177" i="54" s="1"/>
  <c r="AO173" i="54"/>
  <c r="AV173" i="54" s="1"/>
  <c r="M115" i="54"/>
  <c r="T118" i="54" s="1"/>
  <c r="V121" i="54" s="1"/>
  <c r="AH123" i="54" s="1"/>
  <c r="AO113" i="54"/>
  <c r="J99" i="54"/>
  <c r="V99" i="54" s="1"/>
  <c r="AO111" i="54"/>
  <c r="J98" i="86" l="1"/>
  <c r="J10" i="86"/>
  <c r="G8" i="86"/>
  <c r="K99" i="86"/>
  <c r="G9" i="86"/>
  <c r="I99" i="86"/>
  <c r="AO58" i="88"/>
  <c r="AV58" i="88" s="1"/>
  <c r="J59" i="86" s="1"/>
  <c r="AO57" i="87"/>
  <c r="AK59" i="87"/>
  <c r="AO52" i="87"/>
  <c r="U55" i="87"/>
  <c r="AV55" i="87" s="1"/>
  <c r="AV48" i="87"/>
  <c r="G13" i="86"/>
  <c r="K97" i="86"/>
  <c r="G14" i="86"/>
  <c r="Q26" i="79"/>
  <c r="AO97" i="54"/>
  <c r="AO99" i="54"/>
  <c r="AV111" i="54"/>
  <c r="AO105" i="54"/>
  <c r="AV105" i="54" s="1"/>
  <c r="O13" i="79" s="1"/>
  <c r="O15" i="79" s="1"/>
  <c r="AV185" i="54"/>
  <c r="AO123" i="54"/>
  <c r="AO121" i="54"/>
  <c r="L8" i="79"/>
  <c r="L10" i="79" s="1"/>
  <c r="L69" i="79"/>
  <c r="L71" i="79" s="1"/>
  <c r="M14" i="79"/>
  <c r="M15" i="79" s="1"/>
  <c r="P14" i="79"/>
  <c r="P15" i="79" s="1"/>
  <c r="P55" i="79"/>
  <c r="G55" i="79" s="1"/>
  <c r="R31" i="79"/>
  <c r="M70" i="79"/>
  <c r="G70" i="79" s="1"/>
  <c r="P50" i="79"/>
  <c r="G50" i="79" s="1"/>
  <c r="P45" i="79"/>
  <c r="G45" i="79" s="1"/>
  <c r="AV161" i="54"/>
  <c r="AV118" i="54"/>
  <c r="AO115" i="54"/>
  <c r="AV115" i="54" s="1"/>
  <c r="A8" i="86" l="1"/>
  <c r="A13" i="86"/>
  <c r="K100" i="86"/>
  <c r="A9" i="86"/>
  <c r="I70" i="86"/>
  <c r="G70" i="86" s="1"/>
  <c r="I65" i="86"/>
  <c r="A70" i="79"/>
  <c r="A50" i="79"/>
  <c r="A45" i="79"/>
  <c r="A55" i="79"/>
  <c r="A14" i="86"/>
  <c r="AO59" i="87"/>
  <c r="AG61" i="87"/>
  <c r="AK63" i="87" s="1"/>
  <c r="AO50" i="87"/>
  <c r="G21" i="86"/>
  <c r="G98" i="86"/>
  <c r="G99" i="86"/>
  <c r="G49" i="86"/>
  <c r="G29" i="86"/>
  <c r="G28" i="86"/>
  <c r="AV99" i="54"/>
  <c r="O8" i="79" s="1"/>
  <c r="O98" i="79" s="1"/>
  <c r="O100" i="79" s="1"/>
  <c r="Q31" i="79"/>
  <c r="O49" i="79"/>
  <c r="G49" i="79" s="1"/>
  <c r="AV123" i="54"/>
  <c r="L13" i="79"/>
  <c r="L15" i="79" s="1"/>
  <c r="P56" i="79"/>
  <c r="G69" i="79"/>
  <c r="M71" i="79"/>
  <c r="P46" i="79"/>
  <c r="P51" i="79"/>
  <c r="G29" i="79"/>
  <c r="R100" i="79"/>
  <c r="G30" i="79"/>
  <c r="R36" i="79"/>
  <c r="O54" i="79"/>
  <c r="G54" i="79" s="1"/>
  <c r="L64" i="79"/>
  <c r="L66" i="79" s="1"/>
  <c r="M9" i="79"/>
  <c r="M10" i="79" s="1"/>
  <c r="P60" i="79"/>
  <c r="G60" i="79" s="1"/>
  <c r="J100" i="79"/>
  <c r="J10" i="79"/>
  <c r="G24" i="79"/>
  <c r="M75" i="79"/>
  <c r="G75" i="79" s="1"/>
  <c r="P9" i="79"/>
  <c r="P99" i="79" s="1"/>
  <c r="P100" i="79" s="1"/>
  <c r="J11" i="77"/>
  <c r="L74" i="79"/>
  <c r="L76" i="79" s="1"/>
  <c r="M65" i="79"/>
  <c r="M66" i="79" s="1"/>
  <c r="O44" i="79"/>
  <c r="O46" i="79" s="1"/>
  <c r="Q36" i="79"/>
  <c r="I10" i="79"/>
  <c r="A49" i="86" l="1"/>
  <c r="A28" i="86"/>
  <c r="A29" i="86"/>
  <c r="A98" i="86"/>
  <c r="A70" i="86"/>
  <c r="A75" i="79"/>
  <c r="A24" i="79"/>
  <c r="A54" i="79"/>
  <c r="A30" i="79"/>
  <c r="A49" i="79"/>
  <c r="A11" i="81"/>
  <c r="A21" i="86"/>
  <c r="A60" i="79"/>
  <c r="A29" i="79"/>
  <c r="A69" i="79"/>
  <c r="A99" i="86"/>
  <c r="AO61" i="87"/>
  <c r="AO63" i="87"/>
  <c r="AV52" i="87"/>
  <c r="I15" i="86"/>
  <c r="J46" i="86"/>
  <c r="G43" i="86"/>
  <c r="G69" i="86"/>
  <c r="G31" i="86"/>
  <c r="G30" i="86"/>
  <c r="G50" i="86"/>
  <c r="G23" i="86"/>
  <c r="O51" i="79"/>
  <c r="G13" i="79"/>
  <c r="L98" i="79"/>
  <c r="L100" i="79" s="1"/>
  <c r="O10" i="79"/>
  <c r="R26" i="79"/>
  <c r="S31" i="79"/>
  <c r="P61" i="79"/>
  <c r="P10" i="79"/>
  <c r="G14" i="79"/>
  <c r="G65" i="79"/>
  <c r="R10" i="79"/>
  <c r="G34" i="79"/>
  <c r="M99" i="79"/>
  <c r="M100" i="79" s="1"/>
  <c r="G64" i="79"/>
  <c r="M76" i="79"/>
  <c r="I100" i="79"/>
  <c r="G44" i="79"/>
  <c r="Q10" i="79"/>
  <c r="S36" i="79"/>
  <c r="G74" i="79"/>
  <c r="Q41" i="79"/>
  <c r="G25" i="79"/>
  <c r="G8" i="79"/>
  <c r="O56" i="79"/>
  <c r="G9" i="79"/>
  <c r="J8" i="77"/>
  <c r="A69" i="86" l="1"/>
  <c r="A23" i="86"/>
  <c r="A43" i="86"/>
  <c r="I75" i="86"/>
  <c r="G75" i="86" s="1"/>
  <c r="A74" i="79"/>
  <c r="A65" i="79"/>
  <c r="A30" i="86"/>
  <c r="A50" i="86"/>
  <c r="A9" i="79"/>
  <c r="A13" i="79"/>
  <c r="A8" i="81"/>
  <c r="A8" i="79"/>
  <c r="A44" i="79"/>
  <c r="A14" i="79"/>
  <c r="A31" i="86"/>
  <c r="A64" i="79"/>
  <c r="A25" i="79"/>
  <c r="A34" i="79"/>
  <c r="J12" i="77"/>
  <c r="J61" i="86"/>
  <c r="G58" i="86"/>
  <c r="J56" i="86"/>
  <c r="G53" i="86"/>
  <c r="G33" i="86"/>
  <c r="I97" i="86"/>
  <c r="I100" i="86" s="1"/>
  <c r="I10" i="86"/>
  <c r="H97" i="86"/>
  <c r="H10" i="86"/>
  <c r="G38" i="86"/>
  <c r="G15" i="86"/>
  <c r="G12" i="86"/>
  <c r="G34" i="86"/>
  <c r="J51" i="86"/>
  <c r="G51" i="86" s="1"/>
  <c r="G48" i="86"/>
  <c r="G54" i="86"/>
  <c r="Q100" i="79"/>
  <c r="S26" i="79"/>
  <c r="G98" i="79"/>
  <c r="G35" i="79"/>
  <c r="S10" i="79"/>
  <c r="I15" i="81"/>
  <c r="H15" i="81" s="1"/>
  <c r="G15" i="81" s="1"/>
  <c r="J6" i="77"/>
  <c r="G39" i="79"/>
  <c r="L79" i="79"/>
  <c r="G79" i="79" s="1"/>
  <c r="O59" i="79"/>
  <c r="O61" i="79" s="1"/>
  <c r="M80" i="79"/>
  <c r="M81" i="79" s="1"/>
  <c r="A58" i="86" l="1"/>
  <c r="A48" i="86"/>
  <c r="A33" i="86"/>
  <c r="A12" i="86"/>
  <c r="A53" i="86"/>
  <c r="A54" i="86"/>
  <c r="A34" i="86"/>
  <c r="A38" i="86"/>
  <c r="A39" i="79"/>
  <c r="A51" i="86"/>
  <c r="A75" i="86"/>
  <c r="A7" i="81"/>
  <c r="A35" i="79"/>
  <c r="A12" i="81"/>
  <c r="A79" i="79"/>
  <c r="A98" i="79"/>
  <c r="A15" i="86"/>
  <c r="J10" i="77"/>
  <c r="G24" i="86"/>
  <c r="G44" i="86"/>
  <c r="I71" i="86"/>
  <c r="G71" i="86" s="1"/>
  <c r="G68" i="86"/>
  <c r="H100" i="86"/>
  <c r="G36" i="86"/>
  <c r="G35" i="86"/>
  <c r="G65" i="86"/>
  <c r="J97" i="86"/>
  <c r="J100" i="86" s="1"/>
  <c r="G10" i="86"/>
  <c r="G74" i="86"/>
  <c r="G7" i="86"/>
  <c r="G56" i="86"/>
  <c r="G55" i="86"/>
  <c r="G59" i="79"/>
  <c r="L81" i="79"/>
  <c r="S100" i="79"/>
  <c r="G99" i="79"/>
  <c r="G80" i="79"/>
  <c r="S41" i="79"/>
  <c r="R41" i="79"/>
  <c r="J21" i="77"/>
  <c r="A18" i="90" l="1"/>
  <c r="A7" i="86"/>
  <c r="A44" i="86"/>
  <c r="A24" i="86"/>
  <c r="A74" i="86"/>
  <c r="A68" i="86"/>
  <c r="A59" i="79"/>
  <c r="A36" i="86"/>
  <c r="A71" i="86"/>
  <c r="A15" i="81"/>
  <c r="A99" i="79"/>
  <c r="A55" i="86"/>
  <c r="A65" i="86"/>
  <c r="A10" i="81"/>
  <c r="A80" i="79"/>
  <c r="A56" i="86"/>
  <c r="A10" i="86"/>
  <c r="A35" i="86"/>
  <c r="AV59" i="87"/>
  <c r="G100" i="86"/>
  <c r="G64" i="86"/>
  <c r="G97" i="86"/>
  <c r="J13" i="77"/>
  <c r="G46" i="86"/>
  <c r="G45" i="86"/>
  <c r="G26" i="86"/>
  <c r="G25" i="86"/>
  <c r="G40" i="79"/>
  <c r="L84" i="79"/>
  <c r="L86" i="79" s="1"/>
  <c r="M85" i="79"/>
  <c r="G85" i="79" s="1"/>
  <c r="A64" i="86" l="1"/>
  <c r="A97" i="86"/>
  <c r="I80" i="86"/>
  <c r="G80" i="86" s="1"/>
  <c r="A26" i="86"/>
  <c r="A45" i="86"/>
  <c r="A40" i="79"/>
  <c r="A46" i="86"/>
  <c r="A100" i="86"/>
  <c r="A85" i="79"/>
  <c r="A25" i="86"/>
  <c r="A13" i="81"/>
  <c r="G73" i="86"/>
  <c r="I76" i="86"/>
  <c r="G76" i="86" s="1"/>
  <c r="G59" i="86"/>
  <c r="G39" i="86"/>
  <c r="G84" i="79"/>
  <c r="M86" i="79"/>
  <c r="A19" i="90" l="1"/>
  <c r="A59" i="86"/>
  <c r="A73" i="86"/>
  <c r="A39" i="86"/>
  <c r="A76" i="86"/>
  <c r="A84" i="79"/>
  <c r="A80" i="86"/>
  <c r="AV63" i="87"/>
  <c r="G40" i="86"/>
  <c r="G41" i="86"/>
  <c r="G61" i="86"/>
  <c r="G60" i="86"/>
  <c r="G79" i="86"/>
  <c r="G63" i="86"/>
  <c r="I66" i="86"/>
  <c r="G66" i="86" s="1"/>
  <c r="D10" i="54"/>
  <c r="H4" i="54"/>
  <c r="G23" i="64"/>
  <c r="A23" i="64" l="1"/>
  <c r="H23" i="90"/>
  <c r="G23" i="90" s="1"/>
  <c r="A79" i="86"/>
  <c r="A63" i="86"/>
  <c r="I85" i="86"/>
  <c r="G85" i="86" s="1"/>
  <c r="A41" i="86"/>
  <c r="A60" i="86"/>
  <c r="A66" i="86"/>
  <c r="A40" i="86"/>
  <c r="A61" i="86"/>
  <c r="I81" i="86"/>
  <c r="G81" i="86" s="1"/>
  <c r="G78" i="86"/>
  <c r="A78" i="86" l="1"/>
  <c r="A81" i="86"/>
  <c r="A85" i="86"/>
  <c r="G84" i="86"/>
  <c r="A84" i="86" l="1"/>
  <c r="G83" i="86"/>
  <c r="I86" i="86"/>
  <c r="G86" i="86" s="1"/>
  <c r="A83" i="86" l="1"/>
  <c r="A86" i="86"/>
  <c r="H17" i="64"/>
  <c r="G17" i="64" s="1"/>
  <c r="A17" i="64" l="1"/>
  <c r="H17" i="90"/>
  <c r="G22" i="64"/>
  <c r="G17" i="90" l="1"/>
  <c r="A17" i="90" s="1"/>
  <c r="A22" i="64"/>
  <c r="H22" i="90"/>
  <c r="A20" i="90"/>
  <c r="AG27" i="54"/>
  <c r="P27" i="54"/>
  <c r="AH25" i="54"/>
  <c r="AD25" i="54"/>
  <c r="R25" i="54"/>
  <c r="N25" i="54"/>
  <c r="AS23" i="54"/>
  <c r="AS22" i="54"/>
  <c r="AF40" i="54" s="1"/>
  <c r="V21" i="54"/>
  <c r="X19" i="54"/>
  <c r="BC18" i="54"/>
  <c r="BK3" i="54" s="1"/>
  <c r="Z25" i="54" s="1"/>
  <c r="AI16" i="54"/>
  <c r="AA16" i="54"/>
  <c r="AP12" i="54"/>
  <c r="P59" i="54" s="1"/>
  <c r="H12" i="54"/>
  <c r="AS11" i="54"/>
  <c r="AP10" i="54"/>
  <c r="H10" i="54"/>
  <c r="AS9" i="54"/>
  <c r="T8" i="54"/>
  <c r="O4" i="54"/>
  <c r="G22" i="90" l="1"/>
  <c r="N49" i="54"/>
  <c r="D58" i="54"/>
  <c r="AP14" i="54"/>
  <c r="D37" i="54" s="1"/>
  <c r="D61" i="54"/>
  <c r="D35" i="54"/>
  <c r="N47" i="54"/>
  <c r="H14" i="54"/>
  <c r="D39" i="54" s="1"/>
  <c r="AB32" i="54"/>
  <c r="U45" i="54"/>
  <c r="P40" i="54"/>
  <c r="Z27" i="54"/>
  <c r="AS13" i="54"/>
  <c r="V25" i="54"/>
  <c r="H59" i="54" s="1"/>
  <c r="A22" i="90" l="1"/>
  <c r="Z5" i="54"/>
  <c r="I47" i="54" s="1"/>
  <c r="I51" i="54" s="1"/>
  <c r="P41" i="54"/>
  <c r="D43" i="54"/>
  <c r="V7" i="54"/>
  <c r="AB31" i="54" s="1"/>
  <c r="V14" i="54"/>
  <c r="AB33" i="54" s="1"/>
  <c r="Z6" i="54"/>
  <c r="K33" i="54" s="1"/>
  <c r="X40" i="54"/>
  <c r="E45" i="54"/>
  <c r="H41" i="54"/>
  <c r="H40" i="54"/>
  <c r="Z21" i="54"/>
  <c r="K32" i="54"/>
  <c r="V27" i="54"/>
  <c r="G32" i="54" s="1"/>
  <c r="O32" i="54" l="1"/>
  <c r="O39" i="54" s="1"/>
  <c r="AA39" i="54" s="1"/>
  <c r="K21" i="79"/>
  <c r="K31" i="54"/>
  <c r="E49" i="54"/>
  <c r="E53" i="54" s="1"/>
  <c r="J56" i="54"/>
  <c r="AF32" i="54"/>
  <c r="AJ32" i="54" s="1"/>
  <c r="Z7" i="54"/>
  <c r="I49" i="54" s="1"/>
  <c r="I53" i="54" s="1"/>
  <c r="Z14" i="54"/>
  <c r="J45" i="54"/>
  <c r="AV45" i="54" s="1"/>
  <c r="V5" i="54"/>
  <c r="V6" i="54"/>
  <c r="G33" i="54" s="1"/>
  <c r="O33" i="54" s="1"/>
  <c r="O35" i="54" l="1"/>
  <c r="AA35" i="54" s="1"/>
  <c r="N21" i="79"/>
  <c r="G21" i="79" s="1"/>
  <c r="AO53" i="54"/>
  <c r="AO49" i="54"/>
  <c r="J39" i="54"/>
  <c r="O58" i="54"/>
  <c r="AA58" i="54" s="1"/>
  <c r="G31" i="54"/>
  <c r="O31" i="54" s="1"/>
  <c r="E47" i="54"/>
  <c r="AO47" i="54" s="1"/>
  <c r="E56" i="54"/>
  <c r="AV56" i="54" s="1"/>
  <c r="O37" i="54"/>
  <c r="O43" i="54"/>
  <c r="AA43" i="54" s="1"/>
  <c r="AF33" i="54"/>
  <c r="AJ33" i="54" s="1"/>
  <c r="AF31" i="54"/>
  <c r="AJ31" i="54" s="1"/>
  <c r="A21" i="79" l="1"/>
  <c r="K63" i="79"/>
  <c r="G63" i="79" s="1"/>
  <c r="N43" i="79"/>
  <c r="N46" i="79" s="1"/>
  <c r="G46" i="79" s="1"/>
  <c r="K26" i="79"/>
  <c r="G26" i="79" s="1"/>
  <c r="G23" i="79"/>
  <c r="V39" i="54"/>
  <c r="AO41" i="54" s="1"/>
  <c r="J43" i="54"/>
  <c r="V43" i="54" s="1"/>
  <c r="O61" i="54"/>
  <c r="AA61" i="54" s="1"/>
  <c r="E51" i="54"/>
  <c r="AV49" i="54"/>
  <c r="J35" i="54"/>
  <c r="J58" i="54"/>
  <c r="J37" i="54"/>
  <c r="J61" i="54"/>
  <c r="AA37" i="54"/>
  <c r="A23" i="79" l="1"/>
  <c r="A26" i="79"/>
  <c r="A46" i="79"/>
  <c r="A63" i="79"/>
  <c r="K66" i="79"/>
  <c r="G66" i="79" s="1"/>
  <c r="N48" i="79"/>
  <c r="N51" i="79" s="1"/>
  <c r="G51" i="79" s="1"/>
  <c r="K73" i="79"/>
  <c r="G73" i="79" s="1"/>
  <c r="K68" i="79"/>
  <c r="G68" i="79" s="1"/>
  <c r="G43" i="79"/>
  <c r="K36" i="79"/>
  <c r="G36" i="79" s="1"/>
  <c r="G33" i="79"/>
  <c r="G28" i="79"/>
  <c r="K31" i="79"/>
  <c r="G31" i="79" s="1"/>
  <c r="V61" i="54"/>
  <c r="AO61" i="54" s="1"/>
  <c r="AO51" i="54"/>
  <c r="AV53" i="54" s="1"/>
  <c r="AO43" i="54"/>
  <c r="AV43" i="54" s="1"/>
  <c r="V37" i="54"/>
  <c r="AO37" i="54" s="1"/>
  <c r="V35" i="54"/>
  <c r="AO35" i="54" s="1"/>
  <c r="V58" i="54"/>
  <c r="AO59" i="54" s="1"/>
  <c r="A31" i="79" l="1"/>
  <c r="A68" i="79"/>
  <c r="A51" i="79"/>
  <c r="A28" i="79"/>
  <c r="A73" i="79"/>
  <c r="A33" i="79"/>
  <c r="A66" i="79"/>
  <c r="A36" i="79"/>
  <c r="A43" i="79"/>
  <c r="G48" i="79"/>
  <c r="K76" i="79"/>
  <c r="G76" i="79" s="1"/>
  <c r="K71" i="79"/>
  <c r="G71" i="79" s="1"/>
  <c r="N53" i="79"/>
  <c r="N56" i="79" s="1"/>
  <c r="G56" i="79" s="1"/>
  <c r="H10" i="79"/>
  <c r="N12" i="79"/>
  <c r="N15" i="79" s="1"/>
  <c r="AV61" i="54"/>
  <c r="AV37" i="54"/>
  <c r="A71" i="79" l="1"/>
  <c r="A76" i="79"/>
  <c r="A48" i="79"/>
  <c r="A56" i="79"/>
  <c r="K83" i="79"/>
  <c r="G83" i="79" s="1"/>
  <c r="G53" i="79"/>
  <c r="H100" i="79"/>
  <c r="K78" i="79"/>
  <c r="K81" i="79" s="1"/>
  <c r="G81" i="79" s="1"/>
  <c r="K7" i="79"/>
  <c r="K10" i="79" s="1"/>
  <c r="K12" i="79"/>
  <c r="K15" i="79" s="1"/>
  <c r="G15" i="79" s="1"/>
  <c r="N7" i="79"/>
  <c r="N10" i="79" s="1"/>
  <c r="N58" i="79"/>
  <c r="N61" i="79" s="1"/>
  <c r="G61" i="79" s="1"/>
  <c r="G38" i="79"/>
  <c r="K41" i="79"/>
  <c r="G41" i="79" s="1"/>
  <c r="A61" i="79" l="1"/>
  <c r="A81" i="79"/>
  <c r="A53" i="79"/>
  <c r="A41" i="79"/>
  <c r="A38" i="79"/>
  <c r="A15" i="79"/>
  <c r="A83" i="79"/>
  <c r="K86" i="79"/>
  <c r="G86" i="79" s="1"/>
  <c r="G78" i="79"/>
  <c r="K97" i="79"/>
  <c r="K100" i="79" s="1"/>
  <c r="G58" i="79"/>
  <c r="G12" i="79"/>
  <c r="G7" i="79"/>
  <c r="N97" i="79"/>
  <c r="N100" i="79" s="1"/>
  <c r="G10" i="79"/>
  <c r="A7" i="79" l="1"/>
  <c r="A78" i="79"/>
  <c r="A12" i="79"/>
  <c r="A86" i="79"/>
  <c r="A10" i="79"/>
  <c r="A58" i="79"/>
  <c r="G100" i="79"/>
  <c r="G97" i="79"/>
  <c r="A97" i="79" l="1"/>
  <c r="A100" i="79"/>
  <c r="A21" i="90" l="1"/>
  <c r="A23" i="90"/>
  <c r="G8" i="64" l="1"/>
  <c r="H8" i="90" s="1"/>
  <c r="G6" i="64"/>
  <c r="H6" i="90" s="1"/>
  <c r="A8" i="64" l="1"/>
  <c r="A6" i="64"/>
  <c r="A24" i="64"/>
  <c r="I7" i="90" l="1"/>
  <c r="G7" i="90" s="1"/>
  <c r="A7" i="90" s="1"/>
  <c r="J10" i="106" l="1"/>
  <c r="G10" i="106" s="1"/>
  <c r="J11" i="106"/>
  <c r="G11" i="106" s="1"/>
  <c r="J12" i="106"/>
  <c r="G12" i="106" s="1"/>
  <c r="A12" i="106" l="1"/>
  <c r="I12" i="77"/>
  <c r="A11" i="106"/>
  <c r="I11" i="77"/>
  <c r="A10" i="106"/>
  <c r="I10" i="77"/>
  <c r="J8" i="106"/>
  <c r="G8" i="106" s="1"/>
  <c r="I8" i="77" s="1"/>
  <c r="J14" i="106"/>
  <c r="G14" i="106" s="1"/>
  <c r="J13" i="106"/>
  <c r="G13" i="106" s="1"/>
  <c r="A13" i="106" l="1"/>
  <c r="I13" i="77"/>
  <c r="A14" i="106"/>
  <c r="I14" i="77"/>
  <c r="J7" i="106"/>
  <c r="G7" i="106" s="1"/>
  <c r="I6" i="77" s="1"/>
  <c r="K15" i="106"/>
  <c r="J15" i="106" s="1"/>
  <c r="G15" i="106" s="1"/>
  <c r="I21" i="77" s="1"/>
  <c r="A8" i="106"/>
  <c r="A15" i="106" l="1"/>
  <c r="A7" i="106"/>
  <c r="G10" i="129" l="1"/>
  <c r="A10" i="129" s="1"/>
  <c r="G8" i="129" l="1"/>
  <c r="H9" i="77" s="1"/>
  <c r="G6" i="129"/>
  <c r="H11" i="77"/>
  <c r="G9" i="129"/>
  <c r="A9" i="129" s="1"/>
  <c r="H13" i="77"/>
  <c r="G13" i="77" s="1"/>
  <c r="G11" i="129"/>
  <c r="G11" i="77" l="1"/>
  <c r="A11" i="77" s="1"/>
  <c r="G9" i="77"/>
  <c r="A12" i="129"/>
  <c r="H10" i="77"/>
  <c r="H6" i="77"/>
  <c r="A6" i="129"/>
  <c r="H12" i="77"/>
  <c r="G12" i="77" s="1"/>
  <c r="A11" i="129"/>
  <c r="H14" i="77"/>
  <c r="G14" i="77" s="1"/>
  <c r="A13" i="129"/>
  <c r="I14" i="90"/>
  <c r="G14" i="90" s="1"/>
  <c r="A13" i="77"/>
  <c r="I9" i="90" l="1"/>
  <c r="G9" i="90" s="1"/>
  <c r="I10" i="90"/>
  <c r="G10" i="90" s="1"/>
  <c r="I12" i="90"/>
  <c r="G12" i="90" s="1"/>
  <c r="G10" i="77"/>
  <c r="I11" i="90" s="1"/>
  <c r="G11" i="90" s="1"/>
  <c r="G6" i="77"/>
  <c r="I6" i="90" s="1"/>
  <c r="A14" i="90"/>
  <c r="G7" i="129"/>
  <c r="I13" i="90"/>
  <c r="G13" i="90" s="1"/>
  <c r="A12" i="77"/>
  <c r="I15" i="90"/>
  <c r="G15" i="90" s="1"/>
  <c r="A14" i="77"/>
  <c r="A9" i="90" l="1"/>
  <c r="A12" i="90"/>
  <c r="A11" i="90"/>
  <c r="A10" i="77"/>
  <c r="A13" i="90"/>
  <c r="A15" i="90"/>
  <c r="G14" i="129"/>
  <c r="A7" i="129"/>
  <c r="H8" i="77"/>
  <c r="G8" i="77" s="1"/>
  <c r="A14" i="129" l="1"/>
  <c r="H21" i="77"/>
  <c r="G21" i="77" s="1"/>
  <c r="I24" i="90" s="1"/>
  <c r="I8" i="90"/>
  <c r="G8" i="90" s="1"/>
  <c r="A8" i="77"/>
  <c r="A21" i="77" l="1"/>
  <c r="G24" i="90"/>
  <c r="A24" i="90" s="1"/>
  <c r="A8" i="90"/>
  <c r="K6" i="90" l="1"/>
  <c r="G6" i="90" s="1"/>
</calcChain>
</file>

<file path=xl/comments1.xml><?xml version="1.0" encoding="utf-8"?>
<comments xmlns="http://schemas.openxmlformats.org/spreadsheetml/2006/main">
  <authors>
    <author>snoopy</author>
  </authors>
  <commentList>
    <comment ref="G3" authorId="0" shapeId="0">
      <text>
        <r>
          <rPr>
            <sz val="9"/>
            <color indexed="81"/>
            <rFont val="돋움"/>
            <family val="3"/>
            <charset val="129"/>
          </rPr>
          <t>지반고-관저고+하부슬라브두께</t>
        </r>
      </text>
    </comment>
  </commentList>
</comments>
</file>

<file path=xl/sharedStrings.xml><?xml version="1.0" encoding="utf-8"?>
<sst xmlns="http://schemas.openxmlformats.org/spreadsheetml/2006/main" count="5447" uniqueCount="1006">
  <si>
    <t>계</t>
    <phoneticPr fontId="6" type="noConversion"/>
  </si>
  <si>
    <t xml:space="preserve"> </t>
    <phoneticPr fontId="6" type="noConversion"/>
  </si>
  <si>
    <t>m</t>
    <phoneticPr fontId="6" type="noConversion"/>
  </si>
  <si>
    <t>보조기층</t>
    <phoneticPr fontId="6" type="noConversion"/>
  </si>
  <si>
    <t>π</t>
  </si>
  <si>
    <t>}</t>
    <phoneticPr fontId="6" type="noConversion"/>
  </si>
  <si>
    <t>)</t>
    <phoneticPr fontId="6" type="noConversion"/>
  </si>
  <si>
    <t>-</t>
    <phoneticPr fontId="6" type="noConversion"/>
  </si>
  <si>
    <t>구배</t>
    <phoneticPr fontId="6" type="noConversion"/>
  </si>
  <si>
    <t>1. 터 파 기</t>
    <phoneticPr fontId="16" type="noConversion"/>
  </si>
  <si>
    <t>(</t>
    <phoneticPr fontId="6" type="noConversion"/>
  </si>
  <si>
    <t>+</t>
    <phoneticPr fontId="6" type="noConversion"/>
  </si>
  <si>
    <t>/</t>
    <phoneticPr fontId="6" type="noConversion"/>
  </si>
  <si>
    <t>=</t>
    <phoneticPr fontId="16" type="noConversion"/>
  </si>
  <si>
    <t>2. 되메우기</t>
    <phoneticPr fontId="16" type="noConversion"/>
  </si>
  <si>
    <t>선택층</t>
    <phoneticPr fontId="6" type="noConversion"/>
  </si>
  <si>
    <t>소형고압블럭</t>
    <phoneticPr fontId="6" type="noConversion"/>
  </si>
  <si>
    <t>규      격</t>
    <phoneticPr fontId="6" type="noConversion"/>
  </si>
  <si>
    <t>비  고</t>
    <phoneticPr fontId="6" type="noConversion"/>
  </si>
  <si>
    <t>터파기</t>
    <phoneticPr fontId="6" type="noConversion"/>
  </si>
  <si>
    <t>토 사</t>
    <phoneticPr fontId="6" type="noConversion"/>
  </si>
  <si>
    <t>㎥</t>
    <phoneticPr fontId="6" type="noConversion"/>
  </si>
  <si>
    <t>포장파취</t>
    <phoneticPr fontId="6" type="noConversion"/>
  </si>
  <si>
    <t>포장절단</t>
    <phoneticPr fontId="6" type="noConversion"/>
  </si>
  <si>
    <t>포장복구</t>
    <phoneticPr fontId="6" type="noConversion"/>
  </si>
  <si>
    <t>㎡</t>
    <phoneticPr fontId="6" type="noConversion"/>
  </si>
  <si>
    <t>잔 토 처 리</t>
    <phoneticPr fontId="6" type="noConversion"/>
  </si>
  <si>
    <t>기계(B.H 0.2㎥)</t>
    <phoneticPr fontId="6" type="noConversion"/>
  </si>
  <si>
    <t>인 력</t>
    <phoneticPr fontId="6" type="noConversion"/>
  </si>
  <si>
    <t xml:space="preserve">ASP
+CON'C포장
</t>
    <phoneticPr fontId="6" type="noConversion"/>
  </si>
  <si>
    <t>공   종</t>
    <phoneticPr fontId="16" type="noConversion"/>
  </si>
  <si>
    <t>산          출          근          거</t>
    <phoneticPr fontId="16" type="noConversion"/>
  </si>
  <si>
    <t>수  량</t>
    <phoneticPr fontId="16" type="noConversion"/>
  </si>
  <si>
    <t>원형
1호맨홀</t>
    <phoneticPr fontId="16" type="noConversion"/>
  </si>
  <si>
    <t>토  피</t>
    <phoneticPr fontId="16" type="noConversion"/>
  </si>
  <si>
    <t>뒷길이</t>
    <phoneticPr fontId="16" type="noConversion"/>
  </si>
  <si>
    <t>h   =</t>
    <phoneticPr fontId="16" type="noConversion"/>
  </si>
  <si>
    <t>D=</t>
    <phoneticPr fontId="6" type="noConversion"/>
  </si>
  <si>
    <t>mm</t>
    <phoneticPr fontId="6" type="noConversion"/>
  </si>
  <si>
    <t>높  이</t>
    <phoneticPr fontId="16" type="noConversion"/>
  </si>
  <si>
    <t>×</t>
    <phoneticPr fontId="16" type="noConversion"/>
  </si>
  <si>
    <t>벽체</t>
    <phoneticPr fontId="6" type="noConversion"/>
  </si>
  <si>
    <t>내경</t>
    <phoneticPr fontId="6" type="noConversion"/>
  </si>
  <si>
    <t>상슬라브</t>
    <phoneticPr fontId="16" type="noConversion"/>
  </si>
  <si>
    <t>관 DIA</t>
    <phoneticPr fontId="16" type="noConversion"/>
  </si>
  <si>
    <t>하슬라브</t>
    <phoneticPr fontId="16" type="noConversion"/>
  </si>
  <si>
    <t>버  림</t>
    <phoneticPr fontId="16" type="noConversion"/>
  </si>
  <si>
    <t>맨홀뚜껑</t>
    <phoneticPr fontId="16" type="noConversion"/>
  </si>
  <si>
    <t>구체폭</t>
    <phoneticPr fontId="16" type="noConversion"/>
  </si>
  <si>
    <t>하슬라폭</t>
    <phoneticPr fontId="16" type="noConversion"/>
  </si>
  <si>
    <t>인버트</t>
    <phoneticPr fontId="6" type="noConversion"/>
  </si>
  <si>
    <t>포장</t>
    <phoneticPr fontId="16" type="noConversion"/>
  </si>
  <si>
    <t>(</t>
    <phoneticPr fontId="16" type="noConversion"/>
  </si>
  <si>
    <t>3. 잡석깔기</t>
    <phoneticPr fontId="16" type="noConversion"/>
  </si>
  <si>
    <t>π/4</t>
    <phoneticPr fontId="16" type="noConversion"/>
  </si>
  <si>
    <t>－</t>
    <phoneticPr fontId="6" type="noConversion"/>
  </si>
  <si>
    <t xml:space="preserve">   절   단</t>
    <phoneticPr fontId="6" type="noConversion"/>
  </si>
  <si>
    <t>×</t>
    <phoneticPr fontId="6" type="noConversion"/>
  </si>
  <si>
    <t>4. CON'C포장</t>
    <phoneticPr fontId="16" type="noConversion"/>
  </si>
  <si>
    <t>5. CON'C포장</t>
    <phoneticPr fontId="16" type="noConversion"/>
  </si>
  <si>
    <t>되메우기</t>
    <phoneticPr fontId="6" type="noConversion"/>
  </si>
  <si>
    <t>개소</t>
    <phoneticPr fontId="16" type="noConversion"/>
  </si>
  <si>
    <t>포장</t>
    <phoneticPr fontId="6" type="noConversion"/>
  </si>
  <si>
    <t>관여유폭</t>
    <phoneticPr fontId="16" type="noConversion"/>
  </si>
  <si>
    <t>잡석T</t>
    <phoneticPr fontId="16" type="noConversion"/>
  </si>
  <si>
    <t>육상H</t>
    <phoneticPr fontId="16" type="noConversion"/>
  </si>
  <si>
    <t>수중H</t>
    <phoneticPr fontId="16" type="noConversion"/>
  </si>
  <si>
    <t>되메우기H</t>
    <phoneticPr fontId="16" type="noConversion"/>
  </si>
  <si>
    <t>잡석B</t>
    <phoneticPr fontId="16" type="noConversion"/>
  </si>
  <si>
    <t>여유폭</t>
    <phoneticPr fontId="16" type="noConversion"/>
  </si>
  <si>
    <t>개소</t>
    <phoneticPr fontId="16" type="noConversion"/>
  </si>
  <si>
    <t>포장</t>
    <phoneticPr fontId="6" type="noConversion"/>
  </si>
  <si>
    <t>관여유폭</t>
    <phoneticPr fontId="16" type="noConversion"/>
  </si>
  <si>
    <t>잡석T</t>
    <phoneticPr fontId="16" type="noConversion"/>
  </si>
  <si>
    <t>육상H</t>
    <phoneticPr fontId="16" type="noConversion"/>
  </si>
  <si>
    <t>수중H</t>
    <phoneticPr fontId="16" type="noConversion"/>
  </si>
  <si>
    <t>되메우기H</t>
    <phoneticPr fontId="16" type="noConversion"/>
  </si>
  <si>
    <t>잡석B</t>
    <phoneticPr fontId="16" type="noConversion"/>
  </si>
  <si>
    <t>여유폭</t>
    <phoneticPr fontId="16" type="noConversion"/>
  </si>
  <si>
    <t>계</t>
    <phoneticPr fontId="6" type="noConversion"/>
  </si>
  <si>
    <t>잔디포장</t>
    <phoneticPr fontId="6" type="noConversion"/>
  </si>
  <si>
    <t>공  종</t>
    <phoneticPr fontId="6" type="noConversion"/>
  </si>
  <si>
    <t>관상단</t>
    <phoneticPr fontId="6" type="noConversion"/>
  </si>
  <si>
    <t>잡석깔기</t>
    <phoneticPr fontId="6" type="noConversion"/>
  </si>
  <si>
    <t>인력</t>
    <phoneticPr fontId="6" type="noConversion"/>
  </si>
  <si>
    <t>보조기층
(T=200mm)</t>
    <phoneticPr fontId="6" type="noConversion"/>
  </si>
  <si>
    <t xml:space="preserve">CON'C포장
</t>
    <phoneticPr fontId="6" type="noConversion"/>
  </si>
  <si>
    <t xml:space="preserve">ASP포장
</t>
    <phoneticPr fontId="6" type="noConversion"/>
  </si>
  <si>
    <t>선택층
(T=300mm)</t>
    <phoneticPr fontId="6" type="noConversion"/>
  </si>
  <si>
    <t>보도포장
(T=60mm)</t>
    <phoneticPr fontId="6" type="noConversion"/>
  </si>
  <si>
    <t>토사</t>
    <phoneticPr fontId="6" type="noConversion"/>
  </si>
  <si>
    <t>ASP절삭 후
덧씌우기</t>
    <phoneticPr fontId="6" type="noConversion"/>
  </si>
  <si>
    <t>기계(B=2~4m)</t>
    <phoneticPr fontId="6" type="noConversion"/>
  </si>
  <si>
    <t>기계(B=4~6m)</t>
    <phoneticPr fontId="6" type="noConversion"/>
  </si>
  <si>
    <t>포장공이월</t>
    <phoneticPr fontId="6" type="noConversion"/>
  </si>
  <si>
    <t>〃</t>
    <phoneticPr fontId="6" type="noConversion"/>
  </si>
  <si>
    <t>단위</t>
    <phoneticPr fontId="6" type="noConversion"/>
  </si>
  <si>
    <t>토 공 수 량 집 계</t>
    <phoneticPr fontId="6" type="noConversion"/>
  </si>
  <si>
    <t>/</t>
    <phoneticPr fontId="6" type="noConversion"/>
  </si>
  <si>
    <t>(</t>
    <phoneticPr fontId="6" type="noConversion"/>
  </si>
  <si>
    <t>A1</t>
    <phoneticPr fontId="6" type="noConversion"/>
  </si>
  <si>
    <t>A2</t>
    <phoneticPr fontId="6" type="noConversion"/>
  </si>
  <si>
    <t>=</t>
    <phoneticPr fontId="6" type="noConversion"/>
  </si>
  <si>
    <t>보도걷기</t>
    <phoneticPr fontId="6" type="noConversion"/>
  </si>
  <si>
    <t>보도복구</t>
    <phoneticPr fontId="6" type="noConversion"/>
  </si>
  <si>
    <t>A3</t>
    <phoneticPr fontId="6" type="noConversion"/>
  </si>
  <si>
    <t>-</t>
    <phoneticPr fontId="6" type="noConversion"/>
  </si>
  <si>
    <t>a1</t>
    <phoneticPr fontId="6" type="noConversion"/>
  </si>
  <si>
    <t>a2</t>
    <phoneticPr fontId="6" type="noConversion"/>
  </si>
  <si>
    <t>{</t>
    <phoneticPr fontId="6" type="noConversion"/>
  </si>
  <si>
    <t>+</t>
    <phoneticPr fontId="6" type="noConversion"/>
  </si>
  <si>
    <t>+</t>
    <phoneticPr fontId="6" type="noConversion"/>
  </si>
  <si>
    <t>√</t>
    <phoneticPr fontId="6" type="noConversion"/>
  </si>
  <si>
    <t>)</t>
    <phoneticPr fontId="6" type="noConversion"/>
  </si>
  <si>
    <t>}</t>
    <phoneticPr fontId="6" type="noConversion"/>
  </si>
  <si>
    <t>* 공제(관로터파기)</t>
    <phoneticPr fontId="6" type="noConversion"/>
  </si>
  <si>
    <t>관로터파기</t>
    <phoneticPr fontId="16" type="noConversion"/>
  </si>
  <si>
    <t>a3</t>
    <phoneticPr fontId="6" type="noConversion"/>
  </si>
  <si>
    <t xml:space="preserve">   복구</t>
    <phoneticPr fontId="6" type="noConversion"/>
  </si>
  <si>
    <t xml:space="preserve">   파취</t>
    <phoneticPr fontId="6" type="noConversion"/>
  </si>
  <si>
    <t>6. CON'C포장</t>
    <phoneticPr fontId="16" type="noConversion"/>
  </si>
  <si>
    <t>7. 보조기층</t>
    <phoneticPr fontId="6" type="noConversion"/>
  </si>
  <si>
    <t>4. ASP포장</t>
    <phoneticPr fontId="16" type="noConversion"/>
  </si>
  <si>
    <t>5. ASP포장</t>
    <phoneticPr fontId="16" type="noConversion"/>
  </si>
  <si>
    <t>6. ASP포장</t>
    <phoneticPr fontId="16" type="noConversion"/>
  </si>
  <si>
    <t>8. 선택층</t>
    <phoneticPr fontId="6" type="noConversion"/>
  </si>
  <si>
    <t>인력</t>
    <phoneticPr fontId="51" type="noConversion"/>
  </si>
  <si>
    <t>BH 0.2</t>
  </si>
  <si>
    <t>BH 0.4</t>
  </si>
  <si>
    <t>BH 0.7</t>
  </si>
  <si>
    <t>기계(B.H 0.4㎥)</t>
    <phoneticPr fontId="6" type="noConversion"/>
  </si>
  <si>
    <t>기계(B.H 0.7㎥)</t>
    <phoneticPr fontId="6" type="noConversion"/>
  </si>
  <si>
    <t>기계</t>
    <phoneticPr fontId="6" type="noConversion"/>
  </si>
  <si>
    <t xml:space="preserve">구 조 물 토 공 집 계 표 </t>
    <phoneticPr fontId="6" type="noConversion"/>
  </si>
  <si>
    <t>[</t>
    <phoneticPr fontId="6" type="noConversion"/>
  </si>
  <si>
    <t>]</t>
    <phoneticPr fontId="6" type="noConversion"/>
  </si>
  <si>
    <t>* CON'C 포장 구간(자연터파기, 장비:0.2㎥)</t>
    <phoneticPr fontId="16" type="noConversion"/>
  </si>
  <si>
    <t>* CON'C 포장 구간(자연터파기, 장비:0.4㎥)</t>
    <phoneticPr fontId="16" type="noConversion"/>
  </si>
  <si>
    <t>* CON'C 포장 구간(자연터파기, 장비:0.7㎥)</t>
    <phoneticPr fontId="16" type="noConversion"/>
  </si>
  <si>
    <t>토사구간</t>
    <phoneticPr fontId="6" type="noConversion"/>
  </si>
  <si>
    <t>ASP구간</t>
    <phoneticPr fontId="6" type="noConversion"/>
  </si>
  <si>
    <t>CON'C구간</t>
    <phoneticPr fontId="6" type="noConversion"/>
  </si>
  <si>
    <t>ASP+CON'C구간</t>
    <phoneticPr fontId="6" type="noConversion"/>
  </si>
  <si>
    <t>B.H 02</t>
    <phoneticPr fontId="6" type="noConversion"/>
  </si>
  <si>
    <t>B.H 04</t>
    <phoneticPr fontId="6" type="noConversion"/>
  </si>
  <si>
    <t>B.H 07</t>
    <phoneticPr fontId="6" type="noConversion"/>
  </si>
  <si>
    <t>가시설폭</t>
    <phoneticPr fontId="6" type="noConversion"/>
  </si>
  <si>
    <t>1호맨홀(자연터파기) 토공집계표</t>
    <phoneticPr fontId="6" type="noConversion"/>
  </si>
  <si>
    <t>[</t>
    <phoneticPr fontId="6" type="noConversion"/>
  </si>
  <si>
    <t>]</t>
    <phoneticPr fontId="6" type="noConversion"/>
  </si>
  <si>
    <t>-</t>
    <phoneticPr fontId="6" type="noConversion"/>
  </si>
  <si>
    <t>-</t>
    <phoneticPr fontId="6" type="noConversion"/>
  </si>
  <si>
    <t>(</t>
    <phoneticPr fontId="6" type="noConversion"/>
  </si>
  <si>
    <t>×</t>
    <phoneticPr fontId="16" type="noConversion"/>
  </si>
  <si>
    <t>)</t>
    <phoneticPr fontId="6" type="noConversion"/>
  </si>
  <si>
    <t>/</t>
    <phoneticPr fontId="6" type="noConversion"/>
  </si>
  <si>
    <t>=</t>
    <phoneticPr fontId="6" type="noConversion"/>
  </si>
  <si>
    <t>원형
4호맨홀</t>
    <phoneticPr fontId="16" type="noConversion"/>
  </si>
  <si>
    <t>4호맨홀(가시설) 토공집계표</t>
    <phoneticPr fontId="6" type="noConversion"/>
  </si>
  <si>
    <t>=</t>
    <phoneticPr fontId="6" type="noConversion"/>
  </si>
  <si>
    <t>A1'</t>
    <phoneticPr fontId="6" type="noConversion"/>
  </si>
  <si>
    <t>A2'</t>
    <phoneticPr fontId="6" type="noConversion"/>
  </si>
  <si>
    <t>B</t>
    <phoneticPr fontId="6" type="noConversion"/>
  </si>
  <si>
    <t>B'</t>
    <phoneticPr fontId="6" type="noConversion"/>
  </si>
  <si>
    <t>B1</t>
    <phoneticPr fontId="6" type="noConversion"/>
  </si>
  <si>
    <t>B1'</t>
    <phoneticPr fontId="6" type="noConversion"/>
  </si>
  <si>
    <t>B2</t>
    <phoneticPr fontId="6" type="noConversion"/>
  </si>
  <si>
    <t>B3</t>
    <phoneticPr fontId="6" type="noConversion"/>
  </si>
  <si>
    <t>B3'</t>
    <phoneticPr fontId="6" type="noConversion"/>
  </si>
  <si>
    <t>B4</t>
    <phoneticPr fontId="6" type="noConversion"/>
  </si>
  <si>
    <t>B4'</t>
    <phoneticPr fontId="6" type="noConversion"/>
  </si>
  <si>
    <t>H</t>
    <phoneticPr fontId="6" type="noConversion"/>
  </si>
  <si>
    <t>H1</t>
    <phoneticPr fontId="6" type="noConversion"/>
  </si>
  <si>
    <t>H2</t>
    <phoneticPr fontId="6" type="noConversion"/>
  </si>
  <si>
    <t>H3</t>
    <phoneticPr fontId="6" type="noConversion"/>
  </si>
  <si>
    <t>H4</t>
    <phoneticPr fontId="6" type="noConversion"/>
  </si>
  <si>
    <t>D1</t>
    <phoneticPr fontId="6" type="noConversion"/>
  </si>
  <si>
    <t>D2</t>
    <phoneticPr fontId="6" type="noConversion"/>
  </si>
  <si>
    <t>S</t>
    <phoneticPr fontId="6" type="noConversion"/>
  </si>
  <si>
    <t>맨홀규격</t>
    <phoneticPr fontId="6" type="noConversion"/>
  </si>
  <si>
    <t>개소</t>
    <phoneticPr fontId="6" type="noConversion"/>
  </si>
  <si>
    <t>맨홀두께</t>
    <phoneticPr fontId="6" type="noConversion"/>
  </si>
  <si>
    <t>유입관경</t>
    <phoneticPr fontId="6" type="noConversion"/>
  </si>
  <si>
    <t>유출관경</t>
    <phoneticPr fontId="6" type="noConversion"/>
  </si>
  <si>
    <t>유입터파기고</t>
    <phoneticPr fontId="6" type="noConversion"/>
  </si>
  <si>
    <t>유출터파기고</t>
    <phoneticPr fontId="6" type="noConversion"/>
  </si>
  <si>
    <t>터파기여유폭</t>
    <phoneticPr fontId="6" type="noConversion"/>
  </si>
  <si>
    <t>잡석여유폭</t>
    <phoneticPr fontId="6" type="noConversion"/>
  </si>
  <si>
    <t>잡석두께</t>
    <phoneticPr fontId="6" type="noConversion"/>
  </si>
  <si>
    <t>터파기경사</t>
    <phoneticPr fontId="6" type="noConversion"/>
  </si>
  <si>
    <t>맨홀높이</t>
    <phoneticPr fontId="6" type="noConversion"/>
  </si>
  <si>
    <t>구조물가시설폭</t>
    <phoneticPr fontId="6" type="noConversion"/>
  </si>
  <si>
    <t>관로가시설폭</t>
    <phoneticPr fontId="6" type="noConversion"/>
  </si>
  <si>
    <t>+</t>
    <phoneticPr fontId="6" type="noConversion"/>
  </si>
  <si>
    <t>포장두께</t>
    <phoneticPr fontId="6" type="noConversion"/>
  </si>
  <si>
    <t>B5</t>
    <phoneticPr fontId="6" type="noConversion"/>
  </si>
  <si>
    <t>B5'</t>
    <phoneticPr fontId="6" type="noConversion"/>
  </si>
  <si>
    <t>B6</t>
    <phoneticPr fontId="6" type="noConversion"/>
  </si>
  <si>
    <t>B6'</t>
    <phoneticPr fontId="6" type="noConversion"/>
  </si>
  <si>
    <t>H5</t>
    <phoneticPr fontId="6" type="noConversion"/>
  </si>
  <si>
    <t>H6</t>
    <phoneticPr fontId="6" type="noConversion"/>
  </si>
  <si>
    <t>H7</t>
    <phoneticPr fontId="6" type="noConversion"/>
  </si>
  <si>
    <t>+</t>
    <phoneticPr fontId="6" type="noConversion"/>
  </si>
  <si>
    <t>)</t>
    <phoneticPr fontId="6" type="noConversion"/>
  </si>
  <si>
    <t>(</t>
    <phoneticPr fontId="6" type="noConversion"/>
  </si>
  <si>
    <t>-</t>
    <phoneticPr fontId="6" type="noConversion"/>
  </si>
  <si>
    <t>-</t>
    <phoneticPr fontId="6" type="noConversion"/>
  </si>
  <si>
    <t>)</t>
    <phoneticPr fontId="6" type="noConversion"/>
  </si>
  <si>
    <t>=</t>
    <phoneticPr fontId="6" type="noConversion"/>
  </si>
  <si>
    <t>}</t>
    <phoneticPr fontId="6" type="noConversion"/>
  </si>
  <si>
    <t>4. CON'C포장</t>
    <phoneticPr fontId="16" type="noConversion"/>
  </si>
  <si>
    <t>5. CON'C포장</t>
    <phoneticPr fontId="16" type="noConversion"/>
  </si>
  <si>
    <t>6. CON'C포장</t>
    <phoneticPr fontId="16" type="noConversion"/>
  </si>
  <si>
    <t>구조물</t>
    <phoneticPr fontId="6" type="noConversion"/>
  </si>
  <si>
    <t>ASP포장구간
(T=50mm)</t>
    <phoneticPr fontId="6" type="noConversion"/>
  </si>
  <si>
    <t>ASP+CON'C
포장구간
(T=50mm)</t>
    <phoneticPr fontId="6" type="noConversion"/>
  </si>
  <si>
    <t>포장</t>
    <phoneticPr fontId="6" type="noConversion"/>
  </si>
  <si>
    <t>A-C-6</t>
    <phoneticPr fontId="6" type="noConversion"/>
  </si>
  <si>
    <t>C-A-0</t>
    <phoneticPr fontId="6" type="noConversion"/>
  </si>
  <si>
    <t>B-6</t>
    <phoneticPr fontId="6" type="noConversion"/>
  </si>
  <si>
    <t>측  점</t>
    <phoneticPr fontId="6" type="noConversion"/>
  </si>
  <si>
    <t>거  리</t>
  </si>
  <si>
    <t>터   파   기</t>
    <phoneticPr fontId="6" type="noConversion"/>
  </si>
  <si>
    <t>되  메  우  기</t>
    <phoneticPr fontId="6" type="noConversion"/>
  </si>
  <si>
    <t>포 장 절 단</t>
    <phoneticPr fontId="6" type="noConversion"/>
  </si>
  <si>
    <t>ASP 절삭후
덧씌우기</t>
    <phoneticPr fontId="6" type="noConversion"/>
  </si>
  <si>
    <t>ASP 포장</t>
    <phoneticPr fontId="6" type="noConversion"/>
  </si>
  <si>
    <t>보도 포장</t>
    <phoneticPr fontId="6" type="noConversion"/>
  </si>
  <si>
    <t>육   상 (토사)</t>
    <phoneticPr fontId="6" type="noConversion"/>
  </si>
  <si>
    <t>관  상  단</t>
    <phoneticPr fontId="6" type="noConversion"/>
  </si>
  <si>
    <t>T=110mm</t>
    <phoneticPr fontId="6" type="noConversion"/>
  </si>
  <si>
    <t>기계(B=6m이상)</t>
    <phoneticPr fontId="6" type="noConversion"/>
  </si>
  <si>
    <t>면  적</t>
  </si>
  <si>
    <t>체  적</t>
  </si>
  <si>
    <t>길  이</t>
    <phoneticPr fontId="6" type="noConversion"/>
  </si>
  <si>
    <t>면  적</t>
    <phoneticPr fontId="6" type="noConversion"/>
  </si>
  <si>
    <t>열</t>
    <phoneticPr fontId="6" type="noConversion"/>
  </si>
  <si>
    <t>연장</t>
    <phoneticPr fontId="6" type="noConversion"/>
  </si>
  <si>
    <t>장비</t>
    <phoneticPr fontId="6" type="noConversion"/>
  </si>
  <si>
    <t>포장대상길이</t>
    <phoneticPr fontId="6" type="noConversion"/>
  </si>
  <si>
    <t>NO.</t>
  </si>
  <si>
    <t>+</t>
  </si>
  <si>
    <t>기계(A)</t>
  </si>
  <si>
    <t>합     계</t>
    <phoneticPr fontId="6" type="noConversion"/>
  </si>
  <si>
    <t>맨홀번호</t>
  </si>
  <si>
    <t>측  점</t>
  </si>
  <si>
    <t>지반고</t>
  </si>
  <si>
    <t>관저고</t>
  </si>
  <si>
    <t>높이(H)</t>
  </si>
  <si>
    <t>비  고</t>
  </si>
  <si>
    <t>유출부</t>
  </si>
  <si>
    <t>포장</t>
    <phoneticPr fontId="60" type="noConversion"/>
  </si>
  <si>
    <t>장비</t>
    <phoneticPr fontId="60" type="noConversion"/>
  </si>
  <si>
    <t>맨홀</t>
    <phoneticPr fontId="6" type="noConversion"/>
  </si>
  <si>
    <t>가시설</t>
    <phoneticPr fontId="6" type="noConversion"/>
  </si>
  <si>
    <t>아스팔트</t>
  </si>
  <si>
    <t>평균 H</t>
  </si>
  <si>
    <t>H</t>
  </si>
  <si>
    <t>맨홀갯수</t>
  </si>
  <si>
    <t>포장</t>
    <phoneticPr fontId="6" type="noConversion"/>
  </si>
  <si>
    <t>관로번호</t>
    <phoneticPr fontId="6" type="noConversion"/>
  </si>
  <si>
    <t>관경</t>
    <phoneticPr fontId="51" type="noConversion"/>
  </si>
  <si>
    <t>포장상태</t>
    <phoneticPr fontId="51" type="noConversion"/>
  </si>
  <si>
    <t>장비</t>
    <phoneticPr fontId="51" type="noConversion"/>
  </si>
  <si>
    <t>굴착고</t>
    <phoneticPr fontId="51" type="noConversion"/>
  </si>
  <si>
    <t>터파기</t>
    <phoneticPr fontId="51" type="noConversion"/>
  </si>
  <si>
    <t>맨홀종류</t>
    <phoneticPr fontId="51" type="noConversion"/>
  </si>
  <si>
    <t>비고</t>
    <phoneticPr fontId="51" type="noConversion"/>
  </si>
  <si>
    <t>지반고</t>
    <phoneticPr fontId="6" type="noConversion"/>
  </si>
  <si>
    <t>관저고</t>
    <phoneticPr fontId="6" type="noConversion"/>
  </si>
  <si>
    <t>유입</t>
    <phoneticPr fontId="6" type="noConversion"/>
  </si>
  <si>
    <t>유출</t>
    <phoneticPr fontId="6" type="noConversion"/>
  </si>
  <si>
    <t>유입터파기고</t>
    <phoneticPr fontId="6" type="noConversion"/>
  </si>
  <si>
    <t>유출터파기고</t>
    <phoneticPr fontId="6" type="noConversion"/>
  </si>
  <si>
    <t>BH 0.7</t>
    <phoneticPr fontId="6" type="noConversion"/>
  </si>
  <si>
    <t>구분</t>
    <phoneticPr fontId="51" type="noConversion"/>
  </si>
  <si>
    <t>PC 1호</t>
    <phoneticPr fontId="51" type="noConversion"/>
  </si>
  <si>
    <t>PC 4호</t>
    <phoneticPr fontId="51" type="noConversion"/>
  </si>
  <si>
    <t>자연터파기</t>
    <phoneticPr fontId="6" type="noConversion"/>
  </si>
  <si>
    <t>간이흙막이</t>
    <phoneticPr fontId="6" type="noConversion"/>
  </si>
  <si>
    <t>수량</t>
    <phoneticPr fontId="51" type="noConversion"/>
  </si>
  <si>
    <t>평균높이</t>
    <phoneticPr fontId="51" type="noConversion"/>
  </si>
  <si>
    <t>높이</t>
    <phoneticPr fontId="51" type="noConversion"/>
  </si>
  <si>
    <t>비포장</t>
    <phoneticPr fontId="51" type="noConversion"/>
  </si>
  <si>
    <t>인력</t>
    <phoneticPr fontId="51" type="noConversion"/>
  </si>
  <si>
    <t>소           계</t>
    <phoneticPr fontId="51" type="noConversion"/>
  </si>
  <si>
    <t>소           계</t>
    <phoneticPr fontId="51" type="noConversion"/>
  </si>
  <si>
    <t>ASP</t>
    <phoneticPr fontId="51" type="noConversion"/>
  </si>
  <si>
    <t>CON'C</t>
    <phoneticPr fontId="51" type="noConversion"/>
  </si>
  <si>
    <t>ASP+CON'C</t>
    <phoneticPr fontId="51" type="noConversion"/>
  </si>
  <si>
    <t>보도블럭</t>
    <phoneticPr fontId="51" type="noConversion"/>
  </si>
  <si>
    <t>합           계</t>
    <phoneticPr fontId="51" type="noConversion"/>
  </si>
  <si>
    <t>펌프장명</t>
    <phoneticPr fontId="6" type="noConversion"/>
  </si>
  <si>
    <t>PC 4호</t>
    <phoneticPr fontId="6" type="noConversion"/>
  </si>
  <si>
    <t>* CON'C 구간(가시설, 장비:0.4㎥)</t>
    <phoneticPr fontId="16" type="noConversion"/>
  </si>
  <si>
    <t>* ASP 구간(가시설, 장비:0.7㎥)</t>
    <phoneticPr fontId="16" type="noConversion"/>
  </si>
  <si>
    <t>ASP절삭 후
덧씌우기</t>
    <phoneticPr fontId="6" type="noConversion"/>
  </si>
  <si>
    <t>(T=50mm)</t>
    <phoneticPr fontId="6" type="noConversion"/>
  </si>
  <si>
    <t>관주위
(모래)</t>
    <phoneticPr fontId="6" type="noConversion"/>
  </si>
  <si>
    <t>ASP절삭 후
덧씌우기</t>
    <phoneticPr fontId="6" type="noConversion"/>
  </si>
  <si>
    <t>S2-MP01</t>
    <phoneticPr fontId="6" type="noConversion"/>
  </si>
  <si>
    <t>S2-A-008</t>
    <phoneticPr fontId="6" type="noConversion"/>
  </si>
  <si>
    <t>S2-MP02</t>
    <phoneticPr fontId="6" type="noConversion"/>
  </si>
  <si>
    <t>S2-A-014</t>
    <phoneticPr fontId="6" type="noConversion"/>
  </si>
  <si>
    <t>S2-MP03</t>
    <phoneticPr fontId="6" type="noConversion"/>
  </si>
  <si>
    <t>S2-A-035</t>
    <phoneticPr fontId="6" type="noConversion"/>
  </si>
  <si>
    <t>* CON'C 구간(가시설, 장비:0.7㎥)</t>
    <phoneticPr fontId="16" type="noConversion"/>
  </si>
  <si>
    <t>포장절단</t>
    <phoneticPr fontId="6" type="noConversion"/>
  </si>
  <si>
    <t xml:space="preserve">ASP포장
</t>
    <phoneticPr fontId="6" type="noConversion"/>
  </si>
  <si>
    <t>ASP포장</t>
    <phoneticPr fontId="6" type="noConversion"/>
  </si>
  <si>
    <t>합 계</t>
    <phoneticPr fontId="6" type="noConversion"/>
  </si>
  <si>
    <t>전</t>
  </si>
  <si>
    <t>후</t>
  </si>
  <si>
    <t>간이흙막이</t>
  </si>
  <si>
    <t>맨 홀 펌 프 장 조 서</t>
    <phoneticPr fontId="6" type="noConversion"/>
  </si>
  <si>
    <t>ASP 포장</t>
  </si>
  <si>
    <t>투수콘 포장</t>
    <phoneticPr fontId="6" type="noConversion"/>
  </si>
  <si>
    <t>투수콘 포장</t>
    <phoneticPr fontId="6" type="noConversion"/>
  </si>
  <si>
    <t>가시설</t>
    <phoneticPr fontId="6" type="noConversion"/>
  </si>
  <si>
    <t>포장절단</t>
    <phoneticPr fontId="6" type="noConversion"/>
  </si>
  <si>
    <t>투수콘포장</t>
    <phoneticPr fontId="6" type="noConversion"/>
  </si>
  <si>
    <t>m</t>
    <phoneticPr fontId="16" type="noConversion"/>
  </si>
  <si>
    <t>+</t>
    <phoneticPr fontId="16" type="noConversion"/>
  </si>
  <si>
    <t>관경</t>
    <phoneticPr fontId="16" type="noConversion"/>
  </si>
  <si>
    <t>높이</t>
    <phoneticPr fontId="16" type="noConversion"/>
  </si>
  <si>
    <t>구배</t>
    <phoneticPr fontId="16" type="noConversion"/>
  </si>
  <si>
    <t>여유</t>
    <phoneticPr fontId="16" type="noConversion"/>
  </si>
  <si>
    <t>공   종</t>
    <phoneticPr fontId="6" type="noConversion"/>
  </si>
  <si>
    <t>산          출          근          거</t>
    <phoneticPr fontId="6" type="noConversion"/>
  </si>
  <si>
    <t>수   량</t>
    <phoneticPr fontId="6" type="noConversion"/>
  </si>
  <si>
    <t>개소당</t>
    <phoneticPr fontId="16" type="noConversion"/>
  </si>
  <si>
    <t>x</t>
    <phoneticPr fontId="16" type="noConversion"/>
  </si>
  <si>
    <t>아스팔트</t>
    <phoneticPr fontId="16" type="noConversion"/>
  </si>
  <si>
    <t>보조기층</t>
    <phoneticPr fontId="16" type="noConversion"/>
  </si>
  <si>
    <t>)</t>
    <phoneticPr fontId="16" type="noConversion"/>
  </si>
  <si>
    <t>=</t>
    <phoneticPr fontId="16" type="noConversion"/>
  </si>
  <si>
    <t>㎥</t>
    <phoneticPr fontId="16" type="noConversion"/>
  </si>
  <si>
    <t>되메우기</t>
    <phoneticPr fontId="6" type="noConversion"/>
  </si>
  <si>
    <t>-</t>
    <phoneticPr fontId="16" type="noConversion"/>
  </si>
  <si>
    <t>ASP포장절단</t>
    <phoneticPr fontId="16" type="noConversion"/>
  </si>
  <si>
    <t>면</t>
    <phoneticPr fontId="16" type="noConversion"/>
  </si>
  <si>
    <t>㎡</t>
    <phoneticPr fontId="16" type="noConversion"/>
  </si>
  <si>
    <t>ASP포장깨기</t>
    <phoneticPr fontId="16" type="noConversion"/>
  </si>
  <si>
    <t>ASP포장복구</t>
    <phoneticPr fontId="16" type="noConversion"/>
  </si>
  <si>
    <t>포장깨기</t>
    <phoneticPr fontId="6" type="noConversion"/>
  </si>
  <si>
    <t>ASP구간</t>
    <phoneticPr fontId="6" type="noConversion"/>
  </si>
  <si>
    <t>공기밸브실 토공집계표</t>
    <phoneticPr fontId="6" type="noConversion"/>
  </si>
  <si>
    <t>공기밸브실</t>
    <phoneticPr fontId="6" type="noConversion"/>
  </si>
  <si>
    <t xml:space="preserve">   깨기</t>
    <phoneticPr fontId="6" type="noConversion"/>
  </si>
  <si>
    <t>육  상
터파기</t>
    <phoneticPr fontId="6" type="noConversion"/>
  </si>
  <si>
    <t>토 사</t>
    <phoneticPr fontId="6" type="noConversion"/>
  </si>
  <si>
    <t>되메우기</t>
    <phoneticPr fontId="6" type="noConversion"/>
  </si>
  <si>
    <t>구 조 물 토 공</t>
  </si>
  <si>
    <t>잔 토 처 리</t>
    <phoneticPr fontId="6" type="noConversion"/>
  </si>
  <si>
    <t>기계(B.H 0.7㎥)</t>
    <phoneticPr fontId="6" type="noConversion"/>
  </si>
  <si>
    <t>투수콘 포장</t>
    <phoneticPr fontId="6" type="noConversion"/>
  </si>
  <si>
    <t>관로</t>
    <phoneticPr fontId="6" type="noConversion"/>
  </si>
  <si>
    <t>포장깨기</t>
  </si>
  <si>
    <t>보조기층
(T=300mm)</t>
    <phoneticPr fontId="6" type="noConversion"/>
  </si>
  <si>
    <t>T=200mm</t>
    <phoneticPr fontId="6" type="noConversion"/>
  </si>
  <si>
    <t>T=70mm</t>
    <phoneticPr fontId="6" type="noConversion"/>
  </si>
  <si>
    <t>T=150mm</t>
    <phoneticPr fontId="6" type="noConversion"/>
  </si>
  <si>
    <t>T=70mm</t>
    <phoneticPr fontId="6" type="noConversion"/>
  </si>
  <si>
    <t>보조기층
(T=200mm)</t>
    <phoneticPr fontId="6" type="noConversion"/>
  </si>
  <si>
    <t>추진공</t>
    <phoneticPr fontId="6" type="noConversion"/>
  </si>
  <si>
    <t>A.S.P 구간</t>
    <phoneticPr fontId="6" type="noConversion"/>
  </si>
  <si>
    <t>A.S.P포장</t>
    <phoneticPr fontId="6" type="noConversion"/>
  </si>
  <si>
    <t>3. 잡석</t>
    <phoneticPr fontId="16" type="noConversion"/>
  </si>
  <si>
    <t>계</t>
    <phoneticPr fontId="6" type="noConversion"/>
  </si>
  <si>
    <t>되메우기</t>
    <phoneticPr fontId="6" type="noConversion"/>
  </si>
  <si>
    <t>이토밸브실</t>
    <phoneticPr fontId="6" type="noConversion"/>
  </si>
  <si>
    <t>A.S.P 포장</t>
    <phoneticPr fontId="6" type="noConversion"/>
  </si>
  <si>
    <t>지장물하부구간 관보호공</t>
    <phoneticPr fontId="6" type="noConversion"/>
  </si>
  <si>
    <t>부대공</t>
    <phoneticPr fontId="6" type="noConversion"/>
  </si>
  <si>
    <t>T=250mm</t>
    <phoneticPr fontId="6" type="noConversion"/>
  </si>
  <si>
    <t>동상방지층</t>
    <phoneticPr fontId="6" type="noConversion"/>
  </si>
  <si>
    <t>T=50mm</t>
    <phoneticPr fontId="6" type="noConversion"/>
  </si>
  <si>
    <t>기계</t>
    <phoneticPr fontId="6" type="noConversion"/>
  </si>
  <si>
    <t>원형맨홀</t>
    <phoneticPr fontId="16" type="noConversion"/>
  </si>
  <si>
    <t>4LINE</t>
    <phoneticPr fontId="6" type="noConversion"/>
  </si>
  <si>
    <t>송수관로</t>
    <phoneticPr fontId="6" type="noConversion"/>
  </si>
  <si>
    <t>No.33</t>
    <phoneticPr fontId="6" type="noConversion"/>
  </si>
  <si>
    <t>아스콘</t>
    <phoneticPr fontId="6" type="noConversion"/>
  </si>
  <si>
    <t>아스팔트</t>
    <phoneticPr fontId="6" type="noConversion"/>
  </si>
  <si>
    <t>4. 아스콘포장</t>
    <phoneticPr fontId="16" type="noConversion"/>
  </si>
  <si>
    <t>5. 아스콘포장</t>
    <phoneticPr fontId="16" type="noConversion"/>
  </si>
  <si>
    <t>6. 아스콘포장</t>
    <phoneticPr fontId="16" type="noConversion"/>
  </si>
  <si>
    <t>7. 보조기층</t>
    <phoneticPr fontId="6" type="noConversion"/>
  </si>
  <si>
    <t>동상방지층</t>
    <phoneticPr fontId="6" type="noConversion"/>
  </si>
  <si>
    <t>8. 동상방지층</t>
    <phoneticPr fontId="6" type="noConversion"/>
  </si>
  <si>
    <t>아스콘 구간</t>
    <phoneticPr fontId="6" type="noConversion"/>
  </si>
  <si>
    <t xml:space="preserve">아스콘
포장
</t>
    <phoneticPr fontId="6" type="noConversion"/>
  </si>
  <si>
    <t>보조기층
(T=100mm)</t>
    <phoneticPr fontId="6" type="noConversion"/>
  </si>
  <si>
    <t>동상방지층
(T=100mm)</t>
    <phoneticPr fontId="6" type="noConversion"/>
  </si>
  <si>
    <t>2.0×2.0</t>
    <phoneticPr fontId="6" type="noConversion"/>
  </si>
  <si>
    <t>1.5×2.7</t>
    <phoneticPr fontId="6" type="noConversion"/>
  </si>
  <si>
    <t>개소</t>
    <phoneticPr fontId="6" type="noConversion"/>
  </si>
  <si>
    <t>가시설 - 아스콘 - Φ2.2</t>
  </si>
  <si>
    <t>No.8</t>
    <phoneticPr fontId="6" type="noConversion"/>
  </si>
  <si>
    <t>No.11</t>
    <phoneticPr fontId="6" type="noConversion"/>
  </si>
  <si>
    <t>No.27</t>
    <phoneticPr fontId="6" type="noConversion"/>
  </si>
  <si>
    <t>No.41</t>
    <phoneticPr fontId="6" type="noConversion"/>
  </si>
  <si>
    <t>No.45</t>
    <phoneticPr fontId="6" type="noConversion"/>
  </si>
  <si>
    <t>No.101</t>
    <phoneticPr fontId="6" type="noConversion"/>
  </si>
  <si>
    <t>가시설 - 아스콘 - 2.0×2.0</t>
  </si>
  <si>
    <t>가시설 - 아스콘 - 2.0×2.0</t>
    <phoneticPr fontId="6" type="noConversion"/>
  </si>
  <si>
    <t>가시설 - 아스콘 - 1.5×2.7</t>
  </si>
  <si>
    <t>단위수량</t>
    <phoneticPr fontId="6" type="noConversion"/>
  </si>
  <si>
    <t>단위수량</t>
    <phoneticPr fontId="6" type="noConversion"/>
  </si>
  <si>
    <t>개소</t>
    <phoneticPr fontId="6" type="noConversion"/>
  </si>
  <si>
    <t>되메우기</t>
    <phoneticPr fontId="6" type="noConversion"/>
  </si>
  <si>
    <t>구   분</t>
    <phoneticPr fontId="16" type="noConversion"/>
  </si>
  <si>
    <t>연장(m)</t>
    <phoneticPr fontId="16" type="noConversion"/>
  </si>
  <si>
    <t>토     공</t>
    <phoneticPr fontId="16" type="noConversion"/>
  </si>
  <si>
    <t>포장절단</t>
    <phoneticPr fontId="6" type="noConversion"/>
  </si>
  <si>
    <t>포장깨기</t>
    <phoneticPr fontId="6" type="noConversion"/>
  </si>
  <si>
    <t>헐기</t>
    <phoneticPr fontId="6" type="noConversion"/>
  </si>
  <si>
    <t>비고</t>
    <phoneticPr fontId="16" type="noConversion"/>
  </si>
  <si>
    <t>터파기</t>
    <phoneticPr fontId="16" type="noConversion"/>
  </si>
  <si>
    <t>되메우기</t>
    <phoneticPr fontId="6" type="noConversion"/>
  </si>
  <si>
    <t>아스콘</t>
    <phoneticPr fontId="6" type="noConversion"/>
  </si>
  <si>
    <t>보도블럭</t>
    <phoneticPr fontId="6" type="noConversion"/>
  </si>
  <si>
    <t>m3</t>
    <phoneticPr fontId="6" type="noConversion"/>
  </si>
  <si>
    <t>m</t>
    <phoneticPr fontId="6" type="noConversion"/>
  </si>
  <si>
    <t>m2</t>
    <phoneticPr fontId="6" type="noConversion"/>
  </si>
  <si>
    <t>ASP.</t>
    <phoneticPr fontId="6" type="noConversion"/>
  </si>
  <si>
    <t>계</t>
    <phoneticPr fontId="16" type="noConversion"/>
  </si>
  <si>
    <t>환기구 토공 및 포장공 단위수량 (보도블럭구간)</t>
    <phoneticPr fontId="6" type="noConversion"/>
  </si>
  <si>
    <t>공종</t>
    <phoneticPr fontId="6" type="noConversion"/>
  </si>
  <si>
    <t>산출근거</t>
    <phoneticPr fontId="6" type="noConversion"/>
  </si>
  <si>
    <t>수량</t>
    <phoneticPr fontId="6" type="noConversion"/>
  </si>
  <si>
    <t>※ 관경 :</t>
    <phoneticPr fontId="6" type="noConversion"/>
  </si>
  <si>
    <t>※ 연장 :</t>
    <phoneticPr fontId="6" type="noConversion"/>
  </si>
  <si>
    <t>보도블럭</t>
    <phoneticPr fontId="6" type="noConversion"/>
  </si>
  <si>
    <t>모래</t>
    <phoneticPr fontId="6" type="noConversion"/>
  </si>
  <si>
    <t>보조기층</t>
    <phoneticPr fontId="6" type="noConversion"/>
  </si>
  <si>
    <t>1:0.5</t>
    <phoneticPr fontId="6" type="noConversion"/>
  </si>
  <si>
    <t>터 파 기</t>
    <phoneticPr fontId="6" type="noConversion"/>
  </si>
  <si>
    <t>(</t>
    <phoneticPr fontId="6" type="noConversion"/>
  </si>
  <si>
    <t>+</t>
    <phoneticPr fontId="6" type="noConversion"/>
  </si>
  <si>
    <t>(육상, 토사)</t>
    <phoneticPr fontId="6" type="noConversion"/>
  </si>
  <si>
    <t>=</t>
    <phoneticPr fontId="6" type="noConversion"/>
  </si>
  <si>
    <t>(</t>
    <phoneticPr fontId="6" type="noConversion"/>
  </si>
  <si>
    <t>+</t>
    <phoneticPr fontId="6" type="noConversion"/>
  </si>
  <si>
    <t>)</t>
    <phoneticPr fontId="6" type="noConversion"/>
  </si>
  <si>
    <t>×</t>
    <phoneticPr fontId="6" type="noConversion"/>
  </si>
  <si>
    <t>-</t>
    <phoneticPr fontId="6" type="noConversion"/>
  </si>
  <si>
    <t>포장헐기</t>
    <phoneticPr fontId="6" type="noConversion"/>
  </si>
  <si>
    <t>포장복구</t>
    <phoneticPr fontId="6" type="noConversion"/>
  </si>
  <si>
    <t>보조기층</t>
    <phoneticPr fontId="6" type="noConversion"/>
  </si>
  <si>
    <t>(원상복구)</t>
    <phoneticPr fontId="6" type="noConversion"/>
  </si>
  <si>
    <t>(포설다짐)</t>
    <phoneticPr fontId="6" type="noConversion"/>
  </si>
  <si>
    <t>환기구 토공 및 포장공 단위수량 (아스콘포장구간)</t>
    <phoneticPr fontId="6" type="noConversion"/>
  </si>
  <si>
    <t>공종</t>
    <phoneticPr fontId="6" type="noConversion"/>
  </si>
  <si>
    <t>산출근거</t>
    <phoneticPr fontId="6" type="noConversion"/>
  </si>
  <si>
    <t>수량</t>
    <phoneticPr fontId="6" type="noConversion"/>
  </si>
  <si>
    <t>※ 관경 :</t>
    <phoneticPr fontId="6" type="noConversion"/>
  </si>
  <si>
    <t>※ 연장 :</t>
    <phoneticPr fontId="6" type="noConversion"/>
  </si>
  <si>
    <t>표층</t>
    <phoneticPr fontId="6" type="noConversion"/>
  </si>
  <si>
    <t>중간층</t>
    <phoneticPr fontId="6" type="noConversion"/>
  </si>
  <si>
    <t>기층</t>
    <phoneticPr fontId="6" type="noConversion"/>
  </si>
  <si>
    <t>보조기층</t>
    <phoneticPr fontId="6" type="noConversion"/>
  </si>
  <si>
    <t>동상방지층</t>
    <phoneticPr fontId="6" type="noConversion"/>
  </si>
  <si>
    <t>1:0.5</t>
    <phoneticPr fontId="6" type="noConversion"/>
  </si>
  <si>
    <t>터 파 기</t>
    <phoneticPr fontId="6" type="noConversion"/>
  </si>
  <si>
    <t>(</t>
    <phoneticPr fontId="6" type="noConversion"/>
  </si>
  <si>
    <t>(육상, 토사)</t>
    <phoneticPr fontId="6" type="noConversion"/>
  </si>
  <si>
    <t>m3</t>
    <phoneticPr fontId="6" type="noConversion"/>
  </si>
  <si>
    <t>)</t>
    <phoneticPr fontId="6" type="noConversion"/>
  </si>
  <si>
    <t>×</t>
    <phoneticPr fontId="6" type="noConversion"/>
  </si>
  <si>
    <t>-</t>
    <phoneticPr fontId="6" type="noConversion"/>
  </si>
  <si>
    <t>=</t>
    <phoneticPr fontId="6" type="noConversion"/>
  </si>
  <si>
    <t>m3</t>
    <phoneticPr fontId="6" type="noConversion"/>
  </si>
  <si>
    <t>포장절단</t>
    <phoneticPr fontId="6" type="noConversion"/>
  </si>
  <si>
    <t>(이면절단)</t>
    <phoneticPr fontId="6" type="noConversion"/>
  </si>
  <si>
    <t>=</t>
    <phoneticPr fontId="6" type="noConversion"/>
  </si>
  <si>
    <t>m</t>
    <phoneticPr fontId="6" type="noConversion"/>
  </si>
  <si>
    <t>포장깨기</t>
    <phoneticPr fontId="6" type="noConversion"/>
  </si>
  <si>
    <t>×</t>
    <phoneticPr fontId="6" type="noConversion"/>
  </si>
  <si>
    <t>(아스콘)</t>
    <phoneticPr fontId="6" type="noConversion"/>
  </si>
  <si>
    <t>m3</t>
    <phoneticPr fontId="6" type="noConversion"/>
  </si>
  <si>
    <t>포장복구</t>
    <phoneticPr fontId="6" type="noConversion"/>
  </si>
  <si>
    <t>m2</t>
    <phoneticPr fontId="6" type="noConversion"/>
  </si>
  <si>
    <t>보조기층</t>
    <phoneticPr fontId="6" type="noConversion"/>
  </si>
  <si>
    <t>(</t>
    <phoneticPr fontId="6" type="noConversion"/>
  </si>
  <si>
    <t>+</t>
    <phoneticPr fontId="6" type="noConversion"/>
  </si>
  <si>
    <t>)</t>
    <phoneticPr fontId="6" type="noConversion"/>
  </si>
  <si>
    <t>×</t>
    <phoneticPr fontId="6" type="noConversion"/>
  </si>
  <si>
    <t>(원상복구)</t>
    <phoneticPr fontId="6" type="noConversion"/>
  </si>
  <si>
    <t>(포설다짐)</t>
    <phoneticPr fontId="6" type="noConversion"/>
  </si>
  <si>
    <t>=</t>
    <phoneticPr fontId="6" type="noConversion"/>
  </si>
  <si>
    <t>m3</t>
    <phoneticPr fontId="6" type="noConversion"/>
  </si>
  <si>
    <t>동상방지층</t>
    <phoneticPr fontId="6" type="noConversion"/>
  </si>
  <si>
    <t>(</t>
    <phoneticPr fontId="6" type="noConversion"/>
  </si>
  <si>
    <t>+</t>
    <phoneticPr fontId="6" type="noConversion"/>
  </si>
  <si>
    <t>)</t>
    <phoneticPr fontId="6" type="noConversion"/>
  </si>
  <si>
    <t>×</t>
    <phoneticPr fontId="6" type="noConversion"/>
  </si>
  <si>
    <t>×</t>
    <phoneticPr fontId="6" type="noConversion"/>
  </si>
  <si>
    <t>(원상복구)</t>
    <phoneticPr fontId="6" type="noConversion"/>
  </si>
  <si>
    <t>(포설다짐)</t>
    <phoneticPr fontId="6" type="noConversion"/>
  </si>
  <si>
    <t>-</t>
    <phoneticPr fontId="6" type="noConversion"/>
  </si>
  <si>
    <t>(</t>
    <phoneticPr fontId="6" type="noConversion"/>
  </si>
  <si>
    <t>)</t>
    <phoneticPr fontId="6" type="noConversion"/>
  </si>
  <si>
    <t>=</t>
    <phoneticPr fontId="6" type="noConversion"/>
  </si>
  <si>
    <t>m3</t>
    <phoneticPr fontId="6" type="noConversion"/>
  </si>
  <si>
    <t>TYPE-1</t>
    <phoneticPr fontId="6" type="noConversion"/>
  </si>
  <si>
    <t>TYPE-2</t>
    <phoneticPr fontId="6" type="noConversion"/>
  </si>
  <si>
    <t>환기구 토공집계표</t>
    <phoneticPr fontId="16" type="noConversion"/>
  </si>
  <si>
    <t>구분</t>
    <phoneticPr fontId="6" type="noConversion"/>
  </si>
  <si>
    <t>거리
(m)</t>
    <phoneticPr fontId="211" type="noConversion"/>
  </si>
  <si>
    <t>비고</t>
    <phoneticPr fontId="211" type="noConversion"/>
  </si>
  <si>
    <t>계</t>
    <phoneticPr fontId="6" type="noConversion"/>
  </si>
  <si>
    <t>환기구 토공연장 조서</t>
    <phoneticPr fontId="6" type="noConversion"/>
  </si>
  <si>
    <t>측점</t>
    <phoneticPr fontId="211" type="noConversion"/>
  </si>
  <si>
    <t>공기변실 
환기구</t>
    <phoneticPr fontId="6" type="noConversion"/>
  </si>
  <si>
    <t>이토관 토공 및 포장공 단위수량 (아스콘포장구간)</t>
    <phoneticPr fontId="6" type="noConversion"/>
  </si>
  <si>
    <t>(</t>
  </si>
  <si>
    <t>)</t>
  </si>
  <si>
    <t>×</t>
  </si>
  <si>
    <t>-</t>
  </si>
  <si>
    <t>^2</t>
  </si>
  <si>
    <t>π / 4</t>
  </si>
  <si>
    <t>=</t>
  </si>
  <si>
    <t>m3</t>
  </si>
  <si>
    <t>* ASP 포장 구간(가시설, 장비:0.7㎥)</t>
    <phoneticPr fontId="16" type="noConversion"/>
  </si>
  <si>
    <t>제수밸브실D800mm</t>
    <phoneticPr fontId="6" type="noConversion"/>
  </si>
  <si>
    <t>3.5×3.0</t>
    <phoneticPr fontId="6" type="noConversion"/>
  </si>
  <si>
    <t>제수밸브실 토공집계표</t>
    <phoneticPr fontId="6" type="noConversion"/>
  </si>
  <si>
    <t>이토밸브실 토공집계표</t>
    <phoneticPr fontId="6" type="noConversion"/>
  </si>
  <si>
    <t>4LINE</t>
    <phoneticPr fontId="6" type="noConversion"/>
  </si>
  <si>
    <t>포장 깨기 및 복구</t>
    <phoneticPr fontId="6" type="noConversion"/>
  </si>
  <si>
    <t>송수관로</t>
    <phoneticPr fontId="6" type="noConversion"/>
  </si>
  <si>
    <t>ASP포장</t>
    <phoneticPr fontId="6" type="noConversion"/>
  </si>
  <si>
    <t>포장절단</t>
    <phoneticPr fontId="6" type="noConversion"/>
  </si>
  <si>
    <t>포장깨기</t>
    <phoneticPr fontId="6" type="noConversion"/>
  </si>
  <si>
    <t>포장복구</t>
    <phoneticPr fontId="6" type="noConversion"/>
  </si>
  <si>
    <t>이토관 토공집계표</t>
    <phoneticPr fontId="16" type="noConversion"/>
  </si>
  <si>
    <t>이토관 토공연장 조서</t>
    <phoneticPr fontId="6" type="noConversion"/>
  </si>
  <si>
    <t>가시설 - 아스콘 - Φ2.4</t>
    <phoneticPr fontId="6" type="noConversion"/>
  </si>
  <si>
    <t>가시설 - 아스콘 - Φ2.4</t>
    <phoneticPr fontId="6" type="noConversion"/>
  </si>
  <si>
    <t>Φ2.4</t>
    <phoneticPr fontId="6" type="noConversion"/>
  </si>
  <si>
    <t>포장절단</t>
    <phoneticPr fontId="6" type="noConversion"/>
  </si>
  <si>
    <t>포장깨기</t>
    <phoneticPr fontId="6" type="noConversion"/>
  </si>
  <si>
    <t>포장복구</t>
    <phoneticPr fontId="6" type="noConversion"/>
  </si>
  <si>
    <t>보조기층</t>
    <phoneticPr fontId="6" type="noConversion"/>
  </si>
  <si>
    <t>동상방지층</t>
    <phoneticPr fontId="6" type="noConversion"/>
  </si>
  <si>
    <t>m</t>
    <phoneticPr fontId="6" type="noConversion"/>
  </si>
  <si>
    <t>㎥</t>
    <phoneticPr fontId="6" type="noConversion"/>
  </si>
  <si>
    <t>㎡</t>
    <phoneticPr fontId="6" type="noConversion"/>
  </si>
  <si>
    <t>포장공이월</t>
    <phoneticPr fontId="6" type="noConversion"/>
  </si>
  <si>
    <t>제수밸브실</t>
    <phoneticPr fontId="6" type="noConversion"/>
  </si>
  <si>
    <t>이토관로</t>
    <phoneticPr fontId="6" type="noConversion"/>
  </si>
  <si>
    <t>환기관로</t>
    <phoneticPr fontId="6" type="noConversion"/>
  </si>
  <si>
    <t>포장복구</t>
    <phoneticPr fontId="6" type="noConversion"/>
  </si>
  <si>
    <t>보조기층</t>
    <phoneticPr fontId="6" type="noConversion"/>
  </si>
  <si>
    <t>동상방지층</t>
    <phoneticPr fontId="6" type="noConversion"/>
  </si>
  <si>
    <t>㎥</t>
    <phoneticPr fontId="6" type="noConversion"/>
  </si>
  <si>
    <t>(잡석200)</t>
    <phoneticPr fontId="16" type="noConversion"/>
  </si>
  <si>
    <t>잡석</t>
    <phoneticPr fontId="6" type="noConversion"/>
  </si>
  <si>
    <t>혼합골재</t>
    <phoneticPr fontId="6" type="noConversion"/>
  </si>
  <si>
    <t>동상방지층
(T=200mm)</t>
    <phoneticPr fontId="6" type="noConversion"/>
  </si>
  <si>
    <t>기계(B.H 0.7㎥)</t>
  </si>
  <si>
    <t>모래</t>
    <phoneticPr fontId="6" type="noConversion"/>
  </si>
  <si>
    <t>모래</t>
    <phoneticPr fontId="6" type="noConversion"/>
  </si>
  <si>
    <t>보조기층</t>
    <phoneticPr fontId="6" type="noConversion"/>
  </si>
  <si>
    <t>보조기층
(T=100mm)</t>
    <phoneticPr fontId="6" type="noConversion"/>
  </si>
  <si>
    <t>모래
(T=40mm)</t>
    <phoneticPr fontId="6" type="noConversion"/>
  </si>
  <si>
    <t>Φ200</t>
    <phoneticPr fontId="6" type="noConversion"/>
  </si>
  <si>
    <t>Φ200</t>
    <phoneticPr fontId="6" type="noConversion"/>
  </si>
  <si>
    <t>A.S.P
포장</t>
    <phoneticPr fontId="6" type="noConversion"/>
  </si>
  <si>
    <t>ASP절삭후
덧씌우기</t>
    <phoneticPr fontId="6" type="noConversion"/>
  </si>
  <si>
    <t>투수콘
포장</t>
    <phoneticPr fontId="6" type="noConversion"/>
  </si>
  <si>
    <t>잔토처리</t>
    <phoneticPr fontId="6" type="noConversion"/>
  </si>
  <si>
    <t>비고</t>
    <phoneticPr fontId="6" type="noConversion"/>
  </si>
  <si>
    <t>공 종</t>
    <phoneticPr fontId="6" type="noConversion"/>
  </si>
  <si>
    <t>터파기(육상)</t>
    <phoneticPr fontId="6" type="noConversion"/>
  </si>
  <si>
    <t>터파기(용수)</t>
    <phoneticPr fontId="6" type="noConversion"/>
  </si>
  <si>
    <t>비고</t>
    <phoneticPr fontId="6" type="noConversion"/>
  </si>
  <si>
    <t>터파기
(육상)</t>
    <phoneticPr fontId="6" type="noConversion"/>
  </si>
  <si>
    <t>터파기
(육상)</t>
    <phoneticPr fontId="6" type="noConversion"/>
  </si>
  <si>
    <t>터파기
(용수)</t>
    <phoneticPr fontId="6" type="noConversion"/>
  </si>
  <si>
    <t>(관로부 공제)</t>
    <phoneticPr fontId="6" type="noConversion"/>
  </si>
  <si>
    <t>(맨홀)</t>
    <phoneticPr fontId="6" type="noConversion"/>
  </si>
  <si>
    <t>(잡석)</t>
    <phoneticPr fontId="6" type="noConversion"/>
  </si>
  <si>
    <t>동상방지층</t>
    <phoneticPr fontId="16" type="noConversion"/>
  </si>
  <si>
    <t>NO. 43+0.0</t>
    <phoneticPr fontId="6" type="noConversion"/>
  </si>
  <si>
    <t>공기밸브실D800mm</t>
    <phoneticPr fontId="6" type="noConversion"/>
  </si>
  <si>
    <t>(</t>
    <phoneticPr fontId="6" type="noConversion"/>
  </si>
  <si>
    <t xml:space="preserve">(본선)토 공 수 량 집 계 표 </t>
    <phoneticPr fontId="6" type="noConversion"/>
  </si>
  <si>
    <t xml:space="preserve">(본선)관 로 토 공 집 계 표 </t>
    <phoneticPr fontId="6" type="noConversion"/>
  </si>
  <si>
    <t>오수받이 연결관 토공</t>
    <phoneticPr fontId="6" type="noConversion"/>
  </si>
  <si>
    <t>오수받이 연결관 토공</t>
    <phoneticPr fontId="6" type="noConversion"/>
  </si>
  <si>
    <t>측          점</t>
    <phoneticPr fontId="6" type="noConversion"/>
  </si>
  <si>
    <t>포장구분표 참조</t>
    <phoneticPr fontId="6" type="noConversion"/>
  </si>
  <si>
    <t>연장</t>
    <phoneticPr fontId="6" type="noConversion"/>
  </si>
  <si>
    <t>측          점</t>
    <phoneticPr fontId="6" type="noConversion"/>
  </si>
  <si>
    <t>포장구분표 참조</t>
    <phoneticPr fontId="6" type="noConversion"/>
  </si>
  <si>
    <t>연장</t>
    <phoneticPr fontId="6" type="noConversion"/>
  </si>
  <si>
    <t>명         칭</t>
    <phoneticPr fontId="6" type="noConversion"/>
  </si>
  <si>
    <t>규   격</t>
    <phoneticPr fontId="6" type="noConversion"/>
  </si>
  <si>
    <t>규   격</t>
    <phoneticPr fontId="6" type="noConversion"/>
  </si>
  <si>
    <t>단   위</t>
    <phoneticPr fontId="6" type="noConversion"/>
  </si>
  <si>
    <t>수      량</t>
    <phoneticPr fontId="6" type="noConversion"/>
  </si>
  <si>
    <t>비       고</t>
    <phoneticPr fontId="6" type="noConversion"/>
  </si>
  <si>
    <t>비       고</t>
    <phoneticPr fontId="6" type="noConversion"/>
  </si>
  <si>
    <t>명         칭</t>
    <phoneticPr fontId="6" type="noConversion"/>
  </si>
  <si>
    <t>규   격</t>
    <phoneticPr fontId="6" type="noConversion"/>
  </si>
  <si>
    <t>단   위</t>
    <phoneticPr fontId="6" type="noConversion"/>
  </si>
  <si>
    <t>수      량</t>
    <phoneticPr fontId="6" type="noConversion"/>
  </si>
  <si>
    <t>명         칭</t>
    <phoneticPr fontId="6" type="noConversion"/>
  </si>
  <si>
    <t>단   위</t>
    <phoneticPr fontId="6" type="noConversion"/>
  </si>
  <si>
    <t>1m 당</t>
    <phoneticPr fontId="6" type="noConversion"/>
  </si>
  <si>
    <t>1m 당</t>
    <phoneticPr fontId="6" type="noConversion"/>
  </si>
  <si>
    <t>1m 당</t>
    <phoneticPr fontId="6" type="noConversion"/>
  </si>
  <si>
    <t>터      파      기</t>
    <phoneticPr fontId="6" type="noConversion"/>
  </si>
  <si>
    <t>토   사</t>
    <phoneticPr fontId="6" type="noConversion"/>
  </si>
  <si>
    <t>m³</t>
    <phoneticPr fontId="6" type="noConversion"/>
  </si>
  <si>
    <t>m³</t>
    <phoneticPr fontId="6" type="noConversion"/>
  </si>
  <si>
    <t>B=2.0 이하, 인력</t>
    <phoneticPr fontId="6" type="noConversion"/>
  </si>
  <si>
    <t>B=2.0 이하, 인력</t>
    <phoneticPr fontId="6" type="noConversion"/>
  </si>
  <si>
    <t>터      파      기</t>
    <phoneticPr fontId="6" type="noConversion"/>
  </si>
  <si>
    <t>토   사</t>
    <phoneticPr fontId="6" type="noConversion"/>
  </si>
  <si>
    <t>B=2.0 이하, 기계</t>
    <phoneticPr fontId="6" type="noConversion"/>
  </si>
  <si>
    <t>B=2.0 이하, 기계</t>
    <phoneticPr fontId="6" type="noConversion"/>
  </si>
  <si>
    <t>토   사</t>
    <phoneticPr fontId="6" type="noConversion"/>
  </si>
  <si>
    <t>되메우기(관상단)</t>
    <phoneticPr fontId="6" type="noConversion"/>
  </si>
  <si>
    <t>되메우기(관상단)</t>
    <phoneticPr fontId="6" type="noConversion"/>
  </si>
  <si>
    <t>m³</t>
    <phoneticPr fontId="6" type="noConversion"/>
  </si>
  <si>
    <t>되메우기(관주위)</t>
    <phoneticPr fontId="6" type="noConversion"/>
  </si>
  <si>
    <t>B=2.0 이하, 인력</t>
    <phoneticPr fontId="6" type="noConversion"/>
  </si>
  <si>
    <t>관주위</t>
    <phoneticPr fontId="6" type="noConversion"/>
  </si>
  <si>
    <t>1)</t>
    <phoneticPr fontId="6" type="noConversion"/>
  </si>
  <si>
    <t xml:space="preserve">터       파       기  : </t>
    <phoneticPr fontId="6" type="noConversion"/>
  </si>
  <si>
    <t>m³/m 당</t>
    <phoneticPr fontId="6" type="noConversion"/>
  </si>
  <si>
    <t>1)</t>
    <phoneticPr fontId="6" type="noConversion"/>
  </si>
  <si>
    <t xml:space="preserve">터       파       기  : </t>
    <phoneticPr fontId="6" type="noConversion"/>
  </si>
  <si>
    <t>m³/m 당</t>
    <phoneticPr fontId="6" type="noConversion"/>
  </si>
  <si>
    <t>1)</t>
    <phoneticPr fontId="6" type="noConversion"/>
  </si>
  <si>
    <t xml:space="preserve">터       파       기  : </t>
    <phoneticPr fontId="6" type="noConversion"/>
  </si>
  <si>
    <t>m³/m 당</t>
    <phoneticPr fontId="6" type="noConversion"/>
  </si>
  <si>
    <t>2)</t>
    <phoneticPr fontId="6" type="noConversion"/>
  </si>
  <si>
    <t>되메우기(관상단) :</t>
    <phoneticPr fontId="6" type="noConversion"/>
  </si>
  <si>
    <t>2)</t>
    <phoneticPr fontId="6" type="noConversion"/>
  </si>
  <si>
    <t>3)</t>
    <phoneticPr fontId="6" type="noConversion"/>
  </si>
  <si>
    <t>되메우기(관주위) :</t>
    <phoneticPr fontId="6" type="noConversion"/>
  </si>
  <si>
    <t>3)</t>
    <phoneticPr fontId="6" type="noConversion"/>
  </si>
  <si>
    <t>되메우기(관주위) :</t>
    <phoneticPr fontId="6" type="noConversion"/>
  </si>
  <si>
    <t>관 내부 (-)</t>
    <phoneticPr fontId="6" type="noConversion"/>
  </si>
  <si>
    <t>{ π ×</t>
    <phoneticPr fontId="6" type="noConversion"/>
  </si>
  <si>
    <t>=</t>
    <phoneticPr fontId="6" type="noConversion"/>
  </si>
  <si>
    <t>관 내부 (-)</t>
    <phoneticPr fontId="6" type="noConversion"/>
  </si>
  <si>
    <t>{ π ×</t>
    <phoneticPr fontId="6" type="noConversion"/>
  </si>
  <si>
    <t>전기관로토공</t>
    <phoneticPr fontId="6" type="noConversion"/>
  </si>
  <si>
    <t>되    메    우    기  :</t>
    <phoneticPr fontId="6" type="noConversion"/>
  </si>
  <si>
    <t>되   메   우   기</t>
    <phoneticPr fontId="6" type="noConversion"/>
  </si>
  <si>
    <t>포    장    절    단  :</t>
    <phoneticPr fontId="6" type="noConversion"/>
  </si>
  <si>
    <t>×</t>
    <phoneticPr fontId="6" type="noConversion"/>
  </si>
  <si>
    <t xml:space="preserve">  2.0 × 1.0 =</t>
    <phoneticPr fontId="6" type="noConversion"/>
  </si>
  <si>
    <t>m 당</t>
    <phoneticPr fontId="6" type="noConversion"/>
  </si>
  <si>
    <t>포    장    깨    기  :</t>
    <phoneticPr fontId="6" type="noConversion"/>
  </si>
  <si>
    <t xml:space="preserve">  1.0 × 0.25 × 1.0 =</t>
    <phoneticPr fontId="6" type="noConversion"/>
  </si>
  <si>
    <t>㎡/m 당</t>
    <phoneticPr fontId="6" type="noConversion"/>
  </si>
  <si>
    <t>4)</t>
    <phoneticPr fontId="6" type="noConversion"/>
  </si>
  <si>
    <t>5)</t>
    <phoneticPr fontId="6" type="noConversion"/>
  </si>
  <si>
    <t>포    장    복    구  :</t>
    <phoneticPr fontId="6" type="noConversion"/>
  </si>
  <si>
    <t xml:space="preserve"> 1.0 × 1.0 =</t>
    <phoneticPr fontId="6" type="noConversion"/>
  </si>
  <si>
    <t>보    조    기    층  :</t>
    <phoneticPr fontId="6" type="noConversion"/>
  </si>
  <si>
    <t xml:space="preserve">{(1.0 + 0.842) ÷ 2 × 0.25} = </t>
    <phoneticPr fontId="6" type="noConversion"/>
  </si>
  <si>
    <t>7)</t>
    <phoneticPr fontId="6" type="noConversion"/>
  </si>
  <si>
    <t>6)</t>
    <phoneticPr fontId="6" type="noConversion"/>
  </si>
  <si>
    <t>동  상  방  지  층  :</t>
    <phoneticPr fontId="6" type="noConversion"/>
  </si>
  <si>
    <t xml:space="preserve">{(0.842 + 0.716) ÷ 2 × 0.20} = </t>
    <phoneticPr fontId="6" type="noConversion"/>
  </si>
  <si>
    <t>포   장   절   단</t>
    <phoneticPr fontId="6" type="noConversion"/>
  </si>
  <si>
    <t>포   장   깨   기</t>
    <phoneticPr fontId="6" type="noConversion"/>
  </si>
  <si>
    <t>포   장   복   구</t>
    <phoneticPr fontId="6" type="noConversion"/>
  </si>
  <si>
    <t>보   조   기   층</t>
    <phoneticPr fontId="6" type="noConversion"/>
  </si>
  <si>
    <t>동  상  방  지  층</t>
    <phoneticPr fontId="6" type="noConversion"/>
  </si>
  <si>
    <t>m</t>
    <phoneticPr fontId="6" type="noConversion"/>
  </si>
  <si>
    <t>f</t>
    <phoneticPr fontId="6" type="noConversion"/>
  </si>
  <si>
    <t>㎡</t>
    <phoneticPr fontId="6" type="noConversion"/>
  </si>
  <si>
    <t>㎥</t>
    <phoneticPr fontId="6" type="noConversion"/>
  </si>
  <si>
    <t>전기관로</t>
    <phoneticPr fontId="6" type="noConversion"/>
  </si>
  <si>
    <t>보조기층
(T=250mm)</t>
    <phoneticPr fontId="6" type="noConversion"/>
  </si>
  <si>
    <t>절 삭 후 덧 씌 우 기</t>
    <phoneticPr fontId="6" type="noConversion"/>
  </si>
  <si>
    <t>8)</t>
    <phoneticPr fontId="6" type="noConversion"/>
  </si>
  <si>
    <t xml:space="preserve">절 삭 후 덧 씌 우 기 : </t>
    <phoneticPr fontId="6" type="noConversion"/>
  </si>
  <si>
    <t xml:space="preserve"> 1.0 × 3.5 =</t>
    <phoneticPr fontId="6" type="noConversion"/>
  </si>
  <si>
    <t xml:space="preserve">포장공
이월 </t>
    <phoneticPr fontId="6" type="noConversion"/>
  </si>
  <si>
    <t>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</si>
  <si>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</si>
  <si>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</si>
  <si>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</si>
  <si>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</si>
  <si>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</si>
  <si>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</si>
  <si>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</si>
  <si>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</si>
  <si>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</si>
  <si>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</si>
  <si>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</si>
  <si>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</si>
  <si>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</si>
  <si>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</si>
  <si>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</si>
  <si>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</si>
  <si>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</si>
  <si>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</si>
  <si>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</si>
  <si>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</si>
  <si>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</si>
  <si>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</si>
  <si>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</si>
  <si>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</si>
  <si>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</si>
  <si>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</si>
  <si>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</si>
  <si>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</si>
  <si>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</si>
  <si>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</si>
  <si>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</si>
  <si>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</si>
  <si>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</si>
  <si>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</si>
  <si>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</si>
  <si>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</si>
  <si>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</si>
  <si>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</si>
  <si>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</si>
  <si>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</si>
  <si>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</si>
  <si>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</si>
  <si>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</si>
  <si>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</si>
  <si>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</si>
  <si>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</si>
  <si>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</si>
  <si>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</si>
  <si>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</si>
  <si>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</si>
  <si>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</si>
  <si>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</si>
  <si>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</si>
  <si>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</si>
  <si>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</si>
  <si>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</si>
  <si>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</si>
  <si>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</si>
  <si>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</si>
  <si>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</si>
  <si>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</si>
  <si>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</si>
  <si>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</si>
  <si>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</si>
  <si>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</si>
  <si>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</si>
  <si>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</si>
  <si>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</si>
  <si>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</si>
  <si>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</si>
  <si>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</si>
  <si>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</si>
  <si>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74</t>
  </si>
  <si>
    <t>75</t>
  </si>
  <si>
    <t>76</t>
  </si>
  <si>
    <t>77</t>
  </si>
  <si>
    <t>78</t>
  </si>
  <si>
    <t>82</t>
  </si>
  <si>
    <t>83</t>
  </si>
  <si>
    <t>84</t>
  </si>
  <si>
    <t>85</t>
  </si>
  <si>
    <t>86</t>
  </si>
  <si>
    <t>87</t>
  </si>
  <si>
    <t>88</t>
  </si>
  <si>
    <t>89</t>
  </si>
  <si>
    <t>90</t>
  </si>
  <si>
    <t>91</t>
  </si>
  <si>
    <t>92</t>
  </si>
  <si>
    <t>93</t>
  </si>
  <si>
    <t>94</t>
  </si>
  <si>
    <t>95</t>
  </si>
  <si>
    <t>96</t>
  </si>
  <si>
    <t>97</t>
  </si>
  <si>
    <t>98</t>
  </si>
  <si>
    <t>99</t>
  </si>
  <si>
    <t>100</t>
  </si>
  <si>
    <t>101</t>
  </si>
  <si>
    <t>102</t>
  </si>
  <si>
    <t>103</t>
  </si>
  <si>
    <t>104</t>
  </si>
  <si>
    <t>관주위(모래)</t>
    <phoneticPr fontId="6" type="noConversion"/>
  </si>
  <si>
    <t>관주위(토사)</t>
    <phoneticPr fontId="6" type="noConversion"/>
  </si>
  <si>
    <t>절삭후
덧씌우기</t>
    <phoneticPr fontId="6" type="noConversion"/>
  </si>
  <si>
    <t>아스콘</t>
    <phoneticPr fontId="6" type="noConversion"/>
  </si>
  <si>
    <t>관주위
(토사)</t>
    <phoneticPr fontId="6" type="noConversion"/>
  </si>
  <si>
    <t>29.0</t>
  </si>
  <si>
    <t>32.0</t>
  </si>
  <si>
    <t>34.0</t>
  </si>
  <si>
    <t>35.0</t>
  </si>
  <si>
    <t>6.5</t>
  </si>
  <si>
    <t>7.5</t>
  </si>
  <si>
    <t>공  종</t>
    <phoneticPr fontId="6" type="noConversion"/>
  </si>
  <si>
    <t>규      격</t>
    <phoneticPr fontId="6" type="noConversion"/>
  </si>
  <si>
    <t>단위</t>
    <phoneticPr fontId="6" type="noConversion"/>
  </si>
  <si>
    <t>계</t>
    <phoneticPr fontId="6" type="noConversion"/>
  </si>
  <si>
    <t>#1추진구간</t>
    <phoneticPr fontId="6" type="noConversion"/>
  </si>
  <si>
    <t>#2추진구간</t>
    <phoneticPr fontId="6" type="noConversion"/>
  </si>
  <si>
    <t>#3추진구간</t>
    <phoneticPr fontId="6" type="noConversion"/>
  </si>
  <si>
    <t>#4추진구간</t>
    <phoneticPr fontId="6" type="noConversion"/>
  </si>
  <si>
    <t>추진기지</t>
    <phoneticPr fontId="6" type="noConversion"/>
  </si>
  <si>
    <t>도달기지</t>
    <phoneticPr fontId="6" type="noConversion"/>
  </si>
  <si>
    <t>되메우기</t>
    <phoneticPr fontId="6" type="noConversion"/>
  </si>
  <si>
    <t>토 사</t>
    <phoneticPr fontId="6" type="noConversion"/>
  </si>
  <si>
    <t>기계(B.H 0.7㎥)</t>
    <phoneticPr fontId="6" type="noConversion"/>
  </si>
  <si>
    <t>㎥</t>
    <phoneticPr fontId="6" type="noConversion"/>
  </si>
  <si>
    <t>모래</t>
    <phoneticPr fontId="6" type="noConversion"/>
  </si>
  <si>
    <t>기계(B.H 0.7㎥)</t>
    <phoneticPr fontId="6" type="noConversion"/>
  </si>
  <si>
    <t>㎥</t>
    <phoneticPr fontId="6" type="noConversion"/>
  </si>
  <si>
    <t>A.S.P포장</t>
    <phoneticPr fontId="6" type="noConversion"/>
  </si>
  <si>
    <t>포장절단</t>
    <phoneticPr fontId="6" type="noConversion"/>
  </si>
  <si>
    <t>기계(B.H 0.7㎥)</t>
    <phoneticPr fontId="6" type="noConversion"/>
  </si>
  <si>
    <t>m</t>
    <phoneticPr fontId="6" type="noConversion"/>
  </si>
  <si>
    <t>포장깨기</t>
    <phoneticPr fontId="6" type="noConversion"/>
  </si>
  <si>
    <t>기계(B.H 0.7㎥)</t>
    <phoneticPr fontId="6" type="noConversion"/>
  </si>
  <si>
    <t>㎥</t>
    <phoneticPr fontId="6" type="noConversion"/>
  </si>
  <si>
    <t>포장복구</t>
    <phoneticPr fontId="6" type="noConversion"/>
  </si>
  <si>
    <t>㎡</t>
    <phoneticPr fontId="6" type="noConversion"/>
  </si>
  <si>
    <t>보조기층
(T=300mm)</t>
    <phoneticPr fontId="6" type="noConversion"/>
  </si>
  <si>
    <t>동상방지층
(T=200mm)</t>
    <phoneticPr fontId="6" type="noConversion"/>
  </si>
  <si>
    <t>절삭 후 덧씌우기</t>
    <phoneticPr fontId="6" type="noConversion"/>
  </si>
  <si>
    <t>보도포장
(T=60mm)</t>
    <phoneticPr fontId="6" type="noConversion"/>
  </si>
  <si>
    <t>보도걷기</t>
    <phoneticPr fontId="6" type="noConversion"/>
  </si>
  <si>
    <t>소형고압블럭</t>
    <phoneticPr fontId="6" type="noConversion"/>
  </si>
  <si>
    <t>보도복구</t>
    <phoneticPr fontId="6" type="noConversion"/>
  </si>
  <si>
    <t>모래
(T=40mm)</t>
    <phoneticPr fontId="6" type="noConversion"/>
  </si>
  <si>
    <t>보조기층
(T=100mm)</t>
    <phoneticPr fontId="6" type="noConversion"/>
  </si>
  <si>
    <t>잔토처리</t>
    <phoneticPr fontId="6" type="noConversion"/>
  </si>
  <si>
    <t>토사</t>
    <phoneticPr fontId="6" type="noConversion"/>
  </si>
  <si>
    <t>관경</t>
    <phoneticPr fontId="16" type="noConversion"/>
  </si>
  <si>
    <t>높이</t>
    <phoneticPr fontId="16" type="noConversion"/>
  </si>
  <si>
    <t>구배</t>
    <phoneticPr fontId="16" type="noConversion"/>
  </si>
  <si>
    <t>여유</t>
    <phoneticPr fontId="16" type="noConversion"/>
  </si>
  <si>
    <t>공   종</t>
    <phoneticPr fontId="6" type="noConversion"/>
  </si>
  <si>
    <t>산          출          근          거</t>
    <phoneticPr fontId="6" type="noConversion"/>
  </si>
  <si>
    <t>수   량</t>
    <phoneticPr fontId="6" type="noConversion"/>
  </si>
  <si>
    <t>추진기지D800mm</t>
    <phoneticPr fontId="6" type="noConversion"/>
  </si>
  <si>
    <t>개소당</t>
    <phoneticPr fontId="16" type="noConversion"/>
  </si>
  <si>
    <t>도달기지D800mm</t>
    <phoneticPr fontId="6" type="noConversion"/>
  </si>
  <si>
    <t>NO. 45+25.0</t>
    <phoneticPr fontId="6" type="noConversion"/>
  </si>
  <si>
    <t>x</t>
    <phoneticPr fontId="16" type="noConversion"/>
  </si>
  <si>
    <t>x</t>
    <phoneticPr fontId="16" type="noConversion"/>
  </si>
  <si>
    <t>NO. 46+3.0</t>
    <phoneticPr fontId="6" type="noConversion"/>
  </si>
  <si>
    <t>NO. 61+22.0</t>
    <phoneticPr fontId="6" type="noConversion"/>
  </si>
  <si>
    <t>NO. 62+20.0</t>
    <phoneticPr fontId="6" type="noConversion"/>
  </si>
  <si>
    <t>NO. 72+8.0</t>
    <phoneticPr fontId="6" type="noConversion"/>
  </si>
  <si>
    <t>NO. 74+9.0</t>
    <phoneticPr fontId="6" type="noConversion"/>
  </si>
  <si>
    <t>NO. 78+13.0</t>
    <phoneticPr fontId="6" type="noConversion"/>
  </si>
  <si>
    <t>NO. 82+12.0</t>
    <phoneticPr fontId="6" type="noConversion"/>
  </si>
  <si>
    <t>아스팔트</t>
    <phoneticPr fontId="16" type="noConversion"/>
  </si>
  <si>
    <t>보도블럭</t>
    <phoneticPr fontId="16" type="noConversion"/>
  </si>
  <si>
    <t>보조기층</t>
    <phoneticPr fontId="16" type="noConversion"/>
  </si>
  <si>
    <t>모래</t>
    <phoneticPr fontId="16" type="noConversion"/>
  </si>
  <si>
    <t>동상방지층</t>
    <phoneticPr fontId="16" type="noConversion"/>
  </si>
  <si>
    <t>x</t>
    <phoneticPr fontId="16" type="noConversion"/>
  </si>
  <si>
    <t>x</t>
    <phoneticPr fontId="16" type="noConversion"/>
  </si>
  <si>
    <t>x</t>
    <phoneticPr fontId="16" type="noConversion"/>
  </si>
  <si>
    <t>x</t>
    <phoneticPr fontId="16" type="noConversion"/>
  </si>
  <si>
    <t>터파기</t>
    <phoneticPr fontId="6" type="noConversion"/>
  </si>
  <si>
    <t>개소</t>
    <phoneticPr fontId="16" type="noConversion"/>
  </si>
  <si>
    <t>=</t>
    <phoneticPr fontId="16" type="noConversion"/>
  </si>
  <si>
    <t>㎥</t>
    <phoneticPr fontId="16" type="noConversion"/>
  </si>
  <si>
    <t>개소</t>
    <phoneticPr fontId="16" type="noConversion"/>
  </si>
  <si>
    <t>=</t>
    <phoneticPr fontId="16" type="noConversion"/>
  </si>
  <si>
    <t>㎥</t>
    <phoneticPr fontId="16" type="noConversion"/>
  </si>
  <si>
    <t>터파기</t>
    <phoneticPr fontId="6" type="noConversion"/>
  </si>
  <si>
    <t>x</t>
    <phoneticPr fontId="16" type="noConversion"/>
  </si>
  <si>
    <t>개소</t>
    <phoneticPr fontId="16" type="noConversion"/>
  </si>
  <si>
    <t>=</t>
    <phoneticPr fontId="16" type="noConversion"/>
  </si>
  <si>
    <t>㎥</t>
    <phoneticPr fontId="16" type="noConversion"/>
  </si>
  <si>
    <t>터파기</t>
    <phoneticPr fontId="6" type="noConversion"/>
  </si>
  <si>
    <t>x</t>
    <phoneticPr fontId="16" type="noConversion"/>
  </si>
  <si>
    <t>x</t>
    <phoneticPr fontId="16" type="noConversion"/>
  </si>
  <si>
    <t>㎥</t>
    <phoneticPr fontId="16" type="noConversion"/>
  </si>
  <si>
    <t>터파기</t>
    <phoneticPr fontId="6" type="noConversion"/>
  </si>
  <si>
    <t>x</t>
    <phoneticPr fontId="16" type="noConversion"/>
  </si>
  <si>
    <t>=</t>
    <phoneticPr fontId="16" type="noConversion"/>
  </si>
  <si>
    <t>개소</t>
    <phoneticPr fontId="16" type="noConversion"/>
  </si>
  <si>
    <t>되메우기</t>
    <phoneticPr fontId="6" type="noConversion"/>
  </si>
  <si>
    <t>되메우기</t>
    <phoneticPr fontId="6" type="noConversion"/>
  </si>
  <si>
    <t>개소</t>
    <phoneticPr fontId="16" type="noConversion"/>
  </si>
  <si>
    <t>=</t>
    <phoneticPr fontId="16" type="noConversion"/>
  </si>
  <si>
    <t>㎥</t>
    <phoneticPr fontId="16" type="noConversion"/>
  </si>
  <si>
    <t>모래부설</t>
    <phoneticPr fontId="6" type="noConversion"/>
  </si>
  <si>
    <t>모래부설</t>
    <phoneticPr fontId="6" type="noConversion"/>
  </si>
  <si>
    <t>모래부설</t>
    <phoneticPr fontId="6" type="noConversion"/>
  </si>
  <si>
    <t>ASP포장절단</t>
    <phoneticPr fontId="16" type="noConversion"/>
  </si>
  <si>
    <t>ASP포장절단</t>
    <phoneticPr fontId="16" type="noConversion"/>
  </si>
  <si>
    <t>(</t>
    <phoneticPr fontId="16" type="noConversion"/>
  </si>
  <si>
    <t>면</t>
    <phoneticPr fontId="16" type="noConversion"/>
  </si>
  <si>
    <t>+</t>
    <phoneticPr fontId="16" type="noConversion"/>
  </si>
  <si>
    <t>면</t>
    <phoneticPr fontId="16" type="noConversion"/>
  </si>
  <si>
    <t>)</t>
    <phoneticPr fontId="16" type="noConversion"/>
  </si>
  <si>
    <t>m</t>
    <phoneticPr fontId="16" type="noConversion"/>
  </si>
  <si>
    <t>m</t>
    <phoneticPr fontId="16" type="noConversion"/>
  </si>
  <si>
    <t>ASP포장절단</t>
    <phoneticPr fontId="16" type="noConversion"/>
  </si>
  <si>
    <t>(</t>
    <phoneticPr fontId="16" type="noConversion"/>
  </si>
  <si>
    <t>면</t>
    <phoneticPr fontId="16" type="noConversion"/>
  </si>
  <si>
    <t>+</t>
    <phoneticPr fontId="16" type="noConversion"/>
  </si>
  <si>
    <t>)</t>
    <phoneticPr fontId="16" type="noConversion"/>
  </si>
  <si>
    <t>m</t>
    <phoneticPr fontId="16" type="noConversion"/>
  </si>
  <si>
    <t>포장헐기</t>
    <phoneticPr fontId="16" type="noConversion"/>
  </si>
  <si>
    <t>㎡</t>
    <phoneticPr fontId="16" type="noConversion"/>
  </si>
  <si>
    <t>㎡</t>
    <phoneticPr fontId="16" type="noConversion"/>
  </si>
  <si>
    <t>ASP포장깨기</t>
    <phoneticPr fontId="16" type="noConversion"/>
  </si>
  <si>
    <t>포장복구</t>
    <phoneticPr fontId="16" type="noConversion"/>
  </si>
  <si>
    <t>㎡</t>
    <phoneticPr fontId="16" type="noConversion"/>
  </si>
  <si>
    <t>ASP포장복구</t>
    <phoneticPr fontId="16" type="noConversion"/>
  </si>
  <si>
    <t>ASP포장복구</t>
    <phoneticPr fontId="16" type="noConversion"/>
  </si>
  <si>
    <t>x</t>
    <phoneticPr fontId="16" type="noConversion"/>
  </si>
  <si>
    <t>x</t>
    <phoneticPr fontId="16" type="noConversion"/>
  </si>
  <si>
    <t>x</t>
    <phoneticPr fontId="16" type="noConversion"/>
  </si>
  <si>
    <t>x</t>
    <phoneticPr fontId="16" type="noConversion"/>
  </si>
  <si>
    <t>개소</t>
    <phoneticPr fontId="16" type="noConversion"/>
  </si>
  <si>
    <t>=</t>
    <phoneticPr fontId="16" type="noConversion"/>
  </si>
  <si>
    <t>㎡</t>
    <phoneticPr fontId="16" type="noConversion"/>
  </si>
  <si>
    <t>ASP포장복구</t>
    <phoneticPr fontId="16" type="noConversion"/>
  </si>
  <si>
    <t>모래</t>
    <phoneticPr fontId="6" type="noConversion"/>
  </si>
  <si>
    <t>x</t>
  </si>
  <si>
    <t>보조기층</t>
    <phoneticPr fontId="6" type="noConversion"/>
  </si>
  <si>
    <t>(</t>
    <phoneticPr fontId="16" type="noConversion"/>
  </si>
  <si>
    <t>+</t>
    <phoneticPr fontId="16" type="noConversion"/>
  </si>
  <si>
    <t>)</t>
    <phoneticPr fontId="16" type="noConversion"/>
  </si>
  <si>
    <t>)</t>
    <phoneticPr fontId="16" type="noConversion"/>
  </si>
  <si>
    <t>보조기층</t>
    <phoneticPr fontId="6" type="noConversion"/>
  </si>
  <si>
    <t>(</t>
    <phoneticPr fontId="16" type="noConversion"/>
  </si>
  <si>
    <t>x</t>
    <phoneticPr fontId="16" type="noConversion"/>
  </si>
  <si>
    <t>+</t>
    <phoneticPr fontId="16" type="noConversion"/>
  </si>
  <si>
    <t>)</t>
    <phoneticPr fontId="16" type="noConversion"/>
  </si>
  <si>
    <t>보조기층</t>
    <phoneticPr fontId="6" type="noConversion"/>
  </si>
  <si>
    <t>(</t>
    <phoneticPr fontId="16" type="noConversion"/>
  </si>
  <si>
    <t>+</t>
    <phoneticPr fontId="16" type="noConversion"/>
  </si>
  <si>
    <t>개소</t>
  </si>
  <si>
    <t>㎥</t>
  </si>
  <si>
    <t>개소</t>
    <phoneticPr fontId="16" type="noConversion"/>
  </si>
  <si>
    <t>=</t>
    <phoneticPr fontId="16" type="noConversion"/>
  </si>
  <si>
    <t>㎥</t>
    <phoneticPr fontId="16" type="noConversion"/>
  </si>
  <si>
    <t>x</t>
    <phoneticPr fontId="16" type="noConversion"/>
  </si>
  <si>
    <t>개소</t>
    <phoneticPr fontId="16" type="noConversion"/>
  </si>
  <si>
    <t>=</t>
    <phoneticPr fontId="16" type="noConversion"/>
  </si>
  <si>
    <t>㎥</t>
    <phoneticPr fontId="16" type="noConversion"/>
  </si>
  <si>
    <t>x</t>
    <phoneticPr fontId="16" type="noConversion"/>
  </si>
  <si>
    <t>개소</t>
    <phoneticPr fontId="16" type="noConversion"/>
  </si>
  <si>
    <t>=</t>
    <phoneticPr fontId="16" type="noConversion"/>
  </si>
  <si>
    <t>㎥</t>
    <phoneticPr fontId="16" type="noConversion"/>
  </si>
  <si>
    <t>보조기층</t>
    <phoneticPr fontId="6" type="noConversion"/>
  </si>
  <si>
    <t>(</t>
    <phoneticPr fontId="16" type="noConversion"/>
  </si>
  <si>
    <t>+</t>
    <phoneticPr fontId="16" type="noConversion"/>
  </si>
  <si>
    <t>)</t>
    <phoneticPr fontId="16" type="noConversion"/>
  </si>
  <si>
    <t>동상방지층</t>
    <phoneticPr fontId="6" type="noConversion"/>
  </si>
  <si>
    <t>x</t>
    <phoneticPr fontId="16" type="noConversion"/>
  </si>
  <si>
    <t>+</t>
    <phoneticPr fontId="16" type="noConversion"/>
  </si>
  <si>
    <t>)</t>
    <phoneticPr fontId="16" type="noConversion"/>
  </si>
  <si>
    <t>동상방지층</t>
    <phoneticPr fontId="6" type="noConversion"/>
  </si>
  <si>
    <t>(</t>
    <phoneticPr fontId="16" type="noConversion"/>
  </si>
  <si>
    <t>x</t>
    <phoneticPr fontId="16" type="noConversion"/>
  </si>
  <si>
    <t>+</t>
    <phoneticPr fontId="16" type="noConversion"/>
  </si>
  <si>
    <t>)</t>
    <phoneticPr fontId="16" type="noConversion"/>
  </si>
  <si>
    <t>개소</t>
    <phoneticPr fontId="16" type="noConversion"/>
  </si>
  <si>
    <t>=</t>
    <phoneticPr fontId="16" type="noConversion"/>
  </si>
  <si>
    <t>㎥</t>
    <phoneticPr fontId="16" type="noConversion"/>
  </si>
  <si>
    <t>x</t>
    <phoneticPr fontId="16" type="noConversion"/>
  </si>
  <si>
    <t>개소</t>
    <phoneticPr fontId="16" type="noConversion"/>
  </si>
  <si>
    <t>=</t>
    <phoneticPr fontId="16" type="noConversion"/>
  </si>
  <si>
    <t>㎥</t>
    <phoneticPr fontId="16" type="noConversion"/>
  </si>
  <si>
    <t>절삭 후 덧씌우기</t>
    <phoneticPr fontId="6" type="noConversion"/>
  </si>
  <si>
    <t>㎡</t>
    <phoneticPr fontId="16" type="noConversion"/>
  </si>
  <si>
    <t>0.0</t>
  </si>
  <si>
    <t>21.0</t>
  </si>
  <si>
    <t>38.0</t>
  </si>
  <si>
    <t>3.0</t>
  </si>
  <si>
    <t>6.0</t>
  </si>
  <si>
    <t>18.0</t>
  </si>
  <si>
    <t>4.0</t>
  </si>
  <si>
    <t>9.0</t>
  </si>
  <si>
    <t>11.0</t>
  </si>
  <si>
    <t>12.0</t>
  </si>
  <si>
    <t>7.0</t>
  </si>
  <si>
    <t>13.0</t>
  </si>
  <si>
    <t>20.0</t>
  </si>
  <si>
    <t>No.74</t>
    <phoneticPr fontId="6" type="noConversion"/>
  </si>
  <si>
    <t>No.72</t>
    <phoneticPr fontId="6" type="noConversion"/>
  </si>
  <si>
    <t>가시설 - 아스콘 - 1.5×2.7</t>
    <phoneticPr fontId="6" type="noConversion"/>
  </si>
  <si>
    <t>수   중 (토사)</t>
    <phoneticPr fontId="6" type="noConversion"/>
  </si>
  <si>
    <t xml:space="preserve"> No.43+0.00</t>
    <phoneticPr fontId="6" type="noConversion"/>
  </si>
  <si>
    <t>(모래부설1300)</t>
    <phoneticPr fontId="16" type="noConversion"/>
  </si>
  <si>
    <t>=</t>
    <phoneticPr fontId="6" type="noConversion"/>
  </si>
  <si>
    <t>(공제)</t>
    <phoneticPr fontId="6" type="noConversion"/>
  </si>
  <si>
    <t>이토관
토공연장</t>
    <phoneticPr fontId="6" type="noConversion"/>
  </si>
  <si>
    <t>No.19</t>
    <phoneticPr fontId="6" type="noConversion"/>
  </si>
  <si>
    <t>No.8</t>
    <phoneticPr fontId="6" type="noConversion"/>
  </si>
  <si>
    <t>No.82</t>
    <phoneticPr fontId="6" type="noConversion"/>
  </si>
  <si>
    <t>토류판가시설</t>
    <phoneticPr fontId="6" type="noConversion"/>
  </si>
  <si>
    <t>시트파일</t>
    <phoneticPr fontId="6" type="noConversion"/>
  </si>
  <si>
    <t xml:space="preserve">시험터파기
공제 </t>
    <phoneticPr fontId="6" type="noConversion"/>
  </si>
  <si>
    <t>추진기지 토공집계표</t>
    <phoneticPr fontId="6" type="noConversion"/>
  </si>
  <si>
    <t>관상단</t>
    <phoneticPr fontId="6" type="noConversion"/>
  </si>
  <si>
    <t>Φ300</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</si>
</sst>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8">
    <numFmt numFmtId="5" formatCode="&quot;₩&quot;#,##0;\-&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0.00_ "/>
    <numFmt numFmtId="177" formatCode="0.00_);[Red]\(0.00\)"/>
    <numFmt numFmtId="178" formatCode="&quot;1:&quot;0.0"/>
    <numFmt numFmtId="179" formatCode="0.0"/>
    <numFmt numFmtId="180" formatCode="_-* #,##0.0_-;\-* #,##0.0_-;_-* &quot;-&quot;?_-;_-@_-"/>
    <numFmt numFmtId="181" formatCode="#."/>
    <numFmt numFmtId="182" formatCode="_ * #,##0.00_ ;_ * \-#,##0.00_ ;_ * &quot;-&quot;??_ ;_ @_ "/>
    <numFmt numFmtId="183" formatCode="#,##0.0000_);\(#,##0.0000\)"/>
    <numFmt numFmtId="184" formatCode="_ * #,##0.00_ ;_ * &quot;₩&quot;\!\-#,##0.00_ ;_ * &quot;-&quot;??_ ;_ @_ "/>
    <numFmt numFmtId="185" formatCode="_ &quot;₩&quot;* #,##0_ ;_ &quot;₩&quot;* &quot;₩&quot;\!\-#,##0_ ;_ &quot;₩&quot;* &quot;-&quot;_ ;_ @_ "/>
    <numFmt numFmtId="186" formatCode="_ &quot;₩&quot;* #,##0.00_ ;_ &quot;₩&quot;* &quot;₩&quot;\!\-#,##0.00_ ;_ &quot;₩&quot;* &quot;-&quot;??_ ;_ @_ "/>
    <numFmt numFmtId="187" formatCode="##.00&quot;㎥&quot;"/>
    <numFmt numFmtId="188" formatCode="##.00&quot;m&quot;"/>
    <numFmt numFmtId="189" formatCode="##0.00&quot;㎥&quot;"/>
    <numFmt numFmtId="190" formatCode="##.00&quot;㎡&quot;"/>
    <numFmt numFmtId="191" formatCode="_-* #,##0.00_-;\-* #,##0.00_-;_-* &quot;-&quot;_-;_-@_-"/>
    <numFmt numFmtId="192" formatCode="0_ "/>
    <numFmt numFmtId="193" formatCode="_ * #,##0_ ;_ * \-#,##0_ ;_ * &quot;-&quot;_ ;_ @_ "/>
    <numFmt numFmtId="194" formatCode="#,###&quot;개소&quot;"/>
    <numFmt numFmtId="195" formatCode="#0.00&quot;㎥&quot;"/>
    <numFmt numFmtId="196" formatCode="#0.00&quot;㎡&quot;"/>
    <numFmt numFmtId="197" formatCode="#,##0.00_ "/>
    <numFmt numFmtId="198" formatCode="&quot;No.&quot;0"/>
    <numFmt numFmtId="199" formatCode="&quot;＋&quot;0.00"/>
    <numFmt numFmtId="200" formatCode="&quot;D&quot;\ 000"/>
    <numFmt numFmtId="201" formatCode="0.0_ "/>
    <numFmt numFmtId="202" formatCode="\ "/>
    <numFmt numFmtId="203" formatCode="&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0;[Red]&quot;₩&quot;&quot;₩&quot;&quot;₩&quot;&quot;₩&quot;&quot;₩&quot;&quot;₩&quot;&quot;₩&quot;&quot;₩&quot;&quot;₩&quot;&quot;₩&quot;&quot;₩&quot;&quot;₩&quot;&quot;₩&quot;&quot;₩&quot;&quot;₩&quot;&quot;₩&quot;&quot;₩&quot;&quot;₩&quot;&quot;₩&quot;&quot;₩&quot;&quot;₩&quot;&quot;₩&quot;&quot;₩&quot;&quot;₩&quot;&quot;₩&quot;&quot;₩&quot;&quot;₩&quot;&quot;₩&quot;&quot;₩&quot;&quot;₩&quot;&quot;₩&quot;&quot;₩&quot;"/>
    <numFmt numFmtId="204" formatCode=";;;"/>
    <numFmt numFmtId="205" formatCode="#,##0&quot; $&quot;;\-#,##0&quot; $&quot;"/>
    <numFmt numFmtId="206" formatCode="&quot;+ &quot;?0.00"/>
    <numFmt numFmtId="207" formatCode="#.00"/>
    <numFmt numFmtId="208" formatCode="0.00;;\-"/>
    <numFmt numFmtId="209" formatCode="0.000;;\-"/>
    <numFmt numFmtId="210" formatCode="#,##0;&quot;-&quot;#,##0"/>
    <numFmt numFmtId="211" formatCode="General;;\-"/>
    <numFmt numFmtId="212" formatCode="0\-\1"/>
    <numFmt numFmtId="213" formatCode="#,##0.000\ &quot;10공/㎥ &quot;"/>
    <numFmt numFmtId="214" formatCode="#,##0.00\ &quot;a &quot;"/>
    <numFmt numFmtId="215" formatCode="&quot;₩&quot;#,##0.00;[Red]&quot;₩&quot;\-#,##0.00"/>
    <numFmt numFmtId="216" formatCode="&quot;₩&quot;#,##0;[Red]&quot;₩&quot;\-#,##0"/>
    <numFmt numFmtId="217" formatCode="%#.00"/>
    <numFmt numFmtId="218" formatCode="#,##0."/>
    <numFmt numFmtId="219" formatCode="_ * #,##0_ ;_ * &quot;₩&quot;\!\-#,##0_ ;_ * &quot;-&quot;_ ;_ @_ "/>
    <numFmt numFmtId="220" formatCode="d\.mmm\.yy"/>
    <numFmt numFmtId="221" formatCode="#,##0;\(#,##0\)"/>
    <numFmt numFmtId="222" formatCode="&quot;$&quot;#,##0.00_);[Red]\(&quot;$&quot;#,##0.00\)"/>
    <numFmt numFmtId="223" formatCode="&quot;$&quot;#,##0_);[Red]\(&quot;$&quot;#,##0\)"/>
    <numFmt numFmtId="224" formatCode="&quot;₩&quot;\!\$#,##0&quot;₩&quot;\!\ ;&quot;₩&quot;\!\(&quot;₩&quot;\!\$#,##0&quot;₩&quot;\!\)"/>
    <numFmt numFmtId="225" formatCode="&quot;$&quot;#,##0.00;;"/>
    <numFmt numFmtId="226" formatCode="\$#,##0;\(\$#,##0\)"/>
    <numFmt numFmtId="227" formatCode="0\ &quot;EA&quot;"/>
    <numFmt numFmtId="228" formatCode="0.00000%"/>
    <numFmt numFmtId="229" formatCode="\$#.00"/>
    <numFmt numFmtId="230" formatCode="\$#."/>
    <numFmt numFmtId="231" formatCode="_-[$€-2]* #,##0.00_-;\-[$€-2]* #,##0.00_-;_-[$€-2]* &quot;-&quot;??_-"/>
    <numFmt numFmtId="232" formatCode="_ * #,##0_ ;_ * &quot;₩&quot;&quot;₩&quot;&quot;₩&quot;&quot;₩&quot;&quot;₩&quot;\-#,##0_ ;_ * &quot;-&quot;_ ;_ @_ "/>
    <numFmt numFmtId="233" formatCode="0.00&quot; ㎠&quot;"/>
    <numFmt numFmtId="234" formatCode="#,##0.000\ &quot;㎏ &quot;"/>
    <numFmt numFmtId="235" formatCode="#,##0.00\ &quot;ℓ &quot;"/>
    <numFmt numFmtId="236" formatCode="#,##0.000\ &quot;m  &quot;"/>
    <numFmt numFmtId="237" formatCode="#,##0.000\ &quot;㎡ &quot;"/>
    <numFmt numFmtId="238" formatCode="#,##0.000\ &quot;㎥ &quot;"/>
    <numFmt numFmtId="239" formatCode="General_)"/>
    <numFmt numFmtId="240" formatCode="&quot;Fr.&quot;\ #,##0;[Red]&quot;Fr.&quot;\ \-#,##0"/>
    <numFmt numFmtId="241" formatCode="&quot;Fr.&quot;\ #,##0.00;[Red]&quot;Fr.&quot;\ \-#,##0.00"/>
    <numFmt numFmtId="242" formatCode="0.000"/>
    <numFmt numFmtId="243" formatCode="&quot;$&quot;#,##0.00"/>
    <numFmt numFmtId="244" formatCode="&quot;₩&quot;#,##0;&quot;₩&quot;&quot;₩&quot;\-#,##0"/>
    <numFmt numFmtId="245" formatCode="_*\ ??_-"/>
    <numFmt numFmtId="246" formatCode="0.0_)"/>
    <numFmt numFmtId="247" formatCode="0\ &quot;t&quot;"/>
    <numFmt numFmtId="248" formatCode="0.0%"/>
    <numFmt numFmtId="249" formatCode="#,##0.00\ &quot;개 &quot;"/>
    <numFmt numFmtId="250" formatCode="#,###\ &quot;개&quot;"/>
    <numFmt numFmtId="251" formatCode="#,##0.0\ &quot;개소 &quot;"/>
    <numFmt numFmtId="252" formatCode="&quot;₩&quot;#,##0;&quot;₩&quot;&quot;₩&quot;&quot;₩&quot;&quot;₩&quot;\-#,##0"/>
    <numFmt numFmtId="253" formatCode="&quot;R$&quot;#,##0.00;&quot;R$&quot;\-#,##0.00"/>
    <numFmt numFmtId="254" formatCode="0.0_);[Red]\(0.0\)"/>
    <numFmt numFmtId="255" formatCode="#,##0_ "/>
    <numFmt numFmtId="256" formatCode="_-* #,##0.000_-;\-* #,##0.000_-;_-* &quot;-&quot;_-;_-@_-"/>
    <numFmt numFmtId="257" formatCode="_-* #,##0.0_-;\-* #,##0.0_-;_-* &quot;-&quot;_-;_-@_-"/>
    <numFmt numFmtId="258" formatCode="@&quot; LINE&quot;"/>
    <numFmt numFmtId="259" formatCode="#,###.00\ &quot;매 &quot;"/>
    <numFmt numFmtId="260" formatCode="0;\-0;\-"/>
    <numFmt numFmtId="261" formatCode="&quot;₩&quot;#,##0_);\(&quot;₩&quot;#,##0\)"/>
    <numFmt numFmtId="262" formatCode="_ * #,##0.000_ ;_ * \-#,##0.000_ ;_ * &quot;-&quot;_ ;_ @_ "/>
    <numFmt numFmtId="263" formatCode="_(&quot;RM&quot;* #,##0.00_);_(&quot;RM&quot;* \(#,##0.00\);_(&quot;RM&quot;* &quot;-&quot;??_);_(@_)"/>
    <numFmt numFmtId="264" formatCode="&quot;US$&quot;#,##0_);\(&quot;US$&quot;#,##0\)"/>
    <numFmt numFmtId="265" formatCode="0.0%;[Red]\-0.0%"/>
    <numFmt numFmtId="266" formatCode="0_);\(0\)"/>
    <numFmt numFmtId="267" formatCode="0.00%;[Red]\-0.00%"/>
    <numFmt numFmtId="268" formatCode="?."/>
    <numFmt numFmtId="269" formatCode="0.000_ "/>
    <numFmt numFmtId="270" formatCode="[Red]#,##0.000;[Red]&quot;-&quot;#,##0.000"/>
    <numFmt numFmtId="271" formatCode="#,##0&quot;칸&quot;"/>
    <numFmt numFmtId="272" formatCode="&quot;₩&quot;#,##0.00;[Red]&quot;₩&quot;&quot;₩&quot;&quot;₩&quot;&quot;₩&quot;&quot;₩&quot;&quot;₩&quot;&quot;₩&quot;\-#,##0.00"/>
    <numFmt numFmtId="273" formatCode="0.000\ "/>
    <numFmt numFmtId="274" formatCode="&quot;  &quot;@"/>
    <numFmt numFmtId="275" formatCode="&quot;     &quot;@"/>
    <numFmt numFmtId="276" formatCode="0.00\ &quot;)&quot;"/>
    <numFmt numFmtId="277" formatCode="0.00\ &quot;)]&quot;"/>
    <numFmt numFmtId="278" formatCode="0.0000000%"/>
    <numFmt numFmtId="279" formatCode="0.00000000000_);[Red]\(0.00000000000\)"/>
    <numFmt numFmtId="280" formatCode="&quot;₩&quot;#,##0.00;\!\-&quot;₩&quot;#,##0.00"/>
    <numFmt numFmtId="281" formatCode="0.00_);[Red]&quot;₩&quot;\!\(0.00&quot;₩&quot;\!\)"/>
    <numFmt numFmtId="282" formatCode="#,##0_);[Red]\(#,##0\)"/>
    <numFmt numFmtId="283" formatCode="&quot;₩&quot;#,##0;[Red]&quot;₩&quot;&quot;₩&quot;&quot;₩&quot;&quot;₩&quot;\-#,##0"/>
    <numFmt numFmtId="284" formatCode="0.000\ &quot;²&quot;"/>
    <numFmt numFmtId="285" formatCode="#,##0.0;\-#,##0.0"/>
    <numFmt numFmtId="286" formatCode="&quot;(&quot;\ 0.00"/>
    <numFmt numFmtId="287" formatCode="&quot;[(&quot;\ 0.00"/>
    <numFmt numFmtId="288" formatCode="0.000000%"/>
    <numFmt numFmtId="289" formatCode="&quot;L.&quot;\ #,##0;&quot;L.&quot;\ \-#,##0"/>
    <numFmt numFmtId="290" formatCode="#,##0\ \ \ \ "/>
    <numFmt numFmtId="291" formatCode="_ * #,##0_ ;_ * &quot;₩&quot;&quot;₩&quot;&quot;₩&quot;&quot;₩&quot;\-#,##0_ ;_ * &quot;-&quot;_ ;_ @_ "/>
    <numFmt numFmtId="292" formatCode="#,##0.0"/>
    <numFmt numFmtId="293" formatCode="#,##0_ ;\-#,##0.0_ ;"/>
    <numFmt numFmtId="294" formatCode="#,##0\ ;[Red]&quot;-&quot;#,##0\ "/>
    <numFmt numFmtId="295" formatCode="* #,##0\ ;[Red]* &quot;-&quot;#,##0\ "/>
    <numFmt numFmtId="296" formatCode="#,##0.####;[Red]&quot;-&quot;#,##0.####"/>
    <numFmt numFmtId="297" formatCode="#,##0.0###\ ;[Red]&quot;-&quot;#,##0.0###\ "/>
    <numFmt numFmtId="298" formatCode="&quot;₩&quot;#,##0.00;&quot;₩&quot;&quot;₩&quot;&quot;₩&quot;&quot;₩&quot;\-#,##0.00"/>
    <numFmt numFmtId="299" formatCode="&quot;D&quot;0&quot;mm&quot;"/>
    <numFmt numFmtId="300" formatCode="&quot;EL.&quot;0.00"/>
    <numFmt numFmtId="301" formatCode="&quot;H=&quot;0.000"/>
    <numFmt numFmtId="302" formatCode="&quot;H=&quot;0.00"/>
    <numFmt numFmtId="303" formatCode="&quot;Ø&quot;0.00"/>
    <numFmt numFmtId="304" formatCode="0&quot;)&quot;"/>
    <numFmt numFmtId="305" formatCode="_-* #,##0.0_-;\-* #,##0.0_-;_-* &quot;-&quot;??_-;_-@_-"/>
    <numFmt numFmtId="306" formatCode="mm&quot;월&quot;\ dd&quot;일&quot;"/>
    <numFmt numFmtId="307" formatCode="0.00000"/>
    <numFmt numFmtId="308" formatCode="_ &quot;₩&quot;* #,##0.00_ ;_ &quot;₩&quot;* \-#,##0.00_ ;_ &quot;₩&quot;* &quot;-&quot;??_ ;_ @_ "/>
    <numFmt numFmtId="309" formatCode="#,##0.0000000;[Red]&quot;-&quot;#,##0.0000000"/>
    <numFmt numFmtId="310" formatCode="_(&quot;$&quot;* #,##0.0_);_(&quot;$&quot;* \(#,##0.0\);_(&quot;$&quot;* &quot;-&quot;??_);_(@_)"/>
    <numFmt numFmtId="311" formatCode="0_);[Red]\(0\)"/>
    <numFmt numFmtId="312" formatCode="#,##0_ ;[Red]\-#,##0\ "/>
    <numFmt numFmtId="313" formatCode="_-* #,##0.00_-;\-* #,##0.00_-;_-* &quot;-&quot;?_-;_-@_-"/>
    <numFmt numFmtId="314" formatCode="#,##0.000;[Red]\-#,##0.000"/>
    <numFmt numFmtId="315" formatCode="&quot;Φ&quot;0"/>
    <numFmt numFmtId="316" formatCode="0&quot;m당&quot;"/>
    <numFmt numFmtId="317" formatCode="&quot;H=&quot;0.00&quot;m&quot;"/>
    <numFmt numFmtId="318" formatCode="&quot;No.&quot;00"/>
    <numFmt numFmtId="319" formatCode="&quot;+&quot;00.0"/>
    <numFmt numFmtId="320" formatCode="#,##0.0_);[Red]\(#,##0.0\)"/>
    <numFmt numFmtId="321" formatCode="#,##0.0\ &quot;m&quot;;[Red]\(#,##0.0\ &quot;m&quot;\)"/>
    <numFmt numFmtId="322" formatCode="0\ &quot;m&quot;"/>
    <numFmt numFmtId="323" formatCode="0.0\ &quot;m&quot;"/>
    <numFmt numFmtId="324" formatCode="&quot;1 : &quot;0.0"/>
    <numFmt numFmtId="325" formatCode="&quot;D=&quot;0"/>
    <numFmt numFmtId="326" formatCode="&quot;{(&quot;\ 0.000\ &quot;＋&quot;"/>
    <numFmt numFmtId="327" formatCode="0.000\ &quot;) ÷ 2&quot;"/>
    <numFmt numFmtId="328" formatCode="&quot;/&quot;\ 0"/>
    <numFmt numFmtId="329" formatCode="&quot;×&quot;\ 0.00\ &quot;} =&quot;"/>
    <numFmt numFmtId="330" formatCode="&quot;×&quot;\ 0.0\ &quot;=&quot;"/>
    <numFmt numFmtId="331" formatCode="0.000_);[Red]\(0.000\)"/>
    <numFmt numFmtId="332" formatCode="&quot;×&quot;\ 0.000\ &quot;} -&quot;"/>
    <numFmt numFmtId="333" formatCode="0.000\ &quot;=&quot;"/>
    <numFmt numFmtId="334" formatCode="0.00&quot;²&quot;"/>
    <numFmt numFmtId="335" formatCode="&quot;/&quot;\ 0\ &quot;}&quot;"/>
    <numFmt numFmtId="336" formatCode="#,##0.000_);[Red]\(#,##0.000\)"/>
  </numFmts>
  <fonts count="220">
    <font>
      <sz val="11"/>
      <name val="돋움"/>
      <family val="3"/>
      <charset val="129"/>
    </font>
    <font>
      <sz val="11"/>
      <color theme="1"/>
      <name val="맑은 고딕"/>
      <family val="2"/>
      <charset val="129"/>
      <scheme val="minor"/>
    </font>
    <font>
      <sz val="11"/>
      <color theme="1"/>
      <name val="맑은 고딕"/>
      <family val="2"/>
      <charset val="129"/>
      <scheme val="minor"/>
    </font>
    <font>
      <sz val="9"/>
      <color theme="1"/>
      <name val="굴림체"/>
      <family val="2"/>
      <charset val="129"/>
    </font>
    <font>
      <sz val="9"/>
      <name val="굴림체"/>
      <family val="3"/>
      <charset val="129"/>
    </font>
    <font>
      <sz val="11"/>
      <name val="돋움"/>
      <family val="3"/>
      <charset val="129"/>
    </font>
    <font>
      <sz val="8"/>
      <name val="돋움"/>
      <family val="3"/>
      <charset val="129"/>
    </font>
    <font>
      <b/>
      <sz val="14"/>
      <name val="굴림체"/>
      <family val="3"/>
      <charset val="129"/>
    </font>
    <font>
      <sz val="11"/>
      <name val="굴림체"/>
      <family val="3"/>
      <charset val="129"/>
    </font>
    <font>
      <sz val="10"/>
      <name val="굴림체"/>
      <family val="3"/>
      <charset val="129"/>
    </font>
    <font>
      <sz val="12"/>
      <name val="바탕체"/>
      <family val="1"/>
      <charset val="129"/>
    </font>
    <font>
      <b/>
      <sz val="10"/>
      <name val="굴림체"/>
      <family val="3"/>
      <charset val="129"/>
    </font>
    <font>
      <b/>
      <sz val="13"/>
      <name val="굴림체"/>
      <family val="3"/>
      <charset val="129"/>
    </font>
    <font>
      <sz val="10"/>
      <name val="돋움"/>
      <family val="3"/>
      <charset val="129"/>
    </font>
    <font>
      <b/>
      <sz val="9"/>
      <name val="굴림체"/>
      <family val="3"/>
      <charset val="129"/>
    </font>
    <font>
      <sz val="12"/>
      <name val="굴림체"/>
      <family val="3"/>
      <charset val="129"/>
    </font>
    <font>
      <sz val="8"/>
      <name val="굴림체"/>
      <family val="3"/>
      <charset val="129"/>
    </font>
    <font>
      <sz val="10"/>
      <name val="Arial"/>
      <family val="2"/>
    </font>
    <font>
      <sz val="1"/>
      <color indexed="16"/>
      <name val="Courier"/>
      <family val="3"/>
    </font>
    <font>
      <sz val="10"/>
      <name val="Courier New"/>
      <family val="3"/>
    </font>
    <font>
      <sz val="1"/>
      <color indexed="0"/>
      <name val="Courier"/>
      <family val="3"/>
    </font>
    <font>
      <sz val="12"/>
      <name val="¹UAAA¼"/>
      <family val="3"/>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0"/>
      <name val="μ¸¿oA¼"/>
      <family val="3"/>
      <charset val="129"/>
    </font>
    <font>
      <sz val="8"/>
      <name val="¹UAAA¼"/>
      <family val="1"/>
      <charset val="129"/>
    </font>
    <font>
      <sz val="12"/>
      <name val="System"/>
      <family val="2"/>
      <charset val="129"/>
    </font>
    <font>
      <sz val="12"/>
      <name val="돋움체"/>
      <family val="3"/>
      <charset val="129"/>
    </font>
    <font>
      <sz val="9"/>
      <color indexed="8"/>
      <name val="굴림체"/>
      <family val="3"/>
      <charset val="129"/>
    </font>
    <font>
      <sz val="8"/>
      <color indexed="12"/>
      <name val="굴림체"/>
      <family val="3"/>
      <charset val="129"/>
    </font>
    <font>
      <sz val="8"/>
      <color indexed="10"/>
      <name val="굴림체"/>
      <family val="3"/>
      <charset val="129"/>
    </font>
    <font>
      <b/>
      <sz val="8"/>
      <name val="굴림체"/>
      <family val="3"/>
      <charset val="129"/>
    </font>
    <font>
      <sz val="7"/>
      <name val="굴림체"/>
      <family val="3"/>
      <charset val="129"/>
    </font>
    <font>
      <b/>
      <sz val="9"/>
      <color indexed="8"/>
      <name val="굴림체"/>
      <family val="3"/>
      <charset val="129"/>
    </font>
    <font>
      <sz val="8"/>
      <color indexed="30"/>
      <name val="굴림체"/>
      <family val="3"/>
      <charset val="129"/>
    </font>
    <font>
      <sz val="10"/>
      <name val="돋움체"/>
      <family val="3"/>
      <charset val="129"/>
    </font>
    <font>
      <sz val="8"/>
      <name val="돋움체"/>
      <family val="3"/>
      <charset val="129"/>
    </font>
    <font>
      <sz val="11"/>
      <color theme="1"/>
      <name val="맑은 고딕"/>
      <family val="2"/>
      <charset val="129"/>
      <scheme val="minor"/>
    </font>
    <font>
      <sz val="9"/>
      <color indexed="81"/>
      <name val="돋움"/>
      <family val="3"/>
      <charset val="129"/>
    </font>
    <font>
      <sz val="12"/>
      <name val="Times New Roman"/>
      <family val="1"/>
    </font>
    <font>
      <sz val="12"/>
      <name val="¹ÙÅÁÃ¼"/>
      <family val="3"/>
      <charset val="129"/>
    </font>
    <font>
      <sz val="12"/>
      <name val="¹UAAA¼"/>
      <family val="1"/>
      <charset val="129"/>
    </font>
    <font>
      <sz val="8"/>
      <color rgb="FFFF0000"/>
      <name val="굴림체"/>
      <family val="3"/>
      <charset val="129"/>
    </font>
    <font>
      <sz val="11"/>
      <color theme="1"/>
      <name val="맑은 고딕"/>
      <family val="3"/>
      <charset val="129"/>
      <scheme val="minor"/>
    </font>
    <font>
      <sz val="9"/>
      <name val="돋움"/>
      <family val="3"/>
      <charset val="129"/>
    </font>
    <font>
      <sz val="8"/>
      <name val="Terminal"/>
      <family val="3"/>
      <charset val="129"/>
    </font>
    <font>
      <sz val="14"/>
      <name val="Terminal"/>
      <family val="3"/>
      <charset val="129"/>
    </font>
    <font>
      <sz val="11"/>
      <name val="맑은 고딕"/>
      <family val="3"/>
      <charset val="129"/>
    </font>
    <font>
      <sz val="9"/>
      <color rgb="FF000000"/>
      <name val="굴림체"/>
      <family val="3"/>
      <charset val="129"/>
    </font>
    <font>
      <sz val="9"/>
      <color theme="1"/>
      <name val="굴림체"/>
      <family val="3"/>
      <charset val="129"/>
    </font>
    <font>
      <sz val="11"/>
      <color indexed="9"/>
      <name val="돋움"/>
      <family val="3"/>
      <charset val="129"/>
    </font>
    <font>
      <sz val="9"/>
      <name val="굴림"/>
      <family val="3"/>
      <charset val="129"/>
    </font>
    <font>
      <sz val="12"/>
      <name val="뼻뮝"/>
      <family val="1"/>
      <charset val="129"/>
    </font>
    <font>
      <sz val="10"/>
      <name val="Times New Roman"/>
      <family val="1"/>
    </font>
    <font>
      <sz val="10"/>
      <color indexed="10"/>
      <name val="바탕체"/>
      <family val="1"/>
      <charset val="129"/>
    </font>
    <font>
      <sz val="10"/>
      <name val="MS Sans Serif"/>
      <family val="2"/>
    </font>
    <font>
      <i/>
      <sz val="12"/>
      <name val="굴림체"/>
      <family val="3"/>
      <charset val="129"/>
    </font>
    <font>
      <sz val="10"/>
      <name val="바탕체"/>
      <family val="1"/>
      <charset val="129"/>
    </font>
    <font>
      <sz val="12"/>
      <name val="¹????¼"/>
      <family val="3"/>
      <charset val="129"/>
    </font>
    <font>
      <sz val="12"/>
      <name val="¹????¼"/>
      <family val="1"/>
      <charset val="129"/>
    </font>
    <font>
      <sz val="11"/>
      <name val="Arial"/>
      <family val="2"/>
    </font>
    <font>
      <sz val="10"/>
      <name val="Arial Narrow"/>
      <family val="2"/>
    </font>
    <font>
      <sz val="10"/>
      <name val="Helv"/>
      <family val="2"/>
    </font>
    <font>
      <sz val="10"/>
      <name val="Geneva"/>
      <family val="2"/>
    </font>
    <font>
      <u/>
      <sz val="11"/>
      <color indexed="36"/>
      <name val="돋움"/>
      <family val="3"/>
      <charset val="129"/>
    </font>
    <font>
      <sz val="1"/>
      <color indexed="8"/>
      <name val="Courier"/>
      <family val="3"/>
    </font>
    <font>
      <sz val="9"/>
      <name val="새굴림"/>
      <family val="1"/>
      <charset val="129"/>
    </font>
    <font>
      <b/>
      <sz val="1"/>
      <color indexed="8"/>
      <name val="Courier"/>
      <family val="3"/>
    </font>
    <font>
      <sz val="11"/>
      <name val="바탕체"/>
      <family val="1"/>
      <charset val="129"/>
    </font>
    <font>
      <sz val="10"/>
      <name val="¸íÁ¶"/>
      <family val="3"/>
      <charset val="129"/>
    </font>
    <font>
      <sz val="9"/>
      <name val="Arial"/>
      <family val="2"/>
    </font>
    <font>
      <b/>
      <sz val="14"/>
      <name val="새굴림"/>
      <family val="1"/>
      <charset val="129"/>
    </font>
    <font>
      <sz val="11"/>
      <color theme="0"/>
      <name val="맑은 고딕"/>
      <family val="3"/>
      <charset val="129"/>
      <scheme val="minor"/>
    </font>
    <font>
      <sz val="10"/>
      <name val="굴림"/>
      <family val="3"/>
      <charset val="129"/>
    </font>
    <font>
      <sz val="12"/>
      <name val="ⓒoUAAA¨u"/>
      <family val="1"/>
      <charset val="129"/>
    </font>
    <font>
      <sz val="11"/>
      <color indexed="8"/>
      <name val="돋움"/>
      <family val="3"/>
      <charset val="129"/>
    </font>
    <font>
      <sz val="12"/>
      <name val="¸íÁ¶"/>
      <family val="3"/>
      <charset val="129"/>
    </font>
    <font>
      <sz val="12"/>
      <name val="¹ÙÅÁÃ¼"/>
      <family val="1"/>
      <charset val="129"/>
    </font>
    <font>
      <sz val="11"/>
      <name val="µ¸¿ò"/>
      <family val="3"/>
      <charset val="129"/>
    </font>
    <font>
      <sz val="11"/>
      <color indexed="16"/>
      <name val="돋움"/>
      <family val="3"/>
      <charset val="129"/>
    </font>
    <font>
      <b/>
      <sz val="8"/>
      <name val="Arial"/>
      <family val="2"/>
    </font>
    <font>
      <sz val="11"/>
      <name val="μ¸¿o"/>
      <family val="1"/>
      <charset val="129"/>
    </font>
    <font>
      <sz val="10"/>
      <name val="±¼¸²A¼"/>
      <family val="3"/>
      <charset val="129"/>
    </font>
    <font>
      <sz val="12"/>
      <name val="Arial"/>
      <family val="2"/>
    </font>
    <font>
      <sz val="10"/>
      <name val="¹ÙÅÁÃ¼"/>
      <family val="1"/>
      <charset val="129"/>
    </font>
    <font>
      <sz val="10"/>
      <name val="±¼¸²Ã¼"/>
      <family val="3"/>
      <charset val="129"/>
    </font>
    <font>
      <b/>
      <sz val="11"/>
      <color indexed="53"/>
      <name val="돋움"/>
      <family val="3"/>
      <charset val="129"/>
    </font>
    <font>
      <b/>
      <sz val="10"/>
      <name val="Helv"/>
      <family val="2"/>
    </font>
    <font>
      <b/>
      <sz val="11"/>
      <color indexed="9"/>
      <name val="돋움"/>
      <family val="3"/>
      <charset val="129"/>
    </font>
    <font>
      <sz val="10"/>
      <color indexed="9"/>
      <name val="Arial"/>
      <family val="2"/>
    </font>
    <font>
      <sz val="10"/>
      <color indexed="24"/>
      <name val="Arial"/>
      <family val="2"/>
    </font>
    <font>
      <b/>
      <sz val="11"/>
      <color indexed="16"/>
      <name val="Arial"/>
      <family val="2"/>
    </font>
    <font>
      <b/>
      <sz val="10"/>
      <color indexed="17"/>
      <name val="Arial"/>
      <family val="2"/>
    </font>
    <font>
      <b/>
      <sz val="9"/>
      <name val="Arial"/>
      <family val="2"/>
    </font>
    <font>
      <sz val="10"/>
      <name val="MS Serif"/>
      <family val="1"/>
    </font>
    <font>
      <b/>
      <i/>
      <sz val="14"/>
      <name val="Times New Roman"/>
      <family val="1"/>
    </font>
    <font>
      <sz val="8"/>
      <name val="Arial"/>
      <family val="2"/>
    </font>
    <font>
      <b/>
      <sz val="11"/>
      <color indexed="8"/>
      <name val="돋움"/>
      <family val="3"/>
      <charset val="129"/>
    </font>
    <font>
      <sz val="10"/>
      <color indexed="16"/>
      <name val="MS Serif"/>
      <family val="1"/>
    </font>
    <font>
      <i/>
      <sz val="1"/>
      <color indexed="8"/>
      <name val="Courier"/>
      <family val="3"/>
    </font>
    <font>
      <u/>
      <sz val="10"/>
      <color indexed="36"/>
      <name val="Arial"/>
      <family val="2"/>
    </font>
    <font>
      <sz val="11"/>
      <color indexed="17"/>
      <name val="돋움"/>
      <family val="3"/>
      <charset val="129"/>
    </font>
    <font>
      <b/>
      <i/>
      <sz val="11"/>
      <name val="Times New Roman"/>
      <family val="1"/>
    </font>
    <font>
      <b/>
      <sz val="10"/>
      <name val="Arial"/>
      <family val="2"/>
    </font>
    <font>
      <b/>
      <i/>
      <sz val="10"/>
      <name val="Times New Roman"/>
      <family val="1"/>
    </font>
    <font>
      <b/>
      <sz val="12"/>
      <name val="Helv"/>
      <family val="2"/>
    </font>
    <font>
      <b/>
      <sz val="12"/>
      <name val="Arial"/>
      <family val="2"/>
    </font>
    <font>
      <b/>
      <sz val="9"/>
      <color indexed="9"/>
      <name val="Arial"/>
      <family val="2"/>
    </font>
    <font>
      <b/>
      <sz val="18"/>
      <color indexed="24"/>
      <name val="Arial"/>
      <family val="2"/>
    </font>
    <font>
      <b/>
      <sz val="12"/>
      <color indexed="24"/>
      <name val="Arial"/>
      <family val="2"/>
    </font>
    <font>
      <b/>
      <i/>
      <sz val="12"/>
      <color indexed="16"/>
      <name val="Times New Roman"/>
      <family val="1"/>
    </font>
    <font>
      <b/>
      <sz val="11"/>
      <color indexed="62"/>
      <name val="돋움"/>
      <family val="3"/>
      <charset val="129"/>
    </font>
    <font>
      <b/>
      <sz val="18"/>
      <name val="Arial"/>
      <family val="2"/>
    </font>
    <font>
      <sz val="10"/>
      <name val="Univers (WN)"/>
      <family val="2"/>
    </font>
    <font>
      <u/>
      <sz val="10"/>
      <color indexed="12"/>
      <name val="Arial"/>
      <family val="2"/>
    </font>
    <font>
      <sz val="11"/>
      <color indexed="53"/>
      <name val="돋움"/>
      <family val="3"/>
      <charset val="129"/>
    </font>
    <font>
      <b/>
      <i/>
      <sz val="12"/>
      <name val="Times New Roman"/>
      <family val="1"/>
    </font>
    <font>
      <b/>
      <sz val="11"/>
      <name val="Helv"/>
      <family val="2"/>
    </font>
    <font>
      <sz val="9"/>
      <name val="돋움체"/>
      <family val="3"/>
      <charset val="129"/>
    </font>
    <font>
      <sz val="11"/>
      <color indexed="60"/>
      <name val="돋움"/>
      <family val="3"/>
      <charset val="129"/>
    </font>
    <font>
      <sz val="7"/>
      <name val="Small Fonts"/>
      <family val="2"/>
    </font>
    <font>
      <sz val="12"/>
      <name val="Helv"/>
      <family val="2"/>
    </font>
    <font>
      <b/>
      <sz val="11"/>
      <color indexed="63"/>
      <name val="돋움"/>
      <family val="3"/>
      <charset val="129"/>
    </font>
    <font>
      <b/>
      <sz val="16"/>
      <name val="Times New Roman"/>
      <family val="1"/>
    </font>
    <font>
      <sz val="8"/>
      <name val="Helv"/>
      <family val="2"/>
    </font>
    <font>
      <b/>
      <sz val="12"/>
      <color indexed="16"/>
      <name val="Arial"/>
      <family val="2"/>
    </font>
    <font>
      <b/>
      <sz val="18"/>
      <color indexed="62"/>
      <name val="맑은 고딕"/>
      <family val="3"/>
      <charset val="129"/>
    </font>
    <font>
      <b/>
      <i/>
      <sz val="18"/>
      <color indexed="16"/>
      <name val="Times New Roman"/>
      <family val="1"/>
    </font>
    <font>
      <b/>
      <sz val="8"/>
      <color indexed="8"/>
      <name val="Helv"/>
      <family val="2"/>
    </font>
    <font>
      <b/>
      <i/>
      <sz val="9"/>
      <name val="Times New Roman"/>
      <family val="1"/>
    </font>
    <font>
      <sz val="18"/>
      <color indexed="12"/>
      <name val="MS Sans Serif"/>
      <family val="2"/>
    </font>
    <font>
      <b/>
      <u/>
      <sz val="13"/>
      <name val="굴림체"/>
      <family val="3"/>
      <charset val="129"/>
    </font>
    <font>
      <b/>
      <sz val="8"/>
      <color indexed="32"/>
      <name val="Arial"/>
      <family val="2"/>
    </font>
    <font>
      <sz val="8"/>
      <name val="바탕체"/>
      <family val="1"/>
      <charset val="129"/>
    </font>
    <font>
      <sz val="11"/>
      <color indexed="10"/>
      <name val="돋움"/>
      <family val="3"/>
      <charset val="129"/>
    </font>
    <font>
      <sz val="11"/>
      <color rgb="FFFF0000"/>
      <name val="맑은 고딕"/>
      <family val="3"/>
      <charset val="129"/>
      <scheme val="minor"/>
    </font>
    <font>
      <b/>
      <sz val="11"/>
      <color rgb="FFFA7D00"/>
      <name val="맑은 고딕"/>
      <family val="3"/>
      <charset val="129"/>
      <scheme val="minor"/>
    </font>
    <font>
      <sz val="12"/>
      <color indexed="24"/>
      <name val="바탕체"/>
      <family val="1"/>
      <charset val="129"/>
    </font>
    <font>
      <b/>
      <sz val="18"/>
      <color indexed="24"/>
      <name val="바탕체"/>
      <family val="1"/>
      <charset val="129"/>
    </font>
    <font>
      <b/>
      <sz val="15"/>
      <color indexed="24"/>
      <name val="바탕체"/>
      <family val="1"/>
      <charset val="129"/>
    </font>
    <font>
      <sz val="11"/>
      <name val="돋움체"/>
      <family val="3"/>
      <charset val="129"/>
    </font>
    <font>
      <sz val="10"/>
      <name val="PragmaticaCTT"/>
      <family val="1"/>
    </font>
    <font>
      <sz val="11"/>
      <color rgb="FF9C0006"/>
      <name val="맑은 고딕"/>
      <family val="3"/>
      <charset val="129"/>
      <scheme val="minor"/>
    </font>
    <font>
      <b/>
      <sz val="14"/>
      <color indexed="12"/>
      <name val="바탕체"/>
      <family val="1"/>
      <charset val="129"/>
    </font>
    <font>
      <u/>
      <sz val="12"/>
      <color indexed="36"/>
      <name val="바탕체"/>
      <family val="1"/>
      <charset val="129"/>
    </font>
    <font>
      <sz val="14"/>
      <name val="뼥?ⓒ"/>
      <family val="3"/>
      <charset val="129"/>
    </font>
    <font>
      <sz val="10"/>
      <color indexed="12"/>
      <name val="돋움"/>
      <family val="3"/>
      <charset val="129"/>
    </font>
    <font>
      <b/>
      <sz val="18"/>
      <name val="(한)신중명조"/>
      <family val="1"/>
      <charset val="129"/>
    </font>
    <font>
      <sz val="11"/>
      <color rgb="FF9C6500"/>
      <name val="맑은 고딕"/>
      <family val="3"/>
      <charset val="129"/>
      <scheme val="minor"/>
    </font>
    <font>
      <sz val="10"/>
      <name val="새굴림"/>
      <family val="1"/>
      <charset val="129"/>
    </font>
    <font>
      <b/>
      <sz val="12"/>
      <name val="굴림"/>
      <family val="3"/>
      <charset val="129"/>
    </font>
    <font>
      <sz val="9"/>
      <name val="바탕체"/>
      <family val="1"/>
      <charset val="129"/>
    </font>
    <font>
      <sz val="10"/>
      <name val="바탕"/>
      <family val="1"/>
      <charset val="129"/>
    </font>
    <font>
      <i/>
      <sz val="11"/>
      <color rgb="FF7F7F7F"/>
      <name val="맑은 고딕"/>
      <family val="3"/>
      <charset val="129"/>
      <scheme val="minor"/>
    </font>
    <font>
      <b/>
      <sz val="11"/>
      <color theme="0"/>
      <name val="맑은 고딕"/>
      <family val="3"/>
      <charset val="129"/>
      <scheme val="minor"/>
    </font>
    <font>
      <b/>
      <sz val="12"/>
      <name val="돋움체"/>
      <family val="3"/>
      <charset val="129"/>
    </font>
    <font>
      <sz val="12"/>
      <name val="명조"/>
      <family val="3"/>
      <charset val="129"/>
    </font>
    <font>
      <b/>
      <sz val="11"/>
      <color indexed="10"/>
      <name val="굴림"/>
      <family val="3"/>
      <charset val="129"/>
    </font>
    <font>
      <sz val="10"/>
      <color indexed="8"/>
      <name val="Arial"/>
      <family val="2"/>
    </font>
    <font>
      <sz val="10"/>
      <name val="명조"/>
      <family val="3"/>
      <charset val="129"/>
    </font>
    <font>
      <b/>
      <sz val="12"/>
      <color indexed="12"/>
      <name val="돋움체"/>
      <family val="3"/>
      <charset val="129"/>
    </font>
    <font>
      <sz val="11"/>
      <color rgb="FFFA7D00"/>
      <name val="맑은 고딕"/>
      <family val="3"/>
      <charset val="129"/>
      <scheme val="minor"/>
    </font>
    <font>
      <u/>
      <sz val="7.7"/>
      <color indexed="36"/>
      <name val="돋움"/>
      <family val="3"/>
      <charset val="129"/>
    </font>
    <font>
      <b/>
      <sz val="11"/>
      <color theme="1"/>
      <name val="맑은 고딕"/>
      <family val="3"/>
      <charset val="129"/>
      <scheme val="minor"/>
    </font>
    <font>
      <sz val="10"/>
      <name val="궁서(English)"/>
      <family val="3"/>
      <charset val="129"/>
    </font>
    <font>
      <b/>
      <sz val="14"/>
      <name val="돋움체"/>
      <family val="3"/>
      <charset val="129"/>
    </font>
    <font>
      <sz val="10"/>
      <color indexed="12"/>
      <name val="굴림체"/>
      <family val="3"/>
      <charset val="129"/>
    </font>
    <font>
      <sz val="11"/>
      <color rgb="FF3F3F76"/>
      <name val="맑은 고딕"/>
      <family val="3"/>
      <charset val="129"/>
      <scheme val="min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b/>
      <sz val="18"/>
      <color theme="3"/>
      <name val="맑은 고딕"/>
      <family val="3"/>
      <charset val="129"/>
      <scheme val="major"/>
    </font>
    <font>
      <sz val="11"/>
      <color rgb="FF006100"/>
      <name val="맑은 고딕"/>
      <family val="3"/>
      <charset val="129"/>
      <scheme val="minor"/>
    </font>
    <font>
      <b/>
      <sz val="11"/>
      <color rgb="FF3F3F3F"/>
      <name val="맑은 고딕"/>
      <family val="3"/>
      <charset val="129"/>
      <scheme val="minor"/>
    </font>
    <font>
      <sz val="8"/>
      <color indexed="10"/>
      <name val="돋움체"/>
      <family val="3"/>
      <charset val="129"/>
    </font>
    <font>
      <b/>
      <u/>
      <sz val="16"/>
      <name val="굴림체"/>
      <family val="3"/>
      <charset val="129"/>
    </font>
    <font>
      <sz val="9.5"/>
      <name val="굴림"/>
      <family val="3"/>
      <charset val="129"/>
    </font>
    <font>
      <sz val="10"/>
      <name val="맑은 고딕"/>
      <family val="3"/>
      <charset val="129"/>
    </font>
    <font>
      <sz val="10"/>
      <color theme="1"/>
      <name val="돋움체"/>
      <family val="3"/>
      <charset val="129"/>
    </font>
    <font>
      <sz val="11"/>
      <color theme="1"/>
      <name val="돋움"/>
      <family val="3"/>
      <charset val="129"/>
    </font>
    <font>
      <sz val="9"/>
      <color rgb="FFFF0000"/>
      <name val="굴림"/>
      <family val="3"/>
      <charset val="129"/>
    </font>
    <font>
      <sz val="9"/>
      <color rgb="FF0000FF"/>
      <name val="굴림"/>
      <family val="3"/>
      <charset val="129"/>
    </font>
    <font>
      <b/>
      <sz val="9"/>
      <name val="굴림"/>
      <family val="3"/>
      <charset val="129"/>
    </font>
    <font>
      <sz val="13"/>
      <name val="돋움체"/>
      <family val="3"/>
      <charset val="129"/>
    </font>
    <font>
      <sz val="10"/>
      <name val="옛체"/>
      <family val="1"/>
      <charset val="129"/>
    </font>
    <font>
      <sz val="12"/>
      <name val="μ¸¿oA¼"/>
      <family val="3"/>
      <charset val="129"/>
    </font>
    <font>
      <sz val="10"/>
      <color indexed="8"/>
      <name val="맑은 고딕"/>
      <family val="3"/>
      <charset val="129"/>
    </font>
    <font>
      <sz val="9"/>
      <color rgb="FFFF0000"/>
      <name val="굴림체"/>
      <family val="3"/>
      <charset val="129"/>
    </font>
    <font>
      <b/>
      <sz val="16"/>
      <name val="맑은 고딕"/>
      <family val="3"/>
      <charset val="129"/>
      <scheme val="minor"/>
    </font>
    <font>
      <sz val="10"/>
      <name val="맑은 고딕"/>
      <family val="3"/>
      <charset val="129"/>
      <scheme val="minor"/>
    </font>
    <font>
      <b/>
      <sz val="9"/>
      <name val="맑은 고딕"/>
      <family val="3"/>
      <charset val="129"/>
      <scheme val="minor"/>
    </font>
    <font>
      <sz val="9"/>
      <name val="맑은 고딕"/>
      <family val="3"/>
      <charset val="129"/>
      <scheme val="minor"/>
    </font>
    <font>
      <sz val="8"/>
      <name val="맑은 고딕"/>
      <family val="3"/>
      <charset val="129"/>
      <scheme val="minor"/>
    </font>
    <font>
      <sz val="9"/>
      <color rgb="FFFF0000"/>
      <name val="맑은 고딕"/>
      <family val="3"/>
      <charset val="129"/>
      <scheme val="minor"/>
    </font>
    <font>
      <sz val="9"/>
      <color indexed="10"/>
      <name val="맑은 고딕"/>
      <family val="3"/>
      <charset val="129"/>
      <scheme val="minor"/>
    </font>
    <font>
      <sz val="11"/>
      <color indexed="10"/>
      <name val="맑은 고딕"/>
      <family val="3"/>
      <charset val="129"/>
      <scheme val="minor"/>
    </font>
    <font>
      <sz val="8"/>
      <name val="바탕"/>
      <family val="1"/>
      <charset val="129"/>
    </font>
    <font>
      <u/>
      <sz val="8.5"/>
      <color indexed="36"/>
      <name val="바탕체"/>
      <family val="1"/>
      <charset val="129"/>
    </font>
    <font>
      <u/>
      <sz val="8.5"/>
      <color indexed="12"/>
      <name val="바탕체"/>
      <family val="1"/>
      <charset val="129"/>
    </font>
    <font>
      <sz val="9"/>
      <color theme="1"/>
      <name val="굴림"/>
      <family val="3"/>
      <charset val="129"/>
    </font>
    <font>
      <b/>
      <sz val="12"/>
      <name val="돋움"/>
      <family val="3"/>
      <charset val="129"/>
    </font>
    <font>
      <sz val="12"/>
      <name val="돋움"/>
      <family val="3"/>
      <charset val="129"/>
    </font>
    <font>
      <b/>
      <sz val="9"/>
      <color indexed="10"/>
      <name val="돋움"/>
      <family val="3"/>
      <charset val="129"/>
    </font>
    <font>
      <b/>
      <sz val="9"/>
      <name val="돋움"/>
      <family val="3"/>
      <charset val="129"/>
    </font>
    <font>
      <b/>
      <sz val="8"/>
      <name val="맑은 고딕"/>
      <family val="3"/>
      <charset val="129"/>
      <scheme val="minor"/>
    </font>
  </fonts>
  <fills count="8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lightGray"/>
    </fill>
    <fill>
      <patternFill patternType="solid">
        <fgColor theme="0" tint="-0.14999847407452621"/>
        <bgColor indexed="64"/>
      </patternFill>
    </fill>
    <fill>
      <patternFill patternType="solid">
        <fgColor rgb="FFCCFFCC"/>
        <bgColor indexed="64"/>
      </patternFill>
    </fill>
    <fill>
      <patternFill patternType="solid">
        <fgColor rgb="FFFFFF0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9"/>
        <bgColor indexed="64"/>
      </patternFill>
    </fill>
    <fill>
      <patternFill patternType="solid">
        <fgColor indexed="45"/>
        <bgColor indexed="45"/>
      </patternFill>
    </fill>
    <fill>
      <patternFill patternType="solid">
        <fgColor indexed="22"/>
        <bgColor indexed="64"/>
      </patternFill>
    </fill>
    <fill>
      <patternFill patternType="solid">
        <fgColor indexed="9"/>
        <bgColor indexed="9"/>
      </patternFill>
    </fill>
    <fill>
      <patternFill patternType="solid">
        <fgColor indexed="15"/>
        <bgColor indexed="64"/>
      </patternFill>
    </fill>
    <fill>
      <patternFill patternType="solid">
        <fgColor indexed="37"/>
        <bgColor indexed="64"/>
      </patternFill>
    </fill>
    <fill>
      <patternFill patternType="solid">
        <fgColor indexed="26"/>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6"/>
        <bgColor indexed="64"/>
      </patternFill>
    </fill>
    <fill>
      <patternFill patternType="solid">
        <fgColor indexed="41"/>
        <bgColor indexed="64"/>
      </patternFill>
    </fill>
    <fill>
      <patternFill patternType="solid">
        <fgColor indexed="43"/>
        <bgColor indexed="43"/>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FFFFCC"/>
      </patternFill>
    </fill>
    <fill>
      <patternFill patternType="mediumGray">
        <fgColor indexed="0"/>
      </patternFill>
    </fill>
    <fill>
      <patternFill patternType="solid">
        <fgColor rgb="FFFFEB9C"/>
      </patternFill>
    </fill>
    <fill>
      <patternFill patternType="solid">
        <fgColor indexed="42"/>
        <bgColor indexed="64"/>
      </patternFill>
    </fill>
    <fill>
      <patternFill patternType="solid">
        <fgColor rgb="FFA5A5A5"/>
      </patternFill>
    </fill>
    <fill>
      <patternFill patternType="solid">
        <fgColor rgb="FFFFCC99"/>
      </patternFill>
    </fill>
    <fill>
      <patternFill patternType="solid">
        <fgColor rgb="FFC6EFCE"/>
      </patternFill>
    </fill>
    <fill>
      <patternFill patternType="solid">
        <fgColor theme="6" tint="0.79998168889431442"/>
        <bgColor indexed="64"/>
      </patternFill>
    </fill>
    <fill>
      <patternFill patternType="solid">
        <fgColor theme="0" tint="-4.9989318521683403E-2"/>
        <bgColor indexed="64"/>
      </patternFill>
    </fill>
  </fills>
  <borders count="117">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hair">
        <color indexed="64"/>
      </left>
      <right style="hair">
        <color indexed="64"/>
      </right>
      <top/>
      <bottom style="hair">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bottom/>
      <diagonal/>
    </border>
    <border>
      <left/>
      <right/>
      <top style="thin">
        <color indexed="64"/>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rgb="FF000000"/>
      </left>
      <right style="hair">
        <color rgb="FF000000"/>
      </right>
      <top style="hair">
        <color rgb="FF000000"/>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top style="double">
        <color indexed="64"/>
      </top>
      <bottom/>
      <diagonal/>
    </border>
    <border>
      <left style="thick">
        <color indexed="51"/>
      </left>
      <right/>
      <top style="thick">
        <color indexed="51"/>
      </top>
      <bottom style="thick">
        <color indexed="51"/>
      </bottom>
      <diagonal/>
    </border>
    <border>
      <left style="thick">
        <color indexed="9"/>
      </left>
      <right/>
      <top style="thick">
        <color indexed="9"/>
      </top>
      <bottom style="thick">
        <color indexed="23"/>
      </bottom>
      <diagonal/>
    </border>
    <border>
      <left style="thin">
        <color indexed="23"/>
      </left>
      <right style="thin">
        <color indexed="9"/>
      </right>
      <top style="thin">
        <color indexed="23"/>
      </top>
      <bottom/>
      <diagonal/>
    </border>
    <border>
      <left style="thin">
        <color indexed="23"/>
      </left>
      <right style="thin">
        <color indexed="23"/>
      </right>
      <top style="thin">
        <color indexed="23"/>
      </top>
      <bottom/>
      <diagonal/>
    </border>
    <border>
      <left/>
      <right/>
      <top style="medium">
        <color indexed="64"/>
      </top>
      <bottom style="medium">
        <color indexed="64"/>
      </bottom>
      <diagonal/>
    </border>
    <border>
      <left style="thin">
        <color indexed="23"/>
      </left>
      <right style="thin">
        <color indexed="9"/>
      </right>
      <top style="thin">
        <color indexed="9"/>
      </top>
      <bottom style="thin">
        <color indexed="23"/>
      </bottom>
      <diagonal/>
    </border>
    <border>
      <left style="thin">
        <color indexed="22"/>
      </left>
      <right style="thin">
        <color indexed="22"/>
      </right>
      <top/>
      <bottom/>
      <diagonal/>
    </border>
    <border>
      <left style="thin">
        <color indexed="23"/>
      </left>
      <right style="thin">
        <color indexed="9"/>
      </right>
      <top style="thin">
        <color indexed="23"/>
      </top>
      <bottom style="thin">
        <color indexed="9"/>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rgb="FF7F7F7F"/>
      </left>
      <right style="thin">
        <color rgb="FF7F7F7F"/>
      </right>
      <top style="thin">
        <color rgb="FF7F7F7F"/>
      </top>
      <bottom style="thin">
        <color rgb="FF7F7F7F"/>
      </bottom>
      <diagonal/>
    </border>
    <border>
      <left style="thin">
        <color indexed="10"/>
      </left>
      <right/>
      <top/>
      <bottom/>
      <diagonal/>
    </border>
    <border>
      <left style="thin">
        <color indexed="8"/>
      </left>
      <right/>
      <top/>
      <bottom/>
      <diagonal/>
    </border>
    <border>
      <left style="thin">
        <color indexed="64"/>
      </left>
      <right style="thin">
        <color indexed="12"/>
      </right>
      <top/>
      <bottom/>
      <diagonal/>
    </border>
    <border>
      <left style="thin">
        <color indexed="64"/>
      </left>
      <right style="hair">
        <color indexed="64"/>
      </right>
      <top/>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dotted">
        <color indexed="64"/>
      </left>
      <right style="dotted">
        <color indexed="64"/>
      </right>
      <top style="thin">
        <color indexed="64"/>
      </top>
      <bottom/>
      <diagonal/>
    </border>
    <border>
      <left style="hair">
        <color indexed="64"/>
      </left>
      <right/>
      <top style="hair">
        <color indexed="64"/>
      </top>
      <bottom style="hair">
        <color indexed="64"/>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bottom/>
      <diagonal/>
    </border>
    <border>
      <left style="thin">
        <color indexed="64"/>
      </left>
      <right style="thin">
        <color indexed="64"/>
      </right>
      <top/>
      <bottom style="hair">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9"/>
      </right>
      <top style="thin">
        <color indexed="9"/>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9"/>
      </right>
      <top style="thin">
        <color indexed="23"/>
      </top>
      <bottom style="thin">
        <color indexed="9"/>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auto="1"/>
      </top>
      <bottom/>
      <diagonal/>
    </border>
    <border>
      <left style="thin">
        <color auto="1"/>
      </left>
      <right style="thin">
        <color auto="1"/>
      </right>
      <top/>
      <bottom/>
      <diagonal/>
    </border>
    <border>
      <left style="thin">
        <color indexed="64"/>
      </left>
      <right/>
      <top/>
      <bottom/>
      <diagonal/>
    </border>
    <border>
      <left/>
      <right style="thin">
        <color indexed="64"/>
      </right>
      <top style="hair">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s>
  <cellStyleXfs count="48765">
    <xf numFmtId="0" fontId="0" fillId="0" borderId="0">
      <alignment vertical="center"/>
    </xf>
    <xf numFmtId="0" fontId="4" fillId="0" borderId="0">
      <alignment horizontal="center" vertical="center"/>
    </xf>
    <xf numFmtId="181" fontId="18" fillId="0" borderId="0">
      <protection locked="0"/>
    </xf>
    <xf numFmtId="181" fontId="18" fillId="0" borderId="0">
      <protection locked="0"/>
    </xf>
    <xf numFmtId="3" fontId="19" fillId="0" borderId="4">
      <alignment horizontal="right" vertical="center"/>
    </xf>
    <xf numFmtId="0" fontId="22" fillId="2" borderId="0" applyNumberFormat="0" applyBorder="0" applyAlignment="0" applyProtection="0">
      <alignment vertical="center"/>
    </xf>
    <xf numFmtId="0" fontId="22" fillId="3"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0"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3" fillId="12"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185" fontId="21" fillId="0" borderId="0" applyFont="0" applyFill="0" applyBorder="0" applyAlignment="0" applyProtection="0"/>
    <xf numFmtId="186" fontId="21" fillId="0" borderId="0" applyFont="0" applyFill="0" applyBorder="0" applyAlignment="0" applyProtection="0"/>
    <xf numFmtId="181" fontId="18" fillId="0" borderId="0">
      <protection locked="0"/>
    </xf>
    <xf numFmtId="186" fontId="39" fillId="0" borderId="0" applyFont="0" applyFill="0" applyBorder="0" applyAlignment="0" applyProtection="0"/>
    <xf numFmtId="184" fontId="21" fillId="0" borderId="0" applyFont="0" applyFill="0" applyBorder="0" applyAlignment="0" applyProtection="0"/>
    <xf numFmtId="181" fontId="18" fillId="0" borderId="0">
      <protection locked="0"/>
    </xf>
    <xf numFmtId="0" fontId="40" fillId="0" borderId="0"/>
    <xf numFmtId="0" fontId="41" fillId="0" borderId="0"/>
    <xf numFmtId="183" fontId="10" fillId="0" borderId="0">
      <protection locked="0"/>
    </xf>
    <xf numFmtId="38" fontId="17" fillId="0" borderId="0" applyFont="0" applyFill="0" applyBorder="0" applyAlignment="0" applyProtection="0"/>
    <xf numFmtId="183" fontId="10" fillId="0" borderId="0">
      <protection locked="0"/>
    </xf>
    <xf numFmtId="0" fontId="42" fillId="0" borderId="0" applyFont="0" applyFill="0" applyBorder="0" applyAlignment="0" applyProtection="0"/>
    <xf numFmtId="0" fontId="5" fillId="0" borderId="0"/>
    <xf numFmtId="183" fontId="10" fillId="0" borderId="0">
      <protection locked="0"/>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3" fillId="19" borderId="0" applyNumberFormat="0" applyBorder="0" applyAlignment="0" applyProtection="0">
      <alignment vertical="center"/>
    </xf>
    <xf numFmtId="0" fontId="24" fillId="0" borderId="0" applyNumberFormat="0" applyFill="0" applyBorder="0" applyAlignment="0" applyProtection="0">
      <alignment vertical="center"/>
    </xf>
    <xf numFmtId="0" fontId="25" fillId="20" borderId="10" applyNumberFormat="0" applyAlignment="0" applyProtection="0">
      <alignment vertical="center"/>
    </xf>
    <xf numFmtId="0" fontId="26" fillId="3" borderId="0" applyNumberFormat="0" applyBorder="0" applyAlignment="0" applyProtection="0">
      <alignment vertical="center"/>
    </xf>
    <xf numFmtId="0" fontId="5" fillId="21" borderId="8" applyNumberFormat="0" applyFont="0" applyAlignment="0" applyProtection="0">
      <alignment vertical="center"/>
    </xf>
    <xf numFmtId="181" fontId="20" fillId="0" borderId="0">
      <protection locked="0"/>
    </xf>
    <xf numFmtId="0" fontId="27" fillId="22" borderId="0" applyNumberFormat="0" applyBorder="0" applyAlignment="0" applyProtection="0">
      <alignment vertical="center"/>
    </xf>
    <xf numFmtId="0" fontId="28" fillId="0" borderId="0" applyNumberFormat="0" applyFill="0" applyBorder="0" applyAlignment="0" applyProtection="0">
      <alignment vertical="center"/>
    </xf>
    <xf numFmtId="0" fontId="29" fillId="23" borderId="13" applyNumberFormat="0" applyAlignment="0" applyProtection="0">
      <alignment vertical="center"/>
    </xf>
    <xf numFmtId="0" fontId="30" fillId="0" borderId="14" applyNumberFormat="0" applyFill="0" applyAlignment="0" applyProtection="0">
      <alignment vertical="center"/>
    </xf>
    <xf numFmtId="0" fontId="31" fillId="0" borderId="15" applyNumberFormat="0" applyFill="0" applyAlignment="0" applyProtection="0">
      <alignment vertical="center"/>
    </xf>
    <xf numFmtId="0" fontId="32" fillId="7" borderId="10" applyNumberFormat="0" applyAlignment="0" applyProtection="0">
      <alignment vertical="center"/>
    </xf>
    <xf numFmtId="0" fontId="33" fillId="0" borderId="0" applyNumberFormat="0" applyFill="0" applyBorder="0" applyAlignment="0" applyProtection="0">
      <alignment vertical="center"/>
    </xf>
    <xf numFmtId="0" fontId="34" fillId="0" borderId="16" applyNumberFormat="0" applyFill="0" applyAlignment="0" applyProtection="0">
      <alignment vertical="center"/>
    </xf>
    <xf numFmtId="0" fontId="35" fillId="0" borderId="17" applyNumberFormat="0" applyFill="0" applyAlignment="0" applyProtection="0">
      <alignment vertical="center"/>
    </xf>
    <xf numFmtId="0" fontId="36" fillId="0" borderId="18" applyNumberFormat="0" applyFill="0" applyAlignment="0" applyProtection="0">
      <alignment vertical="center"/>
    </xf>
    <xf numFmtId="0" fontId="36" fillId="0" borderId="0" applyNumberFormat="0" applyFill="0" applyBorder="0" applyAlignment="0" applyProtection="0">
      <alignment vertical="center"/>
    </xf>
    <xf numFmtId="0" fontId="37" fillId="4" borderId="0" applyNumberFormat="0" applyBorder="0" applyAlignment="0" applyProtection="0">
      <alignment vertical="center"/>
    </xf>
    <xf numFmtId="0" fontId="38" fillId="20" borderId="19" applyNumberFormat="0" applyAlignment="0" applyProtection="0">
      <alignment vertical="center"/>
    </xf>
    <xf numFmtId="43" fontId="5" fillId="0" borderId="0" applyFont="0" applyFill="0" applyBorder="0" applyAlignment="0" applyProtection="0">
      <alignment vertical="center"/>
    </xf>
    <xf numFmtId="41" fontId="5" fillId="0" borderId="0" applyFont="0" applyFill="0" applyBorder="0" applyAlignment="0" applyProtection="0">
      <alignment vertical="center"/>
    </xf>
    <xf numFmtId="44" fontId="5" fillId="0" borderId="0" applyFont="0" applyFill="0" applyBorder="0" applyAlignment="0" applyProtection="0">
      <alignment vertical="center"/>
    </xf>
    <xf numFmtId="42"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xf numFmtId="0" fontId="9" fillId="0" borderId="0"/>
    <xf numFmtId="0" fontId="13" fillId="0" borderId="0"/>
    <xf numFmtId="0" fontId="5" fillId="0" borderId="0"/>
    <xf numFmtId="41" fontId="52"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4" fillId="0" borderId="0">
      <protection locked="0"/>
    </xf>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xf numFmtId="37" fontId="56" fillId="0" borderId="0"/>
    <xf numFmtId="37" fontId="55" fillId="0" borderId="0"/>
    <xf numFmtId="0" fontId="17" fillId="0" borderId="0" applyNumberFormat="0" applyFill="0" applyBorder="0" applyAlignment="0" applyProtection="0"/>
    <xf numFmtId="41" fontId="4" fillId="0" borderId="0" applyFont="0" applyFill="0" applyBorder="0" applyAlignment="0" applyProtection="0"/>
    <xf numFmtId="41" fontId="3" fillId="0" borderId="0" applyFont="0" applyFill="0" applyBorder="0" applyAlignment="0" applyProtection="0">
      <alignment vertical="center"/>
    </xf>
    <xf numFmtId="0" fontId="4" fillId="0" borderId="0"/>
    <xf numFmtId="0" fontId="9" fillId="0" borderId="0"/>
    <xf numFmtId="0" fontId="5" fillId="0" borderId="0">
      <alignment vertical="center"/>
    </xf>
    <xf numFmtId="0" fontId="9" fillId="0" borderId="0"/>
    <xf numFmtId="0" fontId="50" fillId="0" borderId="0"/>
    <xf numFmtId="0" fontId="17" fillId="0" borderId="0">
      <alignment vertical="center"/>
    </xf>
    <xf numFmtId="0" fontId="52" fillId="0" borderId="0">
      <alignment vertical="center"/>
    </xf>
    <xf numFmtId="0" fontId="52" fillId="0" borderId="0">
      <alignment vertical="center"/>
    </xf>
    <xf numFmtId="0" fontId="5" fillId="0" borderId="0"/>
    <xf numFmtId="0" fontId="5" fillId="0" borderId="0"/>
    <xf numFmtId="0" fontId="5" fillId="0" borderId="0"/>
    <xf numFmtId="41" fontId="5" fillId="0" borderId="0" applyFont="0" applyFill="0" applyBorder="0" applyAlignment="0" applyProtection="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 fillId="0" borderId="0">
      <alignment vertical="center"/>
    </xf>
    <xf numFmtId="0" fontId="61" fillId="0" borderId="0"/>
    <xf numFmtId="0" fontId="5" fillId="0" borderId="0"/>
    <xf numFmtId="0" fontId="61" fillId="0" borderId="0"/>
    <xf numFmtId="0" fontId="2" fillId="0" borderId="0">
      <alignment vertical="center"/>
    </xf>
    <xf numFmtId="0" fontId="5" fillId="0" borderId="0">
      <alignment vertical="center"/>
    </xf>
    <xf numFmtId="0" fontId="67" fillId="0" borderId="0"/>
    <xf numFmtId="182" fontId="68" fillId="0" borderId="0" applyFont="0" applyFill="0" applyBorder="0" applyAlignment="0" applyProtection="0"/>
    <xf numFmtId="202" fontId="10" fillId="0" borderId="0" applyFill="0" applyBorder="0" applyProtection="0"/>
    <xf numFmtId="0" fontId="17" fillId="0" borderId="0"/>
    <xf numFmtId="0" fontId="68" fillId="0" borderId="0" applyFont="0" applyFill="0" applyBorder="0" applyAlignment="0" applyProtection="0"/>
    <xf numFmtId="0" fontId="18" fillId="0" borderId="0">
      <protection locked="0"/>
    </xf>
    <xf numFmtId="0"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8" fillId="0" borderId="0">
      <protection locked="0"/>
    </xf>
    <xf numFmtId="182"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xf numFmtId="3" fontId="42" fillId="0" borderId="2"/>
    <xf numFmtId="0" fontId="69" fillId="0" borderId="20">
      <alignment horizontal="centerContinuous" vertical="center"/>
    </xf>
    <xf numFmtId="24" fontId="70" fillId="0" borderId="0" applyFont="0" applyFill="0" applyBorder="0" applyAlignment="0" applyProtection="0"/>
    <xf numFmtId="203" fontId="70" fillId="0" borderId="0" applyNumberFormat="0" applyFont="0" applyFill="0" applyBorder="0" applyAlignment="0" applyProtection="0"/>
    <xf numFmtId="0" fontId="70" fillId="0" borderId="0" applyNumberFormat="0" applyFont="0" applyFill="0" applyBorder="0" applyAlignment="0" applyProtection="0"/>
    <xf numFmtId="203" fontId="70" fillId="0" borderId="0" applyNumberFormat="0" applyFont="0" applyFill="0" applyBorder="0" applyAlignment="0" applyProtection="0"/>
    <xf numFmtId="0" fontId="70" fillId="0" borderId="0" applyNumberFormat="0" applyFont="0" applyFill="0" applyBorder="0" applyAlignment="0" applyProtection="0"/>
    <xf numFmtId="40" fontId="70" fillId="0" borderId="0" applyFont="0" applyFill="0" applyBorder="0" applyAlignment="0" applyProtection="0"/>
    <xf numFmtId="40" fontId="10" fillId="0" borderId="29"/>
    <xf numFmtId="0" fontId="71" fillId="0" borderId="0">
      <alignment vertical="center"/>
    </xf>
    <xf numFmtId="38" fontId="10" fillId="0" borderId="1">
      <alignment horizontal="right"/>
    </xf>
    <xf numFmtId="38" fontId="10" fillId="0" borderId="1">
      <alignment horizontal="right"/>
    </xf>
    <xf numFmtId="40" fontId="70" fillId="0" borderId="0" applyFont="0" applyFill="0" applyBorder="0" applyAlignment="0" applyProtection="0"/>
    <xf numFmtId="204" fontId="72" fillId="0" borderId="2">
      <alignment vertical="center"/>
    </xf>
    <xf numFmtId="0" fontId="10" fillId="0" borderId="0"/>
    <xf numFmtId="0" fontId="10" fillId="0" borderId="0"/>
    <xf numFmtId="0" fontId="17" fillId="0" borderId="0" applyFont="0" applyFill="0" applyBorder="0" applyAlignment="0" applyProtection="0"/>
    <xf numFmtId="0" fontId="73" fillId="0" borderId="0" applyFont="0" applyFill="0" applyBorder="0" applyAlignment="0" applyProtection="0"/>
    <xf numFmtId="0" fontId="74" fillId="0" borderId="0" applyFont="0" applyFill="0" applyBorder="0" applyAlignment="0" applyProtection="0"/>
    <xf numFmtId="0" fontId="17" fillId="0" borderId="0"/>
    <xf numFmtId="0" fontId="17" fillId="0" borderId="0" applyNumberFormat="0" applyFill="0" applyBorder="0" applyAlignment="0" applyProtection="0"/>
    <xf numFmtId="0" fontId="15" fillId="0" borderId="0"/>
    <xf numFmtId="193" fontId="17" fillId="0" borderId="0" applyFont="0" applyFill="0" applyBorder="0" applyAlignment="0" applyProtection="0"/>
    <xf numFmtId="193" fontId="17" fillId="0" borderId="0" applyFont="0" applyFill="0" applyBorder="0" applyAlignment="0" applyProtection="0"/>
    <xf numFmtId="38" fontId="7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17" fillId="0" borderId="0" applyFont="0" applyFill="0" applyBorder="0" applyAlignment="0" applyProtection="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5" fillId="0" borderId="0"/>
    <xf numFmtId="0" fontId="10" fillId="0" borderId="0"/>
    <xf numFmtId="0" fontId="5" fillId="0" borderId="0"/>
    <xf numFmtId="0" fontId="17"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17" fillId="0" borderId="0"/>
    <xf numFmtId="182" fontId="17" fillId="0" borderId="0" applyFont="0" applyFill="0" applyBorder="0" applyAlignment="0" applyProtection="0"/>
    <xf numFmtId="0" fontId="5" fillId="0" borderId="0"/>
    <xf numFmtId="0" fontId="5" fillId="0" borderId="0"/>
    <xf numFmtId="0" fontId="17" fillId="0" borderId="0"/>
    <xf numFmtId="182" fontId="17" fillId="0" borderId="0" applyFont="0" applyFill="0" applyBorder="0" applyAlignment="0" applyProtection="0"/>
    <xf numFmtId="0" fontId="17" fillId="0" borderId="0"/>
    <xf numFmtId="0" fontId="17" fillId="0" borderId="0"/>
    <xf numFmtId="0" fontId="68"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17" fillId="0" borderId="0"/>
    <xf numFmtId="0" fontId="9" fillId="0" borderId="0" applyFont="0" applyFill="0" applyBorder="0" applyAlignment="0" applyProtection="0"/>
    <xf numFmtId="0" fontId="9" fillId="0" borderId="0" applyFont="0" applyFill="0" applyBorder="0" applyAlignment="0" applyProtection="0"/>
    <xf numFmtId="0" fontId="17" fillId="0" borderId="0"/>
    <xf numFmtId="0" fontId="17" fillId="0" borderId="0"/>
    <xf numFmtId="0" fontId="5" fillId="0" borderId="0"/>
    <xf numFmtId="0" fontId="17" fillId="0" borderId="0"/>
    <xf numFmtId="0" fontId="5" fillId="0" borderId="0"/>
    <xf numFmtId="0" fontId="5" fillId="0" borderId="0"/>
    <xf numFmtId="0" fontId="17" fillId="0" borderId="0"/>
    <xf numFmtId="0" fontId="17" fillId="0" borderId="0"/>
    <xf numFmtId="0" fontId="17" fillId="0" borderId="0"/>
    <xf numFmtId="0" fontId="17" fillId="0" borderId="0"/>
    <xf numFmtId="0" fontId="68" fillId="0" borderId="0"/>
    <xf numFmtId="0" fontId="17" fillId="0" borderId="0"/>
    <xf numFmtId="0" fontId="5" fillId="0" borderId="0"/>
    <xf numFmtId="0" fontId="17" fillId="0" borderId="0"/>
    <xf numFmtId="0" fontId="9" fillId="0" borderId="0" applyFont="0" applyFill="0" applyBorder="0" applyAlignment="0" applyProtection="0"/>
    <xf numFmtId="0" fontId="68" fillId="0" borderId="0"/>
    <xf numFmtId="0" fontId="68" fillId="0" borderId="0"/>
    <xf numFmtId="0" fontId="17" fillId="0" borderId="0"/>
    <xf numFmtId="0" fontId="17" fillId="0" borderId="0"/>
    <xf numFmtId="0" fontId="17" fillId="0" borderId="0"/>
    <xf numFmtId="0" fontId="17" fillId="0" borderId="0"/>
    <xf numFmtId="182" fontId="17" fillId="0" borderId="0" applyFont="0" applyFill="0" applyBorder="0" applyAlignment="0" applyProtection="0"/>
    <xf numFmtId="0" fontId="6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17" fillId="0" borderId="0"/>
    <xf numFmtId="0" fontId="17" fillId="0" borderId="0"/>
    <xf numFmtId="0" fontId="17" fillId="0" borderId="0"/>
    <xf numFmtId="0" fontId="68" fillId="0" borderId="0"/>
    <xf numFmtId="0" fontId="17" fillId="0" borderId="0"/>
    <xf numFmtId="0" fontId="5" fillId="0" borderId="0"/>
    <xf numFmtId="0" fontId="5" fillId="0" borderId="0"/>
    <xf numFmtId="0" fontId="68"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0" borderId="0"/>
    <xf numFmtId="0" fontId="17" fillId="0" borderId="0"/>
    <xf numFmtId="0" fontId="70" fillId="0" borderId="0"/>
    <xf numFmtId="0" fontId="70"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17" fillId="0" borderId="0"/>
    <xf numFmtId="0" fontId="5" fillId="0" borderId="0"/>
    <xf numFmtId="0" fontId="5" fillId="0" borderId="0"/>
    <xf numFmtId="0" fontId="5"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17" fillId="0" borderId="0"/>
    <xf numFmtId="0" fontId="17" fillId="0" borderId="0"/>
    <xf numFmtId="0" fontId="17" fillId="0" borderId="0"/>
    <xf numFmtId="0" fontId="9" fillId="0" borderId="0" applyFont="0" applyFill="0" applyBorder="0" applyAlignment="0" applyProtection="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9" fillId="0" borderId="0" applyFont="0" applyFill="0" applyBorder="0" applyAlignment="0" applyProtection="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182" fontId="17" fillId="0" borderId="0" applyFont="0" applyFill="0" applyBorder="0" applyAlignment="0" applyProtection="0"/>
    <xf numFmtId="0" fontId="5" fillId="0" borderId="0"/>
    <xf numFmtId="0" fontId="5" fillId="0" borderId="0"/>
    <xf numFmtId="0" fontId="5" fillId="0" borderId="0"/>
    <xf numFmtId="0" fontId="5" fillId="0" borderId="0"/>
    <xf numFmtId="0" fontId="68"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17"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xf numFmtId="0" fontId="75" fillId="0" borderId="0" applyFont="0" applyFill="0" applyBorder="0" applyAlignment="0" applyProtection="0"/>
    <xf numFmtId="0" fontId="7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68" fillId="0" borderId="0"/>
    <xf numFmtId="182" fontId="17" fillId="0" borderId="0" applyFont="0" applyFill="0" applyBorder="0" applyAlignment="0" applyProtection="0"/>
    <xf numFmtId="0" fontId="5" fillId="0" borderId="0"/>
    <xf numFmtId="0" fontId="5" fillId="0" borderId="0"/>
    <xf numFmtId="0" fontId="9" fillId="0" borderId="0" applyFont="0" applyFill="0" applyBorder="0" applyAlignment="0" applyProtection="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0" borderId="0"/>
    <xf numFmtId="0" fontId="17" fillId="0" borderId="0"/>
    <xf numFmtId="0" fontId="70" fillId="0" borderId="0"/>
    <xf numFmtId="0" fontId="70" fillId="0" borderId="0"/>
    <xf numFmtId="0" fontId="17" fillId="0" borderId="0"/>
    <xf numFmtId="0" fontId="17" fillId="0" borderId="0"/>
    <xf numFmtId="0" fontId="17" fillId="0" borderId="0"/>
    <xf numFmtId="182" fontId="17" fillId="0" borderId="0" applyFont="0" applyFill="0" applyBorder="0" applyAlignment="0" applyProtection="0"/>
    <xf numFmtId="182" fontId="17" fillId="0" borderId="0" applyFont="0" applyFill="0" applyBorder="0" applyAlignment="0" applyProtection="0"/>
    <xf numFmtId="0" fontId="77"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17" fillId="0" borderId="0"/>
    <xf numFmtId="182" fontId="17" fillId="0" borderId="0" applyFont="0" applyFill="0" applyBorder="0" applyAlignment="0" applyProtection="0"/>
    <xf numFmtId="0" fontId="68"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17" fillId="0" borderId="0"/>
    <xf numFmtId="0" fontId="17" fillId="0" borderId="0"/>
    <xf numFmtId="0" fontId="17"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5" fillId="0" borderId="0"/>
    <xf numFmtId="0" fontId="70" fillId="0" borderId="0"/>
    <xf numFmtId="0" fontId="17" fillId="0" borderId="0"/>
    <xf numFmtId="0" fontId="5" fillId="0" borderId="0"/>
    <xf numFmtId="0" fontId="5" fillId="0" borderId="0"/>
    <xf numFmtId="0" fontId="17" fillId="0" borderId="0"/>
    <xf numFmtId="0" fontId="68"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9" fillId="0" borderId="0" applyFont="0" applyFill="0" applyBorder="0" applyAlignment="0" applyProtection="0"/>
    <xf numFmtId="0" fontId="10"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70" fillId="0" borderId="0" applyFont="0" applyFill="0" applyBorder="0" applyAlignment="0" applyProtection="0"/>
    <xf numFmtId="0" fontId="17" fillId="0" borderId="0"/>
    <xf numFmtId="0" fontId="17" fillId="0" borderId="0"/>
    <xf numFmtId="182" fontId="17"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0" fontId="17" fillId="0" borderId="0"/>
    <xf numFmtId="182" fontId="17" fillId="0" borderId="0" applyFont="0" applyFill="0" applyBorder="0" applyAlignment="0" applyProtection="0"/>
    <xf numFmtId="40" fontId="70"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17" fillId="0" borderId="0"/>
    <xf numFmtId="0" fontId="70" fillId="0" borderId="0"/>
    <xf numFmtId="0" fontId="68" fillId="0" borderId="0"/>
    <xf numFmtId="0" fontId="17" fillId="0" borderId="0"/>
    <xf numFmtId="0" fontId="17" fillId="0" borderId="0"/>
    <xf numFmtId="182"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17" fillId="0" borderId="0" applyFont="0" applyFill="0" applyBorder="0" applyAlignment="0" applyProtection="0"/>
    <xf numFmtId="0" fontId="17" fillId="0" borderId="0"/>
    <xf numFmtId="0" fontId="5" fillId="0" borderId="0"/>
    <xf numFmtId="0" fontId="68" fillId="0" borderId="0"/>
    <xf numFmtId="0" fontId="68" fillId="0" borderId="0"/>
    <xf numFmtId="0" fontId="6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17" fillId="0" borderId="0" applyFont="0" applyFill="0" applyBorder="0" applyAlignment="0" applyProtection="0"/>
    <xf numFmtId="0" fontId="17" fillId="0" borderId="0"/>
    <xf numFmtId="0" fontId="5" fillId="0" borderId="0"/>
    <xf numFmtId="0" fontId="17" fillId="0" borderId="0"/>
    <xf numFmtId="0" fontId="17" fillId="0" borderId="0"/>
    <xf numFmtId="0" fontId="70" fillId="0" borderId="0"/>
    <xf numFmtId="0" fontId="68"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0" borderId="0"/>
    <xf numFmtId="0" fontId="68" fillId="0" borderId="0"/>
    <xf numFmtId="0" fontId="17" fillId="0" borderId="0"/>
    <xf numFmtId="0" fontId="17" fillId="0" borderId="0"/>
    <xf numFmtId="0" fontId="70" fillId="0" borderId="0"/>
    <xf numFmtId="0" fontId="68" fillId="0" borderId="0"/>
    <xf numFmtId="0" fontId="70" fillId="0" borderId="0"/>
    <xf numFmtId="0" fontId="17" fillId="0" borderId="0"/>
    <xf numFmtId="0" fontId="17" fillId="0" borderId="0"/>
    <xf numFmtId="0" fontId="17" fillId="0" borderId="0"/>
    <xf numFmtId="0" fontId="70" fillId="0" borderId="0"/>
    <xf numFmtId="0" fontId="70" fillId="0" borderId="0"/>
    <xf numFmtId="0" fontId="17" fillId="0" borderId="0"/>
    <xf numFmtId="0" fontId="70" fillId="0" borderId="0"/>
    <xf numFmtId="0" fontId="17" fillId="0" borderId="0"/>
    <xf numFmtId="0" fontId="70" fillId="0" borderId="0"/>
    <xf numFmtId="0" fontId="17" fillId="0" borderId="0"/>
    <xf numFmtId="0" fontId="70" fillId="0" borderId="0"/>
    <xf numFmtId="0" fontId="5" fillId="0" borderId="0"/>
    <xf numFmtId="0" fontId="5" fillId="0" borderId="0"/>
    <xf numFmtId="0" fontId="5" fillId="0" borderId="0"/>
    <xf numFmtId="0" fontId="5" fillId="0" borderId="0"/>
    <xf numFmtId="0" fontId="17" fillId="0" borderId="0"/>
    <xf numFmtId="0" fontId="68" fillId="0" borderId="0"/>
    <xf numFmtId="0" fontId="17" fillId="0" borderId="0"/>
    <xf numFmtId="0" fontId="17"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0" borderId="0"/>
    <xf numFmtId="0" fontId="5" fillId="0" borderId="0"/>
    <xf numFmtId="0" fontId="17" fillId="0" borderId="0"/>
    <xf numFmtId="0" fontId="9" fillId="0" borderId="0" applyFont="0" applyFill="0" applyBorder="0" applyAlignment="0" applyProtection="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0" borderId="0"/>
    <xf numFmtId="0" fontId="79" fillId="0" borderId="0" applyNumberFormat="0" applyFill="0" applyBorder="0" applyAlignment="0" applyProtection="0">
      <alignment vertical="top"/>
      <protection locked="0"/>
    </xf>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1" fontId="18" fillId="0" borderId="0">
      <protection locked="0"/>
    </xf>
    <xf numFmtId="205" fontId="5" fillId="0" borderId="0">
      <protection locked="0"/>
    </xf>
    <xf numFmtId="0" fontId="80" fillId="0" borderId="0">
      <protection locked="0"/>
    </xf>
    <xf numFmtId="0" fontId="17" fillId="0" borderId="0" applyFont="0" applyFill="0" applyBorder="0" applyAlignment="0" applyProtection="0"/>
    <xf numFmtId="0" fontId="17" fillId="0" borderId="0" applyFont="0" applyFill="0" applyBorder="0" applyAlignment="0" applyProtection="0"/>
    <xf numFmtId="206" fontId="66" fillId="0" borderId="53" applyBorder="0">
      <alignment horizontal="left" vertical="center" indent="1"/>
    </xf>
    <xf numFmtId="0" fontId="15" fillId="0" borderId="0">
      <alignment vertical="center"/>
    </xf>
    <xf numFmtId="192" fontId="81" fillId="0" borderId="0">
      <protection locked="0"/>
    </xf>
    <xf numFmtId="207" fontId="80" fillId="0" borderId="0">
      <protection locked="0"/>
    </xf>
    <xf numFmtId="192" fontId="81" fillId="0" borderId="0">
      <protection locked="0"/>
    </xf>
    <xf numFmtId="0" fontId="82" fillId="0" borderId="0">
      <protection locked="0"/>
    </xf>
    <xf numFmtId="0" fontId="82" fillId="0" borderId="0">
      <protection locked="0"/>
    </xf>
    <xf numFmtId="193" fontId="83" fillId="0" borderId="2">
      <alignment vertical="center"/>
    </xf>
    <xf numFmtId="3" fontId="42" fillId="0" borderId="2"/>
    <xf numFmtId="208" fontId="81" fillId="0" borderId="36" applyFill="0" applyBorder="0">
      <alignment horizontal="center" vertical="center"/>
    </xf>
    <xf numFmtId="209" fontId="81" fillId="0" borderId="0" applyFill="0" applyBorder="0" applyAlignment="0" applyProtection="0">
      <alignment vertical="center"/>
    </xf>
    <xf numFmtId="0" fontId="78" fillId="0" borderId="0" applyFont="0" applyFill="0" applyBorder="0" applyAlignment="0" applyProtection="0"/>
    <xf numFmtId="193" fontId="83" fillId="0" borderId="2">
      <alignment vertical="center"/>
    </xf>
    <xf numFmtId="210" fontId="10" fillId="0" borderId="0">
      <alignment vertical="center"/>
    </xf>
    <xf numFmtId="211" fontId="66" fillId="0" borderId="0" applyBorder="0" applyAlignment="0">
      <alignment horizontal="centerContinuous" vertical="center"/>
    </xf>
    <xf numFmtId="0" fontId="84" fillId="0" borderId="3"/>
    <xf numFmtId="182" fontId="85" fillId="0" borderId="0" applyFont="0" applyFill="0" applyBorder="0" applyAlignment="0" applyProtection="0"/>
    <xf numFmtId="212" fontId="66" fillId="0" borderId="54" applyBorder="0">
      <alignment horizontal="center" vertical="center"/>
    </xf>
    <xf numFmtId="182" fontId="85" fillId="0" borderId="0" applyFont="0" applyFill="0" applyBorder="0" applyAlignment="0" applyProtection="0"/>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182" fontId="85" fillId="0" borderId="0" applyFont="0" applyFill="0" applyBorder="0" applyAlignment="0" applyProtection="0"/>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3" fontId="19" fillId="0" borderId="4">
      <alignment horizontal="right" vertical="center"/>
    </xf>
    <xf numFmtId="0" fontId="5" fillId="0" borderId="0">
      <alignment vertical="center"/>
    </xf>
    <xf numFmtId="213" fontId="72" fillId="0" borderId="9" applyBorder="0">
      <alignment vertical="center" wrapText="1"/>
    </xf>
    <xf numFmtId="0" fontId="5" fillId="0" borderId="0"/>
    <xf numFmtId="0" fontId="5" fillId="0" borderId="0"/>
    <xf numFmtId="0" fontId="86" fillId="0" borderId="0">
      <alignment horizontal="centerContinuous" vertical="center"/>
    </xf>
    <xf numFmtId="182" fontId="85" fillId="0" borderId="0" applyFont="0" applyFill="0" applyBorder="0" applyAlignment="0" applyProtection="0"/>
    <xf numFmtId="182" fontId="85" fillId="0" borderId="0" applyFont="0" applyFill="0" applyBorder="0" applyAlignment="0" applyProtection="0"/>
    <xf numFmtId="0" fontId="10" fillId="0" borderId="38">
      <alignment horizontal="center"/>
    </xf>
    <xf numFmtId="2" fontId="19" fillId="0" borderId="4">
      <alignment horizontal="right" vertical="center"/>
    </xf>
    <xf numFmtId="2" fontId="19" fillId="0" borderId="4">
      <alignment horizontal="right" vertical="center"/>
    </xf>
    <xf numFmtId="2" fontId="19" fillId="0" borderId="4">
      <alignment horizontal="right" vertical="center"/>
    </xf>
    <xf numFmtId="182" fontId="85" fillId="0" borderId="0" applyFont="0" applyFill="0" applyBorder="0" applyAlignment="0" applyProtection="0"/>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2" fontId="19" fillId="0" borderId="4">
      <alignment horizontal="right" vertical="center"/>
    </xf>
    <xf numFmtId="0" fontId="58" fillId="28" borderId="0" applyNumberFormat="0" applyBorder="0" applyAlignment="0" applyProtection="0">
      <alignment vertical="center"/>
    </xf>
    <xf numFmtId="0" fontId="1" fillId="28" borderId="0" applyNumberFormat="0" applyBorder="0" applyAlignment="0" applyProtection="0">
      <alignment vertical="center"/>
    </xf>
    <xf numFmtId="0" fontId="58" fillId="28" borderId="0" applyNumberFormat="0" applyBorder="0" applyAlignment="0" applyProtection="0">
      <alignment vertical="center"/>
    </xf>
    <xf numFmtId="0" fontId="58" fillId="28" borderId="0" applyNumberFormat="0" applyBorder="0" applyAlignment="0" applyProtection="0">
      <alignment vertical="center"/>
    </xf>
    <xf numFmtId="0" fontId="58" fillId="28" borderId="0" applyNumberFormat="0" applyBorder="0" applyAlignment="0" applyProtection="0">
      <alignment vertical="center"/>
    </xf>
    <xf numFmtId="0" fontId="58" fillId="28" borderId="0" applyNumberFormat="0" applyBorder="0" applyAlignment="0" applyProtection="0">
      <alignment vertical="center"/>
    </xf>
    <xf numFmtId="0" fontId="22" fillId="2" borderId="0" applyNumberFormat="0" applyBorder="0" applyAlignment="0" applyProtection="0">
      <alignment vertical="center"/>
    </xf>
    <xf numFmtId="0" fontId="58" fillId="29" borderId="0" applyNumberFormat="0" applyBorder="0" applyAlignment="0" applyProtection="0">
      <alignment vertical="center"/>
    </xf>
    <xf numFmtId="0" fontId="1"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22" fillId="3" borderId="0" applyNumberFormat="0" applyBorder="0" applyAlignment="0" applyProtection="0">
      <alignment vertical="center"/>
    </xf>
    <xf numFmtId="0" fontId="58" fillId="30" borderId="0" applyNumberFormat="0" applyBorder="0" applyAlignment="0" applyProtection="0">
      <alignment vertical="center"/>
    </xf>
    <xf numFmtId="0" fontId="1"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22" fillId="4" borderId="0" applyNumberFormat="0" applyBorder="0" applyAlignment="0" applyProtection="0">
      <alignment vertical="center"/>
    </xf>
    <xf numFmtId="0" fontId="58" fillId="31" borderId="0" applyNumberFormat="0" applyBorder="0" applyAlignment="0" applyProtection="0">
      <alignment vertical="center"/>
    </xf>
    <xf numFmtId="0" fontId="1"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22" fillId="5" borderId="0" applyNumberFormat="0" applyBorder="0" applyAlignment="0" applyProtection="0">
      <alignment vertical="center"/>
    </xf>
    <xf numFmtId="0" fontId="58" fillId="32" borderId="0" applyNumberFormat="0" applyBorder="0" applyAlignment="0" applyProtection="0">
      <alignment vertical="center"/>
    </xf>
    <xf numFmtId="0" fontId="1"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22" fillId="6" borderId="0" applyNumberFormat="0" applyBorder="0" applyAlignment="0" applyProtection="0">
      <alignment vertical="center"/>
    </xf>
    <xf numFmtId="0" fontId="58" fillId="33" borderId="0" applyNumberFormat="0" applyBorder="0" applyAlignment="0" applyProtection="0">
      <alignment vertical="center"/>
    </xf>
    <xf numFmtId="0" fontId="1"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22" fillId="7" borderId="0" applyNumberFormat="0" applyBorder="0" applyAlignment="0" applyProtection="0">
      <alignment vertical="center"/>
    </xf>
    <xf numFmtId="182" fontId="85" fillId="0" borderId="0" applyFont="0" applyFill="0" applyBorder="0" applyAlignment="0" applyProtection="0"/>
    <xf numFmtId="181" fontId="18" fillId="0" borderId="0">
      <protection locked="0"/>
    </xf>
    <xf numFmtId="205" fontId="5" fillId="0" borderId="0">
      <protection locked="0"/>
    </xf>
    <xf numFmtId="182" fontId="85" fillId="0" borderId="0" applyFont="0" applyFill="0" applyBorder="0" applyAlignment="0" applyProtection="0"/>
    <xf numFmtId="0" fontId="80" fillId="0" borderId="0">
      <protection locked="0"/>
    </xf>
    <xf numFmtId="0" fontId="8" fillId="0" borderId="0" applyFont="0" applyFill="0" applyBorder="0" applyAlignment="0" applyProtection="0"/>
    <xf numFmtId="0" fontId="58" fillId="34" borderId="0" applyNumberFormat="0" applyBorder="0" applyAlignment="0" applyProtection="0">
      <alignment vertical="center"/>
    </xf>
    <xf numFmtId="0" fontId="1"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22" fillId="8" borderId="0" applyNumberFormat="0" applyBorder="0" applyAlignment="0" applyProtection="0">
      <alignment vertical="center"/>
    </xf>
    <xf numFmtId="0" fontId="58" fillId="35" borderId="0" applyNumberFormat="0" applyBorder="0" applyAlignment="0" applyProtection="0">
      <alignment vertical="center"/>
    </xf>
    <xf numFmtId="0" fontId="1"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22" fillId="9" borderId="0" applyNumberFormat="0" applyBorder="0" applyAlignment="0" applyProtection="0">
      <alignment vertical="center"/>
    </xf>
    <xf numFmtId="0" fontId="58" fillId="36" borderId="0" applyNumberFormat="0" applyBorder="0" applyAlignment="0" applyProtection="0">
      <alignment vertical="center"/>
    </xf>
    <xf numFmtId="0" fontId="1"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22" fillId="10" borderId="0" applyNumberFormat="0" applyBorder="0" applyAlignment="0" applyProtection="0">
      <alignment vertical="center"/>
    </xf>
    <xf numFmtId="0" fontId="58" fillId="37" borderId="0" applyNumberFormat="0" applyBorder="0" applyAlignment="0" applyProtection="0">
      <alignment vertical="center"/>
    </xf>
    <xf numFmtId="0" fontId="1"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22" fillId="5" borderId="0" applyNumberFormat="0" applyBorder="0" applyAlignment="0" applyProtection="0">
      <alignment vertical="center"/>
    </xf>
    <xf numFmtId="0" fontId="58" fillId="38" borderId="0" applyNumberFormat="0" applyBorder="0" applyAlignment="0" applyProtection="0">
      <alignment vertical="center"/>
    </xf>
    <xf numFmtId="0" fontId="1"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22" fillId="8" borderId="0" applyNumberFormat="0" applyBorder="0" applyAlignment="0" applyProtection="0">
      <alignment vertical="center"/>
    </xf>
    <xf numFmtId="0" fontId="58" fillId="39" borderId="0" applyNumberFormat="0" applyBorder="0" applyAlignment="0" applyProtection="0">
      <alignment vertical="center"/>
    </xf>
    <xf numFmtId="0" fontId="1"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22" fillId="11" borderId="0" applyNumberFormat="0" applyBorder="0" applyAlignment="0" applyProtection="0">
      <alignment vertical="center"/>
    </xf>
    <xf numFmtId="40" fontId="70" fillId="0" borderId="0" applyFont="0" applyFill="0" applyBorder="0" applyAlignment="0" applyProtection="0"/>
    <xf numFmtId="9" fontId="10" fillId="0" borderId="0">
      <protection locked="0"/>
    </xf>
    <xf numFmtId="0" fontId="87" fillId="40" borderId="0" applyNumberFormat="0" applyBorder="0" applyAlignment="0" applyProtection="0">
      <alignment vertical="center"/>
    </xf>
    <xf numFmtId="0" fontId="87" fillId="40" borderId="0" applyNumberFormat="0" applyBorder="0" applyAlignment="0" applyProtection="0">
      <alignment vertical="center"/>
    </xf>
    <xf numFmtId="0" fontId="87" fillId="40" borderId="0" applyNumberFormat="0" applyBorder="0" applyAlignment="0" applyProtection="0">
      <alignment vertical="center"/>
    </xf>
    <xf numFmtId="0" fontId="87" fillId="40" borderId="0" applyNumberFormat="0" applyBorder="0" applyAlignment="0" applyProtection="0">
      <alignment vertical="center"/>
    </xf>
    <xf numFmtId="0" fontId="87" fillId="40" borderId="0" applyNumberFormat="0" applyBorder="0" applyAlignment="0" applyProtection="0">
      <alignment vertical="center"/>
    </xf>
    <xf numFmtId="0" fontId="23" fillId="12" borderId="0" applyNumberFormat="0" applyBorder="0" applyAlignment="0" applyProtection="0">
      <alignment vertical="center"/>
    </xf>
    <xf numFmtId="0" fontId="87" fillId="41" borderId="0" applyNumberFormat="0" applyBorder="0" applyAlignment="0" applyProtection="0">
      <alignment vertical="center"/>
    </xf>
    <xf numFmtId="0" fontId="87" fillId="41" borderId="0" applyNumberFormat="0" applyBorder="0" applyAlignment="0" applyProtection="0">
      <alignment vertical="center"/>
    </xf>
    <xf numFmtId="0" fontId="87" fillId="41" borderId="0" applyNumberFormat="0" applyBorder="0" applyAlignment="0" applyProtection="0">
      <alignment vertical="center"/>
    </xf>
    <xf numFmtId="0" fontId="87" fillId="41" borderId="0" applyNumberFormat="0" applyBorder="0" applyAlignment="0" applyProtection="0">
      <alignment vertical="center"/>
    </xf>
    <xf numFmtId="0" fontId="87" fillId="41" borderId="0" applyNumberFormat="0" applyBorder="0" applyAlignment="0" applyProtection="0">
      <alignment vertical="center"/>
    </xf>
    <xf numFmtId="0" fontId="23" fillId="9" borderId="0" applyNumberFormat="0" applyBorder="0" applyAlignment="0" applyProtection="0">
      <alignment vertical="center"/>
    </xf>
    <xf numFmtId="0" fontId="87" fillId="42" borderId="0" applyNumberFormat="0" applyBorder="0" applyAlignment="0" applyProtection="0">
      <alignment vertical="center"/>
    </xf>
    <xf numFmtId="0" fontId="87" fillId="42" borderId="0" applyNumberFormat="0" applyBorder="0" applyAlignment="0" applyProtection="0">
      <alignment vertical="center"/>
    </xf>
    <xf numFmtId="0" fontId="87" fillId="42" borderId="0" applyNumberFormat="0" applyBorder="0" applyAlignment="0" applyProtection="0">
      <alignment vertical="center"/>
    </xf>
    <xf numFmtId="0" fontId="87" fillId="42" borderId="0" applyNumberFormat="0" applyBorder="0" applyAlignment="0" applyProtection="0">
      <alignment vertical="center"/>
    </xf>
    <xf numFmtId="0" fontId="87" fillId="42" borderId="0" applyNumberFormat="0" applyBorder="0" applyAlignment="0" applyProtection="0">
      <alignment vertical="center"/>
    </xf>
    <xf numFmtId="0" fontId="23" fillId="10" borderId="0" applyNumberFormat="0" applyBorder="0" applyAlignment="0" applyProtection="0">
      <alignment vertical="center"/>
    </xf>
    <xf numFmtId="0" fontId="87" fillId="43" borderId="0" applyNumberFormat="0" applyBorder="0" applyAlignment="0" applyProtection="0">
      <alignment vertical="center"/>
    </xf>
    <xf numFmtId="0" fontId="87" fillId="43" borderId="0" applyNumberFormat="0" applyBorder="0" applyAlignment="0" applyProtection="0">
      <alignment vertical="center"/>
    </xf>
    <xf numFmtId="0" fontId="87" fillId="43" borderId="0" applyNumberFormat="0" applyBorder="0" applyAlignment="0" applyProtection="0">
      <alignment vertical="center"/>
    </xf>
    <xf numFmtId="0" fontId="87" fillId="43" borderId="0" applyNumberFormat="0" applyBorder="0" applyAlignment="0" applyProtection="0">
      <alignment vertical="center"/>
    </xf>
    <xf numFmtId="0" fontId="87" fillId="43" borderId="0" applyNumberFormat="0" applyBorder="0" applyAlignment="0" applyProtection="0">
      <alignment vertical="center"/>
    </xf>
    <xf numFmtId="0" fontId="23" fillId="13" borderId="0" applyNumberFormat="0" applyBorder="0" applyAlignment="0" applyProtection="0">
      <alignment vertical="center"/>
    </xf>
    <xf numFmtId="0" fontId="87" fillId="44" borderId="0" applyNumberFormat="0" applyBorder="0" applyAlignment="0" applyProtection="0">
      <alignment vertical="center"/>
    </xf>
    <xf numFmtId="0" fontId="87" fillId="44" borderId="0" applyNumberFormat="0" applyBorder="0" applyAlignment="0" applyProtection="0">
      <alignment vertical="center"/>
    </xf>
    <xf numFmtId="0" fontId="87" fillId="44" borderId="0" applyNumberFormat="0" applyBorder="0" applyAlignment="0" applyProtection="0">
      <alignment vertical="center"/>
    </xf>
    <xf numFmtId="0" fontId="87" fillId="44" borderId="0" applyNumberFormat="0" applyBorder="0" applyAlignment="0" applyProtection="0">
      <alignment vertical="center"/>
    </xf>
    <xf numFmtId="0" fontId="87" fillId="44" borderId="0" applyNumberFormat="0" applyBorder="0" applyAlignment="0" applyProtection="0">
      <alignment vertical="center"/>
    </xf>
    <xf numFmtId="0" fontId="23" fillId="14" borderId="0" applyNumberFormat="0" applyBorder="0" applyAlignment="0" applyProtection="0">
      <alignment vertical="center"/>
    </xf>
    <xf numFmtId="0" fontId="87" fillId="45" borderId="0" applyNumberFormat="0" applyBorder="0" applyAlignment="0" applyProtection="0">
      <alignment vertical="center"/>
    </xf>
    <xf numFmtId="0" fontId="87" fillId="45" borderId="0" applyNumberFormat="0" applyBorder="0" applyAlignment="0" applyProtection="0">
      <alignment vertical="center"/>
    </xf>
    <xf numFmtId="0" fontId="87" fillId="45" borderId="0" applyNumberFormat="0" applyBorder="0" applyAlignment="0" applyProtection="0">
      <alignment vertical="center"/>
    </xf>
    <xf numFmtId="0" fontId="87" fillId="45" borderId="0" applyNumberFormat="0" applyBorder="0" applyAlignment="0" applyProtection="0">
      <alignment vertical="center"/>
    </xf>
    <xf numFmtId="0" fontId="87" fillId="45" borderId="0" applyNumberFormat="0" applyBorder="0" applyAlignment="0" applyProtection="0">
      <alignment vertical="center"/>
    </xf>
    <xf numFmtId="0" fontId="23" fillId="15" borderId="0" applyNumberFormat="0" applyBorder="0" applyAlignment="0" applyProtection="0">
      <alignment vertical="center"/>
    </xf>
    <xf numFmtId="0" fontId="88" fillId="0" borderId="0" applyFont="0" applyFill="0" applyBorder="0" applyAlignment="0">
      <alignment horizontal="center" vertical="center"/>
    </xf>
    <xf numFmtId="0" fontId="88" fillId="0" borderId="0" applyFont="0" applyFill="0" applyBorder="0" applyAlignment="0">
      <alignment horizontal="center" vertical="center"/>
    </xf>
    <xf numFmtId="0" fontId="88" fillId="0" borderId="0" applyFont="0" applyFill="0" applyBorder="0" applyAlignment="0">
      <alignment horizontal="center" vertical="center"/>
    </xf>
    <xf numFmtId="0" fontId="81" fillId="0" borderId="0" applyAlignment="0">
      <alignment horizontal="center" vertical="center"/>
    </xf>
    <xf numFmtId="182" fontId="68" fillId="0" borderId="0" applyFont="0" applyFill="0" applyBorder="0" applyAlignment="0" applyProtection="0"/>
    <xf numFmtId="214" fontId="72" fillId="0" borderId="2">
      <alignment vertical="center"/>
    </xf>
    <xf numFmtId="0" fontId="18" fillId="0" borderId="0">
      <protection locked="0"/>
    </xf>
    <xf numFmtId="0" fontId="10" fillId="0" borderId="0"/>
    <xf numFmtId="0" fontId="17"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65" fillId="46"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65" fillId="48" borderId="0" applyNumberFormat="0" applyBorder="0" applyAlignment="0" applyProtection="0"/>
    <xf numFmtId="0" fontId="65" fillId="49" borderId="0" applyNumberFormat="0" applyBorder="0" applyAlignment="0" applyProtection="0"/>
    <xf numFmtId="0" fontId="90" fillId="50" borderId="0" applyNumberFormat="0" applyBorder="0" applyAlignment="0" applyProtection="0"/>
    <xf numFmtId="0" fontId="90" fillId="5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90" fillId="50" borderId="0" applyNumberFormat="0" applyBorder="0" applyAlignment="0" applyProtection="0"/>
    <xf numFmtId="0" fontId="90" fillId="53" borderId="0" applyNumberFormat="0" applyBorder="0" applyAlignment="0" applyProtection="0"/>
    <xf numFmtId="0" fontId="65" fillId="51" borderId="0" applyNumberFormat="0" applyBorder="0" applyAlignment="0" applyProtection="0"/>
    <xf numFmtId="0" fontId="65" fillId="46" borderId="0" applyNumberFormat="0" applyBorder="0" applyAlignment="0" applyProtection="0"/>
    <xf numFmtId="0" fontId="90" fillId="47" borderId="0" applyNumberFormat="0" applyBorder="0" applyAlignment="0" applyProtection="0"/>
    <xf numFmtId="0" fontId="90" fillId="51" borderId="0" applyNumberFormat="0" applyBorder="0" applyAlignment="0" applyProtection="0"/>
    <xf numFmtId="0" fontId="65" fillId="51" borderId="0" applyNumberFormat="0" applyBorder="0" applyAlignment="0" applyProtection="0"/>
    <xf numFmtId="0" fontId="65" fillId="54" borderId="0" applyNumberFormat="0" applyBorder="0" applyAlignment="0" applyProtection="0"/>
    <xf numFmtId="0" fontId="90" fillId="55" borderId="0" applyNumberFormat="0" applyBorder="0" applyAlignment="0" applyProtection="0"/>
    <xf numFmtId="0" fontId="90" fillId="47" borderId="0" applyNumberFormat="0" applyBorder="0" applyAlignment="0" applyProtection="0"/>
    <xf numFmtId="0" fontId="65" fillId="48" borderId="0" applyNumberFormat="0" applyBorder="0" applyAlignment="0" applyProtection="0"/>
    <xf numFmtId="0" fontId="65" fillId="56" borderId="0" applyNumberFormat="0" applyBorder="0" applyAlignment="0" applyProtection="0"/>
    <xf numFmtId="0" fontId="90" fillId="50" borderId="0" applyNumberFormat="0" applyBorder="0" applyAlignment="0" applyProtection="0"/>
    <xf numFmtId="0" fontId="90" fillId="57" borderId="0" applyNumberFormat="0" applyBorder="0" applyAlignment="0" applyProtection="0"/>
    <xf numFmtId="0" fontId="65" fillId="57" borderId="0" applyNumberFormat="0" applyBorder="0" applyAlignment="0" applyProtection="0"/>
    <xf numFmtId="215" fontId="91" fillId="0" borderId="0" applyFont="0" applyFill="0" applyBorder="0" applyAlignment="0" applyProtection="0"/>
    <xf numFmtId="0" fontId="21" fillId="0" borderId="0" applyFont="0" applyFill="0" applyBorder="0" applyAlignment="0" applyProtection="0"/>
    <xf numFmtId="0" fontId="92" fillId="0" borderId="0" applyFont="0" applyFill="0" applyBorder="0" applyAlignment="0" applyProtection="0"/>
    <xf numFmtId="0" fontId="21" fillId="0" borderId="0" applyFont="0" applyFill="0" applyBorder="0" applyAlignment="0" applyProtection="0"/>
    <xf numFmtId="0" fontId="92" fillId="0" borderId="0" applyFont="0" applyFill="0" applyBorder="0" applyAlignment="0" applyProtection="0"/>
    <xf numFmtId="37" fontId="21" fillId="0" borderId="0" applyFont="0" applyFill="0" applyBorder="0" applyAlignment="0" applyProtection="0"/>
    <xf numFmtId="0" fontId="5" fillId="0" borderId="0">
      <alignment vertical="center"/>
    </xf>
    <xf numFmtId="216" fontId="91" fillId="0" borderId="0" applyFont="0" applyFill="0" applyBorder="0" applyAlignment="0" applyProtection="0"/>
    <xf numFmtId="0" fontId="21" fillId="0" borderId="0" applyFont="0" applyFill="0" applyBorder="0" applyAlignment="0" applyProtection="0"/>
    <xf numFmtId="0" fontId="92" fillId="0" borderId="0" applyFont="0" applyFill="0" applyBorder="0" applyAlignment="0" applyProtection="0"/>
    <xf numFmtId="0" fontId="21" fillId="0" borderId="0" applyFont="0" applyFill="0" applyBorder="0" applyAlignment="0" applyProtection="0"/>
    <xf numFmtId="0" fontId="92" fillId="0" borderId="0" applyFont="0" applyFill="0" applyBorder="0" applyAlignment="0" applyProtection="0"/>
    <xf numFmtId="37" fontId="21" fillId="0" borderId="0" applyFont="0" applyFill="0" applyBorder="0" applyAlignment="0" applyProtection="0"/>
    <xf numFmtId="0" fontId="80" fillId="0" borderId="0">
      <protection locked="0"/>
    </xf>
    <xf numFmtId="181" fontId="80" fillId="0" borderId="0">
      <protection locked="0"/>
    </xf>
    <xf numFmtId="0" fontId="89" fillId="0" borderId="0" applyFont="0" applyFill="0" applyBorder="0" applyAlignment="0" applyProtection="0"/>
    <xf numFmtId="0" fontId="89" fillId="0" borderId="0" applyFont="0" applyFill="0" applyBorder="0" applyAlignment="0" applyProtection="0"/>
    <xf numFmtId="192" fontId="81" fillId="0" borderId="0">
      <protection locked="0"/>
    </xf>
    <xf numFmtId="217" fontId="80" fillId="0" borderId="0">
      <protection locked="0"/>
    </xf>
    <xf numFmtId="0" fontId="70" fillId="0" borderId="0"/>
    <xf numFmtId="38" fontId="91" fillId="0" borderId="0" applyFont="0" applyFill="0" applyBorder="0" applyAlignment="0" applyProtection="0"/>
    <xf numFmtId="0" fontId="21" fillId="0" borderId="0" applyFont="0" applyFill="0" applyBorder="0" applyAlignment="0" applyProtection="0"/>
    <xf numFmtId="0" fontId="92" fillId="0" borderId="0" applyFont="0" applyFill="0" applyBorder="0" applyAlignment="0" applyProtection="0"/>
    <xf numFmtId="0" fontId="21" fillId="0" borderId="0" applyFont="0" applyFill="0" applyBorder="0" applyAlignment="0" applyProtection="0"/>
    <xf numFmtId="0" fontId="92" fillId="0" borderId="0" applyFont="0" applyFill="0" applyBorder="0" applyAlignment="0" applyProtection="0"/>
    <xf numFmtId="37" fontId="21" fillId="0" borderId="0" applyFont="0" applyFill="0" applyBorder="0" applyAlignment="0" applyProtection="0"/>
    <xf numFmtId="40" fontId="91" fillId="0" borderId="0" applyFont="0" applyFill="0" applyBorder="0" applyAlignment="0" applyProtection="0"/>
    <xf numFmtId="0" fontId="21" fillId="0" borderId="0" applyFont="0" applyFill="0" applyBorder="0" applyAlignment="0" applyProtection="0"/>
    <xf numFmtId="0" fontId="93" fillId="0" borderId="0" applyFont="0" applyFill="0" applyBorder="0" applyAlignment="0" applyProtection="0"/>
    <xf numFmtId="0" fontId="21" fillId="0" borderId="0" applyFont="0" applyFill="0" applyBorder="0" applyAlignment="0" applyProtection="0"/>
    <xf numFmtId="0" fontId="92" fillId="0" borderId="0" applyFont="0" applyFill="0" applyBorder="0" applyAlignment="0" applyProtection="0"/>
    <xf numFmtId="37" fontId="21" fillId="0" borderId="0" applyFont="0" applyFill="0" applyBorder="0" applyAlignment="0" applyProtection="0"/>
    <xf numFmtId="4" fontId="80" fillId="0" borderId="0">
      <protection locked="0"/>
    </xf>
    <xf numFmtId="218" fontId="80" fillId="0" borderId="0">
      <protection locked="0"/>
    </xf>
    <xf numFmtId="192" fontId="81" fillId="0" borderId="0">
      <protection locked="0"/>
    </xf>
    <xf numFmtId="0" fontId="10" fillId="0" borderId="0"/>
    <xf numFmtId="205" fontId="5" fillId="0" borderId="0">
      <protection locked="0"/>
    </xf>
    <xf numFmtId="0" fontId="17" fillId="0" borderId="0" applyFont="0" applyFill="0" applyBorder="0" applyAlignment="0" applyProtection="0"/>
    <xf numFmtId="0" fontId="10" fillId="0" borderId="0"/>
    <xf numFmtId="0" fontId="17" fillId="58" borderId="0" applyBorder="0" applyAlignment="0" applyProtection="0"/>
    <xf numFmtId="0" fontId="94" fillId="59" borderId="0" applyNumberFormat="0" applyBorder="0" applyAlignment="0" applyProtection="0"/>
    <xf numFmtId="0" fontId="10" fillId="0" borderId="0"/>
    <xf numFmtId="0" fontId="85" fillId="0" borderId="0"/>
    <xf numFmtId="49" fontId="95" fillId="60" borderId="0" applyBorder="0">
      <alignment horizontal="right"/>
    </xf>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0" fillId="0" borderId="0"/>
    <xf numFmtId="0" fontId="18" fillId="0" borderId="0">
      <protection locked="0"/>
    </xf>
    <xf numFmtId="0" fontId="41" fillId="0" borderId="0"/>
    <xf numFmtId="0" fontId="92" fillId="0" borderId="0"/>
    <xf numFmtId="0" fontId="96" fillId="0" borderId="0"/>
    <xf numFmtId="0" fontId="92" fillId="0" borderId="0"/>
    <xf numFmtId="0" fontId="97" fillId="0" borderId="0"/>
    <xf numFmtId="0" fontId="10" fillId="0" borderId="0"/>
    <xf numFmtId="0" fontId="21" fillId="0" borderId="0"/>
    <xf numFmtId="0" fontId="98" fillId="0" borderId="0"/>
    <xf numFmtId="0" fontId="98" fillId="0" borderId="0"/>
    <xf numFmtId="0" fontId="21" fillId="0" borderId="0"/>
    <xf numFmtId="0" fontId="92" fillId="0" borderId="0"/>
    <xf numFmtId="0" fontId="99" fillId="0" borderId="0"/>
    <xf numFmtId="0" fontId="17" fillId="0" borderId="0"/>
    <xf numFmtId="0" fontId="100" fillId="0" borderId="0"/>
    <xf numFmtId="0" fontId="97" fillId="0" borderId="0"/>
    <xf numFmtId="0" fontId="100" fillId="0" borderId="0"/>
    <xf numFmtId="0" fontId="56" fillId="0" borderId="0"/>
    <xf numFmtId="0" fontId="5" fillId="0" borderId="0" applyFill="0" applyBorder="0" applyAlignment="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01" fillId="61" borderId="10" applyNumberFormat="0" applyAlignment="0" applyProtection="0"/>
    <xf numFmtId="0" fontId="102" fillId="0" borderId="0"/>
    <xf numFmtId="0" fontId="10" fillId="0" borderId="0"/>
    <xf numFmtId="0" fontId="103" fillId="52" borderId="13" applyNumberFormat="0" applyAlignment="0" applyProtection="0"/>
    <xf numFmtId="0" fontId="80" fillId="0" borderId="55">
      <protection locked="0"/>
    </xf>
    <xf numFmtId="0" fontId="10" fillId="0" borderId="0"/>
    <xf numFmtId="205" fontId="5" fillId="0" borderId="55">
      <protection locked="0"/>
    </xf>
    <xf numFmtId="0" fontId="95" fillId="62" borderId="2">
      <alignment horizontal="center"/>
    </xf>
    <xf numFmtId="0" fontId="104" fillId="63" borderId="56" applyNumberFormat="0" applyBorder="0" applyAlignment="0">
      <alignment horizontal="left" wrapText="1"/>
    </xf>
    <xf numFmtId="41" fontId="98" fillId="0" borderId="0" applyFont="0" applyFill="0" applyBorder="0" applyAlignment="0" applyProtection="0"/>
    <xf numFmtId="219" fontId="17" fillId="0" borderId="0" applyFont="0" applyFill="0" applyBorder="0" applyAlignment="0" applyProtection="0"/>
    <xf numFmtId="220" fontId="5" fillId="0" borderId="0">
      <protection locked="0"/>
    </xf>
    <xf numFmtId="220" fontId="5" fillId="0" borderId="0">
      <protection locked="0"/>
    </xf>
    <xf numFmtId="220" fontId="5" fillId="0" borderId="0">
      <protection locked="0"/>
    </xf>
    <xf numFmtId="220" fontId="5" fillId="0" borderId="0">
      <protection locked="0"/>
    </xf>
    <xf numFmtId="220" fontId="5" fillId="0" borderId="0">
      <protection locked="0"/>
    </xf>
    <xf numFmtId="0" fontId="68" fillId="0" borderId="0"/>
    <xf numFmtId="221" fontId="68" fillId="0" borderId="0"/>
    <xf numFmtId="0" fontId="5" fillId="0" borderId="0" applyNumberFormat="0" applyFont="0" applyFill="0" applyBorder="0" applyAlignment="0" applyProtection="0"/>
    <xf numFmtId="3" fontId="17" fillId="0" borderId="0" applyFill="0" applyBorder="0" applyAlignment="0" applyProtection="0"/>
    <xf numFmtId="3" fontId="105" fillId="0" borderId="0" applyFont="0" applyFill="0" applyBorder="0" applyAlignment="0" applyProtection="0"/>
    <xf numFmtId="0" fontId="85" fillId="60" borderId="0"/>
    <xf numFmtId="0" fontId="106" fillId="60" borderId="0" applyNumberFormat="0" applyFill="0" applyBorder="0"/>
    <xf numFmtId="0" fontId="107" fillId="60" borderId="0" applyNumberFormat="0" applyFill="0" applyBorder="0"/>
    <xf numFmtId="0" fontId="108" fillId="60" borderId="0" applyNumberFormat="0" applyFill="0" applyBorder="0"/>
    <xf numFmtId="0" fontId="109" fillId="0" borderId="0" applyNumberFormat="0" applyAlignment="0">
      <alignment horizontal="left"/>
    </xf>
    <xf numFmtId="0" fontId="110" fillId="62" borderId="57" applyFont="0" applyBorder="0">
      <alignment horizontal="centerContinuous" vertical="center"/>
    </xf>
    <xf numFmtId="222" fontId="111" fillId="60" borderId="5" applyBorder="0"/>
    <xf numFmtId="0" fontId="10" fillId="0" borderId="0" applyFont="0" applyFill="0" applyBorder="0" applyAlignment="0" applyProtection="0"/>
    <xf numFmtId="0" fontId="9" fillId="0" borderId="0" applyFont="0" applyFill="0" applyBorder="0" applyAlignment="0" applyProtection="0"/>
    <xf numFmtId="0" fontId="17" fillId="0" borderId="0" applyFont="0" applyFill="0" applyBorder="0" applyAlignment="0" applyProtection="0"/>
    <xf numFmtId="223" fontId="17" fillId="0" borderId="0" applyFont="0" applyFill="0" applyBorder="0" applyAlignment="0" applyProtection="0"/>
    <xf numFmtId="223" fontId="17" fillId="0" borderId="0" applyFont="0" applyFill="0" applyBorder="0" applyAlignment="0" applyProtection="0"/>
    <xf numFmtId="0" fontId="10" fillId="0" borderId="0" applyFont="0" applyFill="0" applyBorder="0" applyAlignment="0" applyProtection="0"/>
    <xf numFmtId="0" fontId="5" fillId="0" borderId="0" applyFont="0" applyFill="0" applyBorder="0" applyAlignment="0" applyProtection="0"/>
    <xf numFmtId="220" fontId="5" fillId="0" borderId="0">
      <protection locked="0"/>
    </xf>
    <xf numFmtId="220" fontId="5" fillId="0" borderId="0">
      <protection locked="0"/>
    </xf>
    <xf numFmtId="220" fontId="5" fillId="0" borderId="0">
      <protection locked="0"/>
    </xf>
    <xf numFmtId="220" fontId="5" fillId="0" borderId="0">
      <protection locked="0"/>
    </xf>
    <xf numFmtId="220" fontId="5" fillId="0" borderId="0">
      <protection locked="0"/>
    </xf>
    <xf numFmtId="0" fontId="10" fillId="0" borderId="2" applyFill="0" applyBorder="0" applyAlignment="0"/>
    <xf numFmtId="0" fontId="5" fillId="0" borderId="0" applyNumberFormat="0" applyFont="0" applyFill="0" applyBorder="0" applyAlignment="0" applyProtection="0"/>
    <xf numFmtId="5" fontId="17" fillId="0" borderId="0" applyFill="0" applyBorder="0" applyAlignment="0" applyProtection="0"/>
    <xf numFmtId="224" fontId="105" fillId="0" borderId="0" applyFont="0" applyFill="0" applyBorder="0" applyAlignment="0" applyProtection="0"/>
    <xf numFmtId="0" fontId="10" fillId="0" borderId="0"/>
    <xf numFmtId="0" fontId="10" fillId="0" borderId="0"/>
    <xf numFmtId="0" fontId="17" fillId="0" borderId="0"/>
    <xf numFmtId="0" fontId="105" fillId="0" borderId="0" applyFont="0" applyFill="0" applyBorder="0" applyAlignment="0" applyProtection="0"/>
    <xf numFmtId="0" fontId="70" fillId="0" borderId="0" applyFont="0" applyFill="0" applyBorder="0" applyAlignment="0" applyProtection="0"/>
    <xf numFmtId="0" fontId="10" fillId="0" borderId="0"/>
    <xf numFmtId="0" fontId="10" fillId="0" borderId="0"/>
    <xf numFmtId="0" fontId="17" fillId="64" borderId="58" applyBorder="0"/>
    <xf numFmtId="225" fontId="17" fillId="64" borderId="59" applyBorder="0">
      <alignment horizontal="center"/>
    </xf>
    <xf numFmtId="0" fontId="68" fillId="0" borderId="0"/>
    <xf numFmtId="226" fontId="68" fillId="0" borderId="0"/>
    <xf numFmtId="227" fontId="85" fillId="0" borderId="0" applyFill="0" applyBorder="0">
      <alignment horizontal="centerContinuous"/>
    </xf>
    <xf numFmtId="228" fontId="5" fillId="0" borderId="0" applyFill="0" applyBorder="0">
      <alignment horizontal="centerContinuous"/>
    </xf>
    <xf numFmtId="0" fontId="10" fillId="0" borderId="0"/>
    <xf numFmtId="205" fontId="5" fillId="0" borderId="0">
      <protection locked="0"/>
    </xf>
    <xf numFmtId="0" fontId="10" fillId="0" borderId="0"/>
    <xf numFmtId="205" fontId="5" fillId="0" borderId="0">
      <protection locked="0"/>
    </xf>
    <xf numFmtId="229" fontId="80" fillId="0" borderId="0">
      <protection locked="0"/>
    </xf>
    <xf numFmtId="230" fontId="80" fillId="0" borderId="0">
      <protection locked="0"/>
    </xf>
    <xf numFmtId="193" fontId="17" fillId="0" borderId="0" applyFont="0" applyFill="0" applyBorder="0" applyAlignment="0" applyProtection="0"/>
    <xf numFmtId="0" fontId="112" fillId="65" borderId="0" applyNumberFormat="0" applyBorder="0" applyAlignment="0" applyProtection="0"/>
    <xf numFmtId="0" fontId="112" fillId="66" borderId="0" applyNumberFormat="0" applyBorder="0" applyAlignment="0" applyProtection="0"/>
    <xf numFmtId="0" fontId="112" fillId="67" borderId="0" applyNumberFormat="0" applyBorder="0" applyAlignment="0" applyProtection="0"/>
    <xf numFmtId="0" fontId="113" fillId="0" borderId="0" applyNumberFormat="0" applyAlignment="0">
      <alignment horizontal="left"/>
    </xf>
    <xf numFmtId="231" fontId="5" fillId="0" borderId="0" applyFont="0" applyFill="0" applyBorder="0" applyAlignment="0" applyProtection="0"/>
    <xf numFmtId="231" fontId="5" fillId="0" borderId="0" applyFont="0" applyFill="0" applyBorder="0" applyAlignment="0" applyProtection="0"/>
    <xf numFmtId="0" fontId="80" fillId="0" borderId="0">
      <protection locked="0"/>
    </xf>
    <xf numFmtId="0" fontId="80" fillId="0" borderId="0">
      <protection locked="0"/>
    </xf>
    <xf numFmtId="0" fontId="114" fillId="0" borderId="0">
      <protection locked="0"/>
    </xf>
    <xf numFmtId="0" fontId="80" fillId="0" borderId="0">
      <protection locked="0"/>
    </xf>
    <xf numFmtId="0" fontId="80" fillId="0" borderId="0">
      <protection locked="0"/>
    </xf>
    <xf numFmtId="0" fontId="80" fillId="0" borderId="0">
      <protection locked="0"/>
    </xf>
    <xf numFmtId="0" fontId="114" fillId="0" borderId="0">
      <protection locked="0"/>
    </xf>
    <xf numFmtId="0" fontId="111" fillId="60" borderId="0"/>
    <xf numFmtId="2" fontId="105" fillId="0" borderId="0" applyFont="0" applyFill="0" applyBorder="0" applyAlignment="0" applyProtection="0"/>
    <xf numFmtId="0" fontId="115" fillId="0" borderId="0" applyNumberFormat="0" applyFill="0" applyBorder="0" applyAlignment="0" applyProtection="0">
      <alignment vertical="top"/>
      <protection locked="0"/>
    </xf>
    <xf numFmtId="232" fontId="10" fillId="0" borderId="0"/>
    <xf numFmtId="0" fontId="70" fillId="0" borderId="0" applyFont="0" applyFill="0" applyBorder="0" applyAlignment="0" applyProtection="0"/>
    <xf numFmtId="0" fontId="70" fillId="0" borderId="0" applyFont="0" applyFill="0" applyBorder="0" applyAlignment="0" applyProtection="0"/>
    <xf numFmtId="0" fontId="10" fillId="0" borderId="0"/>
    <xf numFmtId="0" fontId="10" fillId="0" borderId="0"/>
    <xf numFmtId="0" fontId="7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6" fillId="53" borderId="0" applyNumberFormat="0" applyBorder="0" applyAlignment="0" applyProtection="0"/>
    <xf numFmtId="38" fontId="111" fillId="58" borderId="0" applyNumberFormat="0" applyBorder="0" applyAlignment="0" applyProtection="0"/>
    <xf numFmtId="38" fontId="111" fillId="60" borderId="0" applyNumberFormat="0" applyBorder="0" applyAlignment="0" applyProtection="0"/>
    <xf numFmtId="3" fontId="72" fillId="0" borderId="47">
      <alignment horizontal="right" vertical="center"/>
    </xf>
    <xf numFmtId="4" fontId="72" fillId="0" borderId="47">
      <alignment horizontal="right" vertical="center"/>
    </xf>
    <xf numFmtId="0" fontId="117" fillId="0" borderId="0" applyAlignment="0">
      <alignment horizontal="right"/>
    </xf>
    <xf numFmtId="0" fontId="118" fillId="0" borderId="0"/>
    <xf numFmtId="0" fontId="119" fillId="0" borderId="0"/>
    <xf numFmtId="0" fontId="120" fillId="0" borderId="0">
      <alignment horizontal="left"/>
    </xf>
    <xf numFmtId="0" fontId="121" fillId="0" borderId="60" applyNumberFormat="0" applyAlignment="0" applyProtection="0">
      <alignment horizontal="left" vertical="center"/>
    </xf>
    <xf numFmtId="0" fontId="121" fillId="0" borderId="6">
      <alignment horizontal="left" vertical="center"/>
    </xf>
    <xf numFmtId="0" fontId="122" fillId="68" borderId="7" applyBorder="0" applyAlignment="0"/>
    <xf numFmtId="0" fontId="123" fillId="0" borderId="0" applyNumberFormat="0" applyFill="0" applyBorder="0" applyAlignment="0" applyProtection="0"/>
    <xf numFmtId="0" fontId="124" fillId="0" borderId="0" applyNumberFormat="0" applyFill="0" applyBorder="0" applyAlignment="0" applyProtection="0"/>
    <xf numFmtId="0" fontId="125" fillId="60" borderId="0" applyNumberFormat="0" applyFill="0" applyBorder="0"/>
    <xf numFmtId="0" fontId="126" fillId="0" borderId="0" applyNumberFormat="0" applyFill="0" applyBorder="0" applyAlignment="0" applyProtection="0"/>
    <xf numFmtId="233" fontId="9" fillId="0" borderId="0">
      <protection locked="0"/>
    </xf>
    <xf numFmtId="0" fontId="127" fillId="0" borderId="0" applyProtection="0"/>
    <xf numFmtId="233" fontId="9" fillId="0" borderId="0">
      <protection locked="0"/>
    </xf>
    <xf numFmtId="0" fontId="121" fillId="0" borderId="0" applyProtection="0"/>
    <xf numFmtId="12" fontId="17" fillId="58" borderId="61" applyNumberFormat="0" applyBorder="0" applyAlignment="0" applyProtection="0">
      <alignment horizontal="center"/>
    </xf>
    <xf numFmtId="0" fontId="10" fillId="0" borderId="0"/>
    <xf numFmtId="0" fontId="128" fillId="0" borderId="0" applyNumberFormat="0" applyFill="0" applyBorder="0" applyAlignment="0" applyProtection="0"/>
    <xf numFmtId="0" fontId="129" fillId="0" borderId="0" applyNumberFormat="0" applyFill="0" applyBorder="0" applyAlignment="0" applyProtection="0">
      <alignment vertical="top"/>
      <protection locked="0"/>
    </xf>
    <xf numFmtId="0" fontId="10" fillId="0" borderId="0"/>
    <xf numFmtId="0" fontId="17" fillId="69" borderId="8" applyBorder="0">
      <protection locked="0"/>
    </xf>
    <xf numFmtId="10" fontId="111" fillId="58" borderId="2" applyNumberFormat="0" applyBorder="0" applyAlignment="0" applyProtection="0"/>
    <xf numFmtId="10" fontId="111" fillId="64" borderId="2" applyNumberFormat="0" applyBorder="0" applyAlignment="0" applyProtection="0"/>
    <xf numFmtId="225" fontId="17" fillId="69" borderId="62" applyBorder="0">
      <alignment horizontal="center"/>
      <protection locked="0"/>
    </xf>
    <xf numFmtId="12" fontId="17" fillId="69" borderId="62" applyBorder="0">
      <alignment horizontal="center"/>
      <protection locked="0"/>
    </xf>
    <xf numFmtId="0" fontId="118" fillId="69" borderId="63">
      <alignment horizontal="center" vertical="center"/>
      <protection locked="0"/>
    </xf>
    <xf numFmtId="222" fontId="111" fillId="64" borderId="0" applyBorder="0">
      <protection locked="0"/>
    </xf>
    <xf numFmtId="15" fontId="111" fillId="64" borderId="0" applyBorder="0">
      <protection locked="0"/>
    </xf>
    <xf numFmtId="49" fontId="111" fillId="64" borderId="0" applyBorder="0">
      <protection locked="0"/>
    </xf>
    <xf numFmtId="49" fontId="111" fillId="64" borderId="9" applyNumberFormat="0" applyBorder="0"/>
    <xf numFmtId="0" fontId="85" fillId="64" borderId="62" applyBorder="0">
      <alignment horizontal="left"/>
    </xf>
    <xf numFmtId="0" fontId="85" fillId="69" borderId="0">
      <alignment horizontal="left"/>
    </xf>
    <xf numFmtId="234" fontId="72" fillId="0" borderId="2">
      <alignment vertical="center"/>
    </xf>
    <xf numFmtId="9" fontId="9" fillId="0" borderId="0" applyFont="0" applyFill="0" applyBorder="0" applyAlignment="0" applyProtection="0"/>
    <xf numFmtId="235" fontId="72" fillId="0" borderId="2">
      <alignment vertical="center"/>
    </xf>
    <xf numFmtId="0" fontId="130" fillId="0" borderId="14" applyNumberFormat="0" applyFill="0" applyAlignment="0" applyProtection="0"/>
    <xf numFmtId="236" fontId="72" fillId="0" borderId="2">
      <alignment horizontal="right" vertical="center"/>
    </xf>
    <xf numFmtId="237" fontId="72" fillId="0" borderId="2">
      <alignment vertical="center"/>
    </xf>
    <xf numFmtId="238" fontId="72" fillId="0" borderId="2">
      <alignment vertical="center"/>
    </xf>
    <xf numFmtId="239" fontId="131" fillId="0" borderId="0">
      <alignment horizontal="left"/>
    </xf>
    <xf numFmtId="38" fontId="70" fillId="0" borderId="0" applyFont="0" applyFill="0" applyBorder="0" applyAlignment="0" applyProtection="0"/>
    <xf numFmtId="40" fontId="70" fillId="0" borderId="0" applyFont="0" applyFill="0" applyBorder="0" applyAlignment="0" applyProtection="0"/>
    <xf numFmtId="0" fontId="132" fillId="0" borderId="64"/>
    <xf numFmtId="240" fontId="70" fillId="0" borderId="0" applyFont="0" applyFill="0" applyBorder="0" applyAlignment="0" applyProtection="0"/>
    <xf numFmtId="241" fontId="70" fillId="0" borderId="0" applyFont="0" applyFill="0" applyBorder="0" applyAlignment="0" applyProtection="0"/>
    <xf numFmtId="242" fontId="133" fillId="0" borderId="0">
      <alignment horizontal="centerContinuous" vertical="center"/>
    </xf>
    <xf numFmtId="182" fontId="17" fillId="0" borderId="0" applyFont="0" applyFill="0" applyBorder="0" applyAlignment="0" applyProtection="0"/>
    <xf numFmtId="0" fontId="10" fillId="0" borderId="0"/>
    <xf numFmtId="0" fontId="134" fillId="70" borderId="0" applyNumberFormat="0" applyBorder="0" applyAlignment="0" applyProtection="0"/>
    <xf numFmtId="0" fontId="10" fillId="0" borderId="0"/>
    <xf numFmtId="37" fontId="135" fillId="0" borderId="0"/>
    <xf numFmtId="0" fontId="10" fillId="0" borderId="0"/>
    <xf numFmtId="0" fontId="10" fillId="0" borderId="0"/>
    <xf numFmtId="0" fontId="72"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0" fillId="0" borderId="0"/>
    <xf numFmtId="0" fontId="17" fillId="0" borderId="0"/>
    <xf numFmtId="0" fontId="17" fillId="0" borderId="0"/>
    <xf numFmtId="0" fontId="5" fillId="50" borderId="8" applyNumberFormat="0" applyFont="0" applyAlignment="0" applyProtection="0"/>
    <xf numFmtId="0" fontId="17"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50" fillId="0" borderId="0">
      <alignment vertical="center"/>
    </xf>
    <xf numFmtId="0" fontId="137" fillId="61" borderId="19" applyNumberFormat="0" applyAlignment="0" applyProtection="0"/>
    <xf numFmtId="243" fontId="118" fillId="64" borderId="63">
      <alignment horizontal="center"/>
    </xf>
    <xf numFmtId="0" fontId="17" fillId="60" borderId="62" applyBorder="0">
      <alignment horizontal="center"/>
      <protection locked="0"/>
    </xf>
    <xf numFmtId="10" fontId="17" fillId="0" borderId="0" applyFont="0" applyFill="0" applyBorder="0" applyAlignment="0" applyProtection="0"/>
    <xf numFmtId="220" fontId="5" fillId="0" borderId="0">
      <protection locked="0"/>
    </xf>
    <xf numFmtId="220" fontId="5" fillId="0" borderId="0">
      <protection locked="0"/>
    </xf>
    <xf numFmtId="220" fontId="5" fillId="0" borderId="0">
      <protection locked="0"/>
    </xf>
    <xf numFmtId="220" fontId="5" fillId="0" borderId="0">
      <protection locked="0"/>
    </xf>
    <xf numFmtId="220" fontId="5" fillId="0" borderId="0">
      <protection locked="0"/>
    </xf>
    <xf numFmtId="197" fontId="5" fillId="0" borderId="0">
      <protection locked="0"/>
    </xf>
    <xf numFmtId="0" fontId="131" fillId="60" borderId="0"/>
    <xf numFmtId="182" fontId="85" fillId="0" borderId="0" applyFont="0" applyFill="0" applyBorder="0" applyAlignment="0" applyProtection="0"/>
    <xf numFmtId="182" fontId="85" fillId="0" borderId="0" applyFont="0" applyFill="0" applyBorder="0" applyAlignment="0" applyProtection="0"/>
    <xf numFmtId="0" fontId="17" fillId="0" borderId="0"/>
    <xf numFmtId="0" fontId="68" fillId="0" borderId="0"/>
    <xf numFmtId="0" fontId="138" fillId="60" borderId="0"/>
    <xf numFmtId="0" fontId="68" fillId="0" borderId="0"/>
    <xf numFmtId="243" fontId="17" fillId="0" borderId="0"/>
    <xf numFmtId="30" fontId="139" fillId="0" borderId="0" applyNumberFormat="0" applyFill="0" applyBorder="0" applyAlignment="0" applyProtection="0">
      <alignment horizontal="left"/>
    </xf>
    <xf numFmtId="38" fontId="70" fillId="0" borderId="0" applyFont="0" applyFill="0" applyBorder="0" applyAlignment="0" applyProtection="0"/>
    <xf numFmtId="49" fontId="140" fillId="60" borderId="0" applyBorder="0">
      <alignment horizontal="centerContinuous"/>
    </xf>
    <xf numFmtId="182" fontId="17" fillId="0" borderId="0" applyFont="0" applyFill="0" applyBorder="0" applyAlignment="0" applyProtection="0"/>
    <xf numFmtId="182" fontId="17" fillId="0" borderId="0" applyFont="0" applyFill="0" applyBorder="0" applyAlignment="0" applyProtection="0"/>
    <xf numFmtId="244" fontId="5" fillId="0" borderId="0" applyFont="0" applyFill="0" applyBorder="0" applyAlignment="0" applyProtection="0"/>
    <xf numFmtId="0" fontId="10" fillId="0" borderId="0"/>
    <xf numFmtId="0" fontId="10" fillId="0" borderId="0"/>
    <xf numFmtId="0" fontId="10" fillId="0" borderId="0"/>
    <xf numFmtId="177" fontId="50" fillId="0" borderId="0">
      <alignment vertical="center"/>
    </xf>
    <xf numFmtId="0" fontId="141" fillId="0" borderId="0" applyNumberFormat="0" applyFill="0" applyBorder="0" applyAlignment="0" applyProtection="0"/>
    <xf numFmtId="245" fontId="59" fillId="0" borderId="65" applyFont="0" applyFill="0" applyBorder="0" applyAlignment="0" applyProtection="0">
      <alignment horizontal="center" vertical="center"/>
    </xf>
    <xf numFmtId="177" fontId="50" fillId="0" borderId="0">
      <alignment vertical="distributed"/>
    </xf>
    <xf numFmtId="0" fontId="10" fillId="0" borderId="0"/>
    <xf numFmtId="0" fontId="17" fillId="0" borderId="0"/>
    <xf numFmtId="0" fontId="132" fillId="0" borderId="0"/>
    <xf numFmtId="0" fontId="142" fillId="60" borderId="0" applyProtection="0">
      <alignment horizontal="centerContinuous" vertical="center"/>
      <protection hidden="1"/>
    </xf>
    <xf numFmtId="40" fontId="143" fillId="0" borderId="0" applyBorder="0">
      <alignment horizontal="right"/>
    </xf>
    <xf numFmtId="0" fontId="17" fillId="60" borderId="62" applyBorder="0">
      <alignment horizontal="center"/>
    </xf>
    <xf numFmtId="0" fontId="17" fillId="60" borderId="62" applyBorder="0">
      <alignment horizontal="center"/>
    </xf>
    <xf numFmtId="0" fontId="10" fillId="0" borderId="0"/>
    <xf numFmtId="0" fontId="10" fillId="0" borderId="0"/>
    <xf numFmtId="40" fontId="70" fillId="0" borderId="0" applyFont="0" applyFill="0" applyBorder="0" applyAlignment="0" applyProtection="0"/>
    <xf numFmtId="246" fontId="144" fillId="0" borderId="0">
      <alignment horizontal="center"/>
    </xf>
    <xf numFmtId="0" fontId="145" fillId="60" borderId="0">
      <alignment horizontal="centerContinuous"/>
    </xf>
    <xf numFmtId="0" fontId="146" fillId="0" borderId="0" applyFill="0" applyBorder="0" applyProtection="0">
      <alignment horizontal="centerContinuous" vertical="center"/>
    </xf>
    <xf numFmtId="0" fontId="15" fillId="58" borderId="0" applyFill="0" applyBorder="0" applyProtection="0">
      <alignment horizontal="center" vertical="center"/>
    </xf>
    <xf numFmtId="0" fontId="145" fillId="60" borderId="0">
      <alignment horizontal="centerContinuous"/>
    </xf>
    <xf numFmtId="247" fontId="85" fillId="0" borderId="0" applyFill="0" applyBorder="0">
      <alignment horizontal="centerContinuous"/>
    </xf>
    <xf numFmtId="248" fontId="5" fillId="0" borderId="0" applyFill="0" applyBorder="0">
      <alignment horizontal="centerContinuous"/>
    </xf>
    <xf numFmtId="0" fontId="105" fillId="0" borderId="55" applyNumberFormat="0" applyFont="0" applyFill="0" applyAlignment="0" applyProtection="0"/>
    <xf numFmtId="222" fontId="95" fillId="60" borderId="0"/>
    <xf numFmtId="49" fontId="147" fillId="60" borderId="0" applyBorder="0">
      <alignment horizontal="right"/>
    </xf>
    <xf numFmtId="0" fontId="148" fillId="0" borderId="38">
      <alignment horizontal="left"/>
    </xf>
    <xf numFmtId="0" fontId="10" fillId="0" borderId="0"/>
    <xf numFmtId="0" fontId="10" fillId="0" borderId="0"/>
    <xf numFmtId="0" fontId="149" fillId="0" borderId="0" applyNumberFormat="0" applyFill="0" applyBorder="0" applyAlignment="0" applyProtection="0"/>
    <xf numFmtId="49" fontId="72" fillId="0" borderId="2">
      <alignment horizontal="center" vertical="center"/>
    </xf>
    <xf numFmtId="0" fontId="87" fillId="71" borderId="0" applyNumberFormat="0" applyBorder="0" applyAlignment="0" applyProtection="0">
      <alignment vertical="center"/>
    </xf>
    <xf numFmtId="0" fontId="87" fillId="71" borderId="0" applyNumberFormat="0" applyBorder="0" applyAlignment="0" applyProtection="0">
      <alignment vertical="center"/>
    </xf>
    <xf numFmtId="0" fontId="87" fillId="71" borderId="0" applyNumberFormat="0" applyBorder="0" applyAlignment="0" applyProtection="0">
      <alignment vertical="center"/>
    </xf>
    <xf numFmtId="0" fontId="87" fillId="71" borderId="0" applyNumberFormat="0" applyBorder="0" applyAlignment="0" applyProtection="0">
      <alignment vertical="center"/>
    </xf>
    <xf numFmtId="0" fontId="87" fillId="71" borderId="0" applyNumberFormat="0" applyBorder="0" applyAlignment="0" applyProtection="0">
      <alignment vertical="center"/>
    </xf>
    <xf numFmtId="0" fontId="23" fillId="16" borderId="0" applyNumberFormat="0" applyBorder="0" applyAlignment="0" applyProtection="0">
      <alignment vertical="center"/>
    </xf>
    <xf numFmtId="0" fontId="87" fillId="72" borderId="0" applyNumberFormat="0" applyBorder="0" applyAlignment="0" applyProtection="0">
      <alignment vertical="center"/>
    </xf>
    <xf numFmtId="0" fontId="87" fillId="72" borderId="0" applyNumberFormat="0" applyBorder="0" applyAlignment="0" applyProtection="0">
      <alignment vertical="center"/>
    </xf>
    <xf numFmtId="0" fontId="87" fillId="72" borderId="0" applyNumberFormat="0" applyBorder="0" applyAlignment="0" applyProtection="0">
      <alignment vertical="center"/>
    </xf>
    <xf numFmtId="0" fontId="87" fillId="72" borderId="0" applyNumberFormat="0" applyBorder="0" applyAlignment="0" applyProtection="0">
      <alignment vertical="center"/>
    </xf>
    <xf numFmtId="0" fontId="87" fillId="72" borderId="0" applyNumberFormat="0" applyBorder="0" applyAlignment="0" applyProtection="0">
      <alignment vertical="center"/>
    </xf>
    <xf numFmtId="0" fontId="23" fillId="17" borderId="0" applyNumberFormat="0" applyBorder="0" applyAlignment="0" applyProtection="0">
      <alignment vertical="center"/>
    </xf>
    <xf numFmtId="0" fontId="87" fillId="73" borderId="0" applyNumberFormat="0" applyBorder="0" applyAlignment="0" applyProtection="0">
      <alignment vertical="center"/>
    </xf>
    <xf numFmtId="0" fontId="87" fillId="73" borderId="0" applyNumberFormat="0" applyBorder="0" applyAlignment="0" applyProtection="0">
      <alignment vertical="center"/>
    </xf>
    <xf numFmtId="0" fontId="87" fillId="73" borderId="0" applyNumberFormat="0" applyBorder="0" applyAlignment="0" applyProtection="0">
      <alignment vertical="center"/>
    </xf>
    <xf numFmtId="0" fontId="87" fillId="73" borderId="0" applyNumberFormat="0" applyBorder="0" applyAlignment="0" applyProtection="0">
      <alignment vertical="center"/>
    </xf>
    <xf numFmtId="0" fontId="87" fillId="73" borderId="0" applyNumberFormat="0" applyBorder="0" applyAlignment="0" applyProtection="0">
      <alignment vertical="center"/>
    </xf>
    <xf numFmtId="0" fontId="23" fillId="18" borderId="0" applyNumberFormat="0" applyBorder="0" applyAlignment="0" applyProtection="0">
      <alignment vertical="center"/>
    </xf>
    <xf numFmtId="0" fontId="87" fillId="74" borderId="0" applyNumberFormat="0" applyBorder="0" applyAlignment="0" applyProtection="0">
      <alignment vertical="center"/>
    </xf>
    <xf numFmtId="0" fontId="87" fillId="74" borderId="0" applyNumberFormat="0" applyBorder="0" applyAlignment="0" applyProtection="0">
      <alignment vertical="center"/>
    </xf>
    <xf numFmtId="0" fontId="87" fillId="74" borderId="0" applyNumberFormat="0" applyBorder="0" applyAlignment="0" applyProtection="0">
      <alignment vertical="center"/>
    </xf>
    <xf numFmtId="0" fontId="87" fillId="74" borderId="0" applyNumberFormat="0" applyBorder="0" applyAlignment="0" applyProtection="0">
      <alignment vertical="center"/>
    </xf>
    <xf numFmtId="0" fontId="87" fillId="74" borderId="0" applyNumberFormat="0" applyBorder="0" applyAlignment="0" applyProtection="0">
      <alignment vertical="center"/>
    </xf>
    <xf numFmtId="0" fontId="23" fillId="13" borderId="0" applyNumberFormat="0" applyBorder="0" applyAlignment="0" applyProtection="0">
      <alignment vertical="center"/>
    </xf>
    <xf numFmtId="0" fontId="87" fillId="75" borderId="0" applyNumberFormat="0" applyBorder="0" applyAlignment="0" applyProtection="0">
      <alignment vertical="center"/>
    </xf>
    <xf numFmtId="0" fontId="87" fillId="75" borderId="0" applyNumberFormat="0" applyBorder="0" applyAlignment="0" applyProtection="0">
      <alignment vertical="center"/>
    </xf>
    <xf numFmtId="0" fontId="87" fillId="75" borderId="0" applyNumberFormat="0" applyBorder="0" applyAlignment="0" applyProtection="0">
      <alignment vertical="center"/>
    </xf>
    <xf numFmtId="0" fontId="87" fillId="75" borderId="0" applyNumberFormat="0" applyBorder="0" applyAlignment="0" applyProtection="0">
      <alignment vertical="center"/>
    </xf>
    <xf numFmtId="0" fontId="87" fillId="75" borderId="0" applyNumberFormat="0" applyBorder="0" applyAlignment="0" applyProtection="0">
      <alignment vertical="center"/>
    </xf>
    <xf numFmtId="0" fontId="23" fillId="14" borderId="0" applyNumberFormat="0" applyBorder="0" applyAlignment="0" applyProtection="0">
      <alignment vertical="center"/>
    </xf>
    <xf numFmtId="0" fontId="87" fillId="76" borderId="0" applyNumberFormat="0" applyBorder="0" applyAlignment="0" applyProtection="0">
      <alignment vertical="center"/>
    </xf>
    <xf numFmtId="0" fontId="87" fillId="76" borderId="0" applyNumberFormat="0" applyBorder="0" applyAlignment="0" applyProtection="0">
      <alignment vertical="center"/>
    </xf>
    <xf numFmtId="0" fontId="87" fillId="76" borderId="0" applyNumberFormat="0" applyBorder="0" applyAlignment="0" applyProtection="0">
      <alignment vertical="center"/>
    </xf>
    <xf numFmtId="0" fontId="87" fillId="76" borderId="0" applyNumberFormat="0" applyBorder="0" applyAlignment="0" applyProtection="0">
      <alignment vertical="center"/>
    </xf>
    <xf numFmtId="0" fontId="87" fillId="76" borderId="0" applyNumberFormat="0" applyBorder="0" applyAlignment="0" applyProtection="0">
      <alignment vertical="center"/>
    </xf>
    <xf numFmtId="0" fontId="23" fillId="19" borderId="0" applyNumberFormat="0" applyBorder="0" applyAlignment="0" applyProtection="0">
      <alignment vertical="center"/>
    </xf>
    <xf numFmtId="249" fontId="72" fillId="0" borderId="2">
      <alignment vertical="center"/>
    </xf>
    <xf numFmtId="250" fontId="72" fillId="0" borderId="2">
      <alignment vertical="center"/>
    </xf>
    <xf numFmtId="251" fontId="72" fillId="0" borderId="2">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51" fillId="77" borderId="66" applyNumberFormat="0" applyAlignment="0" applyProtection="0">
      <alignment vertical="center"/>
    </xf>
    <xf numFmtId="0" fontId="151" fillId="77" borderId="66" applyNumberFormat="0" applyAlignment="0" applyProtection="0">
      <alignment vertical="center"/>
    </xf>
    <xf numFmtId="0" fontId="151" fillId="77" borderId="66" applyNumberFormat="0" applyAlignment="0" applyProtection="0">
      <alignment vertical="center"/>
    </xf>
    <xf numFmtId="0" fontId="151" fillId="77" borderId="66" applyNumberFormat="0" applyAlignment="0" applyProtection="0">
      <alignment vertical="center"/>
    </xf>
    <xf numFmtId="0" fontId="151" fillId="77" borderId="66" applyNumberFormat="0" applyAlignment="0" applyProtection="0">
      <alignment vertical="center"/>
    </xf>
    <xf numFmtId="0" fontId="25" fillId="20" borderId="10" applyNumberFormat="0" applyAlignment="0" applyProtection="0">
      <alignment vertical="center"/>
    </xf>
    <xf numFmtId="252" fontId="10" fillId="0" borderId="0">
      <protection locked="0"/>
    </xf>
    <xf numFmtId="2" fontId="152" fillId="0" borderId="0" applyFont="0" applyFill="0" applyBorder="0" applyAlignment="0" applyProtection="0"/>
    <xf numFmtId="2" fontId="152" fillId="0" borderId="0" applyFont="0" applyFill="0" applyBorder="0" applyAlignment="0" applyProtection="0"/>
    <xf numFmtId="0" fontId="82" fillId="0" borderId="0">
      <protection locked="0"/>
    </xf>
    <xf numFmtId="0" fontId="153" fillId="0" borderId="0" applyNumberFormat="0" applyFill="0" applyBorder="0" applyAlignment="0" applyProtection="0"/>
    <xf numFmtId="0" fontId="153" fillId="0" borderId="0" applyNumberFormat="0" applyFill="0" applyBorder="0" applyAlignment="0" applyProtection="0"/>
    <xf numFmtId="0" fontId="82" fillId="0" borderId="0">
      <protection locked="0"/>
    </xf>
    <xf numFmtId="0" fontId="154" fillId="0" borderId="0" applyNumberFormat="0" applyFill="0" applyBorder="0" applyAlignment="0" applyProtection="0"/>
    <xf numFmtId="0" fontId="154" fillId="0" borderId="0" applyNumberFormat="0" applyFill="0" applyBorder="0" applyAlignment="0" applyProtection="0"/>
    <xf numFmtId="0" fontId="155" fillId="0" borderId="67" applyBorder="0">
      <alignment horizontal="distributed"/>
      <protection locked="0"/>
    </xf>
    <xf numFmtId="253" fontId="10" fillId="0" borderId="0"/>
    <xf numFmtId="253" fontId="10" fillId="0" borderId="0"/>
    <xf numFmtId="253" fontId="10" fillId="0" borderId="0"/>
    <xf numFmtId="253" fontId="10" fillId="0" borderId="0"/>
    <xf numFmtId="253" fontId="10" fillId="0" borderId="0"/>
    <xf numFmtId="253" fontId="10" fillId="0" borderId="0"/>
    <xf numFmtId="253" fontId="10" fillId="0" borderId="0"/>
    <xf numFmtId="253" fontId="10" fillId="0" borderId="0"/>
    <xf numFmtId="253" fontId="10" fillId="0" borderId="0"/>
    <xf numFmtId="253" fontId="10" fillId="0" borderId="0"/>
    <xf numFmtId="253" fontId="10" fillId="0" borderId="0"/>
    <xf numFmtId="0" fontId="156" fillId="0" borderId="0"/>
    <xf numFmtId="0" fontId="88" fillId="0" borderId="35">
      <alignment vertical="center"/>
    </xf>
    <xf numFmtId="0" fontId="16" fillId="0" borderId="0"/>
    <xf numFmtId="0" fontId="157" fillId="78" borderId="0" applyNumberFormat="0" applyBorder="0" applyAlignment="0" applyProtection="0">
      <alignment vertical="center"/>
    </xf>
    <xf numFmtId="0" fontId="157" fillId="78" borderId="0" applyNumberFormat="0" applyBorder="0" applyAlignment="0" applyProtection="0">
      <alignment vertical="center"/>
    </xf>
    <xf numFmtId="0" fontId="157" fillId="78" borderId="0" applyNumberFormat="0" applyBorder="0" applyAlignment="0" applyProtection="0">
      <alignment vertical="center"/>
    </xf>
    <xf numFmtId="0" fontId="157" fillId="78" borderId="0" applyNumberFormat="0" applyBorder="0" applyAlignment="0" applyProtection="0">
      <alignment vertical="center"/>
    </xf>
    <xf numFmtId="0" fontId="157" fillId="78" borderId="0" applyNumberFormat="0" applyBorder="0" applyAlignment="0" applyProtection="0">
      <alignment vertical="center"/>
    </xf>
    <xf numFmtId="0" fontId="26" fillId="3" borderId="0" applyNumberFormat="0" applyBorder="0" applyAlignment="0" applyProtection="0">
      <alignment vertical="center"/>
    </xf>
    <xf numFmtId="0" fontId="80" fillId="0" borderId="0">
      <protection locked="0"/>
    </xf>
    <xf numFmtId="0" fontId="152" fillId="0" borderId="0" applyFont="0" applyFill="0" applyBorder="0" applyAlignment="0" applyProtection="0"/>
    <xf numFmtId="0" fontId="152" fillId="0" borderId="0" applyFont="0" applyFill="0" applyBorder="0" applyAlignment="0" applyProtection="0"/>
    <xf numFmtId="3" fontId="70" fillId="0" borderId="41">
      <alignment horizontal="center"/>
    </xf>
    <xf numFmtId="254" fontId="5" fillId="0" borderId="0" applyFill="0" applyBorder="0">
      <alignment horizontal="center" vertical="center"/>
    </xf>
    <xf numFmtId="255" fontId="5" fillId="0" borderId="68" applyFill="0" applyBorder="0">
      <alignment horizontal="center" vertical="center"/>
      <protection locked="0"/>
    </xf>
    <xf numFmtId="242" fontId="5" fillId="0" borderId="11" applyFill="0" applyBorder="0">
      <alignment horizontal="center"/>
      <protection locked="0"/>
    </xf>
    <xf numFmtId="256" fontId="5" fillId="0" borderId="11" applyFill="0" applyBorder="0">
      <alignment horizontal="center"/>
      <protection locked="0"/>
    </xf>
    <xf numFmtId="191" fontId="5" fillId="0" borderId="69">
      <alignment horizontal="center"/>
      <protection locked="0"/>
    </xf>
    <xf numFmtId="257" fontId="5" fillId="0" borderId="69">
      <alignment horizontal="center"/>
      <protection locked="0"/>
    </xf>
    <xf numFmtId="191" fontId="5" fillId="0" borderId="69">
      <alignment horizontal="center"/>
      <protection locked="0"/>
    </xf>
    <xf numFmtId="197" fontId="5" fillId="0" borderId="69">
      <alignment horizontal="center"/>
      <protection locked="0"/>
    </xf>
    <xf numFmtId="179" fontId="5" fillId="0" borderId="9" applyFill="0" applyBorder="0">
      <alignment horizontal="center" vertical="center"/>
      <protection locked="0"/>
    </xf>
    <xf numFmtId="0" fontId="80" fillId="0" borderId="0">
      <protection locked="0"/>
    </xf>
    <xf numFmtId="0" fontId="158" fillId="0" borderId="0" applyProtection="0"/>
    <xf numFmtId="0" fontId="15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40" fontId="160" fillId="0" borderId="0" applyFont="0" applyFill="0" applyBorder="0" applyAlignment="0" applyProtection="0"/>
    <xf numFmtId="38" fontId="160"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58" fontId="161" fillId="0" borderId="70">
      <alignment horizontal="center" vertical="center"/>
    </xf>
    <xf numFmtId="41" fontId="9" fillId="0" borderId="0" applyFont="0" applyFill="0" applyBorder="0" applyAlignment="0" applyProtection="0"/>
    <xf numFmtId="193" fontId="9" fillId="0" borderId="47">
      <alignment vertical="center"/>
    </xf>
    <xf numFmtId="259" fontId="72" fillId="0" borderId="0">
      <alignment vertical="center"/>
    </xf>
    <xf numFmtId="259" fontId="72" fillId="0" borderId="0">
      <alignment vertical="center"/>
    </xf>
    <xf numFmtId="260" fontId="66" fillId="0" borderId="4" applyBorder="0">
      <alignment horizontal="centerContinuous" vertical="center"/>
    </xf>
    <xf numFmtId="0" fontId="81" fillId="0" borderId="21" applyNumberFormat="0" applyBorder="0" applyAlignment="0">
      <alignment horizontal="center" vertical="center"/>
    </xf>
    <xf numFmtId="0" fontId="86" fillId="0" borderId="0">
      <alignment vertical="center"/>
    </xf>
    <xf numFmtId="0" fontId="58" fillId="79" borderId="71" applyNumberFormat="0" applyFont="0" applyAlignment="0" applyProtection="0">
      <alignment vertical="center"/>
    </xf>
    <xf numFmtId="0" fontId="58" fillId="79" borderId="71" applyNumberFormat="0" applyFont="0" applyAlignment="0" applyProtection="0">
      <alignment vertical="center"/>
    </xf>
    <xf numFmtId="0" fontId="58" fillId="79" borderId="71" applyNumberFormat="0" applyFont="0" applyAlignment="0" applyProtection="0">
      <alignment vertical="center"/>
    </xf>
    <xf numFmtId="0" fontId="58" fillId="79" borderId="71" applyNumberFormat="0" applyFont="0" applyAlignment="0" applyProtection="0">
      <alignment vertical="center"/>
    </xf>
    <xf numFmtId="0" fontId="58" fillId="79" borderId="71" applyNumberFormat="0" applyFont="0" applyAlignment="0" applyProtection="0">
      <alignment vertical="center"/>
    </xf>
    <xf numFmtId="0" fontId="22" fillId="21" borderId="8" applyNumberFormat="0" applyFont="0" applyAlignment="0" applyProtection="0">
      <alignment vertical="center"/>
    </xf>
    <xf numFmtId="0" fontId="160" fillId="0" borderId="0" applyFont="0" applyFill="0" applyBorder="0" applyAlignment="0" applyProtection="0"/>
    <xf numFmtId="0" fontId="160"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4" fontId="162" fillId="0" borderId="20" applyFont="0" applyBorder="0" applyAlignment="0">
      <alignment vertical="center"/>
    </xf>
    <xf numFmtId="261" fontId="5" fillId="0" borderId="0">
      <protection locked="0"/>
    </xf>
    <xf numFmtId="192" fontId="81"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181" fontId="20"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81" fontId="20" fillId="0" borderId="0">
      <protection locked="0"/>
    </xf>
    <xf numFmtId="181" fontId="20"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81" fontId="20" fillId="0" borderId="0">
      <protection locked="0"/>
    </xf>
    <xf numFmtId="0" fontId="5" fillId="0" borderId="0">
      <protection locked="0"/>
    </xf>
    <xf numFmtId="261"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80" borderId="0">
      <protection locked="0"/>
    </xf>
    <xf numFmtId="261" fontId="5" fillId="0" borderId="0">
      <protection locked="0"/>
    </xf>
    <xf numFmtId="261" fontId="5" fillId="0" borderId="0">
      <protection locked="0"/>
    </xf>
    <xf numFmtId="261" fontId="5" fillId="8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2"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0"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261" fontId="5" fillId="0" borderId="0">
      <protection locked="0"/>
    </xf>
    <xf numFmtId="181" fontId="20"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alignment vertical="center"/>
    </xf>
    <xf numFmtId="263" fontId="10" fillId="0" borderId="0" applyFont="0" applyFill="0" applyBorder="0" applyProtection="0">
      <alignment horizontal="center" vertical="center"/>
    </xf>
    <xf numFmtId="264" fontId="10" fillId="0" borderId="0" applyFont="0" applyFill="0" applyBorder="0" applyProtection="0">
      <alignment horizontal="center" vertical="center"/>
    </xf>
    <xf numFmtId="9" fontId="8" fillId="58" borderId="0" applyFill="0" applyBorder="0" applyProtection="0">
      <alignment horizontal="right"/>
    </xf>
    <xf numFmtId="10" fontId="8" fillId="0" borderId="0" applyFill="0" applyBorder="0" applyProtection="0">
      <alignment horizontal="right"/>
    </xf>
    <xf numFmtId="9" fontId="22"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265" fontId="50" fillId="0" borderId="0" applyFont="0" applyFill="0" applyBorder="0" applyAlignment="0" applyProtection="0"/>
    <xf numFmtId="266" fontId="5" fillId="0" borderId="0" applyFont="0" applyFill="0" applyBorder="0" applyAlignment="0" applyProtection="0"/>
    <xf numFmtId="267" fontId="50" fillId="0" borderId="0" applyFont="0" applyFill="0" applyBorder="0" applyAlignment="0" applyProtection="0"/>
    <xf numFmtId="0" fontId="163" fillId="81" borderId="0" applyNumberFormat="0" applyBorder="0" applyAlignment="0" applyProtection="0">
      <alignment vertical="center"/>
    </xf>
    <xf numFmtId="0" fontId="163" fillId="81" borderId="0" applyNumberFormat="0" applyBorder="0" applyAlignment="0" applyProtection="0">
      <alignment vertical="center"/>
    </xf>
    <xf numFmtId="0" fontId="163" fillId="81" borderId="0" applyNumberFormat="0" applyBorder="0" applyAlignment="0" applyProtection="0">
      <alignment vertical="center"/>
    </xf>
    <xf numFmtId="0" fontId="163" fillId="81" borderId="0" applyNumberFormat="0" applyBorder="0" applyAlignment="0" applyProtection="0">
      <alignment vertical="center"/>
    </xf>
    <xf numFmtId="0" fontId="163" fillId="81" borderId="0" applyNumberFormat="0" applyBorder="0" applyAlignment="0" applyProtection="0">
      <alignment vertical="center"/>
    </xf>
    <xf numFmtId="0" fontId="27" fillId="22" borderId="0" applyNumberFormat="0" applyBorder="0" applyAlignment="0" applyProtection="0">
      <alignment vertical="center"/>
    </xf>
    <xf numFmtId="0" fontId="164" fillId="0" borderId="0" applyFill="0" applyAlignment="0">
      <alignment horizontal="center" vertical="center"/>
    </xf>
    <xf numFmtId="0" fontId="165" fillId="0" borderId="0">
      <alignment horizontal="left" vertical="center"/>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24" applyBorder="0"/>
    <xf numFmtId="43" fontId="9" fillId="0" borderId="0" applyFont="0" applyFill="0" applyBorder="0" applyAlignment="0" applyProtection="0"/>
    <xf numFmtId="49" fontId="5" fillId="0" borderId="0" applyFont="0" applyFill="0" applyBorder="0" applyProtection="0">
      <alignment vertical="center"/>
    </xf>
    <xf numFmtId="49" fontId="155" fillId="0" borderId="12" applyFill="0" applyBorder="0">
      <alignment horizontal="center" vertical="center"/>
      <protection locked="0"/>
    </xf>
    <xf numFmtId="268" fontId="81" fillId="82" borderId="20" applyNumberFormat="0" applyBorder="0" applyAlignment="0">
      <alignment horizontal="centerContinuous" vertical="center"/>
    </xf>
    <xf numFmtId="0" fontId="5" fillId="0" borderId="0" applyFont="0" applyFill="0" applyBorder="0" applyAlignment="0" applyProtection="0"/>
    <xf numFmtId="0" fontId="5" fillId="0" borderId="0" applyFont="0" applyFill="0" applyBorder="0" applyAlignment="0" applyProtection="0"/>
    <xf numFmtId="0" fontId="166" fillId="0" borderId="0" applyNumberFormat="0" applyFont="0" applyFill="0" applyBorder="0" applyProtection="0">
      <alignment horizontal="centerContinuous" vertical="center"/>
    </xf>
    <xf numFmtId="0" fontId="166" fillId="0" borderId="0" applyNumberFormat="0" applyFont="0" applyFill="0" applyBorder="0" applyProtection="0">
      <alignment horizontal="centerContinuous" vertical="center"/>
    </xf>
    <xf numFmtId="269" fontId="166" fillId="0" borderId="0" applyFill="0" applyBorder="0" applyProtection="0">
      <alignment horizontal="centerContinuous" vertical="center"/>
    </xf>
    <xf numFmtId="0" fontId="166" fillId="0" borderId="0" applyNumberFormat="0" applyFont="0" applyFill="0" applyBorder="0" applyProtection="0">
      <alignment horizontal="centerContinuous" vertical="center"/>
    </xf>
    <xf numFmtId="0" fontId="72" fillId="0" borderId="0" applyNumberFormat="0" applyFont="0" applyFill="0" applyBorder="0" applyProtection="0">
      <alignment horizontal="centerContinuous" vertical="center"/>
    </xf>
    <xf numFmtId="192" fontId="166" fillId="0" borderId="0" applyNumberFormat="0" applyFont="0" applyFill="0" applyBorder="0" applyProtection="0">
      <alignment horizontal="centerContinuous" vertical="center"/>
    </xf>
    <xf numFmtId="270" fontId="10" fillId="0" borderId="7" applyNumberFormat="0" applyBorder="0" applyAlignment="0"/>
    <xf numFmtId="255" fontId="167" fillId="0" borderId="35">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69" fillId="83" borderId="72" applyNumberFormat="0" applyAlignment="0" applyProtection="0">
      <alignment vertical="center"/>
    </xf>
    <xf numFmtId="0" fontId="169" fillId="83" borderId="72" applyNumberFormat="0" applyAlignment="0" applyProtection="0">
      <alignment vertical="center"/>
    </xf>
    <xf numFmtId="0" fontId="169" fillId="83" borderId="72" applyNumberFormat="0" applyAlignment="0" applyProtection="0">
      <alignment vertical="center"/>
    </xf>
    <xf numFmtId="0" fontId="169" fillId="83" borderId="72" applyNumberFormat="0" applyAlignment="0" applyProtection="0">
      <alignment vertical="center"/>
    </xf>
    <xf numFmtId="0" fontId="169" fillId="83" borderId="72" applyNumberFormat="0" applyAlignment="0" applyProtection="0">
      <alignment vertical="center"/>
    </xf>
    <xf numFmtId="0" fontId="29" fillId="23" borderId="13" applyNumberFormat="0" applyAlignment="0" applyProtection="0">
      <alignment vertical="center"/>
    </xf>
    <xf numFmtId="0" fontId="170" fillId="0" borderId="0" applyProtection="0">
      <alignment vertical="center"/>
      <protection locked="0"/>
    </xf>
    <xf numFmtId="0" fontId="171" fillId="0" borderId="23"/>
    <xf numFmtId="4" fontId="171" fillId="0" borderId="24"/>
    <xf numFmtId="271" fontId="5" fillId="0" borderId="24"/>
    <xf numFmtId="0" fontId="5" fillId="0" borderId="24"/>
    <xf numFmtId="49" fontId="172" fillId="0" borderId="73" applyFont="0" applyFill="0" applyBorder="0" applyProtection="0">
      <alignment horizontal="right" vertical="center"/>
    </xf>
    <xf numFmtId="192" fontId="4" fillId="0" borderId="74" applyFont="0" applyFill="0" applyBorder="0" applyAlignment="0" applyProtection="0">
      <alignment vertical="center"/>
    </xf>
    <xf numFmtId="269" fontId="4" fillId="0" borderId="74" applyFont="0" applyFill="0" applyBorder="0" applyAlignment="0" applyProtection="0">
      <alignment vertical="center"/>
    </xf>
    <xf numFmtId="0" fontId="164" fillId="0" borderId="0" applyFill="0" applyBorder="0" applyProtection="0">
      <alignment horizontal="left" vertical="center"/>
    </xf>
    <xf numFmtId="49" fontId="5" fillId="0" borderId="0" applyFont="0" applyFill="0" applyBorder="0" applyAlignment="0" applyProtection="0"/>
    <xf numFmtId="0" fontId="133" fillId="0" borderId="2" applyNumberFormat="0">
      <alignment horizontal="center" vertical="center"/>
    </xf>
    <xf numFmtId="0" fontId="13" fillId="0" borderId="0"/>
    <xf numFmtId="1" fontId="166" fillId="0" borderId="0" applyFont="0" applyFill="0" applyBorder="0" applyProtection="0">
      <alignment horizontal="centerContinuous" vertical="center"/>
    </xf>
    <xf numFmtId="192" fontId="166" fillId="0" borderId="0" applyFont="0" applyFill="0" applyBorder="0" applyProtection="0">
      <alignment horizontal="centerContinuous" vertical="center"/>
    </xf>
    <xf numFmtId="272" fontId="10" fillId="0" borderId="0">
      <alignment vertical="center"/>
    </xf>
    <xf numFmtId="262" fontId="5" fillId="0" borderId="0">
      <alignment vertical="center"/>
    </xf>
    <xf numFmtId="1" fontId="166" fillId="0" borderId="0" applyFont="0" applyFill="0" applyBorder="0" applyProtection="0">
      <alignment horizontal="centerContinuous" vertical="center"/>
    </xf>
    <xf numFmtId="0" fontId="166" fillId="0" borderId="0" applyFont="0" applyFill="0" applyBorder="0" applyProtection="0">
      <alignment horizontal="centerContinuous" vertical="center"/>
    </xf>
    <xf numFmtId="179" fontId="166" fillId="0" borderId="0" applyFont="0" applyFill="0" applyBorder="0" applyProtection="0">
      <alignment horizontal="centerContinuous" vertical="center"/>
    </xf>
    <xf numFmtId="242" fontId="166" fillId="0" borderId="0" applyFont="0" applyFill="0" applyBorder="0" applyProtection="0">
      <alignment horizontal="centerContinuous" vertical="center"/>
    </xf>
    <xf numFmtId="273" fontId="166" fillId="0" borderId="35" applyFont="0" applyFill="0" applyBorder="0" applyProtection="0">
      <alignment horizontal="right" vertical="center"/>
      <protection locked="0"/>
    </xf>
    <xf numFmtId="273" fontId="9" fillId="0" borderId="0" applyFont="0" applyFill="0" applyBorder="0" applyAlignment="0" applyProtection="0">
      <alignment vertical="center"/>
    </xf>
    <xf numFmtId="41" fontId="5" fillId="0" borderId="0" applyFont="0" applyFill="0" applyBorder="0" applyAlignment="0" applyProtection="0">
      <alignment vertical="center"/>
    </xf>
    <xf numFmtId="41" fontId="5" fillId="0" borderId="0" applyFont="0" applyFill="0" applyBorder="0" applyAlignment="0" applyProtection="0"/>
    <xf numFmtId="41" fontId="9" fillId="0" borderId="0" applyFont="0" applyFill="0" applyBorder="0" applyAlignment="0" applyProtection="0"/>
    <xf numFmtId="41" fontId="5" fillId="0" borderId="0" applyFont="0" applyFill="0" applyBorder="0" applyAlignment="0" applyProtection="0"/>
    <xf numFmtId="41" fontId="22" fillId="0" borderId="0" applyFont="0" applyFill="0" applyBorder="0" applyAlignment="0" applyProtection="0">
      <alignment vertical="center"/>
    </xf>
    <xf numFmtId="0" fontId="10" fillId="0" borderId="0" applyFont="0" applyFill="0" applyBorder="0" applyAlignment="0" applyProtection="0"/>
    <xf numFmtId="41" fontId="5" fillId="0" borderId="0" applyFont="0" applyFill="0" applyBorder="0" applyAlignment="0" applyProtection="0">
      <alignment vertical="center"/>
    </xf>
    <xf numFmtId="41" fontId="83" fillId="0" borderId="0" applyFont="0" applyFill="0" applyBorder="0" applyAlignment="0" applyProtection="0"/>
    <xf numFmtId="41" fontId="22" fillId="0" borderId="0" applyFont="0" applyFill="0" applyBorder="0" applyAlignment="0" applyProtection="0">
      <alignment vertical="center"/>
    </xf>
    <xf numFmtId="41" fontId="22" fillId="0" borderId="0" applyFont="0" applyFill="0" applyBorder="0" applyAlignment="0" applyProtection="0">
      <alignment vertical="center"/>
    </xf>
    <xf numFmtId="41" fontId="5" fillId="0" borderId="0" applyFont="0" applyFill="0" applyBorder="0" applyAlignment="0" applyProtection="0">
      <alignment vertical="center"/>
    </xf>
    <xf numFmtId="41" fontId="5" fillId="0" borderId="0" applyFont="0" applyFill="0" applyBorder="0" applyAlignment="0" applyProtection="0">
      <alignment vertical="center"/>
    </xf>
    <xf numFmtId="191" fontId="22" fillId="0" borderId="0" applyFont="0" applyFill="0" applyBorder="0" applyAlignment="0" applyProtection="0">
      <alignment vertical="center"/>
    </xf>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191" fontId="5" fillId="0" borderId="0" applyFont="0" applyFill="0" applyBorder="0" applyAlignment="0" applyProtection="0">
      <alignment vertical="center"/>
    </xf>
    <xf numFmtId="41" fontId="5" fillId="0" borderId="0" applyFont="0" applyFill="0" applyBorder="0" applyAlignment="0" applyProtection="0"/>
    <xf numFmtId="41" fontId="5" fillId="0" borderId="0" applyFont="0" applyFill="0" applyBorder="0" applyAlignment="0" applyProtection="0">
      <alignment vertical="center"/>
    </xf>
    <xf numFmtId="41" fontId="5" fillId="0" borderId="0" applyFont="0" applyFill="0" applyBorder="0" applyAlignment="0" applyProtection="0"/>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191" fontId="5" fillId="0" borderId="0" applyFont="0" applyFill="0" applyBorder="0" applyAlignment="0" applyProtection="0"/>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73" fillId="0" borderId="0" applyFont="0" applyFill="0" applyBorder="0" applyAlignment="0" applyProtection="0">
      <alignment vertical="top"/>
    </xf>
    <xf numFmtId="191" fontId="5" fillId="0" borderId="0" applyFont="0" applyFill="0" applyBorder="0" applyAlignment="0" applyProtection="0"/>
    <xf numFmtId="41" fontId="22" fillId="0" borderId="0" applyFont="0" applyFill="0" applyBorder="0" applyAlignment="0" applyProtection="0">
      <alignment vertical="center"/>
    </xf>
    <xf numFmtId="41" fontId="2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9" fillId="0" borderId="0" applyFont="0" applyFill="0" applyBorder="0" applyAlignment="0" applyProtection="0"/>
    <xf numFmtId="0" fontId="17" fillId="0" borderId="0"/>
    <xf numFmtId="0" fontId="17" fillId="0" borderId="0"/>
    <xf numFmtId="40" fontId="70"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182" fontId="17"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40" fontId="70"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40" fontId="70" fillId="0" borderId="0" applyFont="0" applyFill="0" applyBorder="0" applyAlignment="0" applyProtection="0"/>
    <xf numFmtId="182" fontId="17" fillId="0" borderId="0" applyFont="0" applyFill="0" applyBorder="0" applyAlignment="0" applyProtection="0"/>
    <xf numFmtId="40" fontId="70"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68" fillId="0" borderId="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40" fontId="70"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68"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68" fillId="0" borderId="0"/>
    <xf numFmtId="40" fontId="70" fillId="0" borderId="0" applyFont="0" applyFill="0" applyBorder="0" applyAlignment="0" applyProtection="0"/>
    <xf numFmtId="0" fontId="68" fillId="0" borderId="0"/>
    <xf numFmtId="182" fontId="17" fillId="0" borderId="0" applyFont="0" applyFill="0" applyBorder="0" applyAlignment="0" applyProtection="0"/>
    <xf numFmtId="0" fontId="68" fillId="0" borderId="0"/>
    <xf numFmtId="40" fontId="70"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40" fontId="70" fillId="0" borderId="0" applyFont="0" applyFill="0" applyBorder="0" applyAlignment="0" applyProtection="0"/>
    <xf numFmtId="0" fontId="68" fillId="0" borderId="0"/>
    <xf numFmtId="0" fontId="68" fillId="0" borderId="0"/>
    <xf numFmtId="0" fontId="17"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68" fillId="0" borderId="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40" fontId="70"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40" fontId="70"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4" fillId="0" borderId="3"/>
    <xf numFmtId="0" fontId="175" fillId="0" borderId="12" applyBorder="0">
      <alignment horizontal="distributed" vertical="center"/>
      <protection locked="0"/>
    </xf>
    <xf numFmtId="0" fontId="176" fillId="0" borderId="75" applyNumberFormat="0" applyFill="0" applyAlignment="0" applyProtection="0">
      <alignment vertical="center"/>
    </xf>
    <xf numFmtId="0" fontId="176" fillId="0" borderId="75" applyNumberFormat="0" applyFill="0" applyAlignment="0" applyProtection="0">
      <alignment vertical="center"/>
    </xf>
    <xf numFmtId="0" fontId="176" fillId="0" borderId="75" applyNumberFormat="0" applyFill="0" applyAlignment="0" applyProtection="0">
      <alignment vertical="center"/>
    </xf>
    <xf numFmtId="0" fontId="176" fillId="0" borderId="75" applyNumberFormat="0" applyFill="0" applyAlignment="0" applyProtection="0">
      <alignment vertical="center"/>
    </xf>
    <xf numFmtId="0" fontId="176" fillId="0" borderId="75" applyNumberFormat="0" applyFill="0" applyAlignment="0" applyProtection="0">
      <alignment vertical="center"/>
    </xf>
    <xf numFmtId="0" fontId="30" fillId="0" borderId="14" applyNumberFormat="0" applyFill="0" applyAlignment="0" applyProtection="0">
      <alignment vertical="center"/>
    </xf>
    <xf numFmtId="0" fontId="177" fillId="0" borderId="0" applyNumberFormat="0" applyFill="0" applyBorder="0" applyAlignment="0" applyProtection="0">
      <alignment vertical="top"/>
      <protection locked="0"/>
    </xf>
    <xf numFmtId="0" fontId="72" fillId="0" borderId="21">
      <alignment vertical="center"/>
    </xf>
    <xf numFmtId="274" fontId="72" fillId="0" borderId="2" applyBorder="0">
      <alignment vertical="center"/>
    </xf>
    <xf numFmtId="275" fontId="72" fillId="0" borderId="2" applyBorder="0">
      <alignment horizontal="left" vertical="center"/>
    </xf>
    <xf numFmtId="0" fontId="178" fillId="0" borderId="76" applyNumberFormat="0" applyFill="0" applyAlignment="0" applyProtection="0">
      <alignment vertical="center"/>
    </xf>
    <xf numFmtId="0" fontId="178" fillId="0" borderId="76" applyNumberFormat="0" applyFill="0" applyAlignment="0" applyProtection="0">
      <alignment vertical="center"/>
    </xf>
    <xf numFmtId="0" fontId="178" fillId="0" borderId="76" applyNumberFormat="0" applyFill="0" applyAlignment="0" applyProtection="0">
      <alignment vertical="center"/>
    </xf>
    <xf numFmtId="0" fontId="178" fillId="0" borderId="76" applyNumberFormat="0" applyFill="0" applyAlignment="0" applyProtection="0">
      <alignment vertical="center"/>
    </xf>
    <xf numFmtId="0" fontId="178" fillId="0" borderId="76" applyNumberFormat="0" applyFill="0" applyAlignment="0" applyProtection="0">
      <alignment vertical="center"/>
    </xf>
    <xf numFmtId="0" fontId="31" fillId="0" borderId="15" applyNumberFormat="0" applyFill="0" applyAlignment="0" applyProtection="0">
      <alignment vertical="center"/>
    </xf>
    <xf numFmtId="276" fontId="59" fillId="0" borderId="0" applyFill="0" applyBorder="0">
      <alignment horizontal="centerContinuous"/>
    </xf>
    <xf numFmtId="277" fontId="59" fillId="0" borderId="0" applyFill="0" applyBorder="0">
      <alignment horizontal="centerContinuous"/>
    </xf>
    <xf numFmtId="278" fontId="5" fillId="0" borderId="0" applyFill="0" applyBorder="0">
      <alignment horizontal="centerContinuous"/>
    </xf>
    <xf numFmtId="210" fontId="179"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79" fontId="164" fillId="0" borderId="0" applyFont="0" applyFill="0" applyBorder="0" applyAlignment="0" applyProtection="0"/>
    <xf numFmtId="280" fontId="13" fillId="0" borderId="0" applyFont="0" applyFill="0" applyBorder="0" applyAlignment="0" applyProtection="0"/>
    <xf numFmtId="281" fontId="50" fillId="0" borderId="0" applyFont="0" applyFill="0" applyBorder="0" applyAlignment="0" applyProtection="0"/>
    <xf numFmtId="210" fontId="179" fillId="0" borderId="0" applyFont="0" applyFill="0" applyBorder="0" applyAlignment="0" applyProtection="0"/>
    <xf numFmtId="282" fontId="5" fillId="0" borderId="0" applyFont="0" applyFill="0" applyBorder="0" applyAlignment="0" applyProtection="0"/>
    <xf numFmtId="0" fontId="180" fillId="0" borderId="0" applyFont="0" applyBorder="0">
      <alignment horizontal="centerContinuous" vertical="center"/>
    </xf>
    <xf numFmtId="0" fontId="181" fillId="0" borderId="0">
      <alignment vertical="center"/>
    </xf>
    <xf numFmtId="49" fontId="8" fillId="0" borderId="1" applyNumberFormat="0" applyAlignment="0"/>
    <xf numFmtId="2" fontId="59" fillId="0" borderId="0" applyFill="0" applyBorder="0" applyProtection="0">
      <alignment horizontal="centerContinuous"/>
    </xf>
    <xf numFmtId="2" fontId="59" fillId="0" borderId="0" applyFill="0" applyBorder="0" applyProtection="0">
      <alignment horizontal="centerContinuous"/>
    </xf>
    <xf numFmtId="0" fontId="182" fillId="84" borderId="66" applyNumberFormat="0" applyAlignment="0" applyProtection="0">
      <alignment vertical="center"/>
    </xf>
    <xf numFmtId="0" fontId="182" fillId="84" borderId="66" applyNumberFormat="0" applyAlignment="0" applyProtection="0">
      <alignment vertical="center"/>
    </xf>
    <xf numFmtId="0" fontId="182" fillId="84" borderId="66" applyNumberFormat="0" applyAlignment="0" applyProtection="0">
      <alignment vertical="center"/>
    </xf>
    <xf numFmtId="0" fontId="182" fillId="84" borderId="66" applyNumberFormat="0" applyAlignment="0" applyProtection="0">
      <alignment vertical="center"/>
    </xf>
    <xf numFmtId="0" fontId="182" fillId="84" borderId="66" applyNumberFormat="0" applyAlignment="0" applyProtection="0">
      <alignment vertical="center"/>
    </xf>
    <xf numFmtId="0" fontId="32" fillId="7" borderId="10" applyNumberFormat="0" applyAlignment="0" applyProtection="0">
      <alignment vertical="center"/>
    </xf>
    <xf numFmtId="4" fontId="80" fillId="0" borderId="0">
      <protection locked="0"/>
    </xf>
    <xf numFmtId="4" fontId="152" fillId="0" borderId="0" applyFont="0" applyFill="0" applyBorder="0" applyAlignment="0" applyProtection="0"/>
    <xf numFmtId="4" fontId="152" fillId="0" borderId="0" applyFont="0" applyFill="0" applyBorder="0" applyAlignment="0" applyProtection="0"/>
    <xf numFmtId="283" fontId="10" fillId="0" borderId="0">
      <protection locked="0"/>
    </xf>
    <xf numFmtId="3" fontId="152" fillId="0" borderId="0" applyFont="0" applyFill="0" applyBorder="0" applyAlignment="0" applyProtection="0"/>
    <xf numFmtId="3" fontId="152" fillId="0" borderId="0" applyFont="0" applyFill="0" applyBorder="0" applyAlignment="0" applyProtection="0"/>
    <xf numFmtId="284" fontId="85" fillId="0" borderId="0" applyFill="0" applyBorder="0">
      <alignment horizontal="centerContinuous"/>
    </xf>
    <xf numFmtId="285" fontId="5" fillId="0" borderId="0" applyFill="0" applyBorder="0">
      <alignment horizontal="centerContinuous"/>
    </xf>
    <xf numFmtId="0" fontId="5" fillId="0" borderId="0">
      <alignment vertical="center"/>
    </xf>
    <xf numFmtId="0" fontId="183" fillId="0" borderId="77" applyNumberFormat="0" applyFill="0" applyAlignment="0" applyProtection="0">
      <alignment vertical="center"/>
    </xf>
    <xf numFmtId="0" fontId="183" fillId="0" borderId="77" applyNumberFormat="0" applyFill="0" applyAlignment="0" applyProtection="0">
      <alignment vertical="center"/>
    </xf>
    <xf numFmtId="0" fontId="183" fillId="0" borderId="77" applyNumberFormat="0" applyFill="0" applyAlignment="0" applyProtection="0">
      <alignment vertical="center"/>
    </xf>
    <xf numFmtId="0" fontId="183" fillId="0" borderId="77" applyNumberFormat="0" applyFill="0" applyAlignment="0" applyProtection="0">
      <alignment vertical="center"/>
    </xf>
    <xf numFmtId="0" fontId="183" fillId="0" borderId="77" applyNumberFormat="0" applyFill="0" applyAlignment="0" applyProtection="0">
      <alignment vertical="center"/>
    </xf>
    <xf numFmtId="0" fontId="34" fillId="0" borderId="16" applyNumberFormat="0" applyFill="0" applyAlignment="0" applyProtection="0">
      <alignment vertical="center"/>
    </xf>
    <xf numFmtId="0" fontId="33" fillId="0" borderId="0" applyNumberFormat="0" applyFill="0" applyBorder="0" applyAlignment="0" applyProtection="0">
      <alignment vertical="center"/>
    </xf>
    <xf numFmtId="0" fontId="184" fillId="0" borderId="78" applyNumberFormat="0" applyFill="0" applyAlignment="0" applyProtection="0">
      <alignment vertical="center"/>
    </xf>
    <xf numFmtId="0" fontId="184" fillId="0" borderId="78" applyNumberFormat="0" applyFill="0" applyAlignment="0" applyProtection="0">
      <alignment vertical="center"/>
    </xf>
    <xf numFmtId="0" fontId="184" fillId="0" borderId="78" applyNumberFormat="0" applyFill="0" applyAlignment="0" applyProtection="0">
      <alignment vertical="center"/>
    </xf>
    <xf numFmtId="0" fontId="184" fillId="0" borderId="78" applyNumberFormat="0" applyFill="0" applyAlignment="0" applyProtection="0">
      <alignment vertical="center"/>
    </xf>
    <xf numFmtId="0" fontId="184" fillId="0" borderId="78" applyNumberFormat="0" applyFill="0" applyAlignment="0" applyProtection="0">
      <alignment vertical="center"/>
    </xf>
    <xf numFmtId="0" fontId="35" fillId="0" borderId="17" applyNumberFormat="0" applyFill="0" applyAlignment="0" applyProtection="0">
      <alignment vertical="center"/>
    </xf>
    <xf numFmtId="0" fontId="185" fillId="0" borderId="79" applyNumberFormat="0" applyFill="0" applyAlignment="0" applyProtection="0">
      <alignment vertical="center"/>
    </xf>
    <xf numFmtId="0" fontId="185" fillId="0" borderId="79" applyNumberFormat="0" applyFill="0" applyAlignment="0" applyProtection="0">
      <alignment vertical="center"/>
    </xf>
    <xf numFmtId="0" fontId="185" fillId="0" borderId="79" applyNumberFormat="0" applyFill="0" applyAlignment="0" applyProtection="0">
      <alignment vertical="center"/>
    </xf>
    <xf numFmtId="0" fontId="185" fillId="0" borderId="79" applyNumberFormat="0" applyFill="0" applyAlignment="0" applyProtection="0">
      <alignment vertical="center"/>
    </xf>
    <xf numFmtId="0" fontId="185" fillId="0" borderId="79" applyNumberFormat="0" applyFill="0" applyAlignment="0" applyProtection="0">
      <alignment vertical="center"/>
    </xf>
    <xf numFmtId="0" fontId="36" fillId="0" borderId="18" applyNumberFormat="0" applyFill="0" applyAlignment="0" applyProtection="0">
      <alignment vertical="center"/>
    </xf>
    <xf numFmtId="0" fontId="185"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7" fillId="85" borderId="0" applyNumberFormat="0" applyBorder="0" applyAlignment="0" applyProtection="0">
      <alignment vertical="center"/>
    </xf>
    <xf numFmtId="0" fontId="187" fillId="85" borderId="0" applyNumberFormat="0" applyBorder="0" applyAlignment="0" applyProtection="0">
      <alignment vertical="center"/>
    </xf>
    <xf numFmtId="0" fontId="187" fillId="85" borderId="0" applyNumberFormat="0" applyBorder="0" applyAlignment="0" applyProtection="0">
      <alignment vertical="center"/>
    </xf>
    <xf numFmtId="0" fontId="187" fillId="85" borderId="0" applyNumberFormat="0" applyBorder="0" applyAlignment="0" applyProtection="0">
      <alignment vertical="center"/>
    </xf>
    <xf numFmtId="0" fontId="187" fillId="85" borderId="0" applyNumberFormat="0" applyBorder="0" applyAlignment="0" applyProtection="0">
      <alignment vertical="center"/>
    </xf>
    <xf numFmtId="0" fontId="37" fillId="4" borderId="0" applyNumberFormat="0" applyBorder="0" applyAlignment="0" applyProtection="0">
      <alignment vertical="center"/>
    </xf>
    <xf numFmtId="286" fontId="59" fillId="0" borderId="0" applyFill="0" applyBorder="0">
      <alignment horizontal="centerContinuous"/>
    </xf>
    <xf numFmtId="287" fontId="59" fillId="0" borderId="0" applyFill="0" applyBorder="0">
      <alignment horizontal="centerContinuous"/>
    </xf>
    <xf numFmtId="288" fontId="5" fillId="0" borderId="0" applyFill="0" applyBorder="0">
      <alignment horizontal="centerContinuous"/>
    </xf>
    <xf numFmtId="0" fontId="10" fillId="0" borderId="0"/>
    <xf numFmtId="0" fontId="188" fillId="77" borderId="80" applyNumberFormat="0" applyAlignment="0" applyProtection="0">
      <alignment vertical="center"/>
    </xf>
    <xf numFmtId="0" fontId="188" fillId="77" borderId="80" applyNumberFormat="0" applyAlignment="0" applyProtection="0">
      <alignment vertical="center"/>
    </xf>
    <xf numFmtId="0" fontId="188" fillId="77" borderId="80" applyNumberFormat="0" applyAlignment="0" applyProtection="0">
      <alignment vertical="center"/>
    </xf>
    <xf numFmtId="0" fontId="188" fillId="77" borderId="80" applyNumberFormat="0" applyAlignment="0" applyProtection="0">
      <alignment vertical="center"/>
    </xf>
    <xf numFmtId="0" fontId="188" fillId="77" borderId="80" applyNumberFormat="0" applyAlignment="0" applyProtection="0">
      <alignment vertical="center"/>
    </xf>
    <xf numFmtId="0" fontId="38" fillId="20" borderId="19" applyNumberFormat="0" applyAlignment="0" applyProtection="0">
      <alignment vertical="center"/>
    </xf>
    <xf numFmtId="0" fontId="9" fillId="0" borderId="47">
      <alignment horizontal="center" vertical="center"/>
    </xf>
    <xf numFmtId="261" fontId="5" fillId="0" borderId="0">
      <protection locked="0"/>
    </xf>
    <xf numFmtId="205" fontId="5" fillId="0" borderId="0">
      <protection locked="0"/>
    </xf>
    <xf numFmtId="205" fontId="5" fillId="0" borderId="0">
      <protection locked="0"/>
    </xf>
    <xf numFmtId="261" fontId="5" fillId="0" borderId="0">
      <protection locked="0"/>
    </xf>
    <xf numFmtId="261" fontId="5" fillId="0" borderId="0">
      <protection locked="0"/>
    </xf>
    <xf numFmtId="181" fontId="20"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81" fontId="20" fillId="0" borderId="0">
      <protection locked="0"/>
    </xf>
    <xf numFmtId="181" fontId="20"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81" fontId="20" fillId="0" borderId="0">
      <protection locked="0"/>
    </xf>
    <xf numFmtId="261" fontId="5" fillId="0" borderId="0">
      <protection locked="0"/>
    </xf>
    <xf numFmtId="181" fontId="20"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89"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192" fontId="81"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0" fontId="5" fillId="0" borderId="0">
      <protection locked="0"/>
    </xf>
    <xf numFmtId="261" fontId="5" fillId="0" borderId="0">
      <protection locked="0"/>
    </xf>
    <xf numFmtId="192" fontId="81" fillId="0" borderId="0">
      <protection locked="0"/>
    </xf>
    <xf numFmtId="261" fontId="5" fillId="0" borderId="0">
      <protection locked="0"/>
    </xf>
    <xf numFmtId="201" fontId="81" fillId="0" borderId="0">
      <protection locked="0"/>
    </xf>
    <xf numFmtId="192" fontId="81" fillId="0" borderId="0">
      <protection locked="0"/>
    </xf>
    <xf numFmtId="181" fontId="20"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92" fontId="81" fillId="0" borderId="0">
      <protection locked="0"/>
    </xf>
    <xf numFmtId="261" fontId="5" fillId="0" borderId="0">
      <protection locked="0"/>
    </xf>
    <xf numFmtId="181" fontId="20"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alignment vertical="center"/>
    </xf>
    <xf numFmtId="0" fontId="10" fillId="0" borderId="0" applyFont="0" applyFill="0" applyBorder="0" applyAlignment="0" applyProtection="0"/>
    <xf numFmtId="261" fontId="5" fillId="0" borderId="0">
      <protection locked="0"/>
    </xf>
    <xf numFmtId="205" fontId="5" fillId="0" borderId="0">
      <protection locked="0"/>
    </xf>
    <xf numFmtId="205" fontId="5" fillId="0" borderId="0">
      <protection locked="0"/>
    </xf>
    <xf numFmtId="290" fontId="15" fillId="0" borderId="2">
      <alignment vertical="center"/>
    </xf>
    <xf numFmtId="219" fontId="10" fillId="0" borderId="81">
      <alignment horizontal="center" vertical="center"/>
    </xf>
    <xf numFmtId="193" fontId="10" fillId="0" borderId="0" applyNumberFormat="0" applyFont="0" applyFill="0" applyBorder="0" applyProtection="0">
      <alignment vertical="center"/>
    </xf>
    <xf numFmtId="193" fontId="9" fillId="0" borderId="39">
      <alignment vertical="center"/>
    </xf>
    <xf numFmtId="291" fontId="17" fillId="0" borderId="2"/>
    <xf numFmtId="292" fontId="10" fillId="58" borderId="0" applyFill="0" applyBorder="0" applyProtection="0">
      <alignment horizontal="right"/>
    </xf>
    <xf numFmtId="197" fontId="8" fillId="58" borderId="0" applyFill="0" applyBorder="0" applyProtection="0">
      <alignment horizontal="right"/>
    </xf>
    <xf numFmtId="292" fontId="10" fillId="58" borderId="0" applyFill="0" applyBorder="0" applyProtection="0">
      <alignment horizontal="right"/>
    </xf>
    <xf numFmtId="293" fontId="189" fillId="0" borderId="35" applyNumberFormat="0">
      <alignment horizontal="right" vertical="center"/>
    </xf>
    <xf numFmtId="40" fontId="10" fillId="0" borderId="29"/>
    <xf numFmtId="294" fontId="9" fillId="0" borderId="0" applyFont="0" applyFill="0" applyBorder="0" applyAlignment="0" applyProtection="0"/>
    <xf numFmtId="295" fontId="9" fillId="0" borderId="0" applyFont="0" applyFill="0" applyBorder="0" applyAlignment="0" applyProtection="0"/>
    <xf numFmtId="256" fontId="155" fillId="0" borderId="2">
      <alignment vertical="center"/>
    </xf>
    <xf numFmtId="296" fontId="9" fillId="0" borderId="0" applyFont="0" applyFill="0" applyBorder="0" applyAlignment="0" applyProtection="0"/>
    <xf numFmtId="297" fontId="9" fillId="0" borderId="0" applyFont="0" applyFill="0" applyBorder="0" applyAlignment="0" applyProtection="0"/>
    <xf numFmtId="0" fontId="190" fillId="0" borderId="0">
      <alignment horizontal="center" vertical="center"/>
    </xf>
    <xf numFmtId="2" fontId="191" fillId="0" borderId="35" applyNumberFormat="0" applyFont="0" applyFill="0" applyAlignment="0" applyProtection="0">
      <alignment vertical="center"/>
    </xf>
    <xf numFmtId="0" fontId="9" fillId="0" borderId="2" applyNumberFormat="0" applyFont="0" applyFill="0" applyAlignment="0" applyProtection="0"/>
    <xf numFmtId="261" fontId="5" fillId="0" borderId="0">
      <protection locked="0"/>
    </xf>
    <xf numFmtId="205" fontId="5" fillId="0" borderId="0">
      <protection locked="0"/>
    </xf>
    <xf numFmtId="205" fontId="5" fillId="0" borderId="0">
      <protection locked="0"/>
    </xf>
    <xf numFmtId="261" fontId="5" fillId="0" borderId="0">
      <protection locked="0"/>
    </xf>
    <xf numFmtId="261" fontId="5" fillId="0" borderId="0">
      <protection locked="0"/>
    </xf>
    <xf numFmtId="181" fontId="20"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81" fontId="20" fillId="0" borderId="0">
      <protection locked="0"/>
    </xf>
    <xf numFmtId="181" fontId="20"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81" fontId="20" fillId="0" borderId="0">
      <protection locked="0"/>
    </xf>
    <xf numFmtId="261" fontId="5" fillId="0" borderId="0">
      <protection locked="0"/>
    </xf>
    <xf numFmtId="181" fontId="20"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89"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192" fontId="81"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0" fontId="5" fillId="0" borderId="0">
      <protection locked="0"/>
    </xf>
    <xf numFmtId="261" fontId="5" fillId="0" borderId="0">
      <protection locked="0"/>
    </xf>
    <xf numFmtId="192" fontId="81" fillId="0" borderId="0">
      <protection locked="0"/>
    </xf>
    <xf numFmtId="261" fontId="5" fillId="0" borderId="0">
      <protection locked="0"/>
    </xf>
    <xf numFmtId="201" fontId="81" fillId="0" borderId="0">
      <protection locked="0"/>
    </xf>
    <xf numFmtId="192" fontId="81" fillId="0" borderId="0">
      <protection locked="0"/>
    </xf>
    <xf numFmtId="181" fontId="20"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92" fontId="81" fillId="0" borderId="0">
      <protection locked="0"/>
    </xf>
    <xf numFmtId="261" fontId="5" fillId="0" borderId="0">
      <protection locked="0"/>
    </xf>
    <xf numFmtId="181" fontId="20"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42" fontId="9" fillId="0" borderId="0" applyFont="0" applyFill="0" applyBorder="0" applyAlignment="0" applyProtection="0"/>
    <xf numFmtId="42" fontId="5" fillId="0" borderId="0" applyFont="0" applyFill="0" applyBorder="0" applyAlignment="0" applyProtection="0"/>
    <xf numFmtId="0" fontId="10" fillId="0" borderId="0" applyFont="0" applyFill="0" applyBorder="0" applyAlignment="0" applyProtection="0"/>
    <xf numFmtId="0" fontId="10" fillId="0" borderId="0">
      <protection locked="0"/>
    </xf>
    <xf numFmtId="10" fontId="152" fillId="0" borderId="0" applyFont="0" applyFill="0" applyBorder="0" applyAlignment="0" applyProtection="0"/>
    <xf numFmtId="10" fontId="152" fillId="0" borderId="0" applyFont="0" applyFill="0" applyBorder="0" applyAlignment="0" applyProtection="0"/>
    <xf numFmtId="0" fontId="5" fillId="0" borderId="0"/>
    <xf numFmtId="0" fontId="5" fillId="0" borderId="0"/>
    <xf numFmtId="205" fontId="5" fillId="0" borderId="0">
      <protection locked="0"/>
    </xf>
    <xf numFmtId="205" fontId="5" fillId="0" borderId="0">
      <protection locked="0"/>
    </xf>
    <xf numFmtId="0" fontId="13" fillId="0" borderId="35">
      <alignment horizontal="center" vertical="center"/>
    </xf>
    <xf numFmtId="0" fontId="13" fillId="0" borderId="35">
      <alignment horizontal="left" vertical="center"/>
    </xf>
    <xf numFmtId="0" fontId="13" fillId="0" borderId="35">
      <alignment vertical="center" textRotation="255"/>
    </xf>
    <xf numFmtId="261" fontId="5" fillId="0" borderId="0">
      <protection locked="0"/>
    </xf>
    <xf numFmtId="261" fontId="5" fillId="0" borderId="0">
      <protection locked="0"/>
    </xf>
    <xf numFmtId="181" fontId="20"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81" fontId="20" fillId="0" borderId="0">
      <protection locked="0"/>
    </xf>
    <xf numFmtId="181" fontId="20"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261" fontId="5" fillId="0" borderId="0">
      <protection locked="0"/>
    </xf>
    <xf numFmtId="0" fontId="10" fillId="0" borderId="0"/>
    <xf numFmtId="0" fontId="10" fillId="0" borderId="0"/>
    <xf numFmtId="0" fontId="10" fillId="0" borderId="0"/>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81" fontId="20" fillId="0" borderId="0">
      <protection locked="0"/>
    </xf>
    <xf numFmtId="0" fontId="5" fillId="0" borderId="0"/>
    <xf numFmtId="261" fontId="5" fillId="0" borderId="0">
      <protection locked="0"/>
    </xf>
    <xf numFmtId="181" fontId="20" fillId="0" borderId="0">
      <protection locked="0"/>
    </xf>
    <xf numFmtId="0" fontId="10" fillId="0" borderId="0"/>
    <xf numFmtId="261" fontId="5" fillId="0" borderId="0">
      <protection locked="0"/>
    </xf>
    <xf numFmtId="261" fontId="5" fillId="0" borderId="0">
      <protection locked="0"/>
    </xf>
    <xf numFmtId="0" fontId="10" fillId="0" borderId="0"/>
    <xf numFmtId="0" fontId="5" fillId="0" borderId="0">
      <protection locked="0"/>
    </xf>
    <xf numFmtId="0" fontId="10" fillId="0" borderId="0"/>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0" fontId="10" fillId="0" borderId="0"/>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89" fontId="5" fillId="0" borderId="0">
      <protection locked="0"/>
    </xf>
    <xf numFmtId="181" fontId="20"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10" fillId="0" borderId="0"/>
    <xf numFmtId="0"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alignment vertical="center"/>
    </xf>
    <xf numFmtId="261" fontId="5" fillId="0" borderId="0">
      <protection locked="0"/>
    </xf>
    <xf numFmtId="261" fontId="5" fillId="0" borderId="0">
      <protection locked="0"/>
    </xf>
    <xf numFmtId="0" fontId="10" fillId="0" borderId="0"/>
    <xf numFmtId="261" fontId="5" fillId="0" borderId="0">
      <protection locked="0"/>
    </xf>
    <xf numFmtId="261" fontId="5" fillId="0" borderId="0">
      <protection locked="0"/>
    </xf>
    <xf numFmtId="261" fontId="5" fillId="0" borderId="0">
      <protection locked="0"/>
    </xf>
    <xf numFmtId="192" fontId="81"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261" fontId="5" fillId="0" borderId="0">
      <protection locked="0"/>
    </xf>
    <xf numFmtId="261" fontId="5" fillId="0" borderId="0">
      <protection locked="0"/>
    </xf>
    <xf numFmtId="0" fontId="5" fillId="0" borderId="0">
      <protection locked="0"/>
    </xf>
    <xf numFmtId="261" fontId="5" fillId="0" borderId="0">
      <protection locked="0"/>
    </xf>
    <xf numFmtId="0" fontId="10" fillId="0" borderId="0"/>
    <xf numFmtId="0" fontId="10" fillId="0" borderId="0"/>
    <xf numFmtId="0" fontId="10" fillId="0" borderId="0"/>
    <xf numFmtId="0" fontId="10" fillId="0" borderId="0"/>
    <xf numFmtId="181" fontId="20" fillId="0" borderId="0">
      <protection locked="0"/>
    </xf>
    <xf numFmtId="0" fontId="5" fillId="0" borderId="0">
      <protection locked="0"/>
    </xf>
    <xf numFmtId="0" fontId="10" fillId="0" borderId="0"/>
    <xf numFmtId="0" fontId="10" fillId="0" borderId="0"/>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2" fontId="81" fillId="0" borderId="0">
      <protection locked="0"/>
    </xf>
    <xf numFmtId="261" fontId="5" fillId="0" borderId="0">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alignment vertical="center"/>
    </xf>
    <xf numFmtId="0" fontId="50" fillId="0" borderId="0"/>
    <xf numFmtId="0" fontId="1" fillId="0" borderId="0">
      <alignment vertical="center"/>
    </xf>
    <xf numFmtId="0" fontId="1" fillId="0" borderId="0">
      <alignment vertical="center"/>
    </xf>
    <xf numFmtId="0" fontId="1" fillId="0" borderId="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92" fillId="0" borderId="0">
      <alignment vertical="center"/>
    </xf>
    <xf numFmtId="0" fontId="5" fillId="0" borderId="0">
      <alignment vertical="center"/>
    </xf>
    <xf numFmtId="0" fontId="22" fillId="0" borderId="0">
      <alignment vertical="center"/>
    </xf>
    <xf numFmtId="0" fontId="58" fillId="0" borderId="0">
      <alignment vertical="center"/>
    </xf>
    <xf numFmtId="0" fontId="173" fillId="0" borderId="0">
      <alignment vertical="top"/>
    </xf>
    <xf numFmtId="0" fontId="5" fillId="0" borderId="0"/>
    <xf numFmtId="0" fontId="1" fillId="0" borderId="0">
      <alignment vertical="center"/>
    </xf>
    <xf numFmtId="0" fontId="1" fillId="0" borderId="0">
      <alignment vertical="center"/>
    </xf>
    <xf numFmtId="0" fontId="22" fillId="0" borderId="0">
      <alignment vertical="center"/>
    </xf>
    <xf numFmtId="0" fontId="5" fillId="0" borderId="0">
      <alignment vertical="center"/>
    </xf>
    <xf numFmtId="0" fontId="5" fillId="0" borderId="0"/>
    <xf numFmtId="0" fontId="22" fillId="0" borderId="0">
      <alignment vertical="center"/>
    </xf>
    <xf numFmtId="0" fontId="4" fillId="0" borderId="0"/>
    <xf numFmtId="0" fontId="58" fillId="0" borderId="0">
      <alignment vertical="center"/>
    </xf>
    <xf numFmtId="0" fontId="58" fillId="0" borderId="0">
      <alignment vertical="center"/>
    </xf>
    <xf numFmtId="0" fontId="5" fillId="0" borderId="0">
      <alignment vertical="center"/>
    </xf>
    <xf numFmtId="0" fontId="22" fillId="0" borderId="0">
      <alignment vertical="center"/>
    </xf>
    <xf numFmtId="0" fontId="5" fillId="0" borderId="0"/>
    <xf numFmtId="0" fontId="5" fillId="0" borderId="0">
      <alignment vertical="center"/>
    </xf>
    <xf numFmtId="0" fontId="171" fillId="0" borderId="0"/>
    <xf numFmtId="0" fontId="193" fillId="0" borderId="0">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4" fillId="0" borderId="0">
      <alignment vertical="center"/>
    </xf>
    <xf numFmtId="0" fontId="5" fillId="0" borderId="0"/>
    <xf numFmtId="0" fontId="5" fillId="0" borderId="0"/>
    <xf numFmtId="0" fontId="5" fillId="0" borderId="0"/>
    <xf numFmtId="0" fontId="5" fillId="0" borderId="0"/>
    <xf numFmtId="0" fontId="17" fillId="0" borderId="0">
      <alignment vertical="center"/>
    </xf>
    <xf numFmtId="0" fontId="58"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alignment vertical="center"/>
    </xf>
    <xf numFmtId="0" fontId="5" fillId="0" borderId="0"/>
    <xf numFmtId="0" fontId="5" fillId="0" borderId="0"/>
    <xf numFmtId="0" fontId="5" fillId="0" borderId="0"/>
    <xf numFmtId="0" fontId="64" fillId="0" borderId="0">
      <alignment vertical="center"/>
    </xf>
    <xf numFmtId="0" fontId="17" fillId="0" borderId="0">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5" fillId="0" borderId="0">
      <alignment vertical="center"/>
    </xf>
    <xf numFmtId="0" fontId="1" fillId="0" borderId="0">
      <alignment vertical="center"/>
    </xf>
    <xf numFmtId="0" fontId="5" fillId="0" borderId="0"/>
    <xf numFmtId="0" fontId="5" fillId="0" borderId="0">
      <alignment vertical="center"/>
    </xf>
    <xf numFmtId="0" fontId="43" fillId="0" borderId="0">
      <alignment vertical="center"/>
    </xf>
    <xf numFmtId="0" fontId="4" fillId="0" borderId="0"/>
    <xf numFmtId="0" fontId="58" fillId="0" borderId="0">
      <alignment vertical="center"/>
    </xf>
    <xf numFmtId="0" fontId="9" fillId="0" borderId="0"/>
    <xf numFmtId="0" fontId="2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8" fillId="0" borderId="0">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lignment vertical="center"/>
    </xf>
    <xf numFmtId="0" fontId="4" fillId="0" borderId="0"/>
    <xf numFmtId="0" fontId="5" fillId="0" borderId="0">
      <alignment vertical="center"/>
    </xf>
    <xf numFmtId="0" fontId="5" fillId="0" borderId="0">
      <alignment vertical="center"/>
    </xf>
    <xf numFmtId="0" fontId="5" fillId="0" borderId="0" applyNumberFormat="0" applyFont="0" applyFill="0" applyBorder="0" applyAlignment="0" applyProtection="0"/>
    <xf numFmtId="0" fontId="58" fillId="0" borderId="0">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8" fillId="0" borderId="0">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 fillId="0" borderId="0">
      <alignment vertical="center"/>
    </xf>
    <xf numFmtId="0" fontId="1" fillId="0" borderId="0">
      <alignment vertical="center"/>
    </xf>
    <xf numFmtId="0" fontId="8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9" fillId="0" borderId="0"/>
    <xf numFmtId="0" fontId="9" fillId="0" borderId="0"/>
    <xf numFmtId="0" fontId="9" fillId="0" borderId="0" applyProtection="0"/>
    <xf numFmtId="49" fontId="50" fillId="0" borderId="0">
      <alignment horizontal="left"/>
    </xf>
    <xf numFmtId="0" fontId="10" fillId="0" borderId="0"/>
    <xf numFmtId="0" fontId="80" fillId="0" borderId="55">
      <protection locked="0"/>
    </xf>
    <xf numFmtId="0" fontId="152" fillId="0" borderId="55" applyNumberFormat="0" applyFont="0" applyFill="0" applyAlignment="0" applyProtection="0"/>
    <xf numFmtId="0" fontId="152" fillId="0" borderId="55" applyNumberFormat="0" applyFont="0" applyFill="0" applyAlignment="0" applyProtection="0"/>
    <xf numFmtId="0" fontId="10" fillId="0" borderId="0"/>
    <xf numFmtId="0" fontId="10" fillId="0" borderId="0">
      <protection locked="0"/>
    </xf>
    <xf numFmtId="7" fontId="152" fillId="0" borderId="0" applyFont="0" applyFill="0" applyBorder="0" applyAlignment="0" applyProtection="0"/>
    <xf numFmtId="7" fontId="152" fillId="0" borderId="0" applyFont="0" applyFill="0" applyBorder="0" applyAlignment="0" applyProtection="0"/>
    <xf numFmtId="298" fontId="10" fillId="0" borderId="0">
      <protection locked="0"/>
    </xf>
    <xf numFmtId="5" fontId="152" fillId="0" borderId="0" applyFont="0" applyFill="0" applyBorder="0" applyAlignment="0" applyProtection="0"/>
    <xf numFmtId="5" fontId="152" fillId="0" borderId="0" applyFont="0" applyFill="0" applyBorder="0" applyAlignment="0" applyProtection="0"/>
    <xf numFmtId="0" fontId="9" fillId="0" borderId="0">
      <alignment vertical="center"/>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0" fontId="69" fillId="0" borderId="20">
      <alignment horizontal="centerContinuous" vertical="center"/>
    </xf>
    <xf numFmtId="193" fontId="42" fillId="0" borderId="0" applyFont="0" applyFill="0" applyBorder="0" applyAlignment="0" applyProtection="0"/>
    <xf numFmtId="179" fontId="5" fillId="0" borderId="0" applyFont="0" applyFill="0" applyBorder="0" applyAlignment="0" applyProtection="0">
      <alignment vertical="center"/>
    </xf>
    <xf numFmtId="38" fontId="10" fillId="0" borderId="1">
      <alignment horizontal="right"/>
    </xf>
    <xf numFmtId="38" fontId="10" fillId="0" borderId="1">
      <alignment horizontal="right"/>
    </xf>
    <xf numFmtId="38" fontId="10" fillId="0" borderId="1">
      <alignment horizontal="right"/>
    </xf>
    <xf numFmtId="38" fontId="10" fillId="0" borderId="1">
      <alignment horizontal="right"/>
    </xf>
    <xf numFmtId="38" fontId="10" fillId="0" borderId="1">
      <alignment horizontal="right"/>
    </xf>
    <xf numFmtId="38" fontId="10" fillId="0" borderId="1">
      <alignment horizontal="right"/>
    </xf>
    <xf numFmtId="38" fontId="10" fillId="0" borderId="1">
      <alignment horizontal="right"/>
    </xf>
    <xf numFmtId="38" fontId="10" fillId="0" borderId="1">
      <alignment horizontal="right"/>
    </xf>
    <xf numFmtId="38" fontId="10" fillId="0" borderId="1">
      <alignment horizontal="right"/>
    </xf>
    <xf numFmtId="38" fontId="10" fillId="0" borderId="1">
      <alignment horizontal="right"/>
    </xf>
    <xf numFmtId="38" fontId="10" fillId="0" borderId="1">
      <alignment horizontal="right"/>
    </xf>
    <xf numFmtId="38" fontId="10" fillId="0" borderId="1">
      <alignment horizontal="right"/>
    </xf>
    <xf numFmtId="306" fontId="10" fillId="0" borderId="0">
      <alignment horizontal="center"/>
    </xf>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6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9" fillId="0" borderId="0" applyFont="0" applyFill="0" applyBorder="0" applyAlignment="0" applyProtection="0"/>
    <xf numFmtId="0" fontId="17" fillId="0" borderId="0"/>
    <xf numFmtId="0" fontId="17"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5" fillId="0" borderId="0"/>
    <xf numFmtId="0" fontId="17" fillId="0" borderId="0"/>
    <xf numFmtId="0" fontId="17" fillId="0" borderId="0"/>
    <xf numFmtId="0" fontId="17" fillId="0" borderId="0"/>
    <xf numFmtId="0" fontId="9" fillId="0" borderId="0" applyFont="0" applyFill="0" applyBorder="0" applyAlignment="0" applyProtection="0"/>
    <xf numFmtId="0" fontId="17" fillId="0" borderId="0"/>
    <xf numFmtId="0" fontId="9" fillId="0" borderId="0" applyFont="0" applyFill="0" applyBorder="0" applyAlignment="0" applyProtection="0"/>
    <xf numFmtId="0" fontId="17" fillId="0" borderId="0"/>
    <xf numFmtId="0" fontId="17" fillId="0" borderId="0"/>
    <xf numFmtId="0" fontId="17"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7"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17" fillId="0" borderId="0"/>
    <xf numFmtId="0" fontId="9" fillId="0" borderId="0" applyFont="0" applyFill="0" applyBorder="0" applyAlignment="0" applyProtection="0"/>
    <xf numFmtId="0" fontId="9" fillId="0" borderId="0" applyFont="0" applyFill="0" applyBorder="0" applyAlignment="0" applyProtection="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9" fillId="0" borderId="0" applyFont="0" applyFill="0" applyBorder="0" applyAlignment="0" applyProtection="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17" fillId="0" borderId="0"/>
    <xf numFmtId="0" fontId="17" fillId="0" borderId="0"/>
    <xf numFmtId="0" fontId="9" fillId="0" borderId="0" applyFont="0" applyFill="0" applyBorder="0" applyAlignment="0" applyProtection="0"/>
    <xf numFmtId="0" fontId="9" fillId="0" borderId="0" applyFont="0" applyFill="0" applyBorder="0" applyAlignment="0" applyProtection="0"/>
    <xf numFmtId="0" fontId="17"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17" fillId="0" borderId="0"/>
    <xf numFmtId="0" fontId="17"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48" fontId="5" fillId="0" borderId="0" applyFont="0" applyFill="0" applyBorder="0" applyAlignment="0" applyProtection="0"/>
    <xf numFmtId="30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9" fillId="0" borderId="0" applyFont="0" applyFill="0" applyBorder="0" applyAlignment="0" applyProtection="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193" fontId="10" fillId="0" borderId="0" applyFont="0" applyFill="0" applyBorder="0" applyAlignment="0" applyProtection="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applyFont="0" applyFill="0" applyBorder="0" applyProtection="0">
      <alignment vertical="center"/>
    </xf>
    <xf numFmtId="305" fontId="5" fillId="0" borderId="0">
      <alignment vertical="center"/>
    </xf>
    <xf numFmtId="0" fontId="50" fillId="0" borderId="0" applyFont="0" applyFill="0" applyBorder="0" applyAlignment="0" applyProtection="0">
      <alignment vertical="center"/>
    </xf>
    <xf numFmtId="193" fontId="198" fillId="0" borderId="0" applyFont="0" applyFill="0" applyBorder="0" applyAlignment="0" applyProtection="0"/>
    <xf numFmtId="193" fontId="198" fillId="0" borderId="0" applyFont="0" applyFill="0" applyBorder="0" applyAlignment="0" applyProtection="0"/>
    <xf numFmtId="0" fontId="199" fillId="0" borderId="0"/>
    <xf numFmtId="213" fontId="72" fillId="0" borderId="9" applyBorder="0">
      <alignment vertical="center" wrapText="1"/>
    </xf>
    <xf numFmtId="213" fontId="72" fillId="0" borderId="9" applyBorder="0">
      <alignment vertical="center" wrapText="1"/>
    </xf>
    <xf numFmtId="213" fontId="72" fillId="0" borderId="9" applyBorder="0">
      <alignment vertical="center" wrapText="1"/>
    </xf>
    <xf numFmtId="213" fontId="72" fillId="0" borderId="9" applyBorder="0">
      <alignment vertical="center" wrapText="1"/>
    </xf>
    <xf numFmtId="213" fontId="72" fillId="0" borderId="9" applyBorder="0">
      <alignment vertical="center" wrapText="1"/>
    </xf>
    <xf numFmtId="213" fontId="72" fillId="0" borderId="9" applyBorder="0">
      <alignment vertical="center" wrapText="1"/>
    </xf>
    <xf numFmtId="213" fontId="72" fillId="0" borderId="9" applyBorder="0">
      <alignment vertical="center" wrapText="1"/>
    </xf>
    <xf numFmtId="213" fontId="72" fillId="0" borderId="9" applyBorder="0">
      <alignment vertical="center" wrapText="1"/>
    </xf>
    <xf numFmtId="213" fontId="72" fillId="0" borderId="9" applyBorder="0">
      <alignment vertical="center" wrapText="1"/>
    </xf>
    <xf numFmtId="213" fontId="72" fillId="0" borderId="9" applyBorder="0">
      <alignment vertical="center" wrapText="1"/>
    </xf>
    <xf numFmtId="308" fontId="10" fillId="0" borderId="83">
      <alignment horizontal="center" vertical="center"/>
    </xf>
    <xf numFmtId="0" fontId="21" fillId="0" borderId="0" applyFont="0" applyFill="0" applyBorder="0" applyAlignment="0" applyProtection="0"/>
    <xf numFmtId="0" fontId="92" fillId="0" borderId="0" applyFont="0" applyFill="0" applyBorder="0" applyAlignment="0" applyProtection="0"/>
    <xf numFmtId="0" fontId="21" fillId="0" borderId="0" applyFont="0" applyFill="0" applyBorder="0" applyAlignment="0" applyProtection="0"/>
    <xf numFmtId="0" fontId="92" fillId="0" borderId="0" applyFont="0" applyFill="0" applyBorder="0" applyAlignment="0" applyProtection="0"/>
    <xf numFmtId="0" fontId="39" fillId="0" borderId="0" applyFont="0" applyFill="0" applyBorder="0" applyAlignment="0" applyProtection="0"/>
    <xf numFmtId="0" fontId="92" fillId="0" borderId="0" applyFont="0" applyFill="0" applyBorder="0" applyAlignment="0" applyProtection="0"/>
    <xf numFmtId="0" fontId="21" fillId="0" borderId="0" applyFont="0" applyFill="0" applyBorder="0" applyAlignment="0" applyProtection="0"/>
    <xf numFmtId="0" fontId="92" fillId="0" borderId="0" applyFont="0" applyFill="0" applyBorder="0" applyAlignment="0" applyProtection="0"/>
    <xf numFmtId="0" fontId="21" fillId="0" borderId="0"/>
    <xf numFmtId="0" fontId="92" fillId="0" borderId="0"/>
    <xf numFmtId="0" fontId="200" fillId="0" borderId="0"/>
    <xf numFmtId="0" fontId="93" fillId="0" borderId="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0" fontId="101" fillId="61" borderId="10" applyNumberFormat="0" applyAlignment="0" applyProtection="0"/>
    <xf numFmtId="38" fontId="70" fillId="0" borderId="0" applyFont="0" applyFill="0" applyBorder="0" applyAlignment="0" applyProtection="0"/>
    <xf numFmtId="222" fontId="111" fillId="60" borderId="5" applyBorder="0"/>
    <xf numFmtId="222" fontId="111" fillId="60" borderId="5" applyBorder="0"/>
    <xf numFmtId="222" fontId="111" fillId="60" borderId="5" applyBorder="0"/>
    <xf numFmtId="222" fontId="111" fillId="60" borderId="5" applyBorder="0"/>
    <xf numFmtId="222" fontId="111" fillId="60" borderId="5" applyBorder="0"/>
    <xf numFmtId="223" fontId="17" fillId="0" borderId="0" applyFont="0" applyFill="0" applyBorder="0" applyAlignment="0" applyProtection="0"/>
    <xf numFmtId="0" fontId="5" fillId="0" borderId="0"/>
    <xf numFmtId="309" fontId="10" fillId="0" borderId="0"/>
    <xf numFmtId="197" fontId="5" fillId="0" borderId="0">
      <protection locked="0"/>
    </xf>
    <xf numFmtId="197" fontId="5" fillId="0" borderId="0">
      <protection locked="0"/>
    </xf>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0" fontId="17" fillId="64" borderId="58" applyBorder="0"/>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225" fontId="17" fillId="64" borderId="59" applyBorder="0">
      <alignment horizontal="center"/>
    </xf>
    <xf numFmtId="197" fontId="5" fillId="0" borderId="0">
      <protection locked="0"/>
    </xf>
    <xf numFmtId="197" fontId="5" fillId="0" borderId="0">
      <protection locked="0"/>
    </xf>
    <xf numFmtId="0" fontId="10" fillId="0" borderId="0"/>
    <xf numFmtId="193" fontId="10" fillId="0" borderId="0" applyFont="0" applyFill="0" applyBorder="0" applyAlignment="0" applyProtection="0"/>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1" fillId="0" borderId="84">
      <alignment horizontal="left" vertical="center"/>
    </xf>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0" fontId="122" fillId="68" borderId="85" applyBorder="0" applyAlignment="0"/>
    <xf numFmtId="197" fontId="5" fillId="0" borderId="0">
      <protection locked="0"/>
    </xf>
    <xf numFmtId="0" fontId="127" fillId="0" borderId="0" applyProtection="0"/>
    <xf numFmtId="197" fontId="5" fillId="0" borderId="0">
      <protection locked="0"/>
    </xf>
    <xf numFmtId="0" fontId="121" fillId="0" borderId="0" applyProtection="0"/>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12" fontId="17" fillId="58" borderId="86" applyNumberFormat="0" applyBorder="0" applyAlignment="0" applyProtection="0">
      <alignment horizontal="center"/>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0" fontId="17" fillId="69" borderId="87" applyBorder="0">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225"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12" fontId="17" fillId="69" borderId="62" applyBorder="0">
      <alignment horizont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0" fontId="118" fillId="69" borderId="88">
      <alignment horizontal="center" vertical="center"/>
      <protection locked="0"/>
    </xf>
    <xf numFmtId="49" fontId="111" fillId="64" borderId="9" applyNumberFormat="0" applyBorder="0"/>
    <xf numFmtId="49" fontId="111" fillId="64" borderId="9" applyNumberFormat="0" applyBorder="0"/>
    <xf numFmtId="49" fontId="111" fillId="64" borderId="9" applyNumberFormat="0" applyBorder="0"/>
    <xf numFmtId="49" fontId="111" fillId="64" borderId="9" applyNumberFormat="0" applyBorder="0"/>
    <xf numFmtId="49" fontId="111" fillId="64" borderId="9" applyNumberFormat="0" applyBorder="0"/>
    <xf numFmtId="49" fontId="111" fillId="64" borderId="9" applyNumberFormat="0" applyBorder="0"/>
    <xf numFmtId="49" fontId="111" fillId="64" borderId="9" applyNumberFormat="0" applyBorder="0"/>
    <xf numFmtId="49" fontId="111" fillId="64" borderId="9" applyNumberFormat="0" applyBorder="0"/>
    <xf numFmtId="49" fontId="111" fillId="64" borderId="9" applyNumberFormat="0" applyBorder="0"/>
    <xf numFmtId="49" fontId="111" fillId="64" borderId="9" applyNumberFormat="0" applyBorder="0"/>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0" fontId="85" fillId="64" borderId="62" applyBorder="0">
      <alignment horizontal="left"/>
    </xf>
    <xf numFmtId="193" fontId="42" fillId="0" borderId="0" applyFont="0" applyFill="0" applyBorder="0" applyAlignment="0" applyProtection="0"/>
    <xf numFmtId="193" fontId="42" fillId="0" borderId="0" applyFont="0" applyFill="0" applyBorder="0" applyAlignment="0" applyProtection="0"/>
    <xf numFmtId="310" fontId="5" fillId="0" borderId="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5" fillId="50" borderId="87" applyNumberFormat="0" applyFon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0" fontId="137" fillId="61" borderId="89" applyNumberFormat="0" applyAlignment="0" applyProtection="0"/>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243" fontId="118" fillId="64" borderId="88">
      <alignment horizontal="center"/>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0" fontId="17" fillId="60" borderId="62" applyBorder="0">
      <alignment horizontal="center"/>
      <protection locked="0"/>
    </xf>
    <xf numFmtId="193" fontId="42" fillId="0" borderId="0" applyFont="0" applyFill="0" applyBorder="0" applyAlignment="0" applyProtection="0"/>
    <xf numFmtId="193" fontId="42" fillId="0" borderId="0" applyFont="0" applyFill="0" applyBorder="0" applyAlignment="0" applyProtection="0"/>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0" fontId="17" fillId="60" borderId="62" applyBorder="0">
      <alignment horizontal="center"/>
    </xf>
    <xf numFmtId="197" fontId="5" fillId="0" borderId="90">
      <protection locked="0"/>
    </xf>
    <xf numFmtId="197" fontId="5" fillId="0" borderId="90">
      <protection locked="0"/>
    </xf>
    <xf numFmtId="0" fontId="115" fillId="0" borderId="0" applyNumberFormat="0" applyFill="0" applyBorder="0" applyAlignment="0" applyProtection="0">
      <alignment vertical="top"/>
      <protection locked="0"/>
    </xf>
    <xf numFmtId="307" fontId="5" fillId="0" borderId="0" applyFont="0" applyFill="0" applyBorder="0" applyAlignment="0" applyProtection="0"/>
    <xf numFmtId="0" fontId="171" fillId="0" borderId="0"/>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0" fontId="155" fillId="0" borderId="67" applyBorder="0">
      <alignment horizontal="distributed"/>
      <protection locked="0"/>
    </xf>
    <xf numFmtId="311" fontId="5" fillId="0" borderId="0" applyNumberFormat="0" applyFill="0" applyBorder="0" applyAlignment="0">
      <alignment horizontal="left"/>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55" fontId="5" fillId="0" borderId="68" applyFill="0" applyBorder="0">
      <alignment horizontal="center" vertic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42"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256" fontId="5" fillId="0" borderId="11" applyFill="0" applyBorder="0">
      <alignment horizontal="center"/>
      <protection locked="0"/>
    </xf>
    <xf numFmtId="191" fontId="5" fillId="0" borderId="69">
      <alignment horizontal="center"/>
      <protection locked="0"/>
    </xf>
    <xf numFmtId="191" fontId="5" fillId="0" borderId="69">
      <alignment horizontal="center"/>
      <protection locked="0"/>
    </xf>
    <xf numFmtId="191" fontId="5" fillId="0" borderId="69">
      <alignment horizontal="center"/>
      <protection locked="0"/>
    </xf>
    <xf numFmtId="257" fontId="5" fillId="0" borderId="69">
      <alignment horizontal="center"/>
      <protection locked="0"/>
    </xf>
    <xf numFmtId="257" fontId="5" fillId="0" borderId="69">
      <alignment horizontal="center"/>
      <protection locked="0"/>
    </xf>
    <xf numFmtId="257" fontId="5" fillId="0" borderId="69">
      <alignment horizontal="center"/>
      <protection locked="0"/>
    </xf>
    <xf numFmtId="197" fontId="5" fillId="0" borderId="69">
      <alignment horizontal="center"/>
      <protection locked="0"/>
    </xf>
    <xf numFmtId="197" fontId="5" fillId="0" borderId="69">
      <alignment horizontal="center"/>
      <protection locked="0"/>
    </xf>
    <xf numFmtId="197" fontId="5" fillId="0" borderId="69">
      <alignment horizontal="center"/>
      <protection locked="0"/>
    </xf>
    <xf numFmtId="179" fontId="5" fillId="0" borderId="9" applyFill="0" applyBorder="0">
      <alignment horizontal="center" vertical="center"/>
      <protection locked="0"/>
    </xf>
    <xf numFmtId="179" fontId="5" fillId="0" borderId="9" applyFill="0" applyBorder="0">
      <alignment horizontal="center" vertical="center"/>
      <protection locked="0"/>
    </xf>
    <xf numFmtId="179" fontId="5" fillId="0" borderId="9" applyFill="0" applyBorder="0">
      <alignment horizontal="center" vertical="center"/>
      <protection locked="0"/>
    </xf>
    <xf numFmtId="179" fontId="5" fillId="0" borderId="9" applyFill="0" applyBorder="0">
      <alignment horizontal="center" vertical="center"/>
      <protection locked="0"/>
    </xf>
    <xf numFmtId="179" fontId="5" fillId="0" borderId="9" applyFill="0" applyBorder="0">
      <alignment horizontal="center" vertical="center"/>
      <protection locked="0"/>
    </xf>
    <xf numFmtId="179" fontId="5" fillId="0" borderId="9" applyFill="0" applyBorder="0">
      <alignment horizontal="center" vertical="center"/>
      <protection locked="0"/>
    </xf>
    <xf numFmtId="179" fontId="5" fillId="0" borderId="9" applyFill="0" applyBorder="0">
      <alignment horizontal="center" vertical="center"/>
      <protection locked="0"/>
    </xf>
    <xf numFmtId="179" fontId="5" fillId="0" borderId="9" applyFill="0" applyBorder="0">
      <alignment horizontal="center" vertical="center"/>
      <protection locked="0"/>
    </xf>
    <xf numFmtId="179" fontId="5" fillId="0" borderId="9" applyFill="0" applyBorder="0">
      <alignment horizontal="center" vertical="center"/>
      <protection locked="0"/>
    </xf>
    <xf numFmtId="179" fontId="5" fillId="0" borderId="9" applyFill="0" applyBorder="0">
      <alignment horizontal="center" vertical="center"/>
      <protection locked="0"/>
    </xf>
    <xf numFmtId="4" fontId="162" fillId="0" borderId="20" applyFont="0" applyBorder="0" applyAlignment="0">
      <alignment vertical="center"/>
    </xf>
    <xf numFmtId="4" fontId="162" fillId="0" borderId="20" applyFont="0" applyBorder="0" applyAlignment="0">
      <alignment vertical="center"/>
    </xf>
    <xf numFmtId="4" fontId="162" fillId="0" borderId="20" applyFont="0" applyBorder="0" applyAlignment="0">
      <alignment vertical="center"/>
    </xf>
    <xf numFmtId="4" fontId="162" fillId="0" borderId="20" applyFont="0" applyBorder="0" applyAlignment="0">
      <alignment vertical="center"/>
    </xf>
    <xf numFmtId="4" fontId="162" fillId="0" borderId="20" applyFont="0" applyBorder="0" applyAlignment="0">
      <alignment vertical="center"/>
    </xf>
    <xf numFmtId="4" fontId="162" fillId="0" borderId="20" applyFont="0" applyBorder="0" applyAlignment="0">
      <alignment vertical="center"/>
    </xf>
    <xf numFmtId="4" fontId="162" fillId="0" borderId="20" applyFont="0" applyBorder="0" applyAlignment="0">
      <alignment vertical="center"/>
    </xf>
    <xf numFmtId="4" fontId="162" fillId="0" borderId="20" applyFont="0" applyBorder="0" applyAlignment="0">
      <alignment vertical="center"/>
    </xf>
    <xf numFmtId="4" fontId="162" fillId="0" borderId="20" applyFont="0" applyBorder="0" applyAlignment="0">
      <alignment vertical="center"/>
    </xf>
    <xf numFmtId="4" fontId="162" fillId="0" borderId="20" applyFont="0" applyBorder="0" applyAlignment="0">
      <alignment vertical="center"/>
    </xf>
    <xf numFmtId="0" fontId="50" fillId="0" borderId="0" applyNumberFormat="0" applyFont="0" applyFill="0" applyBorder="0" applyProtection="0">
      <alignment horizontal="distributed" vertical="center" justifyLastLine="1"/>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261"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261" fontId="5" fillId="0" borderId="0">
      <protection locked="0"/>
    </xf>
    <xf numFmtId="0" fontId="20"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1" fillId="0" borderId="0" applyFont="0" applyFill="0" applyBorder="0" applyAlignment="0" applyProtection="0">
      <alignment vertical="center"/>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49" fontId="155" fillId="0" borderId="91" applyFill="0" applyBorder="0">
      <alignment horizontal="center" vertical="center"/>
      <protection locked="0"/>
    </xf>
    <xf numFmtId="0" fontId="4" fillId="0" borderId="0" applyNumberFormat="0" applyFont="0" applyFill="0" applyBorder="0" applyProtection="0">
      <alignment horizontal="centerContinuous" vertical="center"/>
    </xf>
    <xf numFmtId="0" fontId="50" fillId="0" borderId="0" applyNumberFormat="0" applyFont="0" applyFill="0" applyBorder="0" applyProtection="0">
      <alignment horizontal="centerContinuous" vertical="center"/>
    </xf>
    <xf numFmtId="254" fontId="9" fillId="0" borderId="0">
      <alignment horizontal="center" vertical="center"/>
      <protection locked="0"/>
    </xf>
    <xf numFmtId="312" fontId="155" fillId="0" borderId="0">
      <alignment vertical="center"/>
    </xf>
    <xf numFmtId="41" fontId="5" fillId="0" borderId="0" applyFont="0" applyFill="0" applyBorder="0" applyAlignment="0" applyProtection="0"/>
    <xf numFmtId="41" fontId="81" fillId="0" borderId="0" applyFont="0" applyFill="0" applyBorder="0" applyAlignment="0" applyProtection="0">
      <alignment vertical="center"/>
    </xf>
    <xf numFmtId="0" fontId="72" fillId="0" borderId="21">
      <alignment vertical="center"/>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20"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41" fontId="5" fillId="0" borderId="0" applyFont="0" applyFill="0" applyBorder="0" applyAlignment="0" applyProtection="0"/>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20"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81" fontId="20" fillId="0" borderId="0">
      <protection locked="0"/>
    </xf>
    <xf numFmtId="0" fontId="5" fillId="0" borderId="0">
      <protection locked="0"/>
    </xf>
    <xf numFmtId="0" fontId="5" fillId="0" borderId="0">
      <protection locked="0"/>
    </xf>
    <xf numFmtId="0" fontId="5" fillId="0" borderId="0"/>
    <xf numFmtId="0" fontId="5" fillId="0" borderId="0"/>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20"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8" fillId="0" borderId="0">
      <alignment vertical="center"/>
    </xf>
    <xf numFmtId="0" fontId="5" fillId="0" borderId="0">
      <alignment vertical="center"/>
    </xf>
    <xf numFmtId="0" fontId="5" fillId="0" borderId="0"/>
    <xf numFmtId="0" fontId="68" fillId="0" borderId="0" applyFont="0" applyFill="0" applyBorder="0" applyAlignment="0" applyProtection="0"/>
    <xf numFmtId="0"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181" fontId="80" fillId="0" borderId="0">
      <protection locked="0"/>
    </xf>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1" fontId="80" fillId="0" borderId="0">
      <protection locked="0"/>
    </xf>
    <xf numFmtId="0" fontId="73" fillId="0" borderId="0" applyFont="0" applyFill="0" applyBorder="0" applyAlignment="0" applyProtection="0"/>
    <xf numFmtId="0" fontId="73" fillId="0" borderId="0"/>
    <xf numFmtId="0" fontId="7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Font="0" applyFill="0" applyBorder="0" applyAlignment="0" applyProtection="0"/>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80"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92" fillId="0" borderId="0"/>
    <xf numFmtId="0" fontId="56" fillId="0" borderId="0"/>
    <xf numFmtId="0" fontId="98" fillId="0" borderId="0"/>
    <xf numFmtId="0" fontId="56" fillId="0" borderId="0"/>
    <xf numFmtId="0" fontId="92" fillId="0" borderId="0"/>
    <xf numFmtId="0" fontId="17" fillId="0" borderId="0"/>
    <xf numFmtId="0" fontId="17" fillId="0" borderId="0"/>
    <xf numFmtId="0" fontId="56" fillId="0" borderId="0"/>
    <xf numFmtId="292" fontId="72" fillId="0" borderId="0" applyFill="0" applyBorder="0" applyAlignment="0" applyProtection="0"/>
    <xf numFmtId="292" fontId="72" fillId="0" borderId="0" applyFill="0" applyBorder="0" applyAlignment="0" applyProtection="0"/>
    <xf numFmtId="292" fontId="72" fillId="0" borderId="0" applyFill="0" applyBorder="0" applyAlignment="0" applyProtection="0"/>
    <xf numFmtId="0" fontId="17" fillId="0" borderId="0"/>
    <xf numFmtId="0" fontId="5" fillId="0" borderId="0" applyFont="0" applyFill="0" applyBorder="0" applyAlignment="0" applyProtection="0"/>
    <xf numFmtId="0" fontId="5" fillId="0" borderId="0" applyFont="0" applyFill="0" applyBorder="0" applyAlignment="0" applyProtection="0"/>
    <xf numFmtId="182" fontId="68" fillId="0" borderId="0" applyFont="0" applyFill="0" applyBorder="0" applyAlignment="0" applyProtection="0"/>
    <xf numFmtId="0" fontId="68" fillId="0" borderId="0" applyFont="0" applyFill="0" applyBorder="0" applyAlignment="0" applyProtection="0"/>
    <xf numFmtId="0" fontId="80" fillId="0" borderId="0">
      <protection locked="0"/>
    </xf>
    <xf numFmtId="0" fontId="80" fillId="0" borderId="0">
      <protection locked="0"/>
    </xf>
    <xf numFmtId="0" fontId="80" fillId="0" borderId="0">
      <protection locked="0"/>
    </xf>
    <xf numFmtId="197" fontId="5" fillId="0" borderId="0">
      <protection locked="0"/>
    </xf>
    <xf numFmtId="197" fontId="5" fillId="0" borderId="0">
      <protection locked="0"/>
    </xf>
    <xf numFmtId="0" fontId="68" fillId="0" borderId="0"/>
    <xf numFmtId="0" fontId="212"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197" fontId="5" fillId="0" borderId="0">
      <protection locked="0"/>
    </xf>
    <xf numFmtId="0" fontId="80" fillId="0" borderId="0">
      <protection locked="0"/>
    </xf>
    <xf numFmtId="0" fontId="9" fillId="0" borderId="0"/>
    <xf numFmtId="0" fontId="5" fillId="0" borderId="0"/>
    <xf numFmtId="0" fontId="5" fillId="0" borderId="0"/>
  </cellStyleXfs>
  <cellXfs count="940">
    <xf numFmtId="0" fontId="0" fillId="0" borderId="0" xfId="0">
      <alignment vertical="center"/>
    </xf>
    <xf numFmtId="0" fontId="4" fillId="0" borderId="0" xfId="67" applyFont="1" applyAlignment="1">
      <alignment vertical="center"/>
    </xf>
    <xf numFmtId="0" fontId="4" fillId="0" borderId="0" xfId="66" applyFont="1" applyAlignment="1">
      <alignment horizontal="center" vertical="center"/>
    </xf>
    <xf numFmtId="0" fontId="4" fillId="0" borderId="0" xfId="0" applyFont="1" applyAlignment="1">
      <alignment horizontal="center" vertical="center"/>
    </xf>
    <xf numFmtId="0" fontId="8" fillId="0" borderId="0" xfId="0" applyFont="1" applyAlignment="1">
      <alignment horizontal="center" vertical="center"/>
    </xf>
    <xf numFmtId="0" fontId="12" fillId="0" borderId="0" xfId="0" applyFont="1" applyAlignment="1">
      <alignment horizontal="center" vertical="center"/>
    </xf>
    <xf numFmtId="0" fontId="11" fillId="0" borderId="0" xfId="0" applyFont="1">
      <alignment vertical="center"/>
    </xf>
    <xf numFmtId="0" fontId="14" fillId="0" borderId="0" xfId="90" applyFont="1" applyAlignment="1">
      <alignment vertical="center"/>
    </xf>
    <xf numFmtId="0" fontId="9" fillId="0" borderId="0" xfId="91" applyAlignment="1">
      <alignment vertical="center"/>
    </xf>
    <xf numFmtId="0" fontId="9" fillId="0" borderId="20" xfId="91" applyBorder="1" applyAlignment="1">
      <alignment horizontal="center" vertical="center"/>
    </xf>
    <xf numFmtId="0" fontId="9" fillId="0" borderId="6" xfId="91" applyBorder="1" applyAlignment="1">
      <alignment horizontal="centerContinuous" vertical="center"/>
    </xf>
    <xf numFmtId="0" fontId="9" fillId="0" borderId="9" xfId="91" applyBorder="1" applyAlignment="1">
      <alignment horizontal="centerContinuous" vertical="center"/>
    </xf>
    <xf numFmtId="0" fontId="9" fillId="0" borderId="9" xfId="91" applyBorder="1" applyAlignment="1">
      <alignment horizontal="center" vertical="center"/>
    </xf>
    <xf numFmtId="0" fontId="9" fillId="0" borderId="11" xfId="91" applyBorder="1" applyAlignment="1">
      <alignment vertical="center"/>
    </xf>
    <xf numFmtId="0" fontId="16" fillId="0" borderId="11" xfId="91" applyFont="1" applyBorder="1" applyAlignment="1">
      <alignment vertical="center"/>
    </xf>
    <xf numFmtId="0" fontId="16" fillId="0" borderId="0" xfId="91" applyFont="1" applyAlignment="1">
      <alignment vertical="center"/>
    </xf>
    <xf numFmtId="0" fontId="16" fillId="0" borderId="23" xfId="91" applyFont="1" applyBorder="1" applyAlignment="1">
      <alignment vertical="center"/>
    </xf>
    <xf numFmtId="2" fontId="16" fillId="0" borderId="0" xfId="91" applyNumberFormat="1" applyFont="1" applyAlignment="1">
      <alignment horizontal="center" vertical="center"/>
    </xf>
    <xf numFmtId="0" fontId="16" fillId="0" borderId="0" xfId="91" applyFont="1" applyAlignment="1">
      <alignment horizontal="center" vertical="center"/>
    </xf>
    <xf numFmtId="0" fontId="14" fillId="0" borderId="0" xfId="91" applyFont="1" applyAlignment="1">
      <alignment vertical="center"/>
    </xf>
    <xf numFmtId="0" fontId="4" fillId="0" borderId="0" xfId="91" applyFont="1" applyAlignment="1">
      <alignment vertical="center"/>
    </xf>
    <xf numFmtId="2" fontId="14" fillId="0" borderId="0" xfId="91" applyNumberFormat="1" applyFont="1" applyAlignment="1">
      <alignment vertical="center"/>
    </xf>
    <xf numFmtId="194" fontId="46" fillId="0" borderId="11" xfId="91" applyNumberFormat="1" applyFont="1" applyBorder="1" applyAlignment="1">
      <alignment horizontal="center" vertical="center"/>
    </xf>
    <xf numFmtId="0" fontId="16" fillId="0" borderId="0" xfId="91" applyFont="1" applyAlignment="1">
      <alignment horizontal="center"/>
    </xf>
    <xf numFmtId="179" fontId="16" fillId="0" borderId="0" xfId="91" applyNumberFormat="1" applyFont="1" applyAlignment="1">
      <alignment horizontal="center" vertical="center"/>
    </xf>
    <xf numFmtId="2" fontId="16" fillId="0" borderId="0" xfId="91" applyNumberFormat="1" applyFont="1" applyAlignment="1">
      <alignment horizontal="center"/>
    </xf>
    <xf numFmtId="2" fontId="16" fillId="0" borderId="0" xfId="91" applyNumberFormat="1" applyFont="1" applyAlignment="1">
      <alignment vertical="center" textRotation="90"/>
    </xf>
    <xf numFmtId="2" fontId="16" fillId="0" borderId="0" xfId="91" applyNumberFormat="1" applyFont="1" applyAlignment="1">
      <alignment horizontal="center" vertical="center" textRotation="90"/>
    </xf>
    <xf numFmtId="0" fontId="16" fillId="0" borderId="26" xfId="91" applyFont="1" applyBorder="1" applyAlignment="1">
      <alignment vertical="center"/>
    </xf>
    <xf numFmtId="0" fontId="16" fillId="0" borderId="3" xfId="91" applyFont="1" applyBorder="1" applyAlignment="1">
      <alignment vertical="center"/>
    </xf>
    <xf numFmtId="0" fontId="16" fillId="0" borderId="27" xfId="91" applyFont="1" applyBorder="1" applyAlignment="1">
      <alignment vertical="center"/>
    </xf>
    <xf numFmtId="0" fontId="16" fillId="0" borderId="22" xfId="91" applyFont="1" applyBorder="1" applyAlignment="1">
      <alignment vertical="center"/>
    </xf>
    <xf numFmtId="0" fontId="16" fillId="0" borderId="28" xfId="91" applyFont="1" applyBorder="1" applyAlignment="1">
      <alignment vertical="center"/>
    </xf>
    <xf numFmtId="0" fontId="16" fillId="0" borderId="21" xfId="91" applyFont="1" applyBorder="1" applyAlignment="1">
      <alignment vertical="center"/>
    </xf>
    <xf numFmtId="0" fontId="16" fillId="0" borderId="29" xfId="91" applyFont="1" applyBorder="1" applyAlignment="1">
      <alignment vertical="center"/>
    </xf>
    <xf numFmtId="0" fontId="16" fillId="0" borderId="0" xfId="91" applyFont="1" applyAlignment="1">
      <alignment horizontal="center" vertical="center" textRotation="90" shrinkToFit="1"/>
    </xf>
    <xf numFmtId="0" fontId="16" fillId="0" borderId="23" xfId="91" applyFont="1" applyBorder="1" applyAlignment="1">
      <alignment horizontal="center" vertical="center"/>
    </xf>
    <xf numFmtId="0" fontId="5" fillId="0" borderId="0" xfId="92" applyAlignment="1">
      <alignment horizontal="center" vertical="center"/>
    </xf>
    <xf numFmtId="0" fontId="5" fillId="0" borderId="0" xfId="92" applyAlignment="1">
      <alignment vertical="center" textRotation="90"/>
    </xf>
    <xf numFmtId="2" fontId="16" fillId="0" borderId="23" xfId="91" applyNumberFormat="1" applyFont="1" applyBorder="1" applyAlignment="1">
      <alignment horizontal="center" vertical="center"/>
    </xf>
    <xf numFmtId="2" fontId="16" fillId="0" borderId="11" xfId="91" applyNumberFormat="1" applyFont="1" applyBorder="1" applyAlignment="1">
      <alignment vertical="center"/>
    </xf>
    <xf numFmtId="0" fontId="16" fillId="0" borderId="1" xfId="91" applyFont="1" applyBorder="1" applyAlignment="1">
      <alignment vertical="center"/>
    </xf>
    <xf numFmtId="0" fontId="16" fillId="0" borderId="12" xfId="91" applyFont="1" applyBorder="1" applyAlignment="1">
      <alignment vertical="center"/>
    </xf>
    <xf numFmtId="0" fontId="16" fillId="0" borderId="5" xfId="91" applyFont="1" applyBorder="1" applyAlignment="1">
      <alignment vertical="center"/>
    </xf>
    <xf numFmtId="2" fontId="9" fillId="0" borderId="23" xfId="91" applyNumberFormat="1" applyBorder="1" applyAlignment="1">
      <alignment horizontal="center" vertical="center"/>
    </xf>
    <xf numFmtId="0" fontId="16" fillId="0" borderId="11" xfId="91" applyFont="1" applyBorder="1" applyAlignment="1">
      <alignment vertical="center" textRotation="90"/>
    </xf>
    <xf numFmtId="0" fontId="16" fillId="0" borderId="0" xfId="91" applyFont="1" applyAlignment="1">
      <alignment horizontal="center" vertical="center" textRotation="90"/>
    </xf>
    <xf numFmtId="2" fontId="16" fillId="0" borderId="0" xfId="91" applyNumberFormat="1" applyFont="1" applyAlignment="1">
      <alignment horizontal="left" vertical="center"/>
    </xf>
    <xf numFmtId="2" fontId="16" fillId="0" borderId="23" xfId="91" applyNumberFormat="1" applyFont="1" applyBorder="1" applyAlignment="1">
      <alignment vertical="center"/>
    </xf>
    <xf numFmtId="2" fontId="16" fillId="0" borderId="11" xfId="91" applyNumberFormat="1" applyFont="1" applyBorder="1" applyAlignment="1">
      <alignment vertical="center" textRotation="90"/>
    </xf>
    <xf numFmtId="2" fontId="9" fillId="0" borderId="0" xfId="91" applyNumberFormat="1" applyAlignment="1">
      <alignment horizontal="center" vertical="center" textRotation="90"/>
    </xf>
    <xf numFmtId="2" fontId="16" fillId="0" borderId="0" xfId="91" applyNumberFormat="1" applyFont="1" applyAlignment="1">
      <alignment vertical="top"/>
    </xf>
    <xf numFmtId="2" fontId="16" fillId="0" borderId="0" xfId="91" applyNumberFormat="1" applyFont="1" applyAlignment="1">
      <alignment horizontal="right" vertical="center"/>
    </xf>
    <xf numFmtId="177" fontId="16" fillId="0" borderId="11" xfId="91" applyNumberFormat="1" applyFont="1" applyBorder="1" applyAlignment="1">
      <alignment vertical="center"/>
    </xf>
    <xf numFmtId="2" fontId="16" fillId="0" borderId="11" xfId="91" applyNumberFormat="1" applyFont="1" applyBorder="1" applyAlignment="1">
      <alignment horizontal="center" vertical="center" textRotation="90"/>
    </xf>
    <xf numFmtId="2" fontId="16" fillId="0" borderId="0" xfId="91" applyNumberFormat="1" applyFont="1" applyAlignment="1">
      <alignment vertical="center" textRotation="90" shrinkToFit="1"/>
    </xf>
    <xf numFmtId="0" fontId="5" fillId="0" borderId="0" xfId="92" applyAlignment="1">
      <alignment vertical="center" textRotation="90" shrinkToFit="1"/>
    </xf>
    <xf numFmtId="0" fontId="47" fillId="0" borderId="0" xfId="91" applyFont="1" applyAlignment="1">
      <alignment vertical="center"/>
    </xf>
    <xf numFmtId="177" fontId="16" fillId="0" borderId="0" xfId="91" applyNumberFormat="1" applyFont="1" applyAlignment="1">
      <alignment horizontal="center" vertical="center" textRotation="90" shrinkToFit="1"/>
    </xf>
    <xf numFmtId="2" fontId="16" fillId="0" borderId="0" xfId="91" applyNumberFormat="1" applyFont="1" applyAlignment="1">
      <alignment horizontal="center" vertical="center" textRotation="90" shrinkToFit="1"/>
    </xf>
    <xf numFmtId="177" fontId="16" fillId="0" borderId="0" xfId="91" applyNumberFormat="1" applyFont="1" applyAlignment="1">
      <alignment vertical="center" textRotation="90" shrinkToFit="1"/>
    </xf>
    <xf numFmtId="0" fontId="16" fillId="24" borderId="6" xfId="91" applyFont="1" applyFill="1" applyBorder="1" applyAlignment="1">
      <alignment vertical="center"/>
    </xf>
    <xf numFmtId="177" fontId="16" fillId="0" borderId="23" xfId="91" applyNumberFormat="1" applyFont="1" applyBorder="1" applyAlignment="1">
      <alignment vertical="center"/>
    </xf>
    <xf numFmtId="0" fontId="5" fillId="0" borderId="0" xfId="92" applyAlignment="1">
      <alignment vertical="center" shrinkToFit="1"/>
    </xf>
    <xf numFmtId="2" fontId="16" fillId="0" borderId="0" xfId="91" applyNumberFormat="1" applyFont="1" applyAlignment="1">
      <alignment vertical="center"/>
    </xf>
    <xf numFmtId="2" fontId="9" fillId="0" borderId="23" xfId="91" applyNumberFormat="1" applyBorder="1" applyAlignment="1">
      <alignment vertical="center"/>
    </xf>
    <xf numFmtId="0" fontId="16" fillId="0" borderId="11" xfId="91" applyFont="1" applyBorder="1" applyAlignment="1">
      <alignment horizontal="center" vertical="center"/>
    </xf>
    <xf numFmtId="2" fontId="16" fillId="0" borderId="0" xfId="91" applyNumberFormat="1" applyFont="1" applyAlignment="1">
      <alignment horizontal="center" vertical="center" shrinkToFit="1"/>
    </xf>
    <xf numFmtId="0" fontId="16" fillId="0" borderId="0" xfId="91" applyFont="1" applyAlignment="1">
      <alignment horizontal="center" vertical="center" shrinkToFit="1"/>
    </xf>
    <xf numFmtId="0" fontId="5" fillId="0" borderId="0" xfId="92" applyAlignment="1">
      <alignment horizontal="left" vertical="center" shrinkToFit="1"/>
    </xf>
    <xf numFmtId="2" fontId="16" fillId="0" borderId="0" xfId="91" applyNumberFormat="1" applyFont="1" applyAlignment="1">
      <alignment vertical="center" shrinkToFit="1"/>
    </xf>
    <xf numFmtId="0" fontId="16" fillId="0" borderId="0" xfId="91" applyFont="1" applyAlignment="1">
      <alignment horizontal="center" shrinkToFit="1"/>
    </xf>
    <xf numFmtId="2" fontId="16" fillId="0" borderId="0" xfId="91" applyNumberFormat="1" applyFont="1" applyAlignment="1">
      <alignment horizontal="center" vertical="top" textRotation="255"/>
    </xf>
    <xf numFmtId="0" fontId="4" fillId="0" borderId="1" xfId="91" applyFont="1" applyBorder="1" applyAlignment="1">
      <alignment vertical="center"/>
    </xf>
    <xf numFmtId="0" fontId="4" fillId="0" borderId="12" xfId="91" applyFont="1" applyBorder="1" applyAlignment="1">
      <alignment vertical="center"/>
    </xf>
    <xf numFmtId="0" fontId="4" fillId="0" borderId="5" xfId="91" applyFont="1" applyBorder="1" applyAlignment="1">
      <alignment vertical="center"/>
    </xf>
    <xf numFmtId="0" fontId="4" fillId="0" borderId="11" xfId="91" applyFont="1" applyBorder="1" applyAlignment="1">
      <alignment vertical="center"/>
    </xf>
    <xf numFmtId="0" fontId="4" fillId="0" borderId="0" xfId="91" applyFont="1" applyAlignment="1">
      <alignment horizontal="center" vertical="center"/>
    </xf>
    <xf numFmtId="2" fontId="4" fillId="0" borderId="0" xfId="91" applyNumberFormat="1" applyFont="1" applyAlignment="1">
      <alignment horizontal="center" vertical="center"/>
    </xf>
    <xf numFmtId="0" fontId="4" fillId="0" borderId="23" xfId="91" applyFont="1" applyBorder="1" applyAlignment="1">
      <alignment vertical="center"/>
    </xf>
    <xf numFmtId="0" fontId="4" fillId="0" borderId="0" xfId="91" quotePrefix="1" applyFont="1" applyAlignment="1">
      <alignment vertical="center"/>
    </xf>
    <xf numFmtId="0" fontId="4" fillId="0" borderId="0" xfId="91" applyFont="1" applyAlignment="1">
      <alignment horizontal="left" vertical="center"/>
    </xf>
    <xf numFmtId="187" fontId="14" fillId="0" borderId="23" xfId="91" applyNumberFormat="1" applyFont="1" applyBorder="1" applyAlignment="1">
      <alignment vertical="center"/>
    </xf>
    <xf numFmtId="0" fontId="16" fillId="0" borderId="0" xfId="91" applyFont="1" applyAlignment="1">
      <alignment vertical="top"/>
    </xf>
    <xf numFmtId="0" fontId="4" fillId="0" borderId="0" xfId="93" applyFont="1" applyAlignment="1">
      <alignment vertical="center"/>
    </xf>
    <xf numFmtId="2" fontId="4" fillId="0" borderId="0" xfId="91" applyNumberFormat="1" applyFont="1" applyAlignment="1">
      <alignment vertical="center"/>
    </xf>
    <xf numFmtId="189" fontId="14" fillId="0" borderId="23" xfId="91" applyNumberFormat="1" applyFont="1" applyBorder="1" applyAlignment="1">
      <alignment vertical="center"/>
    </xf>
    <xf numFmtId="0" fontId="15" fillId="0" borderId="11" xfId="91" applyFont="1" applyBorder="1" applyAlignment="1">
      <alignment horizontal="center" vertical="center"/>
    </xf>
    <xf numFmtId="0" fontId="4" fillId="0" borderId="28" xfId="91" applyFont="1" applyBorder="1" applyAlignment="1">
      <alignment vertical="center"/>
    </xf>
    <xf numFmtId="0" fontId="4" fillId="0" borderId="21" xfId="91" applyFont="1" applyBorder="1" applyAlignment="1">
      <alignment vertical="center"/>
    </xf>
    <xf numFmtId="0" fontId="4" fillId="0" borderId="29" xfId="91" applyFont="1" applyBorder="1" applyAlignment="1">
      <alignment vertical="center"/>
    </xf>
    <xf numFmtId="0" fontId="16" fillId="0" borderId="31" xfId="91" applyFont="1" applyBorder="1" applyAlignment="1">
      <alignment vertical="center"/>
    </xf>
    <xf numFmtId="0" fontId="16" fillId="0" borderId="32" xfId="91" applyFont="1" applyBorder="1" applyAlignment="1">
      <alignment vertical="center"/>
    </xf>
    <xf numFmtId="0" fontId="16" fillId="0" borderId="33" xfId="91" applyFont="1" applyBorder="1" applyAlignment="1">
      <alignment vertical="center"/>
    </xf>
    <xf numFmtId="0" fontId="16" fillId="0" borderId="25" xfId="91" applyFont="1" applyBorder="1" applyAlignment="1">
      <alignment vertical="center"/>
    </xf>
    <xf numFmtId="0" fontId="16" fillId="0" borderId="0" xfId="91" applyFont="1" applyAlignment="1">
      <alignment vertical="center" textRotation="90" shrinkToFit="1"/>
    </xf>
    <xf numFmtId="190" fontId="14" fillId="0" borderId="23" xfId="91" applyNumberFormat="1" applyFont="1" applyBorder="1" applyAlignment="1">
      <alignment vertical="center"/>
    </xf>
    <xf numFmtId="188" fontId="14" fillId="0" borderId="23" xfId="91" applyNumberFormat="1" applyFont="1" applyBorder="1" applyAlignment="1">
      <alignment vertical="center"/>
    </xf>
    <xf numFmtId="194" fontId="4" fillId="0" borderId="0" xfId="91" applyNumberFormat="1" applyFont="1" applyAlignment="1">
      <alignment horizontal="center" vertical="center"/>
    </xf>
    <xf numFmtId="0" fontId="16" fillId="0" borderId="6" xfId="91" applyFont="1" applyBorder="1" applyAlignment="1">
      <alignment vertical="center"/>
    </xf>
    <xf numFmtId="194" fontId="4" fillId="0" borderId="0" xfId="91" applyNumberFormat="1" applyFont="1" applyAlignment="1">
      <alignment vertical="center"/>
    </xf>
    <xf numFmtId="178" fontId="16" fillId="0" borderId="0" xfId="91" applyNumberFormat="1" applyFont="1" applyAlignment="1">
      <alignment vertical="center"/>
    </xf>
    <xf numFmtId="195" fontId="14" fillId="0" borderId="23" xfId="91" applyNumberFormat="1" applyFont="1" applyBorder="1" applyAlignment="1">
      <alignment vertical="center"/>
    </xf>
    <xf numFmtId="196" fontId="14" fillId="0" borderId="23" xfId="91" applyNumberFormat="1" applyFont="1" applyBorder="1" applyAlignment="1">
      <alignment vertical="center"/>
    </xf>
    <xf numFmtId="1" fontId="44" fillId="0" borderId="0" xfId="91" applyNumberFormat="1" applyFont="1" applyAlignment="1">
      <alignment vertical="center"/>
    </xf>
    <xf numFmtId="0" fontId="16" fillId="0" borderId="2" xfId="91" applyFont="1" applyBorder="1" applyAlignment="1">
      <alignment vertical="center"/>
    </xf>
    <xf numFmtId="41" fontId="57" fillId="0" borderId="2" xfId="91" applyNumberFormat="1" applyFont="1" applyBorder="1" applyAlignment="1">
      <alignment vertical="center"/>
    </xf>
    <xf numFmtId="2" fontId="45" fillId="0" borderId="0" xfId="91" applyNumberFormat="1" applyFont="1" applyAlignment="1">
      <alignment vertical="center"/>
    </xf>
    <xf numFmtId="0" fontId="45" fillId="0" borderId="0" xfId="91" applyFont="1" applyAlignment="1">
      <alignment vertical="center"/>
    </xf>
    <xf numFmtId="2" fontId="16" fillId="0" borderId="2" xfId="91" applyNumberFormat="1" applyFont="1" applyBorder="1" applyAlignment="1">
      <alignment vertical="center"/>
    </xf>
    <xf numFmtId="2" fontId="16" fillId="0" borderId="0" xfId="91" applyNumberFormat="1" applyFont="1"/>
    <xf numFmtId="2" fontId="49" fillId="0" borderId="0" xfId="91" applyNumberFormat="1" applyFont="1" applyAlignment="1">
      <alignment vertical="center"/>
    </xf>
    <xf numFmtId="0" fontId="49" fillId="0" borderId="0" xfId="91" applyFont="1" applyAlignment="1">
      <alignment vertical="center"/>
    </xf>
    <xf numFmtId="2" fontId="57" fillId="0" borderId="2" xfId="91" applyNumberFormat="1" applyFont="1" applyBorder="1" applyAlignment="1">
      <alignment vertical="center"/>
    </xf>
    <xf numFmtId="0" fontId="16" fillId="0" borderId="0" xfId="91" applyFont="1"/>
    <xf numFmtId="0" fontId="57" fillId="0" borderId="0" xfId="91" applyFont="1" applyAlignment="1">
      <alignment vertical="center"/>
    </xf>
    <xf numFmtId="0" fontId="5" fillId="0" borderId="0" xfId="92">
      <alignment vertical="center"/>
    </xf>
    <xf numFmtId="2" fontId="16" fillId="0" borderId="0" xfId="91" applyNumberFormat="1" applyFont="1" applyAlignment="1">
      <alignment vertical="top" shrinkToFit="1"/>
    </xf>
    <xf numFmtId="2" fontId="16" fillId="0" borderId="0" xfId="91" applyNumberFormat="1" applyFont="1" applyAlignment="1">
      <alignment shrinkToFit="1"/>
    </xf>
    <xf numFmtId="177" fontId="4" fillId="0" borderId="0" xfId="91" applyNumberFormat="1" applyFont="1" applyAlignment="1">
      <alignment vertical="center" shrinkToFit="1"/>
    </xf>
    <xf numFmtId="0" fontId="14" fillId="0" borderId="0" xfId="94" applyFont="1" applyAlignment="1">
      <alignment horizontal="center" vertical="center"/>
    </xf>
    <xf numFmtId="0" fontId="4" fillId="0" borderId="0" xfId="94" applyFont="1" applyAlignment="1">
      <alignment horizontal="left" vertical="center"/>
    </xf>
    <xf numFmtId="0" fontId="14" fillId="25" borderId="2" xfId="94" applyFont="1" applyFill="1" applyBorder="1" applyAlignment="1">
      <alignment horizontal="center" vertical="center" wrapText="1"/>
    </xf>
    <xf numFmtId="0" fontId="14" fillId="25" borderId="2" xfId="94" applyFont="1" applyFill="1" applyBorder="1" applyAlignment="1">
      <alignment horizontal="center" vertical="center"/>
    </xf>
    <xf numFmtId="0" fontId="4" fillId="0" borderId="0" xfId="94" applyFont="1" applyAlignment="1">
      <alignment horizontal="center" vertical="center"/>
    </xf>
    <xf numFmtId="2" fontId="4" fillId="0" borderId="0" xfId="94" applyNumberFormat="1" applyFont="1" applyAlignment="1">
      <alignment horizontal="center" vertical="center"/>
    </xf>
    <xf numFmtId="0" fontId="4" fillId="0" borderId="2" xfId="94" applyFont="1" applyBorder="1" applyAlignment="1">
      <alignment vertical="center"/>
    </xf>
    <xf numFmtId="191" fontId="4" fillId="0" borderId="7" xfId="89" applyNumberFormat="1" applyFont="1" applyFill="1" applyBorder="1" applyAlignment="1">
      <alignment vertical="center"/>
    </xf>
    <xf numFmtId="191" fontId="4" fillId="0" borderId="22" xfId="89" applyNumberFormat="1" applyFont="1" applyFill="1" applyBorder="1" applyAlignment="1">
      <alignment vertical="center"/>
    </xf>
    <xf numFmtId="191" fontId="4" fillId="0" borderId="5" xfId="89" applyNumberFormat="1" applyFont="1" applyFill="1" applyBorder="1" applyAlignment="1">
      <alignment vertical="center"/>
    </xf>
    <xf numFmtId="191" fontId="4" fillId="0" borderId="23" xfId="89" applyNumberFormat="1" applyFont="1" applyFill="1" applyBorder="1" applyAlignment="1">
      <alignment vertical="center"/>
    </xf>
    <xf numFmtId="191" fontId="4" fillId="0" borderId="24" xfId="89" applyNumberFormat="1" applyFont="1" applyFill="1" applyBorder="1" applyAlignment="1">
      <alignment vertical="center"/>
    </xf>
    <xf numFmtId="0" fontId="4" fillId="0" borderId="29" xfId="94" applyFont="1" applyBorder="1" applyAlignment="1">
      <alignment horizontal="center" vertical="center"/>
    </xf>
    <xf numFmtId="176" fontId="4" fillId="0" borderId="0" xfId="94" applyNumberFormat="1" applyFont="1" applyAlignment="1">
      <alignment horizontal="center" vertical="center"/>
    </xf>
    <xf numFmtId="41" fontId="4" fillId="0" borderId="0" xfId="94" applyNumberFormat="1" applyFont="1" applyAlignment="1">
      <alignment horizontal="center" vertical="center"/>
    </xf>
    <xf numFmtId="41" fontId="4" fillId="0" borderId="0" xfId="89" applyFont="1" applyFill="1" applyBorder="1" applyAlignment="1">
      <alignment horizontal="center" vertical="center"/>
    </xf>
    <xf numFmtId="176" fontId="4" fillId="0" borderId="0" xfId="95" applyNumberFormat="1" applyFont="1" applyAlignment="1">
      <alignment horizontal="center" vertical="center"/>
    </xf>
    <xf numFmtId="0" fontId="4" fillId="0" borderId="0" xfId="95" applyFont="1" applyAlignment="1">
      <alignment horizontal="center" vertical="center"/>
    </xf>
    <xf numFmtId="0" fontId="4" fillId="0" borderId="24" xfId="94" applyFont="1" applyBorder="1" applyAlignment="1">
      <alignment horizontal="center" vertical="center"/>
    </xf>
    <xf numFmtId="0" fontId="4" fillId="0" borderId="2" xfId="94" applyFont="1" applyBorder="1" applyAlignment="1">
      <alignment horizontal="center" vertical="center"/>
    </xf>
    <xf numFmtId="0" fontId="4" fillId="0" borderId="0" xfId="98" applyFont="1" applyAlignment="1">
      <alignment horizontal="center" vertical="center"/>
    </xf>
    <xf numFmtId="0" fontId="14" fillId="0" borderId="0" xfId="98" applyFont="1" applyAlignment="1">
      <alignment horizontal="center" vertical="center"/>
    </xf>
    <xf numFmtId="0" fontId="4" fillId="0" borderId="0" xfId="98" applyFont="1" applyAlignment="1">
      <alignment horizontal="center" vertical="center" shrinkToFit="1"/>
    </xf>
    <xf numFmtId="41" fontId="4" fillId="0" borderId="0" xfId="101" applyFont="1" applyFill="1" applyBorder="1" applyAlignment="1">
      <alignment horizontal="center" vertical="center"/>
    </xf>
    <xf numFmtId="0" fontId="4" fillId="0" borderId="0" xfId="106" applyFont="1" applyAlignment="1">
      <alignment horizontal="center" vertical="center"/>
    </xf>
    <xf numFmtId="0" fontId="59" fillId="0" borderId="0" xfId="106" applyFont="1" applyAlignment="1">
      <alignment horizontal="center" vertical="center"/>
    </xf>
    <xf numFmtId="0" fontId="59" fillId="0" borderId="0" xfId="106" applyFont="1" applyAlignment="1">
      <alignment horizontal="left" vertical="center"/>
    </xf>
    <xf numFmtId="2" fontId="4" fillId="0" borderId="44" xfId="107" applyNumberFormat="1" applyFont="1" applyBorder="1" applyAlignment="1">
      <alignment horizontal="center" vertical="center"/>
    </xf>
    <xf numFmtId="0" fontId="43" fillId="0" borderId="35" xfId="68" applyFont="1" applyBorder="1" applyAlignment="1">
      <alignment horizontal="center" vertical="center"/>
    </xf>
    <xf numFmtId="0" fontId="43" fillId="0" borderId="35" xfId="0" applyFont="1" applyBorder="1" applyAlignment="1">
      <alignment horizontal="center" vertical="center"/>
    </xf>
    <xf numFmtId="180" fontId="48" fillId="0" borderId="35" xfId="68" applyNumberFormat="1" applyFont="1" applyBorder="1" applyAlignment="1">
      <alignment horizontal="center" vertical="center"/>
    </xf>
    <xf numFmtId="0" fontId="4" fillId="0" borderId="35" xfId="69" applyFont="1" applyBorder="1" applyAlignment="1">
      <alignment horizontal="center" vertical="center" shrinkToFit="1"/>
    </xf>
    <xf numFmtId="43" fontId="43" fillId="0" borderId="35" xfId="0" applyNumberFormat="1" applyFont="1" applyBorder="1" applyAlignment="1">
      <alignment horizontal="center" vertical="center"/>
    </xf>
    <xf numFmtId="180" fontId="43" fillId="0" borderId="35" xfId="68" applyNumberFormat="1" applyFont="1" applyBorder="1" applyAlignment="1">
      <alignment horizontal="center" vertical="center"/>
    </xf>
    <xf numFmtId="0" fontId="43" fillId="0" borderId="35" xfId="68" applyFont="1" applyBorder="1" applyAlignment="1">
      <alignment horizontal="center" vertical="center" wrapText="1"/>
    </xf>
    <xf numFmtId="0" fontId="4" fillId="0" borderId="35" xfId="69" applyFont="1" applyBorder="1" applyAlignment="1">
      <alignment horizontal="center" vertical="center" wrapText="1" shrinkToFit="1"/>
    </xf>
    <xf numFmtId="0" fontId="4" fillId="0" borderId="35" xfId="66" applyFont="1" applyBorder="1" applyAlignment="1">
      <alignment horizontal="center" vertical="center"/>
    </xf>
    <xf numFmtId="0" fontId="4" fillId="0" borderId="35" xfId="66" applyFont="1" applyBorder="1" applyAlignment="1">
      <alignment horizontal="center" vertical="center" wrapText="1"/>
    </xf>
    <xf numFmtId="0" fontId="4" fillId="0" borderId="35" xfId="66" applyFont="1" applyBorder="1" applyAlignment="1">
      <alignment horizontal="center" vertical="center" wrapText="1" shrinkToFit="1"/>
    </xf>
    <xf numFmtId="0" fontId="43" fillId="0" borderId="4" xfId="68" applyFont="1" applyBorder="1" applyAlignment="1">
      <alignment horizontal="center" vertical="center"/>
    </xf>
    <xf numFmtId="0" fontId="43" fillId="0" borderId="4" xfId="0" applyFont="1" applyBorder="1" applyAlignment="1">
      <alignment horizontal="center" vertical="center"/>
    </xf>
    <xf numFmtId="180" fontId="48" fillId="0" borderId="4" xfId="68" applyNumberFormat="1" applyFont="1" applyBorder="1" applyAlignment="1">
      <alignment horizontal="center" vertical="center"/>
    </xf>
    <xf numFmtId="180" fontId="43" fillId="0" borderId="4" xfId="68" applyNumberFormat="1" applyFont="1" applyBorder="1" applyAlignment="1">
      <alignment horizontal="center" vertical="center"/>
    </xf>
    <xf numFmtId="0" fontId="43" fillId="0" borderId="39" xfId="0" applyFont="1" applyBorder="1" applyAlignment="1">
      <alignment horizontal="center" vertical="center"/>
    </xf>
    <xf numFmtId="0" fontId="43" fillId="0" borderId="39" xfId="0" applyFont="1" applyBorder="1">
      <alignment vertical="center"/>
    </xf>
    <xf numFmtId="0" fontId="43" fillId="0" borderId="39" xfId="0" applyFont="1" applyBorder="1" applyAlignment="1">
      <alignment horizontal="center" vertical="center" wrapText="1" shrinkToFit="1"/>
    </xf>
    <xf numFmtId="0" fontId="43" fillId="0" borderId="41" xfId="0" applyFont="1" applyBorder="1" applyAlignment="1">
      <alignment horizontal="center" vertical="center"/>
    </xf>
    <xf numFmtId="180" fontId="48" fillId="0" borderId="41" xfId="68" applyNumberFormat="1" applyFont="1" applyBorder="1" applyAlignment="1">
      <alignment horizontal="center" vertical="center"/>
    </xf>
    <xf numFmtId="180" fontId="43" fillId="0" borderId="41" xfId="68" applyNumberFormat="1" applyFont="1" applyBorder="1" applyAlignment="1">
      <alignment horizontal="center" vertical="center"/>
    </xf>
    <xf numFmtId="0" fontId="43" fillId="0" borderId="42" xfId="0" applyFont="1" applyBorder="1" applyAlignment="1">
      <alignment horizontal="center" vertical="center" wrapText="1" shrinkToFit="1"/>
    </xf>
    <xf numFmtId="0" fontId="4" fillId="0" borderId="44" xfId="69" applyFont="1" applyBorder="1" applyAlignment="1">
      <alignment horizontal="center" vertical="center" shrinkToFit="1"/>
    </xf>
    <xf numFmtId="0" fontId="43" fillId="0" borderId="44" xfId="0" applyFont="1" applyBorder="1" applyAlignment="1">
      <alignment horizontal="center" vertical="center"/>
    </xf>
    <xf numFmtId="180" fontId="48" fillId="0" borderId="44" xfId="68" applyNumberFormat="1" applyFont="1" applyBorder="1" applyAlignment="1">
      <alignment horizontal="center" vertical="center"/>
    </xf>
    <xf numFmtId="180" fontId="43" fillId="0" borderId="44" xfId="68" applyNumberFormat="1" applyFont="1" applyBorder="1" applyAlignment="1">
      <alignment horizontal="center" vertical="center"/>
    </xf>
    <xf numFmtId="0" fontId="43" fillId="0" borderId="45" xfId="0" applyFont="1" applyBorder="1" applyAlignment="1">
      <alignment horizontal="center" vertical="center" wrapText="1" shrinkToFit="1"/>
    </xf>
    <xf numFmtId="0" fontId="4" fillId="0" borderId="44" xfId="69" applyFont="1" applyBorder="1" applyAlignment="1">
      <alignment horizontal="center" vertical="center" wrapText="1" shrinkToFit="1"/>
    </xf>
    <xf numFmtId="0" fontId="4" fillId="0" borderId="39" xfId="66" applyFont="1" applyBorder="1" applyAlignment="1">
      <alignment horizontal="center" vertical="center" wrapText="1"/>
    </xf>
    <xf numFmtId="0" fontId="4" fillId="0" borderId="41" xfId="66" applyFont="1" applyBorder="1" applyAlignment="1">
      <alignment horizontal="center" vertical="center"/>
    </xf>
    <xf numFmtId="0" fontId="4" fillId="0" borderId="42" xfId="66" applyFont="1" applyBorder="1" applyAlignment="1">
      <alignment horizontal="center" vertical="center" wrapText="1"/>
    </xf>
    <xf numFmtId="43" fontId="43" fillId="0" borderId="35" xfId="68" applyNumberFormat="1" applyFont="1" applyBorder="1" applyAlignment="1">
      <alignment horizontal="center" vertical="center"/>
    </xf>
    <xf numFmtId="0" fontId="43" fillId="0" borderId="37" xfId="0" applyFont="1" applyBorder="1" applyAlignment="1">
      <alignment horizontal="center" vertical="center"/>
    </xf>
    <xf numFmtId="0" fontId="4" fillId="0" borderId="41" xfId="69" applyFont="1" applyBorder="1" applyAlignment="1">
      <alignment horizontal="center" vertical="center" wrapText="1" shrinkToFit="1"/>
    </xf>
    <xf numFmtId="0" fontId="14" fillId="26" borderId="20" xfId="94" applyFont="1" applyFill="1" applyBorder="1" applyAlignment="1">
      <alignment horizontal="center" vertical="center" wrapText="1"/>
    </xf>
    <xf numFmtId="192" fontId="4" fillId="0" borderId="20" xfId="95" applyNumberFormat="1" applyFont="1" applyBorder="1" applyAlignment="1">
      <alignment horizontal="center" vertical="center"/>
    </xf>
    <xf numFmtId="0" fontId="4" fillId="0" borderId="9" xfId="94" applyFont="1" applyBorder="1" applyAlignment="1">
      <alignment vertical="center"/>
    </xf>
    <xf numFmtId="191" fontId="4" fillId="0" borderId="29" xfId="89" applyNumberFormat="1" applyFont="1" applyFill="1" applyBorder="1" applyAlignment="1">
      <alignment vertical="center"/>
    </xf>
    <xf numFmtId="192" fontId="4" fillId="0" borderId="35" xfId="94" applyNumberFormat="1" applyFont="1" applyBorder="1" applyAlignment="1">
      <alignment horizontal="center" vertical="center"/>
    </xf>
    <xf numFmtId="0" fontId="4" fillId="0" borderId="35" xfId="95" applyFont="1" applyBorder="1" applyAlignment="1">
      <alignment horizontal="center" vertical="center"/>
    </xf>
    <xf numFmtId="0" fontId="4" fillId="0" borderId="35" xfId="94" applyFont="1" applyBorder="1" applyAlignment="1">
      <alignment horizontal="center" vertical="center"/>
    </xf>
    <xf numFmtId="176" fontId="4" fillId="0" borderId="35" xfId="94" applyNumberFormat="1" applyFont="1" applyBorder="1" applyAlignment="1">
      <alignment horizontal="center" vertical="center"/>
    </xf>
    <xf numFmtId="41" fontId="4" fillId="0" borderId="35" xfId="89" applyFont="1" applyFill="1" applyBorder="1" applyAlignment="1">
      <alignment horizontal="center" vertical="center"/>
    </xf>
    <xf numFmtId="191" fontId="4" fillId="0" borderId="35" xfId="89" applyNumberFormat="1" applyFont="1" applyFill="1" applyBorder="1" applyAlignment="1">
      <alignment horizontal="center" vertical="center"/>
    </xf>
    <xf numFmtId="192" fontId="4" fillId="0" borderId="4" xfId="94" applyNumberFormat="1" applyFont="1" applyBorder="1" applyAlignment="1">
      <alignment horizontal="center" vertical="center"/>
    </xf>
    <xf numFmtId="0" fontId="4" fillId="0" borderId="4" xfId="95" applyFont="1" applyBorder="1" applyAlignment="1">
      <alignment horizontal="center" vertical="center"/>
    </xf>
    <xf numFmtId="0" fontId="4" fillId="0" borderId="49" xfId="94" applyFont="1" applyBorder="1" applyAlignment="1">
      <alignment horizontal="center" vertical="center"/>
    </xf>
    <xf numFmtId="192" fontId="4" fillId="0" borderId="49" xfId="94" applyNumberFormat="1" applyFont="1" applyBorder="1" applyAlignment="1">
      <alignment horizontal="center" vertical="center"/>
    </xf>
    <xf numFmtId="0" fontId="4" fillId="0" borderId="49" xfId="95" applyFont="1" applyBorder="1" applyAlignment="1">
      <alignment horizontal="center" vertical="center"/>
    </xf>
    <xf numFmtId="176" fontId="4" fillId="0" borderId="49" xfId="94" applyNumberFormat="1" applyFont="1" applyBorder="1" applyAlignment="1">
      <alignment horizontal="center" vertical="center"/>
    </xf>
    <xf numFmtId="0" fontId="4" fillId="0" borderId="4" xfId="94" applyFont="1" applyBorder="1" applyAlignment="1">
      <alignment horizontal="center" vertical="center"/>
    </xf>
    <xf numFmtId="176" fontId="4" fillId="0" borderId="4" xfId="94" applyNumberFormat="1" applyFont="1" applyBorder="1" applyAlignment="1">
      <alignment horizontal="center" vertical="center"/>
    </xf>
    <xf numFmtId="41" fontId="4" fillId="0" borderId="4" xfId="89" applyFont="1" applyFill="1" applyBorder="1" applyAlignment="1">
      <alignment horizontal="center" vertical="center"/>
    </xf>
    <xf numFmtId="191" fontId="4" fillId="0" borderId="4" xfId="89" applyNumberFormat="1" applyFont="1" applyFill="1" applyBorder="1" applyAlignment="1">
      <alignment horizontal="center" vertical="center"/>
    </xf>
    <xf numFmtId="192" fontId="4" fillId="25" borderId="2" xfId="94" applyNumberFormat="1" applyFont="1" applyFill="1" applyBorder="1" applyAlignment="1">
      <alignment horizontal="center" vertical="center"/>
    </xf>
    <xf numFmtId="176" fontId="4" fillId="25" borderId="2" xfId="95" applyNumberFormat="1" applyFont="1" applyFill="1" applyBorder="1" applyAlignment="1">
      <alignment horizontal="center" vertical="center"/>
    </xf>
    <xf numFmtId="0" fontId="4" fillId="0" borderId="36" xfId="94" applyFont="1" applyBorder="1" applyAlignment="1">
      <alignment horizontal="center" vertical="center"/>
    </xf>
    <xf numFmtId="191" fontId="4" fillId="0" borderId="37" xfId="89" applyNumberFormat="1" applyFont="1" applyFill="1" applyBorder="1" applyAlignment="1">
      <alignment horizontal="center" vertical="center"/>
    </xf>
    <xf numFmtId="0" fontId="4" fillId="0" borderId="38" xfId="94" applyFont="1" applyBorder="1" applyAlignment="1">
      <alignment horizontal="center" vertical="center"/>
    </xf>
    <xf numFmtId="191" fontId="4" fillId="0" borderId="39" xfId="89" applyNumberFormat="1" applyFont="1" applyFill="1" applyBorder="1" applyAlignment="1">
      <alignment horizontal="center" vertical="center"/>
    </xf>
    <xf numFmtId="0" fontId="4" fillId="0" borderId="40" xfId="94" applyFont="1" applyBorder="1" applyAlignment="1">
      <alignment horizontal="center" vertical="center"/>
    </xf>
    <xf numFmtId="0" fontId="4" fillId="0" borderId="41" xfId="94" applyFont="1" applyBorder="1" applyAlignment="1">
      <alignment horizontal="center" vertical="center"/>
    </xf>
    <xf numFmtId="41" fontId="4" fillId="0" borderId="41" xfId="89" applyFont="1" applyFill="1" applyBorder="1" applyAlignment="1">
      <alignment horizontal="center" vertical="center"/>
    </xf>
    <xf numFmtId="191" fontId="4" fillId="0" borderId="41" xfId="89" applyNumberFormat="1" applyFont="1" applyFill="1" applyBorder="1" applyAlignment="1">
      <alignment horizontal="center" vertical="center"/>
    </xf>
    <xf numFmtId="191" fontId="4" fillId="0" borderId="42" xfId="89" applyNumberFormat="1" applyFont="1" applyFill="1" applyBorder="1" applyAlignment="1">
      <alignment horizontal="center" vertical="center"/>
    </xf>
    <xf numFmtId="41" fontId="4" fillId="0" borderId="49" xfId="89" applyFont="1" applyFill="1" applyBorder="1" applyAlignment="1">
      <alignment horizontal="center" vertical="center"/>
    </xf>
    <xf numFmtId="191" fontId="4" fillId="0" borderId="49" xfId="89" applyNumberFormat="1" applyFont="1" applyFill="1" applyBorder="1" applyAlignment="1">
      <alignment horizontal="center" vertical="center"/>
    </xf>
    <xf numFmtId="41" fontId="4" fillId="0" borderId="51" xfId="89" applyFont="1" applyFill="1" applyBorder="1" applyAlignment="1">
      <alignment horizontal="center" vertical="center"/>
    </xf>
    <xf numFmtId="0" fontId="4" fillId="0" borderId="52" xfId="95" applyFont="1" applyBorder="1" applyAlignment="1">
      <alignment horizontal="center" vertical="center"/>
    </xf>
    <xf numFmtId="0" fontId="14" fillId="0" borderId="43" xfId="107" applyFont="1" applyBorder="1" applyAlignment="1">
      <alignment horizontal="center" vertical="center"/>
    </xf>
    <xf numFmtId="200" fontId="4" fillId="0" borderId="45" xfId="107" applyNumberFormat="1" applyFont="1" applyBorder="1" applyAlignment="1">
      <alignment horizontal="center" vertical="center"/>
    </xf>
    <xf numFmtId="0" fontId="59" fillId="0" borderId="35" xfId="106" applyFont="1" applyBorder="1" applyAlignment="1">
      <alignment horizontal="center" vertical="center"/>
    </xf>
    <xf numFmtId="0" fontId="59" fillId="0" borderId="35" xfId="106" applyFont="1" applyBorder="1">
      <alignment vertical="center"/>
    </xf>
    <xf numFmtId="0" fontId="4" fillId="0" borderId="38" xfId="109" applyFont="1" applyBorder="1" applyAlignment="1">
      <alignment horizontal="center" vertical="center"/>
    </xf>
    <xf numFmtId="0" fontId="59" fillId="0" borderId="39" xfId="106" applyFont="1" applyBorder="1" applyAlignment="1">
      <alignment horizontal="center" vertical="center"/>
    </xf>
    <xf numFmtId="0" fontId="59" fillId="0" borderId="40" xfId="106" applyFont="1" applyBorder="1" applyAlignment="1">
      <alignment horizontal="center" vertical="center"/>
    </xf>
    <xf numFmtId="0" fontId="59" fillId="0" borderId="42" xfId="106" applyFont="1" applyBorder="1" applyAlignment="1">
      <alignment horizontal="center" vertical="center"/>
    </xf>
    <xf numFmtId="0" fontId="4" fillId="0" borderId="37" xfId="94" applyFont="1" applyBorder="1" applyAlignment="1">
      <alignment horizontal="center" vertical="center"/>
    </xf>
    <xf numFmtId="0" fontId="4" fillId="0" borderId="39" xfId="94" applyFont="1" applyBorder="1" applyAlignment="1">
      <alignment horizontal="center" vertical="center"/>
    </xf>
    <xf numFmtId="192" fontId="4" fillId="0" borderId="41" xfId="94" applyNumberFormat="1" applyFont="1" applyBorder="1" applyAlignment="1">
      <alignment horizontal="center" vertical="center"/>
    </xf>
    <xf numFmtId="0" fontId="4" fillId="0" borderId="41" xfId="95" applyFont="1" applyBorder="1" applyAlignment="1">
      <alignment horizontal="center" vertical="center"/>
    </xf>
    <xf numFmtId="176" fontId="4" fillId="0" borderId="41" xfId="94" applyNumberFormat="1" applyFont="1" applyBorder="1" applyAlignment="1">
      <alignment horizontal="center" vertical="center"/>
    </xf>
    <xf numFmtId="0" fontId="4" fillId="0" borderId="42" xfId="94" applyFont="1" applyBorder="1" applyAlignment="1">
      <alignment horizontal="center" vertical="center"/>
    </xf>
    <xf numFmtId="0" fontId="4" fillId="27" borderId="0" xfId="107" applyFont="1" applyFill="1" applyAlignment="1">
      <alignment horizontal="center" vertical="center"/>
    </xf>
    <xf numFmtId="0" fontId="4" fillId="27" borderId="0" xfId="106" applyFont="1" applyFill="1" applyAlignment="1">
      <alignment horizontal="center" vertical="center"/>
    </xf>
    <xf numFmtId="0" fontId="63" fillId="27" borderId="34" xfId="0" applyFont="1" applyFill="1" applyBorder="1" applyAlignment="1">
      <alignment horizontal="center" vertical="center"/>
    </xf>
    <xf numFmtId="0" fontId="62" fillId="27" borderId="0" xfId="103" applyFont="1" applyFill="1">
      <alignment vertical="center"/>
    </xf>
    <xf numFmtId="0" fontId="66" fillId="0" borderId="0" xfId="20845" applyFont="1" applyAlignment="1">
      <alignment horizontal="centerContinuous" vertical="center"/>
    </xf>
    <xf numFmtId="0" fontId="66" fillId="0" borderId="0" xfId="20845" applyFont="1">
      <alignment vertical="center"/>
    </xf>
    <xf numFmtId="0" fontId="66" fillId="0" borderId="0" xfId="20845" applyFont="1" applyAlignment="1">
      <alignment horizontal="center" vertical="center"/>
    </xf>
    <xf numFmtId="0" fontId="165" fillId="0" borderId="0" xfId="20845" applyFont="1" applyAlignment="1">
      <alignment horizontal="centerContinuous" vertical="center"/>
    </xf>
    <xf numFmtId="0" fontId="66" fillId="0" borderId="2" xfId="20845" applyFont="1" applyBorder="1" applyAlignment="1">
      <alignment horizontal="centerContinuous" vertical="center"/>
    </xf>
    <xf numFmtId="0" fontId="66" fillId="0" borderId="9" xfId="20845" applyFont="1" applyBorder="1" applyAlignment="1">
      <alignment horizontal="centerContinuous" vertical="center"/>
    </xf>
    <xf numFmtId="0" fontId="66" fillId="0" borderId="20" xfId="20845" applyFont="1" applyBorder="1" applyAlignment="1">
      <alignment horizontal="centerContinuous" vertical="center"/>
    </xf>
    <xf numFmtId="0" fontId="66" fillId="0" borderId="22" xfId="20845" applyFont="1" applyBorder="1" applyAlignment="1">
      <alignment horizontal="center" vertical="center" shrinkToFit="1"/>
    </xf>
    <xf numFmtId="2" fontId="66" fillId="0" borderId="11" xfId="20845" applyNumberFormat="1" applyFont="1" applyBorder="1" applyAlignment="1">
      <alignment horizontal="center" vertical="center"/>
    </xf>
    <xf numFmtId="0" fontId="66" fillId="0" borderId="23" xfId="20845" applyFont="1" applyBorder="1" applyAlignment="1">
      <alignment vertical="center" shrinkToFit="1"/>
    </xf>
    <xf numFmtId="299" fontId="66" fillId="0" borderId="22" xfId="20845" applyNumberFormat="1" applyFont="1" applyBorder="1" applyAlignment="1">
      <alignment horizontal="center" vertical="center" shrinkToFit="1"/>
    </xf>
    <xf numFmtId="0" fontId="197" fillId="0" borderId="0" xfId="20845" applyFont="1">
      <alignment vertical="center"/>
    </xf>
    <xf numFmtId="2" fontId="66" fillId="0" borderId="0" xfId="20845" applyNumberFormat="1" applyFont="1" applyAlignment="1">
      <alignment horizontal="centerContinuous" vertical="center"/>
    </xf>
    <xf numFmtId="2" fontId="66" fillId="0" borderId="0" xfId="20845" applyNumberFormat="1" applyFont="1">
      <alignment vertical="center"/>
    </xf>
    <xf numFmtId="2" fontId="66" fillId="0" borderId="0" xfId="20845" applyNumberFormat="1" applyFont="1" applyAlignment="1">
      <alignment horizontal="right" vertical="center"/>
    </xf>
    <xf numFmtId="300" fontId="66" fillId="0" borderId="0" xfId="20845" applyNumberFormat="1" applyFont="1" applyAlignment="1" applyProtection="1">
      <alignment horizontal="left" vertical="center" shrinkToFit="1"/>
      <protection hidden="1"/>
    </xf>
    <xf numFmtId="300" fontId="66" fillId="0" borderId="23" xfId="20845" applyNumberFormat="1" applyFont="1" applyBorder="1" applyAlignment="1" applyProtection="1">
      <alignment horizontal="left" vertical="center" shrinkToFit="1"/>
      <protection hidden="1"/>
    </xf>
    <xf numFmtId="2" fontId="66" fillId="0" borderId="0" xfId="20845" applyNumberFormat="1" applyFont="1" applyAlignment="1">
      <alignment horizontal="left" vertical="center"/>
    </xf>
    <xf numFmtId="2" fontId="66" fillId="0" borderId="0" xfId="20845" applyNumberFormat="1" applyFont="1" applyAlignment="1">
      <alignment horizontal="right" vertical="center" textRotation="90"/>
    </xf>
    <xf numFmtId="177" fontId="66" fillId="0" borderId="22" xfId="20845" applyNumberFormat="1" applyFont="1" applyBorder="1" applyAlignment="1">
      <alignment horizontal="center" vertical="center" shrinkToFit="1"/>
    </xf>
    <xf numFmtId="178" fontId="66" fillId="0" borderId="0" xfId="20845" applyNumberFormat="1" applyFont="1" applyAlignment="1">
      <alignment horizontal="right" vertical="center" textRotation="75"/>
    </xf>
    <xf numFmtId="2" fontId="66" fillId="0" borderId="0" xfId="20845" applyNumberFormat="1" applyFont="1" applyAlignment="1">
      <alignment horizontal="left"/>
    </xf>
    <xf numFmtId="2" fontId="66" fillId="0" borderId="0" xfId="20845" applyNumberFormat="1" applyFont="1" applyAlignment="1" applyProtection="1">
      <alignment horizontal="left" vertical="center"/>
      <protection hidden="1"/>
    </xf>
    <xf numFmtId="0" fontId="66" fillId="0" borderId="0" xfId="20845" applyFont="1" applyAlignment="1">
      <alignment horizontal="center" vertical="center" shrinkToFit="1"/>
    </xf>
    <xf numFmtId="0" fontId="66" fillId="0" borderId="0" xfId="20845" applyFont="1" applyAlignment="1">
      <alignment horizontal="centerContinuous" vertical="center" shrinkToFit="1"/>
    </xf>
    <xf numFmtId="303" fontId="66" fillId="0" borderId="0" xfId="20845" applyNumberFormat="1" applyFont="1" applyAlignment="1">
      <alignment horizontal="center" vertical="center" shrinkToFit="1"/>
    </xf>
    <xf numFmtId="2" fontId="66" fillId="0" borderId="0" xfId="20845" applyNumberFormat="1" applyFont="1" applyAlignment="1">
      <alignment horizontal="right" vertical="center" shrinkToFit="1"/>
    </xf>
    <xf numFmtId="0" fontId="66" fillId="0" borderId="0" xfId="20845" applyFont="1" applyAlignment="1">
      <alignment vertical="center" shrinkToFit="1"/>
    </xf>
    <xf numFmtId="304" fontId="66" fillId="0" borderId="0" xfId="20845" applyNumberFormat="1" applyFont="1" applyAlignment="1" applyProtection="1">
      <alignment horizontal="center" vertical="center" shrinkToFit="1"/>
      <protection hidden="1"/>
    </xf>
    <xf numFmtId="2" fontId="66" fillId="0" borderId="0" xfId="20845" applyNumberFormat="1" applyFont="1" applyAlignment="1">
      <alignment vertical="center" shrinkToFit="1"/>
    </xf>
    <xf numFmtId="1" fontId="66" fillId="0" borderId="0" xfId="20845" applyNumberFormat="1" applyFont="1" applyAlignment="1">
      <alignment horizontal="center" vertical="center" shrinkToFit="1"/>
    </xf>
    <xf numFmtId="0" fontId="66" fillId="0" borderId="24" xfId="20845" applyFont="1" applyBorder="1" applyAlignment="1">
      <alignment horizontal="center" vertical="center" shrinkToFit="1"/>
    </xf>
    <xf numFmtId="304" fontId="66" fillId="0" borderId="21" xfId="20845" applyNumberFormat="1" applyFont="1" applyBorder="1" applyAlignment="1" applyProtection="1">
      <alignment horizontal="center" vertical="center" shrinkToFit="1"/>
      <protection hidden="1"/>
    </xf>
    <xf numFmtId="2" fontId="66" fillId="0" borderId="21" xfId="20845" applyNumberFormat="1" applyFont="1" applyBorder="1" applyAlignment="1">
      <alignment horizontal="center" vertical="center" shrinkToFit="1"/>
    </xf>
    <xf numFmtId="2" fontId="66" fillId="0" borderId="21" xfId="20845" quotePrefix="1" applyNumberFormat="1" applyFont="1" applyBorder="1" applyAlignment="1">
      <alignment horizontal="center" vertical="center" shrinkToFit="1"/>
    </xf>
    <xf numFmtId="2" fontId="66" fillId="0" borderId="28" xfId="20845" applyNumberFormat="1" applyFont="1" applyBorder="1" applyAlignment="1">
      <alignment horizontal="center" vertical="center" shrinkToFit="1"/>
    </xf>
    <xf numFmtId="0" fontId="66" fillId="0" borderId="29" xfId="20845" applyFont="1" applyBorder="1" applyAlignment="1">
      <alignment vertical="center" shrinkToFit="1"/>
    </xf>
    <xf numFmtId="2" fontId="16" fillId="0" borderId="0" xfId="91" applyNumberFormat="1" applyFont="1" applyAlignment="1">
      <alignment textRotation="90" shrinkToFit="1"/>
    </xf>
    <xf numFmtId="0" fontId="5" fillId="0" borderId="0" xfId="92" applyAlignment="1"/>
    <xf numFmtId="0" fontId="66" fillId="0" borderId="92" xfId="20845" applyFont="1" applyBorder="1" applyAlignment="1">
      <alignment horizontal="center" vertical="center" shrinkToFit="1"/>
    </xf>
    <xf numFmtId="2" fontId="66" fillId="0" borderId="93" xfId="20845" applyNumberFormat="1" applyFont="1" applyBorder="1" applyAlignment="1">
      <alignment horizontal="center" vertical="center" shrinkToFit="1"/>
    </xf>
    <xf numFmtId="0" fontId="16" fillId="0" borderId="93" xfId="91" applyFont="1" applyBorder="1" applyAlignment="1">
      <alignment vertical="center"/>
    </xf>
    <xf numFmtId="0" fontId="4" fillId="0" borderId="1" xfId="0" applyFont="1" applyBorder="1" applyAlignment="1">
      <alignment horizontal="center" vertical="center"/>
    </xf>
    <xf numFmtId="0" fontId="4" fillId="0" borderId="93" xfId="0" applyFont="1" applyBorder="1" applyAlignment="1">
      <alignment horizontal="center" vertical="center"/>
    </xf>
    <xf numFmtId="0" fontId="7" fillId="0" borderId="0" xfId="66" applyFont="1" applyAlignment="1">
      <alignment vertical="center"/>
    </xf>
    <xf numFmtId="180" fontId="43" fillId="0" borderId="47" xfId="68" applyNumberFormat="1" applyFont="1" applyBorder="1" applyAlignment="1">
      <alignment horizontal="center" vertical="center"/>
    </xf>
    <xf numFmtId="180" fontId="43" fillId="0" borderId="46" xfId="68" applyNumberFormat="1" applyFont="1" applyBorder="1" applyAlignment="1">
      <alignment horizontal="center" vertical="center"/>
    </xf>
    <xf numFmtId="180" fontId="43" fillId="0" borderId="39" xfId="68" applyNumberFormat="1" applyFont="1" applyBorder="1" applyAlignment="1">
      <alignment horizontal="center" vertical="center"/>
    </xf>
    <xf numFmtId="180" fontId="43" fillId="0" borderId="42" xfId="68" applyNumberFormat="1" applyFont="1" applyBorder="1" applyAlignment="1">
      <alignment horizontal="center" vertical="center"/>
    </xf>
    <xf numFmtId="180" fontId="43" fillId="0" borderId="45" xfId="68" applyNumberFormat="1" applyFont="1" applyBorder="1" applyAlignment="1">
      <alignment horizontal="center" vertical="center"/>
    </xf>
    <xf numFmtId="0" fontId="43" fillId="0" borderId="45" xfId="0" applyFont="1" applyBorder="1" applyAlignment="1">
      <alignment horizontal="center" vertical="center"/>
    </xf>
    <xf numFmtId="0" fontId="43" fillId="0" borderId="44" xfId="68" applyFont="1" applyBorder="1" applyAlignment="1">
      <alignment horizontal="center" vertical="center"/>
    </xf>
    <xf numFmtId="2" fontId="59" fillId="0" borderId="35" xfId="106" applyNumberFormat="1" applyFont="1" applyBorder="1" applyAlignment="1">
      <alignment horizontal="center" vertical="center"/>
    </xf>
    <xf numFmtId="2" fontId="66" fillId="0" borderId="25" xfId="20845" applyNumberFormat="1" applyFont="1" applyBorder="1" applyAlignment="1">
      <alignment vertical="center" shrinkToFit="1"/>
    </xf>
    <xf numFmtId="2" fontId="66" fillId="0" borderId="25" xfId="20845" applyNumberFormat="1" applyFont="1" applyBorder="1" applyAlignment="1">
      <alignment horizontal="center" vertical="center" shrinkToFit="1"/>
    </xf>
    <xf numFmtId="0" fontId="66" fillId="0" borderId="94" xfId="20845" applyFont="1" applyBorder="1" applyAlignment="1">
      <alignment vertical="center" shrinkToFit="1"/>
    </xf>
    <xf numFmtId="0" fontId="4" fillId="0" borderId="93" xfId="91" applyFont="1" applyBorder="1" applyAlignment="1">
      <alignment vertical="center"/>
    </xf>
    <xf numFmtId="178" fontId="66" fillId="0" borderId="0" xfId="20845" applyNumberFormat="1" applyFont="1" applyAlignment="1">
      <alignment vertical="center" textRotation="78"/>
    </xf>
    <xf numFmtId="2" fontId="4" fillId="0" borderId="0" xfId="0" applyNumberFormat="1" applyFont="1" applyAlignment="1">
      <alignment horizontal="center" vertical="center"/>
    </xf>
    <xf numFmtId="0" fontId="202" fillId="0" borderId="0" xfId="0" applyFont="1" applyAlignment="1">
      <alignment horizontal="center" vertical="center"/>
    </xf>
    <xf numFmtId="0" fontId="202" fillId="0" borderId="39" xfId="0" applyFont="1" applyBorder="1" applyAlignment="1">
      <alignment horizontal="center" vertical="center"/>
    </xf>
    <xf numFmtId="0" fontId="43" fillId="0" borderId="35" xfId="0" applyFont="1" applyBorder="1" applyAlignment="1">
      <alignment horizontal="center" vertical="center" wrapText="1"/>
    </xf>
    <xf numFmtId="0" fontId="43" fillId="25" borderId="2" xfId="0" applyFont="1" applyFill="1" applyBorder="1" applyAlignment="1">
      <alignment horizontal="center" vertical="center"/>
    </xf>
    <xf numFmtId="302" fontId="66" fillId="0" borderId="0" xfId="20845" applyNumberFormat="1" applyFont="1" applyAlignment="1">
      <alignment horizontal="center" vertical="center" textRotation="90"/>
    </xf>
    <xf numFmtId="0" fontId="16" fillId="0" borderId="91" xfId="91" applyFont="1" applyBorder="1" applyAlignment="1">
      <alignment vertical="center"/>
    </xf>
    <xf numFmtId="0" fontId="43" fillId="25" borderId="35" xfId="0" applyFont="1" applyFill="1" applyBorder="1" applyAlignment="1">
      <alignment horizontal="center" vertical="center"/>
    </xf>
    <xf numFmtId="0" fontId="43" fillId="25" borderId="39" xfId="0" applyFont="1" applyFill="1" applyBorder="1" applyAlignment="1">
      <alignment horizontal="center" vertical="center"/>
    </xf>
    <xf numFmtId="0" fontId="4" fillId="0" borderId="41" xfId="69" applyFont="1" applyBorder="1" applyAlignment="1">
      <alignment horizontal="center" vertical="center" shrinkToFit="1"/>
    </xf>
    <xf numFmtId="0" fontId="43" fillId="0" borderId="82" xfId="0" applyFont="1" applyBorder="1" applyAlignment="1">
      <alignment horizontal="center" vertical="center" wrapText="1"/>
    </xf>
    <xf numFmtId="0" fontId="204" fillId="0" borderId="0" xfId="0" applyFont="1">
      <alignment vertical="center"/>
    </xf>
    <xf numFmtId="0" fontId="205" fillId="86" borderId="2" xfId="0" applyFont="1" applyFill="1" applyBorder="1" applyAlignment="1">
      <alignment horizontal="center" vertical="center"/>
    </xf>
    <xf numFmtId="0" fontId="206" fillId="0" borderId="0" xfId="0" applyFont="1">
      <alignment vertical="center"/>
    </xf>
    <xf numFmtId="0" fontId="205" fillId="86" borderId="2" xfId="0" applyFont="1" applyFill="1" applyBorder="1" applyAlignment="1">
      <alignment horizontal="center" vertical="center" wrapText="1"/>
    </xf>
    <xf numFmtId="0" fontId="205" fillId="86" borderId="20" xfId="0" applyFont="1" applyFill="1" applyBorder="1" applyAlignment="1">
      <alignment horizontal="center" vertical="center" wrapText="1"/>
    </xf>
    <xf numFmtId="314" fontId="206" fillId="0" borderId="95" xfId="0" applyNumberFormat="1" applyFont="1" applyBorder="1" applyAlignment="1">
      <alignment horizontal="left" vertical="center"/>
    </xf>
    <xf numFmtId="191" fontId="206" fillId="0" borderId="96" xfId="0" applyNumberFormat="1" applyFont="1" applyBorder="1" applyAlignment="1">
      <alignment horizontal="right" vertical="center"/>
    </xf>
    <xf numFmtId="40" fontId="206" fillId="0" borderId="96" xfId="0" applyNumberFormat="1" applyFont="1" applyBorder="1" applyAlignment="1">
      <alignment horizontal="right" vertical="center"/>
    </xf>
    <xf numFmtId="0" fontId="205" fillId="0" borderId="2" xfId="0" applyFont="1" applyBorder="1" applyAlignment="1">
      <alignment horizontal="center" vertical="center"/>
    </xf>
    <xf numFmtId="257" fontId="205" fillId="0" borderId="2" xfId="0" applyNumberFormat="1" applyFont="1" applyBorder="1" applyAlignment="1">
      <alignment horizontal="center" vertical="center"/>
    </xf>
    <xf numFmtId="43" fontId="205" fillId="0" borderId="2" xfId="0" applyNumberFormat="1" applyFont="1" applyBorder="1" applyAlignment="1">
      <alignment horizontal="right" vertical="center"/>
    </xf>
    <xf numFmtId="0" fontId="205" fillId="0" borderId="2" xfId="0" applyFont="1" applyBorder="1">
      <alignment vertical="center"/>
    </xf>
    <xf numFmtId="201" fontId="206" fillId="0" borderId="0" xfId="0" applyNumberFormat="1" applyFont="1">
      <alignment vertical="center"/>
    </xf>
    <xf numFmtId="0" fontId="207" fillId="0" borderId="0" xfId="0" applyFont="1">
      <alignment vertical="center"/>
    </xf>
    <xf numFmtId="41" fontId="207" fillId="0" borderId="0" xfId="0" applyNumberFormat="1" applyFont="1">
      <alignment vertical="center"/>
    </xf>
    <xf numFmtId="0" fontId="206" fillId="0" borderId="0" xfId="0" applyFont="1" applyAlignment="1">
      <alignment horizontal="center" vertical="center"/>
    </xf>
    <xf numFmtId="0" fontId="206" fillId="0" borderId="93" xfId="0" applyFont="1" applyBorder="1" applyAlignment="1">
      <alignment horizontal="center" vertical="center"/>
    </xf>
    <xf numFmtId="0" fontId="206" fillId="0" borderId="23" xfId="0" applyFont="1" applyBorder="1" applyAlignment="1">
      <alignment horizontal="center" vertical="center"/>
    </xf>
    <xf numFmtId="0" fontId="205" fillId="0" borderId="93" xfId="0" applyFont="1" applyBorder="1" applyAlignment="1">
      <alignment horizontal="center" vertical="center"/>
    </xf>
    <xf numFmtId="315" fontId="206" fillId="0" borderId="0" xfId="0" applyNumberFormat="1" applyFont="1">
      <alignment vertical="center"/>
    </xf>
    <xf numFmtId="2" fontId="206" fillId="0" borderId="0" xfId="0" applyNumberFormat="1" applyFont="1">
      <alignment vertical="center"/>
    </xf>
    <xf numFmtId="2" fontId="206" fillId="0" borderId="0" xfId="0" applyNumberFormat="1" applyFont="1" applyAlignment="1">
      <alignment horizontal="center" vertical="center"/>
    </xf>
    <xf numFmtId="2" fontId="208" fillId="0" borderId="0" xfId="0" applyNumberFormat="1" applyFont="1">
      <alignment vertical="center"/>
    </xf>
    <xf numFmtId="2" fontId="206" fillId="0" borderId="0" xfId="0" applyNumberFormat="1" applyFont="1" applyAlignment="1">
      <alignment horizontal="left" vertical="center"/>
    </xf>
    <xf numFmtId="0" fontId="206" fillId="0" borderId="97" xfId="0" applyFont="1" applyBorder="1" applyAlignment="1">
      <alignment horizontal="center" vertical="center"/>
    </xf>
    <xf numFmtId="2" fontId="206" fillId="0" borderId="97" xfId="0" applyNumberFormat="1" applyFont="1" applyBorder="1" applyAlignment="1">
      <alignment horizontal="centerContinuous" vertical="center"/>
    </xf>
    <xf numFmtId="242" fontId="206" fillId="0" borderId="97" xfId="0" applyNumberFormat="1" applyFont="1" applyBorder="1" applyAlignment="1">
      <alignment horizontal="centerContinuous" vertical="center"/>
    </xf>
    <xf numFmtId="0" fontId="206" fillId="0" borderId="97" xfId="0" applyFont="1" applyBorder="1">
      <alignment vertical="center"/>
    </xf>
    <xf numFmtId="0" fontId="206" fillId="0" borderId="12" xfId="0" applyFont="1" applyBorder="1" applyAlignment="1">
      <alignment horizontal="center" vertical="center"/>
    </xf>
    <xf numFmtId="0" fontId="206" fillId="0" borderId="98" xfId="0" applyFont="1" applyBorder="1" applyAlignment="1">
      <alignment horizontal="center" vertical="center"/>
    </xf>
    <xf numFmtId="242" fontId="206" fillId="0" borderId="98" xfId="0" applyNumberFormat="1" applyFont="1" applyBorder="1" applyAlignment="1">
      <alignment horizontal="centerContinuous" vertical="center"/>
    </xf>
    <xf numFmtId="2" fontId="206" fillId="0" borderId="98" xfId="0" applyNumberFormat="1" applyFont="1" applyBorder="1">
      <alignment vertical="center"/>
    </xf>
    <xf numFmtId="0" fontId="206" fillId="0" borderId="98" xfId="0" applyFont="1" applyBorder="1">
      <alignment vertical="center"/>
    </xf>
    <xf numFmtId="0" fontId="206" fillId="0" borderId="99" xfId="0" applyFont="1" applyBorder="1" applyAlignment="1">
      <alignment horizontal="center" vertical="center"/>
    </xf>
    <xf numFmtId="242" fontId="206" fillId="0" borderId="99" xfId="0" applyNumberFormat="1" applyFont="1" applyBorder="1" applyAlignment="1">
      <alignment horizontal="centerContinuous" vertical="center"/>
    </xf>
    <xf numFmtId="0" fontId="206" fillId="0" borderId="99" xfId="0" applyFont="1" applyBorder="1">
      <alignment vertical="center"/>
    </xf>
    <xf numFmtId="242" fontId="206" fillId="0" borderId="0" xfId="0" applyNumberFormat="1" applyFont="1" applyAlignment="1">
      <alignment horizontal="center" vertical="center"/>
    </xf>
    <xf numFmtId="0" fontId="206" fillId="0" borderId="1" xfId="0" applyFont="1" applyBorder="1" applyAlignment="1">
      <alignment horizontal="center" vertical="center"/>
    </xf>
    <xf numFmtId="0" fontId="206" fillId="0" borderId="5" xfId="0" applyFont="1" applyBorder="1" applyAlignment="1">
      <alignment horizontal="center" vertical="center"/>
    </xf>
    <xf numFmtId="0" fontId="206" fillId="0" borderId="93" xfId="0" applyFont="1" applyBorder="1">
      <alignment vertical="center"/>
    </xf>
    <xf numFmtId="0" fontId="206" fillId="0" borderId="23" xfId="0" applyFont="1" applyBorder="1">
      <alignment vertical="center"/>
    </xf>
    <xf numFmtId="0" fontId="206" fillId="0" borderId="21" xfId="0" applyFont="1" applyBorder="1">
      <alignment vertical="center"/>
    </xf>
    <xf numFmtId="0" fontId="206" fillId="0" borderId="28" xfId="0" applyFont="1" applyBorder="1">
      <alignment vertical="center"/>
    </xf>
    <xf numFmtId="0" fontId="206" fillId="0" borderId="29" xfId="0" applyFont="1" applyBorder="1">
      <alignment vertical="center"/>
    </xf>
    <xf numFmtId="2" fontId="206" fillId="0" borderId="21" xfId="0" applyNumberFormat="1" applyFont="1" applyBorder="1">
      <alignment vertical="center"/>
    </xf>
    <xf numFmtId="0" fontId="210" fillId="0" borderId="12" xfId="0" applyFont="1" applyBorder="1">
      <alignment vertical="center"/>
    </xf>
    <xf numFmtId="2" fontId="206" fillId="0" borderId="0" xfId="0" applyNumberFormat="1" applyFont="1" applyAlignment="1">
      <alignment horizontal="center" vertical="center" textRotation="90"/>
    </xf>
    <xf numFmtId="0" fontId="210" fillId="0" borderId="0" xfId="0" applyFont="1">
      <alignment vertical="center"/>
    </xf>
    <xf numFmtId="317" fontId="206" fillId="0" borderId="0" xfId="0" applyNumberFormat="1" applyFont="1" applyAlignment="1">
      <alignment horizontal="center" vertical="center"/>
    </xf>
    <xf numFmtId="0" fontId="206" fillId="0" borderId="0" xfId="0" applyFont="1" applyAlignment="1">
      <alignment horizontal="centerContinuous" vertical="center"/>
    </xf>
    <xf numFmtId="12" fontId="206" fillId="0" borderId="0" xfId="0" applyNumberFormat="1" applyFont="1" applyAlignment="1">
      <alignment horizontal="center" vertical="center"/>
    </xf>
    <xf numFmtId="177" fontId="206" fillId="0" borderId="0" xfId="0" applyNumberFormat="1" applyFont="1" applyAlignment="1">
      <alignment horizontal="center" vertical="center"/>
    </xf>
    <xf numFmtId="256" fontId="206" fillId="0" borderId="0" xfId="0" applyNumberFormat="1" applyFont="1" applyAlignment="1">
      <alignment horizontal="right" vertical="center"/>
    </xf>
    <xf numFmtId="0" fontId="206" fillId="0" borderId="23" xfId="0" applyFont="1" applyBorder="1" applyAlignment="1">
      <alignment horizontal="left" vertical="center"/>
    </xf>
    <xf numFmtId="2" fontId="206" fillId="0" borderId="0" xfId="0" applyNumberFormat="1" applyFont="1" applyAlignment="1">
      <alignment horizontal="centerContinuous" vertical="center"/>
    </xf>
    <xf numFmtId="0" fontId="206" fillId="0" borderId="0" xfId="0" applyFont="1" applyAlignment="1">
      <alignment horizontal="left" vertical="center"/>
    </xf>
    <xf numFmtId="12" fontId="206" fillId="0" borderId="0" xfId="0" applyNumberFormat="1" applyFont="1">
      <alignment vertical="center"/>
    </xf>
    <xf numFmtId="177" fontId="206" fillId="0" borderId="0" xfId="0" applyNumberFormat="1" applyFont="1">
      <alignment vertical="center"/>
    </xf>
    <xf numFmtId="0" fontId="206" fillId="0" borderId="24" xfId="0" applyFont="1" applyBorder="1" applyAlignment="1">
      <alignment horizontal="center" vertical="center"/>
    </xf>
    <xf numFmtId="0" fontId="206" fillId="0" borderId="28" xfId="0" applyFont="1" applyBorder="1" applyAlignment="1">
      <alignment horizontal="center" vertical="center"/>
    </xf>
    <xf numFmtId="0" fontId="206" fillId="0" borderId="21" xfId="0" applyFont="1" applyBorder="1" applyAlignment="1">
      <alignment horizontal="center" vertical="center"/>
    </xf>
    <xf numFmtId="0" fontId="206" fillId="0" borderId="29" xfId="0" applyFont="1" applyBorder="1" applyAlignment="1">
      <alignment horizontal="center" vertical="center"/>
    </xf>
    <xf numFmtId="242" fontId="206" fillId="0" borderId="98" xfId="0" applyNumberFormat="1" applyFont="1" applyBorder="1" applyAlignment="1">
      <alignment horizontal="center" vertical="center"/>
    </xf>
    <xf numFmtId="0" fontId="206" fillId="0" borderId="100" xfId="0" applyFont="1" applyBorder="1" applyAlignment="1">
      <alignment horizontal="center" vertical="center"/>
    </xf>
    <xf numFmtId="0" fontId="206" fillId="0" borderId="101" xfId="0" applyFont="1" applyBorder="1" applyAlignment="1">
      <alignment horizontal="center" vertical="center"/>
    </xf>
    <xf numFmtId="0" fontId="206" fillId="0" borderId="93" xfId="0" applyFont="1" applyBorder="1" applyAlignment="1">
      <alignment horizontal="left" vertical="center"/>
    </xf>
    <xf numFmtId="0" fontId="205" fillId="0" borderId="0" xfId="0" applyFont="1" applyAlignment="1">
      <alignment horizontal="center" vertical="center"/>
    </xf>
    <xf numFmtId="180" fontId="206" fillId="0" borderId="0" xfId="0" applyNumberFormat="1" applyFont="1">
      <alignment vertical="center"/>
    </xf>
    <xf numFmtId="0" fontId="206" fillId="0" borderId="0" xfId="0" applyFont="1" applyAlignment="1">
      <alignment horizontal="center" vertical="center" shrinkToFit="1"/>
    </xf>
    <xf numFmtId="0" fontId="207" fillId="0" borderId="0" xfId="0" applyFont="1" applyAlignment="1">
      <alignment horizontal="center" vertical="center" shrinkToFit="1"/>
    </xf>
    <xf numFmtId="43" fontId="43" fillId="0" borderId="41" xfId="0" applyNumberFormat="1" applyFont="1" applyBorder="1" applyAlignment="1">
      <alignment horizontal="center" vertical="center"/>
    </xf>
    <xf numFmtId="0" fontId="43" fillId="0" borderId="42" xfId="0" applyFont="1" applyBorder="1">
      <alignment vertical="center"/>
    </xf>
    <xf numFmtId="2" fontId="66" fillId="0" borderId="0" xfId="20845" applyNumberFormat="1" applyFont="1" applyAlignment="1">
      <alignment horizontal="center" vertical="center"/>
    </xf>
    <xf numFmtId="12" fontId="66" fillId="0" borderId="0" xfId="20845" applyNumberFormat="1" applyFont="1" applyAlignment="1">
      <alignment horizontal="center" vertical="center" shrinkToFit="1"/>
    </xf>
    <xf numFmtId="2" fontId="66" fillId="0" borderId="0" xfId="20845" applyNumberFormat="1" applyFont="1" applyAlignment="1">
      <alignment horizontal="center" vertical="center" shrinkToFit="1"/>
    </xf>
    <xf numFmtId="242" fontId="66" fillId="0" borderId="0" xfId="20845" applyNumberFormat="1" applyFont="1" applyAlignment="1">
      <alignment horizontal="center" vertical="center" shrinkToFit="1"/>
    </xf>
    <xf numFmtId="0" fontId="4" fillId="0" borderId="35" xfId="66" applyFont="1" applyBorder="1" applyAlignment="1">
      <alignment horizontal="center" vertical="center" shrinkToFit="1"/>
    </xf>
    <xf numFmtId="0" fontId="43" fillId="0" borderId="4" xfId="0" applyFont="1" applyBorder="1" applyAlignment="1">
      <alignment horizontal="center" vertical="center" wrapText="1"/>
    </xf>
    <xf numFmtId="0" fontId="4" fillId="0" borderId="4" xfId="69" applyFont="1" applyBorder="1" applyAlignment="1">
      <alignment horizontal="center" vertical="center" shrinkToFit="1"/>
    </xf>
    <xf numFmtId="43" fontId="43" fillId="0" borderId="4" xfId="0" applyNumberFormat="1" applyFont="1" applyBorder="1" applyAlignment="1">
      <alignment horizontal="center" vertical="center"/>
    </xf>
    <xf numFmtId="43" fontId="4" fillId="0" borderId="35" xfId="101" applyNumberFormat="1" applyFont="1" applyFill="1" applyBorder="1" applyAlignment="1">
      <alignment horizontal="center" vertical="center" shrinkToFit="1"/>
    </xf>
    <xf numFmtId="43" fontId="4" fillId="0" borderId="35" xfId="98" applyNumberFormat="1" applyFont="1" applyBorder="1" applyAlignment="1">
      <alignment vertical="center" shrinkToFit="1"/>
    </xf>
    <xf numFmtId="0" fontId="4" fillId="0" borderId="39" xfId="98" applyFont="1" applyBorder="1" applyAlignment="1">
      <alignment horizontal="center" vertical="center" shrinkToFit="1"/>
    </xf>
    <xf numFmtId="43" fontId="4" fillId="0" borderId="41" xfId="101" applyNumberFormat="1" applyFont="1" applyFill="1" applyBorder="1" applyAlignment="1">
      <alignment horizontal="center" vertical="center" shrinkToFit="1"/>
    </xf>
    <xf numFmtId="43" fontId="4" fillId="0" borderId="41" xfId="98" applyNumberFormat="1" applyFont="1" applyBorder="1" applyAlignment="1">
      <alignment vertical="center" shrinkToFit="1"/>
    </xf>
    <xf numFmtId="0" fontId="4" fillId="0" borderId="42" xfId="98" applyFont="1" applyBorder="1" applyAlignment="1">
      <alignment horizontal="center" vertical="center" shrinkToFit="1"/>
    </xf>
    <xf numFmtId="0" fontId="4" fillId="0" borderId="30" xfId="98" applyFont="1" applyBorder="1" applyAlignment="1">
      <alignment horizontal="right" vertical="center" shrinkToFit="1"/>
    </xf>
    <xf numFmtId="0" fontId="4" fillId="0" borderId="104" xfId="98" applyFont="1" applyBorder="1" applyAlignment="1">
      <alignment horizontal="center" vertical="center" shrinkToFit="1"/>
    </xf>
    <xf numFmtId="0" fontId="4" fillId="0" borderId="46" xfId="98" applyFont="1" applyBorder="1" applyAlignment="1">
      <alignment horizontal="center" vertical="center" shrinkToFit="1"/>
    </xf>
    <xf numFmtId="0" fontId="4" fillId="0" borderId="105" xfId="98" applyFont="1" applyBorder="1" applyAlignment="1">
      <alignment horizontal="right" vertical="center" shrinkToFit="1"/>
    </xf>
    <xf numFmtId="0" fontId="4" fillId="0" borderId="106" xfId="98" applyFont="1" applyBorder="1" applyAlignment="1">
      <alignment horizontal="center" vertical="center" shrinkToFit="1"/>
    </xf>
    <xf numFmtId="0" fontId="4" fillId="0" borderId="107" xfId="98" applyFont="1" applyBorder="1" applyAlignment="1">
      <alignment horizontal="center" vertical="center" shrinkToFit="1"/>
    </xf>
    <xf numFmtId="2" fontId="66" fillId="87" borderId="0" xfId="20845" applyNumberFormat="1" applyFont="1" applyFill="1" applyAlignment="1">
      <alignment horizontal="center" vertical="center"/>
    </xf>
    <xf numFmtId="2" fontId="66" fillId="87" borderId="0" xfId="20845" applyNumberFormat="1" applyFont="1" applyFill="1">
      <alignment vertical="center"/>
    </xf>
    <xf numFmtId="242" fontId="214" fillId="0" borderId="48" xfId="20845" applyNumberFormat="1" applyFont="1" applyBorder="1" applyAlignment="1">
      <alignment horizontal="center" vertical="center" shrinkToFit="1"/>
    </xf>
    <xf numFmtId="0" fontId="216" fillId="0" borderId="0" xfId="48764" applyFont="1" applyAlignment="1">
      <alignment vertical="center"/>
    </xf>
    <xf numFmtId="0" fontId="13" fillId="0" borderId="0" xfId="48764" applyFont="1" applyAlignment="1">
      <alignment vertical="center"/>
    </xf>
    <xf numFmtId="0" fontId="59" fillId="0" borderId="20" xfId="48764" applyFont="1" applyBorder="1" applyAlignment="1">
      <alignment horizontal="centerContinuous" vertical="center"/>
    </xf>
    <xf numFmtId="0" fontId="59" fillId="0" borderId="84" xfId="48764" applyFont="1" applyBorder="1" applyAlignment="1">
      <alignment horizontal="centerContinuous" vertical="center"/>
    </xf>
    <xf numFmtId="0" fontId="59" fillId="0" borderId="9" xfId="48764" applyFont="1" applyBorder="1" applyAlignment="1">
      <alignment horizontal="centerContinuous" vertical="center"/>
    </xf>
    <xf numFmtId="0" fontId="59" fillId="0" borderId="2" xfId="48764" applyFont="1" applyBorder="1" applyAlignment="1">
      <alignment horizontal="centerContinuous" vertical="center"/>
    </xf>
    <xf numFmtId="0" fontId="59" fillId="0" borderId="0" xfId="48764" applyFont="1" applyAlignment="1">
      <alignment vertical="center"/>
    </xf>
    <xf numFmtId="0" fontId="59" fillId="0" borderId="0" xfId="48764" applyFont="1" applyAlignment="1">
      <alignment horizontal="centerContinuous" vertical="center"/>
    </xf>
    <xf numFmtId="0" fontId="59" fillId="0" borderId="23" xfId="48764" applyFont="1" applyBorder="1" applyAlignment="1">
      <alignment horizontal="centerContinuous" vertical="center"/>
    </xf>
    <xf numFmtId="323" fontId="59" fillId="0" borderId="84" xfId="48764" applyNumberFormat="1" applyFont="1" applyBorder="1" applyAlignment="1">
      <alignment horizontal="centerContinuous" vertical="center"/>
    </xf>
    <xf numFmtId="242" fontId="59" fillId="0" borderId="20" xfId="48764" applyNumberFormat="1" applyFont="1" applyBorder="1" applyAlignment="1">
      <alignment horizontal="centerContinuous" vertical="center"/>
    </xf>
    <xf numFmtId="242" fontId="59" fillId="0" borderId="9" xfId="48764" applyNumberFormat="1" applyFont="1" applyBorder="1" applyAlignment="1">
      <alignment horizontal="centerContinuous" vertical="center"/>
    </xf>
    <xf numFmtId="40" fontId="59" fillId="0" borderId="20" xfId="48764" applyNumberFormat="1" applyFont="1" applyBorder="1" applyAlignment="1">
      <alignment horizontal="centerContinuous" vertical="center"/>
    </xf>
    <xf numFmtId="40" fontId="59" fillId="0" borderId="9" xfId="48764" applyNumberFormat="1" applyFont="1" applyBorder="1" applyAlignment="1">
      <alignment horizontal="centerContinuous" vertical="center"/>
    </xf>
    <xf numFmtId="0" fontId="59" fillId="0" borderId="20" xfId="48764" applyFont="1" applyBorder="1" applyAlignment="1">
      <alignment horizontal="center" vertical="center"/>
    </xf>
    <xf numFmtId="0" fontId="59" fillId="0" borderId="84" xfId="48764" applyFont="1" applyBorder="1" applyAlignment="1">
      <alignment horizontal="center" vertical="center"/>
    </xf>
    <xf numFmtId="0" fontId="59" fillId="0" borderId="9" xfId="48764" applyFont="1" applyBorder="1" applyAlignment="1">
      <alignment horizontal="center" vertical="center"/>
    </xf>
    <xf numFmtId="242" fontId="59" fillId="0" borderId="20" xfId="48764" applyNumberFormat="1" applyFont="1" applyBorder="1" applyAlignment="1">
      <alignment horizontal="center" vertical="center"/>
    </xf>
    <xf numFmtId="242" fontId="59" fillId="0" borderId="84" xfId="48764" applyNumberFormat="1" applyFont="1" applyBorder="1" applyAlignment="1">
      <alignment horizontal="center" vertical="center"/>
    </xf>
    <xf numFmtId="242" fontId="59" fillId="0" borderId="9" xfId="48764" applyNumberFormat="1" applyFont="1" applyBorder="1" applyAlignment="1">
      <alignment horizontal="center" vertical="center"/>
    </xf>
    <xf numFmtId="0" fontId="59" fillId="0" borderId="1" xfId="48764" applyFont="1" applyBorder="1" applyAlignment="1">
      <alignment horizontal="centerContinuous" vertical="center"/>
    </xf>
    <xf numFmtId="0" fontId="59" fillId="0" borderId="12" xfId="48764" applyFont="1" applyBorder="1" applyAlignment="1">
      <alignment horizontal="centerContinuous" vertical="center"/>
    </xf>
    <xf numFmtId="0" fontId="59" fillId="0" borderId="12" xfId="48764" applyFont="1" applyBorder="1" applyAlignment="1">
      <alignment horizontal="center" vertical="center"/>
    </xf>
    <xf numFmtId="242" fontId="59" fillId="0" borderId="12" xfId="48764" applyNumberFormat="1" applyFont="1" applyBorder="1" applyAlignment="1">
      <alignment horizontal="centerContinuous" vertical="center"/>
    </xf>
    <xf numFmtId="40" fontId="59" fillId="0" borderId="12" xfId="48764" applyNumberFormat="1" applyFont="1" applyBorder="1" applyAlignment="1">
      <alignment horizontal="centerContinuous" vertical="center"/>
    </xf>
    <xf numFmtId="242" fontId="59" fillId="0" borderId="12" xfId="48764" applyNumberFormat="1" applyFont="1" applyBorder="1" applyAlignment="1">
      <alignment horizontal="center" vertical="center"/>
    </xf>
    <xf numFmtId="242" fontId="59" fillId="0" borderId="5" xfId="48764" applyNumberFormat="1" applyFont="1" applyBorder="1" applyAlignment="1">
      <alignment horizontal="center" vertical="center"/>
    </xf>
    <xf numFmtId="0" fontId="218" fillId="0" borderId="93" xfId="48764" applyFont="1" applyBorder="1" applyAlignment="1">
      <alignment horizontal="left" vertical="center"/>
    </xf>
    <xf numFmtId="0" fontId="218" fillId="0" borderId="0" xfId="48764" applyFont="1" applyAlignment="1">
      <alignment horizontal="left" vertical="center"/>
    </xf>
    <xf numFmtId="0" fontId="218" fillId="0" borderId="23" xfId="48764" applyFont="1" applyBorder="1" applyAlignment="1">
      <alignment horizontal="left" vertical="center"/>
    </xf>
    <xf numFmtId="0" fontId="59" fillId="0" borderId="93" xfId="48764" applyFont="1" applyBorder="1" applyAlignment="1">
      <alignment vertical="center"/>
    </xf>
    <xf numFmtId="0" fontId="59" fillId="0" borderId="23" xfId="48764" applyFont="1" applyBorder="1" applyAlignment="1">
      <alignment vertical="center"/>
    </xf>
    <xf numFmtId="0" fontId="59" fillId="0" borderId="0" xfId="48764" applyFont="1" applyAlignment="1">
      <alignment horizontal="center" vertical="center"/>
    </xf>
    <xf numFmtId="0" fontId="59" fillId="0" borderId="0" xfId="48764" applyFont="1" applyAlignment="1">
      <alignment horizontal="left" vertical="center"/>
    </xf>
    <xf numFmtId="0" fontId="59" fillId="0" borderId="0" xfId="48764" applyFont="1"/>
    <xf numFmtId="0" fontId="59" fillId="0" borderId="0" xfId="48764" applyFont="1" applyAlignment="1">
      <alignment horizontal="left"/>
    </xf>
    <xf numFmtId="255" fontId="59" fillId="0" borderId="0" xfId="48764" applyNumberFormat="1" applyFont="1" applyAlignment="1">
      <alignment horizontal="center" vertical="center"/>
    </xf>
    <xf numFmtId="325" fontId="59" fillId="0" borderId="0" xfId="48764" applyNumberFormat="1" applyFont="1" applyAlignment="1">
      <alignment horizontal="center" vertical="center"/>
    </xf>
    <xf numFmtId="0" fontId="59" fillId="0" borderId="0" xfId="48764" applyFont="1" applyAlignment="1">
      <alignment horizontal="right" vertical="center"/>
    </xf>
    <xf numFmtId="0" fontId="217" fillId="0" borderId="0" xfId="48764" applyFont="1" applyAlignment="1">
      <alignment horizontal="center" vertical="center"/>
    </xf>
    <xf numFmtId="0" fontId="59" fillId="0" borderId="93" xfId="48764" applyFont="1" applyBorder="1" applyAlignment="1">
      <alignment horizontal="center" vertical="center"/>
    </xf>
    <xf numFmtId="326" fontId="59" fillId="0" borderId="0" xfId="48764" applyNumberFormat="1" applyFont="1" applyAlignment="1">
      <alignment horizontal="centerContinuous" vertical="center"/>
    </xf>
    <xf numFmtId="242" fontId="59" fillId="0" borderId="0" xfId="48764" applyNumberFormat="1" applyFont="1" applyAlignment="1">
      <alignment horizontal="centerContinuous" vertical="center"/>
    </xf>
    <xf numFmtId="327" fontId="59" fillId="0" borderId="0" xfId="48764" applyNumberFormat="1" applyFont="1" applyAlignment="1">
      <alignment horizontal="centerContinuous" vertical="center"/>
    </xf>
    <xf numFmtId="328" fontId="59" fillId="0" borderId="0" xfId="48764" applyNumberFormat="1" applyFont="1" applyAlignment="1">
      <alignment horizontal="centerContinuous" vertical="center"/>
    </xf>
    <xf numFmtId="329" fontId="59" fillId="0" borderId="0" xfId="48764" applyNumberFormat="1" applyFont="1" applyAlignment="1">
      <alignment horizontal="centerContinuous" vertical="center"/>
    </xf>
    <xf numFmtId="330" fontId="59" fillId="0" borderId="0" xfId="48764" applyNumberFormat="1" applyFont="1" applyAlignment="1">
      <alignment horizontal="left" vertical="center"/>
    </xf>
    <xf numFmtId="242" fontId="218" fillId="0" borderId="0" xfId="48764" applyNumberFormat="1" applyFont="1" applyAlignment="1">
      <alignment horizontal="centerContinuous" vertical="center"/>
    </xf>
    <xf numFmtId="331" fontId="59" fillId="0" borderId="0" xfId="48764" applyNumberFormat="1" applyFont="1" applyAlignment="1">
      <alignment vertical="center"/>
    </xf>
    <xf numFmtId="329" fontId="59" fillId="0" borderId="0" xfId="48764" applyNumberFormat="1" applyFont="1" applyAlignment="1">
      <alignment horizontal="left" vertical="center"/>
    </xf>
    <xf numFmtId="331" fontId="59" fillId="0" borderId="0" xfId="48764" applyNumberFormat="1" applyFont="1" applyAlignment="1">
      <alignment horizontal="centerContinuous" vertical="center"/>
    </xf>
    <xf numFmtId="332" fontId="59" fillId="0" borderId="0" xfId="48764" applyNumberFormat="1" applyFont="1" applyAlignment="1">
      <alignment horizontal="centerContinuous" vertical="center"/>
    </xf>
    <xf numFmtId="326" fontId="59" fillId="0" borderId="0" xfId="48764" applyNumberFormat="1" applyFont="1" applyAlignment="1">
      <alignment horizontal="center" vertical="center"/>
    </xf>
    <xf numFmtId="334" fontId="59" fillId="0" borderId="0" xfId="48764" applyNumberFormat="1" applyFont="1" applyAlignment="1">
      <alignment horizontal="centerContinuous" vertical="center"/>
    </xf>
    <xf numFmtId="335" fontId="59" fillId="0" borderId="0" xfId="48764" applyNumberFormat="1" applyFont="1" applyAlignment="1">
      <alignment horizontal="center" vertical="center"/>
    </xf>
    <xf numFmtId="330" fontId="59" fillId="0" borderId="0" xfId="48764" applyNumberFormat="1" applyFont="1" applyAlignment="1">
      <alignment horizontal="center" vertical="center"/>
    </xf>
    <xf numFmtId="336" fontId="59" fillId="0" borderId="0" xfId="48764" applyNumberFormat="1" applyFont="1" applyAlignment="1">
      <alignment horizontal="centerContinuous" vertical="center"/>
    </xf>
    <xf numFmtId="0" fontId="218" fillId="0" borderId="0" xfId="48764" applyFont="1" applyAlignment="1">
      <alignment horizontal="centerContinuous" vertical="center"/>
    </xf>
    <xf numFmtId="333" fontId="59" fillId="0" borderId="0" xfId="48764" applyNumberFormat="1" applyFont="1" applyAlignment="1">
      <alignment horizontal="left" vertical="center"/>
    </xf>
    <xf numFmtId="0" fontId="59" fillId="0" borderId="28" xfId="48764" applyFont="1" applyBorder="1" applyAlignment="1">
      <alignment horizontal="center" vertical="center"/>
    </xf>
    <xf numFmtId="0" fontId="59" fillId="0" borderId="21" xfId="48764" applyFont="1" applyBorder="1" applyAlignment="1">
      <alignment horizontal="left" vertical="center"/>
    </xf>
    <xf numFmtId="0" fontId="59" fillId="0" borderId="21" xfId="48764" applyFont="1" applyBorder="1" applyAlignment="1">
      <alignment horizontal="centerContinuous" vertical="center"/>
    </xf>
    <xf numFmtId="326" fontId="59" fillId="0" borderId="21" xfId="48764" applyNumberFormat="1" applyFont="1" applyBorder="1" applyAlignment="1">
      <alignment horizontal="centerContinuous" vertical="center"/>
    </xf>
    <xf numFmtId="242" fontId="59" fillId="0" borderId="21" xfId="48764" applyNumberFormat="1" applyFont="1" applyBorder="1" applyAlignment="1">
      <alignment horizontal="centerContinuous" vertical="center"/>
    </xf>
    <xf numFmtId="327" fontId="59" fillId="0" borderId="21" xfId="48764" applyNumberFormat="1" applyFont="1" applyBorder="1" applyAlignment="1">
      <alignment horizontal="centerContinuous" vertical="center"/>
    </xf>
    <xf numFmtId="328" fontId="59" fillId="0" borderId="21" xfId="48764" applyNumberFormat="1" applyFont="1" applyBorder="1" applyAlignment="1">
      <alignment horizontal="centerContinuous" vertical="center"/>
    </xf>
    <xf numFmtId="332" fontId="59" fillId="0" borderId="21" xfId="48764" applyNumberFormat="1" applyFont="1" applyBorder="1" applyAlignment="1">
      <alignment horizontal="centerContinuous" vertical="center"/>
    </xf>
    <xf numFmtId="329" fontId="59" fillId="0" borderId="21" xfId="48764" applyNumberFormat="1" applyFont="1" applyBorder="1" applyAlignment="1">
      <alignment horizontal="centerContinuous" vertical="center"/>
    </xf>
    <xf numFmtId="333" fontId="59" fillId="0" borderId="21" xfId="48764" applyNumberFormat="1" applyFont="1" applyBorder="1" applyAlignment="1">
      <alignment horizontal="left" vertical="center"/>
    </xf>
    <xf numFmtId="242" fontId="218" fillId="0" borderId="21" xfId="48764" applyNumberFormat="1" applyFont="1" applyBorder="1" applyAlignment="1">
      <alignment horizontal="centerContinuous" vertical="center"/>
    </xf>
    <xf numFmtId="0" fontId="59" fillId="0" borderId="21" xfId="48764" applyFont="1" applyBorder="1" applyAlignment="1">
      <alignment vertical="center"/>
    </xf>
    <xf numFmtId="0" fontId="59" fillId="0" borderId="29" xfId="48764" applyFont="1" applyBorder="1" applyAlignment="1">
      <alignment vertical="center"/>
    </xf>
    <xf numFmtId="0" fontId="59" fillId="27" borderId="93" xfId="48764" applyFont="1" applyFill="1" applyBorder="1" applyAlignment="1">
      <alignment horizontal="center" vertical="center"/>
    </xf>
    <xf numFmtId="0" fontId="59" fillId="27" borderId="0" xfId="48764" applyFont="1" applyFill="1" applyAlignment="1">
      <alignment horizontal="left" vertical="center"/>
    </xf>
    <xf numFmtId="0" fontId="59" fillId="27" borderId="0" xfId="48764" applyFont="1" applyFill="1" applyAlignment="1">
      <alignment horizontal="centerContinuous" vertical="center"/>
    </xf>
    <xf numFmtId="326" fontId="59" fillId="27" borderId="0" xfId="48764" applyNumberFormat="1" applyFont="1" applyFill="1" applyAlignment="1">
      <alignment horizontal="centerContinuous" vertical="center"/>
    </xf>
    <xf numFmtId="242" fontId="59" fillId="27" borderId="0" xfId="48764" applyNumberFormat="1" applyFont="1" applyFill="1" applyAlignment="1">
      <alignment horizontal="centerContinuous" vertical="center"/>
    </xf>
    <xf numFmtId="327" fontId="59" fillId="27" borderId="0" xfId="48764" applyNumberFormat="1" applyFont="1" applyFill="1" applyAlignment="1">
      <alignment horizontal="centerContinuous" vertical="center"/>
    </xf>
    <xf numFmtId="328" fontId="59" fillId="27" borderId="0" xfId="48764" applyNumberFormat="1" applyFont="1" applyFill="1" applyAlignment="1">
      <alignment horizontal="centerContinuous" vertical="center"/>
    </xf>
    <xf numFmtId="332" fontId="59" fillId="27" borderId="0" xfId="48764" applyNumberFormat="1" applyFont="1" applyFill="1" applyAlignment="1">
      <alignment horizontal="centerContinuous" vertical="center"/>
    </xf>
    <xf numFmtId="329" fontId="59" fillId="27" borderId="0" xfId="48764" applyNumberFormat="1" applyFont="1" applyFill="1" applyAlignment="1">
      <alignment horizontal="centerContinuous" vertical="center"/>
    </xf>
    <xf numFmtId="333" fontId="59" fillId="27" borderId="0" xfId="48764" applyNumberFormat="1" applyFont="1" applyFill="1" applyAlignment="1">
      <alignment horizontal="left" vertical="center"/>
    </xf>
    <xf numFmtId="242" fontId="218" fillId="27" borderId="0" xfId="48764" applyNumberFormat="1" applyFont="1" applyFill="1" applyAlignment="1">
      <alignment horizontal="centerContinuous" vertical="center"/>
    </xf>
    <xf numFmtId="0" fontId="59" fillId="27" borderId="0" xfId="48764" applyFont="1" applyFill="1" applyAlignment="1">
      <alignment vertical="center"/>
    </xf>
    <xf numFmtId="0" fontId="59" fillId="27" borderId="23" xfId="48764" applyFont="1" applyFill="1" applyBorder="1" applyAlignment="1">
      <alignment vertical="center"/>
    </xf>
    <xf numFmtId="0" fontId="59" fillId="27" borderId="28" xfId="48764" applyFont="1" applyFill="1" applyBorder="1" applyAlignment="1">
      <alignment horizontal="center" vertical="center"/>
    </xf>
    <xf numFmtId="0" fontId="59" fillId="27" borderId="21" xfId="48764" applyFont="1" applyFill="1" applyBorder="1" applyAlignment="1">
      <alignment horizontal="left" vertical="center"/>
    </xf>
    <xf numFmtId="0" fontId="59" fillId="27" borderId="21" xfId="48764" applyFont="1" applyFill="1" applyBorder="1" applyAlignment="1">
      <alignment horizontal="centerContinuous" vertical="center"/>
    </xf>
    <xf numFmtId="326" fontId="59" fillId="27" borderId="21" xfId="48764" applyNumberFormat="1" applyFont="1" applyFill="1" applyBorder="1" applyAlignment="1">
      <alignment horizontal="centerContinuous" vertical="center"/>
    </xf>
    <xf numFmtId="242" fontId="59" fillId="27" borderId="21" xfId="48764" applyNumberFormat="1" applyFont="1" applyFill="1" applyBorder="1" applyAlignment="1">
      <alignment horizontal="centerContinuous" vertical="center"/>
    </xf>
    <xf numFmtId="327" fontId="59" fillId="27" borderId="21" xfId="48764" applyNumberFormat="1" applyFont="1" applyFill="1" applyBorder="1" applyAlignment="1">
      <alignment horizontal="centerContinuous" vertical="center"/>
    </xf>
    <xf numFmtId="328" fontId="59" fillId="27" borderId="21" xfId="48764" applyNumberFormat="1" applyFont="1" applyFill="1" applyBorder="1" applyAlignment="1">
      <alignment horizontal="centerContinuous" vertical="center"/>
    </xf>
    <xf numFmtId="332" fontId="59" fillId="27" borderId="21" xfId="48764" applyNumberFormat="1" applyFont="1" applyFill="1" applyBorder="1" applyAlignment="1">
      <alignment horizontal="centerContinuous" vertical="center"/>
    </xf>
    <xf numFmtId="329" fontId="59" fillId="27" borderId="21" xfId="48764" applyNumberFormat="1" applyFont="1" applyFill="1" applyBorder="1" applyAlignment="1">
      <alignment horizontal="centerContinuous" vertical="center"/>
    </xf>
    <xf numFmtId="333" fontId="59" fillId="27" borderId="21" xfId="48764" applyNumberFormat="1" applyFont="1" applyFill="1" applyBorder="1" applyAlignment="1">
      <alignment horizontal="left" vertical="center"/>
    </xf>
    <xf numFmtId="242" fontId="218" fillId="27" borderId="21" xfId="48764" applyNumberFormat="1" applyFont="1" applyFill="1" applyBorder="1" applyAlignment="1">
      <alignment horizontal="centerContinuous" vertical="center"/>
    </xf>
    <xf numFmtId="0" fontId="59" fillId="27" borderId="21" xfId="48764" applyFont="1" applyFill="1" applyBorder="1" applyAlignment="1">
      <alignment vertical="center"/>
    </xf>
    <xf numFmtId="0" fontId="59" fillId="27" borderId="29" xfId="48764" applyFont="1" applyFill="1" applyBorder="1" applyAlignment="1">
      <alignment vertical="center"/>
    </xf>
    <xf numFmtId="0" fontId="13" fillId="27" borderId="0" xfId="48764" applyFont="1" applyFill="1" applyAlignment="1">
      <alignment vertical="center"/>
    </xf>
    <xf numFmtId="49" fontId="59" fillId="0" borderId="0" xfId="48764" applyNumberFormat="1" applyFont="1" applyAlignment="1">
      <alignment horizontal="centerContinuous" vertical="center"/>
    </xf>
    <xf numFmtId="49" fontId="59" fillId="0" borderId="0" xfId="48764" applyNumberFormat="1" applyFont="1" applyAlignment="1">
      <alignment horizontal="left" vertical="center"/>
    </xf>
    <xf numFmtId="0" fontId="59" fillId="0" borderId="5" xfId="48764" applyFont="1" applyBorder="1" applyAlignment="1">
      <alignment horizontal="centerContinuous" vertical="center"/>
    </xf>
    <xf numFmtId="321" fontId="217" fillId="0" borderId="12" xfId="48764" applyNumberFormat="1" applyFont="1" applyBorder="1" applyAlignment="1">
      <alignment horizontal="center" vertical="center"/>
    </xf>
    <xf numFmtId="321" fontId="217" fillId="0" borderId="5" xfId="48764" applyNumberFormat="1" applyFont="1" applyBorder="1" applyAlignment="1">
      <alignment horizontal="center" vertical="center"/>
    </xf>
    <xf numFmtId="49" fontId="59" fillId="0" borderId="21" xfId="48764" applyNumberFormat="1" applyFont="1" applyBorder="1" applyAlignment="1">
      <alignment horizontal="left" vertical="center"/>
    </xf>
    <xf numFmtId="49" fontId="59" fillId="0" borderId="21" xfId="48764" applyNumberFormat="1" applyFont="1" applyBorder="1" applyAlignment="1">
      <alignment horizontal="centerContinuous" vertical="center"/>
    </xf>
    <xf numFmtId="43" fontId="43" fillId="0" borderId="109" xfId="0" applyNumberFormat="1" applyFont="1" applyBorder="1" applyAlignment="1">
      <alignment horizontal="center" vertical="center"/>
    </xf>
    <xf numFmtId="43" fontId="43" fillId="0" borderId="74" xfId="0" applyNumberFormat="1" applyFont="1" applyBorder="1" applyAlignment="1">
      <alignment horizontal="center" vertical="center"/>
    </xf>
    <xf numFmtId="180" fontId="43" fillId="0" borderId="74" xfId="68" applyNumberFormat="1" applyFont="1" applyBorder="1" applyAlignment="1">
      <alignment horizontal="center" vertical="center"/>
    </xf>
    <xf numFmtId="43" fontId="4" fillId="0" borderId="44" xfId="101" applyNumberFormat="1" applyFont="1" applyFill="1" applyBorder="1" applyAlignment="1">
      <alignment horizontal="center" vertical="center" shrinkToFit="1"/>
    </xf>
    <xf numFmtId="43" fontId="4" fillId="0" borderId="44" xfId="98" applyNumberFormat="1" applyFont="1" applyBorder="1" applyAlignment="1">
      <alignment vertical="center" shrinkToFit="1"/>
    </xf>
    <xf numFmtId="0" fontId="4" fillId="0" borderId="31" xfId="98" applyFont="1" applyBorder="1" applyAlignment="1">
      <alignment horizontal="right" vertical="center" shrinkToFit="1"/>
    </xf>
    <xf numFmtId="0" fontId="4" fillId="0" borderId="32" xfId="98" applyFont="1" applyBorder="1" applyAlignment="1">
      <alignment horizontal="center" vertical="center" shrinkToFit="1"/>
    </xf>
    <xf numFmtId="0" fontId="4" fillId="0" borderId="103" xfId="98" applyFont="1" applyBorder="1" applyAlignment="1">
      <alignment horizontal="center" vertical="center" shrinkToFit="1"/>
    </xf>
    <xf numFmtId="0" fontId="4" fillId="0" borderId="45" xfId="98" applyFont="1" applyBorder="1" applyAlignment="1">
      <alignment horizontal="center" vertical="center" shrinkToFit="1"/>
    </xf>
    <xf numFmtId="314" fontId="206" fillId="0" borderId="85" xfId="0" applyNumberFormat="1" applyFont="1" applyBorder="1" applyAlignment="1">
      <alignment horizontal="left" vertical="center"/>
    </xf>
    <xf numFmtId="40" fontId="206" fillId="0" borderId="24" xfId="0" applyNumberFormat="1" applyFont="1" applyBorder="1" applyAlignment="1">
      <alignment horizontal="right" vertical="center"/>
    </xf>
    <xf numFmtId="0" fontId="4" fillId="0" borderId="44" xfId="98" applyFont="1" applyBorder="1" applyAlignment="1">
      <alignment vertical="center" shrinkToFit="1"/>
    </xf>
    <xf numFmtId="0" fontId="4" fillId="0" borderId="41" xfId="101" applyNumberFormat="1" applyFont="1" applyFill="1" applyBorder="1" applyAlignment="1">
      <alignment horizontal="center" vertical="center" shrinkToFit="1"/>
    </xf>
    <xf numFmtId="0" fontId="4" fillId="0" borderId="104" xfId="104" applyFont="1" applyBorder="1" applyAlignment="1">
      <alignment horizontal="center" vertical="center"/>
    </xf>
    <xf numFmtId="2" fontId="4" fillId="0" borderId="104" xfId="102" applyNumberFormat="1" applyFont="1" applyBorder="1" applyAlignment="1">
      <alignment horizontal="center" vertical="center"/>
    </xf>
    <xf numFmtId="43" fontId="4" fillId="0" borderId="35" xfId="0" applyNumberFormat="1" applyFont="1" applyBorder="1">
      <alignment vertical="center"/>
    </xf>
    <xf numFmtId="43" fontId="4" fillId="0" borderId="35" xfId="103" applyNumberFormat="1" applyFont="1" applyBorder="1" applyAlignment="1">
      <alignment horizontal="right" vertical="center"/>
    </xf>
    <xf numFmtId="43" fontId="4" fillId="0" borderId="35" xfId="103" applyNumberFormat="1" applyFont="1" applyBorder="1" applyAlignment="1">
      <alignment horizontal="center" vertical="center"/>
    </xf>
    <xf numFmtId="2" fontId="4" fillId="0" borderId="34" xfId="0" applyNumberFormat="1" applyFont="1" applyBorder="1" applyAlignment="1">
      <alignment horizontal="center" vertical="center"/>
    </xf>
    <xf numFmtId="0" fontId="4" fillId="0" borderId="106" xfId="104" applyFont="1" applyBorder="1" applyAlignment="1">
      <alignment horizontal="center" vertical="center"/>
    </xf>
    <xf numFmtId="2" fontId="4" fillId="0" borderId="106" xfId="102" applyNumberFormat="1" applyFont="1" applyBorder="1" applyAlignment="1">
      <alignment horizontal="center" vertical="center"/>
    </xf>
    <xf numFmtId="43" fontId="4" fillId="0" borderId="41" xfId="0" applyNumberFormat="1" applyFont="1" applyBorder="1">
      <alignment vertical="center"/>
    </xf>
    <xf numFmtId="43" fontId="4" fillId="0" borderId="41" xfId="103" applyNumberFormat="1" applyFont="1" applyBorder="1" applyAlignment="1">
      <alignment horizontal="right" vertical="center"/>
    </xf>
    <xf numFmtId="0" fontId="4" fillId="0" borderId="32" xfId="104" applyFont="1" applyBorder="1" applyAlignment="1">
      <alignment horizontal="center" vertical="center"/>
    </xf>
    <xf numFmtId="2" fontId="4" fillId="0" borderId="32" xfId="102" applyNumberFormat="1" applyFont="1" applyBorder="1" applyAlignment="1">
      <alignment horizontal="center" vertical="center"/>
    </xf>
    <xf numFmtId="43" fontId="4" fillId="0" borderId="44" xfId="103" applyNumberFormat="1" applyFont="1" applyBorder="1" applyAlignment="1">
      <alignment horizontal="right" vertical="center"/>
    </xf>
    <xf numFmtId="0" fontId="4" fillId="0" borderId="41" xfId="98" applyFont="1" applyBorder="1" applyAlignment="1">
      <alignment horizontal="center" vertical="center" shrinkToFit="1"/>
    </xf>
    <xf numFmtId="43" fontId="4" fillId="0" borderId="44" xfId="0" applyNumberFormat="1" applyFont="1" applyBorder="1">
      <alignment vertical="center"/>
    </xf>
    <xf numFmtId="43" fontId="4" fillId="0" borderId="41" xfId="103" applyNumberFormat="1" applyFont="1" applyBorder="1" applyAlignment="1">
      <alignment horizontal="center" vertical="center"/>
    </xf>
    <xf numFmtId="43" fontId="4" fillId="0" borderId="44" xfId="103" applyNumberFormat="1" applyFont="1" applyBorder="1" applyAlignment="1">
      <alignment horizontal="center" vertical="center"/>
    </xf>
    <xf numFmtId="0" fontId="43" fillId="0" borderId="49" xfId="0" applyFont="1" applyBorder="1" applyAlignment="1">
      <alignment horizontal="center" vertical="center" wrapText="1"/>
    </xf>
    <xf numFmtId="0" fontId="4" fillId="0" borderId="49" xfId="69" applyFont="1" applyBorder="1" applyAlignment="1">
      <alignment horizontal="center" vertical="center" shrinkToFit="1"/>
    </xf>
    <xf numFmtId="180" fontId="43" fillId="0" borderId="49" xfId="68" applyNumberFormat="1" applyFont="1" applyBorder="1" applyAlignment="1">
      <alignment horizontal="center" vertical="center"/>
    </xf>
    <xf numFmtId="180" fontId="43" fillId="0" borderId="110" xfId="68" applyNumberFormat="1" applyFont="1" applyBorder="1" applyAlignment="1">
      <alignment horizontal="center" vertical="center"/>
    </xf>
    <xf numFmtId="0" fontId="66" fillId="0" borderId="85" xfId="20845" applyFont="1" applyBorder="1" applyAlignment="1">
      <alignment horizontal="center" vertical="center" shrinkToFit="1"/>
    </xf>
    <xf numFmtId="0" fontId="66" fillId="0" borderId="12" xfId="20845" applyFont="1" applyBorder="1">
      <alignment vertical="center"/>
    </xf>
    <xf numFmtId="2" fontId="66" fillId="0" borderId="1" xfId="20845" applyNumberFormat="1" applyFont="1" applyBorder="1" applyAlignment="1">
      <alignment horizontal="center" vertical="center"/>
    </xf>
    <xf numFmtId="0" fontId="66" fillId="0" borderId="5" xfId="20845" applyFont="1" applyBorder="1" applyAlignment="1">
      <alignment vertical="center" shrinkToFit="1"/>
    </xf>
    <xf numFmtId="299" fontId="66" fillId="0" borderId="92" xfId="20845" applyNumberFormat="1" applyFont="1" applyBorder="1" applyAlignment="1">
      <alignment horizontal="center" vertical="center" shrinkToFit="1"/>
    </xf>
    <xf numFmtId="2" fontId="66" fillId="0" borderId="93" xfId="20845" applyNumberFormat="1" applyFont="1" applyBorder="1" applyAlignment="1">
      <alignment horizontal="center" vertical="center"/>
    </xf>
    <xf numFmtId="177" fontId="66" fillId="0" borderId="92" xfId="20845" applyNumberFormat="1" applyFont="1" applyBorder="1" applyAlignment="1">
      <alignment horizontal="center" vertical="center" shrinkToFit="1"/>
    </xf>
    <xf numFmtId="242" fontId="66" fillId="0" borderId="93" xfId="20845" applyNumberFormat="1" applyFont="1" applyBorder="1" applyAlignment="1">
      <alignment horizontal="center" vertical="center" shrinkToFit="1"/>
    </xf>
    <xf numFmtId="0" fontId="4" fillId="0" borderId="0" xfId="0" applyFont="1" applyAlignment="1">
      <alignment horizontal="centerContinuous" vertical="center"/>
    </xf>
    <xf numFmtId="242" fontId="214" fillId="0" borderId="93" xfId="20845" applyNumberFormat="1" applyFont="1" applyBorder="1" applyAlignment="1">
      <alignment horizontal="center" vertical="center" shrinkToFit="1"/>
    </xf>
    <xf numFmtId="0" fontId="4" fillId="0" borderId="44" xfId="98" applyFont="1" applyBorder="1" applyAlignment="1">
      <alignment horizontal="center" vertical="center" shrinkToFit="1"/>
    </xf>
    <xf numFmtId="41" fontId="16" fillId="0" borderId="41" xfId="101" applyFont="1" applyFill="1" applyBorder="1" applyAlignment="1">
      <alignment horizontal="center" vertical="center"/>
    </xf>
    <xf numFmtId="41" fontId="4" fillId="0" borderId="41" xfId="101" applyFont="1" applyFill="1" applyBorder="1" applyAlignment="1">
      <alignment horizontal="center" vertical="center"/>
    </xf>
    <xf numFmtId="257" fontId="16" fillId="0" borderId="41" xfId="101" applyNumberFormat="1" applyFont="1" applyFill="1" applyBorder="1" applyAlignment="1">
      <alignment horizontal="center" vertical="center"/>
    </xf>
    <xf numFmtId="0" fontId="43" fillId="0" borderId="110" xfId="0" applyFont="1" applyBorder="1" applyAlignment="1">
      <alignment horizontal="center" vertical="center"/>
    </xf>
    <xf numFmtId="0" fontId="66" fillId="87" borderId="0" xfId="20845" applyFont="1" applyFill="1">
      <alignment vertical="center"/>
    </xf>
    <xf numFmtId="2" fontId="66" fillId="87" borderId="0" xfId="20845" applyNumberFormat="1" applyFont="1" applyFill="1" applyAlignment="1">
      <alignment horizontal="right" vertical="center" textRotation="90"/>
    </xf>
    <xf numFmtId="2" fontId="66" fillId="87" borderId="0" xfId="20845" applyNumberFormat="1" applyFont="1" applyFill="1" applyAlignment="1">
      <alignment horizontal="left"/>
    </xf>
    <xf numFmtId="0" fontId="66" fillId="0" borderId="93" xfId="20845" applyFont="1" applyBorder="1" applyAlignment="1">
      <alignment vertical="center" shrinkToFit="1"/>
    </xf>
    <xf numFmtId="0" fontId="43" fillId="0" borderId="39" xfId="0" applyFont="1" applyBorder="1" applyAlignment="1">
      <alignment horizontal="center" vertical="center" wrapText="1"/>
    </xf>
    <xf numFmtId="0" fontId="43" fillId="87" borderId="45" xfId="0" applyFont="1" applyFill="1" applyBorder="1" applyAlignment="1">
      <alignment horizontal="center" vertical="center"/>
    </xf>
    <xf numFmtId="0" fontId="59" fillId="0" borderId="41" xfId="106" applyFont="1" applyBorder="1" applyAlignment="1">
      <alignment horizontal="center" vertical="center"/>
    </xf>
    <xf numFmtId="0" fontId="4" fillId="25" borderId="44" xfId="106" applyFont="1" applyFill="1" applyBorder="1" applyAlignment="1">
      <alignment horizontal="center" vertical="center"/>
    </xf>
    <xf numFmtId="0" fontId="4" fillId="25" borderId="41" xfId="106" applyFont="1" applyFill="1" applyBorder="1" applyAlignment="1">
      <alignment horizontal="center" vertical="center"/>
    </xf>
    <xf numFmtId="0" fontId="59" fillId="25" borderId="50" xfId="106" applyFont="1" applyFill="1" applyBorder="1" applyAlignment="1">
      <alignment horizontal="center" vertical="center"/>
    </xf>
    <xf numFmtId="177" fontId="4" fillId="25" borderId="51" xfId="109" applyNumberFormat="1" applyFont="1" applyFill="1" applyBorder="1" applyAlignment="1">
      <alignment horizontal="center" vertical="center"/>
    </xf>
    <xf numFmtId="177" fontId="4" fillId="25" borderId="51" xfId="109" applyNumberFormat="1" applyFont="1" applyFill="1" applyBorder="1" applyAlignment="1">
      <alignment vertical="center"/>
    </xf>
    <xf numFmtId="177" fontId="4" fillId="25" borderId="52" xfId="109" applyNumberFormat="1" applyFont="1" applyFill="1" applyBorder="1" applyAlignment="1">
      <alignment horizontal="center" vertical="center"/>
    </xf>
    <xf numFmtId="0" fontId="4" fillId="0" borderId="43" xfId="109" applyFont="1" applyBorder="1" applyAlignment="1">
      <alignment horizontal="center" vertical="center"/>
    </xf>
    <xf numFmtId="2" fontId="59" fillId="0" borderId="44" xfId="106" applyNumberFormat="1" applyFont="1" applyBorder="1" applyAlignment="1">
      <alignment horizontal="center" vertical="center"/>
    </xf>
    <xf numFmtId="0" fontId="59" fillId="0" borderId="44" xfId="106" applyFont="1" applyBorder="1">
      <alignment vertical="center"/>
    </xf>
    <xf numFmtId="0" fontId="59" fillId="0" borderId="45" xfId="106" applyFont="1" applyBorder="1" applyAlignment="1">
      <alignment horizontal="center" vertical="center"/>
    </xf>
    <xf numFmtId="198" fontId="4" fillId="0" borderId="108" xfId="108" applyNumberFormat="1" applyFont="1" applyBorder="1" applyAlignment="1">
      <alignment horizontal="center" vertical="center"/>
    </xf>
    <xf numFmtId="199" fontId="4" fillId="0" borderId="103" xfId="107" applyNumberFormat="1" applyFont="1" applyBorder="1" applyAlignment="1">
      <alignment horizontal="left" vertical="center" shrinkToFit="1"/>
    </xf>
    <xf numFmtId="0" fontId="59" fillId="0" borderId="114" xfId="106" applyFont="1" applyBorder="1" applyAlignment="1">
      <alignment horizontal="center" vertical="center"/>
    </xf>
    <xf numFmtId="0" fontId="59" fillId="0" borderId="107" xfId="106" applyFont="1" applyBorder="1" applyAlignment="1">
      <alignment horizontal="left" vertical="center"/>
    </xf>
    <xf numFmtId="0" fontId="59" fillId="25" borderId="115" xfId="106" applyFont="1" applyFill="1" applyBorder="1" applyAlignment="1">
      <alignment horizontal="center" vertical="center"/>
    </xf>
    <xf numFmtId="0" fontId="59" fillId="25" borderId="116" xfId="106" applyFont="1" applyFill="1" applyBorder="1" applyAlignment="1">
      <alignment horizontal="left" vertical="center"/>
    </xf>
    <xf numFmtId="0" fontId="59" fillId="0" borderId="108" xfId="106" applyFont="1" applyBorder="1" applyAlignment="1">
      <alignment horizontal="center" vertical="center"/>
    </xf>
    <xf numFmtId="0" fontId="59" fillId="0" borderId="103" xfId="106" applyFont="1" applyBorder="1" applyAlignment="1">
      <alignment horizontal="left" vertical="center"/>
    </xf>
    <xf numFmtId="0" fontId="59" fillId="0" borderId="74" xfId="106" applyFont="1" applyBorder="1" applyAlignment="1">
      <alignment horizontal="center" vertical="center"/>
    </xf>
    <xf numFmtId="0" fontId="59" fillId="0" borderId="46" xfId="106" applyFont="1" applyBorder="1" applyAlignment="1">
      <alignment horizontal="left" vertical="center"/>
    </xf>
    <xf numFmtId="0" fontId="4" fillId="0" borderId="21" xfId="91" applyFont="1" applyBorder="1" applyAlignment="1">
      <alignment horizontal="center" vertical="center"/>
    </xf>
    <xf numFmtId="2" fontId="4" fillId="0" borderId="21" xfId="91" applyNumberFormat="1" applyFont="1" applyBorder="1" applyAlignment="1">
      <alignment horizontal="center" vertical="center"/>
    </xf>
    <xf numFmtId="194" fontId="4" fillId="0" borderId="21" xfId="91" applyNumberFormat="1" applyFont="1" applyBorder="1" applyAlignment="1">
      <alignment vertical="center"/>
    </xf>
    <xf numFmtId="195" fontId="14" fillId="0" borderId="29" xfId="91" applyNumberFormat="1" applyFont="1" applyBorder="1" applyAlignment="1">
      <alignment vertical="center"/>
    </xf>
    <xf numFmtId="0" fontId="205" fillId="0" borderId="44" xfId="0" applyFont="1" applyBorder="1" applyAlignment="1">
      <alignment horizontal="center" vertical="center"/>
    </xf>
    <xf numFmtId="0" fontId="205" fillId="0" borderId="35" xfId="0" applyFont="1" applyBorder="1" applyAlignment="1">
      <alignment horizontal="center" vertical="center"/>
    </xf>
    <xf numFmtId="0" fontId="205" fillId="0" borderId="41" xfId="0" applyFont="1" applyBorder="1" applyAlignment="1">
      <alignment horizontal="center" vertical="center"/>
    </xf>
    <xf numFmtId="313" fontId="206" fillId="0" borderId="44" xfId="0" applyNumberFormat="1" applyFont="1" applyBorder="1" applyAlignment="1">
      <alignment horizontal="right" vertical="center"/>
    </xf>
    <xf numFmtId="313" fontId="206" fillId="0" borderId="44" xfId="0" applyNumberFormat="1" applyFont="1" applyBorder="1">
      <alignment vertical="center"/>
    </xf>
    <xf numFmtId="320" fontId="206" fillId="0" borderId="45" xfId="0" applyNumberFormat="1" applyFont="1" applyBorder="1" applyAlignment="1">
      <alignment horizontal="center" vertical="center" shrinkToFit="1"/>
    </xf>
    <xf numFmtId="313" fontId="206" fillId="0" borderId="35" xfId="0" applyNumberFormat="1" applyFont="1" applyBorder="1" applyAlignment="1">
      <alignment horizontal="right" vertical="center"/>
    </xf>
    <xf numFmtId="313" fontId="206" fillId="0" borderId="35" xfId="0" applyNumberFormat="1" applyFont="1" applyBorder="1">
      <alignment vertical="center"/>
    </xf>
    <xf numFmtId="320" fontId="206" fillId="0" borderId="39" xfId="0" applyNumberFormat="1" applyFont="1" applyBorder="1" applyAlignment="1">
      <alignment horizontal="center" vertical="center" shrinkToFit="1"/>
    </xf>
    <xf numFmtId="0" fontId="206" fillId="0" borderId="38" xfId="0" applyFont="1" applyBorder="1" applyAlignment="1">
      <alignment horizontal="center" vertical="center"/>
    </xf>
    <xf numFmtId="313" fontId="205" fillId="0" borderId="35" xfId="0" applyNumberFormat="1" applyFont="1" applyBorder="1" applyAlignment="1">
      <alignment horizontal="right" vertical="center"/>
    </xf>
    <xf numFmtId="320" fontId="205" fillId="0" borderId="39" xfId="0" applyNumberFormat="1" applyFont="1" applyBorder="1" applyAlignment="1">
      <alignment horizontal="center" vertical="center" shrinkToFit="1"/>
    </xf>
    <xf numFmtId="0" fontId="206" fillId="0" borderId="40" xfId="0" applyFont="1" applyBorder="1">
      <alignment vertical="center"/>
    </xf>
    <xf numFmtId="313" fontId="206" fillId="0" borderId="41" xfId="0" applyNumberFormat="1" applyFont="1" applyBorder="1" applyAlignment="1">
      <alignment horizontal="right" vertical="center"/>
    </xf>
    <xf numFmtId="313" fontId="206" fillId="0" borderId="41" xfId="0" applyNumberFormat="1" applyFont="1" applyBorder="1">
      <alignment vertical="center"/>
    </xf>
    <xf numFmtId="320" fontId="206" fillId="0" borderId="42" xfId="0" applyNumberFormat="1" applyFont="1" applyBorder="1" applyAlignment="1">
      <alignment horizontal="center" vertical="center" shrinkToFit="1"/>
    </xf>
    <xf numFmtId="0" fontId="205" fillId="0" borderId="50" xfId="0" applyFont="1" applyBorder="1" applyAlignment="1">
      <alignment horizontal="center" vertical="center"/>
    </xf>
    <xf numFmtId="313" fontId="205" fillId="0" borderId="51" xfId="0" applyNumberFormat="1" applyFont="1" applyBorder="1" applyAlignment="1">
      <alignment horizontal="right" vertical="center"/>
    </xf>
    <xf numFmtId="320" fontId="205" fillId="0" borderId="52" xfId="0" applyNumberFormat="1" applyFont="1" applyBorder="1" applyAlignment="1">
      <alignment horizontal="center" vertical="center" shrinkToFit="1"/>
    </xf>
    <xf numFmtId="318" fontId="206" fillId="0" borderId="108" xfId="0" applyNumberFormat="1" applyFont="1" applyBorder="1" applyAlignment="1">
      <alignment horizontal="right" vertical="center"/>
    </xf>
    <xf numFmtId="319" fontId="206" fillId="0" borderId="103" xfId="0" applyNumberFormat="1" applyFont="1" applyBorder="1" applyAlignment="1">
      <alignment horizontal="left" vertical="center"/>
    </xf>
    <xf numFmtId="318" fontId="206" fillId="0" borderId="74" xfId="0" applyNumberFormat="1" applyFont="1" applyBorder="1" applyAlignment="1">
      <alignment horizontal="right" vertical="center"/>
    </xf>
    <xf numFmtId="319" fontId="206" fillId="0" borderId="46" xfId="0" applyNumberFormat="1" applyFont="1" applyBorder="1" applyAlignment="1">
      <alignment horizontal="left" vertical="center"/>
    </xf>
    <xf numFmtId="318" fontId="205" fillId="0" borderId="74" xfId="0" applyNumberFormat="1" applyFont="1" applyBorder="1" applyAlignment="1">
      <alignment horizontal="right" vertical="center"/>
    </xf>
    <xf numFmtId="319" fontId="205" fillId="0" borderId="46" xfId="0" applyNumberFormat="1" applyFont="1" applyBorder="1" applyAlignment="1">
      <alignment horizontal="left" vertical="center"/>
    </xf>
    <xf numFmtId="318" fontId="206" fillId="0" borderId="114" xfId="0" applyNumberFormat="1" applyFont="1" applyBorder="1" applyAlignment="1">
      <alignment horizontal="center" vertical="center"/>
    </xf>
    <xf numFmtId="319" fontId="206" fillId="0" borderId="107" xfId="0" applyNumberFormat="1" applyFont="1" applyBorder="1" applyAlignment="1">
      <alignment horizontal="left" vertical="center"/>
    </xf>
    <xf numFmtId="0" fontId="205" fillId="0" borderId="115" xfId="0" applyFont="1" applyBorder="1">
      <alignment vertical="center"/>
    </xf>
    <xf numFmtId="0" fontId="205" fillId="0" borderId="116" xfId="0" applyFont="1" applyBorder="1">
      <alignment vertical="center"/>
    </xf>
    <xf numFmtId="318" fontId="206" fillId="0" borderId="114" xfId="0" applyNumberFormat="1" applyFont="1" applyBorder="1" applyAlignment="1">
      <alignment horizontal="right" vertical="center"/>
    </xf>
    <xf numFmtId="0" fontId="205" fillId="0" borderId="115" xfId="0" applyFont="1" applyBorder="1" applyAlignment="1">
      <alignment horizontal="center" vertical="center"/>
    </xf>
    <xf numFmtId="0" fontId="205" fillId="0" borderId="116" xfId="0" applyFont="1" applyBorder="1" applyAlignment="1">
      <alignment horizontal="center" vertical="center"/>
    </xf>
    <xf numFmtId="0" fontId="4" fillId="0" borderId="38" xfId="103" applyFont="1" applyBorder="1" applyAlignment="1">
      <alignment horizontal="center" vertical="center"/>
    </xf>
    <xf numFmtId="0" fontId="4" fillId="0" borderId="74" xfId="103" applyFont="1" applyBorder="1" applyAlignment="1">
      <alignment horizontal="center" vertical="center"/>
    </xf>
    <xf numFmtId="199" fontId="4" fillId="0" borderId="46" xfId="107" applyNumberFormat="1" applyFont="1" applyBorder="1" applyAlignment="1">
      <alignment horizontal="left" vertical="center" shrinkToFit="1"/>
    </xf>
    <xf numFmtId="2" fontId="43" fillId="0" borderId="35" xfId="103" applyNumberFormat="1" applyFont="1" applyBorder="1">
      <alignment vertical="center"/>
    </xf>
    <xf numFmtId="2" fontId="4" fillId="0" borderId="35" xfId="107" applyNumberFormat="1" applyFont="1" applyBorder="1" applyAlignment="1">
      <alignment horizontal="center" vertical="center"/>
    </xf>
    <xf numFmtId="0" fontId="16" fillId="0" borderId="39" xfId="107" applyFont="1" applyBorder="1" applyAlignment="1">
      <alignment horizontal="center" vertical="center"/>
    </xf>
    <xf numFmtId="0" fontId="43" fillId="0" borderId="38" xfId="0" applyFont="1" applyBorder="1" applyAlignment="1">
      <alignment horizontal="center" vertical="center" wrapText="1"/>
    </xf>
    <xf numFmtId="0" fontId="43" fillId="0" borderId="35" xfId="0" applyFont="1" applyBorder="1" applyAlignment="1">
      <alignment horizontal="center" vertical="center" wrapText="1"/>
    </xf>
    <xf numFmtId="0" fontId="43" fillId="0" borderId="110" xfId="0" applyFont="1" applyBorder="1" applyAlignment="1">
      <alignment horizontal="center" vertical="center" wrapText="1"/>
    </xf>
    <xf numFmtId="0" fontId="43" fillId="0" borderId="111" xfId="0" applyFont="1" applyBorder="1" applyAlignment="1">
      <alignment horizontal="center" vertical="center"/>
    </xf>
    <xf numFmtId="0" fontId="43" fillId="0" borderId="37" xfId="0" applyFont="1" applyBorder="1" applyAlignment="1">
      <alignment horizontal="center" vertical="center"/>
    </xf>
    <xf numFmtId="0" fontId="4" fillId="0" borderId="38" xfId="66" applyFont="1" applyBorder="1" applyAlignment="1">
      <alignment horizontal="center" vertical="center" wrapText="1" shrinkToFit="1"/>
    </xf>
    <xf numFmtId="0" fontId="4" fillId="0" borderId="35" xfId="66" applyFont="1" applyBorder="1" applyAlignment="1">
      <alignment horizontal="center" vertical="center" wrapText="1" shrinkToFit="1"/>
    </xf>
    <xf numFmtId="0" fontId="43" fillId="0" borderId="35" xfId="0" applyFont="1" applyBorder="1" applyAlignment="1">
      <alignment horizontal="center" vertical="center" shrinkToFit="1"/>
    </xf>
    <xf numFmtId="0" fontId="43" fillId="0" borderId="38" xfId="68" applyFont="1" applyBorder="1" applyAlignment="1">
      <alignment horizontal="center" vertical="center" wrapText="1"/>
    </xf>
    <xf numFmtId="0" fontId="43" fillId="0" borderId="35" xfId="68" applyFont="1" applyBorder="1" applyAlignment="1">
      <alignment horizontal="center" vertical="center" wrapText="1"/>
    </xf>
    <xf numFmtId="0" fontId="4" fillId="0" borderId="40" xfId="66" applyFont="1" applyBorder="1" applyAlignment="1">
      <alignment horizontal="center" vertical="center"/>
    </xf>
    <xf numFmtId="0" fontId="4" fillId="0" borderId="41" xfId="66" applyFont="1" applyBorder="1" applyAlignment="1">
      <alignment horizontal="center" vertical="center"/>
    </xf>
    <xf numFmtId="0" fontId="7" fillId="0" borderId="0" xfId="66" applyFont="1" applyAlignment="1">
      <alignment horizontal="center" vertical="center"/>
    </xf>
    <xf numFmtId="0" fontId="43" fillId="87" borderId="43" xfId="0" applyFont="1" applyFill="1" applyBorder="1" applyAlignment="1">
      <alignment horizontal="center" vertical="center"/>
    </xf>
    <xf numFmtId="0" fontId="43" fillId="87" borderId="44" xfId="0" applyFont="1" applyFill="1" applyBorder="1" applyAlignment="1">
      <alignment horizontal="center" vertical="center"/>
    </xf>
    <xf numFmtId="0" fontId="43" fillId="87" borderId="38" xfId="0" applyFont="1" applyFill="1" applyBorder="1" applyAlignment="1">
      <alignment horizontal="center" vertical="center"/>
    </xf>
    <xf numFmtId="0" fontId="43" fillId="87" borderId="35" xfId="0" applyFont="1" applyFill="1" applyBorder="1" applyAlignment="1">
      <alignment horizontal="center" vertical="center"/>
    </xf>
    <xf numFmtId="0" fontId="43" fillId="87" borderId="45" xfId="0" applyFont="1" applyFill="1" applyBorder="1" applyAlignment="1">
      <alignment horizontal="center" vertical="center"/>
    </xf>
    <xf numFmtId="0" fontId="43" fillId="87" borderId="39" xfId="0" applyFont="1" applyFill="1" applyBorder="1" applyAlignment="1">
      <alignment horizontal="center" vertical="center"/>
    </xf>
    <xf numFmtId="0" fontId="43" fillId="87" borderId="35" xfId="0" applyFont="1" applyFill="1" applyBorder="1" applyAlignment="1">
      <alignment horizontal="center" vertical="center" wrapText="1"/>
    </xf>
    <xf numFmtId="0" fontId="4" fillId="0" borderId="0" xfId="0" applyFont="1" applyAlignment="1">
      <alignment horizontal="center" vertical="center"/>
    </xf>
    <xf numFmtId="0" fontId="43" fillId="87" borderId="40" xfId="0" applyFont="1" applyFill="1" applyBorder="1" applyAlignment="1">
      <alignment horizontal="center" vertical="center"/>
    </xf>
    <xf numFmtId="0" fontId="43" fillId="87" borderId="41" xfId="0" applyFont="1" applyFill="1" applyBorder="1" applyAlignment="1">
      <alignment horizontal="center" vertical="center"/>
    </xf>
    <xf numFmtId="0" fontId="43" fillId="87" borderId="42" xfId="0" applyFont="1" applyFill="1" applyBorder="1" applyAlignment="1">
      <alignment horizontal="center" vertical="center"/>
    </xf>
    <xf numFmtId="0" fontId="43" fillId="87" borderId="44" xfId="0" applyFont="1" applyFill="1" applyBorder="1" applyAlignment="1">
      <alignment horizontal="center" vertical="center" wrapText="1"/>
    </xf>
    <xf numFmtId="0" fontId="43" fillId="0" borderId="36" xfId="0" applyFont="1" applyBorder="1" applyAlignment="1">
      <alignment horizontal="center" vertical="center" wrapText="1"/>
    </xf>
    <xf numFmtId="0" fontId="43" fillId="0" borderId="4" xfId="0" applyFont="1" applyBorder="1" applyAlignment="1">
      <alignment horizontal="center" vertical="center" wrapText="1"/>
    </xf>
    <xf numFmtId="0" fontId="4" fillId="0" borderId="35" xfId="98" applyFont="1" applyBorder="1" applyAlignment="1">
      <alignment horizontal="center" vertical="center" shrinkToFit="1"/>
    </xf>
    <xf numFmtId="0" fontId="4" fillId="0" borderId="44" xfId="98" applyFont="1" applyBorder="1" applyAlignment="1">
      <alignment horizontal="center" vertical="center" shrinkToFit="1"/>
    </xf>
    <xf numFmtId="0" fontId="4" fillId="0" borderId="40" xfId="98" applyFont="1" applyBorder="1" applyAlignment="1">
      <alignment horizontal="center" vertical="center" shrinkToFit="1"/>
    </xf>
    <xf numFmtId="0" fontId="4" fillId="0" borderId="41" xfId="98" applyFont="1" applyBorder="1" applyAlignment="1">
      <alignment horizontal="center" vertical="center" shrinkToFit="1"/>
    </xf>
    <xf numFmtId="0" fontId="14" fillId="0" borderId="31" xfId="98" applyFont="1" applyBorder="1" applyAlignment="1">
      <alignment horizontal="center" vertical="center"/>
    </xf>
    <xf numFmtId="0" fontId="14" fillId="0" borderId="32" xfId="98" applyFont="1" applyBorder="1" applyAlignment="1">
      <alignment horizontal="center" vertical="center"/>
    </xf>
    <xf numFmtId="0" fontId="14" fillId="0" borderId="103" xfId="98" applyFont="1" applyBorder="1" applyAlignment="1">
      <alignment horizontal="center" vertical="center"/>
    </xf>
    <xf numFmtId="0" fontId="4" fillId="0" borderId="43" xfId="98" applyFont="1" applyBorder="1" applyAlignment="1">
      <alignment horizontal="center" vertical="center" shrinkToFit="1"/>
    </xf>
    <xf numFmtId="0" fontId="4" fillId="0" borderId="38" xfId="98" applyFont="1" applyBorder="1" applyAlignment="1">
      <alignment horizontal="center" vertical="center" shrinkToFit="1"/>
    </xf>
    <xf numFmtId="0" fontId="4" fillId="0" borderId="112" xfId="99" applyFont="1" applyBorder="1" applyAlignment="1">
      <alignment horizontal="center" vertical="center" shrinkToFit="1"/>
    </xf>
    <xf numFmtId="0" fontId="4" fillId="0" borderId="12" xfId="99" applyFont="1" applyBorder="1" applyAlignment="1">
      <alignment horizontal="center" vertical="center" shrinkToFit="1"/>
    </xf>
    <xf numFmtId="0" fontId="4" fillId="0" borderId="113" xfId="99" applyFont="1" applyBorder="1" applyAlignment="1">
      <alignment horizontal="center" vertical="center" shrinkToFit="1"/>
    </xf>
    <xf numFmtId="0" fontId="4" fillId="0" borderId="109" xfId="99" applyFont="1" applyBorder="1" applyAlignment="1">
      <alignment horizontal="center" vertical="center" shrinkToFit="1"/>
    </xf>
    <xf numFmtId="0" fontId="4" fillId="0" borderId="3" xfId="99" applyFont="1" applyBorder="1" applyAlignment="1">
      <alignment horizontal="center" vertical="center" shrinkToFit="1"/>
    </xf>
    <xf numFmtId="0" fontId="4" fillId="0" borderId="47" xfId="99" applyFont="1" applyBorder="1" applyAlignment="1">
      <alignment horizontal="center" vertical="center" shrinkToFit="1"/>
    </xf>
    <xf numFmtId="0" fontId="4" fillId="0" borderId="45" xfId="98" applyFont="1" applyBorder="1" applyAlignment="1">
      <alignment horizontal="center" vertical="center" shrinkToFit="1"/>
    </xf>
    <xf numFmtId="0" fontId="4" fillId="0" borderId="39" xfId="98" applyFont="1" applyBorder="1" applyAlignment="1">
      <alignment horizontal="center" vertical="center" shrinkToFit="1"/>
    </xf>
    <xf numFmtId="0" fontId="4" fillId="0" borderId="42" xfId="98" applyFont="1" applyBorder="1" applyAlignment="1">
      <alignment horizontal="center" vertical="center" shrinkToFit="1"/>
    </xf>
    <xf numFmtId="0" fontId="4" fillId="0" borderId="44" xfId="98" applyFont="1" applyBorder="1" applyAlignment="1">
      <alignment horizontal="center" vertical="center" wrapText="1" shrinkToFit="1"/>
    </xf>
    <xf numFmtId="0" fontId="4" fillId="0" borderId="44" xfId="100" applyFont="1" applyBorder="1" applyAlignment="1">
      <alignment horizontal="center" vertical="center" shrinkToFit="1"/>
    </xf>
    <xf numFmtId="0" fontId="4" fillId="0" borderId="35" xfId="100" applyFont="1" applyBorder="1" applyAlignment="1">
      <alignment horizontal="center" vertical="center" shrinkToFit="1"/>
    </xf>
    <xf numFmtId="0" fontId="7" fillId="27" borderId="0" xfId="66" applyFont="1" applyFill="1" applyAlignment="1">
      <alignment horizontal="center" vertical="center"/>
    </xf>
    <xf numFmtId="0" fontId="43" fillId="87" borderId="49" xfId="0" applyFont="1" applyFill="1" applyBorder="1" applyAlignment="1">
      <alignment horizontal="center" vertical="center"/>
    </xf>
    <xf numFmtId="0" fontId="43" fillId="87" borderId="102" xfId="0" applyFont="1" applyFill="1" applyBorder="1" applyAlignment="1">
      <alignment horizontal="center" vertical="center"/>
    </xf>
    <xf numFmtId="0" fontId="43" fillId="87" borderId="108" xfId="0" applyFont="1" applyFill="1" applyBorder="1" applyAlignment="1">
      <alignment horizontal="center" vertical="center"/>
    </xf>
    <xf numFmtId="0" fontId="43" fillId="87" borderId="32" xfId="0" applyFont="1" applyFill="1" applyBorder="1" applyAlignment="1">
      <alignment horizontal="center" vertical="center"/>
    </xf>
    <xf numFmtId="0" fontId="43" fillId="87" borderId="103" xfId="0" applyFont="1" applyFill="1" applyBorder="1" applyAlignment="1">
      <alignment horizontal="center" vertical="center"/>
    </xf>
    <xf numFmtId="0" fontId="43" fillId="0" borderId="43" xfId="0" applyFont="1" applyBorder="1" applyAlignment="1">
      <alignment horizontal="center" vertical="center" wrapText="1"/>
    </xf>
    <xf numFmtId="0" fontId="43" fillId="0" borderId="44" xfId="0" applyFont="1" applyBorder="1" applyAlignment="1">
      <alignment horizontal="center" vertical="center" wrapText="1"/>
    </xf>
    <xf numFmtId="0" fontId="43" fillId="87" borderId="39" xfId="0" applyFont="1" applyFill="1" applyBorder="1" applyAlignment="1">
      <alignment horizontal="center" vertical="center" wrapText="1"/>
    </xf>
    <xf numFmtId="2" fontId="66" fillId="0" borderId="0" xfId="20845" applyNumberFormat="1" applyFont="1" applyAlignment="1">
      <alignment horizontal="center" vertical="center" shrinkToFit="1"/>
    </xf>
    <xf numFmtId="242" fontId="66" fillId="0" borderId="0" xfId="20845" applyNumberFormat="1" applyFont="1" applyAlignment="1">
      <alignment horizontal="center" vertical="center" shrinkToFit="1"/>
    </xf>
    <xf numFmtId="12" fontId="66" fillId="0" borderId="0" xfId="20845" applyNumberFormat="1" applyFont="1" applyAlignment="1">
      <alignment horizontal="center" vertical="center" shrinkToFit="1"/>
    </xf>
    <xf numFmtId="0" fontId="196" fillId="0" borderId="2" xfId="20845" applyFont="1" applyBorder="1" applyAlignment="1">
      <alignment horizontal="center" vertical="center"/>
    </xf>
    <xf numFmtId="2" fontId="195" fillId="0" borderId="2" xfId="20845" applyNumberFormat="1" applyFont="1" applyBorder="1" applyAlignment="1">
      <alignment horizontal="center" vertical="center"/>
    </xf>
    <xf numFmtId="2" fontId="4" fillId="0" borderId="0" xfId="91" applyNumberFormat="1" applyFont="1" applyAlignment="1">
      <alignment horizontal="center" vertical="center"/>
    </xf>
    <xf numFmtId="0" fontId="4" fillId="0" borderId="0" xfId="91" applyFont="1" applyAlignment="1">
      <alignment horizontal="center" vertical="center"/>
    </xf>
    <xf numFmtId="2" fontId="66" fillId="0" borderId="0" xfId="20845" applyNumberFormat="1" applyFont="1" applyAlignment="1">
      <alignment horizontal="center" vertical="center"/>
    </xf>
    <xf numFmtId="3" fontId="195" fillId="0" borderId="2" xfId="20845" applyNumberFormat="1" applyFont="1" applyBorder="1" applyAlignment="1">
      <alignment horizontal="center" vertical="center"/>
    </xf>
    <xf numFmtId="0" fontId="195" fillId="0" borderId="2" xfId="20845" applyFont="1" applyBorder="1" applyAlignment="1">
      <alignment horizontal="center" vertical="center"/>
    </xf>
    <xf numFmtId="242" fontId="195" fillId="0" borderId="2" xfId="20845" applyNumberFormat="1" applyFont="1" applyBorder="1" applyAlignment="1">
      <alignment horizontal="center" vertical="center"/>
    </xf>
    <xf numFmtId="301" fontId="66" fillId="0" borderId="0" xfId="20845" applyNumberFormat="1" applyFont="1" applyAlignment="1">
      <alignment horizontal="center" vertical="center" textRotation="90"/>
    </xf>
    <xf numFmtId="2" fontId="195" fillId="0" borderId="0" xfId="20845" applyNumberFormat="1" applyFont="1" applyAlignment="1">
      <alignment horizontal="center" vertical="center"/>
    </xf>
    <xf numFmtId="2" fontId="66" fillId="0" borderId="0" xfId="20845" applyNumberFormat="1" applyFont="1" applyAlignment="1">
      <alignment horizontal="left" vertical="center"/>
    </xf>
    <xf numFmtId="177" fontId="4" fillId="0" borderId="0" xfId="91" applyNumberFormat="1" applyFont="1" applyAlignment="1">
      <alignment horizontal="center" vertical="center" shrinkToFit="1"/>
    </xf>
    <xf numFmtId="0" fontId="66" fillId="0" borderId="0" xfId="20845" applyFont="1" applyAlignment="1">
      <alignment horizontal="center" vertical="center" shrinkToFit="1"/>
    </xf>
    <xf numFmtId="304" fontId="66" fillId="0" borderId="93" xfId="20845" applyNumberFormat="1" applyFont="1" applyBorder="1" applyAlignment="1" applyProtection="1">
      <alignment horizontal="center" vertical="center" shrinkToFit="1"/>
      <protection hidden="1"/>
    </xf>
    <xf numFmtId="304" fontId="66" fillId="0" borderId="0" xfId="20845" applyNumberFormat="1" applyFont="1" applyAlignment="1" applyProtection="1">
      <alignment horizontal="center" vertical="center" shrinkToFit="1"/>
      <protection hidden="1"/>
    </xf>
    <xf numFmtId="0" fontId="43" fillId="25" borderId="2" xfId="0" applyFont="1" applyFill="1" applyBorder="1" applyAlignment="1">
      <alignment horizontal="center" vertical="center" wrapText="1"/>
    </xf>
    <xf numFmtId="0" fontId="43" fillId="25" borderId="2" xfId="0" applyFont="1" applyFill="1" applyBorder="1" applyAlignment="1">
      <alignment horizontal="center" vertical="center"/>
    </xf>
    <xf numFmtId="0" fontId="43" fillId="0" borderId="35" xfId="0" applyFont="1" applyBorder="1" applyAlignment="1">
      <alignment horizontal="center" vertical="center"/>
    </xf>
    <xf numFmtId="0" fontId="4" fillId="0" borderId="38" xfId="66" applyFont="1" applyBorder="1" applyAlignment="1">
      <alignment horizontal="center" vertical="center"/>
    </xf>
    <xf numFmtId="0" fontId="4" fillId="0" borderId="35" xfId="66" applyFont="1" applyBorder="1" applyAlignment="1">
      <alignment horizontal="center" vertical="center"/>
    </xf>
    <xf numFmtId="0" fontId="43" fillId="0" borderId="44" xfId="0" applyFont="1" applyBorder="1" applyAlignment="1">
      <alignment horizontal="center" vertical="center"/>
    </xf>
    <xf numFmtId="0" fontId="43" fillId="0" borderId="40" xfId="0" applyFont="1" applyBorder="1" applyAlignment="1">
      <alignment horizontal="center" vertical="center" wrapText="1"/>
    </xf>
    <xf numFmtId="0" fontId="43" fillId="0" borderId="41" xfId="0" applyFont="1" applyBorder="1" applyAlignment="1">
      <alignment horizontal="center" vertical="center" wrapText="1"/>
    </xf>
    <xf numFmtId="0" fontId="43" fillId="0" borderId="41" xfId="0" applyFont="1" applyBorder="1" applyAlignment="1">
      <alignment horizontal="center" vertical="center"/>
    </xf>
    <xf numFmtId="0" fontId="43" fillId="0" borderId="36" xfId="0" applyFont="1" applyBorder="1" applyAlignment="1">
      <alignment horizontal="center" vertical="center"/>
    </xf>
    <xf numFmtId="0" fontId="43" fillId="0" borderId="4" xfId="0" applyFont="1" applyBorder="1" applyAlignment="1">
      <alignment horizontal="center" vertical="center"/>
    </xf>
    <xf numFmtId="0" fontId="43" fillId="0" borderId="38" xfId="0" applyFont="1" applyBorder="1" applyAlignment="1">
      <alignment horizontal="center" vertical="center"/>
    </xf>
    <xf numFmtId="0" fontId="43" fillId="0" borderId="4" xfId="68" applyFont="1" applyBorder="1" applyAlignment="1">
      <alignment horizontal="center" vertical="center"/>
    </xf>
    <xf numFmtId="0" fontId="43" fillId="0" borderId="35" xfId="68" applyFont="1" applyBorder="1" applyAlignment="1">
      <alignment horizontal="center" vertical="center"/>
    </xf>
    <xf numFmtId="194" fontId="4" fillId="0" borderId="0" xfId="91" applyNumberFormat="1" applyFont="1" applyAlignment="1">
      <alignment horizontal="center" vertical="center"/>
    </xf>
    <xf numFmtId="2" fontId="4" fillId="0" borderId="0" xfId="91" applyNumberFormat="1" applyFont="1" applyAlignment="1">
      <alignment horizontal="left" vertical="center"/>
    </xf>
    <xf numFmtId="177" fontId="4" fillId="0" borderId="0" xfId="93" applyNumberFormat="1" applyFont="1" applyAlignment="1">
      <alignment horizontal="center" vertical="center" shrinkToFit="1"/>
    </xf>
    <xf numFmtId="0" fontId="4" fillId="0" borderId="0" xfId="91" applyFont="1" applyAlignment="1">
      <alignment horizontal="left" vertical="center"/>
    </xf>
    <xf numFmtId="0" fontId="4" fillId="0" borderId="23" xfId="91" applyFont="1" applyBorder="1" applyAlignment="1">
      <alignment horizontal="center" vertical="center"/>
    </xf>
    <xf numFmtId="2" fontId="45" fillId="0" borderId="2" xfId="91" applyNumberFormat="1" applyFont="1" applyBorder="1" applyAlignment="1">
      <alignment horizontal="center" vertical="center"/>
    </xf>
    <xf numFmtId="0" fontId="16" fillId="0" borderId="2" xfId="91" applyFont="1" applyBorder="1" applyAlignment="1">
      <alignment horizontal="center" vertical="center"/>
    </xf>
    <xf numFmtId="0" fontId="45" fillId="0" borderId="2" xfId="91" applyFont="1" applyBorder="1" applyAlignment="1">
      <alignment horizontal="center" vertical="center"/>
    </xf>
    <xf numFmtId="2" fontId="16" fillId="0" borderId="0" xfId="91" applyNumberFormat="1" applyFont="1" applyAlignment="1">
      <alignment horizontal="center" vertical="top" shrinkToFit="1"/>
    </xf>
    <xf numFmtId="2" fontId="16" fillId="0" borderId="0" xfId="91" applyNumberFormat="1" applyFont="1" applyAlignment="1">
      <alignment horizontal="center" shrinkToFit="1"/>
    </xf>
    <xf numFmtId="2" fontId="16" fillId="0" borderId="0" xfId="91" applyNumberFormat="1" applyFont="1" applyAlignment="1">
      <alignment horizontal="center" vertical="center" shrinkToFit="1"/>
    </xf>
    <xf numFmtId="2" fontId="16" fillId="0" borderId="0" xfId="91" applyNumberFormat="1" applyFont="1" applyAlignment="1">
      <alignment horizontal="left" vertical="center" shrinkToFit="1"/>
    </xf>
    <xf numFmtId="2" fontId="16" fillId="0" borderId="0" xfId="91" applyNumberFormat="1" applyFont="1" applyAlignment="1">
      <alignment horizontal="right" vertical="center" shrinkToFit="1"/>
    </xf>
    <xf numFmtId="2" fontId="49" fillId="0" borderId="2" xfId="91" applyNumberFormat="1" applyFont="1" applyBorder="1" applyAlignment="1">
      <alignment horizontal="center" vertical="center"/>
    </xf>
    <xf numFmtId="2" fontId="16" fillId="0" borderId="0" xfId="91" applyNumberFormat="1" applyFont="1" applyAlignment="1">
      <alignment horizontal="center" vertical="center"/>
    </xf>
    <xf numFmtId="179" fontId="45" fillId="0" borderId="2" xfId="91" applyNumberFormat="1" applyFont="1" applyBorder="1" applyAlignment="1">
      <alignment horizontal="center" vertical="center"/>
    </xf>
    <xf numFmtId="2" fontId="16" fillId="0" borderId="0" xfId="91" applyNumberFormat="1" applyFont="1" applyAlignment="1">
      <alignment horizontal="center" textRotation="90" shrinkToFit="1"/>
    </xf>
    <xf numFmtId="0" fontId="5" fillId="0" borderId="0" xfId="92" applyAlignment="1">
      <alignment horizontal="center"/>
    </xf>
    <xf numFmtId="2" fontId="16" fillId="0" borderId="2" xfId="91" applyNumberFormat="1" applyFont="1" applyBorder="1" applyAlignment="1">
      <alignment horizontal="center" vertical="center"/>
    </xf>
    <xf numFmtId="0" fontId="16" fillId="0" borderId="0" xfId="91" applyFont="1" applyAlignment="1">
      <alignment horizontal="center" vertical="center"/>
    </xf>
    <xf numFmtId="2" fontId="16" fillId="0" borderId="0" xfId="91" applyNumberFormat="1" applyFont="1" applyAlignment="1">
      <alignment horizontal="center" vertical="center" textRotation="90"/>
    </xf>
    <xf numFmtId="0" fontId="5" fillId="0" borderId="0" xfId="92" applyAlignment="1">
      <alignment horizontal="center" vertical="center"/>
    </xf>
    <xf numFmtId="0" fontId="16" fillId="0" borderId="3" xfId="91" applyFont="1" applyBorder="1" applyAlignment="1">
      <alignment horizontal="center" vertical="center"/>
    </xf>
    <xf numFmtId="2" fontId="16" fillId="0" borderId="0" xfId="91" applyNumberFormat="1" applyFont="1" applyAlignment="1">
      <alignment horizontal="center" vertical="center" textRotation="90" shrinkToFit="1"/>
    </xf>
    <xf numFmtId="0" fontId="16" fillId="0" borderId="0" xfId="91" applyFont="1" applyAlignment="1">
      <alignment horizontal="center" vertical="center" textRotation="90" shrinkToFit="1"/>
    </xf>
    <xf numFmtId="0" fontId="5" fillId="0" borderId="0" xfId="92" applyAlignment="1">
      <alignment horizontal="center" vertical="center" textRotation="90" shrinkToFit="1"/>
    </xf>
    <xf numFmtId="0" fontId="16" fillId="0" borderId="25" xfId="91" applyFont="1" applyBorder="1" applyAlignment="1">
      <alignment horizontal="center" vertical="center"/>
    </xf>
    <xf numFmtId="177" fontId="16" fillId="0" borderId="0" xfId="91" applyNumberFormat="1" applyFont="1" applyAlignment="1">
      <alignment horizontal="center" vertical="center" textRotation="90" shrinkToFit="1"/>
    </xf>
    <xf numFmtId="178" fontId="16" fillId="0" borderId="0" xfId="91" applyNumberFormat="1" applyFont="1" applyAlignment="1">
      <alignment horizontal="center" vertical="center"/>
    </xf>
    <xf numFmtId="178" fontId="16" fillId="0" borderId="23" xfId="91" applyNumberFormat="1" applyFont="1" applyBorder="1" applyAlignment="1">
      <alignment horizontal="center" vertical="center"/>
    </xf>
    <xf numFmtId="2" fontId="16" fillId="0" borderId="0" xfId="91" applyNumberFormat="1" applyFont="1" applyAlignment="1">
      <alignment horizontal="center"/>
    </xf>
    <xf numFmtId="0" fontId="16" fillId="0" borderId="0" xfId="91" applyFont="1" applyAlignment="1">
      <alignment horizontal="center"/>
    </xf>
    <xf numFmtId="0" fontId="16" fillId="0" borderId="20" xfId="91" applyFont="1" applyBorder="1" applyAlignment="1">
      <alignment horizontal="center" vertical="center"/>
    </xf>
    <xf numFmtId="0" fontId="16" fillId="0" borderId="6" xfId="91" applyFont="1" applyBorder="1" applyAlignment="1">
      <alignment horizontal="center" vertical="center"/>
    </xf>
    <xf numFmtId="0" fontId="16" fillId="0" borderId="9" xfId="91" applyFont="1" applyBorder="1" applyAlignment="1">
      <alignment horizontal="center" vertical="center"/>
    </xf>
    <xf numFmtId="0" fontId="49" fillId="0" borderId="2" xfId="91" applyFont="1" applyBorder="1" applyAlignment="1">
      <alignment horizontal="center" vertical="center"/>
    </xf>
    <xf numFmtId="1" fontId="44" fillId="0" borderId="1" xfId="91" applyNumberFormat="1" applyFont="1" applyBorder="1" applyAlignment="1">
      <alignment horizontal="center" vertical="center"/>
    </xf>
    <xf numFmtId="1" fontId="44" fillId="0" borderId="12" xfId="91" applyNumberFormat="1" applyFont="1" applyBorder="1" applyAlignment="1">
      <alignment horizontal="center" vertical="center"/>
    </xf>
    <xf numFmtId="1" fontId="44" fillId="0" borderId="5" xfId="91" applyNumberFormat="1" applyFont="1" applyBorder="1" applyAlignment="1">
      <alignment horizontal="center" vertical="center"/>
    </xf>
    <xf numFmtId="1" fontId="44" fillId="0" borderId="28" xfId="91" applyNumberFormat="1" applyFont="1" applyBorder="1" applyAlignment="1">
      <alignment horizontal="center" vertical="center"/>
    </xf>
    <xf numFmtId="1" fontId="44" fillId="0" borderId="21" xfId="91" applyNumberFormat="1" applyFont="1" applyBorder="1" applyAlignment="1">
      <alignment horizontal="center" vertical="center"/>
    </xf>
    <xf numFmtId="1" fontId="44" fillId="0" borderId="29" xfId="91" applyNumberFormat="1" applyFont="1" applyBorder="1" applyAlignment="1">
      <alignment horizontal="center" vertical="center"/>
    </xf>
    <xf numFmtId="0" fontId="14" fillId="0" borderId="1" xfId="91" applyFont="1" applyBorder="1" applyAlignment="1">
      <alignment horizontal="center" vertical="center" wrapText="1"/>
    </xf>
    <xf numFmtId="0" fontId="14" fillId="0" borderId="11" xfId="91" applyFont="1" applyBorder="1" applyAlignment="1">
      <alignment horizontal="center" vertical="center" wrapText="1"/>
    </xf>
    <xf numFmtId="2" fontId="14" fillId="0" borderId="0" xfId="91" applyNumberFormat="1" applyFont="1" applyAlignment="1">
      <alignment horizontal="center" vertical="center"/>
    </xf>
    <xf numFmtId="0" fontId="46" fillId="0" borderId="0" xfId="91" applyFont="1" applyAlignment="1">
      <alignment horizontal="right" vertical="center"/>
    </xf>
    <xf numFmtId="0" fontId="46" fillId="0" borderId="0" xfId="91" applyFont="1" applyAlignment="1">
      <alignment horizontal="center" vertical="center"/>
    </xf>
    <xf numFmtId="0" fontId="46" fillId="0" borderId="0" xfId="91" applyFont="1" applyAlignment="1">
      <alignment horizontal="left" vertical="center"/>
    </xf>
    <xf numFmtId="0" fontId="43" fillId="25" borderId="44" xfId="0" applyFont="1" applyFill="1" applyBorder="1" applyAlignment="1">
      <alignment horizontal="center" vertical="center"/>
    </xf>
    <xf numFmtId="0" fontId="43" fillId="25" borderId="45" xfId="0" applyFont="1" applyFill="1" applyBorder="1" applyAlignment="1">
      <alignment horizontal="center" vertical="center"/>
    </xf>
    <xf numFmtId="0" fontId="43" fillId="25" borderId="35" xfId="0" applyFont="1" applyFill="1" applyBorder="1" applyAlignment="1">
      <alignment horizontal="center" vertical="center" wrapText="1"/>
    </xf>
    <xf numFmtId="0" fontId="43" fillId="25" borderId="41" xfId="0" applyFont="1" applyFill="1" applyBorder="1" applyAlignment="1">
      <alignment horizontal="center" vertical="center" wrapText="1"/>
    </xf>
    <xf numFmtId="0" fontId="43" fillId="0" borderId="30" xfId="68" applyFont="1" applyBorder="1" applyAlignment="1">
      <alignment horizontal="center" vertical="center" wrapText="1"/>
    </xf>
    <xf numFmtId="0" fontId="43" fillId="0" borderId="46" xfId="68" applyFont="1" applyBorder="1" applyAlignment="1">
      <alignment horizontal="center" vertical="center" wrapText="1"/>
    </xf>
    <xf numFmtId="0" fontId="43" fillId="25" borderId="39" xfId="0" applyFont="1" applyFill="1" applyBorder="1" applyAlignment="1">
      <alignment horizontal="center" vertical="center" wrapText="1"/>
    </xf>
    <xf numFmtId="0" fontId="43" fillId="25" borderId="42" xfId="0" applyFont="1" applyFill="1" applyBorder="1" applyAlignment="1">
      <alignment horizontal="center" vertical="center"/>
    </xf>
    <xf numFmtId="0" fontId="43" fillId="25" borderId="41" xfId="0" applyFont="1" applyFill="1" applyBorder="1" applyAlignment="1">
      <alignment horizontal="center" vertical="center"/>
    </xf>
    <xf numFmtId="0" fontId="43" fillId="25" borderId="43" xfId="0" applyFont="1" applyFill="1" applyBorder="1" applyAlignment="1">
      <alignment horizontal="center" vertical="center"/>
    </xf>
    <xf numFmtId="0" fontId="43" fillId="25" borderId="38" xfId="0" applyFont="1" applyFill="1" applyBorder="1" applyAlignment="1">
      <alignment horizontal="center" vertical="center"/>
    </xf>
    <xf numFmtId="0" fontId="43" fillId="25" borderId="35" xfId="0" applyFont="1" applyFill="1" applyBorder="1" applyAlignment="1">
      <alignment horizontal="center" vertical="center"/>
    </xf>
    <xf numFmtId="0" fontId="43" fillId="25" borderId="40" xfId="0" applyFont="1" applyFill="1" applyBorder="1" applyAlignment="1">
      <alignment horizontal="center" vertical="center"/>
    </xf>
    <xf numFmtId="301" fontId="66" fillId="0" borderId="93" xfId="20845" applyNumberFormat="1" applyFont="1" applyBorder="1" applyAlignment="1">
      <alignment horizontal="center" vertical="center" textRotation="90"/>
    </xf>
    <xf numFmtId="0" fontId="196" fillId="0" borderId="20" xfId="20845" applyFont="1" applyBorder="1" applyAlignment="1">
      <alignment horizontal="center" vertical="center"/>
    </xf>
    <xf numFmtId="0" fontId="196" fillId="0" borderId="9" xfId="20845" applyFont="1" applyBorder="1" applyAlignment="1">
      <alignment horizontal="center" vertical="center"/>
    </xf>
    <xf numFmtId="3" fontId="195" fillId="0" borderId="20" xfId="20845" applyNumberFormat="1" applyFont="1" applyBorder="1" applyAlignment="1">
      <alignment horizontal="center" vertical="center"/>
    </xf>
    <xf numFmtId="3" fontId="195" fillId="0" borderId="84" xfId="20845" applyNumberFormat="1" applyFont="1" applyBorder="1" applyAlignment="1">
      <alignment horizontal="center" vertical="center"/>
    </xf>
    <xf numFmtId="3" fontId="195" fillId="0" borderId="9" xfId="20845" applyNumberFormat="1" applyFont="1" applyBorder="1" applyAlignment="1">
      <alignment horizontal="center" vertical="center"/>
    </xf>
    <xf numFmtId="242" fontId="195" fillId="0" borderId="20" xfId="20845" applyNumberFormat="1" applyFont="1" applyBorder="1" applyAlignment="1">
      <alignment horizontal="center" vertical="center"/>
    </xf>
    <xf numFmtId="242" fontId="195" fillId="0" borderId="84" xfId="20845" applyNumberFormat="1" applyFont="1" applyBorder="1" applyAlignment="1">
      <alignment horizontal="center" vertical="center"/>
    </xf>
    <xf numFmtId="242" fontId="195" fillId="0" borderId="9" xfId="20845" applyNumberFormat="1" applyFont="1" applyBorder="1" applyAlignment="1">
      <alignment horizontal="center" vertical="center"/>
    </xf>
    <xf numFmtId="2" fontId="195" fillId="0" borderId="20" xfId="20845" applyNumberFormat="1" applyFont="1" applyBorder="1" applyAlignment="1">
      <alignment horizontal="center" vertical="center"/>
    </xf>
    <xf numFmtId="2" fontId="195" fillId="0" borderId="84" xfId="20845" applyNumberFormat="1" applyFont="1" applyBorder="1" applyAlignment="1">
      <alignment horizontal="center" vertical="center"/>
    </xf>
    <xf numFmtId="2" fontId="195" fillId="0" borderId="9" xfId="20845" applyNumberFormat="1" applyFont="1" applyBorder="1" applyAlignment="1">
      <alignment horizontal="center" vertical="center"/>
    </xf>
    <xf numFmtId="0" fontId="4" fillId="25" borderId="45" xfId="106" applyFont="1" applyFill="1" applyBorder="1" applyAlignment="1">
      <alignment horizontal="center" vertical="center"/>
    </xf>
    <xf numFmtId="0" fontId="4" fillId="25" borderId="42" xfId="106" applyFont="1" applyFill="1" applyBorder="1" applyAlignment="1">
      <alignment horizontal="center" vertical="center"/>
    </xf>
    <xf numFmtId="0" fontId="59" fillId="0" borderId="114" xfId="106" applyFont="1" applyBorder="1" applyAlignment="1">
      <alignment horizontal="center" vertical="center"/>
    </xf>
    <xf numFmtId="0" fontId="59" fillId="0" borderId="107" xfId="106" applyFont="1" applyBorder="1" applyAlignment="1">
      <alignment horizontal="center" vertical="center"/>
    </xf>
    <xf numFmtId="0" fontId="4" fillId="25" borderId="43" xfId="106" applyFont="1" applyFill="1" applyBorder="1" applyAlignment="1">
      <alignment horizontal="center" vertical="center"/>
    </xf>
    <xf numFmtId="0" fontId="4" fillId="25" borderId="40" xfId="106" applyFont="1" applyFill="1" applyBorder="1" applyAlignment="1">
      <alignment horizontal="center" vertical="center"/>
    </xf>
    <xf numFmtId="0" fontId="4" fillId="25" borderId="44" xfId="106" applyFont="1" applyFill="1" applyBorder="1" applyAlignment="1">
      <alignment horizontal="center" vertical="center"/>
    </xf>
    <xf numFmtId="0" fontId="4" fillId="25" borderId="41" xfId="106" applyFont="1" applyFill="1" applyBorder="1" applyAlignment="1">
      <alignment horizontal="center" vertical="center"/>
    </xf>
    <xf numFmtId="0" fontId="43" fillId="25" borderId="39" xfId="0" applyFont="1" applyFill="1" applyBorder="1" applyAlignment="1">
      <alignment horizontal="center" vertical="center"/>
    </xf>
    <xf numFmtId="0" fontId="57" fillId="0" borderId="0" xfId="91" applyFont="1" applyAlignment="1">
      <alignment horizontal="center" vertical="center"/>
    </xf>
    <xf numFmtId="2" fontId="45" fillId="0" borderId="0" xfId="91" applyNumberFormat="1" applyFont="1" applyAlignment="1">
      <alignment horizontal="center" vertical="center"/>
    </xf>
    <xf numFmtId="0" fontId="45" fillId="0" borderId="0" xfId="91" applyFont="1" applyAlignment="1">
      <alignment horizontal="center" vertical="center"/>
    </xf>
    <xf numFmtId="2" fontId="49" fillId="0" borderId="0" xfId="91" applyNumberFormat="1" applyFont="1" applyAlignment="1">
      <alignment horizontal="center" vertical="center"/>
    </xf>
    <xf numFmtId="179" fontId="45" fillId="0" borderId="0" xfId="91" applyNumberFormat="1" applyFont="1" applyAlignment="1">
      <alignment horizontal="center" vertical="center"/>
    </xf>
    <xf numFmtId="1" fontId="4" fillId="0" borderId="0" xfId="91" applyNumberFormat="1" applyFont="1" applyAlignment="1">
      <alignment horizontal="center" vertical="center"/>
    </xf>
    <xf numFmtId="2" fontId="4" fillId="0" borderId="21" xfId="91" applyNumberFormat="1" applyFont="1" applyBorder="1" applyAlignment="1">
      <alignment horizontal="center" vertical="center"/>
    </xf>
    <xf numFmtId="0" fontId="4" fillId="0" borderId="21" xfId="91" applyFont="1" applyBorder="1" applyAlignment="1">
      <alignment horizontal="center" vertical="center"/>
    </xf>
    <xf numFmtId="194" fontId="4" fillId="0" borderId="21" xfId="91" applyNumberFormat="1" applyFont="1" applyBorder="1" applyAlignment="1">
      <alignment horizontal="center" vertical="center"/>
    </xf>
    <xf numFmtId="0" fontId="4" fillId="0" borderId="21" xfId="91" applyFont="1" applyBorder="1" applyAlignment="1">
      <alignment horizontal="left" vertical="center"/>
    </xf>
    <xf numFmtId="179" fontId="16" fillId="0" borderId="0" xfId="91" applyNumberFormat="1" applyFont="1" applyAlignment="1">
      <alignment horizontal="center" vertical="center" textRotation="90" shrinkToFit="1"/>
    </xf>
    <xf numFmtId="0" fontId="57" fillId="0" borderId="20" xfId="91" applyFont="1" applyBorder="1" applyAlignment="1">
      <alignment horizontal="center" vertical="center"/>
    </xf>
    <xf numFmtId="0" fontId="57" fillId="0" borderId="6" xfId="91" applyFont="1" applyBorder="1" applyAlignment="1">
      <alignment horizontal="center" vertical="center"/>
    </xf>
    <xf numFmtId="0" fontId="57" fillId="0" borderId="9" xfId="91" applyFont="1" applyBorder="1" applyAlignment="1">
      <alignment horizontal="center" vertical="center"/>
    </xf>
    <xf numFmtId="0" fontId="59" fillId="0" borderId="41" xfId="106" applyFont="1" applyBorder="1" applyAlignment="1">
      <alignment horizontal="center" vertical="center"/>
    </xf>
    <xf numFmtId="0" fontId="203" fillId="0" borderId="0" xfId="0" applyFont="1" applyAlignment="1">
      <alignment horizontal="center" vertical="center"/>
    </xf>
    <xf numFmtId="0" fontId="203" fillId="0" borderId="21" xfId="0" applyFont="1" applyBorder="1" applyAlignment="1">
      <alignment horizontal="center" vertical="center"/>
    </xf>
    <xf numFmtId="0" fontId="205" fillId="86" borderId="2" xfId="0" applyFont="1" applyFill="1" applyBorder="1" applyAlignment="1">
      <alignment horizontal="center" vertical="center"/>
    </xf>
    <xf numFmtId="0" fontId="205" fillId="86" borderId="2" xfId="0" applyFont="1" applyFill="1" applyBorder="1" applyAlignment="1">
      <alignment horizontal="center" vertical="center" wrapText="1"/>
    </xf>
    <xf numFmtId="0" fontId="206" fillId="0" borderId="85" xfId="0" applyFont="1" applyBorder="1" applyAlignment="1">
      <alignment horizontal="center" vertical="center" wrapText="1"/>
    </xf>
    <xf numFmtId="0" fontId="206" fillId="0" borderId="92" xfId="0" applyFont="1" applyBorder="1" applyAlignment="1">
      <alignment horizontal="center" vertical="center" wrapText="1"/>
    </xf>
    <xf numFmtId="0" fontId="206" fillId="0" borderId="2" xfId="0" applyFont="1" applyBorder="1" applyAlignment="1">
      <alignment horizontal="center" vertical="center" wrapText="1"/>
    </xf>
    <xf numFmtId="257" fontId="206" fillId="0" borderId="2" xfId="0" applyNumberFormat="1" applyFont="1" applyBorder="1" applyAlignment="1">
      <alignment horizontal="center" vertical="center"/>
    </xf>
    <xf numFmtId="0" fontId="206" fillId="0" borderId="95" xfId="0" applyFont="1" applyBorder="1" applyAlignment="1">
      <alignment horizontal="center" vertical="center" wrapText="1"/>
    </xf>
    <xf numFmtId="0" fontId="206" fillId="0" borderId="96" xfId="0" applyFont="1" applyBorder="1" applyAlignment="1">
      <alignment horizontal="center" vertical="center"/>
    </xf>
    <xf numFmtId="0" fontId="206" fillId="0" borderId="24" xfId="0" applyFont="1" applyBorder="1" applyAlignment="1">
      <alignment horizontal="center" vertical="center" wrapText="1"/>
    </xf>
    <xf numFmtId="0" fontId="206" fillId="0" borderId="95" xfId="0" applyFont="1" applyBorder="1" applyAlignment="1">
      <alignment horizontal="center" vertical="center"/>
    </xf>
    <xf numFmtId="0" fontId="206" fillId="0" borderId="85" xfId="0" applyFont="1" applyBorder="1" applyAlignment="1">
      <alignment horizontal="center" vertical="center"/>
    </xf>
    <xf numFmtId="0" fontId="206" fillId="0" borderId="24" xfId="0" applyFont="1" applyBorder="1" applyAlignment="1">
      <alignment horizontal="center" vertical="center"/>
    </xf>
    <xf numFmtId="0" fontId="206" fillId="0" borderId="43" xfId="0" applyFont="1" applyBorder="1" applyAlignment="1">
      <alignment horizontal="center" vertical="center" wrapText="1"/>
    </xf>
    <xf numFmtId="0" fontId="206" fillId="0" borderId="38" xfId="0" applyFont="1" applyBorder="1" applyAlignment="1">
      <alignment horizontal="center" vertical="center"/>
    </xf>
    <xf numFmtId="0" fontId="205" fillId="0" borderId="43" xfId="0" applyFont="1" applyBorder="1" applyAlignment="1">
      <alignment horizontal="center" vertical="center"/>
    </xf>
    <xf numFmtId="0" fontId="205" fillId="0" borderId="38" xfId="0" applyFont="1" applyBorder="1" applyAlignment="1">
      <alignment horizontal="center" vertical="center"/>
    </xf>
    <xf numFmtId="0" fontId="205" fillId="0" borderId="40" xfId="0" applyFont="1" applyBorder="1" applyAlignment="1">
      <alignment horizontal="center" vertical="center"/>
    </xf>
    <xf numFmtId="0" fontId="205" fillId="0" borderId="44" xfId="0" applyFont="1" applyBorder="1" applyAlignment="1">
      <alignment horizontal="center" vertical="center" wrapText="1"/>
    </xf>
    <xf numFmtId="0" fontId="205" fillId="0" borderId="35" xfId="0" applyFont="1" applyBorder="1" applyAlignment="1">
      <alignment horizontal="center" vertical="center" wrapText="1"/>
    </xf>
    <xf numFmtId="0" fontId="205" fillId="0" borderId="41" xfId="0" applyFont="1" applyBorder="1" applyAlignment="1">
      <alignment horizontal="center" vertical="center"/>
    </xf>
    <xf numFmtId="0" fontId="205" fillId="0" borderId="45" xfId="0" applyFont="1" applyBorder="1" applyAlignment="1">
      <alignment horizontal="center" vertical="center" shrinkToFit="1"/>
    </xf>
    <xf numFmtId="0" fontId="205" fillId="0" borderId="39" xfId="0" applyFont="1" applyBorder="1" applyAlignment="1">
      <alignment horizontal="center" vertical="center" shrinkToFit="1"/>
    </xf>
    <xf numFmtId="0" fontId="205" fillId="0" borderId="42" xfId="0" applyFont="1" applyBorder="1" applyAlignment="1">
      <alignment horizontal="center" vertical="center" shrinkToFit="1"/>
    </xf>
    <xf numFmtId="0" fontId="205" fillId="0" borderId="41" xfId="0" applyFont="1" applyBorder="1" applyAlignment="1">
      <alignment horizontal="center" vertical="center" wrapText="1"/>
    </xf>
    <xf numFmtId="0" fontId="205" fillId="0" borderId="85" xfId="0" applyFont="1" applyBorder="1" applyAlignment="1">
      <alignment horizontal="center" vertical="center"/>
    </xf>
    <xf numFmtId="0" fontId="205" fillId="0" borderId="24" xfId="0" applyFont="1" applyBorder="1" applyAlignment="1">
      <alignment horizontal="center" vertical="center"/>
    </xf>
    <xf numFmtId="0" fontId="205" fillId="0" borderId="1" xfId="0" applyFont="1" applyBorder="1" applyAlignment="1">
      <alignment horizontal="center" vertical="center"/>
    </xf>
    <xf numFmtId="0" fontId="205" fillId="0" borderId="12" xfId="0" applyFont="1" applyBorder="1" applyAlignment="1">
      <alignment horizontal="center" vertical="center"/>
    </xf>
    <xf numFmtId="0" fontId="205" fillId="0" borderId="5" xfId="0" applyFont="1" applyBorder="1" applyAlignment="1">
      <alignment horizontal="center" vertical="center"/>
    </xf>
    <xf numFmtId="0" fontId="205" fillId="0" borderId="28" xfId="0" applyFont="1" applyBorder="1" applyAlignment="1">
      <alignment horizontal="center" vertical="center"/>
    </xf>
    <xf numFmtId="0" fontId="205" fillId="0" borderId="21" xfId="0" applyFont="1" applyBorder="1" applyAlignment="1">
      <alignment horizontal="center" vertical="center"/>
    </xf>
    <xf numFmtId="0" fontId="205" fillId="0" borderId="29" xfId="0" applyFont="1" applyBorder="1" applyAlignment="1">
      <alignment horizontal="center" vertical="center"/>
    </xf>
    <xf numFmtId="0" fontId="206" fillId="0" borderId="93" xfId="0" applyFont="1" applyBorder="1" applyAlignment="1">
      <alignment horizontal="center" vertical="center"/>
    </xf>
    <xf numFmtId="0" fontId="206" fillId="0" borderId="0" xfId="0" applyFont="1" applyAlignment="1">
      <alignment horizontal="center" vertical="center"/>
    </xf>
    <xf numFmtId="315" fontId="208" fillId="0" borderId="0" xfId="0" applyNumberFormat="1" applyFont="1" applyAlignment="1">
      <alignment horizontal="center" vertical="center"/>
    </xf>
    <xf numFmtId="316" fontId="206" fillId="0" borderId="0" xfId="0" applyNumberFormat="1" applyFont="1" applyAlignment="1">
      <alignment horizontal="center" vertical="center"/>
    </xf>
    <xf numFmtId="2" fontId="208" fillId="0" borderId="0" xfId="0" applyNumberFormat="1" applyFont="1" applyAlignment="1">
      <alignment horizontal="center" vertical="center"/>
    </xf>
    <xf numFmtId="2" fontId="209" fillId="0" borderId="0" xfId="0" applyNumberFormat="1" applyFont="1" applyAlignment="1">
      <alignment horizontal="center" vertical="center"/>
    </xf>
    <xf numFmtId="242" fontId="206" fillId="0" borderId="93" xfId="0" applyNumberFormat="1" applyFont="1" applyBorder="1" applyAlignment="1">
      <alignment horizontal="center" vertical="center"/>
    </xf>
    <xf numFmtId="242" fontId="206" fillId="0" borderId="0" xfId="0" applyNumberFormat="1" applyFont="1" applyAlignment="1">
      <alignment horizontal="center" vertical="center"/>
    </xf>
    <xf numFmtId="242" fontId="206" fillId="0" borderId="23" xfId="0" applyNumberFormat="1" applyFont="1" applyBorder="1" applyAlignment="1">
      <alignment horizontal="center" vertical="center"/>
    </xf>
    <xf numFmtId="2" fontId="208" fillId="0" borderId="84" xfId="0" applyNumberFormat="1" applyFont="1" applyBorder="1" applyAlignment="1">
      <alignment horizontal="center" vertical="center"/>
    </xf>
    <xf numFmtId="317" fontId="209" fillId="0" borderId="12" xfId="0" applyNumberFormat="1" applyFont="1" applyBorder="1" applyAlignment="1">
      <alignment horizontal="center" vertical="center" textRotation="90"/>
    </xf>
    <xf numFmtId="317" fontId="209" fillId="0" borderId="0" xfId="0" applyNumberFormat="1" applyFont="1" applyAlignment="1">
      <alignment horizontal="center" vertical="center" textRotation="90"/>
    </xf>
    <xf numFmtId="317" fontId="209" fillId="0" borderId="21" xfId="0" applyNumberFormat="1" applyFont="1" applyBorder="1" applyAlignment="1">
      <alignment horizontal="center" vertical="center" textRotation="90"/>
    </xf>
    <xf numFmtId="0" fontId="206" fillId="0" borderId="0" xfId="0" applyFont="1" applyAlignment="1">
      <alignment horizontal="distributed" vertical="center"/>
    </xf>
    <xf numFmtId="2" fontId="208" fillId="0" borderId="12" xfId="0" applyNumberFormat="1" applyFont="1" applyBorder="1" applyAlignment="1">
      <alignment horizontal="center" vertical="center"/>
    </xf>
    <xf numFmtId="2" fontId="208" fillId="0" borderId="99" xfId="0" applyNumberFormat="1" applyFont="1" applyBorder="1" applyAlignment="1">
      <alignment horizontal="center" vertical="center"/>
    </xf>
    <xf numFmtId="0" fontId="206" fillId="0" borderId="12" xfId="0" applyFont="1" applyBorder="1" applyAlignment="1">
      <alignment horizontal="distributed" vertical="center"/>
    </xf>
    <xf numFmtId="2" fontId="208" fillId="0" borderId="98" xfId="0" applyNumberFormat="1" applyFont="1" applyBorder="1" applyAlignment="1">
      <alignment horizontal="center" vertical="center"/>
    </xf>
    <xf numFmtId="2" fontId="208" fillId="0" borderId="21" xfId="0" applyNumberFormat="1" applyFont="1" applyBorder="1" applyAlignment="1">
      <alignment horizontal="center" vertical="center"/>
    </xf>
    <xf numFmtId="49" fontId="206" fillId="0" borderId="0" xfId="0" applyNumberFormat="1" applyFont="1" applyAlignment="1">
      <alignment horizontal="center" vertical="center"/>
    </xf>
    <xf numFmtId="2" fontId="209" fillId="0" borderId="93" xfId="0" applyNumberFormat="1" applyFont="1" applyBorder="1" applyAlignment="1">
      <alignment horizontal="center" vertical="center"/>
    </xf>
    <xf numFmtId="2" fontId="209" fillId="0" borderId="23" xfId="0" applyNumberFormat="1" applyFont="1" applyBorder="1" applyAlignment="1">
      <alignment horizontal="center" vertical="center"/>
    </xf>
    <xf numFmtId="2" fontId="206" fillId="0" borderId="0" xfId="0" applyNumberFormat="1" applyFont="1" applyAlignment="1">
      <alignment horizontal="center" vertical="center"/>
    </xf>
    <xf numFmtId="12" fontId="206" fillId="0" borderId="0" xfId="0" applyNumberFormat="1" applyFont="1" applyAlignment="1">
      <alignment horizontal="center" vertical="center"/>
    </xf>
    <xf numFmtId="177" fontId="206" fillId="0" borderId="0" xfId="0" applyNumberFormat="1" applyFont="1" applyAlignment="1">
      <alignment horizontal="center" vertical="center"/>
    </xf>
    <xf numFmtId="0" fontId="206" fillId="0" borderId="23" xfId="0" applyFont="1" applyBorder="1" applyAlignment="1">
      <alignment horizontal="center" vertical="center"/>
    </xf>
    <xf numFmtId="2" fontId="208" fillId="0" borderId="97" xfId="0" applyNumberFormat="1" applyFont="1" applyBorder="1" applyAlignment="1">
      <alignment horizontal="center" vertical="center"/>
    </xf>
    <xf numFmtId="0" fontId="59" fillId="0" borderId="1" xfId="48764" applyFont="1" applyBorder="1" applyAlignment="1">
      <alignment horizontal="center" vertical="center"/>
    </xf>
    <xf numFmtId="0" fontId="59" fillId="0" borderId="5" xfId="48764" applyFont="1" applyBorder="1" applyAlignment="1">
      <alignment horizontal="center" vertical="center"/>
    </xf>
    <xf numFmtId="0" fontId="59" fillId="0" borderId="28" xfId="48764" applyFont="1" applyBorder="1" applyAlignment="1">
      <alignment horizontal="center" vertical="center"/>
    </xf>
    <xf numFmtId="0" fontId="59" fillId="0" borderId="29" xfId="48764" applyFont="1" applyBorder="1" applyAlignment="1">
      <alignment horizontal="center" vertical="center"/>
    </xf>
    <xf numFmtId="322" fontId="59" fillId="0" borderId="1" xfId="48764" applyNumberFormat="1" applyFont="1" applyBorder="1" applyAlignment="1">
      <alignment horizontal="center" vertical="center"/>
    </xf>
    <xf numFmtId="322" fontId="59" fillId="0" borderId="12" xfId="48764" applyNumberFormat="1" applyFont="1" applyBorder="1" applyAlignment="1">
      <alignment horizontal="center" vertical="center"/>
    </xf>
    <xf numFmtId="322" fontId="59" fillId="0" borderId="28" xfId="48764" applyNumberFormat="1" applyFont="1" applyBorder="1" applyAlignment="1">
      <alignment horizontal="center" vertical="center"/>
    </xf>
    <xf numFmtId="322" fontId="59" fillId="0" borderId="21" xfId="48764" applyNumberFormat="1" applyFont="1" applyBorder="1" applyAlignment="1">
      <alignment horizontal="center" vertical="center"/>
    </xf>
    <xf numFmtId="0" fontId="59" fillId="0" borderId="12" xfId="48764" applyFont="1" applyBorder="1" applyAlignment="1">
      <alignment horizontal="center" vertical="center"/>
    </xf>
    <xf numFmtId="0" fontId="59" fillId="0" borderId="21" xfId="48764" applyFont="1" applyBorder="1" applyAlignment="1">
      <alignment horizontal="center" vertical="center"/>
    </xf>
    <xf numFmtId="322" fontId="59" fillId="0" borderId="5" xfId="48764" applyNumberFormat="1" applyFont="1" applyBorder="1" applyAlignment="1">
      <alignment horizontal="center" vertical="center"/>
    </xf>
    <xf numFmtId="322" fontId="59" fillId="0" borderId="29" xfId="48764" applyNumberFormat="1" applyFont="1" applyBorder="1" applyAlignment="1">
      <alignment horizontal="center" vertical="center"/>
    </xf>
    <xf numFmtId="0" fontId="215" fillId="0" borderId="21" xfId="48764" applyFont="1" applyBorder="1" applyAlignment="1">
      <alignment horizontal="center" vertical="center"/>
    </xf>
    <xf numFmtId="0" fontId="215" fillId="0" borderId="20" xfId="48764" applyFont="1" applyBorder="1" applyAlignment="1">
      <alignment horizontal="center" vertical="center"/>
    </xf>
    <xf numFmtId="0" fontId="215" fillId="0" borderId="84" xfId="48764" applyFont="1" applyBorder="1" applyAlignment="1">
      <alignment horizontal="center" vertical="center"/>
    </xf>
    <xf numFmtId="0" fontId="215" fillId="0" borderId="9" xfId="48764" applyFont="1" applyBorder="1" applyAlignment="1">
      <alignment horizontal="center" vertical="center"/>
    </xf>
    <xf numFmtId="321" fontId="217" fillId="0" borderId="20" xfId="48764" applyNumberFormat="1" applyFont="1" applyBorder="1" applyAlignment="1">
      <alignment horizontal="center" vertical="center"/>
    </xf>
    <xf numFmtId="321" fontId="217" fillId="0" borderId="84" xfId="48764" applyNumberFormat="1" applyFont="1" applyBorder="1" applyAlignment="1">
      <alignment horizontal="center" vertical="center"/>
    </xf>
    <xf numFmtId="321" fontId="217" fillId="0" borderId="9" xfId="48764" applyNumberFormat="1" applyFont="1" applyBorder="1" applyAlignment="1">
      <alignment horizontal="center" vertical="center"/>
    </xf>
    <xf numFmtId="0" fontId="59" fillId="0" borderId="85" xfId="48764" applyFont="1" applyBorder="1" applyAlignment="1">
      <alignment horizontal="center" vertical="center"/>
    </xf>
    <xf numFmtId="0" fontId="59" fillId="0" borderId="24" xfId="48764" applyFont="1" applyBorder="1" applyAlignment="1">
      <alignment horizontal="center" vertical="center"/>
    </xf>
    <xf numFmtId="321" fontId="217" fillId="0" borderId="1" xfId="48764" applyNumberFormat="1" applyFont="1" applyBorder="1" applyAlignment="1">
      <alignment horizontal="center" vertical="center"/>
    </xf>
    <xf numFmtId="321" fontId="217" fillId="0" borderId="12" xfId="48764" applyNumberFormat="1" applyFont="1" applyBorder="1" applyAlignment="1">
      <alignment horizontal="center" vertical="center"/>
    </xf>
    <xf numFmtId="321" fontId="217" fillId="0" borderId="5" xfId="48764" applyNumberFormat="1" applyFont="1" applyBorder="1" applyAlignment="1">
      <alignment horizontal="center" vertical="center"/>
    </xf>
    <xf numFmtId="321" fontId="217" fillId="0" borderId="28" xfId="48764" applyNumberFormat="1" applyFont="1" applyBorder="1" applyAlignment="1">
      <alignment horizontal="center" vertical="center"/>
    </xf>
    <xf numFmtId="321" fontId="217" fillId="0" borderId="21" xfId="48764" applyNumberFormat="1" applyFont="1" applyBorder="1" applyAlignment="1">
      <alignment horizontal="center" vertical="center"/>
    </xf>
    <xf numFmtId="321" fontId="217" fillId="0" borderId="29" xfId="48764" applyNumberFormat="1" applyFont="1" applyBorder="1" applyAlignment="1">
      <alignment horizontal="center" vertical="center"/>
    </xf>
    <xf numFmtId="0" fontId="59" fillId="0" borderId="93" xfId="48764" applyFont="1" applyBorder="1" applyAlignment="1">
      <alignment horizontal="center" vertical="center"/>
    </xf>
    <xf numFmtId="0" fontId="59" fillId="0" borderId="0" xfId="48764" applyFont="1" applyAlignment="1">
      <alignment horizontal="center" vertical="center"/>
    </xf>
    <xf numFmtId="0" fontId="59" fillId="0" borderId="23" xfId="48764" applyFont="1" applyBorder="1" applyAlignment="1">
      <alignment horizontal="center" vertical="center"/>
    </xf>
    <xf numFmtId="0" fontId="59" fillId="0" borderId="20" xfId="48764" applyFont="1" applyBorder="1" applyAlignment="1">
      <alignment horizontal="center" vertical="center"/>
    </xf>
    <xf numFmtId="0" fontId="59" fillId="0" borderId="84" xfId="48764" applyFont="1" applyBorder="1" applyAlignment="1">
      <alignment horizontal="center" vertical="center"/>
    </xf>
    <xf numFmtId="0" fontId="59" fillId="0" borderId="9" xfId="48764" applyFont="1" applyBorder="1" applyAlignment="1">
      <alignment horizontal="center" vertical="center"/>
    </xf>
    <xf numFmtId="242" fontId="59" fillId="0" borderId="20" xfId="48764" applyNumberFormat="1" applyFont="1" applyBorder="1" applyAlignment="1">
      <alignment horizontal="center" vertical="center"/>
    </xf>
    <xf numFmtId="242" fontId="59" fillId="0" borderId="84" xfId="48764" applyNumberFormat="1" applyFont="1" applyBorder="1" applyAlignment="1">
      <alignment horizontal="center" vertical="center"/>
    </xf>
    <xf numFmtId="242" fontId="59" fillId="0" borderId="9" xfId="48764" applyNumberFormat="1" applyFont="1" applyBorder="1" applyAlignment="1">
      <alignment horizontal="center" vertical="center"/>
    </xf>
    <xf numFmtId="40" fontId="59" fillId="0" borderId="20" xfId="48764" applyNumberFormat="1" applyFont="1" applyBorder="1" applyAlignment="1">
      <alignment horizontal="center" vertical="center"/>
    </xf>
    <xf numFmtId="40" fontId="59" fillId="0" borderId="9" xfId="48764" applyNumberFormat="1" applyFont="1" applyBorder="1" applyAlignment="1">
      <alignment horizontal="center" vertical="center"/>
    </xf>
    <xf numFmtId="0" fontId="218" fillId="0" borderId="93" xfId="48764" applyFont="1" applyBorder="1" applyAlignment="1">
      <alignment horizontal="left" vertical="center"/>
    </xf>
    <xf numFmtId="0" fontId="218" fillId="0" borderId="0" xfId="48764" applyFont="1" applyAlignment="1">
      <alignment horizontal="left" vertical="center"/>
    </xf>
    <xf numFmtId="0" fontId="218" fillId="0" borderId="23" xfId="48764" applyFont="1" applyBorder="1" applyAlignment="1">
      <alignment horizontal="left" vertical="center"/>
    </xf>
    <xf numFmtId="325" fontId="59" fillId="0" borderId="0" xfId="48764" applyNumberFormat="1" applyFont="1" applyAlignment="1">
      <alignment horizontal="center" vertical="center"/>
    </xf>
    <xf numFmtId="333" fontId="59" fillId="0" borderId="0" xfId="48764" applyNumberFormat="1" applyFont="1" applyAlignment="1">
      <alignment horizontal="left" vertical="center"/>
    </xf>
    <xf numFmtId="324" fontId="59" fillId="0" borderId="0" xfId="48764" applyNumberFormat="1" applyFont="1" applyAlignment="1">
      <alignment horizontal="right" vertical="center"/>
    </xf>
    <xf numFmtId="49" fontId="59" fillId="0" borderId="0" xfId="48764" applyNumberFormat="1" applyFont="1" applyAlignment="1">
      <alignment horizontal="right" vertical="center"/>
    </xf>
    <xf numFmtId="255" fontId="217" fillId="0" borderId="0" xfId="48764" applyNumberFormat="1" applyFont="1" applyAlignment="1">
      <alignment horizontal="left" vertical="center"/>
    </xf>
    <xf numFmtId="333" fontId="59" fillId="0" borderId="21" xfId="48764" applyNumberFormat="1" applyFont="1" applyBorder="1" applyAlignment="1">
      <alignment horizontal="left" vertical="center"/>
    </xf>
    <xf numFmtId="255" fontId="59" fillId="0" borderId="0" xfId="48764" applyNumberFormat="1" applyFont="1" applyAlignment="1">
      <alignment horizontal="left" vertical="center" indent="2"/>
    </xf>
    <xf numFmtId="0" fontId="43" fillId="0" borderId="30" xfId="0" applyFont="1" applyBorder="1" applyAlignment="1">
      <alignment horizontal="center" vertical="center" wrapText="1"/>
    </xf>
    <xf numFmtId="0" fontId="43" fillId="0" borderId="46" xfId="0" applyFont="1" applyBorder="1" applyAlignment="1">
      <alignment horizontal="center" vertical="center" wrapText="1"/>
    </xf>
    <xf numFmtId="2" fontId="4" fillId="0" borderId="0" xfId="0" applyNumberFormat="1" applyFont="1" applyAlignment="1">
      <alignment horizontal="center" vertical="center"/>
    </xf>
    <xf numFmtId="0" fontId="7" fillId="0" borderId="0" xfId="94" applyFont="1" applyAlignment="1">
      <alignment horizontal="center" vertical="center"/>
    </xf>
    <xf numFmtId="0" fontId="4" fillId="25" borderId="2" xfId="94" applyFont="1" applyFill="1" applyBorder="1" applyAlignment="1">
      <alignment horizontal="center" vertical="center"/>
    </xf>
    <xf numFmtId="192" fontId="4" fillId="25" borderId="2" xfId="94" applyNumberFormat="1" applyFont="1" applyFill="1" applyBorder="1" applyAlignment="1">
      <alignment horizontal="center" vertical="center"/>
    </xf>
    <xf numFmtId="0" fontId="4" fillId="0" borderId="7" xfId="94" applyFont="1" applyBorder="1" applyAlignment="1">
      <alignment horizontal="center" vertical="center"/>
    </xf>
    <xf numFmtId="0" fontId="4" fillId="0" borderId="24" xfId="94" applyFont="1" applyBorder="1" applyAlignment="1">
      <alignment horizontal="center" vertical="center"/>
    </xf>
    <xf numFmtId="0" fontId="4" fillId="0" borderId="5" xfId="94" applyFont="1" applyBorder="1" applyAlignment="1">
      <alignment horizontal="center" vertical="center"/>
    </xf>
    <xf numFmtId="0" fontId="4" fillId="0" borderId="29" xfId="94" applyFont="1" applyBorder="1" applyAlignment="1">
      <alignment horizontal="center" vertical="center"/>
    </xf>
    <xf numFmtId="0" fontId="4" fillId="0" borderId="36" xfId="94" applyFont="1" applyBorder="1" applyAlignment="1">
      <alignment horizontal="center" vertical="center"/>
    </xf>
    <xf numFmtId="0" fontId="4" fillId="0" borderId="38" xfId="94" applyFont="1" applyBorder="1" applyAlignment="1">
      <alignment horizontal="center" vertical="center"/>
    </xf>
    <xf numFmtId="176" fontId="4" fillId="0" borderId="4" xfId="94" applyNumberFormat="1" applyFont="1" applyBorder="1" applyAlignment="1">
      <alignment horizontal="center" vertical="center"/>
    </xf>
    <xf numFmtId="176" fontId="4" fillId="0" borderId="35" xfId="94" applyNumberFormat="1" applyFont="1" applyBorder="1" applyAlignment="1">
      <alignment horizontal="center" vertical="center"/>
    </xf>
    <xf numFmtId="0" fontId="4" fillId="0" borderId="35" xfId="94" applyFont="1" applyBorder="1" applyAlignment="1">
      <alignment horizontal="center" vertical="center"/>
    </xf>
    <xf numFmtId="0" fontId="4" fillId="0" borderId="40" xfId="94" applyFont="1" applyBorder="1" applyAlignment="1">
      <alignment horizontal="center" vertical="center"/>
    </xf>
    <xf numFmtId="0" fontId="4" fillId="0" borderId="41" xfId="94" applyFont="1" applyBorder="1" applyAlignment="1">
      <alignment horizontal="center" vertical="center"/>
    </xf>
    <xf numFmtId="0" fontId="4" fillId="0" borderId="50" xfId="94" applyFont="1" applyBorder="1" applyAlignment="1">
      <alignment horizontal="center" vertical="center"/>
    </xf>
    <xf numFmtId="0" fontId="4" fillId="0" borderId="51" xfId="94" applyFont="1" applyBorder="1" applyAlignment="1">
      <alignment horizontal="center" vertical="center"/>
    </xf>
    <xf numFmtId="0" fontId="4" fillId="0" borderId="4" xfId="94" applyFont="1" applyBorder="1" applyAlignment="1">
      <alignment horizontal="center" vertical="center"/>
    </xf>
    <xf numFmtId="0" fontId="4" fillId="0" borderId="49" xfId="94" applyFont="1" applyBorder="1" applyAlignment="1">
      <alignment horizontal="center" vertical="center"/>
    </xf>
    <xf numFmtId="0" fontId="219" fillId="0" borderId="0" xfId="0" applyFont="1" applyAlignment="1">
      <alignment horizontal="center" vertical="center"/>
    </xf>
  </cellXfs>
  <cellStyles count="48765">
    <cellStyle name="_x0001_" xfId="112"/>
    <cellStyle name=" " xfId="113"/>
    <cellStyle name="' '" xfId="114"/>
    <cellStyle name="          _x000d__x000a_386grabber=vga.3gr_x000d__x000a_" xfId="115"/>
    <cellStyle name="  2" xfId="116"/>
    <cellStyle name="  2 2" xfId="48750"/>
    <cellStyle name="  3" xfId="117"/>
    <cellStyle name="  3 2" xfId="48751"/>
    <cellStyle name="  4" xfId="48661"/>
    <cellStyle name="  5" xfId="48662"/>
    <cellStyle name=" _02. 관부설공(광창B)" xfId="118"/>
    <cellStyle name=" _02.관로공" xfId="119"/>
    <cellStyle name=" _03.배수설비(대동처리분구)" xfId="48663"/>
    <cellStyle name=" _05.부대공" xfId="48664"/>
    <cellStyle name=" _05.부대공_00.수량산출서_구경정나루" xfId="48665"/>
    <cellStyle name=" _05.부대공_00.수량산출서_입포나루" xfId="48666"/>
    <cellStyle name=" _05.부대공_01.봉두정수량산출서" xfId="48667"/>
    <cellStyle name=" _05.부대공_03.부대공-1" xfId="48668"/>
    <cellStyle name=" _05.부대공_03.포장공" xfId="48669"/>
    <cellStyle name=" _06.부대공(1-A)" xfId="120"/>
    <cellStyle name=" _06.부대공(1블럭)" xfId="121"/>
    <cellStyle name=" _06.부대공(2블럭)" xfId="122"/>
    <cellStyle name=" _07.신설오수부대공" xfId="48670"/>
    <cellStyle name=" _1.0_진접읍 팔야리 517-5" xfId="123"/>
    <cellStyle name=" _1.2.1 맨홀토공(1호)" xfId="124"/>
    <cellStyle name=" _1.3 줄파기토공" xfId="125"/>
    <cellStyle name=" _3.구조물공(8BL)" xfId="126"/>
    <cellStyle name=" _4.포장공(전체)" xfId="127"/>
    <cellStyle name=" _6.부대공1BL" xfId="128"/>
    <cellStyle name=" _7.맨홀보수" xfId="129"/>
    <cellStyle name=" _Book1" xfId="130"/>
    <cellStyle name=" _dt1" xfId="131"/>
    <cellStyle name=" _Sheet2" xfId="132"/>
    <cellStyle name=" _과속방지턱sample" xfId="133"/>
    <cellStyle name=" _광암배수지 관로 연결공사 폐기물처리공사(1217)" xfId="134"/>
    <cellStyle name=" _광암배수지 관로 연결공사 폐기물처리공사(1217)_Book1" xfId="135"/>
    <cellStyle name=" _광암배수지 관로 연결공사 폐기물처리공사(1217)_광창마을 상수관로 순환관망공사-수량" xfId="136"/>
    <cellStyle name=" _광암배수지 관로 연결공사 폐기물처리공사(1217)_광창마을 상수관로 순환관망공사-수량(0311)" xfId="137"/>
    <cellStyle name=" _광암배수지 관로 연결공사 폐기물처리공사(1217)_광창마을-수량0221" xfId="138"/>
    <cellStyle name=" _광암배수지 관로 연결공사-수량산출서(1216)" xfId="139"/>
    <cellStyle name=" _광암배수지 관로 연결공사-수량산출서(1222)" xfId="140"/>
    <cellStyle name=" _광암배수지 관로 연결공사-수량산출서(1222)_Book1" xfId="141"/>
    <cellStyle name=" _광암배수지 관로 연결공사-수량산출서(1222)_광창마을 상수관로 순환관망공사-수량" xfId="142"/>
    <cellStyle name=" _광암배수지 관로 연결공사-수량산출서(1222)_광창마을 상수관로 순환관망공사-수량(0311)" xfId="143"/>
    <cellStyle name=" _광암배수지 관로 연결공사-수량산출서(1222)_광창마을-수량0221" xfId="144"/>
    <cellStyle name=" _광창마을 상수관로 순환관망공사-수량" xfId="145"/>
    <cellStyle name=" _광창마을 상수관로 순환관망공사-수량(0311)" xfId="146"/>
    <cellStyle name=" _광창마을-수량0221" xfId="147"/>
    <cellStyle name=" _광창마을-수량1" xfId="148"/>
    <cellStyle name=" _구조물공_석축(청도_기초유,기초무)" xfId="48671"/>
    <cellStyle name=" _그레이팅설치단위수량(1.6x1.1)" xfId="149"/>
    <cellStyle name=" _김포국민체육센터수량" xfId="150"/>
    <cellStyle name=" _김포국민체육센터수량_Book1" xfId="151"/>
    <cellStyle name=" _김포국민체육센터수량_광창마을 상수관로 순환관망공사-수량" xfId="152"/>
    <cellStyle name=" _김포국민체육센터수량_광창마을 상수관로 순환관망공사-수량(0311)" xfId="153"/>
    <cellStyle name=" _김포국민체육센터수량_광창마을-수량0221" xfId="154"/>
    <cellStyle name=" _단위수량-정화조폐쇄" xfId="48672"/>
    <cellStyle name=" _덕적면 진2리 소규모수도시설 개량사업-수량(0315-도서할증)" xfId="155"/>
    <cellStyle name=" _덕적면 진2리 소규모수도시설 개량사업-수량(0325-도서할증)" xfId="156"/>
    <cellStyle name=" _맨홀보수" xfId="157"/>
    <cellStyle name=" _물푸기" xfId="158"/>
    <cellStyle name=" _북도면 모도리 마을상수도 시설개량사업-수량산출서(1223)" xfId="159"/>
    <cellStyle name=" _비굴착보수" xfId="160"/>
    <cellStyle name=" _수량(1+500~EP)" xfId="161"/>
    <cellStyle name=" _수량(지방도313호선)" xfId="162"/>
    <cellStyle name=" _수량산출서" xfId="48673"/>
    <cellStyle name=" _수량산출서(둔당1리)" xfId="48674"/>
    <cellStyle name=" _수량산출서(사기리)" xfId="48675"/>
    <cellStyle name=" _옥내기기기초공설" xfId="163"/>
    <cellStyle name=" _침사지2.0x40" xfId="164"/>
    <cellStyle name=" _토공-포장절단,복구" xfId="48676"/>
    <cellStyle name=" _포장공속 부대아이템" xfId="165"/>
    <cellStyle name=" _포장수량산출" xfId="166"/>
    <cellStyle name="_x0001_ 10" xfId="20846"/>
    <cellStyle name="_x0001_ 11" xfId="20847"/>
    <cellStyle name="_x0001_ 12" xfId="20848"/>
    <cellStyle name="_x0001_ 13" xfId="20849"/>
    <cellStyle name="_x0001_ 14" xfId="20850"/>
    <cellStyle name="_x0001_ 15" xfId="20851"/>
    <cellStyle name="_x0001_ 16" xfId="20852"/>
    <cellStyle name="_x0001_ 17" xfId="20853"/>
    <cellStyle name="_x0001_ 18" xfId="20854"/>
    <cellStyle name="_x0001_ 19" xfId="20855"/>
    <cellStyle name="_x0001_ 2" xfId="167"/>
    <cellStyle name="_x0001_ 20" xfId="20856"/>
    <cellStyle name="_x0001_ 21" xfId="20857"/>
    <cellStyle name="_x0001_ 22" xfId="20858"/>
    <cellStyle name="_x0001_ 23" xfId="20859"/>
    <cellStyle name="_x0001_ 24" xfId="20860"/>
    <cellStyle name="_x0001_ 25" xfId="20861"/>
    <cellStyle name="_x0001_ 26" xfId="20862"/>
    <cellStyle name="_x0001_ 27" xfId="20863"/>
    <cellStyle name="_x0001_ 28" xfId="20864"/>
    <cellStyle name="_x0001_ 29" xfId="20865"/>
    <cellStyle name="_x0001_ 3" xfId="168"/>
    <cellStyle name="_x0001_ 30" xfId="20866"/>
    <cellStyle name="_x0001_ 31" xfId="20867"/>
    <cellStyle name="_x0001_ 32" xfId="20868"/>
    <cellStyle name="_x0001_ 33" xfId="20869"/>
    <cellStyle name="_x0001_ 34" xfId="20870"/>
    <cellStyle name="_x0001_ 35" xfId="20871"/>
    <cellStyle name="_x0001_ 4" xfId="169"/>
    <cellStyle name="_x0001_ 5" xfId="170"/>
    <cellStyle name="_x0001_ 6" xfId="171"/>
    <cellStyle name="_x0001_ 7" xfId="172"/>
    <cellStyle name="_x0001_ 8" xfId="173"/>
    <cellStyle name="_x0001_ 9" xfId="20872"/>
    <cellStyle name=" ღ_x001c__xffff_" xfId="174"/>
    <cellStyle name="#,##0" xfId="175"/>
    <cellStyle name="#_목차 " xfId="176"/>
    <cellStyle name="#_목차  2" xfId="20873"/>
    <cellStyle name="#_목차  2 2" xfId="20874"/>
    <cellStyle name="#_목차  2 2 2" xfId="20875"/>
    <cellStyle name="#_목차  2 2 3" xfId="20876"/>
    <cellStyle name="#_목차  2 2 4" xfId="20877"/>
    <cellStyle name="#_목차  2 2 5" xfId="20878"/>
    <cellStyle name="#_목차  2 2 6" xfId="20879"/>
    <cellStyle name="#_목차  2 2 7" xfId="20880"/>
    <cellStyle name="#_목차  2 3" xfId="20881"/>
    <cellStyle name="#_목차  2 4" xfId="20882"/>
    <cellStyle name="#_목차  2 5" xfId="20883"/>
    <cellStyle name="#_목차  3" xfId="20884"/>
    <cellStyle name="#_목차  3 2" xfId="20885"/>
    <cellStyle name="#_목차  3 3" xfId="20886"/>
    <cellStyle name="#_목차  3 4" xfId="20887"/>
    <cellStyle name="#_목차  4" xfId="20888"/>
    <cellStyle name="#_목차  4 2" xfId="20889"/>
    <cellStyle name="#_목차  4 3" xfId="20890"/>
    <cellStyle name="#_목차  4 4" xfId="20891"/>
    <cellStyle name="#_목차  4 5" xfId="20892"/>
    <cellStyle name="#_목차  4 6" xfId="20893"/>
    <cellStyle name="#_목차  4 7" xfId="20894"/>
    <cellStyle name="#_목차  5" xfId="20895"/>
    <cellStyle name="#_목차  6" xfId="20896"/>
    <cellStyle name="#_목차  7" xfId="20897"/>
    <cellStyle name="#_목차  8" xfId="20898"/>
    <cellStyle name="#_목차  9" xfId="20899"/>
    <cellStyle name="$" xfId="177"/>
    <cellStyle name="_x0004__x0004__x0019__x001b__x0004_$_x0010__x0010__x0008__x0001_" xfId="20900"/>
    <cellStyle name="$_db진흥" xfId="178"/>
    <cellStyle name="$_SE40" xfId="179"/>
    <cellStyle name="$_견적2" xfId="180"/>
    <cellStyle name="$_기아" xfId="181"/>
    <cellStyle name="&amp;A" xfId="182"/>
    <cellStyle name="(##.00)" xfId="20901"/>
    <cellStyle name="(1)" xfId="183"/>
    <cellStyle name="(백분율)" xfId="184"/>
    <cellStyle name="(표준)" xfId="185"/>
    <cellStyle name="(표준) 2" xfId="186"/>
    <cellStyle name="(표준) 2 2" xfId="20902"/>
    <cellStyle name="(표준) 2 2 2" xfId="20903"/>
    <cellStyle name="(표준) 2 2 3" xfId="20904"/>
    <cellStyle name="(표준) 2 2 4" xfId="20905"/>
    <cellStyle name="(표준) 2 2 5" xfId="20906"/>
    <cellStyle name="(표준) 2 3" xfId="20907"/>
    <cellStyle name="(표준) 2 4" xfId="20908"/>
    <cellStyle name="(표준) 2 5" xfId="20909"/>
    <cellStyle name="(표준) 2 6" xfId="20910"/>
    <cellStyle name="(표준) 3" xfId="20911"/>
    <cellStyle name="(표준) 4" xfId="20912"/>
    <cellStyle name="(표준) 5" xfId="20913"/>
    <cellStyle name=")" xfId="187"/>
    <cellStyle name=".0000001" xfId="20914"/>
    <cellStyle name=";;;" xfId="188"/>
    <cellStyle name="??&amp;O?&amp;H?_x0008__x000f__x0007_?_x0007__x0001__x0001_" xfId="189"/>
    <cellStyle name="??&amp;O?&amp;H?_x0008_??_x0007__x0001__x0001_" xfId="190"/>
    <cellStyle name="??&amp;쏗?뷐9_x0008__x0011__x0007_?_x0007__x0001__x0001_" xfId="191"/>
    <cellStyle name="???­ [0]_??º?¼?·®??°? " xfId="192"/>
    <cellStyle name="???­_??º?¼?·???°? " xfId="48677"/>
    <cellStyle name="???Ø_??º?¼?·???°? " xfId="48678"/>
    <cellStyle name="?Þ¸¶ [0]_??º?¼?·???°? " xfId="48679"/>
    <cellStyle name="?Þ¸¶_??º?¼?·???°? " xfId="193"/>
    <cellStyle name="?W?_laroux" xfId="194"/>
    <cellStyle name="?曹%U?&amp;H?_x0008_?s_x000a__x0007__x0001__x0001_" xfId="195"/>
    <cellStyle name="?潮%뾁?둃u_x0008_??_x0007__x0001__x0001_" xfId="196"/>
    <cellStyle name="]_Sheet1_FY96" xfId="197"/>
    <cellStyle name="]_Sheet1_FY96_과속방지턱sample" xfId="198"/>
    <cellStyle name="]_Sheet1_PRODUCT DETAIL_x0013_Comma [0]_Sheet1_Q1" xfId="199"/>
    <cellStyle name="_(9공구)절토부측면점검로여건" xfId="20915"/>
    <cellStyle name="_0.간지" xfId="200"/>
    <cellStyle name="_0.간지_1" xfId="201"/>
    <cellStyle name="_0.간지_1.분말활성탄접촉조" xfId="202"/>
    <cellStyle name="_0.간지_1.분말활성탄접촉조_1.착수정(0416)" xfId="203"/>
    <cellStyle name="_0.간지_1.분말활성탄접촉조_1.착수정(0416)_4.0 구조물공" xfId="204"/>
    <cellStyle name="_0.간지_1.분말활성탄접촉조_1.착수정(0416)_4.0 구조물공(갈천)" xfId="205"/>
    <cellStyle name="_0.간지_1.분말활성탄접촉조_1.착수정(0416)_q" xfId="206"/>
    <cellStyle name="_0.간지_1.분말활성탄접촉조_1.착수정(0416)_구조물공" xfId="207"/>
    <cellStyle name="_0.간지_1.분말활성탄접촉조_1.착수정(0416)_밸브실" xfId="208"/>
    <cellStyle name="_0.간지_1.분말활성탄접촉조_1.착수정(0419)" xfId="209"/>
    <cellStyle name="_0.간지_1.분말활성탄접촉조_1.착수정물량" xfId="210"/>
    <cellStyle name="_0.간지_1.분말활성탄접촉조_1.착수정물량_구체 (version 3)-모" xfId="211"/>
    <cellStyle name="_0.간지_1.분말활성탄접촉조_1.착수정물량_구체 (version 3)-모_4.0 구조물공" xfId="212"/>
    <cellStyle name="_0.간지_1.분말활성탄접촉조_1.착수정물량_구체 (version 3)-모_4.0 구조물공(갈천)" xfId="213"/>
    <cellStyle name="_0.간지_1.분말활성탄접촉조_1.착수정물량_구체 (version 3)-모_q" xfId="214"/>
    <cellStyle name="_0.간지_1.분말활성탄접촉조_1.착수정물량_구체 (version 3)-모_구조물공" xfId="215"/>
    <cellStyle name="_0.간지_1.분말활성탄접촉조_1.착수정물량_구체 (version 3)-모_밸브실" xfId="216"/>
    <cellStyle name="_0.간지_1.분말활성탄접촉조_3.배관공(배관재료표(2222))" xfId="217"/>
    <cellStyle name="_0.간지_1.분말활성탄접촉조_3.배관공(배관재료표(2222))_4.0 구조물공" xfId="218"/>
    <cellStyle name="_0.간지_1.분말활성탄접촉조_3.배관공(배관재료표(2222))_4.0 구조물공(갈천)" xfId="219"/>
    <cellStyle name="_0.간지_1.분말활성탄접촉조_3.배관공(배관재료표(2222))_q" xfId="220"/>
    <cellStyle name="_0.간지_1.분말활성탄접촉조_3.배관공(배관재료표(2222))_구조물공" xfId="221"/>
    <cellStyle name="_0.간지_1.분말활성탄접촉조_3.배관공(배관재료표(2222))_구체 (version 1)" xfId="222"/>
    <cellStyle name="_0.간지_1.분말활성탄접촉조_3.배관공(배관재료표(2222))_구체 (version 1)_4.0 구조물공" xfId="223"/>
    <cellStyle name="_0.간지_1.분말활성탄접촉조_3.배관공(배관재료표(2222))_구체 (version 1)_4.0 구조물공(갈천)" xfId="224"/>
    <cellStyle name="_0.간지_1.분말활성탄접촉조_3.배관공(배관재료표(2222))_구체 (version 1)_q" xfId="225"/>
    <cellStyle name="_0.간지_1.분말활성탄접촉조_3.배관공(배관재료표(2222))_구체 (version 1)_구조물공" xfId="226"/>
    <cellStyle name="_0.간지_1.분말활성탄접촉조_3.배관공(배관재료표(2222))_구체 (version 1)_구체 (version 1)" xfId="227"/>
    <cellStyle name="_0.간지_1.분말활성탄접촉조_3.배관공(배관재료표(2222))_구체 (version 1)_구체 (version 1)_4.0 구조물공" xfId="228"/>
    <cellStyle name="_0.간지_1.분말활성탄접촉조_3.배관공(배관재료표(2222))_구체 (version 1)_구체 (version 1)_4.0 구조물공(갈천)" xfId="229"/>
    <cellStyle name="_0.간지_1.분말활성탄접촉조_3.배관공(배관재료표(2222))_구체 (version 1)_구체 (version 1)_q" xfId="230"/>
    <cellStyle name="_0.간지_1.분말활성탄접촉조_3.배관공(배관재료표(2222))_구체 (version 1)_구체 (version 1)_구조물공" xfId="231"/>
    <cellStyle name="_0.간지_1.분말활성탄접촉조_3.배관공(배관재료표(2222))_구체 (version 1)_구체 (version 1)_구체이형관중량산출3" xfId="232"/>
    <cellStyle name="_0.간지_1.분말활성탄접촉조_3.배관공(배관재료표(2222))_구체 (version 1)_구체 (version 1)_구체이형관중량산출3_4.0 구조물공" xfId="233"/>
    <cellStyle name="_0.간지_1.분말활성탄접촉조_3.배관공(배관재료표(2222))_구체 (version 1)_구체 (version 1)_구체이형관중량산출3_4.0 구조물공(갈천)" xfId="234"/>
    <cellStyle name="_0.간지_1.분말활성탄접촉조_3.배관공(배관재료표(2222))_구체 (version 1)_구체 (version 1)_구체이형관중량산출3_q" xfId="235"/>
    <cellStyle name="_0.간지_1.분말활성탄접촉조_3.배관공(배관재료표(2222))_구체 (version 1)_구체 (version 1)_구체이형관중량산출3_구조물공" xfId="236"/>
    <cellStyle name="_0.간지_1.분말활성탄접촉조_3.배관공(배관재료표(2222))_구체 (version 1)_구체 (version 1)_구체이형관중량산출3_밸브실" xfId="237"/>
    <cellStyle name="_0.간지_1.분말활성탄접촉조_3.배관공(배관재료표(2222))_구체 (version 1)_구체 (version 1)_밸브실" xfId="238"/>
    <cellStyle name="_0.간지_1.분말활성탄접촉조_3.배관공(배관재료표(2222))_구체 (version 1)_구체 (version 2-1)-모" xfId="239"/>
    <cellStyle name="_0.간지_1.분말활성탄접촉조_3.배관공(배관재료표(2222))_구체 (version 1)_구체 (version 2-1)-모_4.0 구조물공" xfId="240"/>
    <cellStyle name="_0.간지_1.분말활성탄접촉조_3.배관공(배관재료표(2222))_구체 (version 1)_구체 (version 2-1)-모_4.0 구조물공(갈천)" xfId="241"/>
    <cellStyle name="_0.간지_1.분말활성탄접촉조_3.배관공(배관재료표(2222))_구체 (version 1)_구체 (version 2-1)-모_q" xfId="242"/>
    <cellStyle name="_0.간지_1.분말활성탄접촉조_3.배관공(배관재료표(2222))_구체 (version 1)_구체 (version 2-1)-모_구조물공" xfId="243"/>
    <cellStyle name="_0.간지_1.분말활성탄접촉조_3.배관공(배관재료표(2222))_구체 (version 1)_구체 (version 2-1)-모_밸브실" xfId="244"/>
    <cellStyle name="_0.간지_1.분말활성탄접촉조_3.배관공(배관재료표(2222))_구체 (version 1)_밸브실" xfId="245"/>
    <cellStyle name="_0.간지_1.분말활성탄접촉조_3.배관공(배관재료표(2222))_구체이형관중량산출3" xfId="246"/>
    <cellStyle name="_0.간지_1.분말활성탄접촉조_3.배관공(배관재료표(2222))_구체이형관중량산출3_4.0 구조물공" xfId="247"/>
    <cellStyle name="_0.간지_1.분말활성탄접촉조_3.배관공(배관재료표(2222))_구체이형관중량산출3_4.0 구조물공(갈천)" xfId="248"/>
    <cellStyle name="_0.간지_1.분말활성탄접촉조_3.배관공(배관재료표(2222))_구체이형관중량산출3_q" xfId="249"/>
    <cellStyle name="_0.간지_1.분말활성탄접촉조_3.배관공(배관재료표(2222))_구체이형관중량산출3_구조물공" xfId="250"/>
    <cellStyle name="_0.간지_1.분말활성탄접촉조_3.배관공(배관재료표(2222))_구체이형관중량산출3_밸브실" xfId="251"/>
    <cellStyle name="_0.간지_1.분말활성탄접촉조_3.배관공(배관재료표(2222))_밸브실" xfId="252"/>
    <cellStyle name="_0.간지_1.분말활성탄접촉조_4. 오존접촉지" xfId="253"/>
    <cellStyle name="_0.간지_1.분말활성탄접촉조_4. 오존접촉지_4.0 구조물공" xfId="254"/>
    <cellStyle name="_0.간지_1.분말활성탄접촉조_4. 오존접촉지_4.0 구조물공(갈천)" xfId="255"/>
    <cellStyle name="_0.간지_1.분말활성탄접촉조_4. 오존접촉지_q" xfId="256"/>
    <cellStyle name="_0.간지_1.분말활성탄접촉조_4. 오존접촉지_구조물공" xfId="257"/>
    <cellStyle name="_0.간지_1.분말활성탄접촉조_4. 오존접촉지_구체 (version 2-1)-모" xfId="258"/>
    <cellStyle name="_0.간지_1.분말활성탄접촉조_4. 오존접촉지_구체 (version 2-1)-모_4.0 구조물공" xfId="259"/>
    <cellStyle name="_0.간지_1.분말활성탄접촉조_4. 오존접촉지_구체 (version 2-1)-모_4.0 구조물공(갈천)" xfId="260"/>
    <cellStyle name="_0.간지_1.분말활성탄접촉조_4. 오존접촉지_구체 (version 2-1)-모_q" xfId="261"/>
    <cellStyle name="_0.간지_1.분말활성탄접촉조_4. 오존접촉지_구체 (version 2-1)-모_구조물공" xfId="262"/>
    <cellStyle name="_0.간지_1.분말활성탄접촉조_4. 오존접촉지_구체 (version 2-1)-모_밸브실" xfId="263"/>
    <cellStyle name="_0.간지_1.분말활성탄접촉조_4. 오존접촉지_밸브실" xfId="264"/>
    <cellStyle name="_0.간지_1.분말활성탄접촉조_4.0 구조물공" xfId="265"/>
    <cellStyle name="_0.간지_1.분말활성탄접촉조_4.0 구조물공(갈천)" xfId="266"/>
    <cellStyle name="_0.간지_1.분말활성탄접촉조_q" xfId="267"/>
    <cellStyle name="_0.간지_1.분말활성탄접촉조_구조물공" xfId="268"/>
    <cellStyle name="_0.간지_1.분말활성탄접촉조_구체 (version 1)" xfId="269"/>
    <cellStyle name="_0.간지_1.분말활성탄접촉조_구체 (version 1)_4.0 구조물공" xfId="270"/>
    <cellStyle name="_0.간지_1.분말활성탄접촉조_구체 (version 1)_4.0 구조물공(갈천)" xfId="271"/>
    <cellStyle name="_0.간지_1.분말활성탄접촉조_구체 (version 1)_q" xfId="272"/>
    <cellStyle name="_0.간지_1.분말활성탄접촉조_구체 (version 1)_구조물공" xfId="273"/>
    <cellStyle name="_0.간지_1.분말활성탄접촉조_구체 (version 1)_구체 (version 1)" xfId="274"/>
    <cellStyle name="_0.간지_1.분말활성탄접촉조_구체 (version 1)_구체 (version 1)_4.0 구조물공" xfId="275"/>
    <cellStyle name="_0.간지_1.분말활성탄접촉조_구체 (version 1)_구체 (version 1)_4.0 구조물공(갈천)" xfId="276"/>
    <cellStyle name="_0.간지_1.분말활성탄접촉조_구체 (version 1)_구체 (version 1)_q" xfId="277"/>
    <cellStyle name="_0.간지_1.분말활성탄접촉조_구체 (version 1)_구체 (version 1)_구조물공" xfId="278"/>
    <cellStyle name="_0.간지_1.분말활성탄접촉조_구체 (version 1)_구체 (version 1)_구체이형관중량산출3" xfId="279"/>
    <cellStyle name="_0.간지_1.분말활성탄접촉조_구체 (version 1)_구체 (version 1)_구체이형관중량산출3_4.0 구조물공" xfId="280"/>
    <cellStyle name="_0.간지_1.분말활성탄접촉조_구체 (version 1)_구체 (version 1)_구체이형관중량산출3_4.0 구조물공(갈천)" xfId="281"/>
    <cellStyle name="_0.간지_1.분말활성탄접촉조_구체 (version 1)_구체 (version 1)_구체이형관중량산출3_q" xfId="282"/>
    <cellStyle name="_0.간지_1.분말활성탄접촉조_구체 (version 1)_구체 (version 1)_구체이형관중량산출3_구조물공" xfId="283"/>
    <cellStyle name="_0.간지_1.분말활성탄접촉조_구체 (version 1)_구체 (version 1)_구체이형관중량산출3_밸브실" xfId="284"/>
    <cellStyle name="_0.간지_1.분말활성탄접촉조_구체 (version 1)_구체 (version 1)_밸브실" xfId="285"/>
    <cellStyle name="_0.간지_1.분말활성탄접촉조_구체 (version 1)_구체 (version 2-1)-모" xfId="286"/>
    <cellStyle name="_0.간지_1.분말활성탄접촉조_구체 (version 1)_구체 (version 2-1)-모_4.0 구조물공" xfId="287"/>
    <cellStyle name="_0.간지_1.분말활성탄접촉조_구체 (version 1)_구체 (version 2-1)-모_4.0 구조물공(갈천)" xfId="288"/>
    <cellStyle name="_0.간지_1.분말활성탄접촉조_구체 (version 1)_구체 (version 2-1)-모_q" xfId="289"/>
    <cellStyle name="_0.간지_1.분말활성탄접촉조_구체 (version 1)_구체 (version 2-1)-모_구조물공" xfId="290"/>
    <cellStyle name="_0.간지_1.분말활성탄접촉조_구체 (version 1)_구체 (version 2-1)-모_밸브실" xfId="291"/>
    <cellStyle name="_0.간지_1.분말활성탄접촉조_구체 (version 1)_밸브실" xfId="292"/>
    <cellStyle name="_0.간지_1.분말활성탄접촉조_구체이형관중량산출3" xfId="293"/>
    <cellStyle name="_0.간지_1.분말활성탄접촉조_구체이형관중량산출3_4.0 구조물공" xfId="294"/>
    <cellStyle name="_0.간지_1.분말활성탄접촉조_구체이형관중량산출3_4.0 구조물공(갈천)" xfId="295"/>
    <cellStyle name="_0.간지_1.분말활성탄접촉조_구체이형관중량산출3_q" xfId="296"/>
    <cellStyle name="_0.간지_1.분말활성탄접촉조_구체이형관중량산출3_구조물공" xfId="297"/>
    <cellStyle name="_0.간지_1.분말활성탄접촉조_구체이형관중량산출3_밸브실" xfId="298"/>
    <cellStyle name="_0.간지_1.분말활성탄접촉조_밸브실" xfId="299"/>
    <cellStyle name="_0.간지_1.분말활성탄접촉조_착수정물량0502" xfId="300"/>
    <cellStyle name="_0.간지_1.분말활성탄접촉조_착수정물량0502_구체 (version 3)-모" xfId="301"/>
    <cellStyle name="_0.간지_1.분말활성탄접촉조_착수정물량0502_구체 (version 3)-모_4.0 구조물공" xfId="302"/>
    <cellStyle name="_0.간지_1.분말활성탄접촉조_착수정물량0502_구체 (version 3)-모_4.0 구조물공(갈천)" xfId="303"/>
    <cellStyle name="_0.간지_1.분말활성탄접촉조_착수정물량0502_구체 (version 3)-모_q" xfId="304"/>
    <cellStyle name="_0.간지_1.분말활성탄접촉조_착수정물량0502_구체 (version 3)-모_구조물공" xfId="305"/>
    <cellStyle name="_0.간지_1.분말활성탄접촉조_착수정물량0502_구체 (version 3)-모_밸브실" xfId="306"/>
    <cellStyle name="_0.간지_1.착수정 및 분말활성탄접촉조" xfId="307"/>
    <cellStyle name="_0.간지_1.착수정 및 분말활성탄접촉조_1.착수정(0416)" xfId="308"/>
    <cellStyle name="_0.간지_1.착수정 및 분말활성탄접촉조_1.착수정(0416)_4.0 구조물공" xfId="309"/>
    <cellStyle name="_0.간지_1.착수정 및 분말활성탄접촉조_1.착수정(0416)_4.0 구조물공(갈천)" xfId="310"/>
    <cellStyle name="_0.간지_1.착수정 및 분말활성탄접촉조_1.착수정(0416)_q" xfId="311"/>
    <cellStyle name="_0.간지_1.착수정 및 분말활성탄접촉조_1.착수정(0416)_구조물공" xfId="312"/>
    <cellStyle name="_0.간지_1.착수정 및 분말활성탄접촉조_1.착수정(0416)_밸브실" xfId="313"/>
    <cellStyle name="_0.간지_1.착수정 및 분말활성탄접촉조_1.착수정(0419)" xfId="314"/>
    <cellStyle name="_0.간지_1.착수정 및 분말활성탄접촉조_4. 오존접촉지" xfId="315"/>
    <cellStyle name="_0.간지_1.착수정 및 분말활성탄접촉조_4. 오존접촉지_4.0 구조물공" xfId="316"/>
    <cellStyle name="_0.간지_1.착수정 및 분말활성탄접촉조_4. 오존접촉지_4.0 구조물공(갈천)" xfId="317"/>
    <cellStyle name="_0.간지_1.착수정 및 분말활성탄접촉조_4. 오존접촉지_q" xfId="318"/>
    <cellStyle name="_0.간지_1.착수정 및 분말활성탄접촉조_4. 오존접촉지_구조물공" xfId="319"/>
    <cellStyle name="_0.간지_1.착수정 및 분말활성탄접촉조_4. 오존접촉지_구체 (version 2-1)-모" xfId="320"/>
    <cellStyle name="_0.간지_1.착수정 및 분말활성탄접촉조_4. 오존접촉지_구체 (version 2-1)-모_4.0 구조물공" xfId="321"/>
    <cellStyle name="_0.간지_1.착수정 및 분말활성탄접촉조_4. 오존접촉지_구체 (version 2-1)-모_4.0 구조물공(갈천)" xfId="322"/>
    <cellStyle name="_0.간지_1.착수정 및 분말활성탄접촉조_4. 오존접촉지_구체 (version 2-1)-모_q" xfId="323"/>
    <cellStyle name="_0.간지_1.착수정 및 분말활성탄접촉조_4. 오존접촉지_구체 (version 2-1)-모_구조물공" xfId="324"/>
    <cellStyle name="_0.간지_1.착수정 및 분말활성탄접촉조_4. 오존접촉지_구체 (version 2-1)-모_밸브실" xfId="325"/>
    <cellStyle name="_0.간지_1.착수정 및 분말활성탄접촉조_4. 오존접촉지_밸브실" xfId="326"/>
    <cellStyle name="_0.간지_1.착수정 및 분말활성탄접촉조_4.0 구조물공" xfId="327"/>
    <cellStyle name="_0.간지_1.착수정 및 분말활성탄접촉조_4.0 구조물공(갈천)" xfId="328"/>
    <cellStyle name="_0.간지_1.착수정 및 분말활성탄접촉조_q" xfId="329"/>
    <cellStyle name="_0.간지_1.착수정 및 분말활성탄접촉조_구조물공" xfId="330"/>
    <cellStyle name="_0.간지_1.착수정 및 분말활성탄접촉조_구체 (version 1)" xfId="331"/>
    <cellStyle name="_0.간지_1.착수정 및 분말활성탄접촉조_구체 (version 1)_4.0 구조물공" xfId="332"/>
    <cellStyle name="_0.간지_1.착수정 및 분말활성탄접촉조_구체 (version 1)_4.0 구조물공(갈천)" xfId="333"/>
    <cellStyle name="_0.간지_1.착수정 및 분말활성탄접촉조_구체 (version 1)_q" xfId="334"/>
    <cellStyle name="_0.간지_1.착수정 및 분말활성탄접촉조_구체 (version 1)_구조물공" xfId="335"/>
    <cellStyle name="_0.간지_1.착수정 및 분말활성탄접촉조_구체 (version 1)_구체 (version 1)" xfId="336"/>
    <cellStyle name="_0.간지_1.착수정 및 분말활성탄접촉조_구체 (version 1)_구체 (version 1)_4.0 구조물공" xfId="337"/>
    <cellStyle name="_0.간지_1.착수정 및 분말활성탄접촉조_구체 (version 1)_구체 (version 1)_4.0 구조물공(갈천)" xfId="338"/>
    <cellStyle name="_0.간지_1.착수정 및 분말활성탄접촉조_구체 (version 1)_구체 (version 1)_q" xfId="339"/>
    <cellStyle name="_0.간지_1.착수정 및 분말활성탄접촉조_구체 (version 1)_구체 (version 1)_구조물공" xfId="340"/>
    <cellStyle name="_0.간지_1.착수정 및 분말활성탄접촉조_구체 (version 1)_구체 (version 1)_구체이형관중량산출3" xfId="341"/>
    <cellStyle name="_0.간지_1.착수정 및 분말활성탄접촉조_구체 (version 1)_구체 (version 1)_구체이형관중량산출3_4.0 구조물공" xfId="342"/>
    <cellStyle name="_0.간지_1.착수정 및 분말활성탄접촉조_구체 (version 1)_구체 (version 1)_구체이형관중량산출3_4.0 구조물공(갈천)" xfId="343"/>
    <cellStyle name="_0.간지_1.착수정 및 분말활성탄접촉조_구체 (version 1)_구체 (version 1)_구체이형관중량산출3_q" xfId="344"/>
    <cellStyle name="_0.간지_1.착수정 및 분말활성탄접촉조_구체 (version 1)_구체 (version 1)_구체이형관중량산출3_구조물공" xfId="345"/>
    <cellStyle name="_0.간지_1.착수정 및 분말활성탄접촉조_구체 (version 1)_구체 (version 1)_구체이형관중량산출3_밸브실" xfId="346"/>
    <cellStyle name="_0.간지_1.착수정 및 분말활성탄접촉조_구체 (version 1)_구체 (version 1)_밸브실" xfId="347"/>
    <cellStyle name="_0.간지_1.착수정 및 분말활성탄접촉조_구체 (version 1)_구체 (version 2-1)-모" xfId="348"/>
    <cellStyle name="_0.간지_1.착수정 및 분말활성탄접촉조_구체 (version 1)_구체 (version 2-1)-모_4.0 구조물공" xfId="349"/>
    <cellStyle name="_0.간지_1.착수정 및 분말활성탄접촉조_구체 (version 1)_구체 (version 2-1)-모_4.0 구조물공(갈천)" xfId="350"/>
    <cellStyle name="_0.간지_1.착수정 및 분말활성탄접촉조_구체 (version 1)_구체 (version 2-1)-모_q" xfId="351"/>
    <cellStyle name="_0.간지_1.착수정 및 분말활성탄접촉조_구체 (version 1)_구체 (version 2-1)-모_구조물공" xfId="352"/>
    <cellStyle name="_0.간지_1.착수정 및 분말활성탄접촉조_구체 (version 1)_구체 (version 2-1)-모_밸브실" xfId="353"/>
    <cellStyle name="_0.간지_1.착수정 및 분말활성탄접촉조_구체 (version 1)_밸브실" xfId="354"/>
    <cellStyle name="_0.간지_1.착수정 및 분말활성탄접촉조_구체이형관중량산출3" xfId="355"/>
    <cellStyle name="_0.간지_1.착수정 및 분말활성탄접촉조_구체이형관중량산출3_4.0 구조물공" xfId="356"/>
    <cellStyle name="_0.간지_1.착수정 및 분말활성탄접촉조_구체이형관중량산출3_4.0 구조물공(갈천)" xfId="357"/>
    <cellStyle name="_0.간지_1.착수정 및 분말활성탄접촉조_구체이형관중량산출3_q" xfId="358"/>
    <cellStyle name="_0.간지_1.착수정 및 분말활성탄접촉조_구체이형관중량산출3_구조물공" xfId="359"/>
    <cellStyle name="_0.간지_1.착수정 및 분말활성탄접촉조_구체이형관중량산출3_밸브실" xfId="360"/>
    <cellStyle name="_0.간지_1.착수정 및 분말활성탄접촉조_밸브실" xfId="361"/>
    <cellStyle name="_0.간지_1.착수정(0416)" xfId="362"/>
    <cellStyle name="_0.간지_1.착수정(0416)_4.0 구조물공" xfId="363"/>
    <cellStyle name="_0.간지_1.착수정(0416)_4.0 구조물공(갈천)" xfId="364"/>
    <cellStyle name="_0.간지_1.착수정(0416)_q" xfId="365"/>
    <cellStyle name="_0.간지_1.착수정(0416)_구조물공" xfId="366"/>
    <cellStyle name="_0.간지_1.착수정(0416)_밸브실" xfId="367"/>
    <cellStyle name="_0.간지_1_4.0 구조물공" xfId="368"/>
    <cellStyle name="_0.간지_1_4.0 구조물공(갈천)" xfId="369"/>
    <cellStyle name="_0.간지_1_q" xfId="370"/>
    <cellStyle name="_0.간지_1_구조물공" xfId="371"/>
    <cellStyle name="_0.간지_1_구체 (version 2-1)-모" xfId="372"/>
    <cellStyle name="_0.간지_1_구체 (version 2-1)-모_4.0 구조물공" xfId="373"/>
    <cellStyle name="_0.간지_1_구체 (version 2-1)-모_4.0 구조물공(갈천)" xfId="374"/>
    <cellStyle name="_0.간지_1_구체 (version 2-1)-모_q" xfId="375"/>
    <cellStyle name="_0.간지_1_구체 (version 2-1)-모_구조물공" xfId="376"/>
    <cellStyle name="_0.간지_1_구체 (version 2-1)-모_밸브실" xfId="377"/>
    <cellStyle name="_0.간지_1_밸브실" xfId="378"/>
    <cellStyle name="_0.간지_2.응집침전지" xfId="379"/>
    <cellStyle name="_0.간지_2.응집침전지_4.0 구조물공" xfId="380"/>
    <cellStyle name="_0.간지_2.응집침전지_4.0 구조물공(갈천)" xfId="381"/>
    <cellStyle name="_0.간지_2.응집침전지_q" xfId="382"/>
    <cellStyle name="_0.간지_2.응집침전지_구조물공" xfId="383"/>
    <cellStyle name="_0.간지_2.응집침전지_구체 (version 2-1)-모" xfId="384"/>
    <cellStyle name="_0.간지_2.응집침전지_구체 (version 2-1)-모_4.0 구조물공" xfId="385"/>
    <cellStyle name="_0.간지_2.응집침전지_구체 (version 2-1)-모_4.0 구조물공(갈천)" xfId="386"/>
    <cellStyle name="_0.간지_2.응집침전지_구체 (version 2-1)-모_q" xfId="387"/>
    <cellStyle name="_0.간지_2.응집침전지_구체 (version 2-1)-모_구조물공" xfId="388"/>
    <cellStyle name="_0.간지_2.응집침전지_구체 (version 2-1)-모_밸브실" xfId="389"/>
    <cellStyle name="_0.간지_2.응집침전지_밸브실" xfId="390"/>
    <cellStyle name="_0.간지_3.여과지" xfId="391"/>
    <cellStyle name="_0.간지_3.여과지_4.0 구조물공" xfId="392"/>
    <cellStyle name="_0.간지_3.여과지_4.0 구조물공(갈천)" xfId="393"/>
    <cellStyle name="_0.간지_3.여과지_q" xfId="394"/>
    <cellStyle name="_0.간지_3.여과지_구조물공" xfId="395"/>
    <cellStyle name="_0.간지_3.여과지_구체 (version 2-1)-모" xfId="396"/>
    <cellStyle name="_0.간지_3.여과지_구체 (version 2-1)-모_4.0 구조물공" xfId="397"/>
    <cellStyle name="_0.간지_3.여과지_구체 (version 2-1)-모_4.0 구조물공(갈천)" xfId="398"/>
    <cellStyle name="_0.간지_3.여과지_구체 (version 2-1)-모_q" xfId="399"/>
    <cellStyle name="_0.간지_3.여과지_구체 (version 2-1)-모_구조물공" xfId="400"/>
    <cellStyle name="_0.간지_3.여과지_구체 (version 2-1)-모_밸브실" xfId="401"/>
    <cellStyle name="_0.간지_3.여과지_밸브실" xfId="402"/>
    <cellStyle name="_0.간지_4. 오존접촉지" xfId="403"/>
    <cellStyle name="_0.간지_4. 오존접촉지_4.0 구조물공" xfId="404"/>
    <cellStyle name="_0.간지_4. 오존접촉지_4.0 구조물공(갈천)" xfId="405"/>
    <cellStyle name="_0.간지_4. 오존접촉지_q" xfId="406"/>
    <cellStyle name="_0.간지_4. 오존접촉지_구조물공" xfId="407"/>
    <cellStyle name="_0.간지_4. 오존접촉지_구체 (version 2-1)-모" xfId="408"/>
    <cellStyle name="_0.간지_4. 오존접촉지_구체 (version 2-1)-모_4.0 구조물공" xfId="409"/>
    <cellStyle name="_0.간지_4. 오존접촉지_구체 (version 2-1)-모_4.0 구조물공(갈천)" xfId="410"/>
    <cellStyle name="_0.간지_4. 오존접촉지_구체 (version 2-1)-모_q" xfId="411"/>
    <cellStyle name="_0.간지_4. 오존접촉지_구체 (version 2-1)-모_구조물공" xfId="412"/>
    <cellStyle name="_0.간지_4. 오존접촉지_구체 (version 2-1)-모_밸브실" xfId="413"/>
    <cellStyle name="_0.간지_4. 오존접촉지_밸브실" xfId="414"/>
    <cellStyle name="_0.간지_구체 (version 1)" xfId="415"/>
    <cellStyle name="_0.간지_구체 (version 1)_4.0 구조물공" xfId="416"/>
    <cellStyle name="_0.간지_구체 (version 1)_4.0 구조물공(갈천)" xfId="417"/>
    <cellStyle name="_0.간지_구체 (version 1)_q" xfId="418"/>
    <cellStyle name="_0.간지_구체 (version 1)_구조물공" xfId="419"/>
    <cellStyle name="_0.간지_구체 (version 1)_구체 (version 1)" xfId="420"/>
    <cellStyle name="_0.간지_구체 (version 1)_구체 (version 1)_4.0 구조물공" xfId="421"/>
    <cellStyle name="_0.간지_구체 (version 1)_구체 (version 1)_4.0 구조물공(갈천)" xfId="422"/>
    <cellStyle name="_0.간지_구체 (version 1)_구체 (version 1)_q" xfId="423"/>
    <cellStyle name="_0.간지_구체 (version 1)_구체 (version 1)_구조물공" xfId="424"/>
    <cellStyle name="_0.간지_구체 (version 1)_구체 (version 1)_구체이형관중량산출3" xfId="425"/>
    <cellStyle name="_0.간지_구체 (version 1)_구체 (version 1)_구체이형관중량산출3_4.0 구조물공" xfId="426"/>
    <cellStyle name="_0.간지_구체 (version 1)_구체 (version 1)_구체이형관중량산출3_4.0 구조물공(갈천)" xfId="427"/>
    <cellStyle name="_0.간지_구체 (version 1)_구체 (version 1)_구체이형관중량산출3_q" xfId="428"/>
    <cellStyle name="_0.간지_구체 (version 1)_구체 (version 1)_구체이형관중량산출3_구조물공" xfId="429"/>
    <cellStyle name="_0.간지_구체 (version 1)_구체 (version 1)_구체이형관중량산출3_밸브실" xfId="430"/>
    <cellStyle name="_0.간지_구체 (version 1)_구체 (version 1)_밸브실" xfId="431"/>
    <cellStyle name="_0.간지_구체 (version 1)_구체 (version 2-1)-모" xfId="432"/>
    <cellStyle name="_0.간지_구체 (version 1)_구체 (version 2-1)-모_4.0 구조물공" xfId="433"/>
    <cellStyle name="_0.간지_구체 (version 1)_구체 (version 2-1)-모_4.0 구조물공(갈천)" xfId="434"/>
    <cellStyle name="_0.간지_구체 (version 1)_구체 (version 2-1)-모_q" xfId="435"/>
    <cellStyle name="_0.간지_구체 (version 1)_구체 (version 2-1)-모_구조물공" xfId="436"/>
    <cellStyle name="_0.간지_구체 (version 1)_구체 (version 2-1)-모_밸브실" xfId="437"/>
    <cellStyle name="_0.간지_구체 (version 1)_밸브실" xfId="438"/>
    <cellStyle name="_0.간지_구체 (version 3)-모" xfId="439"/>
    <cellStyle name="_0.간지_구체 (version 3)-모_4.0 구조물공" xfId="440"/>
    <cellStyle name="_0.간지_구체 (version 3)-모_4.0 구조물공(갈천)" xfId="441"/>
    <cellStyle name="_0.간지_구체 (version 3)-모_q" xfId="442"/>
    <cellStyle name="_0.간지_구체 (version 3)-모_구조물공" xfId="443"/>
    <cellStyle name="_0.간지_구체 (version 3)-모_밸브실" xfId="444"/>
    <cellStyle name="_0.간지_구체이형관중량산출3" xfId="445"/>
    <cellStyle name="_0.간지_구체이형관중량산출3_4.0 구조물공" xfId="446"/>
    <cellStyle name="_0.간지_구체이형관중량산출3_4.0 구조물공(갈천)" xfId="447"/>
    <cellStyle name="_0.간지_구체이형관중량산출3_q" xfId="448"/>
    <cellStyle name="_0.간지_구체이형관중량산출3_구조물공" xfId="449"/>
    <cellStyle name="_0.간지_구체이형관중량산출3_밸브실" xfId="450"/>
    <cellStyle name="_0.자재집계표" xfId="451"/>
    <cellStyle name="_00.맨홀수량" xfId="20916"/>
    <cellStyle name="_002 배수공(1공구)" xfId="452"/>
    <cellStyle name="_002 배수공(1공구) 2" xfId="453"/>
    <cellStyle name="_002 배수공(1공구) 3" xfId="20917"/>
    <cellStyle name="_002 배수공(1공구) 4" xfId="20918"/>
    <cellStyle name="_002 배수공(1공구) 5" xfId="20919"/>
    <cellStyle name="_002 배수공(1공구) 6" xfId="20920"/>
    <cellStyle name="_002 배수공(1공구) 7" xfId="20921"/>
    <cellStyle name="_002 배수공(1공구) 8" xfId="20922"/>
    <cellStyle name="_002 배수공(1공구)_날개벽" xfId="454"/>
    <cellStyle name="_002 배수공(1공구)_날개벽 2" xfId="455"/>
    <cellStyle name="_002 배수공(1공구)_날개벽 3" xfId="20923"/>
    <cellStyle name="_002 배수공(1공구)_날개벽 4" xfId="20924"/>
    <cellStyle name="_002 배수공(1공구)_날개벽 5" xfId="20925"/>
    <cellStyle name="_002 배수공(1공구)_날개벽 6" xfId="20926"/>
    <cellStyle name="_002 배수공(1공구)_날개벽 7" xfId="20927"/>
    <cellStyle name="_002 배수공(1공구)_날개벽 8" xfId="20928"/>
    <cellStyle name="_003 구조물수량집계(1공구)" xfId="456"/>
    <cellStyle name="_003 봉림교(교각수량)" xfId="457"/>
    <cellStyle name="_003 봉림교(교각수량)_003 봉림교(교각수량)" xfId="458"/>
    <cellStyle name="_003 봉림교(교각수량)_003 봉림교(교각수량)_003 봉림교(교각수량)" xfId="459"/>
    <cellStyle name="_003 봉림교(교각수량)_003 봉림교(교각수량)_003 봉림교(교각수량)_006_부대공(1BL)2" xfId="460"/>
    <cellStyle name="_003 봉림교(교각수량)_003 봉림교(교각수량)_006_부대공(1BL)2" xfId="461"/>
    <cellStyle name="_003 봉림교(교각수량)_006_부대공(1BL)2" xfId="462"/>
    <cellStyle name="_01  교량 방음벽 기초콘크리트 타설방법 변경(단가산출)" xfId="20929"/>
    <cellStyle name="_01  교량 집수구 위치변경 및 교면내부침투수 처리방법 개선(단가산출)" xfId="20930"/>
    <cellStyle name="_01 지산동(A-TYPE)" xfId="463"/>
    <cellStyle name="_01.4단계 구조물공 " xfId="464"/>
    <cellStyle name="_01.개량관로토공화장오수" xfId="465"/>
    <cellStyle name="_01.관로토공(우수)" xfId="466"/>
    <cellStyle name="_01.배수 A-구조물공" xfId="467"/>
    <cellStyle name="_01.배수 A-구조물공_C2-LINNE관로 계산식토공" xfId="468"/>
    <cellStyle name="_01.배수 A-구조물공_구조물토공" xfId="469"/>
    <cellStyle name="_01.배수 A-구조물공_구조물토공_ALINE구조물토공" xfId="470"/>
    <cellStyle name="_01.배수 A-구조물공_구조물토공_ALINE구조물토공_C2-LINNE관로 계산식토공" xfId="471"/>
    <cellStyle name="_01.배수 A-구조물공_구조물토공_C2-LINNE관로 계산식토공" xfId="472"/>
    <cellStyle name="_01.산마루측구" xfId="473"/>
    <cellStyle name="_01.세구지오수 토공" xfId="474"/>
    <cellStyle name="_01.세구지오수 토공_01 지산범물 비굴착보수 " xfId="475"/>
    <cellStyle name="_01.세구지오수 토공_01 지산범물 비굴착보수 _01 지산범물 비굴착보수 " xfId="476"/>
    <cellStyle name="_01.세구지오수 토공_01.차집 토공2" xfId="477"/>
    <cellStyle name="_01.신월 관로토공" xfId="478"/>
    <cellStyle name="_01.신월 관로토공 10" xfId="20931"/>
    <cellStyle name="_01.신월 관로토공 11" xfId="20932"/>
    <cellStyle name="_01.신월 관로토공 12" xfId="20933"/>
    <cellStyle name="_01.신월 관로토공 13" xfId="20934"/>
    <cellStyle name="_01.신월 관로토공 14" xfId="20935"/>
    <cellStyle name="_01.신월 관로토공 15" xfId="20936"/>
    <cellStyle name="_01.신월 관로토공 16" xfId="20937"/>
    <cellStyle name="_01.신월 관로토공 17" xfId="20938"/>
    <cellStyle name="_01.신월 관로토공 18" xfId="20939"/>
    <cellStyle name="_01.신월 관로토공 19" xfId="20940"/>
    <cellStyle name="_01.신월 관로토공 2" xfId="20941"/>
    <cellStyle name="_01.신월 관로토공 20" xfId="20942"/>
    <cellStyle name="_01.신월 관로토공 21" xfId="20943"/>
    <cellStyle name="_01.신월 관로토공 22" xfId="20944"/>
    <cellStyle name="_01.신월 관로토공 23" xfId="20945"/>
    <cellStyle name="_01.신월 관로토공 24" xfId="20946"/>
    <cellStyle name="_01.신월 관로토공 25" xfId="20947"/>
    <cellStyle name="_01.신월 관로토공 26" xfId="20948"/>
    <cellStyle name="_01.신월 관로토공 27" xfId="20949"/>
    <cellStyle name="_01.신월 관로토공 28" xfId="20950"/>
    <cellStyle name="_01.신월 관로토공 29" xfId="20951"/>
    <cellStyle name="_01.신월 관로토공 3" xfId="20952"/>
    <cellStyle name="_01.신월 관로토공 30" xfId="20953"/>
    <cellStyle name="_01.신월 관로토공 31" xfId="20954"/>
    <cellStyle name="_01.신월 관로토공 32" xfId="20955"/>
    <cellStyle name="_01.신월 관로토공 33" xfId="20956"/>
    <cellStyle name="_01.신월 관로토공 34" xfId="20957"/>
    <cellStyle name="_01.신월 관로토공 35" xfId="20958"/>
    <cellStyle name="_01.신월 관로토공 36" xfId="20959"/>
    <cellStyle name="_01.신월 관로토공 37" xfId="20960"/>
    <cellStyle name="_01.신월 관로토공 38" xfId="20961"/>
    <cellStyle name="_01.신월 관로토공 39" xfId="20962"/>
    <cellStyle name="_01.신월 관로토공 4" xfId="20963"/>
    <cellStyle name="_01.신월 관로토공 40" xfId="20964"/>
    <cellStyle name="_01.신월 관로토공 41" xfId="20965"/>
    <cellStyle name="_01.신월 관로토공 5" xfId="20966"/>
    <cellStyle name="_01.신월 관로토공 6" xfId="20967"/>
    <cellStyle name="_01.신월 관로토공 7" xfId="20968"/>
    <cellStyle name="_01.신월 관로토공 8" xfId="20969"/>
    <cellStyle name="_01.신월 관로토공 9" xfId="20970"/>
    <cellStyle name="_01.신월 관로토공_002.부대공2" xfId="20971"/>
    <cellStyle name="_01.신월 관로토공_002.부대공2 10" xfId="20972"/>
    <cellStyle name="_01.신월 관로토공_002.부대공2 11" xfId="20973"/>
    <cellStyle name="_01.신월 관로토공_002.부대공2 12" xfId="20974"/>
    <cellStyle name="_01.신월 관로토공_002.부대공2 13" xfId="20975"/>
    <cellStyle name="_01.신월 관로토공_002.부대공2 14" xfId="20976"/>
    <cellStyle name="_01.신월 관로토공_002.부대공2 15" xfId="20977"/>
    <cellStyle name="_01.신월 관로토공_002.부대공2 16" xfId="20978"/>
    <cellStyle name="_01.신월 관로토공_002.부대공2 17" xfId="20979"/>
    <cellStyle name="_01.신월 관로토공_002.부대공2 18" xfId="20980"/>
    <cellStyle name="_01.신월 관로토공_002.부대공2 19" xfId="20981"/>
    <cellStyle name="_01.신월 관로토공_002.부대공2 2" xfId="20982"/>
    <cellStyle name="_01.신월 관로토공_002.부대공2 20" xfId="20983"/>
    <cellStyle name="_01.신월 관로토공_002.부대공2 21" xfId="20984"/>
    <cellStyle name="_01.신월 관로토공_002.부대공2 22" xfId="20985"/>
    <cellStyle name="_01.신월 관로토공_002.부대공2 23" xfId="20986"/>
    <cellStyle name="_01.신월 관로토공_002.부대공2 24" xfId="20987"/>
    <cellStyle name="_01.신월 관로토공_002.부대공2 25" xfId="20988"/>
    <cellStyle name="_01.신월 관로토공_002.부대공2 26" xfId="20989"/>
    <cellStyle name="_01.신월 관로토공_002.부대공2 27" xfId="20990"/>
    <cellStyle name="_01.신월 관로토공_002.부대공2 28" xfId="20991"/>
    <cellStyle name="_01.신월 관로토공_002.부대공2 29" xfId="20992"/>
    <cellStyle name="_01.신월 관로토공_002.부대공2 3" xfId="20993"/>
    <cellStyle name="_01.신월 관로토공_002.부대공2 30" xfId="20994"/>
    <cellStyle name="_01.신월 관로토공_002.부대공2 31" xfId="20995"/>
    <cellStyle name="_01.신월 관로토공_002.부대공2 32" xfId="20996"/>
    <cellStyle name="_01.신월 관로토공_002.부대공2 33" xfId="20997"/>
    <cellStyle name="_01.신월 관로토공_002.부대공2 34" xfId="20998"/>
    <cellStyle name="_01.신월 관로토공_002.부대공2 35" xfId="20999"/>
    <cellStyle name="_01.신월 관로토공_002.부대공2 36" xfId="21000"/>
    <cellStyle name="_01.신월 관로토공_002.부대공2 37" xfId="21001"/>
    <cellStyle name="_01.신월 관로토공_002.부대공2 38" xfId="21002"/>
    <cellStyle name="_01.신월 관로토공_002.부대공2 39" xfId="21003"/>
    <cellStyle name="_01.신월 관로토공_002.부대공2 4" xfId="21004"/>
    <cellStyle name="_01.신월 관로토공_002.부대공2 40" xfId="21005"/>
    <cellStyle name="_01.신월 관로토공_002.부대공2 41" xfId="21006"/>
    <cellStyle name="_01.신월 관로토공_002.부대공2 5" xfId="21007"/>
    <cellStyle name="_01.신월 관로토공_002.부대공2 6" xfId="21008"/>
    <cellStyle name="_01.신월 관로토공_002.부대공2 7" xfId="21009"/>
    <cellStyle name="_01.신월 관로토공_002.부대공2 8" xfId="21010"/>
    <cellStyle name="_01.신월 관로토공_002.부대공2 9" xfId="21011"/>
    <cellStyle name="_01.신월 관로토공_002.부대공2_06.대야오수 부대공" xfId="21012"/>
    <cellStyle name="_01.신월 관로토공_002.부대공2_06.서수 오수 부대공(신설)" xfId="21013"/>
    <cellStyle name="_01.신월 관로토공_002.부대공2_06.서수오수 부대공" xfId="21014"/>
    <cellStyle name="_01.신월 관로토공_002.부대공2_06.옥구 오수 부대공" xfId="21015"/>
    <cellStyle name="_01.신월 관로토공_002.부대공2_06.옥서 오수 부대공(신설)" xfId="21016"/>
    <cellStyle name="_01.신월 관로토공_002.부대공2_6.0동문오수 부대공" xfId="21017"/>
    <cellStyle name="_01.신월 관로토공_002.부대공2_경포 오수 부대공(신설)-1" xfId="21018"/>
    <cellStyle name="_01.신월 관로토공_002.부대공2_경포오수신설 부대공-기존관보호공" xfId="21019"/>
    <cellStyle name="_01.신월 관로토공_002.부대공2_서수오수신설 부대공-기존관보호공" xfId="21020"/>
    <cellStyle name="_01.신월 관로토공_01 지산범물 비굴착보수 " xfId="479"/>
    <cellStyle name="_01.신월 관로토공_01 지산범물 비굴착보수 _01 지산범물 비굴착보수 " xfId="480"/>
    <cellStyle name="_01.신월 관로토공_01.관로토공(우수)" xfId="481"/>
    <cellStyle name="_01.신월 관로토공_01.관로토공(우수)_01 지산범물 비굴착보수 " xfId="482"/>
    <cellStyle name="_01.신월 관로토공_01.관로토공(우수)_01 지산범물 비굴착보수 _01 지산범물 비굴착보수 " xfId="483"/>
    <cellStyle name="_01.신월 관로토공_01.관로토공(우수)_01.여천오수 토공" xfId="484"/>
    <cellStyle name="_01.신월 관로토공_01.관로토공(우수)_01.여천오수 토공_01 지산범물 비굴착보수 " xfId="485"/>
    <cellStyle name="_01.신월 관로토공_01.관로토공(우수)_01.여천오수 토공_01 지산범물 비굴착보수 _01 지산범물 비굴착보수 " xfId="486"/>
    <cellStyle name="_01.신월 관로토공_01.관로토공(우수)_01.여천우수 토공" xfId="487"/>
    <cellStyle name="_01.신월 관로토공_01.관로토공(우수)_01.차집 토공2" xfId="488"/>
    <cellStyle name="_01.신월 관로토공_01.관로토공(우수)_01.토공" xfId="489"/>
    <cellStyle name="_01.신월 관로토공_01.관로토공(우수)_01.토공_01 지산범물 비굴착보수 " xfId="490"/>
    <cellStyle name="_01.신월 관로토공_01.관로토공(우수)_01.토공_01 지산범물 비굴착보수 _01 지산범물 비굴착보수 " xfId="491"/>
    <cellStyle name="_01.신월 관로토공_01.관로토공(우수)_03.여천우수 구조물공" xfId="492"/>
    <cellStyle name="_01.신월 관로토공_01.신월 관로토공" xfId="493"/>
    <cellStyle name="_01.신월 관로토공_01.신월 관로토공_01.신월 관로토공조서" xfId="494"/>
    <cellStyle name="_01.신월 관로토공_01.신월 관로토공_01.신월오수 관로토공" xfId="495"/>
    <cellStyle name="_01.신월 관로토공_01.신월 관로토공_01.차집 토공" xfId="496"/>
    <cellStyle name="_01.신월 관로토공_01.신월 관로토공_01.차집 토공_01.차집 토공2" xfId="497"/>
    <cellStyle name="_01.신월 관로토공_01.여천(오수)관로토공" xfId="498"/>
    <cellStyle name="_01.신월 관로토공_01.여천(오수)관로토공_01 지산범물 비굴착보수 " xfId="499"/>
    <cellStyle name="_01.신월 관로토공_01.여천(오수)관로토공_01 지산범물 비굴착보수 _01 지산범물 비굴착보수 " xfId="500"/>
    <cellStyle name="_01.신월 관로토공_01.여천(오수)관로토공_01.관로토공(우수)" xfId="501"/>
    <cellStyle name="_01.신월 관로토공_01.여천(오수)관로토공_01.관로토공(우수)_01 지산범물 비굴착보수 " xfId="502"/>
    <cellStyle name="_01.신월 관로토공_01.여천(오수)관로토공_01.관로토공(우수)_01 지산범물 비굴착보수 _01 지산범물 비굴착보수 " xfId="503"/>
    <cellStyle name="_01.신월 관로토공_01.여천(오수)관로토공_01.관로토공(우수)_01.여천오수 토공" xfId="504"/>
    <cellStyle name="_01.신월 관로토공_01.여천(오수)관로토공_01.관로토공(우수)_01.여천오수 토공_01 지산범물 비굴착보수 " xfId="505"/>
    <cellStyle name="_01.신월 관로토공_01.여천(오수)관로토공_01.관로토공(우수)_01.여천오수 토공_01 지산범물 비굴착보수 _01 지산범물 비굴착보수 " xfId="506"/>
    <cellStyle name="_01.신월 관로토공_01.여천(오수)관로토공_01.관로토공(우수)_01.여천우수 토공" xfId="507"/>
    <cellStyle name="_01.신월 관로토공_01.여천(오수)관로토공_01.관로토공(우수)_01.차집 토공2" xfId="508"/>
    <cellStyle name="_01.신월 관로토공_01.여천(오수)관로토공_01.관로토공(우수)_01.토공" xfId="509"/>
    <cellStyle name="_01.신월 관로토공_01.여천(오수)관로토공_01.관로토공(우수)_01.토공_01 지산범물 비굴착보수 " xfId="510"/>
    <cellStyle name="_01.신월 관로토공_01.여천(오수)관로토공_01.관로토공(우수)_01.토공_01 지산범물 비굴착보수 _01 지산범물 비굴착보수 " xfId="511"/>
    <cellStyle name="_01.신월 관로토공_01.여천(오수)관로토공_01.관로토공(우수)_03.여천우수 구조물공" xfId="512"/>
    <cellStyle name="_01.신월 관로토공_01.여천(오수)관로토공_01.여천오수 토공" xfId="513"/>
    <cellStyle name="_01.신월 관로토공_01.여천(오수)관로토공_01.여천오수 토공_01 지산범물 비굴착보수 " xfId="514"/>
    <cellStyle name="_01.신월 관로토공_01.여천(오수)관로토공_01.여천오수 토공_01 지산범물 비굴착보수 _01 지산범물 비굴착보수 " xfId="515"/>
    <cellStyle name="_01.신월 관로토공_01.여천(오수)관로토공_01.차집 토공2" xfId="516"/>
    <cellStyle name="_01.신월 관로토공_01.여천(오수)관로토공_01.토공" xfId="517"/>
    <cellStyle name="_01.신월 관로토공_01.여천(오수)관로토공_01.토공_01 지산범물 비굴착보수 " xfId="518"/>
    <cellStyle name="_01.신월 관로토공_01.여천(오수)관로토공_01.토공_01 지산범물 비굴착보수 _01 지산범물 비굴착보수 " xfId="519"/>
    <cellStyle name="_01.신월 관로토공_01.여천(오수)관로토공_03.여천오수 구조물공" xfId="520"/>
    <cellStyle name="_01.신월 관로토공_01.여천(오수)관로토공_03.여천오수 구조물공_01 지산범물 비굴착보수 " xfId="521"/>
    <cellStyle name="_01.신월 관로토공_01.여천(오수)관로토공_03.여천오수 구조물공_01 지산범물 비굴착보수 _01 지산범물 비굴착보수 " xfId="522"/>
    <cellStyle name="_01.신월 관로토공_01.차집 토공" xfId="523"/>
    <cellStyle name="_01.신월 관로토공_01.차집 토공_01.차집 토공" xfId="524"/>
    <cellStyle name="_01.신월 관로토공_01.차집 토공_01.차집 토공_01.차집 토공2" xfId="525"/>
    <cellStyle name="_01.신월 관로토공_01.차집 토공2" xfId="526"/>
    <cellStyle name="_01.신월 관로토공_01.토공(오수)" xfId="527"/>
    <cellStyle name="_01.신월 관로토공_01.토공(오수)_01 지산범물 비굴착보수 " xfId="528"/>
    <cellStyle name="_01.신월 관로토공_01.토공(오수)_01 지산범물 비굴착보수 _01 지산범물 비굴착보수 " xfId="529"/>
    <cellStyle name="_01.신월 관로토공_01.토공(오수)_01.여천오수 토공" xfId="530"/>
    <cellStyle name="_01.신월 관로토공_01.토공(오수)_01.여천오수 토공_01 지산범물 비굴착보수 " xfId="531"/>
    <cellStyle name="_01.신월 관로토공_01.토공(오수)_01.여천오수 토공_01 지산범물 비굴착보수 _01 지산범물 비굴착보수 " xfId="532"/>
    <cellStyle name="_01.신월 관로토공_01.토공(오수)_01.차집 토공2" xfId="533"/>
    <cellStyle name="_01.신월 관로토공_01.토공(오수)_01.토공" xfId="534"/>
    <cellStyle name="_01.신월 관로토공_01.토공(오수)_01.토공_01 지산범물 비굴착보수 " xfId="535"/>
    <cellStyle name="_01.신월 관로토공_01.토공(오수)_01.토공_01 지산범물 비굴착보수 _01 지산범물 비굴착보수 " xfId="536"/>
    <cellStyle name="_01.신월 관로토공_06.대야오수 부대공" xfId="21021"/>
    <cellStyle name="_01.신월 관로토공_06.서수 오수 부대공(신설)" xfId="21022"/>
    <cellStyle name="_01.신월 관로토공_06.서수오수 부대공" xfId="21023"/>
    <cellStyle name="_01.신월 관로토공_06.옥구 오수 부대공" xfId="21024"/>
    <cellStyle name="_01.신월 관로토공_06.옥서 오수 부대공(신설)" xfId="21025"/>
    <cellStyle name="_01.신월 관로토공_111111" xfId="537"/>
    <cellStyle name="_01.신월 관로토공_111111_01.신월 관로토공조서" xfId="538"/>
    <cellStyle name="_01.신월 관로토공_111111_01.신월오수 관로토공" xfId="539"/>
    <cellStyle name="_01.신월 관로토공_6.0동문오수 부대공" xfId="21026"/>
    <cellStyle name="_01.신월 관로토공_경포 오수 부대공(신설)-1" xfId="21027"/>
    <cellStyle name="_01.신월 관로토공_경포오수신설 부대공-기존관보호공" xfId="21028"/>
    <cellStyle name="_01.신월 관로토공_서수오수신설 부대공-기존관보호공" xfId="21029"/>
    <cellStyle name="_01.신월 관로토공조서" xfId="540"/>
    <cellStyle name="_01.신월오수 관로토공" xfId="541"/>
    <cellStyle name="_01.여도오수 토공" xfId="542"/>
    <cellStyle name="_01.여천(오수)관로토공" xfId="543"/>
    <cellStyle name="_01.여천(오수)관로토공_01 지산범물 비굴착보수 " xfId="544"/>
    <cellStyle name="_01.여천(오수)관로토공_01 지산범물 비굴착보수 _01 지산범물 비굴착보수 " xfId="545"/>
    <cellStyle name="_01.여천(오수)관로토공_01.관로토공(우수)" xfId="546"/>
    <cellStyle name="_01.여천(오수)관로토공_01.관로토공(우수)_01 지산범물 비굴착보수 " xfId="547"/>
    <cellStyle name="_01.여천(오수)관로토공_01.관로토공(우수)_01 지산범물 비굴착보수 _01 지산범물 비굴착보수 " xfId="548"/>
    <cellStyle name="_01.여천(오수)관로토공_01.관로토공(우수)_01.여천오수 토공" xfId="549"/>
    <cellStyle name="_01.여천(오수)관로토공_01.관로토공(우수)_01.여천오수 토공_01 지산범물 비굴착보수 " xfId="550"/>
    <cellStyle name="_01.여천(오수)관로토공_01.관로토공(우수)_01.여천오수 토공_01 지산범물 비굴착보수 _01 지산범물 비굴착보수 " xfId="551"/>
    <cellStyle name="_01.여천(오수)관로토공_01.관로토공(우수)_01.여천우수 토공" xfId="552"/>
    <cellStyle name="_01.여천(오수)관로토공_01.관로토공(우수)_01.차집 토공2" xfId="553"/>
    <cellStyle name="_01.여천(오수)관로토공_01.관로토공(우수)_01.토공" xfId="554"/>
    <cellStyle name="_01.여천(오수)관로토공_01.관로토공(우수)_01.토공_01 지산범물 비굴착보수 " xfId="555"/>
    <cellStyle name="_01.여천(오수)관로토공_01.관로토공(우수)_01.토공_01 지산범물 비굴착보수 _01 지산범물 비굴착보수 " xfId="556"/>
    <cellStyle name="_01.여천(오수)관로토공_01.관로토공(우수)_03.여천우수 구조물공" xfId="557"/>
    <cellStyle name="_01.여천(오수)관로토공_01.여천(오수)관로토공" xfId="558"/>
    <cellStyle name="_01.여천(오수)관로토공_01.여천(오수)관로토공_01 지산범물 비굴착보수 " xfId="559"/>
    <cellStyle name="_01.여천(오수)관로토공_01.여천(오수)관로토공_01 지산범물 비굴착보수 _01 지산범물 비굴착보수 " xfId="560"/>
    <cellStyle name="_01.여천(오수)관로토공_01.여천(오수)관로토공_01.관로토공(우수)" xfId="561"/>
    <cellStyle name="_01.여천(오수)관로토공_01.여천(오수)관로토공_01.관로토공(우수)_01 지산범물 비굴착보수 " xfId="562"/>
    <cellStyle name="_01.여천(오수)관로토공_01.여천(오수)관로토공_01.관로토공(우수)_01 지산범물 비굴착보수 _01 지산범물 비굴착보수 " xfId="563"/>
    <cellStyle name="_01.여천(오수)관로토공_01.여천(오수)관로토공_01.관로토공(우수)_01.여천오수 토공" xfId="564"/>
    <cellStyle name="_01.여천(오수)관로토공_01.여천(오수)관로토공_01.관로토공(우수)_01.여천오수 토공_01 지산범물 비굴착보수 " xfId="565"/>
    <cellStyle name="_01.여천(오수)관로토공_01.여천(오수)관로토공_01.관로토공(우수)_01.여천오수 토공_01 지산범물 비굴착보수 _01 지산범물 비굴착보수 " xfId="566"/>
    <cellStyle name="_01.여천(오수)관로토공_01.여천(오수)관로토공_01.관로토공(우수)_01.여천우수 토공" xfId="567"/>
    <cellStyle name="_01.여천(오수)관로토공_01.여천(오수)관로토공_01.관로토공(우수)_01.차집 토공2" xfId="568"/>
    <cellStyle name="_01.여천(오수)관로토공_01.여천(오수)관로토공_01.관로토공(우수)_01.토공" xfId="569"/>
    <cellStyle name="_01.여천(오수)관로토공_01.여천(오수)관로토공_01.관로토공(우수)_01.토공_01 지산범물 비굴착보수 " xfId="570"/>
    <cellStyle name="_01.여천(오수)관로토공_01.여천(오수)관로토공_01.관로토공(우수)_01.토공_01 지산범물 비굴착보수 _01 지산범물 비굴착보수 " xfId="571"/>
    <cellStyle name="_01.여천(오수)관로토공_01.여천(오수)관로토공_01.관로토공(우수)_03.여천우수 구조물공" xfId="572"/>
    <cellStyle name="_01.여천(오수)관로토공_01.여천(오수)관로토공_01.여천오수 토공" xfId="573"/>
    <cellStyle name="_01.여천(오수)관로토공_01.여천(오수)관로토공_01.여천오수 토공_01 지산범물 비굴착보수 " xfId="574"/>
    <cellStyle name="_01.여천(오수)관로토공_01.여천(오수)관로토공_01.여천오수 토공_01 지산범물 비굴착보수 _01 지산범물 비굴착보수 " xfId="575"/>
    <cellStyle name="_01.여천(오수)관로토공_01.여천(오수)관로토공_01.차집 토공2" xfId="576"/>
    <cellStyle name="_01.여천(오수)관로토공_01.여천(오수)관로토공_01.토공" xfId="577"/>
    <cellStyle name="_01.여천(오수)관로토공_01.여천(오수)관로토공_01.토공_01 지산범물 비굴착보수 " xfId="578"/>
    <cellStyle name="_01.여천(오수)관로토공_01.여천(오수)관로토공_01.토공_01 지산범물 비굴착보수 _01 지산범물 비굴착보수 " xfId="579"/>
    <cellStyle name="_01.여천(오수)관로토공_01.여천(오수)관로토공_03.여천오수 구조물공" xfId="580"/>
    <cellStyle name="_01.여천(오수)관로토공_01.여천(오수)관로토공_03.여천오수 구조물공_01 지산범물 비굴착보수 " xfId="581"/>
    <cellStyle name="_01.여천(오수)관로토공_01.여천(오수)관로토공_03.여천오수 구조물공_01 지산범물 비굴착보수 _01 지산범물 비굴착보수 " xfId="582"/>
    <cellStyle name="_01.여천(오수)관로토공_01.차집 토공2" xfId="583"/>
    <cellStyle name="_01.여천(오수)관로토공_01.토공(오수)" xfId="584"/>
    <cellStyle name="_01.여천(오수)관로토공_01.토공(오수)_01 지산범물 비굴착보수 " xfId="585"/>
    <cellStyle name="_01.여천(오수)관로토공_01.토공(오수)_01 지산범물 비굴착보수 _01 지산범물 비굴착보수 " xfId="586"/>
    <cellStyle name="_01.여천(오수)관로토공_01.토공(오수)_01.여천오수 토공" xfId="587"/>
    <cellStyle name="_01.여천(오수)관로토공_01.토공(오수)_01.여천오수 토공_01 지산범물 비굴착보수 " xfId="588"/>
    <cellStyle name="_01.여천(오수)관로토공_01.토공(오수)_01.여천오수 토공_01 지산범물 비굴착보수 _01 지산범물 비굴착보수 " xfId="589"/>
    <cellStyle name="_01.여천(오수)관로토공_01.토공(오수)_01.차집 토공2" xfId="590"/>
    <cellStyle name="_01.여천(오수)관로토공_01.토공(오수)_01.토공" xfId="591"/>
    <cellStyle name="_01.여천(오수)관로토공_01.토공(오수)_01.토공_01 지산범물 비굴착보수 " xfId="592"/>
    <cellStyle name="_01.여천(오수)관로토공_01.토공(오수)_01.토공_01 지산범물 비굴착보수 _01 지산범물 비굴착보수 " xfId="593"/>
    <cellStyle name="_01.여천오수 토공" xfId="594"/>
    <cellStyle name="_01.여천오수 토공_01 지산범물 비굴착보수 " xfId="595"/>
    <cellStyle name="_01.여천오수 토공_01 지산범물 비굴착보수 _01 지산범물 비굴착보수 " xfId="596"/>
    <cellStyle name="_01.여천오수 토공_01.차집 토공2" xfId="597"/>
    <cellStyle name="_01.여천우수 토공" xfId="598"/>
    <cellStyle name="_01.옥구오수 토공" xfId="599"/>
    <cellStyle name="_01.옥구오수 토공-1" xfId="600"/>
    <cellStyle name="_01.옥구오수 토공XXX" xfId="601"/>
    <cellStyle name="_01.옥서오수 토공" xfId="602"/>
    <cellStyle name="_01.우수맨홀(작업)" xfId="603"/>
    <cellStyle name="_01.자재집계표(서부1호) " xfId="604"/>
    <cellStyle name="_01.차집 토공" xfId="605"/>
    <cellStyle name="_01.차집 토공_01.차집 토공" xfId="606"/>
    <cellStyle name="_01.차집 토공_01.차집 토공_01.차집 토공" xfId="607"/>
    <cellStyle name="_01.차집 토공_01.차집 토공_01.차집 토공_01.차집 토공2" xfId="608"/>
    <cellStyle name="_01.차집 토공_01.차집 토공2" xfId="609"/>
    <cellStyle name="_01.토공" xfId="610"/>
    <cellStyle name="_01.토공(S)" xfId="21030"/>
    <cellStyle name="_01.토공(S)_3-맨홀토공" xfId="21031"/>
    <cellStyle name="_01.토공(S)_렬" xfId="21032"/>
    <cellStyle name="_01.토공(S)_렬_3-맨홀토공" xfId="21033"/>
    <cellStyle name="_01.토공_01 지산범물 비굴착보수 " xfId="611"/>
    <cellStyle name="_01.토공_01 지산범물 비굴착보수 _01 지산범물 비굴착보수 " xfId="612"/>
    <cellStyle name="_01.토공_01.차집 토공2" xfId="613"/>
    <cellStyle name="_01.토공_3-맨홀토공" xfId="21034"/>
    <cellStyle name="_01.토공1" xfId="21035"/>
    <cellStyle name="_01.화장오수 토공" xfId="614"/>
    <cellStyle name="_01.화장오수 토공_01 지산범물 비굴착보수 " xfId="615"/>
    <cellStyle name="_01.화장오수 토공_01 지산범물 비굴착보수 _01 지산범물 비굴착보수 " xfId="616"/>
    <cellStyle name="_01.화장오수 토공_01.차집 토공" xfId="617"/>
    <cellStyle name="_01.화장오수 토공_01.차집 토공_01.차집 토공" xfId="618"/>
    <cellStyle name="_01.화장오수 토공_01.차집 토공_01.차집 토공_01.차집 토공2" xfId="619"/>
    <cellStyle name="_01.화장오수 토공_01.차집 토공2" xfId="620"/>
    <cellStyle name="_01-1.구조물 토공-" xfId="621"/>
    <cellStyle name="_01-1.옥구오수 구조물 토공" xfId="622"/>
    <cellStyle name="_01-1.옥서오수 구조물 토공" xfId="623"/>
    <cellStyle name="_01-1.임피오수 구조물 토공" xfId="624"/>
    <cellStyle name="_01수량산출서(송정1공구)" xfId="625"/>
    <cellStyle name="_01수량산출서(송정1공구) 2" xfId="626"/>
    <cellStyle name="_01수량산출서(송정1공구) 3" xfId="21036"/>
    <cellStyle name="_01수량산출서(송정1공구) 4" xfId="21037"/>
    <cellStyle name="_01수량산출서(송정1공구) 5" xfId="21038"/>
    <cellStyle name="_01수량산출서(송정1공구) 6" xfId="21039"/>
    <cellStyle name="_01수량산출서(송정1공구) 7" xfId="21040"/>
    <cellStyle name="_01수량산출서(송정1공구) 8" xfId="21041"/>
    <cellStyle name="_01토공" xfId="627"/>
    <cellStyle name="_01토공(A-)" xfId="628"/>
    <cellStyle name="_02.구조물공" xfId="629"/>
    <cellStyle name="_02.구조물공(샘플)xls" xfId="630"/>
    <cellStyle name="_02.소단측구" xfId="631"/>
    <cellStyle name="_02.수량산출서(용소사거리)" xfId="632"/>
    <cellStyle name="_02.수량산출서(용소사거리) 2" xfId="633"/>
    <cellStyle name="_02.수량산출서(용소사거리) 3" xfId="21042"/>
    <cellStyle name="_02.수량산출서(용소사거리) 4" xfId="21043"/>
    <cellStyle name="_02.수량산출서(용소사거리) 5" xfId="21044"/>
    <cellStyle name="_02.수량산출서(용소사거리) 6" xfId="21045"/>
    <cellStyle name="_02.수량산출서(용소사거리) 7" xfId="21046"/>
    <cellStyle name="_02.수량산출서(용소사거리) 8" xfId="21047"/>
    <cellStyle name="_02.수량산출서(용소사거리)_00.배수설비공" xfId="634"/>
    <cellStyle name="_02.수량산출서(용소사거리)_00.배수설비공 2" xfId="21048"/>
    <cellStyle name="_02.수량산출서(용소사거리)_00.배수설비공 3" xfId="21049"/>
    <cellStyle name="_02.수량산출서(용소사거리)_00.배수설비공 4" xfId="21050"/>
    <cellStyle name="_02.수량산출서(용소사거리)_00.배수설비공 5" xfId="21051"/>
    <cellStyle name="_02.수량산출서(용소사거리)_00.배수설비공 6" xfId="21052"/>
    <cellStyle name="_02.수량산출서(용소사거리)_00.배수설비공 7" xfId="21053"/>
    <cellStyle name="_02.수량산출서(용소사거리)_00.배수설비공 8" xfId="21054"/>
    <cellStyle name="_02.수량산출서(용소사거리)_013.관로공(일과)" xfId="635"/>
    <cellStyle name="_02.수량산출서(용소사거리)_013.관로공(일과) 2" xfId="21055"/>
    <cellStyle name="_02.수량산출서(용소사거리)_013.관로공(일과) 3" xfId="21056"/>
    <cellStyle name="_02.수량산출서(용소사거리)_013.관로공(일과) 4" xfId="21057"/>
    <cellStyle name="_02.수량산출서(용소사거리)_013.관로공(일과) 5" xfId="21058"/>
    <cellStyle name="_02.수량산출서(용소사거리)_013.관로공(일과) 6" xfId="21059"/>
    <cellStyle name="_02.수량산출서(용소사거리)_013.관로공(일과) 7" xfId="21060"/>
    <cellStyle name="_02.수량산출서(용소사거리)_013.관로공(일과) 8" xfId="21061"/>
    <cellStyle name="_02.수량산출서(용소사거리)_013.관로공(화순)" xfId="636"/>
    <cellStyle name="_02.수량산출서(용소사거리)_013.관로공(화순) 2" xfId="21062"/>
    <cellStyle name="_02.수량산출서(용소사거리)_013.관로공(화순) 3" xfId="21063"/>
    <cellStyle name="_02.수량산출서(용소사거리)_013.관로공(화순) 4" xfId="21064"/>
    <cellStyle name="_02.수량산출서(용소사거리)_013.관로공(화순) 5" xfId="21065"/>
    <cellStyle name="_02.수량산출서(용소사거리)_013.관로공(화순) 6" xfId="21066"/>
    <cellStyle name="_02.수량산출서(용소사거리)_013.관로공(화순) 7" xfId="21067"/>
    <cellStyle name="_02.수량산출서(용소사거리)_013.관로공(화순) 8" xfId="21068"/>
    <cellStyle name="_02.수량산출서(용소사거리)_02.토공" xfId="637"/>
    <cellStyle name="_02.수량산출서(용소사거리)_02.토공 2" xfId="21069"/>
    <cellStyle name="_02.수량산출서(용소사거리)_02.토공 3" xfId="21070"/>
    <cellStyle name="_02.수량산출서(용소사거리)_02.토공 4" xfId="21071"/>
    <cellStyle name="_02.수량산출서(용소사거리)_02.토공 5" xfId="21072"/>
    <cellStyle name="_02.수량산출서(용소사거리)_02.토공 6" xfId="21073"/>
    <cellStyle name="_02.수량산출서(용소사거리)_02.토공 7" xfId="21074"/>
    <cellStyle name="_02.수량산출서(용소사거리)_02.토공 8" xfId="21075"/>
    <cellStyle name="_02.수량산출서(용소사거리)_03.관로공" xfId="638"/>
    <cellStyle name="_02.수량산출서(용소사거리)_03.관로공 2" xfId="21076"/>
    <cellStyle name="_02.수량산출서(용소사거리)_03.관로공 3" xfId="21077"/>
    <cellStyle name="_02.수량산출서(용소사거리)_03.관로공 4" xfId="21078"/>
    <cellStyle name="_02.수량산출서(용소사거리)_03.관로공 5" xfId="21079"/>
    <cellStyle name="_02.수량산출서(용소사거리)_03.관로공 6" xfId="21080"/>
    <cellStyle name="_02.수량산출서(용소사거리)_03.관로공 7" xfId="21081"/>
    <cellStyle name="_02.수량산출서(용소사거리)_03.관로공 8" xfId="21082"/>
    <cellStyle name="_02.수량산출서(용소사거리)_05.구조물공" xfId="639"/>
    <cellStyle name="_02.수량산출서(용소사거리)_05.구조물공 2" xfId="640"/>
    <cellStyle name="_02.수량산출서(용소사거리)_05.구조물공 3" xfId="21083"/>
    <cellStyle name="_02.수량산출서(용소사거리)_05.구조물공 4" xfId="21084"/>
    <cellStyle name="_02.수량산출서(용소사거리)_05.구조물공 5" xfId="21085"/>
    <cellStyle name="_02.수량산출서(용소사거리)_05.구조물공 6" xfId="21086"/>
    <cellStyle name="_02.수량산출서(용소사거리)_05.구조물공 7" xfId="21087"/>
    <cellStyle name="_02.수량산출서(용소사거리)_05.구조물공 8" xfId="21088"/>
    <cellStyle name="_02.수량산출서(용소사거리)_05.구조물공_00.배수설비공" xfId="641"/>
    <cellStyle name="_02.수량산출서(용소사거리)_05.구조물공_00.배수설비공 2" xfId="21089"/>
    <cellStyle name="_02.수량산출서(용소사거리)_05.구조물공_00.배수설비공 3" xfId="21090"/>
    <cellStyle name="_02.수량산출서(용소사거리)_05.구조물공_00.배수설비공 4" xfId="21091"/>
    <cellStyle name="_02.수량산출서(용소사거리)_05.구조물공_00.배수설비공 5" xfId="21092"/>
    <cellStyle name="_02.수량산출서(용소사거리)_05.구조물공_00.배수설비공 6" xfId="21093"/>
    <cellStyle name="_02.수량산출서(용소사거리)_05.구조물공_00.배수설비공 7" xfId="21094"/>
    <cellStyle name="_02.수량산출서(용소사거리)_05.구조물공_00.배수설비공 8" xfId="21095"/>
    <cellStyle name="_02.수량산출서(용소사거리)_05.구조물공_013.관로공(일과)" xfId="642"/>
    <cellStyle name="_02.수량산출서(용소사거리)_05.구조물공_013.관로공(일과) 2" xfId="21096"/>
    <cellStyle name="_02.수량산출서(용소사거리)_05.구조물공_013.관로공(일과) 3" xfId="21097"/>
    <cellStyle name="_02.수량산출서(용소사거리)_05.구조물공_013.관로공(일과) 4" xfId="21098"/>
    <cellStyle name="_02.수량산출서(용소사거리)_05.구조물공_013.관로공(일과) 5" xfId="21099"/>
    <cellStyle name="_02.수량산출서(용소사거리)_05.구조물공_013.관로공(일과) 6" xfId="21100"/>
    <cellStyle name="_02.수량산출서(용소사거리)_05.구조물공_013.관로공(일과) 7" xfId="21101"/>
    <cellStyle name="_02.수량산출서(용소사거리)_05.구조물공_013.관로공(일과) 8" xfId="21102"/>
    <cellStyle name="_02.수량산출서(용소사거리)_05.구조물공_013.관로공(화순)" xfId="643"/>
    <cellStyle name="_02.수량산출서(용소사거리)_05.구조물공_013.관로공(화순) 2" xfId="21103"/>
    <cellStyle name="_02.수량산출서(용소사거리)_05.구조물공_013.관로공(화순) 3" xfId="21104"/>
    <cellStyle name="_02.수량산출서(용소사거리)_05.구조물공_013.관로공(화순) 4" xfId="21105"/>
    <cellStyle name="_02.수량산출서(용소사거리)_05.구조물공_013.관로공(화순) 5" xfId="21106"/>
    <cellStyle name="_02.수량산출서(용소사거리)_05.구조물공_013.관로공(화순) 6" xfId="21107"/>
    <cellStyle name="_02.수량산출서(용소사거리)_05.구조물공_013.관로공(화순) 7" xfId="21108"/>
    <cellStyle name="_02.수량산출서(용소사거리)_05.구조물공_013.관로공(화순) 8" xfId="21109"/>
    <cellStyle name="_02.수량산출서(용소사거리)_05.구조물공_02.토공" xfId="644"/>
    <cellStyle name="_02.수량산출서(용소사거리)_05.구조물공_02.토공 2" xfId="21110"/>
    <cellStyle name="_02.수량산출서(용소사거리)_05.구조물공_02.토공 3" xfId="21111"/>
    <cellStyle name="_02.수량산출서(용소사거리)_05.구조물공_02.토공 4" xfId="21112"/>
    <cellStyle name="_02.수량산출서(용소사거리)_05.구조물공_02.토공 5" xfId="21113"/>
    <cellStyle name="_02.수량산출서(용소사거리)_05.구조물공_02.토공 6" xfId="21114"/>
    <cellStyle name="_02.수량산출서(용소사거리)_05.구조물공_02.토공 7" xfId="21115"/>
    <cellStyle name="_02.수량산출서(용소사거리)_05.구조물공_02.토공 8" xfId="21116"/>
    <cellStyle name="_02.수량산출서(용소사거리)_05.구조물공_03.관로공" xfId="645"/>
    <cellStyle name="_02.수량산출서(용소사거리)_05.구조물공_03.관로공 2" xfId="21117"/>
    <cellStyle name="_02.수량산출서(용소사거리)_05.구조물공_03.관로공 3" xfId="21118"/>
    <cellStyle name="_02.수량산출서(용소사거리)_05.구조물공_03.관로공 4" xfId="21119"/>
    <cellStyle name="_02.수량산출서(용소사거리)_05.구조물공_03.관로공 5" xfId="21120"/>
    <cellStyle name="_02.수량산출서(용소사거리)_05.구조물공_03.관로공 6" xfId="21121"/>
    <cellStyle name="_02.수량산출서(용소사거리)_05.구조물공_03.관로공 7" xfId="21122"/>
    <cellStyle name="_02.수량산출서(용소사거리)_05.구조물공_03.관로공 8" xfId="21123"/>
    <cellStyle name="_02.수량산출서(용소사거리)_05.구조물공_관로공BOQ" xfId="646"/>
    <cellStyle name="_02.수량산출서(용소사거리)_05.구조물공_관로공BOQ 2" xfId="21124"/>
    <cellStyle name="_02.수량산출서(용소사거리)_05.구조물공_관로공BOQ 3" xfId="21125"/>
    <cellStyle name="_02.수량산출서(용소사거리)_05.구조물공_관로공BOQ 4" xfId="21126"/>
    <cellStyle name="_02.수량산출서(용소사거리)_05.구조물공_관로공BOQ 5" xfId="21127"/>
    <cellStyle name="_02.수량산출서(용소사거리)_05.구조물공_관로공BOQ 6" xfId="21128"/>
    <cellStyle name="_02.수량산출서(용소사거리)_05.구조물공_관로공BOQ 7" xfId="21129"/>
    <cellStyle name="_02.수량산출서(용소사거리)_05.구조물공_관로공BOQ 8" xfId="21130"/>
    <cellStyle name="_02.수량산출서(용소사거리)_05.구조물공_관로수량집계" xfId="647"/>
    <cellStyle name="_02.수량산출서(용소사거리)_05.구조물공_관로수량집계 2" xfId="21131"/>
    <cellStyle name="_02.수량산출서(용소사거리)_05.구조물공_관로수량집계 3" xfId="21132"/>
    <cellStyle name="_02.수량산출서(용소사거리)_05.구조물공_관로수량집계 4" xfId="21133"/>
    <cellStyle name="_02.수량산출서(용소사거리)_05.구조물공_관로수량집계 5" xfId="21134"/>
    <cellStyle name="_02.수량산출서(용소사거리)_05.구조물공_관로수량집계 6" xfId="21135"/>
    <cellStyle name="_02.수량산출서(용소사거리)_05.구조물공_관로수량집계 7" xfId="21136"/>
    <cellStyle name="_02.수량산출서(용소사거리)_05.구조물공_관로수량집계 8" xfId="21137"/>
    <cellStyle name="_02.수량산출서(용소사거리)_05.구조물공_내역적용수량" xfId="648"/>
    <cellStyle name="_02.수량산출서(용소사거리)_05.구조물공_내역적용수량 2" xfId="21138"/>
    <cellStyle name="_02.수량산출서(용소사거리)_05.구조물공_내역적용수량 3" xfId="21139"/>
    <cellStyle name="_02.수량산출서(용소사거리)_05.구조물공_내역적용수량 4" xfId="21140"/>
    <cellStyle name="_02.수량산출서(용소사거리)_05.구조물공_내역적용수량 5" xfId="21141"/>
    <cellStyle name="_02.수량산출서(용소사거리)_05.구조물공_내역적용수량 6" xfId="21142"/>
    <cellStyle name="_02.수량산출서(용소사거리)_05.구조물공_내역적용수량 7" xfId="21143"/>
    <cellStyle name="_02.수량산출서(용소사거리)_05.구조물공_내역적용수량 8" xfId="21144"/>
    <cellStyle name="_02.수량산출서(용소사거리)_2-4.맨홀토공" xfId="649"/>
    <cellStyle name="_02.수량산출서(용소사거리)_2-4.맨홀토공 2" xfId="650"/>
    <cellStyle name="_02.수량산출서(용소사거리)_2-4.맨홀토공 3" xfId="21145"/>
    <cellStyle name="_02.수량산출서(용소사거리)_2-4.맨홀토공 4" xfId="21146"/>
    <cellStyle name="_02.수량산출서(용소사거리)_2-4.맨홀토공 5" xfId="21147"/>
    <cellStyle name="_02.수량산출서(용소사거리)_2-4.맨홀토공 6" xfId="21148"/>
    <cellStyle name="_02.수량산출서(용소사거리)_2-4.맨홀토공 7" xfId="21149"/>
    <cellStyle name="_02.수량산출서(용소사거리)_2-4.맨홀토공 8" xfId="21150"/>
    <cellStyle name="_02.수량산출서(용소사거리)_2-4.맨홀토공_00.배수설비공" xfId="651"/>
    <cellStyle name="_02.수량산출서(용소사거리)_2-4.맨홀토공_00.배수설비공 2" xfId="21151"/>
    <cellStyle name="_02.수량산출서(용소사거리)_2-4.맨홀토공_00.배수설비공 3" xfId="21152"/>
    <cellStyle name="_02.수량산출서(용소사거리)_2-4.맨홀토공_00.배수설비공 4" xfId="21153"/>
    <cellStyle name="_02.수량산출서(용소사거리)_2-4.맨홀토공_00.배수설비공 5" xfId="21154"/>
    <cellStyle name="_02.수량산출서(용소사거리)_2-4.맨홀토공_00.배수설비공 6" xfId="21155"/>
    <cellStyle name="_02.수량산출서(용소사거리)_2-4.맨홀토공_00.배수설비공 7" xfId="21156"/>
    <cellStyle name="_02.수량산출서(용소사거리)_2-4.맨홀토공_00.배수설비공 8" xfId="21157"/>
    <cellStyle name="_02.수량산출서(용소사거리)_2-4.맨홀토공_013.관로공(일과)" xfId="652"/>
    <cellStyle name="_02.수량산출서(용소사거리)_2-4.맨홀토공_013.관로공(일과) 2" xfId="21158"/>
    <cellStyle name="_02.수량산출서(용소사거리)_2-4.맨홀토공_013.관로공(일과) 3" xfId="21159"/>
    <cellStyle name="_02.수량산출서(용소사거리)_2-4.맨홀토공_013.관로공(일과) 4" xfId="21160"/>
    <cellStyle name="_02.수량산출서(용소사거리)_2-4.맨홀토공_013.관로공(일과) 5" xfId="21161"/>
    <cellStyle name="_02.수량산출서(용소사거리)_2-4.맨홀토공_013.관로공(일과) 6" xfId="21162"/>
    <cellStyle name="_02.수량산출서(용소사거리)_2-4.맨홀토공_013.관로공(일과) 7" xfId="21163"/>
    <cellStyle name="_02.수량산출서(용소사거리)_2-4.맨홀토공_013.관로공(일과) 8" xfId="21164"/>
    <cellStyle name="_02.수량산출서(용소사거리)_2-4.맨홀토공_013.관로공(화순)" xfId="653"/>
    <cellStyle name="_02.수량산출서(용소사거리)_2-4.맨홀토공_013.관로공(화순) 2" xfId="21165"/>
    <cellStyle name="_02.수량산출서(용소사거리)_2-4.맨홀토공_013.관로공(화순) 3" xfId="21166"/>
    <cellStyle name="_02.수량산출서(용소사거리)_2-4.맨홀토공_013.관로공(화순) 4" xfId="21167"/>
    <cellStyle name="_02.수량산출서(용소사거리)_2-4.맨홀토공_013.관로공(화순) 5" xfId="21168"/>
    <cellStyle name="_02.수량산출서(용소사거리)_2-4.맨홀토공_013.관로공(화순) 6" xfId="21169"/>
    <cellStyle name="_02.수량산출서(용소사거리)_2-4.맨홀토공_013.관로공(화순) 7" xfId="21170"/>
    <cellStyle name="_02.수량산출서(용소사거리)_2-4.맨홀토공_013.관로공(화순) 8" xfId="21171"/>
    <cellStyle name="_02.수량산출서(용소사거리)_2-4.맨홀토공_02.토공" xfId="654"/>
    <cellStyle name="_02.수량산출서(용소사거리)_2-4.맨홀토공_02.토공 2" xfId="21172"/>
    <cellStyle name="_02.수량산출서(용소사거리)_2-4.맨홀토공_02.토공 3" xfId="21173"/>
    <cellStyle name="_02.수량산출서(용소사거리)_2-4.맨홀토공_02.토공 4" xfId="21174"/>
    <cellStyle name="_02.수량산출서(용소사거리)_2-4.맨홀토공_02.토공 5" xfId="21175"/>
    <cellStyle name="_02.수량산출서(용소사거리)_2-4.맨홀토공_02.토공 6" xfId="21176"/>
    <cellStyle name="_02.수량산출서(용소사거리)_2-4.맨홀토공_02.토공 7" xfId="21177"/>
    <cellStyle name="_02.수량산출서(용소사거리)_2-4.맨홀토공_02.토공 8" xfId="21178"/>
    <cellStyle name="_02.수량산출서(용소사거리)_2-4.맨홀토공_03.관로공" xfId="655"/>
    <cellStyle name="_02.수량산출서(용소사거리)_2-4.맨홀토공_03.관로공 2" xfId="21179"/>
    <cellStyle name="_02.수량산출서(용소사거리)_2-4.맨홀토공_03.관로공 3" xfId="21180"/>
    <cellStyle name="_02.수량산출서(용소사거리)_2-4.맨홀토공_03.관로공 4" xfId="21181"/>
    <cellStyle name="_02.수량산출서(용소사거리)_2-4.맨홀토공_03.관로공 5" xfId="21182"/>
    <cellStyle name="_02.수량산출서(용소사거리)_2-4.맨홀토공_03.관로공 6" xfId="21183"/>
    <cellStyle name="_02.수량산출서(용소사거리)_2-4.맨홀토공_03.관로공 7" xfId="21184"/>
    <cellStyle name="_02.수량산출서(용소사거리)_2-4.맨홀토공_03.관로공 8" xfId="21185"/>
    <cellStyle name="_02.수량산출서(용소사거리)_2-4.맨홀토공_관로공BOQ" xfId="656"/>
    <cellStyle name="_02.수량산출서(용소사거리)_2-4.맨홀토공_관로공BOQ 2" xfId="21186"/>
    <cellStyle name="_02.수량산출서(용소사거리)_2-4.맨홀토공_관로공BOQ 3" xfId="21187"/>
    <cellStyle name="_02.수량산출서(용소사거리)_2-4.맨홀토공_관로공BOQ 4" xfId="21188"/>
    <cellStyle name="_02.수량산출서(용소사거리)_2-4.맨홀토공_관로공BOQ 5" xfId="21189"/>
    <cellStyle name="_02.수량산출서(용소사거리)_2-4.맨홀토공_관로공BOQ 6" xfId="21190"/>
    <cellStyle name="_02.수량산출서(용소사거리)_2-4.맨홀토공_관로공BOQ 7" xfId="21191"/>
    <cellStyle name="_02.수량산출서(용소사거리)_2-4.맨홀토공_관로공BOQ 8" xfId="21192"/>
    <cellStyle name="_02.수량산출서(용소사거리)_2-4.맨홀토공_관로수량집계" xfId="657"/>
    <cellStyle name="_02.수량산출서(용소사거리)_2-4.맨홀토공_관로수량집계 2" xfId="21193"/>
    <cellStyle name="_02.수량산출서(용소사거리)_2-4.맨홀토공_관로수량집계 3" xfId="21194"/>
    <cellStyle name="_02.수량산출서(용소사거리)_2-4.맨홀토공_관로수량집계 4" xfId="21195"/>
    <cellStyle name="_02.수량산출서(용소사거리)_2-4.맨홀토공_관로수량집계 5" xfId="21196"/>
    <cellStyle name="_02.수량산출서(용소사거리)_2-4.맨홀토공_관로수량집계 6" xfId="21197"/>
    <cellStyle name="_02.수량산출서(용소사거리)_2-4.맨홀토공_관로수량집계 7" xfId="21198"/>
    <cellStyle name="_02.수량산출서(용소사거리)_2-4.맨홀토공_관로수량집계 8" xfId="21199"/>
    <cellStyle name="_02.수량산출서(용소사거리)_2-4.맨홀토공_내역적용수량" xfId="658"/>
    <cellStyle name="_02.수량산출서(용소사거리)_2-4.맨홀토공_내역적용수량 2" xfId="21200"/>
    <cellStyle name="_02.수량산출서(용소사거리)_2-4.맨홀토공_내역적용수량 3" xfId="21201"/>
    <cellStyle name="_02.수량산출서(용소사거리)_2-4.맨홀토공_내역적용수량 4" xfId="21202"/>
    <cellStyle name="_02.수량산출서(용소사거리)_2-4.맨홀토공_내역적용수량 5" xfId="21203"/>
    <cellStyle name="_02.수량산출서(용소사거리)_2-4.맨홀토공_내역적용수량 6" xfId="21204"/>
    <cellStyle name="_02.수량산출서(용소사거리)_2-4.맨홀토공_내역적용수량 7" xfId="21205"/>
    <cellStyle name="_02.수량산출서(용소사거리)_2-4.맨홀토공_내역적용수량 8" xfId="21206"/>
    <cellStyle name="_02.수량산출서(용소사거리)_관로공BOQ" xfId="659"/>
    <cellStyle name="_02.수량산출서(용소사거리)_관로공BOQ 2" xfId="21207"/>
    <cellStyle name="_02.수량산출서(용소사거리)_관로공BOQ 3" xfId="21208"/>
    <cellStyle name="_02.수량산출서(용소사거리)_관로공BOQ 4" xfId="21209"/>
    <cellStyle name="_02.수량산출서(용소사거리)_관로공BOQ 5" xfId="21210"/>
    <cellStyle name="_02.수량산출서(용소사거리)_관로공BOQ 6" xfId="21211"/>
    <cellStyle name="_02.수량산출서(용소사거리)_관로공BOQ 7" xfId="21212"/>
    <cellStyle name="_02.수량산출서(용소사거리)_관로공BOQ 8" xfId="21213"/>
    <cellStyle name="_02.수량산출서(용소사거리)_관로수량집계" xfId="660"/>
    <cellStyle name="_02.수량산출서(용소사거리)_관로수량집계 2" xfId="21214"/>
    <cellStyle name="_02.수량산출서(용소사거리)_관로수량집계 3" xfId="21215"/>
    <cellStyle name="_02.수량산출서(용소사거리)_관로수량집계 4" xfId="21216"/>
    <cellStyle name="_02.수량산출서(용소사거리)_관로수량집계 5" xfId="21217"/>
    <cellStyle name="_02.수량산출서(용소사거리)_관로수량집계 6" xfId="21218"/>
    <cellStyle name="_02.수량산출서(용소사거리)_관로수량집계 7" xfId="21219"/>
    <cellStyle name="_02.수량산출서(용소사거리)_관로수량집계 8" xfId="21220"/>
    <cellStyle name="_02.수량산출서(용소사거리)_내역적용수량" xfId="661"/>
    <cellStyle name="_02.수량산출서(용소사거리)_내역적용수량 2" xfId="21221"/>
    <cellStyle name="_02.수량산출서(용소사거리)_내역적용수량 3" xfId="21222"/>
    <cellStyle name="_02.수량산출서(용소사거리)_내역적용수량 4" xfId="21223"/>
    <cellStyle name="_02.수량산출서(용소사거리)_내역적용수량 5" xfId="21224"/>
    <cellStyle name="_02.수량산출서(용소사거리)_내역적용수량 6" xfId="21225"/>
    <cellStyle name="_02.수량산출서(용소사거리)_내역적용수량 7" xfId="21226"/>
    <cellStyle name="_02.수량산출서(용소사거리)_내역적용수량 8" xfId="21227"/>
    <cellStyle name="_02.옥구오수 토공-2" xfId="662"/>
    <cellStyle name="_02_토공" xfId="21228"/>
    <cellStyle name="_02_토공(SC)" xfId="21229"/>
    <cellStyle name="_02_토공(SC)_우수3_관부설공●" xfId="21230"/>
    <cellStyle name="_02_토공(SC)_우수3_관부설공●_03-관부설공" xfId="21231"/>
    <cellStyle name="_02_토공(SH)" xfId="21232"/>
    <cellStyle name="_02_토공(SH)_우수3_관부설공●" xfId="21233"/>
    <cellStyle name="_02_토공(SH)_우수3_관부설공●_03-관부설공" xfId="21234"/>
    <cellStyle name="_02_토공_우수3_관부설공●" xfId="21235"/>
    <cellStyle name="_02_토공_우수3_관부설공●_03-관부설공" xfId="21236"/>
    <cellStyle name="_02-11-토공(SH)" xfId="21237"/>
    <cellStyle name="_02-11-토공(SH)_우수3_관부설공●" xfId="21238"/>
    <cellStyle name="_02-11-토공(SH)_우수3_관부설공●_03-관부설공" xfId="21239"/>
    <cellStyle name="_02-1-토공(SH)" xfId="21240"/>
    <cellStyle name="_02-1-토공(SH)_우수3_관부설공●" xfId="21241"/>
    <cellStyle name="_02-1-토공(SH)_우수3_관부설공●_03-관부설공" xfId="21242"/>
    <cellStyle name="_02옹기마을(구조물공)" xfId="663"/>
    <cellStyle name="_02옹기마을(구조물공) 2" xfId="664"/>
    <cellStyle name="_02옹기마을(구조물공) 3" xfId="21243"/>
    <cellStyle name="_02옹기마을(구조물공) 4" xfId="21244"/>
    <cellStyle name="_02옹기마을(구조물공) 5" xfId="21245"/>
    <cellStyle name="_02옹기마을(구조물공) 6" xfId="21246"/>
    <cellStyle name="_02옹기마을(구조물공) 7" xfId="21247"/>
    <cellStyle name="_02옹기마을(구조물공) 8" xfId="21248"/>
    <cellStyle name="_02-토공(CI)" xfId="21249"/>
    <cellStyle name="_02-토공(CI)_우수3_관부설공●" xfId="21250"/>
    <cellStyle name="_02-토공(CI)_우수3_관부설공●_03-관부설공" xfId="21251"/>
    <cellStyle name="_02토공(학동)" xfId="21252"/>
    <cellStyle name="_03.관로공01" xfId="665"/>
    <cellStyle name="_03.관로공011" xfId="666"/>
    <cellStyle name="_03.구조물공 수량산출(1)" xfId="667"/>
    <cellStyle name="_03.구조물공 수량산출(2)" xfId="668"/>
    <cellStyle name="_03.구조물공 수량산출(2) 2" xfId="669"/>
    <cellStyle name="_03.구조물공 수량산출(2) 3" xfId="21253"/>
    <cellStyle name="_03.구조물공 수량산출(2) 4" xfId="21254"/>
    <cellStyle name="_03.구조물공 수량산출(2) 5" xfId="21255"/>
    <cellStyle name="_03.구조물공 수량산출(2) 6" xfId="21256"/>
    <cellStyle name="_03.구조물공 수량산출(2) 7" xfId="21257"/>
    <cellStyle name="_03.구조물공 수량산출(2) 8" xfId="21258"/>
    <cellStyle name="_03.구조물공 수량산출(2)_날개벽" xfId="670"/>
    <cellStyle name="_03.구조물공 수량산출(2)_날개벽 2" xfId="671"/>
    <cellStyle name="_03.구조물공 수량산출(2)_날개벽 3" xfId="21259"/>
    <cellStyle name="_03.구조물공 수량산출(2)_날개벽 4" xfId="21260"/>
    <cellStyle name="_03.구조물공 수량산출(2)_날개벽 5" xfId="21261"/>
    <cellStyle name="_03.구조물공 수량산출(2)_날개벽 6" xfId="21262"/>
    <cellStyle name="_03.구조물공 수량산출(2)_날개벽 7" xfId="21263"/>
    <cellStyle name="_03.구조물공 수량산출(2)_날개벽 8" xfId="21264"/>
    <cellStyle name="_03.구조물토공" xfId="672"/>
    <cellStyle name="_03.구조물토공_1) 토공수량집계(배수A)" xfId="673"/>
    <cellStyle name="_03.구조물토공_1) 토공수량집계(배수A)_1) 토공수량집계(배수A)" xfId="674"/>
    <cellStyle name="_03.구조물토공_1) 토공수량집계(배수A)_1) 토공수량집계(배수A)_C2-LINNE관로 계산식토공" xfId="675"/>
    <cellStyle name="_03.구조물토공_1) 토공수량집계(배수A)_1) 토공수량집계(배수A)_구조물토공" xfId="676"/>
    <cellStyle name="_03.구조물토공_1) 토공수량집계(배수A)_1) 토공수량집계(배수A)_구조물토공_ALINE구조물토공" xfId="677"/>
    <cellStyle name="_03.구조물토공_1) 토공수량집계(배수A)_1) 토공수량집계(배수A)_구조물토공_ALINE구조물토공_C2-LINNE관로 계산식토공" xfId="678"/>
    <cellStyle name="_03.구조물토공_1) 토공수량집계(배수A)_1) 토공수량집계(배수A)_구조물토공_C2-LINNE관로 계산식토공" xfId="679"/>
    <cellStyle name="_03.구조물토공_1) 토공수량집계(배수A)_1) 토공수량집계(배수B)" xfId="680"/>
    <cellStyle name="_03.구조물토공_1) 토공수량집계(배수A)_1) 토공수량집계(배수B)_C2-LINNE관로 계산식토공" xfId="681"/>
    <cellStyle name="_03.구조물토공_1) 토공수량집계(배수A)_1) 토공수량집계(배수B)_구조물토공" xfId="682"/>
    <cellStyle name="_03.구조물토공_1) 토공수량집계(배수A)_1) 토공수량집계(배수B)_구조물토공_ALINE구조물토공" xfId="683"/>
    <cellStyle name="_03.구조물토공_1) 토공수량집계(배수A)_1) 토공수량집계(배수B)_구조물토공_ALINE구조물토공_C2-LINNE관로 계산식토공" xfId="684"/>
    <cellStyle name="_03.구조물토공_1) 토공수량집계(배수A)_1) 토공수량집계(배수B)_구조물토공_C2-LINNE관로 계산식토공" xfId="685"/>
    <cellStyle name="_03.구조물토공_1) 토공수량집계(배수A)_1) 토공수량집계(배수B1)" xfId="686"/>
    <cellStyle name="_03.구조물토공_1) 토공수량집계(배수A)_1) 토공수량집계(배수B1)_C2-LINNE관로 계산식토공" xfId="687"/>
    <cellStyle name="_03.구조물토공_1) 토공수량집계(배수A)_1) 토공수량집계(배수B1)_구조물토공" xfId="688"/>
    <cellStyle name="_03.구조물토공_1) 토공수량집계(배수A)_1) 토공수량집계(배수B1)_구조물토공_ALINE구조물토공" xfId="689"/>
    <cellStyle name="_03.구조물토공_1) 토공수량집계(배수A)_1) 토공수량집계(배수B1)_구조물토공_ALINE구조물토공_C2-LINNE관로 계산식토공" xfId="690"/>
    <cellStyle name="_03.구조물토공_1) 토공수량집계(배수A)_1) 토공수량집계(배수B1)_구조물토공_C2-LINNE관로 계산식토공" xfId="691"/>
    <cellStyle name="_03.구조물토공_1) 토공수량집계(배수A)_1) 토공수량집계(배수B2)" xfId="692"/>
    <cellStyle name="_03.구조물토공_1) 토공수량집계(배수A)_1) 토공수량집계(배수B2)_C2-LINNE관로 계산식토공" xfId="693"/>
    <cellStyle name="_03.구조물토공_1) 토공수량집계(배수A)_1) 토공수량집계(배수B2)_구조물토공" xfId="694"/>
    <cellStyle name="_03.구조물토공_1) 토공수량집계(배수A)_1) 토공수량집계(배수B2)_구조물토공_ALINE구조물토공" xfId="695"/>
    <cellStyle name="_03.구조물토공_1) 토공수량집계(배수A)_1) 토공수량집계(배수B2)_구조물토공_ALINE구조물토공_C2-LINNE관로 계산식토공" xfId="696"/>
    <cellStyle name="_03.구조물토공_1) 토공수량집계(배수A)_1) 토공수량집계(배수B2)_구조물토공_C2-LINNE관로 계산식토공" xfId="697"/>
    <cellStyle name="_03.구조물토공_1) 토공수량집계(배수A)_1) 토공수량집계(배수B3)" xfId="698"/>
    <cellStyle name="_03.구조물토공_1) 토공수량집계(배수A)_1) 토공수량집계(배수B3)_C2-LINNE관로 계산식토공" xfId="699"/>
    <cellStyle name="_03.구조물토공_1) 토공수량집계(배수A)_1) 토공수량집계(배수B3)_구조물토공" xfId="700"/>
    <cellStyle name="_03.구조물토공_1) 토공수량집계(배수A)_1) 토공수량집계(배수B3)_구조물토공_ALINE구조물토공" xfId="701"/>
    <cellStyle name="_03.구조물토공_1) 토공수량집계(배수A)_1) 토공수량집계(배수B3)_구조물토공_ALINE구조물토공_C2-LINNE관로 계산식토공" xfId="702"/>
    <cellStyle name="_03.구조물토공_1) 토공수량집계(배수A)_1) 토공수량집계(배수B3)_구조물토공_C2-LINNE관로 계산식토공" xfId="703"/>
    <cellStyle name="_03.구조물토공_1) 토공수량집계(배수A)_ALINE구조물토공" xfId="704"/>
    <cellStyle name="_03.구조물토공_1) 토공수량집계(배수A)_ALINE구조물토공_C2-LINNE관로 계산식토공" xfId="705"/>
    <cellStyle name="_03.구조물토공_1) 토공수량집계(배수A)_C2-LINNE관로 계산식토공" xfId="706"/>
    <cellStyle name="_03.구조물토공_1) 토공수량집계(배수B1)" xfId="707"/>
    <cellStyle name="_03.구조물토공_1) 토공수량집계(배수B1)_1) 토공수량집계(배수A)" xfId="708"/>
    <cellStyle name="_03.구조물토공_1) 토공수량집계(배수B1)_1) 토공수량집계(배수A)_C2-LINNE관로 계산식토공" xfId="709"/>
    <cellStyle name="_03.구조물토공_1) 토공수량집계(배수B1)_1) 토공수량집계(배수A)_구조물토공" xfId="710"/>
    <cellStyle name="_03.구조물토공_1) 토공수량집계(배수B1)_1) 토공수량집계(배수A)_구조물토공_ALINE구조물토공" xfId="711"/>
    <cellStyle name="_03.구조물토공_1) 토공수량집계(배수B1)_1) 토공수량집계(배수A)_구조물토공_ALINE구조물토공_C2-LINNE관로 계산식토공" xfId="712"/>
    <cellStyle name="_03.구조물토공_1) 토공수량집계(배수B1)_1) 토공수량집계(배수A)_구조물토공_C2-LINNE관로 계산식토공" xfId="713"/>
    <cellStyle name="_03.구조물토공_1) 토공수량집계(배수B1)_1) 토공수량집계(배수B)" xfId="714"/>
    <cellStyle name="_03.구조물토공_1) 토공수량집계(배수B1)_1) 토공수량집계(배수B)_C2-LINNE관로 계산식토공" xfId="715"/>
    <cellStyle name="_03.구조물토공_1) 토공수량집계(배수B1)_1) 토공수량집계(배수B)_구조물토공" xfId="716"/>
    <cellStyle name="_03.구조물토공_1) 토공수량집계(배수B1)_1) 토공수량집계(배수B)_구조물토공_ALINE구조물토공" xfId="717"/>
    <cellStyle name="_03.구조물토공_1) 토공수량집계(배수B1)_1) 토공수량집계(배수B)_구조물토공_ALINE구조물토공_C2-LINNE관로 계산식토공" xfId="718"/>
    <cellStyle name="_03.구조물토공_1) 토공수량집계(배수B1)_1) 토공수량집계(배수B)_구조물토공_C2-LINNE관로 계산식토공" xfId="719"/>
    <cellStyle name="_03.구조물토공_1) 토공수량집계(배수B1)_1) 토공수량집계(배수B1)" xfId="720"/>
    <cellStyle name="_03.구조물토공_1) 토공수량집계(배수B1)_1) 토공수량집계(배수B1)_C2-LINNE관로 계산식토공" xfId="721"/>
    <cellStyle name="_03.구조물토공_1) 토공수량집계(배수B1)_1) 토공수량집계(배수B1)_구조물토공" xfId="722"/>
    <cellStyle name="_03.구조물토공_1) 토공수량집계(배수B1)_1) 토공수량집계(배수B1)_구조물토공_ALINE구조물토공" xfId="723"/>
    <cellStyle name="_03.구조물토공_1) 토공수량집계(배수B1)_1) 토공수량집계(배수B1)_구조물토공_ALINE구조물토공_C2-LINNE관로 계산식토공" xfId="724"/>
    <cellStyle name="_03.구조물토공_1) 토공수량집계(배수B1)_1) 토공수량집계(배수B1)_구조물토공_C2-LINNE관로 계산식토공" xfId="725"/>
    <cellStyle name="_03.구조물토공_1) 토공수량집계(배수B1)_1) 토공수량집계(배수B2)" xfId="726"/>
    <cellStyle name="_03.구조물토공_1) 토공수량집계(배수B1)_1) 토공수량집계(배수B2)_C2-LINNE관로 계산식토공" xfId="727"/>
    <cellStyle name="_03.구조물토공_1) 토공수량집계(배수B1)_1) 토공수량집계(배수B2)_구조물토공" xfId="728"/>
    <cellStyle name="_03.구조물토공_1) 토공수량집계(배수B1)_1) 토공수량집계(배수B2)_구조물토공_ALINE구조물토공" xfId="729"/>
    <cellStyle name="_03.구조물토공_1) 토공수량집계(배수B1)_1) 토공수량집계(배수B2)_구조물토공_ALINE구조물토공_C2-LINNE관로 계산식토공" xfId="730"/>
    <cellStyle name="_03.구조물토공_1) 토공수량집계(배수B1)_1) 토공수량집계(배수B2)_구조물토공_C2-LINNE관로 계산식토공" xfId="731"/>
    <cellStyle name="_03.구조물토공_1) 토공수량집계(배수B1)_1) 토공수량집계(배수B3)" xfId="732"/>
    <cellStyle name="_03.구조물토공_1) 토공수량집계(배수B1)_1) 토공수량집계(배수B3)_C2-LINNE관로 계산식토공" xfId="733"/>
    <cellStyle name="_03.구조물토공_1) 토공수량집계(배수B1)_1) 토공수량집계(배수B3)_구조물토공" xfId="734"/>
    <cellStyle name="_03.구조물토공_1) 토공수량집계(배수B1)_1) 토공수량집계(배수B3)_구조물토공_ALINE구조물토공" xfId="735"/>
    <cellStyle name="_03.구조물토공_1) 토공수량집계(배수B1)_1) 토공수량집계(배수B3)_구조물토공_ALINE구조물토공_C2-LINNE관로 계산식토공" xfId="736"/>
    <cellStyle name="_03.구조물토공_1) 토공수량집계(배수B1)_1) 토공수량집계(배수B3)_구조물토공_C2-LINNE관로 계산식토공" xfId="737"/>
    <cellStyle name="_03.구조물토공_1) 토공수량집계(배수B1)_ALINE구조물토공" xfId="738"/>
    <cellStyle name="_03.구조물토공_1) 토공수량집계(배수B1)_ALINE구조물토공_C2-LINNE관로 계산식토공" xfId="739"/>
    <cellStyle name="_03.구조물토공_1) 토공수량집계(배수B1)_C2-LINNE관로 계산식토공" xfId="740"/>
    <cellStyle name="_03.구조물토공_C2-LINNE관로 계산식토공" xfId="741"/>
    <cellStyle name="_03.구조물토공_구조물토공" xfId="742"/>
    <cellStyle name="_03.구조물토공_구조물토공_ALINE구조물토공" xfId="743"/>
    <cellStyle name="_03.구조물토공_구조물토공_ALINE구조물토공_C2-LINNE관로 계산식토공" xfId="744"/>
    <cellStyle name="_03.구조물토공_구조물토공_C2-LINNE관로 계산식토공" xfId="745"/>
    <cellStyle name="_03.신월 오수 구조물공" xfId="746"/>
    <cellStyle name="_03.여도오수 구조물공" xfId="747"/>
    <cellStyle name="_03.여천오수 구조물공" xfId="748"/>
    <cellStyle name="_03.여천우수 구조물공" xfId="749"/>
    <cellStyle name="_03.차집 구조물공" xfId="750"/>
    <cellStyle name="_03.화장오수 구조물공" xfId="751"/>
    <cellStyle name="_030530 터널 보호몰탈 신규단가산출" xfId="21265"/>
    <cellStyle name="_03수량산출서(신명2-2공구)구조물" xfId="752"/>
    <cellStyle name="_03수량산출서(신명2-2공구)구조물 2" xfId="753"/>
    <cellStyle name="_03수량산출서(신명2-2공구)구조물 3" xfId="21266"/>
    <cellStyle name="_03수량산출서(신명2-2공구)구조물 4" xfId="21267"/>
    <cellStyle name="_03수량산출서(신명2-2공구)구조물 5" xfId="21268"/>
    <cellStyle name="_03수량산출서(신명2-2공구)구조물 6" xfId="21269"/>
    <cellStyle name="_03수량산출서(신명2-2공구)구조물 7" xfId="21270"/>
    <cellStyle name="_03수량산출서(신명2-2공구)구조물 8" xfId="21271"/>
    <cellStyle name="_03지선관로" xfId="21272"/>
    <cellStyle name="_03지선관로_6.부대공(A-LINE)" xfId="21273"/>
    <cellStyle name="_03지선관로_6.부대공(A-LINE)_6.부대공(A-LINE)" xfId="21274"/>
    <cellStyle name="_03지선관로_6.부대공(A-LINE)_7.부대공(B)-1" xfId="21275"/>
    <cellStyle name="_03지선관로_6.부대공(A-LINE)_7.부대공(샘플-0728)" xfId="21276"/>
    <cellStyle name="_03지선관로_6.부대공(A-LINE)_9.가물막이B-TYPE" xfId="21277"/>
    <cellStyle name="_03지선관로_6.부대공(A-LINE)_Book2" xfId="21278"/>
    <cellStyle name="_03지선관로_8.부대공(삼랑진)" xfId="21279"/>
    <cellStyle name="_03지선관로_8.부대공(삼랑진)_6.부대공(A-LINE)" xfId="21280"/>
    <cellStyle name="_03지선관로_8.부대공(삼랑진)_7.부대공(B)-1" xfId="21281"/>
    <cellStyle name="_03지선관로_8.부대공(삼랑진)_7.부대공(샘플-0728)" xfId="21282"/>
    <cellStyle name="_03지선관로_8.부대공(삼랑진)_9.가물막이B-TYPE" xfId="21283"/>
    <cellStyle name="_03지선관로_8.부대공(삼랑진)_Book2" xfId="21284"/>
    <cellStyle name="_03지선관로_면벽설치수량" xfId="21285"/>
    <cellStyle name="_03지선관로_면벽설치수량_6.부대공(A-LINE)" xfId="21286"/>
    <cellStyle name="_03지선관로_면벽설치수량_7.부대공(B)-1" xfId="21287"/>
    <cellStyle name="_03지선관로_면벽설치수량_7.부대공(샘플-0728)" xfId="21288"/>
    <cellStyle name="_03지선관로_면벽설치수량_9.가물막이B-TYPE" xfId="21289"/>
    <cellStyle name="_03지선관로_면벽설치수량_Book2" xfId="21290"/>
    <cellStyle name="_04 구조물공" xfId="754"/>
    <cellStyle name="_04.U형측구,유수지" xfId="755"/>
    <cellStyle name="_04.대야 포장공-신설" xfId="756"/>
    <cellStyle name="_04.연초도수구조물토공" xfId="757"/>
    <cellStyle name="_04.연초도수구조물토공_2.3.6.포장공(연초송수)" xfId="758"/>
    <cellStyle name="_04.연초도수구조물토공_3.2.6.포장공(일운)" xfId="759"/>
    <cellStyle name="_04.연초송수구조물토공" xfId="760"/>
    <cellStyle name="_04.우,오,상수공(3.03)" xfId="21291"/>
    <cellStyle name="_04.우오수공" xfId="761"/>
    <cellStyle name="_04.일운구조물토공(수정4-13)" xfId="762"/>
    <cellStyle name="_04.일운구조물토공(수정4-13)_1" xfId="763"/>
    <cellStyle name="_04.차룡계통구조물토공(수정4-13)" xfId="764"/>
    <cellStyle name="_04.차룡계통구조물토공(수정4-13)_2.3.6.포장공(연초송수)" xfId="765"/>
    <cellStyle name="_04.차룡계통구조물토공(수정4-13)_3.2.6.포장공(일운)" xfId="766"/>
    <cellStyle name="_04.차선도색" xfId="767"/>
    <cellStyle name="_04.차선도색 (version 1)" xfId="768"/>
    <cellStyle name="_04.차선도색 (version 1)_006_부대공(1BL)2" xfId="769"/>
    <cellStyle name="_04.차선도색_006_부대공(1BL)2" xfId="770"/>
    <cellStyle name="_04.창원1공구구조물토공(수정4-13)" xfId="771"/>
    <cellStyle name="_04.창원1공구구조물토공(수정4-13)_2.3.6.포장공(연초송수)" xfId="772"/>
    <cellStyle name="_04.창원1공구구조물토공(수정4-13)_3.2.6.포장공(일운)" xfId="773"/>
    <cellStyle name="_04.추진및가시설공(S)" xfId="21292"/>
    <cellStyle name="_04.추진및가시설공(S)_04.추진및가시설공" xfId="21293"/>
    <cellStyle name="_04.추진및가시설공(S)_06.추진및가시설공(원정)" xfId="21294"/>
    <cellStyle name="_04구조물공" xfId="774"/>
    <cellStyle name="_04구조물공_006_부대공(1BL)2" xfId="775"/>
    <cellStyle name="_05. 관정보호공" xfId="21295"/>
    <cellStyle name="_05.구내배관토공" xfId="776"/>
    <cellStyle name="_05.부대공 수량산출" xfId="777"/>
    <cellStyle name="_05.부대공 수량산출 2" xfId="778"/>
    <cellStyle name="_05.부대공 수량산출 3" xfId="21296"/>
    <cellStyle name="_05.부대공 수량산출 4" xfId="21297"/>
    <cellStyle name="_05.부대공 수량산출 5" xfId="21298"/>
    <cellStyle name="_05.부대공 수량산출 6" xfId="21299"/>
    <cellStyle name="_05.부대공 수량산출 7" xfId="21300"/>
    <cellStyle name="_05.부대공 수량산출 8" xfId="21301"/>
    <cellStyle name="_05.부대공 수량산출_날개벽" xfId="779"/>
    <cellStyle name="_05.부대공 수량산출_날개벽 2" xfId="780"/>
    <cellStyle name="_05.부대공 수량산출_날개벽 3" xfId="21302"/>
    <cellStyle name="_05.부대공 수량산출_날개벽 4" xfId="21303"/>
    <cellStyle name="_05.부대공 수량산출_날개벽 5" xfId="21304"/>
    <cellStyle name="_05.부대공 수량산출_날개벽 6" xfId="21305"/>
    <cellStyle name="_05.부대공 수량산출_날개벽 7" xfId="21306"/>
    <cellStyle name="_05.부대공 수량산출_날개벽 8" xfId="21307"/>
    <cellStyle name="_05.송수B-LINE접합부토공" xfId="781"/>
    <cellStyle name="_05남사부대공" xfId="782"/>
    <cellStyle name="_06.부대공" xfId="783"/>
    <cellStyle name="_06.부대공 2" xfId="784"/>
    <cellStyle name="_06.부대공 3" xfId="785"/>
    <cellStyle name="_06.부대공 4" xfId="21308"/>
    <cellStyle name="_06.부대공 5" xfId="21309"/>
    <cellStyle name="_06.부대공 6" xfId="21310"/>
    <cellStyle name="_06.부대공 7" xfId="21311"/>
    <cellStyle name="_06.부대공 8" xfId="21312"/>
    <cellStyle name="_06.부대공(신화)" xfId="21313"/>
    <cellStyle name="_06-부대공" xfId="786"/>
    <cellStyle name="_07-부대공" xfId="787"/>
    <cellStyle name="_08. 부대공 2 가시설공" xfId="788"/>
    <cellStyle name="_08.단위수량" xfId="789"/>
    <cellStyle name="_08_부대공" xfId="21314"/>
    <cellStyle name="_08_부대공_OS_3 관부설공1" xfId="21315"/>
    <cellStyle name="_08_부대공_OS_3 관부설공1_3 관부설공" xfId="21316"/>
    <cellStyle name="_08_부대공_OS_3 관부설공1_3 관부설공-1" xfId="21317"/>
    <cellStyle name="_08_부대공_우수3_관부설공●" xfId="21318"/>
    <cellStyle name="_08_부대공_우수3_관부설공●_03-관부설공" xfId="21319"/>
    <cellStyle name="_08부대공" xfId="790"/>
    <cellStyle name="_08옹기마을(폐기물별도처리)" xfId="791"/>
    <cellStyle name="_08옹기마을(폐기물별도처리) 2" xfId="792"/>
    <cellStyle name="_08옹기마을(폐기물별도처리) 3" xfId="21320"/>
    <cellStyle name="_08옹기마을(폐기물별도처리) 4" xfId="21321"/>
    <cellStyle name="_08옹기마을(폐기물별도처리) 5" xfId="21322"/>
    <cellStyle name="_08옹기마을(폐기물별도처리) 6" xfId="21323"/>
    <cellStyle name="_08옹기마을(폐기물별도처리) 7" xfId="21324"/>
    <cellStyle name="_08옹기마을(폐기물별도처리) 8" xfId="21325"/>
    <cellStyle name="_09-3 토공 평균H 조서" xfId="793"/>
    <cellStyle name="_1) 교대토공수량" xfId="794"/>
    <cellStyle name="_1) 교대토공수량_1) 교대토공수량" xfId="795"/>
    <cellStyle name="_1) 교대토공수량_1) 교대토공수량_1. 토공" xfId="796"/>
    <cellStyle name="_1) 교대토공수량_1) 교대토공수량_1.여주JCT6교" xfId="797"/>
    <cellStyle name="_1) 교대토공수량_1) 교대토공수량_1.여주JCT6교_1. 토공" xfId="798"/>
    <cellStyle name="_1) 교대토공수량_1) 교대토공수량_2.여주jc7교" xfId="799"/>
    <cellStyle name="_1) 교대토공수량_1) 교대토공수량_2.여주jc7교_1. 토공" xfId="800"/>
    <cellStyle name="_1) 교대토공수량_1) 교대토공수량_침사지(진부)집계" xfId="21326"/>
    <cellStyle name="_1) 교대토공수량_1) 교대토공수량_침사지(진부)집계_1.침사지및유량조정조(진부)" xfId="21327"/>
    <cellStyle name="_1) 교대토공수량_1) 교대토공수량_침사지(진부)집계_2.생물반응조(진부)" xfId="21328"/>
    <cellStyle name="_1) 교대토공수량_1) 교대토공수량_침사지(진부)집계_침사지(진부)산근+집계표" xfId="21329"/>
    <cellStyle name="_1) 교대토공수량_1) 대토공수량" xfId="801"/>
    <cellStyle name="_1) 교대토공수량_1) 대토공수량_1. 토공" xfId="802"/>
    <cellStyle name="_1) 교대토공수량_1) 대토공수량_1.여주JCT6교" xfId="803"/>
    <cellStyle name="_1) 교대토공수량_1) 대토공수량_1.여주JCT6교_1. 토공" xfId="804"/>
    <cellStyle name="_1) 교대토공수량_1) 대토공수량_2.여주jc7교" xfId="805"/>
    <cellStyle name="_1) 교대토공수량_1) 대토공수량_2.여주jc7교_1. 토공" xfId="806"/>
    <cellStyle name="_1) 교대토공수량_1) 대토공수량_침사지(진부)집계" xfId="21330"/>
    <cellStyle name="_1) 교대토공수량_1) 대토공수량_침사지(진부)집계_1.침사지및유량조정조(진부)" xfId="21331"/>
    <cellStyle name="_1) 교대토공수량_1) 대토공수량_침사지(진부)집계_2.생물반응조(진부)" xfId="21332"/>
    <cellStyle name="_1) 교대토공수량_1) 대토공수량_침사지(진부)집계_침사지(진부)산근+집계표" xfId="21333"/>
    <cellStyle name="_1) 교대토공수량_1. 토공" xfId="807"/>
    <cellStyle name="_1) 교대토공수량_1.여주JCT6교" xfId="808"/>
    <cellStyle name="_1) 교대토공수량_1.여주JCT6교_1. 토공" xfId="809"/>
    <cellStyle name="_1) 교대토공수량_2.여주jc7교" xfId="810"/>
    <cellStyle name="_1) 교대토공수량_2.여주jc7교_1. 토공" xfId="811"/>
    <cellStyle name="_1) 교대토공수량_침사지(진부)집계" xfId="21334"/>
    <cellStyle name="_1) 교대토공수량_침사지(진부)집계_1.침사지및유량조정조(진부)" xfId="21335"/>
    <cellStyle name="_1) 교대토공수량_침사지(진부)집계_2.생물반응조(진부)" xfId="21336"/>
    <cellStyle name="_1) 교대토공수량_침사지(진부)집계_침사지(진부)산근+집계표" xfId="21337"/>
    <cellStyle name="_1) 토공수량집계(배수A)" xfId="812"/>
    <cellStyle name="_1) 토공수량집계(배수A)_1) 토공수량집계(배수A)" xfId="813"/>
    <cellStyle name="_1) 토공수량집계(배수A)_1) 토공수량집계(배수A)_1) 토공수량집계(배수A)" xfId="814"/>
    <cellStyle name="_1) 토공수량집계(배수A)_1) 토공수량집계(배수A)_1) 토공수량집계(배수A)_C2-LINNE관로 계산식토공" xfId="815"/>
    <cellStyle name="_1) 토공수량집계(배수A)_1) 토공수량집계(배수A)_1) 토공수량집계(배수A)_구조물토공" xfId="816"/>
    <cellStyle name="_1) 토공수량집계(배수A)_1) 토공수량집계(배수A)_1) 토공수량집계(배수A)_구조물토공_ALINE구조물토공" xfId="817"/>
    <cellStyle name="_1) 토공수량집계(배수A)_1) 토공수량집계(배수A)_1) 토공수량집계(배수A)_구조물토공_ALINE구조물토공_C2-LINNE관로 계산식토공" xfId="818"/>
    <cellStyle name="_1) 토공수량집계(배수A)_1) 토공수량집계(배수A)_1) 토공수량집계(배수A)_구조물토공_C2-LINNE관로 계산식토공" xfId="819"/>
    <cellStyle name="_1) 토공수량집계(배수A)_1) 토공수량집계(배수A)_1) 토공수량집계(배수B)" xfId="820"/>
    <cellStyle name="_1) 토공수량집계(배수A)_1) 토공수량집계(배수A)_1) 토공수량집계(배수B)_C2-LINNE관로 계산식토공" xfId="821"/>
    <cellStyle name="_1) 토공수량집계(배수A)_1) 토공수량집계(배수A)_1) 토공수량집계(배수B)_구조물토공" xfId="822"/>
    <cellStyle name="_1) 토공수량집계(배수A)_1) 토공수량집계(배수A)_1) 토공수량집계(배수B)_구조물토공_ALINE구조물토공" xfId="823"/>
    <cellStyle name="_1) 토공수량집계(배수A)_1) 토공수량집계(배수A)_1) 토공수량집계(배수B)_구조물토공_ALINE구조물토공_C2-LINNE관로 계산식토공" xfId="824"/>
    <cellStyle name="_1) 토공수량집계(배수A)_1) 토공수량집계(배수A)_1) 토공수량집계(배수B)_구조물토공_C2-LINNE관로 계산식토공" xfId="825"/>
    <cellStyle name="_1) 토공수량집계(배수A)_1) 토공수량집계(배수A)_1) 토공수량집계(배수B1)" xfId="826"/>
    <cellStyle name="_1) 토공수량집계(배수A)_1) 토공수량집계(배수A)_1) 토공수량집계(배수B1)_C2-LINNE관로 계산식토공" xfId="827"/>
    <cellStyle name="_1) 토공수량집계(배수A)_1) 토공수량집계(배수A)_1) 토공수량집계(배수B1)_구조물토공" xfId="828"/>
    <cellStyle name="_1) 토공수량집계(배수A)_1) 토공수량집계(배수A)_1) 토공수량집계(배수B1)_구조물토공_ALINE구조물토공" xfId="829"/>
    <cellStyle name="_1) 토공수량집계(배수A)_1) 토공수량집계(배수A)_1) 토공수량집계(배수B1)_구조물토공_ALINE구조물토공_C2-LINNE관로 계산식토공" xfId="830"/>
    <cellStyle name="_1) 토공수량집계(배수A)_1) 토공수량집계(배수A)_1) 토공수량집계(배수B1)_구조물토공_C2-LINNE관로 계산식토공" xfId="831"/>
    <cellStyle name="_1) 토공수량집계(배수A)_1) 토공수량집계(배수A)_1) 토공수량집계(배수B2)" xfId="832"/>
    <cellStyle name="_1) 토공수량집계(배수A)_1) 토공수량집계(배수A)_1) 토공수량집계(배수B2)_C2-LINNE관로 계산식토공" xfId="833"/>
    <cellStyle name="_1) 토공수량집계(배수A)_1) 토공수량집계(배수A)_1) 토공수량집계(배수B2)_구조물토공" xfId="834"/>
    <cellStyle name="_1) 토공수량집계(배수A)_1) 토공수량집계(배수A)_1) 토공수량집계(배수B2)_구조물토공_ALINE구조물토공" xfId="835"/>
    <cellStyle name="_1) 토공수량집계(배수A)_1) 토공수량집계(배수A)_1) 토공수량집계(배수B2)_구조물토공_ALINE구조물토공_C2-LINNE관로 계산식토공" xfId="836"/>
    <cellStyle name="_1) 토공수량집계(배수A)_1) 토공수량집계(배수A)_1) 토공수량집계(배수B2)_구조물토공_C2-LINNE관로 계산식토공" xfId="837"/>
    <cellStyle name="_1) 토공수량집계(배수A)_1) 토공수량집계(배수A)_1) 토공수량집계(배수B3)" xfId="838"/>
    <cellStyle name="_1) 토공수량집계(배수A)_1) 토공수량집계(배수A)_1) 토공수량집계(배수B3)_C2-LINNE관로 계산식토공" xfId="839"/>
    <cellStyle name="_1) 토공수량집계(배수A)_1) 토공수량집계(배수A)_1) 토공수량집계(배수B3)_구조물토공" xfId="840"/>
    <cellStyle name="_1) 토공수량집계(배수A)_1) 토공수량집계(배수A)_1) 토공수량집계(배수B3)_구조물토공_ALINE구조물토공" xfId="841"/>
    <cellStyle name="_1) 토공수량집계(배수A)_1) 토공수량집계(배수A)_1) 토공수량집계(배수B3)_구조물토공_ALINE구조물토공_C2-LINNE관로 계산식토공" xfId="842"/>
    <cellStyle name="_1) 토공수량집계(배수A)_1) 토공수량집계(배수A)_1) 토공수량집계(배수B3)_구조물토공_C2-LINNE관로 계산식토공" xfId="843"/>
    <cellStyle name="_1) 토공수량집계(배수A)_1) 토공수량집계(배수A)_ALINE구조물토공" xfId="844"/>
    <cellStyle name="_1) 토공수량집계(배수A)_1) 토공수량집계(배수A)_ALINE구조물토공_C2-LINNE관로 계산식토공" xfId="845"/>
    <cellStyle name="_1) 토공수량집계(배수A)_1) 토공수량집계(배수A)_C2-LINNE관로 계산식토공" xfId="846"/>
    <cellStyle name="_1) 토공수량집계(배수A)_1) 토공수량집계(배수B1)" xfId="847"/>
    <cellStyle name="_1) 토공수량집계(배수A)_1) 토공수량집계(배수B1)_1) 토공수량집계(배수A)" xfId="848"/>
    <cellStyle name="_1) 토공수량집계(배수A)_1) 토공수량집계(배수B1)_1) 토공수량집계(배수A)_C2-LINNE관로 계산식토공" xfId="849"/>
    <cellStyle name="_1) 토공수량집계(배수A)_1) 토공수량집계(배수B1)_1) 토공수량집계(배수A)_구조물토공" xfId="850"/>
    <cellStyle name="_1) 토공수량집계(배수A)_1) 토공수량집계(배수B1)_1) 토공수량집계(배수A)_구조물토공_ALINE구조물토공" xfId="851"/>
    <cellStyle name="_1) 토공수량집계(배수A)_1) 토공수량집계(배수B1)_1) 토공수량집계(배수A)_구조물토공_ALINE구조물토공_C2-LINNE관로 계산식토공" xfId="852"/>
    <cellStyle name="_1) 토공수량집계(배수A)_1) 토공수량집계(배수B1)_1) 토공수량집계(배수A)_구조물토공_C2-LINNE관로 계산식토공" xfId="853"/>
    <cellStyle name="_1) 토공수량집계(배수A)_1) 토공수량집계(배수B1)_1) 토공수량집계(배수B)" xfId="854"/>
    <cellStyle name="_1) 토공수량집계(배수A)_1) 토공수량집계(배수B1)_1) 토공수량집계(배수B)_C2-LINNE관로 계산식토공" xfId="855"/>
    <cellStyle name="_1) 토공수량집계(배수A)_1) 토공수량집계(배수B1)_1) 토공수량집계(배수B)_구조물토공" xfId="856"/>
    <cellStyle name="_1) 토공수량집계(배수A)_1) 토공수량집계(배수B1)_1) 토공수량집계(배수B)_구조물토공_ALINE구조물토공" xfId="857"/>
    <cellStyle name="_1) 토공수량집계(배수A)_1) 토공수량집계(배수B1)_1) 토공수량집계(배수B)_구조물토공_ALINE구조물토공_C2-LINNE관로 계산식토공" xfId="858"/>
    <cellStyle name="_1) 토공수량집계(배수A)_1) 토공수량집계(배수B1)_1) 토공수량집계(배수B)_구조물토공_C2-LINNE관로 계산식토공" xfId="859"/>
    <cellStyle name="_1) 토공수량집계(배수A)_1) 토공수량집계(배수B1)_1) 토공수량집계(배수B1)" xfId="860"/>
    <cellStyle name="_1) 토공수량집계(배수A)_1) 토공수량집계(배수B1)_1) 토공수량집계(배수B1)_C2-LINNE관로 계산식토공" xfId="861"/>
    <cellStyle name="_1) 토공수량집계(배수A)_1) 토공수량집계(배수B1)_1) 토공수량집계(배수B1)_구조물토공" xfId="862"/>
    <cellStyle name="_1) 토공수량집계(배수A)_1) 토공수량집계(배수B1)_1) 토공수량집계(배수B1)_구조물토공_ALINE구조물토공" xfId="863"/>
    <cellStyle name="_1) 토공수량집계(배수A)_1) 토공수량집계(배수B1)_1) 토공수량집계(배수B1)_구조물토공_ALINE구조물토공_C2-LINNE관로 계산식토공" xfId="864"/>
    <cellStyle name="_1) 토공수량집계(배수A)_1) 토공수량집계(배수B1)_1) 토공수량집계(배수B1)_구조물토공_C2-LINNE관로 계산식토공" xfId="865"/>
    <cellStyle name="_1) 토공수량집계(배수A)_1) 토공수량집계(배수B1)_1) 토공수량집계(배수B2)" xfId="866"/>
    <cellStyle name="_1) 토공수량집계(배수A)_1) 토공수량집계(배수B1)_1) 토공수량집계(배수B2)_C2-LINNE관로 계산식토공" xfId="867"/>
    <cellStyle name="_1) 토공수량집계(배수A)_1) 토공수량집계(배수B1)_1) 토공수량집계(배수B2)_구조물토공" xfId="868"/>
    <cellStyle name="_1) 토공수량집계(배수A)_1) 토공수량집계(배수B1)_1) 토공수량집계(배수B2)_구조물토공_ALINE구조물토공" xfId="869"/>
    <cellStyle name="_1) 토공수량집계(배수A)_1) 토공수량집계(배수B1)_1) 토공수량집계(배수B2)_구조물토공_ALINE구조물토공_C2-LINNE관로 계산식토공" xfId="870"/>
    <cellStyle name="_1) 토공수량집계(배수A)_1) 토공수량집계(배수B1)_1) 토공수량집계(배수B2)_구조물토공_C2-LINNE관로 계산식토공" xfId="871"/>
    <cellStyle name="_1) 토공수량집계(배수A)_1) 토공수량집계(배수B1)_1) 토공수량집계(배수B3)" xfId="872"/>
    <cellStyle name="_1) 토공수량집계(배수A)_1) 토공수량집계(배수B1)_1) 토공수량집계(배수B3)_C2-LINNE관로 계산식토공" xfId="873"/>
    <cellStyle name="_1) 토공수량집계(배수A)_1) 토공수량집계(배수B1)_1) 토공수량집계(배수B3)_구조물토공" xfId="874"/>
    <cellStyle name="_1) 토공수량집계(배수A)_1) 토공수량집계(배수B1)_1) 토공수량집계(배수B3)_구조물토공_ALINE구조물토공" xfId="875"/>
    <cellStyle name="_1) 토공수량집계(배수A)_1) 토공수량집계(배수B1)_1) 토공수량집계(배수B3)_구조물토공_ALINE구조물토공_C2-LINNE관로 계산식토공" xfId="876"/>
    <cellStyle name="_1) 토공수량집계(배수A)_1) 토공수량집계(배수B1)_1) 토공수량집계(배수B3)_구조물토공_C2-LINNE관로 계산식토공" xfId="877"/>
    <cellStyle name="_1) 토공수량집계(배수A)_1) 토공수량집계(배수B1)_ALINE구조물토공" xfId="878"/>
    <cellStyle name="_1) 토공수량집계(배수A)_1) 토공수량집계(배수B1)_ALINE구조물토공_C2-LINNE관로 계산식토공" xfId="879"/>
    <cellStyle name="_1) 토공수량집계(배수A)_1) 토공수량집계(배수B1)_C2-LINNE관로 계산식토공" xfId="880"/>
    <cellStyle name="_1) 토공수량집계(배수A)_C2-LINNE관로 계산식토공" xfId="881"/>
    <cellStyle name="_1) 토공수량집계(배수A)_구조물토공" xfId="882"/>
    <cellStyle name="_1) 토공수량집계(배수A)_구조물토공_ALINE구조물토공" xfId="883"/>
    <cellStyle name="_1) 토공수량집계(배수A)_구조물토공_ALINE구조물토공_C2-LINNE관로 계산식토공" xfId="884"/>
    <cellStyle name="_1) 토공수량집계(배수A)_구조물토공_C2-LINNE관로 계산식토공" xfId="885"/>
    <cellStyle name="_1) 토공수량집계(배수B)" xfId="886"/>
    <cellStyle name="_1) 토공수량집계(배수B)_1) 토공수량집계(배수A)" xfId="887"/>
    <cellStyle name="_1) 토공수량집계(배수B)_1) 토공수량집계(배수A)_1) 토공수량집계(배수A)" xfId="888"/>
    <cellStyle name="_1) 토공수량집계(배수B)_1) 토공수량집계(배수A)_1) 토공수량집계(배수A)_C2-LINNE관로 계산식토공" xfId="889"/>
    <cellStyle name="_1) 토공수량집계(배수B)_1) 토공수량집계(배수A)_1) 토공수량집계(배수A)_구조물토공" xfId="890"/>
    <cellStyle name="_1) 토공수량집계(배수B)_1) 토공수량집계(배수A)_1) 토공수량집계(배수A)_구조물토공_ALINE구조물토공" xfId="891"/>
    <cellStyle name="_1) 토공수량집계(배수B)_1) 토공수량집계(배수A)_1) 토공수량집계(배수A)_구조물토공_ALINE구조물토공_C2-LINNE관로 계산식토공" xfId="892"/>
    <cellStyle name="_1) 토공수량집계(배수B)_1) 토공수량집계(배수A)_1) 토공수량집계(배수A)_구조물토공_C2-LINNE관로 계산식토공" xfId="893"/>
    <cellStyle name="_1) 토공수량집계(배수B)_1) 토공수량집계(배수A)_1) 토공수량집계(배수B)" xfId="894"/>
    <cellStyle name="_1) 토공수량집계(배수B)_1) 토공수량집계(배수A)_1) 토공수량집계(배수B)_C2-LINNE관로 계산식토공" xfId="895"/>
    <cellStyle name="_1) 토공수량집계(배수B)_1) 토공수량집계(배수A)_1) 토공수량집계(배수B)_구조물토공" xfId="896"/>
    <cellStyle name="_1) 토공수량집계(배수B)_1) 토공수량집계(배수A)_1) 토공수량집계(배수B)_구조물토공_ALINE구조물토공" xfId="897"/>
    <cellStyle name="_1) 토공수량집계(배수B)_1) 토공수량집계(배수A)_1) 토공수량집계(배수B)_구조물토공_ALINE구조물토공_C2-LINNE관로 계산식토공" xfId="898"/>
    <cellStyle name="_1) 토공수량집계(배수B)_1) 토공수량집계(배수A)_1) 토공수량집계(배수B)_구조물토공_C2-LINNE관로 계산식토공" xfId="899"/>
    <cellStyle name="_1) 토공수량집계(배수B)_1) 토공수량집계(배수A)_1) 토공수량집계(배수B1)" xfId="900"/>
    <cellStyle name="_1) 토공수량집계(배수B)_1) 토공수량집계(배수A)_1) 토공수량집계(배수B1)_C2-LINNE관로 계산식토공" xfId="901"/>
    <cellStyle name="_1) 토공수량집계(배수B)_1) 토공수량집계(배수A)_1) 토공수량집계(배수B1)_구조물토공" xfId="902"/>
    <cellStyle name="_1) 토공수량집계(배수B)_1) 토공수량집계(배수A)_1) 토공수량집계(배수B1)_구조물토공_ALINE구조물토공" xfId="903"/>
    <cellStyle name="_1) 토공수량집계(배수B)_1) 토공수량집계(배수A)_1) 토공수량집계(배수B1)_구조물토공_ALINE구조물토공_C2-LINNE관로 계산식토공" xfId="904"/>
    <cellStyle name="_1) 토공수량집계(배수B)_1) 토공수량집계(배수A)_1) 토공수량집계(배수B1)_구조물토공_C2-LINNE관로 계산식토공" xfId="905"/>
    <cellStyle name="_1) 토공수량집계(배수B)_1) 토공수량집계(배수A)_1) 토공수량집계(배수B2)" xfId="906"/>
    <cellStyle name="_1) 토공수량집계(배수B)_1) 토공수량집계(배수A)_1) 토공수량집계(배수B2)_C2-LINNE관로 계산식토공" xfId="907"/>
    <cellStyle name="_1) 토공수량집계(배수B)_1) 토공수량집계(배수A)_1) 토공수량집계(배수B2)_구조물토공" xfId="908"/>
    <cellStyle name="_1) 토공수량집계(배수B)_1) 토공수량집계(배수A)_1) 토공수량집계(배수B2)_구조물토공_ALINE구조물토공" xfId="909"/>
    <cellStyle name="_1) 토공수량집계(배수B)_1) 토공수량집계(배수A)_1) 토공수량집계(배수B2)_구조물토공_ALINE구조물토공_C2-LINNE관로 계산식토공" xfId="910"/>
    <cellStyle name="_1) 토공수량집계(배수B)_1) 토공수량집계(배수A)_1) 토공수량집계(배수B2)_구조물토공_C2-LINNE관로 계산식토공" xfId="911"/>
    <cellStyle name="_1) 토공수량집계(배수B)_1) 토공수량집계(배수A)_1) 토공수량집계(배수B3)" xfId="912"/>
    <cellStyle name="_1) 토공수량집계(배수B)_1) 토공수량집계(배수A)_1) 토공수량집계(배수B3)_C2-LINNE관로 계산식토공" xfId="913"/>
    <cellStyle name="_1) 토공수량집계(배수B)_1) 토공수량집계(배수A)_1) 토공수량집계(배수B3)_구조물토공" xfId="914"/>
    <cellStyle name="_1) 토공수량집계(배수B)_1) 토공수량집계(배수A)_1) 토공수량집계(배수B3)_구조물토공_ALINE구조물토공" xfId="915"/>
    <cellStyle name="_1) 토공수량집계(배수B)_1) 토공수량집계(배수A)_1) 토공수량집계(배수B3)_구조물토공_ALINE구조물토공_C2-LINNE관로 계산식토공" xfId="916"/>
    <cellStyle name="_1) 토공수량집계(배수B)_1) 토공수량집계(배수A)_1) 토공수량집계(배수B3)_구조물토공_C2-LINNE관로 계산식토공" xfId="917"/>
    <cellStyle name="_1) 토공수량집계(배수B)_1) 토공수량집계(배수A)_ALINE구조물토공" xfId="918"/>
    <cellStyle name="_1) 토공수량집계(배수B)_1) 토공수량집계(배수A)_ALINE구조물토공_C2-LINNE관로 계산식토공" xfId="919"/>
    <cellStyle name="_1) 토공수량집계(배수B)_1) 토공수량집계(배수A)_C2-LINNE관로 계산식토공" xfId="920"/>
    <cellStyle name="_1) 토공수량집계(배수B)_1) 토공수량집계(배수B1)" xfId="921"/>
    <cellStyle name="_1) 토공수량집계(배수B)_1) 토공수량집계(배수B1)_1) 토공수량집계(배수A)" xfId="922"/>
    <cellStyle name="_1) 토공수량집계(배수B)_1) 토공수량집계(배수B1)_1) 토공수량집계(배수A)_C2-LINNE관로 계산식토공" xfId="923"/>
    <cellStyle name="_1) 토공수량집계(배수B)_1) 토공수량집계(배수B1)_1) 토공수량집계(배수A)_구조물토공" xfId="924"/>
    <cellStyle name="_1) 토공수량집계(배수B)_1) 토공수량집계(배수B1)_1) 토공수량집계(배수A)_구조물토공_ALINE구조물토공" xfId="925"/>
    <cellStyle name="_1) 토공수량집계(배수B)_1) 토공수량집계(배수B1)_1) 토공수량집계(배수A)_구조물토공_ALINE구조물토공_C2-LINNE관로 계산식토공" xfId="926"/>
    <cellStyle name="_1) 토공수량집계(배수B)_1) 토공수량집계(배수B1)_1) 토공수량집계(배수A)_구조물토공_C2-LINNE관로 계산식토공" xfId="927"/>
    <cellStyle name="_1) 토공수량집계(배수B)_1) 토공수량집계(배수B1)_1) 토공수량집계(배수B)" xfId="928"/>
    <cellStyle name="_1) 토공수량집계(배수B)_1) 토공수량집계(배수B1)_1) 토공수량집계(배수B)_C2-LINNE관로 계산식토공" xfId="929"/>
    <cellStyle name="_1) 토공수량집계(배수B)_1) 토공수량집계(배수B1)_1) 토공수량집계(배수B)_구조물토공" xfId="930"/>
    <cellStyle name="_1) 토공수량집계(배수B)_1) 토공수량집계(배수B1)_1) 토공수량집계(배수B)_구조물토공_ALINE구조물토공" xfId="931"/>
    <cellStyle name="_1) 토공수량집계(배수B)_1) 토공수량집계(배수B1)_1) 토공수량집계(배수B)_구조물토공_ALINE구조물토공_C2-LINNE관로 계산식토공" xfId="932"/>
    <cellStyle name="_1) 토공수량집계(배수B)_1) 토공수량집계(배수B1)_1) 토공수량집계(배수B)_구조물토공_C2-LINNE관로 계산식토공" xfId="933"/>
    <cellStyle name="_1) 토공수량집계(배수B)_1) 토공수량집계(배수B1)_1) 토공수량집계(배수B1)" xfId="934"/>
    <cellStyle name="_1) 토공수량집계(배수B)_1) 토공수량집계(배수B1)_1) 토공수량집계(배수B1)_C2-LINNE관로 계산식토공" xfId="935"/>
    <cellStyle name="_1) 토공수량집계(배수B)_1) 토공수량집계(배수B1)_1) 토공수량집계(배수B1)_구조물토공" xfId="936"/>
    <cellStyle name="_1) 토공수량집계(배수B)_1) 토공수량집계(배수B1)_1) 토공수량집계(배수B1)_구조물토공_ALINE구조물토공" xfId="937"/>
    <cellStyle name="_1) 토공수량집계(배수B)_1) 토공수량집계(배수B1)_1) 토공수량집계(배수B1)_구조물토공_ALINE구조물토공_C2-LINNE관로 계산식토공" xfId="938"/>
    <cellStyle name="_1) 토공수량집계(배수B)_1) 토공수량집계(배수B1)_1) 토공수량집계(배수B1)_구조물토공_C2-LINNE관로 계산식토공" xfId="939"/>
    <cellStyle name="_1) 토공수량집계(배수B)_1) 토공수량집계(배수B1)_1) 토공수량집계(배수B2)" xfId="940"/>
    <cellStyle name="_1) 토공수량집계(배수B)_1) 토공수량집계(배수B1)_1) 토공수량집계(배수B2)_C2-LINNE관로 계산식토공" xfId="941"/>
    <cellStyle name="_1) 토공수량집계(배수B)_1) 토공수량집계(배수B1)_1) 토공수량집계(배수B2)_구조물토공" xfId="942"/>
    <cellStyle name="_1) 토공수량집계(배수B)_1) 토공수량집계(배수B1)_1) 토공수량집계(배수B2)_구조물토공_ALINE구조물토공" xfId="943"/>
    <cellStyle name="_1) 토공수량집계(배수B)_1) 토공수량집계(배수B1)_1) 토공수량집계(배수B2)_구조물토공_ALINE구조물토공_C2-LINNE관로 계산식토공" xfId="944"/>
    <cellStyle name="_1) 토공수량집계(배수B)_1) 토공수량집계(배수B1)_1) 토공수량집계(배수B2)_구조물토공_C2-LINNE관로 계산식토공" xfId="945"/>
    <cellStyle name="_1) 토공수량집계(배수B)_1) 토공수량집계(배수B1)_1) 토공수량집계(배수B3)" xfId="946"/>
    <cellStyle name="_1) 토공수량집계(배수B)_1) 토공수량집계(배수B1)_1) 토공수량집계(배수B3)_C2-LINNE관로 계산식토공" xfId="947"/>
    <cellStyle name="_1) 토공수량집계(배수B)_1) 토공수량집계(배수B1)_1) 토공수량집계(배수B3)_구조물토공" xfId="948"/>
    <cellStyle name="_1) 토공수량집계(배수B)_1) 토공수량집계(배수B1)_1) 토공수량집계(배수B3)_구조물토공_ALINE구조물토공" xfId="949"/>
    <cellStyle name="_1) 토공수량집계(배수B)_1) 토공수량집계(배수B1)_1) 토공수량집계(배수B3)_구조물토공_ALINE구조물토공_C2-LINNE관로 계산식토공" xfId="950"/>
    <cellStyle name="_1) 토공수량집계(배수B)_1) 토공수량집계(배수B1)_1) 토공수량집계(배수B3)_구조물토공_C2-LINNE관로 계산식토공" xfId="951"/>
    <cellStyle name="_1) 토공수량집계(배수B)_1) 토공수량집계(배수B1)_ALINE구조물토공" xfId="952"/>
    <cellStyle name="_1) 토공수량집계(배수B)_1) 토공수량집계(배수B1)_ALINE구조물토공_C2-LINNE관로 계산식토공" xfId="953"/>
    <cellStyle name="_1) 토공수량집계(배수B)_1) 토공수량집계(배수B1)_C2-LINNE관로 계산식토공" xfId="954"/>
    <cellStyle name="_1) 토공수량집계(배수B)_C2-LINNE관로 계산식토공" xfId="955"/>
    <cellStyle name="_1) 토공수량집계(배수B)_구조물토공" xfId="956"/>
    <cellStyle name="_1) 토공수량집계(배수B)_구조물토공_ALINE구조물토공" xfId="957"/>
    <cellStyle name="_1) 토공수량집계(배수B)_구조물토공_ALINE구조물토공_C2-LINNE관로 계산식토공" xfId="958"/>
    <cellStyle name="_1) 토공수량집계(배수B)_구조물토공_C2-LINNE관로 계산식토공" xfId="959"/>
    <cellStyle name="_1) 토공수량집계(배수B1)" xfId="960"/>
    <cellStyle name="_1) 토공수량집계(배수B1)_C2-LINNE관로 계산식토공" xfId="961"/>
    <cellStyle name="_1) 토공수량집계(배수B1)_구조물토공" xfId="962"/>
    <cellStyle name="_1) 토공수량집계(배수B1)_구조물토공_ALINE구조물토공" xfId="963"/>
    <cellStyle name="_1) 토공수량집계(배수B1)_구조물토공_ALINE구조물토공_C2-LINNE관로 계산식토공" xfId="964"/>
    <cellStyle name="_1) 토공수량집계(배수B1)_구조물토공_C2-LINNE관로 계산식토공" xfId="965"/>
    <cellStyle name="_1) 토공수량집계(배수B2)" xfId="966"/>
    <cellStyle name="_1) 토공수량집계(배수B2)_C2-LINNE관로 계산식토공" xfId="967"/>
    <cellStyle name="_1) 토공수량집계(배수B2)_구조물토공" xfId="968"/>
    <cellStyle name="_1) 토공수량집계(배수B2)_구조물토공_ALINE구조물토공" xfId="969"/>
    <cellStyle name="_1) 토공수량집계(배수B2)_구조물토공_ALINE구조물토공_C2-LINNE관로 계산식토공" xfId="970"/>
    <cellStyle name="_1) 토공수량집계(배수B2)_구조물토공_C2-LINNE관로 계산식토공" xfId="971"/>
    <cellStyle name="_1) 토공수량집계(배수B3)" xfId="972"/>
    <cellStyle name="_1) 토공수량집계(배수B3)_C2-LINNE관로 계산식토공" xfId="973"/>
    <cellStyle name="_1) 토공수량집계(배수B3)_구조물토공" xfId="974"/>
    <cellStyle name="_1) 토공수량집계(배수B3)_구조물토공_ALINE구조물토공" xfId="975"/>
    <cellStyle name="_1) 토공수량집계(배수B3)_구조물토공_ALINE구조물토공_C2-LINNE관로 계산식토공" xfId="976"/>
    <cellStyle name="_1) 토공수량집계(배수B3)_구조물토공_C2-LINNE관로 계산식토공" xfId="977"/>
    <cellStyle name="_1) 토공수량집계(배수C1)" xfId="978"/>
    <cellStyle name="_1) 토공수량집계(배수C1)_C2-LINNE관로 계산식토공" xfId="979"/>
    <cellStyle name="_1) 토공수량집계(배수C1)_구조물토공" xfId="980"/>
    <cellStyle name="_1) 토공수량집계(배수C1)_구조물토공_ALINE구조물토공" xfId="981"/>
    <cellStyle name="_1) 토공수량집계(배수C1)_구조물토공_ALINE구조물토공_C2-LINNE관로 계산식토공" xfId="982"/>
    <cellStyle name="_1) 토공수량집계(배수C1)_구조물토공_C2-LINNE관로 계산식토공" xfId="983"/>
    <cellStyle name="_1) 토공수량집계(송수A)" xfId="984"/>
    <cellStyle name="_1) 토공수량집계(송수A)_1) 토공수량집계(배수A)" xfId="985"/>
    <cellStyle name="_1) 토공수량집계(송수A)_1) 토공수량집계(배수A)_1) 토공수량집계(배수A)" xfId="986"/>
    <cellStyle name="_1) 토공수량집계(송수A)_1) 토공수량집계(배수A)_1) 토공수량집계(배수A)_C2-LINNE관로 계산식토공" xfId="987"/>
    <cellStyle name="_1) 토공수량집계(송수A)_1) 토공수량집계(배수A)_1) 토공수량집계(배수A)_구조물토공" xfId="988"/>
    <cellStyle name="_1) 토공수량집계(송수A)_1) 토공수량집계(배수A)_1) 토공수량집계(배수A)_구조물토공_ALINE구조물토공" xfId="989"/>
    <cellStyle name="_1) 토공수량집계(송수A)_1) 토공수량집계(배수A)_1) 토공수량집계(배수A)_구조물토공_ALINE구조물토공_C2-LINNE관로 계산식토공" xfId="990"/>
    <cellStyle name="_1) 토공수량집계(송수A)_1) 토공수량집계(배수A)_1) 토공수량집계(배수A)_구조물토공_C2-LINNE관로 계산식토공" xfId="991"/>
    <cellStyle name="_1) 토공수량집계(송수A)_1) 토공수량집계(배수A)_1) 토공수량집계(배수B)" xfId="992"/>
    <cellStyle name="_1) 토공수량집계(송수A)_1) 토공수량집계(배수A)_1) 토공수량집계(배수B)_C2-LINNE관로 계산식토공" xfId="993"/>
    <cellStyle name="_1) 토공수량집계(송수A)_1) 토공수량집계(배수A)_1) 토공수량집계(배수B)_구조물토공" xfId="994"/>
    <cellStyle name="_1) 토공수량집계(송수A)_1) 토공수량집계(배수A)_1) 토공수량집계(배수B)_구조물토공_ALINE구조물토공" xfId="995"/>
    <cellStyle name="_1) 토공수량집계(송수A)_1) 토공수량집계(배수A)_1) 토공수량집계(배수B)_구조물토공_ALINE구조물토공_C2-LINNE관로 계산식토공" xfId="996"/>
    <cellStyle name="_1) 토공수량집계(송수A)_1) 토공수량집계(배수A)_1) 토공수량집계(배수B)_구조물토공_C2-LINNE관로 계산식토공" xfId="997"/>
    <cellStyle name="_1) 토공수량집계(송수A)_1) 토공수량집계(배수A)_1) 토공수량집계(배수B1)" xfId="998"/>
    <cellStyle name="_1) 토공수량집계(송수A)_1) 토공수량집계(배수A)_1) 토공수량집계(배수B1)_C2-LINNE관로 계산식토공" xfId="999"/>
    <cellStyle name="_1) 토공수량집계(송수A)_1) 토공수량집계(배수A)_1) 토공수량집계(배수B1)_구조물토공" xfId="1000"/>
    <cellStyle name="_1) 토공수량집계(송수A)_1) 토공수량집계(배수A)_1) 토공수량집계(배수B1)_구조물토공_ALINE구조물토공" xfId="1001"/>
    <cellStyle name="_1) 토공수량집계(송수A)_1) 토공수량집계(배수A)_1) 토공수량집계(배수B1)_구조물토공_ALINE구조물토공_C2-LINNE관로 계산식토공" xfId="1002"/>
    <cellStyle name="_1) 토공수량집계(송수A)_1) 토공수량집계(배수A)_1) 토공수량집계(배수B1)_구조물토공_C2-LINNE관로 계산식토공" xfId="1003"/>
    <cellStyle name="_1) 토공수량집계(송수A)_1) 토공수량집계(배수A)_1) 토공수량집계(배수B2)" xfId="1004"/>
    <cellStyle name="_1) 토공수량집계(송수A)_1) 토공수량집계(배수A)_1) 토공수량집계(배수B2)_C2-LINNE관로 계산식토공" xfId="1005"/>
    <cellStyle name="_1) 토공수량집계(송수A)_1) 토공수량집계(배수A)_1) 토공수량집계(배수B2)_구조물토공" xfId="1006"/>
    <cellStyle name="_1) 토공수량집계(송수A)_1) 토공수량집계(배수A)_1) 토공수량집계(배수B2)_구조물토공_ALINE구조물토공" xfId="1007"/>
    <cellStyle name="_1) 토공수량집계(송수A)_1) 토공수량집계(배수A)_1) 토공수량집계(배수B2)_구조물토공_ALINE구조물토공_C2-LINNE관로 계산식토공" xfId="1008"/>
    <cellStyle name="_1) 토공수량집계(송수A)_1) 토공수량집계(배수A)_1) 토공수량집계(배수B2)_구조물토공_C2-LINNE관로 계산식토공" xfId="1009"/>
    <cellStyle name="_1) 토공수량집계(송수A)_1) 토공수량집계(배수A)_1) 토공수량집계(배수B3)" xfId="1010"/>
    <cellStyle name="_1) 토공수량집계(송수A)_1) 토공수량집계(배수A)_1) 토공수량집계(배수B3)_C2-LINNE관로 계산식토공" xfId="1011"/>
    <cellStyle name="_1) 토공수량집계(송수A)_1) 토공수량집계(배수A)_1) 토공수량집계(배수B3)_구조물토공" xfId="1012"/>
    <cellStyle name="_1) 토공수량집계(송수A)_1) 토공수량집계(배수A)_1) 토공수량집계(배수B3)_구조물토공_ALINE구조물토공" xfId="1013"/>
    <cellStyle name="_1) 토공수량집계(송수A)_1) 토공수량집계(배수A)_1) 토공수량집계(배수B3)_구조물토공_ALINE구조물토공_C2-LINNE관로 계산식토공" xfId="1014"/>
    <cellStyle name="_1) 토공수량집계(송수A)_1) 토공수량집계(배수A)_1) 토공수량집계(배수B3)_구조물토공_C2-LINNE관로 계산식토공" xfId="1015"/>
    <cellStyle name="_1) 토공수량집계(송수A)_1) 토공수량집계(배수A)_ALINE구조물토공" xfId="1016"/>
    <cellStyle name="_1) 토공수량집계(송수A)_1) 토공수량집계(배수A)_ALINE구조물토공_C2-LINNE관로 계산식토공" xfId="1017"/>
    <cellStyle name="_1) 토공수량집계(송수A)_1) 토공수량집계(배수A)_C2-LINNE관로 계산식토공" xfId="1018"/>
    <cellStyle name="_1) 토공수량집계(송수A)_1) 토공수량집계(배수B1)" xfId="1019"/>
    <cellStyle name="_1) 토공수량집계(송수A)_1) 토공수량집계(배수B1)_1" xfId="1020"/>
    <cellStyle name="_1) 토공수량집계(송수A)_1) 토공수량집계(배수B1)_1) 토공수량집계(배수A)" xfId="1021"/>
    <cellStyle name="_1) 토공수량집계(송수A)_1) 토공수량집계(배수B1)_1) 토공수량집계(배수A)_C2-LINNE관로 계산식토공" xfId="1022"/>
    <cellStyle name="_1) 토공수량집계(송수A)_1) 토공수량집계(배수B1)_1) 토공수량집계(배수A)_구조물토공" xfId="1023"/>
    <cellStyle name="_1) 토공수량집계(송수A)_1) 토공수량집계(배수B1)_1) 토공수량집계(배수A)_구조물토공_ALINE구조물토공" xfId="1024"/>
    <cellStyle name="_1) 토공수량집계(송수A)_1) 토공수량집계(배수B1)_1) 토공수량집계(배수A)_구조물토공_ALINE구조물토공_C2-LINNE관로 계산식토공" xfId="1025"/>
    <cellStyle name="_1) 토공수량집계(송수A)_1) 토공수량집계(배수B1)_1) 토공수량집계(배수A)_구조물토공_C2-LINNE관로 계산식토공" xfId="1026"/>
    <cellStyle name="_1) 토공수량집계(송수A)_1) 토공수량집계(배수B1)_1) 토공수량집계(배수B)" xfId="1027"/>
    <cellStyle name="_1) 토공수량집계(송수A)_1) 토공수량집계(배수B1)_1) 토공수량집계(배수B)_C2-LINNE관로 계산식토공" xfId="1028"/>
    <cellStyle name="_1) 토공수량집계(송수A)_1) 토공수량집계(배수B1)_1) 토공수량집계(배수B)_구조물토공" xfId="1029"/>
    <cellStyle name="_1) 토공수량집계(송수A)_1) 토공수량집계(배수B1)_1) 토공수량집계(배수B)_구조물토공_ALINE구조물토공" xfId="1030"/>
    <cellStyle name="_1) 토공수량집계(송수A)_1) 토공수량집계(배수B1)_1) 토공수량집계(배수B)_구조물토공_ALINE구조물토공_C2-LINNE관로 계산식토공" xfId="1031"/>
    <cellStyle name="_1) 토공수량집계(송수A)_1) 토공수량집계(배수B1)_1) 토공수량집계(배수B)_구조물토공_C2-LINNE관로 계산식토공" xfId="1032"/>
    <cellStyle name="_1) 토공수량집계(송수A)_1) 토공수량집계(배수B1)_1) 토공수량집계(배수B1)" xfId="1033"/>
    <cellStyle name="_1) 토공수량집계(송수A)_1) 토공수량집계(배수B1)_1) 토공수량집계(배수B1)_C2-LINNE관로 계산식토공" xfId="1034"/>
    <cellStyle name="_1) 토공수량집계(송수A)_1) 토공수량집계(배수B1)_1) 토공수량집계(배수B1)_구조물토공" xfId="1035"/>
    <cellStyle name="_1) 토공수량집계(송수A)_1) 토공수량집계(배수B1)_1) 토공수량집계(배수B1)_구조물토공_ALINE구조물토공" xfId="1036"/>
    <cellStyle name="_1) 토공수량집계(송수A)_1) 토공수량집계(배수B1)_1) 토공수량집계(배수B1)_구조물토공_ALINE구조물토공_C2-LINNE관로 계산식토공" xfId="1037"/>
    <cellStyle name="_1) 토공수량집계(송수A)_1) 토공수량집계(배수B1)_1) 토공수량집계(배수B1)_구조물토공_C2-LINNE관로 계산식토공" xfId="1038"/>
    <cellStyle name="_1) 토공수량집계(송수A)_1) 토공수량집계(배수B1)_1) 토공수량집계(배수B2)" xfId="1039"/>
    <cellStyle name="_1) 토공수량집계(송수A)_1) 토공수량집계(배수B1)_1) 토공수량집계(배수B2)_C2-LINNE관로 계산식토공" xfId="1040"/>
    <cellStyle name="_1) 토공수량집계(송수A)_1) 토공수량집계(배수B1)_1) 토공수량집계(배수B2)_구조물토공" xfId="1041"/>
    <cellStyle name="_1) 토공수량집계(송수A)_1) 토공수량집계(배수B1)_1) 토공수량집계(배수B2)_구조물토공_ALINE구조물토공" xfId="1042"/>
    <cellStyle name="_1) 토공수량집계(송수A)_1) 토공수량집계(배수B1)_1) 토공수량집계(배수B2)_구조물토공_ALINE구조물토공_C2-LINNE관로 계산식토공" xfId="1043"/>
    <cellStyle name="_1) 토공수량집계(송수A)_1) 토공수량집계(배수B1)_1) 토공수량집계(배수B2)_구조물토공_C2-LINNE관로 계산식토공" xfId="1044"/>
    <cellStyle name="_1) 토공수량집계(송수A)_1) 토공수량집계(배수B1)_1) 토공수량집계(배수B3)" xfId="1045"/>
    <cellStyle name="_1) 토공수량집계(송수A)_1) 토공수량집계(배수B1)_1) 토공수량집계(배수B3)_C2-LINNE관로 계산식토공" xfId="1046"/>
    <cellStyle name="_1) 토공수량집계(송수A)_1) 토공수량집계(배수B1)_1) 토공수량집계(배수B3)_구조물토공" xfId="1047"/>
    <cellStyle name="_1) 토공수량집계(송수A)_1) 토공수량집계(배수B1)_1) 토공수량집계(배수B3)_구조물토공_ALINE구조물토공" xfId="1048"/>
    <cellStyle name="_1) 토공수량집계(송수A)_1) 토공수량집계(배수B1)_1) 토공수량집계(배수B3)_구조물토공_ALINE구조물토공_C2-LINNE관로 계산식토공" xfId="1049"/>
    <cellStyle name="_1) 토공수량집계(송수A)_1) 토공수량집계(배수B1)_1) 토공수량집계(배수B3)_구조물토공_C2-LINNE관로 계산식토공" xfId="1050"/>
    <cellStyle name="_1) 토공수량집계(송수A)_1) 토공수량집계(배수B1)_1_C2-LINNE관로 계산식토공" xfId="1051"/>
    <cellStyle name="_1) 토공수량집계(송수A)_1) 토공수량집계(배수B1)_1_구조물토공" xfId="1052"/>
    <cellStyle name="_1) 토공수량집계(송수A)_1) 토공수량집계(배수B1)_1_구조물토공_ALINE구조물토공" xfId="1053"/>
    <cellStyle name="_1) 토공수량집계(송수A)_1) 토공수량집계(배수B1)_1_구조물토공_ALINE구조물토공_C2-LINNE관로 계산식토공" xfId="1054"/>
    <cellStyle name="_1) 토공수량집계(송수A)_1) 토공수량집계(배수B1)_1_구조물토공_C2-LINNE관로 계산식토공" xfId="1055"/>
    <cellStyle name="_1) 토공수량집계(송수A)_1) 토공수량집계(배수B1)_ALINE구조물토공" xfId="1056"/>
    <cellStyle name="_1) 토공수량집계(송수A)_1) 토공수량집계(배수B1)_ALINE구조물토공_C2-LINNE관로 계산식토공" xfId="1057"/>
    <cellStyle name="_1) 토공수량집계(송수A)_1) 토공수량집계(배수B1)_C2-LINNE관로 계산식토공" xfId="1058"/>
    <cellStyle name="_1) 토공수량집계(송수A)_C2-LINNE관로 계산식토공" xfId="1059"/>
    <cellStyle name="_1) 토공수량집계(송수A)_구조물토공" xfId="1060"/>
    <cellStyle name="_1) 토공수량집계(송수A)_구조물토공_ALINE구조물토공" xfId="1061"/>
    <cellStyle name="_1) 토공수량집계(송수A)_구조물토공_ALINE구조물토공_C2-LINNE관로 계산식토공" xfId="1062"/>
    <cellStyle name="_1) 토공수량집계(송수A)_구조물토공_C2-LINNE관로 계산식토공" xfId="1063"/>
    <cellStyle name="_1) 토공수량집계(송수A1)" xfId="1064"/>
    <cellStyle name="_1) 토공수량집계(송수A1)_1) 토공수량집계(배수A)" xfId="1065"/>
    <cellStyle name="_1) 토공수량집계(송수A1)_1) 토공수량집계(배수A)_1) 토공수량집계(배수A)" xfId="1066"/>
    <cellStyle name="_1) 토공수량집계(송수A1)_1) 토공수량집계(배수A)_1) 토공수량집계(배수A)_C2-LINNE관로 계산식토공" xfId="1067"/>
    <cellStyle name="_1) 토공수량집계(송수A1)_1) 토공수량집계(배수A)_1) 토공수량집계(배수A)_구조물토공" xfId="1068"/>
    <cellStyle name="_1) 토공수량집계(송수A1)_1) 토공수량집계(배수A)_1) 토공수량집계(배수A)_구조물토공_ALINE구조물토공" xfId="1069"/>
    <cellStyle name="_1) 토공수량집계(송수A1)_1) 토공수량집계(배수A)_1) 토공수량집계(배수A)_구조물토공_ALINE구조물토공_C2-LINNE관로 계산식토공" xfId="1070"/>
    <cellStyle name="_1) 토공수량집계(송수A1)_1) 토공수량집계(배수A)_1) 토공수량집계(배수A)_구조물토공_C2-LINNE관로 계산식토공" xfId="1071"/>
    <cellStyle name="_1) 토공수량집계(송수A1)_1) 토공수량집계(배수A)_1) 토공수량집계(배수B)" xfId="1072"/>
    <cellStyle name="_1) 토공수량집계(송수A1)_1) 토공수량집계(배수A)_1) 토공수량집계(배수B)_C2-LINNE관로 계산식토공" xfId="1073"/>
    <cellStyle name="_1) 토공수량집계(송수A1)_1) 토공수량집계(배수A)_1) 토공수량집계(배수B)_구조물토공" xfId="1074"/>
    <cellStyle name="_1) 토공수량집계(송수A1)_1) 토공수량집계(배수A)_1) 토공수량집계(배수B)_구조물토공_ALINE구조물토공" xfId="1075"/>
    <cellStyle name="_1) 토공수량집계(송수A1)_1) 토공수량집계(배수A)_1) 토공수량집계(배수B)_구조물토공_ALINE구조물토공_C2-LINNE관로 계산식토공" xfId="1076"/>
    <cellStyle name="_1) 토공수량집계(송수A1)_1) 토공수량집계(배수A)_1) 토공수량집계(배수B)_구조물토공_C2-LINNE관로 계산식토공" xfId="1077"/>
    <cellStyle name="_1) 토공수량집계(송수A1)_1) 토공수량집계(배수A)_1) 토공수량집계(배수B1)" xfId="1078"/>
    <cellStyle name="_1) 토공수량집계(송수A1)_1) 토공수량집계(배수A)_1) 토공수량집계(배수B1)_C2-LINNE관로 계산식토공" xfId="1079"/>
    <cellStyle name="_1) 토공수량집계(송수A1)_1) 토공수량집계(배수A)_1) 토공수량집계(배수B1)_구조물토공" xfId="1080"/>
    <cellStyle name="_1) 토공수량집계(송수A1)_1) 토공수량집계(배수A)_1) 토공수량집계(배수B1)_구조물토공_ALINE구조물토공" xfId="1081"/>
    <cellStyle name="_1) 토공수량집계(송수A1)_1) 토공수량집계(배수A)_1) 토공수량집계(배수B1)_구조물토공_ALINE구조물토공_C2-LINNE관로 계산식토공" xfId="1082"/>
    <cellStyle name="_1) 토공수량집계(송수A1)_1) 토공수량집계(배수A)_1) 토공수량집계(배수B1)_구조물토공_C2-LINNE관로 계산식토공" xfId="1083"/>
    <cellStyle name="_1) 토공수량집계(송수A1)_1) 토공수량집계(배수A)_1) 토공수량집계(배수B2)" xfId="1084"/>
    <cellStyle name="_1) 토공수량집계(송수A1)_1) 토공수량집계(배수A)_1) 토공수량집계(배수B2)_C2-LINNE관로 계산식토공" xfId="1085"/>
    <cellStyle name="_1) 토공수량집계(송수A1)_1) 토공수량집계(배수A)_1) 토공수량집계(배수B2)_구조물토공" xfId="1086"/>
    <cellStyle name="_1) 토공수량집계(송수A1)_1) 토공수량집계(배수A)_1) 토공수량집계(배수B2)_구조물토공_ALINE구조물토공" xfId="1087"/>
    <cellStyle name="_1) 토공수량집계(송수A1)_1) 토공수량집계(배수A)_1) 토공수량집계(배수B2)_구조물토공_ALINE구조물토공_C2-LINNE관로 계산식토공" xfId="1088"/>
    <cellStyle name="_1) 토공수량집계(송수A1)_1) 토공수량집계(배수A)_1) 토공수량집계(배수B2)_구조물토공_C2-LINNE관로 계산식토공" xfId="1089"/>
    <cellStyle name="_1) 토공수량집계(송수A1)_1) 토공수량집계(배수A)_1) 토공수량집계(배수B3)" xfId="1090"/>
    <cellStyle name="_1) 토공수량집계(송수A1)_1) 토공수량집계(배수A)_1) 토공수량집계(배수B3)_C2-LINNE관로 계산식토공" xfId="1091"/>
    <cellStyle name="_1) 토공수량집계(송수A1)_1) 토공수량집계(배수A)_1) 토공수량집계(배수B3)_구조물토공" xfId="1092"/>
    <cellStyle name="_1) 토공수량집계(송수A1)_1) 토공수량집계(배수A)_1) 토공수량집계(배수B3)_구조물토공_ALINE구조물토공" xfId="1093"/>
    <cellStyle name="_1) 토공수량집계(송수A1)_1) 토공수량집계(배수A)_1) 토공수량집계(배수B3)_구조물토공_ALINE구조물토공_C2-LINNE관로 계산식토공" xfId="1094"/>
    <cellStyle name="_1) 토공수량집계(송수A1)_1) 토공수량집계(배수A)_1) 토공수량집계(배수B3)_구조물토공_C2-LINNE관로 계산식토공" xfId="1095"/>
    <cellStyle name="_1) 토공수량집계(송수A1)_1) 토공수량집계(배수A)_ALINE구조물토공" xfId="1096"/>
    <cellStyle name="_1) 토공수량집계(송수A1)_1) 토공수량집계(배수A)_ALINE구조물토공_C2-LINNE관로 계산식토공" xfId="1097"/>
    <cellStyle name="_1) 토공수량집계(송수A1)_1) 토공수량집계(배수A)_C2-LINNE관로 계산식토공" xfId="1098"/>
    <cellStyle name="_1) 토공수량집계(송수A1)_1) 토공수량집계(배수B1)" xfId="1099"/>
    <cellStyle name="_1) 토공수량집계(송수A1)_1) 토공수량집계(배수B1)_1" xfId="1100"/>
    <cellStyle name="_1) 토공수량집계(송수A1)_1) 토공수량집계(배수B1)_1) 토공수량집계(배수A)" xfId="1101"/>
    <cellStyle name="_1) 토공수량집계(송수A1)_1) 토공수량집계(배수B1)_1) 토공수량집계(배수A)_C2-LINNE관로 계산식토공" xfId="1102"/>
    <cellStyle name="_1) 토공수량집계(송수A1)_1) 토공수량집계(배수B1)_1) 토공수량집계(배수A)_구조물토공" xfId="1103"/>
    <cellStyle name="_1) 토공수량집계(송수A1)_1) 토공수량집계(배수B1)_1) 토공수량집계(배수A)_구조물토공_ALINE구조물토공" xfId="1104"/>
    <cellStyle name="_1) 토공수량집계(송수A1)_1) 토공수량집계(배수B1)_1) 토공수량집계(배수A)_구조물토공_ALINE구조물토공_C2-LINNE관로 계산식토공" xfId="1105"/>
    <cellStyle name="_1) 토공수량집계(송수A1)_1) 토공수량집계(배수B1)_1) 토공수량집계(배수A)_구조물토공_C2-LINNE관로 계산식토공" xfId="1106"/>
    <cellStyle name="_1) 토공수량집계(송수A1)_1) 토공수량집계(배수B1)_1) 토공수량집계(배수B)" xfId="1107"/>
    <cellStyle name="_1) 토공수량집계(송수A1)_1) 토공수량집계(배수B1)_1) 토공수량집계(배수B)_C2-LINNE관로 계산식토공" xfId="1108"/>
    <cellStyle name="_1) 토공수량집계(송수A1)_1) 토공수량집계(배수B1)_1) 토공수량집계(배수B)_구조물토공" xfId="1109"/>
    <cellStyle name="_1) 토공수량집계(송수A1)_1) 토공수량집계(배수B1)_1) 토공수량집계(배수B)_구조물토공_ALINE구조물토공" xfId="1110"/>
    <cellStyle name="_1) 토공수량집계(송수A1)_1) 토공수량집계(배수B1)_1) 토공수량집계(배수B)_구조물토공_ALINE구조물토공_C2-LINNE관로 계산식토공" xfId="1111"/>
    <cellStyle name="_1) 토공수량집계(송수A1)_1) 토공수량집계(배수B1)_1) 토공수량집계(배수B)_구조물토공_C2-LINNE관로 계산식토공" xfId="1112"/>
    <cellStyle name="_1) 토공수량집계(송수A1)_1) 토공수량집계(배수B1)_1) 토공수량집계(배수B1)" xfId="1113"/>
    <cellStyle name="_1) 토공수량집계(송수A1)_1) 토공수량집계(배수B1)_1) 토공수량집계(배수B1)_C2-LINNE관로 계산식토공" xfId="1114"/>
    <cellStyle name="_1) 토공수량집계(송수A1)_1) 토공수량집계(배수B1)_1) 토공수량집계(배수B1)_구조물토공" xfId="1115"/>
    <cellStyle name="_1) 토공수량집계(송수A1)_1) 토공수량집계(배수B1)_1) 토공수량집계(배수B1)_구조물토공_ALINE구조물토공" xfId="1116"/>
    <cellStyle name="_1) 토공수량집계(송수A1)_1) 토공수량집계(배수B1)_1) 토공수량집계(배수B1)_구조물토공_ALINE구조물토공_C2-LINNE관로 계산식토공" xfId="1117"/>
    <cellStyle name="_1) 토공수량집계(송수A1)_1) 토공수량집계(배수B1)_1) 토공수량집계(배수B1)_구조물토공_C2-LINNE관로 계산식토공" xfId="1118"/>
    <cellStyle name="_1) 토공수량집계(송수A1)_1) 토공수량집계(배수B1)_1) 토공수량집계(배수B2)" xfId="1119"/>
    <cellStyle name="_1) 토공수량집계(송수A1)_1) 토공수량집계(배수B1)_1) 토공수량집계(배수B2)_C2-LINNE관로 계산식토공" xfId="1120"/>
    <cellStyle name="_1) 토공수량집계(송수A1)_1) 토공수량집계(배수B1)_1) 토공수량집계(배수B2)_구조물토공" xfId="1121"/>
    <cellStyle name="_1) 토공수량집계(송수A1)_1) 토공수량집계(배수B1)_1) 토공수량집계(배수B2)_구조물토공_ALINE구조물토공" xfId="1122"/>
    <cellStyle name="_1) 토공수량집계(송수A1)_1) 토공수량집계(배수B1)_1) 토공수량집계(배수B2)_구조물토공_ALINE구조물토공_C2-LINNE관로 계산식토공" xfId="1123"/>
    <cellStyle name="_1) 토공수량집계(송수A1)_1) 토공수량집계(배수B1)_1) 토공수량집계(배수B2)_구조물토공_C2-LINNE관로 계산식토공" xfId="1124"/>
    <cellStyle name="_1) 토공수량집계(송수A1)_1) 토공수량집계(배수B1)_1) 토공수량집계(배수B3)" xfId="1125"/>
    <cellStyle name="_1) 토공수량집계(송수A1)_1) 토공수량집계(배수B1)_1) 토공수량집계(배수B3)_C2-LINNE관로 계산식토공" xfId="1126"/>
    <cellStyle name="_1) 토공수량집계(송수A1)_1) 토공수량집계(배수B1)_1) 토공수량집계(배수B3)_구조물토공" xfId="1127"/>
    <cellStyle name="_1) 토공수량집계(송수A1)_1) 토공수량집계(배수B1)_1) 토공수량집계(배수B3)_구조물토공_ALINE구조물토공" xfId="1128"/>
    <cellStyle name="_1) 토공수량집계(송수A1)_1) 토공수량집계(배수B1)_1) 토공수량집계(배수B3)_구조물토공_ALINE구조물토공_C2-LINNE관로 계산식토공" xfId="1129"/>
    <cellStyle name="_1) 토공수량집계(송수A1)_1) 토공수량집계(배수B1)_1) 토공수량집계(배수B3)_구조물토공_C2-LINNE관로 계산식토공" xfId="1130"/>
    <cellStyle name="_1) 토공수량집계(송수A1)_1) 토공수량집계(배수B1)_1_C2-LINNE관로 계산식토공" xfId="1131"/>
    <cellStyle name="_1) 토공수량집계(송수A1)_1) 토공수량집계(배수B1)_1_구조물토공" xfId="1132"/>
    <cellStyle name="_1) 토공수량집계(송수A1)_1) 토공수량집계(배수B1)_1_구조물토공_ALINE구조물토공" xfId="1133"/>
    <cellStyle name="_1) 토공수량집계(송수A1)_1) 토공수량집계(배수B1)_1_구조물토공_ALINE구조물토공_C2-LINNE관로 계산식토공" xfId="1134"/>
    <cellStyle name="_1) 토공수량집계(송수A1)_1) 토공수량집계(배수B1)_1_구조물토공_C2-LINNE관로 계산식토공" xfId="1135"/>
    <cellStyle name="_1) 토공수량집계(송수A1)_1) 토공수량집계(배수B1)_ALINE구조물토공" xfId="1136"/>
    <cellStyle name="_1) 토공수량집계(송수A1)_1) 토공수량집계(배수B1)_ALINE구조물토공_C2-LINNE관로 계산식토공" xfId="1137"/>
    <cellStyle name="_1) 토공수량집계(송수A1)_1) 토공수량집계(배수B1)_C2-LINNE관로 계산식토공" xfId="1138"/>
    <cellStyle name="_1) 토공수량집계(송수A1)_C2-LINNE관로 계산식토공" xfId="1139"/>
    <cellStyle name="_1) 토공수량집계(송수A1)_구조물토공" xfId="1140"/>
    <cellStyle name="_1) 토공수량집계(송수A1)_구조물토공_ALINE구조물토공" xfId="1141"/>
    <cellStyle name="_1) 토공수량집계(송수A1)_구조물토공_ALINE구조물토공_C2-LINNE관로 계산식토공" xfId="1142"/>
    <cellStyle name="_1) 토공수량집계(송수A1)_구조물토공_C2-LINNE관로 계산식토공" xfId="1143"/>
    <cellStyle name="_1.1.2 맨홀토공" xfId="1144"/>
    <cellStyle name="_1.2 영랑 오수 토공 " xfId="1145"/>
    <cellStyle name="_1.2.2 맨홀토공" xfId="1146"/>
    <cellStyle name="_1.3관부설공(신설오수)" xfId="1147"/>
    <cellStyle name="_1.4 구조물공" xfId="1148"/>
    <cellStyle name="_1.4 맨홀공" xfId="1149"/>
    <cellStyle name="_1.관부설공" xfId="1150"/>
    <cellStyle name="_1.신흥-배수설비" xfId="1151"/>
    <cellStyle name="_1.여주JCT6교" xfId="1152"/>
    <cellStyle name="_1.여주JCT6교_1. 토공" xfId="1153"/>
    <cellStyle name="_1.잔교리-배수설비" xfId="1154"/>
    <cellStyle name="_1.착수정 및 분말활성탄접촉조" xfId="1155"/>
    <cellStyle name="_1.착수정(0408)" xfId="1156"/>
    <cellStyle name="_1.착수정(0416)" xfId="1157"/>
    <cellStyle name="_1.처리장토공(0705)" xfId="1158"/>
    <cellStyle name="_1.총괄부대공" xfId="1159"/>
    <cellStyle name="_1.총괄부대공(파동)" xfId="1160"/>
    <cellStyle name="_1.총괄집계표(송파자전거)" xfId="1161"/>
    <cellStyle name="_1.토공" xfId="1162"/>
    <cellStyle name="_1.토공(0724)" xfId="1163"/>
    <cellStyle name="_1.토공(C)" xfId="1164"/>
    <cellStyle name="_1.토공(장안)" xfId="1165"/>
    <cellStyle name="_10.터파기-오수공사" xfId="1166"/>
    <cellStyle name="_10_부대공1" xfId="21338"/>
    <cellStyle name="_10_부대공1_OS_3 관부설공1" xfId="21339"/>
    <cellStyle name="_10_부대공1_OS_3 관부설공1_3 관부설공" xfId="21340"/>
    <cellStyle name="_10_부대공1_OS_3 관부설공1_3 관부설공-1" xfId="21341"/>
    <cellStyle name="_10_부대공1_우수3_관부설공●" xfId="21342"/>
    <cellStyle name="_10_부대공1_우수3_관부설공●_03-관부설공" xfId="21343"/>
    <cellStyle name="_102포장공사" xfId="1167"/>
    <cellStyle name="_11 부대공" xfId="1168"/>
    <cellStyle name="_11.오수공사-2차(택)" xfId="21344"/>
    <cellStyle name="_1111" xfId="21345"/>
    <cellStyle name="_1-2.관로공" xfId="21346"/>
    <cellStyle name="_1-3.관로공" xfId="21347"/>
    <cellStyle name="_13.세륜시설" xfId="1169"/>
    <cellStyle name="_1-4.가시설공" xfId="21348"/>
    <cellStyle name="_1-4.가시설공 2" xfId="21349"/>
    <cellStyle name="_1-4.가시설공_1-4.가시설공" xfId="21350"/>
    <cellStyle name="_1-4.가시설공_1-4.가시설공 2" xfId="21351"/>
    <cellStyle name="_1-8.부대공" xfId="21352"/>
    <cellStyle name="_1부대공" xfId="1170"/>
    <cellStyle name="_1산양배수설비수량" xfId="21353"/>
    <cellStyle name="_1호선" xfId="1171"/>
    <cellStyle name="_2) 교대일반수량" xfId="21354"/>
    <cellStyle name="_2) 교대일반수량_침사지(진부)집계" xfId="21355"/>
    <cellStyle name="_2) 교대일반수량_침사지(진부)집계_1.침사지및유량조정조(진부)" xfId="21356"/>
    <cellStyle name="_2) 교대일반수량_침사지(진부)집계_2.생물반응조(진부)" xfId="21357"/>
    <cellStyle name="_2) 교대일반수량_침사지(진부)집계_침사지(진부)산근+집계표" xfId="21358"/>
    <cellStyle name="_2) 교대일반수량2" xfId="1172"/>
    <cellStyle name="_2) 교대일반수량2_1) 교대토공수량" xfId="1173"/>
    <cellStyle name="_2) 교대일반수량2_1) 교대토공수량_1. 토공" xfId="1174"/>
    <cellStyle name="_2) 교대일반수량2_1) 교대토공수량_1.여주JCT6교" xfId="1175"/>
    <cellStyle name="_2) 교대일반수량2_1) 교대토공수량_1.여주JCT6교_1. 토공" xfId="1176"/>
    <cellStyle name="_2) 교대일반수량2_1) 교대토공수량_2.여주jc7교" xfId="1177"/>
    <cellStyle name="_2) 교대일반수량2_1) 교대토공수량_2.여주jc7교_1. 토공" xfId="1178"/>
    <cellStyle name="_2) 교대일반수량2_1) 교대토공수량_침사지(진부)집계" xfId="21359"/>
    <cellStyle name="_2) 교대일반수량2_1) 교대토공수량_침사지(진부)집계_1.침사지및유량조정조(진부)" xfId="21360"/>
    <cellStyle name="_2) 교대일반수량2_1) 교대토공수량_침사지(진부)집계_2.생물반응조(진부)" xfId="21361"/>
    <cellStyle name="_2) 교대일반수량2_1) 교대토공수량_침사지(진부)집계_침사지(진부)산근+집계표" xfId="21362"/>
    <cellStyle name="_2) 교대일반수량2_1) 대토공수량" xfId="1179"/>
    <cellStyle name="_2) 교대일반수량2_1) 대토공수량_1. 토공" xfId="1180"/>
    <cellStyle name="_2) 교대일반수량2_1) 대토공수량_1.여주JCT6교" xfId="1181"/>
    <cellStyle name="_2) 교대일반수량2_1) 대토공수량_1.여주JCT6교_1. 토공" xfId="1182"/>
    <cellStyle name="_2) 교대일반수량2_1) 대토공수량_2.여주jc7교" xfId="1183"/>
    <cellStyle name="_2) 교대일반수량2_1) 대토공수량_2.여주jc7교_1. 토공" xfId="1184"/>
    <cellStyle name="_2) 교대일반수량2_1) 대토공수량_침사지(진부)집계" xfId="21363"/>
    <cellStyle name="_2) 교대일반수량2_1) 대토공수량_침사지(진부)집계_1.침사지및유량조정조(진부)" xfId="21364"/>
    <cellStyle name="_2) 교대일반수량2_1) 대토공수량_침사지(진부)집계_2.생물반응조(진부)" xfId="21365"/>
    <cellStyle name="_2) 교대일반수량2_1) 대토공수량_침사지(진부)집계_침사지(진부)산근+집계표" xfId="21366"/>
    <cellStyle name="_2) 교대일반수량2_1. 토공" xfId="1185"/>
    <cellStyle name="_2) 교대일반수량2_1.여주JCT6교" xfId="1186"/>
    <cellStyle name="_2) 교대일반수량2_1.여주JCT6교_1. 토공" xfId="1187"/>
    <cellStyle name="_2) 교대일반수량2_2.여주jc7교" xfId="1188"/>
    <cellStyle name="_2) 교대일반수량2_2.여주jc7교_1. 토공" xfId="1189"/>
    <cellStyle name="_2) 교대일반수량2_침사지(진부)집계" xfId="21367"/>
    <cellStyle name="_2) 교대일반수량2_침사지(진부)집계_1.침사지및유량조정조(진부)" xfId="21368"/>
    <cellStyle name="_2) 교대일반수량2_침사지(진부)집계_2.생물반응조(진부)" xfId="21369"/>
    <cellStyle name="_2) 교대일반수량2_침사지(진부)집계_침사지(진부)산근+집계표" xfId="21370"/>
    <cellStyle name="_2) 교대토공수량" xfId="1190"/>
    <cellStyle name="_2) 교대토공수량_1) 교대토공수량" xfId="1191"/>
    <cellStyle name="_2) 교대토공수량_1) 교대토공수량_1. 토공" xfId="1192"/>
    <cellStyle name="_2) 교대토공수량_1) 교대토공수량_1.여주JCT6교" xfId="1193"/>
    <cellStyle name="_2) 교대토공수량_1) 교대토공수량_1.여주JCT6교_1. 토공" xfId="1194"/>
    <cellStyle name="_2) 교대토공수량_1) 교대토공수량_2.여주jc7교" xfId="1195"/>
    <cellStyle name="_2) 교대토공수량_1) 교대토공수량_2.여주jc7교_1. 토공" xfId="1196"/>
    <cellStyle name="_2) 교대토공수량_1) 교대토공수량_침사지(진부)집계" xfId="21371"/>
    <cellStyle name="_2) 교대토공수량_1) 교대토공수량_침사지(진부)집계_1.침사지및유량조정조(진부)" xfId="21372"/>
    <cellStyle name="_2) 교대토공수량_1) 교대토공수량_침사지(진부)집계_2.생물반응조(진부)" xfId="21373"/>
    <cellStyle name="_2) 교대토공수량_1) 교대토공수량_침사지(진부)집계_침사지(진부)산근+집계표" xfId="21374"/>
    <cellStyle name="_2) 교대토공수량_1) 대토공수량" xfId="1197"/>
    <cellStyle name="_2) 교대토공수량_1) 대토공수량_1. 토공" xfId="1198"/>
    <cellStyle name="_2) 교대토공수량_1) 대토공수량_1.여주JCT6교" xfId="1199"/>
    <cellStyle name="_2) 교대토공수량_1) 대토공수량_1.여주JCT6교_1. 토공" xfId="1200"/>
    <cellStyle name="_2) 교대토공수량_1) 대토공수량_2.여주jc7교" xfId="1201"/>
    <cellStyle name="_2) 교대토공수량_1) 대토공수량_2.여주jc7교_1. 토공" xfId="1202"/>
    <cellStyle name="_2) 교대토공수량_1) 대토공수량_침사지(진부)집계" xfId="21375"/>
    <cellStyle name="_2) 교대토공수량_1) 대토공수량_침사지(진부)집계_1.침사지및유량조정조(진부)" xfId="21376"/>
    <cellStyle name="_2) 교대토공수량_1) 대토공수량_침사지(진부)집계_2.생물반응조(진부)" xfId="21377"/>
    <cellStyle name="_2) 교대토공수량_1) 대토공수량_침사지(진부)집계_침사지(진부)산근+집계표" xfId="21378"/>
    <cellStyle name="_2) 교대토공수량_1. 토공" xfId="1203"/>
    <cellStyle name="_2) 교대토공수량_1.여주JCT6교" xfId="1204"/>
    <cellStyle name="_2) 교대토공수량_1.여주JCT6교_1. 토공" xfId="1205"/>
    <cellStyle name="_2) 교대토공수량_2.여주jc7교" xfId="1206"/>
    <cellStyle name="_2) 교대토공수량_2.여주jc7교_1. 토공" xfId="1207"/>
    <cellStyle name="_2) 교대토공수량_침사지(진부)집계" xfId="21379"/>
    <cellStyle name="_2) 교대토공수량_침사지(진부)집계_1.침사지및유량조정조(진부)" xfId="21380"/>
    <cellStyle name="_2) 교대토공수량_침사지(진부)집계_2.생물반응조(진부)" xfId="21381"/>
    <cellStyle name="_2) 교대토공수량_침사지(진부)집계_침사지(진부)산근+집계표" xfId="21382"/>
    <cellStyle name="_2,2배수공-반송" xfId="1208"/>
    <cellStyle name="_2,2배수공-반송 2" xfId="1209"/>
    <cellStyle name="_2,2배수공-반송 3" xfId="21383"/>
    <cellStyle name="_2,2배수공-반송 4" xfId="21384"/>
    <cellStyle name="_2,2배수공-반송 5" xfId="21385"/>
    <cellStyle name="_2,2배수공-반송 6" xfId="21386"/>
    <cellStyle name="_2,2배수공-반송 7" xfId="21387"/>
    <cellStyle name="_2,2배수공-반송 8" xfId="21388"/>
    <cellStyle name="_2,2배수공-반송_날개벽" xfId="1210"/>
    <cellStyle name="_2,2배수공-반송_날개벽 2" xfId="1211"/>
    <cellStyle name="_2,2배수공-반송_날개벽 3" xfId="21389"/>
    <cellStyle name="_2,2배수공-반송_날개벽 4" xfId="21390"/>
    <cellStyle name="_2,2배수공-반송_날개벽 5" xfId="21391"/>
    <cellStyle name="_2,2배수공-반송_날개벽 6" xfId="21392"/>
    <cellStyle name="_2,2배수공-반송_날개벽 7" xfId="21393"/>
    <cellStyle name="_2,2배수공-반송_날개벽 8" xfId="21394"/>
    <cellStyle name="_2. H-PILE관로구간수량(선암댐~삼성정밀화학 )" xfId="1212"/>
    <cellStyle name="_2. 토공" xfId="1213"/>
    <cellStyle name="_2.0 토공" xfId="1214"/>
    <cellStyle name="_2.0 회현오수토공" xfId="1215"/>
    <cellStyle name="_2.0관부설공" xfId="21395"/>
    <cellStyle name="_2.1_송수관로" xfId="21396"/>
    <cellStyle name="_2.1_송수관로(수정)" xfId="21397"/>
    <cellStyle name="_2.10횡배수관" xfId="21398"/>
    <cellStyle name="_2.10횡배수관_5.06가드레일(변경)권영구" xfId="21399"/>
    <cellStyle name="_2.10횡배수관_방음벽수량산출(변경))" xfId="21400"/>
    <cellStyle name="_2.10횡배수관_부대공집계" xfId="21401"/>
    <cellStyle name="_2.10횡배수관_실정보고" xfId="21402"/>
    <cellStyle name="_2.10횡배수관_실정보고(설계과장)" xfId="21403"/>
    <cellStyle name="_2.10횡배수관_여건보고" xfId="21404"/>
    <cellStyle name="_2.10횡배수관_영업소변경(변경)" xfId="21405"/>
    <cellStyle name="_2.10횡배수관_지산교A1보강토(여건보고)" xfId="21406"/>
    <cellStyle name="_2.3_퇴수관로" xfId="21407"/>
    <cellStyle name="_2.8구조물공" xfId="1216"/>
    <cellStyle name="_2.관부설공(C-LINE) " xfId="1217"/>
    <cellStyle name="_2.괴정(S-3)" xfId="1218"/>
    <cellStyle name="_2.구조물공(0626)" xfId="1219"/>
    <cellStyle name="_2.동우-배수설비" xfId="1220"/>
    <cellStyle name="_2.배수지토공" xfId="21408"/>
    <cellStyle name="_2.여주jc7교" xfId="1221"/>
    <cellStyle name="_2.여주jc7교_1. 토공" xfId="1222"/>
    <cellStyle name="_2.토공" xfId="1223"/>
    <cellStyle name="_2.토공(A-LINE)" xfId="1224"/>
    <cellStyle name="_2.토공(송파자전거)" xfId="1225"/>
    <cellStyle name="_2.토공(지선A1)" xfId="1226"/>
    <cellStyle name="_2.토공(홍)" xfId="21409"/>
    <cellStyle name="_2.토공(홍)_02_토공(SC)" xfId="21410"/>
    <cellStyle name="_2.토공(홍)_02_토공(SC)_우수3_관부설공●" xfId="21411"/>
    <cellStyle name="_2.토공(홍)_02_토공(SC)_우수3_관부설공●_03-관부설공" xfId="21412"/>
    <cellStyle name="_2.토공(홍)_02-토공(CI)" xfId="21413"/>
    <cellStyle name="_2.토공(홍)_02-토공(CI)_우수3_관부설공●" xfId="21414"/>
    <cellStyle name="_2.토공(홍)_02-토공(CI)_우수3_관부설공●_03-관부설공" xfId="21415"/>
    <cellStyle name="_2.토공(홍)_2.토공" xfId="21416"/>
    <cellStyle name="_2.토공(홍)_2.토공_02_토공(SC)" xfId="21417"/>
    <cellStyle name="_2.토공(홍)_2.토공_02_토공(SC)_우수3_관부설공●" xfId="21418"/>
    <cellStyle name="_2.토공(홍)_2.토공_02_토공(SC)_우수3_관부설공●_03-관부설공" xfId="21419"/>
    <cellStyle name="_2.토공(홍)_2.토공_02-토공(CI)" xfId="21420"/>
    <cellStyle name="_2.토공(홍)_2.토공_02-토공(CI)_우수3_관부설공●" xfId="21421"/>
    <cellStyle name="_2.토공(홍)_2.토공_02-토공(CI)_우수3_관부설공●_03-관부설공" xfId="21422"/>
    <cellStyle name="_2.토공(홍)_2.토공_6.부대공(A-LINE)" xfId="21423"/>
    <cellStyle name="_2.토공(홍)_2.토공_6.부대공(A-LINE)_6.부대공(A-LINE)" xfId="21424"/>
    <cellStyle name="_2.토공(홍)_2.토공_6.부대공(A-LINE)_7.부대공(B)-1" xfId="21425"/>
    <cellStyle name="_2.토공(홍)_2.토공_6.부대공(A-LINE)_7.부대공(샘플-0728)" xfId="21426"/>
    <cellStyle name="_2.토공(홍)_2.토공_6.부대공(A-LINE)_9.가물막이B-TYPE" xfId="21427"/>
    <cellStyle name="_2.토공(홍)_2.토공_6.부대공(A-LINE)_Book2" xfId="21428"/>
    <cellStyle name="_2.토공(홍)_2.토공_8.부대공(삼랑진)" xfId="21429"/>
    <cellStyle name="_2.토공(홍)_2.토공_8.부대공(삼랑진)_6.부대공(A-LINE)" xfId="21430"/>
    <cellStyle name="_2.토공(홍)_2.토공_8.부대공(삼랑진)_7.부대공(B)-1" xfId="21431"/>
    <cellStyle name="_2.토공(홍)_2.토공_8.부대공(삼랑진)_7.부대공(샘플-0728)" xfId="21432"/>
    <cellStyle name="_2.토공(홍)_2.토공_8.부대공(삼랑진)_9.가물막이B-TYPE" xfId="21433"/>
    <cellStyle name="_2.토공(홍)_2.토공_8.부대공(삼랑진)_Book2" xfId="21434"/>
    <cellStyle name="_2.토공(홍)_2.토공_면벽설치수량" xfId="21435"/>
    <cellStyle name="_2.토공(홍)_2.토공_면벽설치수량_6.부대공(A-LINE)" xfId="21436"/>
    <cellStyle name="_2.토공(홍)_2.토공_면벽설치수량_7.부대공(B)-1" xfId="21437"/>
    <cellStyle name="_2.토공(홍)_2.토공_면벽설치수량_7.부대공(샘플-0728)" xfId="21438"/>
    <cellStyle name="_2.토공(홍)_2.토공_면벽설치수량_9.가물막이B-TYPE" xfId="21439"/>
    <cellStyle name="_2.토공(홍)_2.토공_면벽설치수량_Book2" xfId="21440"/>
    <cellStyle name="_2.토공(홍)_2.토공_우수3_관부설공●" xfId="21441"/>
    <cellStyle name="_2.토공(홍)_2.토공_우수3_관부설공●_03-관부설공" xfId="21442"/>
    <cellStyle name="_2.토공(홍)_2.토공_집수정토공" xfId="21443"/>
    <cellStyle name="_2.토공(홍)_2.토공_집수정토공_우수3_관부설공●" xfId="21444"/>
    <cellStyle name="_2.토공(홍)_2.토공_집수정토공_우수3_관부설공●_03-관부설공" xfId="21445"/>
    <cellStyle name="_2.토공(홍)_6.부대공(A-LINE)" xfId="21446"/>
    <cellStyle name="_2.토공(홍)_6.부대공(A-LINE)_6.부대공(A-LINE)" xfId="21447"/>
    <cellStyle name="_2.토공(홍)_6.부대공(A-LINE)_7.부대공(B)-1" xfId="21448"/>
    <cellStyle name="_2.토공(홍)_6.부대공(A-LINE)_7.부대공(샘플-0728)" xfId="21449"/>
    <cellStyle name="_2.토공(홍)_6.부대공(A-LINE)_9.가물막이B-TYPE" xfId="21450"/>
    <cellStyle name="_2.토공(홍)_6.부대공(A-LINE)_Book2" xfId="21451"/>
    <cellStyle name="_2.토공(홍)_8.부대공(삼랑진)" xfId="21452"/>
    <cellStyle name="_2.토공(홍)_8.부대공(삼랑진)_6.부대공(A-LINE)" xfId="21453"/>
    <cellStyle name="_2.토공(홍)_8.부대공(삼랑진)_7.부대공(B)-1" xfId="21454"/>
    <cellStyle name="_2.토공(홍)_8.부대공(삼랑진)_7.부대공(샘플-0728)" xfId="21455"/>
    <cellStyle name="_2.토공(홍)_8.부대공(삼랑진)_9.가물막이B-TYPE" xfId="21456"/>
    <cellStyle name="_2.토공(홍)_8.부대공(삼랑진)_Book2" xfId="21457"/>
    <cellStyle name="_2.토공(홍)_가시설" xfId="21458"/>
    <cellStyle name="_2.토공(홍)_가시설_4.가시설공(3블럭신설오수)" xfId="21459"/>
    <cellStyle name="_2.토공(홍)_가시설_4.가시설공(4블럭신설오수)" xfId="21460"/>
    <cellStyle name="_2.토공(홍)_가시설_가시설(1구역)" xfId="21461"/>
    <cellStyle name="_2.토공(홍)_면벽설치수량" xfId="21462"/>
    <cellStyle name="_2.토공(홍)_면벽설치수량_6.부대공(A-LINE)" xfId="21463"/>
    <cellStyle name="_2.토공(홍)_면벽설치수량_7.부대공(B)-1" xfId="21464"/>
    <cellStyle name="_2.토공(홍)_면벽설치수량_7.부대공(샘플-0728)" xfId="21465"/>
    <cellStyle name="_2.토공(홍)_면벽설치수량_9.가물막이B-TYPE" xfId="21466"/>
    <cellStyle name="_2.토공(홍)_면벽설치수량_Book2" xfId="21467"/>
    <cellStyle name="_2.토공(홍)_우수3_관부설공●" xfId="21468"/>
    <cellStyle name="_2.토공(홍)_우수3_관부설공●_03-관부설공" xfId="21469"/>
    <cellStyle name="_2.토공(홍)_집수정토공" xfId="21470"/>
    <cellStyle name="_2.토공(홍)_집수정토공_우수3_관부설공●" xfId="21471"/>
    <cellStyle name="_2.토공(홍)_집수정토공_우수3_관부설공●_03-관부설공" xfId="21472"/>
    <cellStyle name="_2.토적표" xfId="1227"/>
    <cellStyle name="_2.토적표_3.구조물공" xfId="1228"/>
    <cellStyle name="_2.토적표_샘재배수로" xfId="1229"/>
    <cellStyle name="_2.토적표_연수막도수로" xfId="1230"/>
    <cellStyle name="_2.포장공(4지구)" xfId="1231"/>
    <cellStyle name="_2.포장공(4지구)_01토공" xfId="1232"/>
    <cellStyle name="_2.포장공(4지구)_01토공(A-)" xfId="1233"/>
    <cellStyle name="_2.포장공(4지구)_G-계산토공(관로)" xfId="1234"/>
    <cellStyle name="_2.포장공(4지구)_운반비" xfId="1235"/>
    <cellStyle name="_2.포장공(4지구)_운반비_총괄자재" xfId="1236"/>
    <cellStyle name="_2.포장공(4지구)_토공-B" xfId="1237"/>
    <cellStyle name="_2.포장공(제1지구)" xfId="21473"/>
    <cellStyle name="_2.포장공(제1지구) 2" xfId="21474"/>
    <cellStyle name="_2.포장공(제1지구)_1-4.가시설공" xfId="21475"/>
    <cellStyle name="_2.포장공(제1지구)_1-4.가시설공 2" xfId="21476"/>
    <cellStyle name="_2.포장공(제1지구)_1-4.가시설공_1-4.가시설공" xfId="21477"/>
    <cellStyle name="_2.포장공(제1지구)_1-4.가시설공_1-4.가시설공 2" xfId="21478"/>
    <cellStyle name="_2001년 발주계획" xfId="21479"/>
    <cellStyle name="_2002년1월물가변동액산출현황" xfId="21480"/>
    <cellStyle name="_2003년실행양식" xfId="1238"/>
    <cellStyle name="_2003년실행양식_4.추진공(공암)" xfId="1239"/>
    <cellStyle name="_2003년실행양식_4.추진공(공암SAMPLE" xfId="1240"/>
    <cellStyle name="_2003년실행양식_4.추진공(서산)" xfId="1241"/>
    <cellStyle name="_2003년실행양식_4.추진공(읍내)" xfId="1242"/>
    <cellStyle name="_2003년실행양식_4.추진공(추부)" xfId="1243"/>
    <cellStyle name="_2003년실행양식_4.추진공(황간)" xfId="1244"/>
    <cellStyle name="_2003년실행양식_영동군추진가시설수량" xfId="1245"/>
    <cellStyle name="_2003년실행양식0" xfId="1246"/>
    <cellStyle name="_2003년실행양식0_4.추진공(공암)" xfId="1247"/>
    <cellStyle name="_2003년실행양식0_4.추진공(공암SAMPLE" xfId="1248"/>
    <cellStyle name="_2003년실행양식0_4.추진공(서산)" xfId="1249"/>
    <cellStyle name="_2003년실행양식0_4.추진공(읍내)" xfId="1250"/>
    <cellStyle name="_2003년실행양식0_4.추진공(추부)" xfId="1251"/>
    <cellStyle name="_2003년실행양식0_4.추진공(황간)" xfId="1252"/>
    <cellStyle name="_2003년실행양식0_영동군추진가시설수량" xfId="1253"/>
    <cellStyle name="_2003년실행양식-1" xfId="1254"/>
    <cellStyle name="_2003년실행양식-1_4.추진공(공암)" xfId="1255"/>
    <cellStyle name="_2003년실행양식-1_4.추진공(공암SAMPLE" xfId="1256"/>
    <cellStyle name="_2003년실행양식-1_4.추진공(서산)" xfId="1257"/>
    <cellStyle name="_2003년실행양식-1_4.추진공(읍내)" xfId="1258"/>
    <cellStyle name="_2003년실행양식-1_4.추진공(추부)" xfId="1259"/>
    <cellStyle name="_2003년실행양식-1_4.추진공(황간)" xfId="1260"/>
    <cellStyle name="_2003년실행양식-1_영동군추진가시설수량" xfId="1261"/>
    <cellStyle name="_21 봉림교-교대수량" xfId="1262"/>
    <cellStyle name="_21 봉림교-교대수량_006_부대공(1BL)2" xfId="1263"/>
    <cellStyle name="_2-4.상반기실적부문별요약" xfId="1264"/>
    <cellStyle name="_2-4.상반기실적부문별요약(표지및목차포함)" xfId="1265"/>
    <cellStyle name="_2-4.상반기실적부문별요약(표지및목차포함) 10" xfId="21481"/>
    <cellStyle name="_2-4.상반기실적부문별요약(표지및목차포함) 11" xfId="21482"/>
    <cellStyle name="_2-4.상반기실적부문별요약(표지및목차포함) 12" xfId="21483"/>
    <cellStyle name="_2-4.상반기실적부문별요약(표지및목차포함) 13" xfId="21484"/>
    <cellStyle name="_2-4.상반기실적부문별요약(표지및목차포함) 14" xfId="21485"/>
    <cellStyle name="_2-4.상반기실적부문별요약(표지및목차포함) 15" xfId="21486"/>
    <cellStyle name="_2-4.상반기실적부문별요약(표지및목차포함) 2" xfId="21487"/>
    <cellStyle name="_2-4.상반기실적부문별요약(표지및목차포함) 3" xfId="21488"/>
    <cellStyle name="_2-4.상반기실적부문별요약(표지및목차포함) 4" xfId="21489"/>
    <cellStyle name="_2-4.상반기실적부문별요약(표지및목차포함) 5" xfId="21490"/>
    <cellStyle name="_2-4.상반기실적부문별요약(표지및목차포함) 6" xfId="21491"/>
    <cellStyle name="_2-4.상반기실적부문별요약(표지및목차포함) 7" xfId="21492"/>
    <cellStyle name="_2-4.상반기실적부문별요약(표지및목차포함) 8" xfId="21493"/>
    <cellStyle name="_2-4.상반기실적부문별요약(표지및목차포함) 9" xfId="21494"/>
    <cellStyle name="_2-4.상반기실적부문별요약(표지및목차포함)_1" xfId="1266"/>
    <cellStyle name="_2-4.상반기실적부문별요약_1" xfId="1267"/>
    <cellStyle name="_2공구(우수)" xfId="1268"/>
    <cellStyle name="_2배수공" xfId="21495"/>
    <cellStyle name="_3. 상도문1리" xfId="1269"/>
    <cellStyle name="_3.0구조물공" xfId="1270"/>
    <cellStyle name="_3.0구조물공_1. 토공" xfId="1271"/>
    <cellStyle name="_3.3.2토공" xfId="1272"/>
    <cellStyle name="_3.4 구조물공집계표(상운리)" xfId="1273"/>
    <cellStyle name="_3.4 구조물공집계표(펌프장구내배관안했음)" xfId="1274"/>
    <cellStyle name="_3.관부설공" xfId="1275"/>
    <cellStyle name="_3.구내배관공" xfId="1276"/>
    <cellStyle name="_3.구조물공" xfId="1277"/>
    <cellStyle name="_3.구조물공_1" xfId="1278"/>
    <cellStyle name="_3.구조물공_1_샘재배수로" xfId="1279"/>
    <cellStyle name="_3.구조물공_1_연수막도수로" xfId="1280"/>
    <cellStyle name="_3.구조물공_3.구조물공" xfId="1281"/>
    <cellStyle name="_3.구조물공_3.구조물공_3.구조물공" xfId="1282"/>
    <cellStyle name="_3.구조물공_3.구조물공_샘재배수로" xfId="1283"/>
    <cellStyle name="_3.구조물공_3.구조물공_연수막도수로" xfId="1284"/>
    <cellStyle name="_3.구조물공_보수량집계(우근)" xfId="1285"/>
    <cellStyle name="_3.구조물공_보수량집계(우근)_3.구조물공" xfId="1286"/>
    <cellStyle name="_3.구조물공_보수량집계(우근)_샘재배수로" xfId="1287"/>
    <cellStyle name="_3.구조물공_보수량집계(우근)_연수막도수로" xfId="1288"/>
    <cellStyle name="_3.구조물공_진시골보" xfId="1289"/>
    <cellStyle name="_3.배관공(배관재료표(2222))" xfId="1290"/>
    <cellStyle name="_3.배관공(배관재료표(2222))_4.0 구조물공" xfId="1291"/>
    <cellStyle name="_3.배관공(배관재료표(2222))_4.0 구조물공(갈천)" xfId="1292"/>
    <cellStyle name="_3.배관공(배관재료표(2222))_q" xfId="1293"/>
    <cellStyle name="_3.배관공(배관재료표(2222))_구조물공" xfId="1294"/>
    <cellStyle name="_3.배관공(배관재료표(2222))_구체 (version 1)" xfId="1295"/>
    <cellStyle name="_3.배관공(배관재료표(2222))_구체 (version 1)_4.0 구조물공" xfId="1296"/>
    <cellStyle name="_3.배관공(배관재료표(2222))_구체 (version 1)_4.0 구조물공(갈천)" xfId="1297"/>
    <cellStyle name="_3.배관공(배관재료표(2222))_구체 (version 1)_q" xfId="1298"/>
    <cellStyle name="_3.배관공(배관재료표(2222))_구체 (version 1)_구조물공" xfId="1299"/>
    <cellStyle name="_3.배관공(배관재료표(2222))_구체 (version 1)_구체 (version 1)" xfId="1300"/>
    <cellStyle name="_3.배관공(배관재료표(2222))_구체 (version 1)_구체 (version 1)_4.0 구조물공" xfId="1301"/>
    <cellStyle name="_3.배관공(배관재료표(2222))_구체 (version 1)_구체 (version 1)_4.0 구조물공(갈천)" xfId="1302"/>
    <cellStyle name="_3.배관공(배관재료표(2222))_구체 (version 1)_구체 (version 1)_q" xfId="1303"/>
    <cellStyle name="_3.배관공(배관재료표(2222))_구체 (version 1)_구체 (version 1)_구조물공" xfId="1304"/>
    <cellStyle name="_3.배관공(배관재료표(2222))_구체 (version 1)_구체 (version 1)_구체이형관중량산출3" xfId="1305"/>
    <cellStyle name="_3.배관공(배관재료표(2222))_구체 (version 1)_구체 (version 1)_구체이형관중량산출3_4.0 구조물공" xfId="1306"/>
    <cellStyle name="_3.배관공(배관재료표(2222))_구체 (version 1)_구체 (version 1)_구체이형관중량산출3_4.0 구조물공(갈천)" xfId="1307"/>
    <cellStyle name="_3.배관공(배관재료표(2222))_구체 (version 1)_구체 (version 1)_구체이형관중량산출3_q" xfId="1308"/>
    <cellStyle name="_3.배관공(배관재료표(2222))_구체 (version 1)_구체 (version 1)_구체이형관중량산출3_구조물공" xfId="1309"/>
    <cellStyle name="_3.배관공(배관재료표(2222))_구체 (version 1)_구체 (version 1)_구체이형관중량산출3_밸브실" xfId="1310"/>
    <cellStyle name="_3.배관공(배관재료표(2222))_구체 (version 1)_구체 (version 1)_밸브실" xfId="1311"/>
    <cellStyle name="_3.배관공(배관재료표(2222))_구체 (version 1)_구체 (version 2-1)-모" xfId="1312"/>
    <cellStyle name="_3.배관공(배관재료표(2222))_구체 (version 1)_구체 (version 2-1)-모_4.0 구조물공" xfId="1313"/>
    <cellStyle name="_3.배관공(배관재료표(2222))_구체 (version 1)_구체 (version 2-1)-모_4.0 구조물공(갈천)" xfId="1314"/>
    <cellStyle name="_3.배관공(배관재료표(2222))_구체 (version 1)_구체 (version 2-1)-모_q" xfId="1315"/>
    <cellStyle name="_3.배관공(배관재료표(2222))_구체 (version 1)_구체 (version 2-1)-모_구조물공" xfId="1316"/>
    <cellStyle name="_3.배관공(배관재료표(2222))_구체 (version 1)_구체 (version 2-1)-모_밸브실" xfId="1317"/>
    <cellStyle name="_3.배관공(배관재료표(2222))_구체 (version 1)_밸브실" xfId="1318"/>
    <cellStyle name="_3.배관공(배관재료표(2222))_구체이형관중량산출3" xfId="1319"/>
    <cellStyle name="_3.배관공(배관재료표(2222))_구체이형관중량산출3_4.0 구조물공" xfId="1320"/>
    <cellStyle name="_3.배관공(배관재료표(2222))_구체이형관중량산출3_4.0 구조물공(갈천)" xfId="1321"/>
    <cellStyle name="_3.배관공(배관재료표(2222))_구체이형관중량산출3_q" xfId="1322"/>
    <cellStyle name="_3.배관공(배관재료표(2222))_구체이형관중량산출3_구조물공" xfId="1323"/>
    <cellStyle name="_3.배관공(배관재료표(2222))_구체이형관중량산출3_밸브실" xfId="1324"/>
    <cellStyle name="_3.배관공(배관재료표(2222))_밸브실" xfId="1325"/>
    <cellStyle name="_3.오수처리시설공" xfId="1326"/>
    <cellStyle name="_3+989 배수검토" xfId="21496"/>
    <cellStyle name="_3+989 배수검토_5.06가드레일(변경)권영구" xfId="21497"/>
    <cellStyle name="_3+989 배수검토_방음벽수량산출(변경))" xfId="21498"/>
    <cellStyle name="_3+989 배수검토_부대공집계" xfId="21499"/>
    <cellStyle name="_3+989 배수검토_실정보고" xfId="21500"/>
    <cellStyle name="_3+989 배수검토_실정보고(설계과장)" xfId="21501"/>
    <cellStyle name="_3+989 배수검토_여건보고" xfId="21502"/>
    <cellStyle name="_3+989 배수검토_영업소변경(변경)" xfId="21503"/>
    <cellStyle name="_3+989 배수검토_지산교A1보강토(여건보고)" xfId="21504"/>
    <cellStyle name="_4.0 구조물공" xfId="1327"/>
    <cellStyle name="_4.0 구조물공 2" xfId="21505"/>
    <cellStyle name="_4.0 구조물공 3" xfId="21506"/>
    <cellStyle name="_4.0 구조물공_드레인 관로 토공" xfId="1328"/>
    <cellStyle name="_4.0가시설공" xfId="21507"/>
    <cellStyle name="_4.0구내배관" xfId="1329"/>
    <cellStyle name="_4.1.2.2토공수량집계(송수A1)" xfId="1330"/>
    <cellStyle name="_4.1.2.2토공수량집계(송수A1)_C2-LINNE관로 계산식토공" xfId="1331"/>
    <cellStyle name="_4.1.2.2토공수량집계(송수A1)_구조물토공" xfId="1332"/>
    <cellStyle name="_4.1.2.2토공수량집계(송수A1)_구조물토공_ALINE구조물토공" xfId="1333"/>
    <cellStyle name="_4.1.2.2토공수량집계(송수A1)_구조물토공_ALINE구조물토공_C2-LINNE관로 계산식토공" xfId="1334"/>
    <cellStyle name="_4.1.2.2토공수량집계(송수A1)_구조물토공_C2-LINNE관로 계산식토공" xfId="1335"/>
    <cellStyle name="_4.가시설공(개량)" xfId="1336"/>
    <cellStyle name="_4.구조물공" xfId="21508"/>
    <cellStyle name="_4.구조물공(지선B2)" xfId="1337"/>
    <cellStyle name="_4.구조물공_02_토공(SC)" xfId="21509"/>
    <cellStyle name="_4.구조물공_02_토공(SC)_우수3_관부설공●" xfId="21510"/>
    <cellStyle name="_4.구조물공_02_토공(SC)_우수3_관부설공●_03-관부설공" xfId="21511"/>
    <cellStyle name="_4.구조물공_02-토공(CI)" xfId="21512"/>
    <cellStyle name="_4.구조물공_02-토공(CI)_우수3_관부설공●" xfId="21513"/>
    <cellStyle name="_4.구조물공_02-토공(CI)_우수3_관부설공●_03-관부설공" xfId="21514"/>
    <cellStyle name="_4.구조물공_2.토공" xfId="21515"/>
    <cellStyle name="_4.구조물공_2.토공_02_토공(SC)" xfId="21516"/>
    <cellStyle name="_4.구조물공_2.토공_02_토공(SC)_우수3_관부설공●" xfId="21517"/>
    <cellStyle name="_4.구조물공_2.토공_02_토공(SC)_우수3_관부설공●_03-관부설공" xfId="21518"/>
    <cellStyle name="_4.구조물공_2.토공_02-토공(CI)" xfId="21519"/>
    <cellStyle name="_4.구조물공_2.토공_02-토공(CI)_우수3_관부설공●" xfId="21520"/>
    <cellStyle name="_4.구조물공_2.토공_02-토공(CI)_우수3_관부설공●_03-관부설공" xfId="21521"/>
    <cellStyle name="_4.구조물공_2.토공_6.부대공(A-LINE)" xfId="21522"/>
    <cellStyle name="_4.구조물공_2.토공_6.부대공(A-LINE)_6.부대공(A-LINE)" xfId="21523"/>
    <cellStyle name="_4.구조물공_2.토공_6.부대공(A-LINE)_7.부대공(B)-1" xfId="21524"/>
    <cellStyle name="_4.구조물공_2.토공_6.부대공(A-LINE)_7.부대공(샘플-0728)" xfId="21525"/>
    <cellStyle name="_4.구조물공_2.토공_6.부대공(A-LINE)_9.가물막이B-TYPE" xfId="21526"/>
    <cellStyle name="_4.구조물공_2.토공_6.부대공(A-LINE)_Book2" xfId="21527"/>
    <cellStyle name="_4.구조물공_2.토공_8.부대공(삼랑진)" xfId="21528"/>
    <cellStyle name="_4.구조물공_2.토공_8.부대공(삼랑진)_6.부대공(A-LINE)" xfId="21529"/>
    <cellStyle name="_4.구조물공_2.토공_8.부대공(삼랑진)_7.부대공(B)-1" xfId="21530"/>
    <cellStyle name="_4.구조물공_2.토공_8.부대공(삼랑진)_7.부대공(샘플-0728)" xfId="21531"/>
    <cellStyle name="_4.구조물공_2.토공_8.부대공(삼랑진)_9.가물막이B-TYPE" xfId="21532"/>
    <cellStyle name="_4.구조물공_2.토공_8.부대공(삼랑진)_Book2" xfId="21533"/>
    <cellStyle name="_4.구조물공_2.토공_면벽설치수량" xfId="21534"/>
    <cellStyle name="_4.구조물공_2.토공_면벽설치수량_6.부대공(A-LINE)" xfId="21535"/>
    <cellStyle name="_4.구조물공_2.토공_면벽설치수량_7.부대공(B)-1" xfId="21536"/>
    <cellStyle name="_4.구조물공_2.토공_면벽설치수량_7.부대공(샘플-0728)" xfId="21537"/>
    <cellStyle name="_4.구조물공_2.토공_면벽설치수량_9.가물막이B-TYPE" xfId="21538"/>
    <cellStyle name="_4.구조물공_2.토공_면벽설치수량_Book2" xfId="21539"/>
    <cellStyle name="_4.구조물공_2.토공_우수3_관부설공●" xfId="21540"/>
    <cellStyle name="_4.구조물공_2.토공_우수3_관부설공●_03-관부설공" xfId="21541"/>
    <cellStyle name="_4.구조물공_2.토공_집수정토공" xfId="21542"/>
    <cellStyle name="_4.구조물공_2.토공_집수정토공_우수3_관부설공●" xfId="21543"/>
    <cellStyle name="_4.구조물공_2.토공_집수정토공_우수3_관부설공●_03-관부설공" xfId="21544"/>
    <cellStyle name="_4.구조물공_6.부대공(A-LINE)" xfId="21545"/>
    <cellStyle name="_4.구조물공_6.부대공(A-LINE)_6.부대공(A-LINE)" xfId="21546"/>
    <cellStyle name="_4.구조물공_6.부대공(A-LINE)_7.부대공(B)-1" xfId="21547"/>
    <cellStyle name="_4.구조물공_6.부대공(A-LINE)_7.부대공(샘플-0728)" xfId="21548"/>
    <cellStyle name="_4.구조물공_6.부대공(A-LINE)_9.가물막이B-TYPE" xfId="21549"/>
    <cellStyle name="_4.구조물공_6.부대공(A-LINE)_Book2" xfId="21550"/>
    <cellStyle name="_4.구조물공_8.부대공(삼랑진)" xfId="21551"/>
    <cellStyle name="_4.구조물공_8.부대공(삼랑진)_6.부대공(A-LINE)" xfId="21552"/>
    <cellStyle name="_4.구조물공_8.부대공(삼랑진)_7.부대공(B)-1" xfId="21553"/>
    <cellStyle name="_4.구조물공_8.부대공(삼랑진)_7.부대공(샘플-0728)" xfId="21554"/>
    <cellStyle name="_4.구조물공_8.부대공(삼랑진)_9.가물막이B-TYPE" xfId="21555"/>
    <cellStyle name="_4.구조물공_8.부대공(삼랑진)_Book2" xfId="21556"/>
    <cellStyle name="_4.구조물공_가시설" xfId="21557"/>
    <cellStyle name="_4.구조물공_가시설_4.가시설공(3블럭신설오수)" xfId="21558"/>
    <cellStyle name="_4.구조물공_가시설_4.가시설공(4블럭신설오수)" xfId="21559"/>
    <cellStyle name="_4.구조물공_가시설_가시설(1구역)" xfId="21560"/>
    <cellStyle name="_4.구조물공_면벽설치수량" xfId="21561"/>
    <cellStyle name="_4.구조물공_면벽설치수량_6.부대공(A-LINE)" xfId="21562"/>
    <cellStyle name="_4.구조물공_면벽설치수량_7.부대공(B)-1" xfId="21563"/>
    <cellStyle name="_4.구조물공_면벽설치수량_7.부대공(샘플-0728)" xfId="21564"/>
    <cellStyle name="_4.구조물공_면벽설치수량_9.가물막이B-TYPE" xfId="21565"/>
    <cellStyle name="_4.구조물공_면벽설치수량_Book2" xfId="21566"/>
    <cellStyle name="_4.구조물공_우수3_관부설공●" xfId="21567"/>
    <cellStyle name="_4.구조물공_우수3_관부설공●_03-관부설공" xfId="21568"/>
    <cellStyle name="_4.구조물공_집수정토공" xfId="21569"/>
    <cellStyle name="_4.구조물공_집수정토공_우수3_관부설공●" xfId="21570"/>
    <cellStyle name="_4.구조물공_집수정토공_우수3_관부설공●_03-관부설공" xfId="21571"/>
    <cellStyle name="_4.배수공" xfId="1338"/>
    <cellStyle name="_4.배수공_샘재배수로" xfId="1339"/>
    <cellStyle name="_4.배수공_연수막도수로" xfId="1340"/>
    <cellStyle name="_4.부대공(0705)" xfId="1341"/>
    <cellStyle name="_4+565플륨관" xfId="21572"/>
    <cellStyle name="_4-2.B-2LINE" xfId="1342"/>
    <cellStyle name="_4-3.B-3LINE" xfId="1343"/>
    <cellStyle name="_4-4.B-4LINE" xfId="1344"/>
    <cellStyle name="_5.0 부대공(송산 2리)" xfId="1345"/>
    <cellStyle name="_5.0 송배수관로공" xfId="21573"/>
    <cellStyle name="_5.06가드레일(변경)권영구" xfId="21574"/>
    <cellStyle name="_5.부대공 (개량)" xfId="1346"/>
    <cellStyle name="_5.영랑-배수설비" xfId="1347"/>
    <cellStyle name="_5.우수배제공(전체분1,2단계)7.14" xfId="21575"/>
    <cellStyle name="_5.포장공" xfId="1348"/>
    <cellStyle name="_5+454~5+800(상)" xfId="21576"/>
    <cellStyle name="_5-4E-LINE" xfId="21577"/>
    <cellStyle name="_6.0 부대공" xfId="1349"/>
    <cellStyle name="_6.0 부대공(창천)" xfId="1350"/>
    <cellStyle name="_6.03 노면표시1" xfId="1351"/>
    <cellStyle name="_6.03 노면표시1_006_부대공(1BL)2" xfId="1352"/>
    <cellStyle name="_6.03 노면표시1_3.부대공(선학)" xfId="1353"/>
    <cellStyle name="_6.03 노면표시1_6.부대공(우수-17블럭)" xfId="1354"/>
    <cellStyle name="_6.03 노면표시1_6.부대공-1(우수-12블럭)" xfId="1355"/>
    <cellStyle name="_6.03 노면표시1_6.부대공-1(우수-13블럭)" xfId="1356"/>
    <cellStyle name="_6.03 노면표시1_7.부대공(8블럭)-우수" xfId="1357"/>
    <cellStyle name="_6.03 노면표시1_7.부대공(오수-13블럭)" xfId="1358"/>
    <cellStyle name="_6.03 노면표시1_7.부대공(오수-1블럭)" xfId="1359"/>
    <cellStyle name="_6.0부대공" xfId="1360"/>
    <cellStyle name="_6.1부대수량(작업)" xfId="21578"/>
    <cellStyle name="_6.1부대수량(작업)_7.부대공(B)-1" xfId="21579"/>
    <cellStyle name="_6.1부대수량(작업)_9.가물막이B-TYPE" xfId="21580"/>
    <cellStyle name="_6.1부대수량(작업)2" xfId="21581"/>
    <cellStyle name="_6.5 지장물보호공" xfId="1361"/>
    <cellStyle name="_6.6 부대공-기존시설철거공" xfId="1362"/>
    <cellStyle name="_6.부대공" xfId="1363"/>
    <cellStyle name="_6.부대공(송파자전거)" xfId="1364"/>
    <cellStyle name="_6.포장및부대토공" xfId="1365"/>
    <cellStyle name="_6.포장및부대토공_1.착수정(0416)" xfId="1366"/>
    <cellStyle name="_6.포장및부대토공_1.착수정(0416)_4.0 구조물공" xfId="1367"/>
    <cellStyle name="_6.포장및부대토공_1.착수정(0416)_4.0 구조물공(갈천)" xfId="1368"/>
    <cellStyle name="_6.포장및부대토공_1.착수정(0416)_q" xfId="1369"/>
    <cellStyle name="_6.포장및부대토공_1.착수정(0416)_구조물공" xfId="1370"/>
    <cellStyle name="_6.포장및부대토공_1.착수정(0416)_밸브실" xfId="1371"/>
    <cellStyle name="_6.포장및부대토공_1.착수정(0419)" xfId="1372"/>
    <cellStyle name="_6.포장및부대토공_4. 오존접촉지" xfId="1373"/>
    <cellStyle name="_6.포장및부대토공_4. 오존접촉지_4.0 구조물공" xfId="1374"/>
    <cellStyle name="_6.포장및부대토공_4. 오존접촉지_4.0 구조물공(갈천)" xfId="1375"/>
    <cellStyle name="_6.포장및부대토공_4. 오존접촉지_q" xfId="1376"/>
    <cellStyle name="_6.포장및부대토공_4. 오존접촉지_구조물공" xfId="1377"/>
    <cellStyle name="_6.포장및부대토공_4. 오존접촉지_구체 (version 2-1)-모" xfId="1378"/>
    <cellStyle name="_6.포장및부대토공_4. 오존접촉지_구체 (version 2-1)-모_4.0 구조물공" xfId="1379"/>
    <cellStyle name="_6.포장및부대토공_4. 오존접촉지_구체 (version 2-1)-모_4.0 구조물공(갈천)" xfId="1380"/>
    <cellStyle name="_6.포장및부대토공_4. 오존접촉지_구체 (version 2-1)-모_q" xfId="1381"/>
    <cellStyle name="_6.포장및부대토공_4. 오존접촉지_구체 (version 2-1)-모_구조물공" xfId="1382"/>
    <cellStyle name="_6.포장및부대토공_4. 오존접촉지_구체 (version 2-1)-모_밸브실" xfId="1383"/>
    <cellStyle name="_6.포장및부대토공_4. 오존접촉지_밸브실" xfId="1384"/>
    <cellStyle name="_6.포장및부대토공_4.0 구조물공" xfId="1385"/>
    <cellStyle name="_6.포장및부대토공_4.0 구조물공(갈천)" xfId="1386"/>
    <cellStyle name="_6.포장및부대토공_q" xfId="1387"/>
    <cellStyle name="_6.포장및부대토공_구조물공" xfId="1388"/>
    <cellStyle name="_6.포장및부대토공_구체 (version 1)" xfId="1389"/>
    <cellStyle name="_6.포장및부대토공_구체 (version 1)_4.0 구조물공" xfId="1390"/>
    <cellStyle name="_6.포장및부대토공_구체 (version 1)_4.0 구조물공(갈천)" xfId="1391"/>
    <cellStyle name="_6.포장및부대토공_구체 (version 1)_q" xfId="1392"/>
    <cellStyle name="_6.포장및부대토공_구체 (version 1)_구조물공" xfId="1393"/>
    <cellStyle name="_6.포장및부대토공_구체 (version 1)_구체 (version 1)" xfId="1394"/>
    <cellStyle name="_6.포장및부대토공_구체 (version 1)_구체 (version 1)_4.0 구조물공" xfId="1395"/>
    <cellStyle name="_6.포장및부대토공_구체 (version 1)_구체 (version 1)_4.0 구조물공(갈천)" xfId="1396"/>
    <cellStyle name="_6.포장및부대토공_구체 (version 1)_구체 (version 1)_q" xfId="1397"/>
    <cellStyle name="_6.포장및부대토공_구체 (version 1)_구체 (version 1)_구조물공" xfId="1398"/>
    <cellStyle name="_6.포장및부대토공_구체 (version 1)_구체 (version 1)_구체이형관중량산출3" xfId="1399"/>
    <cellStyle name="_6.포장및부대토공_구체 (version 1)_구체 (version 1)_구체이형관중량산출3_4.0 구조물공" xfId="1400"/>
    <cellStyle name="_6.포장및부대토공_구체 (version 1)_구체 (version 1)_구체이형관중량산출3_4.0 구조물공(갈천)" xfId="1401"/>
    <cellStyle name="_6.포장및부대토공_구체 (version 1)_구체 (version 1)_구체이형관중량산출3_q" xfId="1402"/>
    <cellStyle name="_6.포장및부대토공_구체 (version 1)_구체 (version 1)_구체이형관중량산출3_구조물공" xfId="1403"/>
    <cellStyle name="_6.포장및부대토공_구체 (version 1)_구체 (version 1)_구체이형관중량산출3_밸브실" xfId="1404"/>
    <cellStyle name="_6.포장및부대토공_구체 (version 1)_구체 (version 1)_밸브실" xfId="1405"/>
    <cellStyle name="_6.포장및부대토공_구체 (version 1)_구체 (version 2-1)-모" xfId="1406"/>
    <cellStyle name="_6.포장및부대토공_구체 (version 1)_구체 (version 2-1)-모_4.0 구조물공" xfId="1407"/>
    <cellStyle name="_6.포장및부대토공_구체 (version 1)_구체 (version 2-1)-모_4.0 구조물공(갈천)" xfId="1408"/>
    <cellStyle name="_6.포장및부대토공_구체 (version 1)_구체 (version 2-1)-모_q" xfId="1409"/>
    <cellStyle name="_6.포장및부대토공_구체 (version 1)_구체 (version 2-1)-모_구조물공" xfId="1410"/>
    <cellStyle name="_6.포장및부대토공_구체 (version 1)_구체 (version 2-1)-모_밸브실" xfId="1411"/>
    <cellStyle name="_6.포장및부대토공_구체 (version 1)_밸브실" xfId="1412"/>
    <cellStyle name="_6.포장및부대토공_구체이형관중량산출3" xfId="1413"/>
    <cellStyle name="_6.포장및부대토공_구체이형관중량산출3_4.0 구조물공" xfId="1414"/>
    <cellStyle name="_6.포장및부대토공_구체이형관중량산출3_4.0 구조물공(갈천)" xfId="1415"/>
    <cellStyle name="_6.포장및부대토공_구체이형관중량산출3_q" xfId="1416"/>
    <cellStyle name="_6.포장및부대토공_구체이형관중량산출3_구조물공" xfId="1417"/>
    <cellStyle name="_6.포장및부대토공_구체이형관중량산출3_밸브실" xfId="1418"/>
    <cellStyle name="_6.포장및부대토공_밸브실" xfId="1419"/>
    <cellStyle name="_6+995 배수관 신설" xfId="21582"/>
    <cellStyle name="_6+995 배수관 신설_부대공집계" xfId="21583"/>
    <cellStyle name="_6+995 배수관 신설_실정보고" xfId="21584"/>
    <cellStyle name="_6+995 배수관 신설_실정보고(설계과장)" xfId="21585"/>
    <cellStyle name="_6+995 배수관 신설_여건보고" xfId="21586"/>
    <cellStyle name="_6+995 배수관 신설_지산교A1보강토(여건보고)" xfId="21587"/>
    <cellStyle name="_6-1.백원상수도-단위수량" xfId="21588"/>
    <cellStyle name="_62블럭부대공(최종)" xfId="1420"/>
    <cellStyle name="_6월5회" xfId="21589"/>
    <cellStyle name="_6월5회_03년전체내역1(3월)" xfId="21590"/>
    <cellStyle name="_6월5회_설계변경산출" xfId="21591"/>
    <cellStyle name="_6월5회_설계변경산출_03년전체내역1(3월)" xfId="21592"/>
    <cellStyle name="_6월5회_설계변경산출_9공구대우통신관로" xfId="21593"/>
    <cellStyle name="_6월5회_설계변경산출_9공구대우통신관로_03년전체내역1(3월)" xfId="21594"/>
    <cellStyle name="_6월5회_설계변경산출_통신관로(9공구)" xfId="21595"/>
    <cellStyle name="_6월5회_설계변경산출_통신관로(9공구)_03년전체내역1(3월)" xfId="21596"/>
    <cellStyle name="_7.0 단위수량(창천)" xfId="1421"/>
    <cellStyle name="_7.14 비굴착보수-1004_01 지산범물 비굴착보수 " xfId="1422"/>
    <cellStyle name="_7.14 비굴착보수-1004_01 지산범물 비굴착보수 _01 지산범물 비굴착보수 " xfId="1423"/>
    <cellStyle name="_7.부대공" xfId="1424"/>
    <cellStyle name="_7.부대공ok" xfId="1425"/>
    <cellStyle name="_7+720~920암요청" xfId="21597"/>
    <cellStyle name="_7공구" xfId="21598"/>
    <cellStyle name="_7월기성내역" xfId="21599"/>
    <cellStyle name="_7월기성내역_방음벽수량산출(변경))" xfId="21600"/>
    <cellStyle name="_7월기성내역_방음벽수량산출(변경))_방음벽수량산출(변경))" xfId="21601"/>
    <cellStyle name="_7월기성내역_방음벽수량산출(변경))_부대공집계" xfId="21602"/>
    <cellStyle name="_7월기성내역_부대공집계" xfId="21603"/>
    <cellStyle name="_7월기성내역_실정보고" xfId="21604"/>
    <cellStyle name="_7월기성내역_실정보고(설계과장)" xfId="21605"/>
    <cellStyle name="_7월기성내역_여건보고" xfId="21606"/>
    <cellStyle name="_7월기성내역_지산교A1보강토(여건보고)" xfId="21607"/>
    <cellStyle name="_8.부대공(삼랑진)" xfId="21608"/>
    <cellStyle name="_8+400 부체도로신설" xfId="21609"/>
    <cellStyle name="_8+400 부체도로신설_방음벽수량산출(변경))" xfId="21610"/>
    <cellStyle name="_8+400 부체도로신설_방음벽수량산출(변경))_방음벽수량산출(변경))" xfId="21611"/>
    <cellStyle name="_8+400 부체도로신설_방음벽수량산출(변경))_부대공집계" xfId="21612"/>
    <cellStyle name="_8+400 부체도로신설_부대공집계" xfId="21613"/>
    <cellStyle name="_8+400 부체도로신설_실정보고" xfId="21614"/>
    <cellStyle name="_8+400 부체도로신설_실정보고(설계과장)" xfId="21615"/>
    <cellStyle name="_8+400 부체도로신설_여건보고" xfId="21616"/>
    <cellStyle name="_8+400 부체도로신설_지산교A1보강토(여건보고)" xfId="21617"/>
    <cellStyle name="_8km 사면 추가절토" xfId="21618"/>
    <cellStyle name="_8km 사면 추가절토_5.06가드레일(변경)권영구" xfId="21619"/>
    <cellStyle name="_8km 사면 추가절토_방음벽수량산출(변경))" xfId="21620"/>
    <cellStyle name="_8km 사면 추가절토_부대공집계" xfId="21621"/>
    <cellStyle name="_8km 사면 추가절토_실정보고" xfId="21622"/>
    <cellStyle name="_8km 사면 추가절토_실정보고(설계과장)" xfId="21623"/>
    <cellStyle name="_8km 사면 추가절토_여건보고" xfId="21624"/>
    <cellStyle name="_8km 사면 추가절토_영업소변경(변경)" xfId="21625"/>
    <cellStyle name="_8km 사면 추가절토_지산교A1보강토(여건보고)" xfId="21626"/>
    <cellStyle name="_8K추가절토" xfId="21627"/>
    <cellStyle name="_8K추가절토+부체도로" xfId="21628"/>
    <cellStyle name="_8부대공-총괄" xfId="21629"/>
    <cellStyle name="_8월기성내역" xfId="21630"/>
    <cellStyle name="_8월기성내역_부대공집계" xfId="21631"/>
    <cellStyle name="_8월기성내역_실정보고" xfId="21632"/>
    <cellStyle name="_8월기성내역_실정보고(설계과장)" xfId="21633"/>
    <cellStyle name="_8월기성내역_여건보고" xfId="21634"/>
    <cellStyle name="_8월기성내역_지산교A1보강토(여건보고)" xfId="21635"/>
    <cellStyle name="_8회기성" xfId="21636"/>
    <cellStyle name="_982잡비" xfId="21637"/>
    <cellStyle name="_'99상반기경영개선활동결과(게시용)" xfId="1426"/>
    <cellStyle name="_9월기성내역(변경)" xfId="21638"/>
    <cellStyle name="_9월기성내역(변경)_방음벽수량산출(변경))" xfId="21639"/>
    <cellStyle name="_9월기성내역(변경)_방음벽수량산출(변경))_방음벽수량산출(변경))" xfId="21640"/>
    <cellStyle name="_9월기성내역(변경)_방음벽수량산출(변경))_부대공집계" xfId="21641"/>
    <cellStyle name="_A3.배수공" xfId="1427"/>
    <cellStyle name="_A3.포장공" xfId="1428"/>
    <cellStyle name="_A-LINE" xfId="21642"/>
    <cellStyle name="_A-LINE 2" xfId="21643"/>
    <cellStyle name="_A-LINE 구조물공" xfId="1429"/>
    <cellStyle name="_ALINE구조물토공" xfId="1430"/>
    <cellStyle name="_ALINE구조물토공_C2-LINNE관로 계산식토공" xfId="1431"/>
    <cellStyle name="_B1-LINNE관로 계산식토공" xfId="1432"/>
    <cellStyle name="_BASIC 단가" xfId="21644"/>
    <cellStyle name="_beam재료표" xfId="21645"/>
    <cellStyle name="_B-LINE" xfId="21646"/>
    <cellStyle name="_B-LINE 2" xfId="21647"/>
    <cellStyle name="_Book1" xfId="1433"/>
    <cellStyle name="_Book1_006_부대공(1BL)2" xfId="1434"/>
    <cellStyle name="_Book1_6.부대공(A-LINE)" xfId="21648"/>
    <cellStyle name="_Book1_6.부대공(B)-1" xfId="21649"/>
    <cellStyle name="_Book1_7.부대공(B)-1" xfId="21650"/>
    <cellStyle name="_Book1_7.부대공(샘플-0728)" xfId="21651"/>
    <cellStyle name="_Book1_9.가물막이B-TYPE" xfId="21652"/>
    <cellStyle name="_Book1_Book2" xfId="21653"/>
    <cellStyle name="_Book1_E.P.S내역서...." xfId="21654"/>
    <cellStyle name="_Book1_EGI휀스" xfId="21655"/>
    <cellStyle name="_Book1_가로수분(단가)" xfId="21656"/>
    <cellStyle name="_Book1_견적단가(방음판철거)" xfId="21657"/>
    <cellStyle name="_Book1_교량매달기단위수량" xfId="21658"/>
    <cellStyle name="_Book1_교통표지판" xfId="21659"/>
    <cellStyle name="_Book1_민원처리" xfId="21660"/>
    <cellStyle name="_Book1_복층투수블럭" xfId="21661"/>
    <cellStyle name="_Book1_불로대교 스라브철근 변경" xfId="21662"/>
    <cellStyle name="_Book1_식재" xfId="21663"/>
    <cellStyle name="_Book1_신규단가(양식변경-씨발..)" xfId="21664"/>
    <cellStyle name="_Book1_조감도" xfId="21665"/>
    <cellStyle name="_Book1_추락방지망" xfId="21666"/>
    <cellStyle name="_Book111" xfId="21667"/>
    <cellStyle name="_Book3" xfId="21668"/>
    <cellStyle name="_Book3_5.06가드레일(변경)권영구" xfId="21669"/>
    <cellStyle name="_Book3_부대공집계" xfId="21670"/>
    <cellStyle name="_Book3_실정보고" xfId="21671"/>
    <cellStyle name="_Book3_실정보고(설계과장)" xfId="21672"/>
    <cellStyle name="_Book3_여건보고" xfId="21673"/>
    <cellStyle name="_Book3_역곡리배수시설변경" xfId="21674"/>
    <cellStyle name="_Book3_역곡리배수시설변경_방음벽수량산출(변경))" xfId="21675"/>
    <cellStyle name="_Book3_역곡리배수시설변경_부대공집계" xfId="21676"/>
    <cellStyle name="_Book3_영업소변경(변경)" xfId="21677"/>
    <cellStyle name="_Book3_지산교A1보강토(여건보고)" xfId="21678"/>
    <cellStyle name="_Book3_플륨관" xfId="21679"/>
    <cellStyle name="_Book5" xfId="21680"/>
    <cellStyle name="_C2-LINE평균H" xfId="1435"/>
    <cellStyle name="_C2-LINE평균H_C2-LINNE관로 계산식토공" xfId="1436"/>
    <cellStyle name="_C3.배수공" xfId="1437"/>
    <cellStyle name="_C-LINE " xfId="1438"/>
    <cellStyle name="_C-LINE  2" xfId="21681"/>
    <cellStyle name="_c-LINE변실(최종)" xfId="1439"/>
    <cellStyle name="_D-LINE" xfId="21682"/>
    <cellStyle name="_D-LINE 2" xfId="21683"/>
    <cellStyle name="_Dolmangtae-gong" xfId="1440"/>
    <cellStyle name="_E-LINE" xfId="21684"/>
    <cellStyle name="_E-LINE 2" xfId="21685"/>
    <cellStyle name="_FAX1" xfId="1441"/>
    <cellStyle name="_FAX1 2" xfId="21686"/>
    <cellStyle name="_FAX1_4.0가시설수량A-1" xfId="1442"/>
    <cellStyle name="_FAX1_4.0가시설수량A-1 2" xfId="21687"/>
    <cellStyle name="_FAX1_4.추진공(공암)" xfId="1443"/>
    <cellStyle name="_FAX1_4.추진공(공암SAMPLE" xfId="1444"/>
    <cellStyle name="_FAX1_4.추진공(서산)" xfId="1445"/>
    <cellStyle name="_FAX1_4.추진공(읍내)" xfId="1446"/>
    <cellStyle name="_FAX1_4.추진공(추부)" xfId="1447"/>
    <cellStyle name="_FAX1_4.추진공(황간)" xfId="1448"/>
    <cellStyle name="_FAX1_V. 단위수량" xfId="1449"/>
    <cellStyle name="_FAX1_V.단위수량" xfId="1450"/>
    <cellStyle name="_FAX1_선정안(삼산)" xfId="1451"/>
    <cellStyle name="_FAX1_선정안(삼산) 2" xfId="21688"/>
    <cellStyle name="_FAX1_선정안(삼산)_4.0가시설수량A-1" xfId="1452"/>
    <cellStyle name="_FAX1_선정안(삼산)_4.0가시설수량A-1 2" xfId="21689"/>
    <cellStyle name="_FAX1_선정안(삼산)_4.추진공(공암)" xfId="1453"/>
    <cellStyle name="_FAX1_선정안(삼산)_4.추진공(공암SAMPLE" xfId="1454"/>
    <cellStyle name="_FAX1_선정안(삼산)_4.추진공(서산)" xfId="1455"/>
    <cellStyle name="_FAX1_선정안(삼산)_4.추진공(읍내)" xfId="1456"/>
    <cellStyle name="_FAX1_선정안(삼산)_4.추진공(추부)" xfId="1457"/>
    <cellStyle name="_FAX1_선정안(삼산)_4.추진공(황간)" xfId="1458"/>
    <cellStyle name="_FAX1_선정안(삼산)_V. 단위수량" xfId="1459"/>
    <cellStyle name="_FAX1_선정안(삼산)_V.단위수량" xfId="1460"/>
    <cellStyle name="_FAX1_선정안(삼산)_영동군추진가시설수량" xfId="1461"/>
    <cellStyle name="_FAX1_영동군추진가시설수량" xfId="1462"/>
    <cellStyle name="_FAX1_추풍령" xfId="1463"/>
    <cellStyle name="_FAX1_추풍령 2" xfId="21690"/>
    <cellStyle name="_FAX1_추풍령_4.0가시설수량A-1" xfId="1464"/>
    <cellStyle name="_FAX1_추풍령_4.0가시설수량A-1 2" xfId="21691"/>
    <cellStyle name="_FAX1_추풍령_4.추진공(공암)" xfId="1465"/>
    <cellStyle name="_FAX1_추풍령_4.추진공(공암SAMPLE" xfId="1466"/>
    <cellStyle name="_FAX1_추풍령_4.추진공(서산)" xfId="1467"/>
    <cellStyle name="_FAX1_추풍령_4.추진공(읍내)" xfId="1468"/>
    <cellStyle name="_FAX1_추풍령_4.추진공(추부)" xfId="1469"/>
    <cellStyle name="_FAX1_추풍령_4.추진공(황간)" xfId="1470"/>
    <cellStyle name="_FAX1_추풍령_V. 단위수량" xfId="1471"/>
    <cellStyle name="_FAX1_추풍령_V.단위수량" xfId="1472"/>
    <cellStyle name="_FAX1_추풍령_영동군추진가시설수량" xfId="1473"/>
    <cellStyle name="_FAX1_추풍령-1" xfId="1474"/>
    <cellStyle name="_FAX1_추풍령-1 2" xfId="21692"/>
    <cellStyle name="_FAX1_추풍령-1_4.0가시설수량A-1" xfId="1475"/>
    <cellStyle name="_FAX1_추풍령-1_4.0가시설수량A-1 2" xfId="21693"/>
    <cellStyle name="_FAX1_추풍령-1_4.추진공(공암)" xfId="1476"/>
    <cellStyle name="_FAX1_추풍령-1_4.추진공(공암SAMPLE" xfId="1477"/>
    <cellStyle name="_FAX1_추풍령-1_4.추진공(서산)" xfId="1478"/>
    <cellStyle name="_FAX1_추풍령-1_4.추진공(읍내)" xfId="1479"/>
    <cellStyle name="_FAX1_추풍령-1_4.추진공(추부)" xfId="1480"/>
    <cellStyle name="_FAX1_추풍령-1_4.추진공(황간)" xfId="1481"/>
    <cellStyle name="_FAX1_추풍령-1_V. 단위수량" xfId="1482"/>
    <cellStyle name="_FAX1_추풍령-1_V.단위수량" xfId="1483"/>
    <cellStyle name="_FAX1_추풍령-1_영동군추진가시설수량" xfId="1484"/>
    <cellStyle name="_FAX2" xfId="1485"/>
    <cellStyle name="_FAX2 2" xfId="21694"/>
    <cellStyle name="_FAX2_4.0가시설수량A-1" xfId="1486"/>
    <cellStyle name="_FAX2_4.0가시설수량A-1 2" xfId="21695"/>
    <cellStyle name="_FAX2_4.추진공(공암)" xfId="1487"/>
    <cellStyle name="_FAX2_4.추진공(공암SAMPLE" xfId="1488"/>
    <cellStyle name="_FAX2_4.추진공(서산)" xfId="1489"/>
    <cellStyle name="_FAX2_4.추진공(읍내)" xfId="1490"/>
    <cellStyle name="_FAX2_4.추진공(추부)" xfId="1491"/>
    <cellStyle name="_FAX2_4.추진공(황간)" xfId="1492"/>
    <cellStyle name="_FAX2_V. 단위수량" xfId="1493"/>
    <cellStyle name="_FAX2_V.단위수량" xfId="1494"/>
    <cellStyle name="_FAX2_선정안(삼산)" xfId="1495"/>
    <cellStyle name="_FAX2_선정안(삼산) 2" xfId="21696"/>
    <cellStyle name="_FAX2_선정안(삼산)_4.0가시설수량A-1" xfId="1496"/>
    <cellStyle name="_FAX2_선정안(삼산)_4.0가시설수량A-1 2" xfId="21697"/>
    <cellStyle name="_FAX2_선정안(삼산)_4.추진공(공암)" xfId="1497"/>
    <cellStyle name="_FAX2_선정안(삼산)_4.추진공(공암SAMPLE" xfId="1498"/>
    <cellStyle name="_FAX2_선정안(삼산)_4.추진공(서산)" xfId="1499"/>
    <cellStyle name="_FAX2_선정안(삼산)_4.추진공(읍내)" xfId="1500"/>
    <cellStyle name="_FAX2_선정안(삼산)_4.추진공(추부)" xfId="1501"/>
    <cellStyle name="_FAX2_선정안(삼산)_4.추진공(황간)" xfId="1502"/>
    <cellStyle name="_FAX2_선정안(삼산)_V. 단위수량" xfId="1503"/>
    <cellStyle name="_FAX2_선정안(삼산)_V.단위수량" xfId="1504"/>
    <cellStyle name="_FAX2_선정안(삼산)_영동군추진가시설수량" xfId="1505"/>
    <cellStyle name="_FAX2_영동군추진가시설수량" xfId="1506"/>
    <cellStyle name="_FAX2_추풍령" xfId="1507"/>
    <cellStyle name="_FAX2_추풍령 2" xfId="21698"/>
    <cellStyle name="_FAX2_추풍령_4.0가시설수량A-1" xfId="1508"/>
    <cellStyle name="_FAX2_추풍령_4.0가시설수량A-1 2" xfId="21699"/>
    <cellStyle name="_FAX2_추풍령_4.추진공(공암)" xfId="1509"/>
    <cellStyle name="_FAX2_추풍령_4.추진공(공암SAMPLE" xfId="1510"/>
    <cellStyle name="_FAX2_추풍령_4.추진공(서산)" xfId="1511"/>
    <cellStyle name="_FAX2_추풍령_4.추진공(읍내)" xfId="1512"/>
    <cellStyle name="_FAX2_추풍령_4.추진공(추부)" xfId="1513"/>
    <cellStyle name="_FAX2_추풍령_4.추진공(황간)" xfId="1514"/>
    <cellStyle name="_FAX2_추풍령_V. 단위수량" xfId="1515"/>
    <cellStyle name="_FAX2_추풍령_V.단위수량" xfId="1516"/>
    <cellStyle name="_FAX2_추풍령_영동군추진가시설수량" xfId="1517"/>
    <cellStyle name="_FAX2_추풍령-1" xfId="1518"/>
    <cellStyle name="_FAX2_추풍령-1 2" xfId="21700"/>
    <cellStyle name="_FAX2_추풍령-1_4.0가시설수량A-1" xfId="1519"/>
    <cellStyle name="_FAX2_추풍령-1_4.0가시설수량A-1 2" xfId="21701"/>
    <cellStyle name="_FAX2_추풍령-1_4.추진공(공암)" xfId="1520"/>
    <cellStyle name="_FAX2_추풍령-1_4.추진공(공암SAMPLE" xfId="1521"/>
    <cellStyle name="_FAX2_추풍령-1_4.추진공(서산)" xfId="1522"/>
    <cellStyle name="_FAX2_추풍령-1_4.추진공(읍내)" xfId="1523"/>
    <cellStyle name="_FAX2_추풍령-1_4.추진공(추부)" xfId="1524"/>
    <cellStyle name="_FAX2_추풍령-1_4.추진공(황간)" xfId="1525"/>
    <cellStyle name="_FAX2_추풍령-1_V. 단위수량" xfId="1526"/>
    <cellStyle name="_FAX2_추풍령-1_V.단위수량" xfId="1527"/>
    <cellStyle name="_FAX2_추풍령-1_영동군추진가시설수량" xfId="1528"/>
    <cellStyle name="_F-LINE" xfId="21702"/>
    <cellStyle name="_F-LINE 2" xfId="21703"/>
    <cellStyle name="_G" xfId="21704"/>
    <cellStyle name="_G-계산토공(관로)" xfId="1529"/>
    <cellStyle name="_H-LINE" xfId="21705"/>
    <cellStyle name="_H-LINE 2" xfId="21706"/>
    <cellStyle name="_IC암판정요청" xfId="21707"/>
    <cellStyle name="_IC옹벽설치" xfId="21708"/>
    <cellStyle name="_IC옹벽설치_5.06가드레일(변경)권영구" xfId="21709"/>
    <cellStyle name="_IC옹벽설치_방음벽수량산출(변경))" xfId="21710"/>
    <cellStyle name="_IC옹벽설치_부대공집계" xfId="21711"/>
    <cellStyle name="_IC옹벽설치_실정보고" xfId="21712"/>
    <cellStyle name="_IC옹벽설치_실정보고(설계과장)" xfId="21713"/>
    <cellStyle name="_IC옹벽설치_여건보고" xfId="21714"/>
    <cellStyle name="_IC옹벽설치_영업소변경(변경)" xfId="21715"/>
    <cellStyle name="_IC옹벽설치_지산교A1보강토(여건보고)" xfId="21716"/>
    <cellStyle name="_JC3교 시점부옹벽수량및내역서" xfId="21717"/>
    <cellStyle name="_NEGS_1화 [0]_nh_x0010_통화 [0]_OCT-Price" xfId="1530"/>
    <cellStyle name="_PRICE" xfId="1531"/>
    <cellStyle name="_PSCBeam-35m " xfId="1532"/>
    <cellStyle name="_R-E기초형식변경" xfId="21718"/>
    <cellStyle name="_SCW가시설(중촌1교)실정보고" xfId="21719"/>
    <cellStyle name="_SCW가시설(중촌1교)실정보고_5.06가드레일(변경)권영구" xfId="21720"/>
    <cellStyle name="_SCW가시설(중촌1교)실정보고_방음벽수량산출(변경))" xfId="21721"/>
    <cellStyle name="_SCW가시설(중촌1교)실정보고_부대공집계" xfId="21722"/>
    <cellStyle name="_SCW가시설(중촌1교)실정보고_실정보고" xfId="21723"/>
    <cellStyle name="_SCW가시설(중촌1교)실정보고_실정보고(설계과장)" xfId="21724"/>
    <cellStyle name="_SCW가시설(중촌1교)실정보고_여건보고" xfId="21725"/>
    <cellStyle name="_SCW가시설(중촌1교)실정보고_영업소변경(변경)" xfId="21726"/>
    <cellStyle name="_SCW가시설(중촌1교)실정보고_지산교A1보강토(여건보고)" xfId="21727"/>
    <cellStyle name="_SMA단가" xfId="21728"/>
    <cellStyle name="_THP관설치" xfId="1533"/>
    <cellStyle name="_THP관설치 2" xfId="21729"/>
    <cellStyle name="_THP관설치_006_부대공(1BL)2" xfId="1534"/>
    <cellStyle name="_THP관설치_01토공" xfId="1535"/>
    <cellStyle name="_THP관설치_01토공(A-)" xfId="1536"/>
    <cellStyle name="_THP관설치_05-가정배수관(WS)" xfId="21730"/>
    <cellStyle name="_THP관설치_05-가정배수관(WS)_03-관부설공" xfId="21731"/>
    <cellStyle name="_THP관설치_1-4.가시설공" xfId="21732"/>
    <cellStyle name="_THP관설치_1-4.가시설공 2" xfId="21733"/>
    <cellStyle name="_THP관설치_1-4.가시설공_1-4.가시설공" xfId="21734"/>
    <cellStyle name="_THP관설치_1-4.가시설공_1-4.가시설공 2" xfId="21735"/>
    <cellStyle name="_THP관설치_2.포장공(제1지구)" xfId="21736"/>
    <cellStyle name="_THP관설치_2.포장공(제1지구) 2" xfId="21737"/>
    <cellStyle name="_THP관설치_2.포장공(제1지구)_1-4.가시설공" xfId="21738"/>
    <cellStyle name="_THP관설치_2.포장공(제1지구)_1-4.가시설공 2" xfId="21739"/>
    <cellStyle name="_THP관설치_2.포장공(제1지구)_1-4.가시설공_1-4.가시설공" xfId="21740"/>
    <cellStyle name="_THP관설치_2.포장공(제1지구)_1-4.가시설공_1-4.가시설공 2" xfId="21741"/>
    <cellStyle name="_THP관설치_G-계산토공(관로)" xfId="1537"/>
    <cellStyle name="_THP관설치_OS_3 관부설공1" xfId="21742"/>
    <cellStyle name="_THP관설치_OS_3 관부설공1_3 관부설공" xfId="21743"/>
    <cellStyle name="_THP관설치_OS_3 관부설공1_3 관부설공-1" xfId="21744"/>
    <cellStyle name="_THP관설치_관로부(백신)" xfId="21745"/>
    <cellStyle name="_THP관설치_수량산출서(가담2리)" xfId="1538"/>
    <cellStyle name="_THP관설치_수량산출서(가담2리)_006_부대공(1BL)2" xfId="1539"/>
    <cellStyle name="_THP관설치_수량산출서(가담2리)_수량산출서(가담2리)" xfId="1540"/>
    <cellStyle name="_THP관설치_수량산출서(가담2리)_수량산출서(가담2리)_006_부대공(1BL)2" xfId="1541"/>
    <cellStyle name="_THP관설치_수량산출서(가담2리)_수량산출서(가담2리)_오수본관수량산출(가담2)" xfId="1542"/>
    <cellStyle name="_THP관설치_수량산출서(가담2리)_수량산출서(가담2리)_오수본관수량산출(가담2)_006_부대공(1BL)2" xfId="1543"/>
    <cellStyle name="_THP관설치_수량산출서(곡교리)" xfId="1544"/>
    <cellStyle name="_THP관설치_수량산출서(곡교리)_006_부대공(1BL)2" xfId="1545"/>
    <cellStyle name="_THP관설치_수량산출서(곡교리)_수량산출서(가담2리)" xfId="1546"/>
    <cellStyle name="_THP관설치_수량산출서(곡교리)_수량산출서(가담2리)_006_부대공(1BL)2" xfId="1547"/>
    <cellStyle name="_THP관설치_수량산출서(곡교리)_수량산출서(가담2리)_오수본관수량산출(가담2)" xfId="1548"/>
    <cellStyle name="_THP관설치_수량산출서(곡교리)_수량산출서(가담2리)_오수본관수량산출(가담2)_006_부대공(1BL)2" xfId="1549"/>
    <cellStyle name="_THP관설치_오수본관수량산출(가담2)" xfId="1550"/>
    <cellStyle name="_THP관설치_오수본관수량산출(가담2)_006_부대공(1BL)2" xfId="1551"/>
    <cellStyle name="_THP관설치_우수3_관부설공●" xfId="21746"/>
    <cellStyle name="_THP관설치_우수3_관부설공●_03-관부설공" xfId="21747"/>
    <cellStyle name="_THP관설치_운반비" xfId="1552"/>
    <cellStyle name="_THP관설치_운반비_총괄자재" xfId="1553"/>
    <cellStyle name="_THP관설치_취수시설" xfId="21748"/>
    <cellStyle name="_THP관설치_토공(3지구)" xfId="1554"/>
    <cellStyle name="_THP관설치_토공(3지구)_01토공" xfId="1555"/>
    <cellStyle name="_THP관설치_토공(3지구)_01토공(A-)" xfId="1556"/>
    <cellStyle name="_THP관설치_토공(3지구)_G-계산토공(관로)" xfId="1557"/>
    <cellStyle name="_THP관설치_토공(3지구)_운반비" xfId="1558"/>
    <cellStyle name="_THP관설치_토공(3지구)_운반비_총괄자재" xfId="1559"/>
    <cellStyle name="_THP관설치_토공(3지구)_토공(4지구)" xfId="1560"/>
    <cellStyle name="_THP관설치_토공(3지구)_토공(4지구)_01토공" xfId="1561"/>
    <cellStyle name="_THP관설치_토공(3지구)_토공(4지구)_01토공(A-)" xfId="1562"/>
    <cellStyle name="_THP관설치_토공(3지구)_토공(4지구)_G-계산토공(관로)" xfId="1563"/>
    <cellStyle name="_THP관설치_토공(3지구)_토공(4지구)_운반비" xfId="1564"/>
    <cellStyle name="_THP관설치_토공(3지구)_토공(4지구)_운반비_총괄자재" xfId="1565"/>
    <cellStyle name="_THP관설치_토공(3지구)_토공(4지구)_토공(4지구)" xfId="1566"/>
    <cellStyle name="_THP관설치_토공(3지구)_토공(4지구)_토공(4지구)_01토공" xfId="1567"/>
    <cellStyle name="_THP관설치_토공(3지구)_토공(4지구)_토공(4지구)_01토공(A-)" xfId="1568"/>
    <cellStyle name="_THP관설치_토공(3지구)_토공(4지구)_토공(4지구)_G-계산토공(관로)" xfId="1569"/>
    <cellStyle name="_THP관설치_토공(3지구)_토공(4지구)_토공(4지구)_운반비" xfId="1570"/>
    <cellStyle name="_THP관설치_토공(3지구)_토공(4지구)_토공(4지구)_운반비_총괄자재" xfId="1571"/>
    <cellStyle name="_THP관설치_토공(3지구)_토공(4지구)_토공(4지구)_토공-B" xfId="1572"/>
    <cellStyle name="_THP관설치_토공(3지구)_토공(4지구)_토공-B" xfId="1573"/>
    <cellStyle name="_THP관설치_토공(3지구)_토공-B" xfId="1574"/>
    <cellStyle name="_THP관설치_토공(4지구)" xfId="1575"/>
    <cellStyle name="_THP관설치_토공(4지구)_01토공" xfId="1576"/>
    <cellStyle name="_THP관설치_토공(4지구)_01토공(A-)" xfId="1577"/>
    <cellStyle name="_THP관설치_토공(4지구)_G-계산토공(관로)" xfId="1578"/>
    <cellStyle name="_THP관설치_토공(4지구)_운반비" xfId="1579"/>
    <cellStyle name="_THP관설치_토공(4지구)_운반비_총괄자재" xfId="1580"/>
    <cellStyle name="_THP관설치_토공(4지구)_토공(4지구)" xfId="1581"/>
    <cellStyle name="_THP관설치_토공(4지구)_토공(4지구)_01토공" xfId="1582"/>
    <cellStyle name="_THP관설치_토공(4지구)_토공(4지구)_01토공(A-)" xfId="1583"/>
    <cellStyle name="_THP관설치_토공(4지구)_토공(4지구)_G-계산토공(관로)" xfId="1584"/>
    <cellStyle name="_THP관설치_토공(4지구)_토공(4지구)_토공(3지구)" xfId="1585"/>
    <cellStyle name="_THP관설치_토공(4지구)_토공(4지구)_토공(3지구)_01토공" xfId="1586"/>
    <cellStyle name="_THP관설치_토공(4지구)_토공(4지구)_토공(3지구)_01토공(A-)" xfId="1587"/>
    <cellStyle name="_THP관설치_토공(4지구)_토공(4지구)_토공(3지구)_G-계산토공(관로)" xfId="1588"/>
    <cellStyle name="_THP관설치_토공(4지구)_토공(4지구)_토공(3지구)_운반비" xfId="1589"/>
    <cellStyle name="_THP관설치_토공(4지구)_토공(4지구)_토공(3지구)_운반비_총괄자재" xfId="1590"/>
    <cellStyle name="_THP관설치_토공(4지구)_토공(4지구)_토공(3지구)_토공(4지구)" xfId="1591"/>
    <cellStyle name="_THP관설치_토공(4지구)_토공(4지구)_토공(3지구)_토공(4지구)_01토공" xfId="1592"/>
    <cellStyle name="_THP관설치_토공(4지구)_토공(4지구)_토공(3지구)_토공(4지구)_01토공(A-)" xfId="1593"/>
    <cellStyle name="_THP관설치_토공(4지구)_토공(4지구)_토공(3지구)_토공(4지구)_G-계산토공(관로)" xfId="1594"/>
    <cellStyle name="_THP관설치_토공(4지구)_토공(4지구)_토공(3지구)_토공(4지구)_토공(4지구)" xfId="1595"/>
    <cellStyle name="_THP관설치_토공(4지구)_토공(4지구)_토공(3지구)_토공(4지구)_토공(4지구)_01토공" xfId="1596"/>
    <cellStyle name="_THP관설치_토공(4지구)_토공(4지구)_토공(3지구)_토공(4지구)_토공(4지구)_01토공(A-)" xfId="1597"/>
    <cellStyle name="_THP관설치_토공(4지구)_토공(4지구)_토공(3지구)_토공(4지구)_토공(4지구)_G-계산토공(관로)" xfId="1598"/>
    <cellStyle name="_THP관설치_토공(4지구)_토공(4지구)_토공(3지구)_토공(4지구)_토공(4지구)_운반비" xfId="1599"/>
    <cellStyle name="_THP관설치_토공(4지구)_토공(4지구)_토공(3지구)_토공(4지구)_토공(4지구)_운반비_총괄자재" xfId="1600"/>
    <cellStyle name="_THP관설치_토공(4지구)_토공(4지구)_토공(3지구)_토공(4지구)_토공(4지구)_토공-B" xfId="1601"/>
    <cellStyle name="_THP관설치_토공(4지구)_토공(4지구)_토공(3지구)_토공(4지구)_토공-B" xfId="1602"/>
    <cellStyle name="_THP관설치_토공(4지구)_토공(4지구)_토공(3지구)_토공-B" xfId="1603"/>
    <cellStyle name="_THP관설치_토공(4지구)_토공(4지구)_토공(4지구)" xfId="1604"/>
    <cellStyle name="_THP관설치_토공(4지구)_토공(4지구)_토공(4지구)_01토공" xfId="1605"/>
    <cellStyle name="_THP관설치_토공(4지구)_토공(4지구)_토공(4지구)_01토공(A-)" xfId="1606"/>
    <cellStyle name="_THP관설치_토공(4지구)_토공(4지구)_토공(4지구)_G-계산토공(관로)" xfId="1607"/>
    <cellStyle name="_THP관설치_토공(4지구)_토공(4지구)_토공(4지구)_운반비" xfId="1608"/>
    <cellStyle name="_THP관설치_토공(4지구)_토공(4지구)_토공(4지구)_운반비_총괄자재" xfId="1609"/>
    <cellStyle name="_THP관설치_토공(4지구)_토공(4지구)_토공(4지구)_토공-B" xfId="1610"/>
    <cellStyle name="_THP관설치_토공(4지구)_토공(4지구)_토공-B" xfId="1611"/>
    <cellStyle name="_THP관설치_토공(4지구)_토공-B" xfId="1612"/>
    <cellStyle name="_THP관설치_토공-B" xfId="1613"/>
    <cellStyle name="_THP관설치_토적계산서" xfId="21749"/>
    <cellStyle name="_U형측구" xfId="1614"/>
    <cellStyle name="_U형측구_유수지" xfId="1615"/>
    <cellStyle name="_U형측구수량" xfId="1616"/>
    <cellStyle name="_U형플륨관설치" xfId="1617"/>
    <cellStyle name="_V. 단위수량" xfId="1618"/>
    <cellStyle name="_V.단위수량" xfId="1619"/>
    <cellStyle name="_가드레일변경13공구" xfId="21750"/>
    <cellStyle name="_가드레일변경5" xfId="21751"/>
    <cellStyle name="_가로등단가산출서" xfId="21752"/>
    <cellStyle name="_가로수분(단가)" xfId="21753"/>
    <cellStyle name="_가물막이수량" xfId="1620"/>
    <cellStyle name="_가정-1중계펌프장(가시설수량)" xfId="21754"/>
    <cellStyle name="_각화2배수지맨홀토공" xfId="1621"/>
    <cellStyle name="_간선관로" xfId="21755"/>
    <cellStyle name="_간선관로_가시설" xfId="21756"/>
    <cellStyle name="_간선관로_가시설_4.가시설공(3블럭신설오수)" xfId="21757"/>
    <cellStyle name="_간선관로_가시설_4.가시설공(4블럭신설오수)" xfId="21758"/>
    <cellStyle name="_간선관로_가시설_가시설(1구역)" xfId="21759"/>
    <cellStyle name="_갈미단가" xfId="21760"/>
    <cellStyle name="_갈미시점 사면보강 방안" xfId="21761"/>
    <cellStyle name="_감독사무원반영" xfId="21762"/>
    <cellStyle name="_감독사무원반영_방음벽수량산출(변경))" xfId="21763"/>
    <cellStyle name="_감독사무원반영_부대공집계" xfId="21764"/>
    <cellStyle name="_강관추진공1" xfId="1622"/>
    <cellStyle name="_강관추진공1 2" xfId="21765"/>
    <cellStyle name="_강관추진공1_4.0가시설수량A-1" xfId="1623"/>
    <cellStyle name="_강관추진공1_4.0가시설수량A-1 2" xfId="21766"/>
    <cellStyle name="_강구배수설비수량_rev3" xfId="1624"/>
    <cellStyle name="_강구배수설비수량_rev3_006_부대공(1BL)2" xfId="1625"/>
    <cellStyle name="_강구배수설비수량_rev3_수량산출서(가담2리)" xfId="1626"/>
    <cellStyle name="_강구배수설비수량_rev3_수량산출서(가담2리)_006_부대공(1BL)2" xfId="1627"/>
    <cellStyle name="_강구배수설비수량_rev3_수량산출서(가담2리)_수량산출서(가담2리)" xfId="1628"/>
    <cellStyle name="_강구배수설비수량_rev3_수량산출서(가담2리)_수량산출서(가담2리)_006_부대공(1BL)2" xfId="1629"/>
    <cellStyle name="_강구배수설비수량_rev3_수량산출서(가담2리)_수량산출서(가담2리)_오수본관수량산출(가담2)" xfId="1630"/>
    <cellStyle name="_강구배수설비수량_rev3_수량산출서(가담2리)_수량산출서(가담2리)_오수본관수량산출(가담2)_006_부대공(1BL)2" xfId="1631"/>
    <cellStyle name="_강구배수설비수량_rev3_수량산출서(곡교리)" xfId="1632"/>
    <cellStyle name="_강구배수설비수량_rev3_수량산출서(곡교리)_006_부대공(1BL)2" xfId="1633"/>
    <cellStyle name="_강구배수설비수량_rev3_수량산출서(곡교리)_수량산출서(가담2리)" xfId="1634"/>
    <cellStyle name="_강구배수설비수량_rev3_수량산출서(곡교리)_수량산출서(가담2리)_006_부대공(1BL)2" xfId="1635"/>
    <cellStyle name="_강구배수설비수량_rev3_수량산출서(곡교리)_수량산출서(가담2리)_오수본관수량산출(가담2)" xfId="1636"/>
    <cellStyle name="_강구배수설비수량_rev3_수량산출서(곡교리)_수량산출서(가담2리)_오수본관수량산출(가담2)_006_부대공(1BL)2" xfId="1637"/>
    <cellStyle name="_강구배수설비수량_rev3_오수본관수량산출(가담2)" xfId="1638"/>
    <cellStyle name="_강구배수설비수량_rev3_오수본관수량산출(가담2)_006_부대공(1BL)2" xfId="1639"/>
    <cellStyle name="_강구처리구역" xfId="1640"/>
    <cellStyle name="_강구처리구역_006_부대공(1BL)2" xfId="1641"/>
    <cellStyle name="_강구처리구역_수량산출서(가담2리)" xfId="1642"/>
    <cellStyle name="_강구처리구역_수량산출서(가담2리)_006_부대공(1BL)2" xfId="1643"/>
    <cellStyle name="_강구처리구역_수량산출서(가담2리)_수량산출서(가담2리)" xfId="1644"/>
    <cellStyle name="_강구처리구역_수량산출서(가담2리)_수량산출서(가담2리)_006_부대공(1BL)2" xfId="1645"/>
    <cellStyle name="_강구처리구역_수량산출서(가담2리)_수량산출서(가담2리)_오수본관수량산출(가담2)" xfId="1646"/>
    <cellStyle name="_강구처리구역_수량산출서(가담2리)_수량산출서(가담2리)_오수본관수량산출(가담2)_006_부대공(1BL)2" xfId="1647"/>
    <cellStyle name="_강구처리구역_수량산출서(곡교리)" xfId="1648"/>
    <cellStyle name="_강구처리구역_수량산출서(곡교리)_006_부대공(1BL)2" xfId="1649"/>
    <cellStyle name="_강구처리구역_수량산출서(곡교리)_수량산출서(가담2리)" xfId="1650"/>
    <cellStyle name="_강구처리구역_수량산출서(곡교리)_수량산출서(가담2리)_006_부대공(1BL)2" xfId="1651"/>
    <cellStyle name="_강구처리구역_수량산출서(곡교리)_수량산출서(가담2리)_오수본관수량산출(가담2)" xfId="1652"/>
    <cellStyle name="_강구처리구역_수량산출서(곡교리)_수량산출서(가담2리)_오수본관수량산출(가담2)_006_부대공(1BL)2" xfId="1653"/>
    <cellStyle name="_강구처리구역_오수본관수량산출(가담2)" xfId="1654"/>
    <cellStyle name="_강구처리구역_오수본관수량산출(가담2)_006_부대공(1BL)2" xfId="1655"/>
    <cellStyle name="_강남(구조물공)_외부ES#8 " xfId="1656"/>
    <cellStyle name="_개  거" xfId="1657"/>
    <cellStyle name="_개  거 2" xfId="21767"/>
    <cellStyle name="_개  거_006_부대공(1BL)2" xfId="1658"/>
    <cellStyle name="_개  거_01토공" xfId="1659"/>
    <cellStyle name="_개  거_01토공(A-)" xfId="1660"/>
    <cellStyle name="_개  거_05-가정배수관(WS)" xfId="21768"/>
    <cellStyle name="_개  거_05-가정배수관(WS)_03-관부설공" xfId="21769"/>
    <cellStyle name="_개  거_1-4.가시설공" xfId="21770"/>
    <cellStyle name="_개  거_1-4.가시설공 2" xfId="21771"/>
    <cellStyle name="_개  거_1-4.가시설공_1-4.가시설공" xfId="21772"/>
    <cellStyle name="_개  거_1-4.가시설공_1-4.가시설공 2" xfId="21773"/>
    <cellStyle name="_개  거_1호선" xfId="1661"/>
    <cellStyle name="_개  거_2.토적표" xfId="1662"/>
    <cellStyle name="_개  거_2.토적표_3.구조물공" xfId="1663"/>
    <cellStyle name="_개  거_2.토적표_샘재배수로" xfId="1664"/>
    <cellStyle name="_개  거_2.토적표_연수막도수로" xfId="1665"/>
    <cellStyle name="_개  거_2.포장공(제1지구)" xfId="21774"/>
    <cellStyle name="_개  거_2.포장공(제1지구) 2" xfId="21775"/>
    <cellStyle name="_개  거_2.포장공(제1지구)_1-4.가시설공" xfId="21776"/>
    <cellStyle name="_개  거_2.포장공(제1지구)_1-4.가시설공 2" xfId="21777"/>
    <cellStyle name="_개  거_2.포장공(제1지구)_1-4.가시설공_1-4.가시설공" xfId="21778"/>
    <cellStyle name="_개  거_2.포장공(제1지구)_1-4.가시설공_1-4.가시설공 2" xfId="21779"/>
    <cellStyle name="_개  거_3.구조물공" xfId="1666"/>
    <cellStyle name="_개  거_3.구조물공_1" xfId="1667"/>
    <cellStyle name="_개  거_3.구조물공_1_샘재배수로" xfId="1668"/>
    <cellStyle name="_개  거_3.구조물공_1_연수막도수로" xfId="1669"/>
    <cellStyle name="_개  거_3.구조물공_3.구조물공" xfId="1670"/>
    <cellStyle name="_개  거_3.구조물공_3.구조물공_3.구조물공" xfId="1671"/>
    <cellStyle name="_개  거_3.구조물공_3.구조물공_샘재배수로" xfId="1672"/>
    <cellStyle name="_개  거_3.구조물공_3.구조물공_연수막도수로" xfId="1673"/>
    <cellStyle name="_개  거_3.구조물공_보수량집계(우근)" xfId="1674"/>
    <cellStyle name="_개  거_3.구조물공_보수량집계(우근)_3.구조물공" xfId="1675"/>
    <cellStyle name="_개  거_3.구조물공_보수량집계(우근)_샘재배수로" xfId="1676"/>
    <cellStyle name="_개  거_3.구조물공_보수량집계(우근)_연수막도수로" xfId="1677"/>
    <cellStyle name="_개  거_3.구조물공_진시골보" xfId="1678"/>
    <cellStyle name="_개  거_4.배수공" xfId="1679"/>
    <cellStyle name="_개  거_4.배수공_샘재배수로" xfId="1680"/>
    <cellStyle name="_개  거_4.배수공_연수막도수로" xfId="1681"/>
    <cellStyle name="_개  거_G-계산토공(관로)" xfId="1682"/>
    <cellStyle name="_개  거_OS_3 관부설공1" xfId="21780"/>
    <cellStyle name="_개  거_OS_3 관부설공1_3 관부설공" xfId="21781"/>
    <cellStyle name="_개  거_OS_3 관부설공1_3 관부설공-1" xfId="21782"/>
    <cellStyle name="_개  거_관로부(백신)" xfId="21783"/>
    <cellStyle name="_개  거_남각산보" xfId="1683"/>
    <cellStyle name="_개  거_남산저수지" xfId="1684"/>
    <cellStyle name="_개  거_능골배수로" xfId="1685"/>
    <cellStyle name="_개  거_만운제(만운소하천)" xfId="1686"/>
    <cellStyle name="_개  거_배수구조물공" xfId="1687"/>
    <cellStyle name="_개  거_배수구조물공_3.구조물공" xfId="1688"/>
    <cellStyle name="_개  거_배수구조물공_3.구조물공_3.구조물공" xfId="1689"/>
    <cellStyle name="_개  거_배수구조물공_3.구조물공_3.구조물공_3.구조물공" xfId="1690"/>
    <cellStyle name="_개  거_수량산출서(가담2리)" xfId="1691"/>
    <cellStyle name="_개  거_수량산출서(가담2리)_006_부대공(1BL)2" xfId="1692"/>
    <cellStyle name="_개  거_수량산출서(가담2리)_수량산출서(가담2리)" xfId="1693"/>
    <cellStyle name="_개  거_수량산출서(가담2리)_수량산출서(가담2리)_006_부대공(1BL)2" xfId="1694"/>
    <cellStyle name="_개  거_수량산출서(가담2리)_수량산출서(가담2리)_오수본관수량산출(가담2)" xfId="1695"/>
    <cellStyle name="_개  거_수량산출서(가담2리)_수량산출서(가담2리)_오수본관수량산출(가담2)_006_부대공(1BL)2" xfId="1696"/>
    <cellStyle name="_개  거_수량산출서(곡교리)" xfId="1697"/>
    <cellStyle name="_개  거_수량산출서(곡교리)_006_부대공(1BL)2" xfId="1698"/>
    <cellStyle name="_개  거_수량산출서(곡교리)_수량산출서(가담2리)" xfId="1699"/>
    <cellStyle name="_개  거_수량산출서(곡교리)_수량산출서(가담2리)_006_부대공(1BL)2" xfId="1700"/>
    <cellStyle name="_개  거_수량산출서(곡교리)_수량산출서(가담2리)_오수본관수량산출(가담2)" xfId="1701"/>
    <cellStyle name="_개  거_수량산출서(곡교리)_수량산출서(가담2리)_오수본관수량산출(가담2)_006_부대공(1BL)2" xfId="1702"/>
    <cellStyle name="_개  거_오수본관수량산출(가담2)" xfId="1703"/>
    <cellStyle name="_개  거_오수본관수량산출(가담2)_006_부대공(1BL)2" xfId="1704"/>
    <cellStyle name="_개  거_우수3_관부설공●" xfId="21784"/>
    <cellStyle name="_개  거_우수3_관부설공●_03-관부설공" xfId="21785"/>
    <cellStyle name="_개  거_운반비" xfId="1705"/>
    <cellStyle name="_개  거_운반비_총괄자재" xfId="1706"/>
    <cellStyle name="_개  거_취수시설" xfId="21786"/>
    <cellStyle name="_개  거_토공(3지구)" xfId="1707"/>
    <cellStyle name="_개  거_토공(3지구)_01토공" xfId="1708"/>
    <cellStyle name="_개  거_토공(3지구)_01토공(A-)" xfId="1709"/>
    <cellStyle name="_개  거_토공(3지구)_G-계산토공(관로)" xfId="1710"/>
    <cellStyle name="_개  거_토공(3지구)_운반비" xfId="1711"/>
    <cellStyle name="_개  거_토공(3지구)_운반비_총괄자재" xfId="1712"/>
    <cellStyle name="_개  거_토공(3지구)_토공(4지구)" xfId="1713"/>
    <cellStyle name="_개  거_토공(3지구)_토공(4지구)_01토공" xfId="1714"/>
    <cellStyle name="_개  거_토공(3지구)_토공(4지구)_01토공(A-)" xfId="1715"/>
    <cellStyle name="_개  거_토공(3지구)_토공(4지구)_G-계산토공(관로)" xfId="1716"/>
    <cellStyle name="_개  거_토공(3지구)_토공(4지구)_운반비" xfId="1717"/>
    <cellStyle name="_개  거_토공(3지구)_토공(4지구)_운반비_총괄자재" xfId="1718"/>
    <cellStyle name="_개  거_토공(3지구)_토공(4지구)_토공(4지구)" xfId="1719"/>
    <cellStyle name="_개  거_토공(3지구)_토공(4지구)_토공(4지구)_01토공" xfId="1720"/>
    <cellStyle name="_개  거_토공(3지구)_토공(4지구)_토공(4지구)_01토공(A-)" xfId="1721"/>
    <cellStyle name="_개  거_토공(3지구)_토공(4지구)_토공(4지구)_G-계산토공(관로)" xfId="1722"/>
    <cellStyle name="_개  거_토공(3지구)_토공(4지구)_토공(4지구)_운반비" xfId="1723"/>
    <cellStyle name="_개  거_토공(3지구)_토공(4지구)_토공(4지구)_운반비_총괄자재" xfId="1724"/>
    <cellStyle name="_개  거_토공(3지구)_토공(4지구)_토공(4지구)_토공-B" xfId="1725"/>
    <cellStyle name="_개  거_토공(3지구)_토공(4지구)_토공-B" xfId="1726"/>
    <cellStyle name="_개  거_토공(3지구)_토공-B" xfId="1727"/>
    <cellStyle name="_개  거_토공(4지구)" xfId="1728"/>
    <cellStyle name="_개  거_토공(4지구)_01토공" xfId="1729"/>
    <cellStyle name="_개  거_토공(4지구)_01토공(A-)" xfId="1730"/>
    <cellStyle name="_개  거_토공(4지구)_G-계산토공(관로)" xfId="1731"/>
    <cellStyle name="_개  거_토공(4지구)_운반비" xfId="1732"/>
    <cellStyle name="_개  거_토공(4지구)_운반비_총괄자재" xfId="1733"/>
    <cellStyle name="_개  거_토공(4지구)_토공(4지구)" xfId="1734"/>
    <cellStyle name="_개  거_토공(4지구)_토공(4지구)_01토공" xfId="1735"/>
    <cellStyle name="_개  거_토공(4지구)_토공(4지구)_01토공(A-)" xfId="1736"/>
    <cellStyle name="_개  거_토공(4지구)_토공(4지구)_G-계산토공(관로)" xfId="1737"/>
    <cellStyle name="_개  거_토공(4지구)_토공(4지구)_운반비" xfId="1738"/>
    <cellStyle name="_개  거_토공(4지구)_토공(4지구)_운반비_총괄자재" xfId="1739"/>
    <cellStyle name="_개  거_토공(4지구)_토공(4지구)_토공(3지구)" xfId="1740"/>
    <cellStyle name="_개  거_토공(4지구)_토공(4지구)_토공(3지구)_01토공" xfId="1741"/>
    <cellStyle name="_개  거_토공(4지구)_토공(4지구)_토공(3지구)_01토공(A-)" xfId="1742"/>
    <cellStyle name="_개  거_토공(4지구)_토공(4지구)_토공(3지구)_G-계산토공(관로)" xfId="1743"/>
    <cellStyle name="_개  거_토공(4지구)_토공(4지구)_토공(3지구)_운반비" xfId="1744"/>
    <cellStyle name="_개  거_토공(4지구)_토공(4지구)_토공(3지구)_운반비_총괄자재" xfId="1745"/>
    <cellStyle name="_개  거_토공(4지구)_토공(4지구)_토공(3지구)_토공(4지구)" xfId="1746"/>
    <cellStyle name="_개  거_토공(4지구)_토공(4지구)_토공(3지구)_토공(4지구)_01토공" xfId="1747"/>
    <cellStyle name="_개  거_토공(4지구)_토공(4지구)_토공(3지구)_토공(4지구)_01토공(A-)" xfId="1748"/>
    <cellStyle name="_개  거_토공(4지구)_토공(4지구)_토공(3지구)_토공(4지구)_G-계산토공(관로)" xfId="1749"/>
    <cellStyle name="_개  거_토공(4지구)_토공(4지구)_토공(3지구)_토공(4지구)_운반비" xfId="1750"/>
    <cellStyle name="_개  거_토공(4지구)_토공(4지구)_토공(3지구)_토공(4지구)_운반비_총괄자재" xfId="1751"/>
    <cellStyle name="_개  거_토공(4지구)_토공(4지구)_토공(3지구)_토공(4지구)_토공(4지구)" xfId="1752"/>
    <cellStyle name="_개  거_토공(4지구)_토공(4지구)_토공(3지구)_토공(4지구)_토공(4지구)_01토공" xfId="1753"/>
    <cellStyle name="_개  거_토공(4지구)_토공(4지구)_토공(3지구)_토공(4지구)_토공(4지구)_01토공(A-)" xfId="1754"/>
    <cellStyle name="_개  거_토공(4지구)_토공(4지구)_토공(3지구)_토공(4지구)_토공(4지구)_G-계산토공(관로)" xfId="1755"/>
    <cellStyle name="_개  거_토공(4지구)_토공(4지구)_토공(3지구)_토공(4지구)_토공(4지구)_운반비" xfId="1756"/>
    <cellStyle name="_개  거_토공(4지구)_토공(4지구)_토공(3지구)_토공(4지구)_토공(4지구)_운반비_총괄자재" xfId="1757"/>
    <cellStyle name="_개  거_토공(4지구)_토공(4지구)_토공(3지구)_토공(4지구)_토공(4지구)_토공-B" xfId="1758"/>
    <cellStyle name="_개  거_토공(4지구)_토공(4지구)_토공(3지구)_토공(4지구)_토공-B" xfId="1759"/>
    <cellStyle name="_개  거_토공(4지구)_토공(4지구)_토공(3지구)_토공-B" xfId="1760"/>
    <cellStyle name="_개  거_토공(4지구)_토공(4지구)_토공(4지구)" xfId="1761"/>
    <cellStyle name="_개  거_토공(4지구)_토공(4지구)_토공(4지구)_01토공" xfId="1762"/>
    <cellStyle name="_개  거_토공(4지구)_토공(4지구)_토공(4지구)_01토공(A-)" xfId="1763"/>
    <cellStyle name="_개  거_토공(4지구)_토공(4지구)_토공(4지구)_G-계산토공(관로)" xfId="1764"/>
    <cellStyle name="_개  거_토공(4지구)_토공(4지구)_토공(4지구)_운반비" xfId="1765"/>
    <cellStyle name="_개  거_토공(4지구)_토공(4지구)_토공(4지구)_운반비_총괄자재" xfId="1766"/>
    <cellStyle name="_개  거_토공(4지구)_토공(4지구)_토공(4지구)_토공-B" xfId="1767"/>
    <cellStyle name="_개  거_토공(4지구)_토공(4지구)_토공-B" xfId="1768"/>
    <cellStyle name="_개  거_토공(4지구)_토공-B" xfId="1769"/>
    <cellStyle name="_개  거_토공-B" xfId="1770"/>
    <cellStyle name="_개  거_토적계산서" xfId="21787"/>
    <cellStyle name="_개거(0.5x0.4)" xfId="1771"/>
    <cellStyle name="_개거(0.5x0.4) 2" xfId="1772"/>
    <cellStyle name="_개거(0.5x0.4) 3" xfId="21788"/>
    <cellStyle name="_개거(0.5x0.4) 4" xfId="21789"/>
    <cellStyle name="_개거(0.5x0.4) 5" xfId="21790"/>
    <cellStyle name="_개거(0.5x0.4) 6" xfId="21791"/>
    <cellStyle name="_개거(0.5x0.4) 7" xfId="21792"/>
    <cellStyle name="_개거(0.5x0.4) 8" xfId="21793"/>
    <cellStyle name="_거리하동뒷들보보수및농로포장(폐기물)" xfId="1773"/>
    <cellStyle name="_거리하동뒷들보보수및농로포장(폐기물) 2" xfId="1774"/>
    <cellStyle name="_거리하동뒷들보보수및농로포장(폐기물) 3" xfId="21794"/>
    <cellStyle name="_거리하동뒷들보보수및농로포장(폐기물) 4" xfId="21795"/>
    <cellStyle name="_거리하동뒷들보보수및농로포장(폐기물) 5" xfId="21796"/>
    <cellStyle name="_거리하동뒷들보보수및농로포장(폐기물) 6" xfId="21797"/>
    <cellStyle name="_거리하동뒷들보보수및농로포장(폐기물) 7" xfId="21798"/>
    <cellStyle name="_거리하동뒷들보보수및농로포장(폐기물) 8" xfId="21799"/>
    <cellStyle name="_게다블럭" xfId="1775"/>
    <cellStyle name="_게다블럭_1. 토공" xfId="1776"/>
    <cellStyle name="_견적결과" xfId="1777"/>
    <cellStyle name="_견적결과 2" xfId="21800"/>
    <cellStyle name="_견적결과_4.0가시설수량A-1" xfId="1778"/>
    <cellStyle name="_견적결과_4.0가시설수량A-1 2" xfId="21801"/>
    <cellStyle name="_견적결과_4.추진공(공암)" xfId="1779"/>
    <cellStyle name="_견적결과_4.추진공(공암SAMPLE" xfId="1780"/>
    <cellStyle name="_견적결과_4.추진공(서산)" xfId="1781"/>
    <cellStyle name="_견적결과_4.추진공(읍내)" xfId="1782"/>
    <cellStyle name="_견적결과_4.추진공(추부)" xfId="1783"/>
    <cellStyle name="_견적결과_4.추진공(황간)" xfId="1784"/>
    <cellStyle name="_견적결과_V. 단위수량" xfId="1785"/>
    <cellStyle name="_견적결과_V.단위수량" xfId="1786"/>
    <cellStyle name="_견적결과_선정안(삼산)" xfId="1787"/>
    <cellStyle name="_견적결과_선정안(삼산) 2" xfId="21802"/>
    <cellStyle name="_견적결과_선정안(삼산)_4.0가시설수량A-1" xfId="1788"/>
    <cellStyle name="_견적결과_선정안(삼산)_4.0가시설수량A-1 2" xfId="21803"/>
    <cellStyle name="_견적결과_선정안(삼산)_4.추진공(공암)" xfId="1789"/>
    <cellStyle name="_견적결과_선정안(삼산)_4.추진공(공암SAMPLE" xfId="1790"/>
    <cellStyle name="_견적결과_선정안(삼산)_4.추진공(서산)" xfId="1791"/>
    <cellStyle name="_견적결과_선정안(삼산)_4.추진공(읍내)" xfId="1792"/>
    <cellStyle name="_견적결과_선정안(삼산)_4.추진공(추부)" xfId="1793"/>
    <cellStyle name="_견적결과_선정안(삼산)_4.추진공(황간)" xfId="1794"/>
    <cellStyle name="_견적결과_선정안(삼산)_V. 단위수량" xfId="1795"/>
    <cellStyle name="_견적결과_선정안(삼산)_V.단위수량" xfId="1796"/>
    <cellStyle name="_견적결과_선정안(삼산)_영동군추진가시설수량" xfId="1797"/>
    <cellStyle name="_견적결과_영동군추진가시설수량" xfId="1798"/>
    <cellStyle name="_견적결과_추풍령" xfId="1799"/>
    <cellStyle name="_견적결과_추풍령 2" xfId="21804"/>
    <cellStyle name="_견적결과_추풍령_4.0가시설수량A-1" xfId="1800"/>
    <cellStyle name="_견적결과_추풍령_4.0가시설수량A-1 2" xfId="21805"/>
    <cellStyle name="_견적결과_추풍령_4.추진공(공암)" xfId="1801"/>
    <cellStyle name="_견적결과_추풍령_4.추진공(공암SAMPLE" xfId="1802"/>
    <cellStyle name="_견적결과_추풍령_4.추진공(서산)" xfId="1803"/>
    <cellStyle name="_견적결과_추풍령_4.추진공(읍내)" xfId="1804"/>
    <cellStyle name="_견적결과_추풍령_4.추진공(추부)" xfId="1805"/>
    <cellStyle name="_견적결과_추풍령_4.추진공(황간)" xfId="1806"/>
    <cellStyle name="_견적결과_추풍령_V. 단위수량" xfId="1807"/>
    <cellStyle name="_견적결과_추풍령_V.단위수량" xfId="1808"/>
    <cellStyle name="_견적결과_추풍령_영동군추진가시설수량" xfId="1809"/>
    <cellStyle name="_견적결과_추풍령-1" xfId="1810"/>
    <cellStyle name="_견적결과_추풍령-1 2" xfId="21806"/>
    <cellStyle name="_견적결과_추풍령-1_4.0가시설수량A-1" xfId="1811"/>
    <cellStyle name="_견적결과_추풍령-1_4.0가시설수량A-1 2" xfId="21807"/>
    <cellStyle name="_견적결과_추풍령-1_4.추진공(공암)" xfId="1812"/>
    <cellStyle name="_견적결과_추풍령-1_4.추진공(공암SAMPLE" xfId="1813"/>
    <cellStyle name="_견적결과_추풍령-1_4.추진공(서산)" xfId="1814"/>
    <cellStyle name="_견적결과_추풍령-1_4.추진공(읍내)" xfId="1815"/>
    <cellStyle name="_견적결과_추풍령-1_4.추진공(추부)" xfId="1816"/>
    <cellStyle name="_견적결과_추풍령-1_4.추진공(황간)" xfId="1817"/>
    <cellStyle name="_견적결과_추풍령-1_V. 단위수량" xfId="1818"/>
    <cellStyle name="_견적결과_추풍령-1_V.단위수량" xfId="1819"/>
    <cellStyle name="_견적결과_추풍령-1_영동군추진가시설수량" xfId="1820"/>
    <cellStyle name="_견적단가(방음판철거)" xfId="21808"/>
    <cellStyle name="_견적단가(조경식재)" xfId="21809"/>
    <cellStyle name="_견적조건" xfId="1821"/>
    <cellStyle name="_견적조건 2" xfId="21810"/>
    <cellStyle name="_견적조건_4.0가시설수량A-1" xfId="1822"/>
    <cellStyle name="_견적조건_4.0가시설수량A-1 2" xfId="21811"/>
    <cellStyle name="_견적조건_4.추진공(공암)" xfId="1823"/>
    <cellStyle name="_견적조건_4.추진공(공암SAMPLE" xfId="1824"/>
    <cellStyle name="_견적조건_4.추진공(서산)" xfId="1825"/>
    <cellStyle name="_견적조건_4.추진공(읍내)" xfId="1826"/>
    <cellStyle name="_견적조건_4.추진공(추부)" xfId="1827"/>
    <cellStyle name="_견적조건_4.추진공(황간)" xfId="1828"/>
    <cellStyle name="_견적조건_V. 단위수량" xfId="1829"/>
    <cellStyle name="_견적조건_V.단위수량" xfId="1830"/>
    <cellStyle name="_견적조건_선정안(삼산)" xfId="1831"/>
    <cellStyle name="_견적조건_선정안(삼산) 2" xfId="21812"/>
    <cellStyle name="_견적조건_선정안(삼산)_4.0가시설수량A-1" xfId="1832"/>
    <cellStyle name="_견적조건_선정안(삼산)_4.0가시설수량A-1 2" xfId="21813"/>
    <cellStyle name="_견적조건_선정안(삼산)_4.추진공(공암)" xfId="1833"/>
    <cellStyle name="_견적조건_선정안(삼산)_4.추진공(공암SAMPLE" xfId="1834"/>
    <cellStyle name="_견적조건_선정안(삼산)_4.추진공(서산)" xfId="1835"/>
    <cellStyle name="_견적조건_선정안(삼산)_4.추진공(읍내)" xfId="1836"/>
    <cellStyle name="_견적조건_선정안(삼산)_4.추진공(추부)" xfId="1837"/>
    <cellStyle name="_견적조건_선정안(삼산)_4.추진공(황간)" xfId="1838"/>
    <cellStyle name="_견적조건_선정안(삼산)_V. 단위수량" xfId="1839"/>
    <cellStyle name="_견적조건_선정안(삼산)_V.단위수량" xfId="1840"/>
    <cellStyle name="_견적조건_선정안(삼산)_영동군추진가시설수량" xfId="1841"/>
    <cellStyle name="_견적조건_영동군추진가시설수량" xfId="1842"/>
    <cellStyle name="_견적조건_추풍령" xfId="1843"/>
    <cellStyle name="_견적조건_추풍령 2" xfId="21814"/>
    <cellStyle name="_견적조건_추풍령_4.0가시설수량A-1" xfId="1844"/>
    <cellStyle name="_견적조건_추풍령_4.0가시설수량A-1 2" xfId="21815"/>
    <cellStyle name="_견적조건_추풍령_4.추진공(공암)" xfId="1845"/>
    <cellStyle name="_견적조건_추풍령_4.추진공(공암SAMPLE" xfId="1846"/>
    <cellStyle name="_견적조건_추풍령_4.추진공(서산)" xfId="1847"/>
    <cellStyle name="_견적조건_추풍령_4.추진공(읍내)" xfId="1848"/>
    <cellStyle name="_견적조건_추풍령_4.추진공(추부)" xfId="1849"/>
    <cellStyle name="_견적조건_추풍령_4.추진공(황간)" xfId="1850"/>
    <cellStyle name="_견적조건_추풍령_V. 단위수량" xfId="1851"/>
    <cellStyle name="_견적조건_추풍령_V.단위수량" xfId="1852"/>
    <cellStyle name="_견적조건_추풍령_영동군추진가시설수량" xfId="1853"/>
    <cellStyle name="_견적조건_추풍령-1" xfId="1854"/>
    <cellStyle name="_견적조건_추풍령-1 2" xfId="21816"/>
    <cellStyle name="_견적조건_추풍령-1_4.0가시설수량A-1" xfId="1855"/>
    <cellStyle name="_견적조건_추풍령-1_4.0가시설수량A-1 2" xfId="21817"/>
    <cellStyle name="_견적조건_추풍령-1_4.추진공(공암)" xfId="1856"/>
    <cellStyle name="_견적조건_추풍령-1_4.추진공(공암SAMPLE" xfId="1857"/>
    <cellStyle name="_견적조건_추풍령-1_4.추진공(서산)" xfId="1858"/>
    <cellStyle name="_견적조건_추풍령-1_4.추진공(읍내)" xfId="1859"/>
    <cellStyle name="_견적조건_추풍령-1_4.추진공(추부)" xfId="1860"/>
    <cellStyle name="_견적조건_추풍령-1_4.추진공(황간)" xfId="1861"/>
    <cellStyle name="_견적조건_추풍령-1_V. 단위수량" xfId="1862"/>
    <cellStyle name="_견적조건_추풍령-1_V.단위수량" xfId="1863"/>
    <cellStyle name="_견적조건_추풍령-1_영동군추진가시설수량" xfId="1864"/>
    <cellStyle name="_경북선철도여건보고" xfId="21818"/>
    <cellStyle name="_경북선철도여건보고_방음벽수량산출(변경))" xfId="21819"/>
    <cellStyle name="_경북선철도여건보고_방음벽수량산출(변경))_방음벽수량산출(변경))" xfId="21820"/>
    <cellStyle name="_경북선철도여건보고_방음벽수량산출(변경))_부대공집계" xfId="21821"/>
    <cellStyle name="_경영개선활동상반기실적(990708)" xfId="1865"/>
    <cellStyle name="_경영개선활동상반기실적(990708)_1" xfId="1866"/>
    <cellStyle name="_경영개선활동상반기실적(990708)_1 10" xfId="21822"/>
    <cellStyle name="_경영개선활동상반기실적(990708)_1 11" xfId="21823"/>
    <cellStyle name="_경영개선활동상반기실적(990708)_1 12" xfId="21824"/>
    <cellStyle name="_경영개선활동상반기실적(990708)_1 13" xfId="21825"/>
    <cellStyle name="_경영개선활동상반기실적(990708)_1 14" xfId="21826"/>
    <cellStyle name="_경영개선활동상반기실적(990708)_1 15" xfId="21827"/>
    <cellStyle name="_경영개선활동상반기실적(990708)_1 2" xfId="21828"/>
    <cellStyle name="_경영개선활동상반기실적(990708)_1 3" xfId="21829"/>
    <cellStyle name="_경영개선활동상반기실적(990708)_1 4" xfId="21830"/>
    <cellStyle name="_경영개선활동상반기실적(990708)_1 5" xfId="21831"/>
    <cellStyle name="_경영개선활동상반기실적(990708)_1 6" xfId="21832"/>
    <cellStyle name="_경영개선활동상반기실적(990708)_1 7" xfId="21833"/>
    <cellStyle name="_경영개선활동상반기실적(990708)_1 8" xfId="21834"/>
    <cellStyle name="_경영개선활동상반기실적(990708)_1 9" xfId="21835"/>
    <cellStyle name="_경영개선활동상반기실적(990708)_2" xfId="1867"/>
    <cellStyle name="_경영개선활성화방안(990802)" xfId="1868"/>
    <cellStyle name="_경영개선활성화방안(990802)_1" xfId="1869"/>
    <cellStyle name="_경영개선활성화방안(990802)_1 10" xfId="21836"/>
    <cellStyle name="_경영개선활성화방안(990802)_1 11" xfId="21837"/>
    <cellStyle name="_경영개선활성화방안(990802)_1 12" xfId="21838"/>
    <cellStyle name="_경영개선활성화방안(990802)_1 13" xfId="21839"/>
    <cellStyle name="_경영개선활성화방안(990802)_1 14" xfId="21840"/>
    <cellStyle name="_경영개선활성화방안(990802)_1 15" xfId="21841"/>
    <cellStyle name="_경영개선활성화방안(990802)_1 2" xfId="21842"/>
    <cellStyle name="_경영개선활성화방안(990802)_1 3" xfId="21843"/>
    <cellStyle name="_경영개선활성화방안(990802)_1 4" xfId="21844"/>
    <cellStyle name="_경영개선활성화방안(990802)_1 5" xfId="21845"/>
    <cellStyle name="_경영개선활성화방안(990802)_1 6" xfId="21846"/>
    <cellStyle name="_경영개선활성화방안(990802)_1 7" xfId="21847"/>
    <cellStyle name="_경영개선활성화방안(990802)_1 8" xfId="21848"/>
    <cellStyle name="_경영개선활성화방안(990802)_1 9" xfId="21849"/>
    <cellStyle name="_경인교대(포장변경)" xfId="1870"/>
    <cellStyle name="_공검터널(종점부)" xfId="21850"/>
    <cellStyle name="_공문" xfId="21851"/>
    <cellStyle name="_공문 " xfId="1871"/>
    <cellStyle name="_공문_실정보고" xfId="21852"/>
    <cellStyle name="_공문_실정보고(설계과장)" xfId="21853"/>
    <cellStyle name="_공문_여건보고" xfId="21854"/>
    <cellStyle name="_공사비및사유서" xfId="21855"/>
    <cellStyle name="_공사비및사유서_1" xfId="21856"/>
    <cellStyle name="_공사비및사유서_가로등수량및내역서" xfId="21857"/>
    <cellStyle name="_관로공(남해C우수개량관거)" xfId="1872"/>
    <cellStyle name="_관로공(내항B우수개량관거)" xfId="1873"/>
    <cellStyle name="_관로부(백신)" xfId="21858"/>
    <cellStyle name="_관로이상항목집계-양구(정리중)" xfId="1874"/>
    <cellStyle name="_관로토공(송수-LINE)" xfId="1875"/>
    <cellStyle name="_관로토공토적표(작업중-0916)경호" xfId="21859"/>
    <cellStyle name="_관매달기과속방지턱" xfId="21860"/>
    <cellStyle name="_관매달기과속방지턱_6.부대공(A-LINE)" xfId="21861"/>
    <cellStyle name="_관매달기과속방지턱_6.부대공(A-LINE)_6.부대공(A-LINE)" xfId="21862"/>
    <cellStyle name="_관매달기과속방지턱_6.부대공(A-LINE)_7.부대공(B)-1" xfId="21863"/>
    <cellStyle name="_관매달기과속방지턱_6.부대공(A-LINE)_7.부대공(샘플-0728)" xfId="21864"/>
    <cellStyle name="_관매달기과속방지턱_6.부대공(A-LINE)_9.가물막이B-TYPE" xfId="21865"/>
    <cellStyle name="_관매달기과속방지턱_6.부대공(A-LINE)_Book2" xfId="21866"/>
    <cellStyle name="_관매달기과속방지턱_8.부대공(삼랑진)" xfId="21867"/>
    <cellStyle name="_관매달기과속방지턱_8.부대공(삼랑진)_6.부대공(A-LINE)" xfId="21868"/>
    <cellStyle name="_관매달기과속방지턱_8.부대공(삼랑진)_7.부대공(B)-1" xfId="21869"/>
    <cellStyle name="_관매달기과속방지턱_8.부대공(삼랑진)_7.부대공(샘플-0728)" xfId="21870"/>
    <cellStyle name="_관매달기과속방지턱_8.부대공(삼랑진)_9.가물막이B-TYPE" xfId="21871"/>
    <cellStyle name="_관매달기과속방지턱_8.부대공(삼랑진)_Book2" xfId="21872"/>
    <cellStyle name="_관매달기과속방지턱_면벽설치수량" xfId="21873"/>
    <cellStyle name="_관매달기과속방지턱_면벽설치수량_6.부대공(A-LINE)" xfId="21874"/>
    <cellStyle name="_관매달기과속방지턱_면벽설치수량_7.부대공(B)-1" xfId="21875"/>
    <cellStyle name="_관매달기과속방지턱_면벽설치수량_7.부대공(샘플-0728)" xfId="21876"/>
    <cellStyle name="_관매달기과속방지턱_면벽설치수량_9.가물막이B-TYPE" xfId="21877"/>
    <cellStyle name="_관매달기과속방지턱_면벽설치수량_Book2" xfId="21878"/>
    <cellStyle name="_관부설공" xfId="1876"/>
    <cellStyle name="_관부설공_1" xfId="1877"/>
    <cellStyle name="_교각" xfId="21879"/>
    <cellStyle name="_교각_2.3_퇴수관로" xfId="21880"/>
    <cellStyle name="_교각_봉남교 교각수량" xfId="21881"/>
    <cellStyle name="_교각_봉남교 교각수량_2.3_퇴수관로" xfId="21882"/>
    <cellStyle name="_교각_봉남교 교대수량" xfId="21883"/>
    <cellStyle name="_교각_봉남교 교대수량_2.3_퇴수관로" xfId="21884"/>
    <cellStyle name="_교각_봉남교 상-하부수량-1" xfId="21885"/>
    <cellStyle name="_교각_봉남교 상-하부수량-1_2.3_퇴수관로" xfId="21886"/>
    <cellStyle name="_교각_봉남교 상-하부수량-3" xfId="21887"/>
    <cellStyle name="_교각_봉남교 상-하부수량-3_2.3_퇴수관로" xfId="21888"/>
    <cellStyle name="_교각_봉남교 상-하부수량-8" xfId="21889"/>
    <cellStyle name="_교각_봉남교 상-하부수량-8_2.3_퇴수관로" xfId="21890"/>
    <cellStyle name="_교각수량_1009" xfId="1878"/>
    <cellStyle name="_교각수량_1009_003 봉림교(교각수량)" xfId="1879"/>
    <cellStyle name="_교각수량_1009_003 봉림교(교각수량)_003 봉림교(교각수량)" xfId="1880"/>
    <cellStyle name="_교각수량_1009_003 봉림교(교각수량)_003 봉림교(교각수량)_006_부대공(1BL)2" xfId="1881"/>
    <cellStyle name="_교각수량_1009_003 봉림교(교각수량)_006_부대공(1BL)2" xfId="1882"/>
    <cellStyle name="_교각수량_1009_006_부대공(1BL)2" xfId="1883"/>
    <cellStyle name="_교대배수" xfId="21891"/>
    <cellStyle name="_교대점검계단(PRECAST콘크리트블럭)" xfId="1884"/>
    <cellStyle name="_교대토공" xfId="1885"/>
    <cellStyle name="_교대토공_1. 토공" xfId="1886"/>
    <cellStyle name="_교대토공_1.여주JCT6교" xfId="1887"/>
    <cellStyle name="_교대토공_1.여주JCT6교_1. 토공" xfId="1888"/>
    <cellStyle name="_교대토공_2.여주jc7교" xfId="1889"/>
    <cellStyle name="_교대토공_2.여주jc7교_1. 토공" xfId="1890"/>
    <cellStyle name="_교대토공_침사지(진부)집계" xfId="21892"/>
    <cellStyle name="_교대토공_침사지(진부)집계_1.침사지및유량조정조(진부)" xfId="21893"/>
    <cellStyle name="_교대토공_침사지(진부)집계_2.생물반응조(진부)" xfId="21894"/>
    <cellStyle name="_교대토공_침사지(진부)집계_침사지(진부)산근+집계표" xfId="21895"/>
    <cellStyle name="_교대토공수량" xfId="1891"/>
    <cellStyle name="_교대토공수량_1. 토공" xfId="1892"/>
    <cellStyle name="_교대토공수량_1.여주JCT6교" xfId="1893"/>
    <cellStyle name="_교대토공수량_1.여주JCT6교_1. 토공" xfId="1894"/>
    <cellStyle name="_교대토공수량_2.여주jc7교" xfId="1895"/>
    <cellStyle name="_교대토공수량_2.여주jc7교_1. 토공" xfId="1896"/>
    <cellStyle name="_교대토공수량_침사지(진부)집계" xfId="21896"/>
    <cellStyle name="_교대토공수량_침사지(진부)집계_1.침사지및유량조정조(진부)" xfId="21897"/>
    <cellStyle name="_교대토공수량_침사지(진부)집계_2.생물반응조(진부)" xfId="21898"/>
    <cellStyle name="_교대토공수량_침사지(진부)집계_침사지(진부)산근+집계표" xfId="21899"/>
    <cellStyle name="_교량2_수량(하부)" xfId="1897"/>
    <cellStyle name="_교량방음벽(당초수량)" xfId="21900"/>
    <cellStyle name="_교량방음벽(변경수량)" xfId="21901"/>
    <cellStyle name="_교량배수시설(6공구)" xfId="21902"/>
    <cellStyle name="_교량별 총괄수량" xfId="21903"/>
    <cellStyle name="_교량별총괄집계(신리5교)" xfId="21904"/>
    <cellStyle name="_교량별총괄집계(신리5교)_2.3_퇴수관로" xfId="21905"/>
    <cellStyle name="_교량별총괄집계(신리5교)_교각" xfId="21906"/>
    <cellStyle name="_교량별총괄집계(신리5교)_교각_2.3_퇴수관로" xfId="21907"/>
    <cellStyle name="_교량별총괄집계(신리5교)_교각_봉남교 교각수량" xfId="21908"/>
    <cellStyle name="_교량별총괄집계(신리5교)_교각_봉남교 교각수량_2.3_퇴수관로" xfId="21909"/>
    <cellStyle name="_교량별총괄집계(신리5교)_교각_봉남교 교대수량" xfId="21910"/>
    <cellStyle name="_교량별총괄집계(신리5교)_교각_봉남교 교대수량_2.3_퇴수관로" xfId="21911"/>
    <cellStyle name="_교량별총괄집계(신리5교)_교각_봉남교 상-하부수량-1" xfId="21912"/>
    <cellStyle name="_교량별총괄집계(신리5교)_교각_봉남교 상-하부수량-1_2.3_퇴수관로" xfId="21913"/>
    <cellStyle name="_교량별총괄집계(신리5교)_교각_봉남교 상-하부수량-3" xfId="21914"/>
    <cellStyle name="_교량별총괄집계(신리5교)_교각_봉남교 상-하부수량-3_2.3_퇴수관로" xfId="21915"/>
    <cellStyle name="_교량별총괄집계(신리5교)_교각_봉남교 상-하부수량-8" xfId="21916"/>
    <cellStyle name="_교량별총괄집계(신리5교)_교각_봉남교 상-하부수량-8_2.3_퇴수관로" xfId="21917"/>
    <cellStyle name="_교량별총괄집계(신리5교)_대곡교 교각일반" xfId="21918"/>
    <cellStyle name="_교량별총괄집계(신리5교)_대곡교 교각일반_2.3_퇴수관로" xfId="21919"/>
    <cellStyle name="_교량별총괄집계(신리5교)_대곡교 교각일반_봉남교 교각수량" xfId="21920"/>
    <cellStyle name="_교량별총괄집계(신리5교)_대곡교 교각일반_봉남교 교각수량_2.3_퇴수관로" xfId="21921"/>
    <cellStyle name="_교량별총괄집계(신리5교)_대곡교 교각일반_봉남교 교대수량" xfId="21922"/>
    <cellStyle name="_교량별총괄집계(신리5교)_대곡교 교각일반_봉남교 교대수량_2.3_퇴수관로" xfId="21923"/>
    <cellStyle name="_교량별총괄집계(신리5교)_대곡교 교각일반_봉남교 상-하부수량-1" xfId="21924"/>
    <cellStyle name="_교량별총괄집계(신리5교)_대곡교 교각일반_봉남교 상-하부수량-1_2.3_퇴수관로" xfId="21925"/>
    <cellStyle name="_교량별총괄집계(신리5교)_대곡교 교각일반_봉남교 상-하부수량-3" xfId="21926"/>
    <cellStyle name="_교량별총괄집계(신리5교)_대곡교 교각일반_봉남교 상-하부수량-3_2.3_퇴수관로" xfId="21927"/>
    <cellStyle name="_교량별총괄집계(신리5교)_대곡교 교각일반_봉남교 상-하부수량-8" xfId="21928"/>
    <cellStyle name="_교량별총괄집계(신리5교)_대곡교 교각일반_봉남교 상-하부수량-8_2.3_퇴수관로" xfId="21929"/>
    <cellStyle name="_교량별총괄집계(신리5교)_대곡교 교각일반수량" xfId="21930"/>
    <cellStyle name="_교량별총괄집계(신리5교)_대곡교 교각일반수량_2.3_퇴수관로" xfId="21931"/>
    <cellStyle name="_교량별총괄집계(신리5교)_대곡교 교각일반수량_봉남교 교각수량" xfId="21932"/>
    <cellStyle name="_교량별총괄집계(신리5교)_대곡교 교각일반수량_봉남교 교각수량_2.3_퇴수관로" xfId="21933"/>
    <cellStyle name="_교량별총괄집계(신리5교)_대곡교 교각일반수량_봉남교 교대수량" xfId="21934"/>
    <cellStyle name="_교량별총괄집계(신리5교)_대곡교 교각일반수량_봉남교 교대수량_2.3_퇴수관로" xfId="21935"/>
    <cellStyle name="_교량별총괄집계(신리5교)_대곡교 교각일반수량_봉남교 상-하부수량-1" xfId="21936"/>
    <cellStyle name="_교량별총괄집계(신리5교)_대곡교 교각일반수량_봉남교 상-하부수량-1_2.3_퇴수관로" xfId="21937"/>
    <cellStyle name="_교량별총괄집계(신리5교)_대곡교 교각일반수량_봉남교 상-하부수량-3" xfId="21938"/>
    <cellStyle name="_교량별총괄집계(신리5교)_대곡교 교각일반수량_봉남교 상-하부수량-3_2.3_퇴수관로" xfId="21939"/>
    <cellStyle name="_교량별총괄집계(신리5교)_대곡교 교각일반수량_봉남교 상-하부수량-8" xfId="21940"/>
    <cellStyle name="_교량별총괄집계(신리5교)_대곡교 교각일반수량_봉남교 상-하부수량-8_2.3_퇴수관로" xfId="21941"/>
    <cellStyle name="_교량별총괄집계(신리5교)_대곡교 교대" xfId="21942"/>
    <cellStyle name="_교량별총괄집계(신리5교)_대곡교 교대_2.3_퇴수관로" xfId="21943"/>
    <cellStyle name="_교량별총괄집계(신리5교)_대곡교 교대_봉남교 교각수량" xfId="21944"/>
    <cellStyle name="_교량별총괄집계(신리5교)_대곡교 교대_봉남교 교각수량_2.3_퇴수관로" xfId="21945"/>
    <cellStyle name="_교량별총괄집계(신리5교)_대곡교 교대_봉남교 교대수량" xfId="21946"/>
    <cellStyle name="_교량별총괄집계(신리5교)_대곡교 교대_봉남교 교대수량_2.3_퇴수관로" xfId="21947"/>
    <cellStyle name="_교량별총괄집계(신리5교)_대곡교 교대_봉남교 상-하부수량-1" xfId="21948"/>
    <cellStyle name="_교량별총괄집계(신리5교)_대곡교 교대_봉남교 상-하부수량-1_2.3_퇴수관로" xfId="21949"/>
    <cellStyle name="_교량별총괄집계(신리5교)_대곡교 교대_봉남교 상-하부수량-3" xfId="21950"/>
    <cellStyle name="_교량별총괄집계(신리5교)_대곡교 교대_봉남교 상-하부수량-3_2.3_퇴수관로" xfId="21951"/>
    <cellStyle name="_교량별총괄집계(신리5교)_대곡교 교대_봉남교 상-하부수량-8" xfId="21952"/>
    <cellStyle name="_교량별총괄집계(신리5교)_대곡교 교대_봉남교 상-하부수량-8_2.3_퇴수관로" xfId="21953"/>
    <cellStyle name="_교량별총괄집계(신리5교)_대곡교 상부수량" xfId="21954"/>
    <cellStyle name="_교량별총괄집계(신리5교)_대곡교 상부수량_2.3_퇴수관로" xfId="21955"/>
    <cellStyle name="_교량별총괄집계(신리5교)_대곡교 상부수량_봉남교 교각수량" xfId="21956"/>
    <cellStyle name="_교량별총괄집계(신리5교)_대곡교 상부수량_봉남교 교각수량_2.3_퇴수관로" xfId="21957"/>
    <cellStyle name="_교량별총괄집계(신리5교)_대곡교 상부수량_봉남교 교대수량" xfId="21958"/>
    <cellStyle name="_교량별총괄집계(신리5교)_대곡교 상부수량_봉남교 교대수량_2.3_퇴수관로" xfId="21959"/>
    <cellStyle name="_교량별총괄집계(신리5교)_대곡교 상부수량_봉남교 상-하부수량-1" xfId="21960"/>
    <cellStyle name="_교량별총괄집계(신리5교)_대곡교 상부수량_봉남교 상-하부수량-1_2.3_퇴수관로" xfId="21961"/>
    <cellStyle name="_교량별총괄집계(신리5교)_대곡교 상부수량_봉남교 상-하부수량-3" xfId="21962"/>
    <cellStyle name="_교량별총괄집계(신리5교)_대곡교 상부수량_봉남교 상-하부수량-3_2.3_퇴수관로" xfId="21963"/>
    <cellStyle name="_교량별총괄집계(신리5교)_대곡교 상부수량_봉남교 상-하부수량-8" xfId="21964"/>
    <cellStyle name="_교량별총괄집계(신리5교)_대곡교 상부수량_봉남교 상-하부수량-8_2.3_퇴수관로" xfId="21965"/>
    <cellStyle name="_교량별총괄집계(신리5교)_대곡교 일반수량" xfId="21966"/>
    <cellStyle name="_교량별총괄집계(신리5교)_대곡교 일반수량_2.3_퇴수관로" xfId="21967"/>
    <cellStyle name="_교량별총괄집계(신리5교)_대곡교 일반수량_봉남교 교각수량" xfId="21968"/>
    <cellStyle name="_교량별총괄집계(신리5교)_대곡교 일반수량_봉남교 교각수량_2.3_퇴수관로" xfId="21969"/>
    <cellStyle name="_교량별총괄집계(신리5교)_대곡교 일반수량_봉남교 교대수량" xfId="21970"/>
    <cellStyle name="_교량별총괄집계(신리5교)_대곡교 일반수량_봉남교 교대수량_2.3_퇴수관로" xfId="21971"/>
    <cellStyle name="_교량별총괄집계(신리5교)_대곡교 일반수량_봉남교 상-하부수량-1" xfId="21972"/>
    <cellStyle name="_교량별총괄집계(신리5교)_대곡교 일반수량_봉남교 상-하부수량-1_2.3_퇴수관로" xfId="21973"/>
    <cellStyle name="_교량별총괄집계(신리5교)_대곡교 일반수량_봉남교 상-하부수량-3" xfId="21974"/>
    <cellStyle name="_교량별총괄집계(신리5교)_대곡교 일반수량_봉남교 상-하부수량-3_2.3_퇴수관로" xfId="21975"/>
    <cellStyle name="_교량별총괄집계(신리5교)_대곡교 일반수량_봉남교 상-하부수량-8" xfId="21976"/>
    <cellStyle name="_교량별총괄집계(신리5교)_대곡교 일반수량_봉남교 상-하부수량-8_2.3_퇴수관로" xfId="21977"/>
    <cellStyle name="_교량별총괄집계(신리5교)_대곡교(교대수량)" xfId="21978"/>
    <cellStyle name="_교량별총괄집계(신리5교)_대곡교(교대수량)_2.3_퇴수관로" xfId="21979"/>
    <cellStyle name="_교량별총괄집계(신리5교)_대곡교(교대수량)_봉남교 교각수량" xfId="21980"/>
    <cellStyle name="_교량별총괄집계(신리5교)_대곡교(교대수량)_봉남교 교각수량_2.3_퇴수관로" xfId="21981"/>
    <cellStyle name="_교량별총괄집계(신리5교)_대곡교(교대수량)_봉남교 교대수량" xfId="21982"/>
    <cellStyle name="_교량별총괄집계(신리5교)_대곡교(교대수량)_봉남교 교대수량_2.3_퇴수관로" xfId="21983"/>
    <cellStyle name="_교량별총괄집계(신리5교)_대곡교(교대수량)_봉남교 상-하부수량-1" xfId="21984"/>
    <cellStyle name="_교량별총괄집계(신리5교)_대곡교(교대수량)_봉남교 상-하부수량-1_2.3_퇴수관로" xfId="21985"/>
    <cellStyle name="_교량별총괄집계(신리5교)_대곡교(교대수량)_봉남교 상-하부수량-3" xfId="21986"/>
    <cellStyle name="_교량별총괄집계(신리5교)_대곡교(교대수량)_봉남교 상-하부수량-3_2.3_퇴수관로" xfId="21987"/>
    <cellStyle name="_교량별총괄집계(신리5교)_대곡교(교대수량)_봉남교 상-하부수량-8" xfId="21988"/>
    <cellStyle name="_교량별총괄집계(신리5교)_대곡교(교대수량)_봉남교 상-하부수량-8_2.3_퇴수관로" xfId="21989"/>
    <cellStyle name="_교량별총괄집계(신리5교)_대곡교(진짜)" xfId="21990"/>
    <cellStyle name="_교량별총괄집계(신리5교)_대곡교(진짜)_2.3_퇴수관로" xfId="21991"/>
    <cellStyle name="_교량별총괄집계(신리5교)_대곡교(진짜)_봉남교 교각수량" xfId="21992"/>
    <cellStyle name="_교량별총괄집계(신리5교)_대곡교(진짜)_봉남교 교각수량_2.3_퇴수관로" xfId="21993"/>
    <cellStyle name="_교량별총괄집계(신리5교)_대곡교(진짜)_봉남교 교대수량" xfId="21994"/>
    <cellStyle name="_교량별총괄집계(신리5교)_대곡교(진짜)_봉남교 교대수량_2.3_퇴수관로" xfId="21995"/>
    <cellStyle name="_교량별총괄집계(신리5교)_대곡교(진짜)_봉남교 상-하부수량-1" xfId="21996"/>
    <cellStyle name="_교량별총괄집계(신리5교)_대곡교(진짜)_봉남교 상-하부수량-1_2.3_퇴수관로" xfId="21997"/>
    <cellStyle name="_교량별총괄집계(신리5교)_대곡교(진짜)_봉남교 상-하부수량-3" xfId="21998"/>
    <cellStyle name="_교량별총괄집계(신리5교)_대곡교(진짜)_봉남교 상-하부수량-3_2.3_퇴수관로" xfId="21999"/>
    <cellStyle name="_교량별총괄집계(신리5교)_대곡교(진짜)_봉남교 상-하부수량-8" xfId="22000"/>
    <cellStyle name="_교량별총괄집계(신리5교)_대곡교(진짜)_봉남교 상-하부수량-8_2.3_퇴수관로" xfId="22001"/>
    <cellStyle name="_교량별총괄집계(신리5교)_대곡교(진짜진짜)" xfId="22002"/>
    <cellStyle name="_교량별총괄집계(신리5교)_대곡교(진짜진짜)_2.3_퇴수관로" xfId="22003"/>
    <cellStyle name="_교량별총괄집계(신리5교)_대곡교(진짜진짜)_봉남교 교각수량" xfId="22004"/>
    <cellStyle name="_교량별총괄집계(신리5교)_대곡교(진짜진짜)_봉남교 교각수량_2.3_퇴수관로" xfId="22005"/>
    <cellStyle name="_교량별총괄집계(신리5교)_대곡교(진짜진짜)_봉남교 교대수량" xfId="22006"/>
    <cellStyle name="_교량별총괄집계(신리5교)_대곡교(진짜진짜)_봉남교 교대수량_2.3_퇴수관로" xfId="22007"/>
    <cellStyle name="_교량별총괄집계(신리5교)_대곡교(진짜진짜)_봉남교 상-하부수량-1" xfId="22008"/>
    <cellStyle name="_교량별총괄집계(신리5교)_대곡교(진짜진짜)_봉남교 상-하부수량-1_2.3_퇴수관로" xfId="22009"/>
    <cellStyle name="_교량별총괄집계(신리5교)_대곡교(진짜진짜)_봉남교 상-하부수량-3" xfId="22010"/>
    <cellStyle name="_교량별총괄집계(신리5교)_대곡교(진짜진짜)_봉남교 상-하부수량-3_2.3_퇴수관로" xfId="22011"/>
    <cellStyle name="_교량별총괄집계(신리5교)_대곡교(진짜진짜)_봉남교 상-하부수량-8" xfId="22012"/>
    <cellStyle name="_교량별총괄집계(신리5교)_대곡교(진짜진짜)_봉남교 상-하부수량-8_2.3_퇴수관로" xfId="22013"/>
    <cellStyle name="_교량별총괄집계(신리5교)_축내교 교각일반수량" xfId="22014"/>
    <cellStyle name="_교량별총괄집계(신리5교)_축내교 교각일반수량_2.3_퇴수관로" xfId="22015"/>
    <cellStyle name="_교량별총괄집계(신리5교)_축내교 교각일반수량_봉남교 교각수량" xfId="22016"/>
    <cellStyle name="_교량별총괄집계(신리5교)_축내교 교각일반수량_봉남교 교각수량_2.3_퇴수관로" xfId="22017"/>
    <cellStyle name="_교량별총괄집계(신리5교)_축내교 교각일반수량_봉남교 교대수량" xfId="22018"/>
    <cellStyle name="_교량별총괄집계(신리5교)_축내교 교각일반수량_봉남교 교대수량_2.3_퇴수관로" xfId="22019"/>
    <cellStyle name="_교량별총괄집계(신리5교)_축내교 상부수량" xfId="22020"/>
    <cellStyle name="_교량별총괄집계(신리5교)_축내교 상부수량_2.3_퇴수관로" xfId="22021"/>
    <cellStyle name="_교량별총괄집계(신리5교)_축내교 상부수량_봉남교 교각수량" xfId="22022"/>
    <cellStyle name="_교량별총괄집계(신리5교)_축내교 상부수량_봉남교 교각수량_2.3_퇴수관로" xfId="22023"/>
    <cellStyle name="_교량별총괄집계(신리5교)_축내교 상부수량_봉남교 교대수량" xfId="22024"/>
    <cellStyle name="_교량별총괄집계(신리5교)_축내교 상부수량_봉남교 교대수량_2.3_퇴수관로" xfId="22025"/>
    <cellStyle name="_교량별총괄집계(신리5교)_축내교 총괄수량" xfId="22026"/>
    <cellStyle name="_교량별총괄집계(신리5교)_축내교 총괄수량_2.3_퇴수관로" xfId="22027"/>
    <cellStyle name="_교량별총괄집계(신리5교)_축내교 총괄수량_봉남교 교각수량" xfId="22028"/>
    <cellStyle name="_교량별총괄집계(신리5교)_축내교 총괄수량_봉남교 교각수량_2.3_퇴수관로" xfId="22029"/>
    <cellStyle name="_교량별총괄집계(신리5교)_축내교 총괄수량_봉남교 교대수량" xfId="22030"/>
    <cellStyle name="_교량별총괄집계(신리5교)_축내교 총괄수량_봉남교 교대수량_2.3_퇴수관로" xfId="22031"/>
    <cellStyle name="_교량별총괄집계(신리5교)_축내교(교대수량)" xfId="22032"/>
    <cellStyle name="_교량별총괄집계(신리5교)_축내교(교대수량)_2.3_퇴수관로" xfId="22033"/>
    <cellStyle name="_교량별총괄집계(신리5교)_축내교(교대수량)_봉남교 교각수량" xfId="22034"/>
    <cellStyle name="_교량별총괄집계(신리5교)_축내교(교대수량)_봉남교 교각수량_2.3_퇴수관로" xfId="22035"/>
    <cellStyle name="_교량별총괄집계(신리5교)_축내교(교대수량)_봉남교 교대수량" xfId="22036"/>
    <cellStyle name="_교량별총괄집계(신리5교)_축내교(교대수량)_봉남교 교대수량_2.3_퇴수관로" xfId="22037"/>
    <cellStyle name="_교량별총괄집계(신리5교)_축내교(교대수량)_봉남교 상-하부수량-1" xfId="22038"/>
    <cellStyle name="_교량별총괄집계(신리5교)_축내교(교대수량)_봉남교 상-하부수량-1_2.3_퇴수관로" xfId="22039"/>
    <cellStyle name="_교량별총괄집계(신리5교)_축내교(교대수량)_봉남교 상-하부수량-3" xfId="22040"/>
    <cellStyle name="_교량별총괄집계(신리5교)_축내교(교대수량)_봉남교 상-하부수량-3_2.3_퇴수관로" xfId="22041"/>
    <cellStyle name="_교량별총괄집계(신리5교)_축내교(교대수량)_봉남교 상-하부수량-8" xfId="22042"/>
    <cellStyle name="_교량별총괄집계(신리5교)_축내교(교대수량)_봉남교 상-하부수량-8_2.3_퇴수관로" xfId="22043"/>
    <cellStyle name="_교량별총괄집계(신리5교)_축내교(진짜진짜)" xfId="22044"/>
    <cellStyle name="_교량별총괄집계(신리5교)_축내교(진짜진짜)_2.3_퇴수관로" xfId="22045"/>
    <cellStyle name="_교량별총괄집계(신리5교)_축내교(진짜진짜)_봉남교 교각수량" xfId="22046"/>
    <cellStyle name="_교량별총괄집계(신리5교)_축내교(진짜진짜)_봉남교 교각수량_2.3_퇴수관로" xfId="22047"/>
    <cellStyle name="_교량별총괄집계(신리5교)_축내교(진짜진짜)_봉남교 교대수량" xfId="22048"/>
    <cellStyle name="_교량별총괄집계(신리5교)_축내교(진짜진짜)_봉남교 교대수량_2.3_퇴수관로" xfId="22049"/>
    <cellStyle name="_교량별총괄집계(신리5교)_축내교(진짜진짜)_봉남교 상-하부수량-1" xfId="22050"/>
    <cellStyle name="_교량별총괄집계(신리5교)_축내교(진짜진짜)_봉남교 상-하부수량-1_2.3_퇴수관로" xfId="22051"/>
    <cellStyle name="_교량별총괄집계(신리5교)_축내교(진짜진짜)_봉남교 상-하부수량-3" xfId="22052"/>
    <cellStyle name="_교량별총괄집계(신리5교)_축내교(진짜진짜)_봉남교 상-하부수량-3_2.3_퇴수관로" xfId="22053"/>
    <cellStyle name="_교량별총괄집계(신리5교)_축내교(진짜진짜)_봉남교 상-하부수량-8" xfId="22054"/>
    <cellStyle name="_교량별총괄집계(신리5교)_축내교(진짜진짜)_봉남교 상-하부수량-8_2.3_퇴수관로" xfId="22055"/>
    <cellStyle name="_교면내부침투수처리공" xfId="22056"/>
    <cellStyle name="_교면방수변경" xfId="22057"/>
    <cellStyle name="_교면방수변경_방음벽수량산출(변경))" xfId="22058"/>
    <cellStyle name="_교면방수변경_방음벽수량산출(변경))_방음벽수량산출(변경))" xfId="22059"/>
    <cellStyle name="_교면방수변경_방음벽수량산출(변경))_부대공집계" xfId="22060"/>
    <cellStyle name="_교면침투수단가" xfId="22061"/>
    <cellStyle name="_구간별토적표" xfId="1898"/>
    <cellStyle name="_구의동배수공" xfId="1899"/>
    <cellStyle name="_구의동배수공_마포청소토목수량-03" xfId="1900"/>
    <cellStyle name="_구의동배수공_마포청소토목수량-07" xfId="1901"/>
    <cellStyle name="_구의동포장공" xfId="1902"/>
    <cellStyle name="_구의동포장공_마포청소토목수량-03" xfId="1903"/>
    <cellStyle name="_구의동포장공_마포청소토목수량-07" xfId="1904"/>
    <cellStyle name="_구조물(변실)토공" xfId="1905"/>
    <cellStyle name="_구조물공" xfId="1906"/>
    <cellStyle name="_구조물공 수량산출" xfId="1907"/>
    <cellStyle name="_구조물공 수량산출 2" xfId="1908"/>
    <cellStyle name="_구조물공 수량산출 3" xfId="22062"/>
    <cellStyle name="_구조물공 수량산출 4" xfId="22063"/>
    <cellStyle name="_구조물공 수량산출 5" xfId="22064"/>
    <cellStyle name="_구조물공 수량산출 6" xfId="22065"/>
    <cellStyle name="_구조물공 수량산출 7" xfId="22066"/>
    <cellStyle name="_구조물공 수량산출 8" xfId="22067"/>
    <cellStyle name="_구조물공 수량산출_날개벽" xfId="1909"/>
    <cellStyle name="_구조물공 수량산출_날개벽 2" xfId="1910"/>
    <cellStyle name="_구조물공 수량산출_날개벽 3" xfId="22068"/>
    <cellStyle name="_구조물공 수량산출_날개벽 4" xfId="22069"/>
    <cellStyle name="_구조물공 수량산출_날개벽 5" xfId="22070"/>
    <cellStyle name="_구조물공 수량산출_날개벽 6" xfId="22071"/>
    <cellStyle name="_구조물공 수량산출_날개벽 7" xfId="22072"/>
    <cellStyle name="_구조물공 수량산출_날개벽 8" xfId="22073"/>
    <cellStyle name="_구조물공(구로방음)" xfId="1911"/>
    <cellStyle name="_구조물공(맨홀)" xfId="1912"/>
    <cellStyle name="_구조물깨기" xfId="1913"/>
    <cellStyle name="_구조물깨기(남일보은2-1공구) " xfId="48680"/>
    <cellStyle name="_구조물수량" xfId="1914"/>
    <cellStyle name="_구조물수량1" xfId="1915"/>
    <cellStyle name="_구조물철거공(1공구)" xfId="1916"/>
    <cellStyle name="_구조물철거공(2공구)" xfId="1917"/>
    <cellStyle name="_구조물토공" xfId="1918"/>
    <cellStyle name="_구청내역서(물량정산)" xfId="1919"/>
    <cellStyle name="_구청내역서(물량정산) 2" xfId="1920"/>
    <cellStyle name="_구청내역서(물량정산) 3" xfId="22074"/>
    <cellStyle name="_구청내역서(물량정산) 4" xfId="22075"/>
    <cellStyle name="_구청내역서(물량정산) 5" xfId="22076"/>
    <cellStyle name="_구청내역서(물량정산) 6" xfId="22077"/>
    <cellStyle name="_구청내역서(물량정산) 7" xfId="22078"/>
    <cellStyle name="_구청내역서(물량정산) 8" xfId="22079"/>
    <cellStyle name="_구청내역서(물량정산)_날개벽" xfId="1921"/>
    <cellStyle name="_구청내역서(물량정산)_날개벽 2" xfId="1922"/>
    <cellStyle name="_구청내역서(물량정산)_날개벽 3" xfId="22080"/>
    <cellStyle name="_구청내역서(물량정산)_날개벽 4" xfId="22081"/>
    <cellStyle name="_구청내역서(물량정산)_날개벽 5" xfId="22082"/>
    <cellStyle name="_구청내역서(물량정산)_날개벽 6" xfId="22083"/>
    <cellStyle name="_구청내역서(물량정산)_날개벽 7" xfId="22084"/>
    <cellStyle name="_구청내역서(물량정산)_날개벽 8" xfId="22085"/>
    <cellStyle name="_구체 (version 1)-모" xfId="1923"/>
    <cellStyle name="_구체이형관중량산출3" xfId="1924"/>
    <cellStyle name="_구체이형관중량산출3_4.0 구조물공" xfId="1925"/>
    <cellStyle name="_구체이형관중량산출3_4.0 구조물공(갈천)" xfId="1926"/>
    <cellStyle name="_구체이형관중량산출3_q" xfId="1927"/>
    <cellStyle name="_구체이형관중량산출3_구조물공" xfId="1928"/>
    <cellStyle name="_구체이형관중량산출3_밸브실" xfId="1929"/>
    <cellStyle name="_국수교수량" xfId="1930"/>
    <cellStyle name="_국수교수량 2" xfId="1931"/>
    <cellStyle name="_국수교수량 3" xfId="22086"/>
    <cellStyle name="_국수교수량 4" xfId="22087"/>
    <cellStyle name="_국수교수량 5" xfId="22088"/>
    <cellStyle name="_국수교수량 6" xfId="22089"/>
    <cellStyle name="_국수교수량 7" xfId="22090"/>
    <cellStyle name="_국수교수량 8" xfId="22091"/>
    <cellStyle name="_국수교수량_(12)PC암거수량산출(성남시)" xfId="1932"/>
    <cellStyle name="_국수교수량_(12)PC암거수량산출(성남시)_H191-PCBOX" xfId="1933"/>
    <cellStyle name="_국수교수량_(12)PC암거수량산출(성남시)_H191-PCBOX_H191-PCBOX" xfId="1934"/>
    <cellStyle name="_국수교수량_(12)PC암거수량산출(성남시)_H191-PCBOX_H191-PCBOX_H191-PCBOX" xfId="1935"/>
    <cellStyle name="_국수교수량_(12)PC암거수량산출(성남시)_H191-PCBOX1" xfId="1936"/>
    <cellStyle name="_국수교수량_006_부대공(1BL)2" xfId="1937"/>
    <cellStyle name="_국수교수량_02오수공수량(청라)-맨홀공" xfId="1938"/>
    <cellStyle name="_국수교수량_02오수공수량(청라)-맨홀공(최종)" xfId="1939"/>
    <cellStyle name="_국수교수량_02오수공수량(청라)-맨홀공(최종)_01오수토공(청라)0826" xfId="1940"/>
    <cellStyle name="_국수교수량_02오수공수량(청라)-맨홀공(최종)_01오수토공(청라)0826_1. 토공" xfId="1941"/>
    <cellStyle name="_국수교수량_02오수공수량(청라)-맨홀공(최종)_02-10.오수공수량1" xfId="1942"/>
    <cellStyle name="_국수교수량_02오수공수량(청라)-맨홀공(최종)_02-10.오수공수량1_1. 토공" xfId="1943"/>
    <cellStyle name="_국수교수량_02오수공수량(청라)-맨홀공(최종)_02오수공수량(청라)" xfId="1944"/>
    <cellStyle name="_국수교수량_02오수공수량(청라)-맨홀공(최종)_02오수공수량(청라)_1. 토공" xfId="1945"/>
    <cellStyle name="_국수교수량_02오수공수량(청라)-맨홀공(최종)_02오수공수량(청라)0728" xfId="1946"/>
    <cellStyle name="_국수교수량_02오수공수량(청라)-맨홀공(최종)_02오수공수량(청라)0728_1. 토공" xfId="1947"/>
    <cellStyle name="_국수교수량_02오수공수량(청라)-맨홀공(최종)_02오수공수량(청라)0826" xfId="1948"/>
    <cellStyle name="_국수교수량_02오수공수량(청라)-맨홀공(최종)_02오수공수량(청라)0826_1. 토공" xfId="1949"/>
    <cellStyle name="_국수교수량_02오수공수량(청라)-맨홀공(최종)_02오수공수량(청라)0827" xfId="1950"/>
    <cellStyle name="_국수교수량_02오수공수량(청라)-맨홀공(최종)_02오수공수량(청라)0827_1. 토공" xfId="1951"/>
    <cellStyle name="_국수교수량_02오수공수량(청라)-맨홀공(최종)_1. 토공" xfId="1952"/>
    <cellStyle name="_국수교수량_02오수공수량(청라)-맨홀공(최종)_관기초단위수량" xfId="1953"/>
    <cellStyle name="_국수교수량_02오수공수량(청라)-맨홀공(최종)_관기초단위수량_01오수토공(청라)0826" xfId="1954"/>
    <cellStyle name="_국수교수량_02오수공수량(청라)-맨홀공(최종)_관기초단위수량_01오수토공(청라)0826_1. 토공" xfId="1955"/>
    <cellStyle name="_국수교수량_02오수공수량(청라)-맨홀공(최종)_관기초단위수량_02-10.오수공수량1" xfId="1956"/>
    <cellStyle name="_국수교수량_02오수공수량(청라)-맨홀공(최종)_관기초단위수량_02-10.오수공수량1_1. 토공" xfId="1957"/>
    <cellStyle name="_국수교수량_02오수공수량(청라)-맨홀공(최종)_관기초단위수량_02오수공수량(청라)" xfId="1958"/>
    <cellStyle name="_국수교수량_02오수공수량(청라)-맨홀공(최종)_관기초단위수량_02오수공수량(청라)_1. 토공" xfId="1959"/>
    <cellStyle name="_국수교수량_02오수공수량(청라)-맨홀공(최종)_관기초단위수량_02오수공수량(청라)0728" xfId="1960"/>
    <cellStyle name="_국수교수량_02오수공수량(청라)-맨홀공(최종)_관기초단위수량_02오수공수량(청라)0728_1. 토공" xfId="1961"/>
    <cellStyle name="_국수교수량_02오수공수량(청라)-맨홀공(최종)_관기초단위수량_02오수공수량(청라)0826" xfId="1962"/>
    <cellStyle name="_국수교수량_02오수공수량(청라)-맨홀공(최종)_관기초단위수량_02오수공수량(청라)0826_1. 토공" xfId="1963"/>
    <cellStyle name="_국수교수량_02오수공수량(청라)-맨홀공(최종)_관기초단위수량_02오수공수량(청라)0827" xfId="1964"/>
    <cellStyle name="_국수교수량_02오수공수량(청라)-맨홀공(최종)_관기초단위수량_02오수공수량(청라)0827_1. 토공" xfId="1965"/>
    <cellStyle name="_국수교수량_02오수공수량(청라)-맨홀공(최종)_관기초단위수량_1. 토공" xfId="1966"/>
    <cellStyle name="_국수교수량_02오수공수량(청라)-맨홀공_01오수토공(청라)0826" xfId="1967"/>
    <cellStyle name="_국수교수량_02오수공수량(청라)-맨홀공_01오수토공(청라)0826_1. 토공" xfId="1968"/>
    <cellStyle name="_국수교수량_02오수공수량(청라)-맨홀공_02-10.오수공수량1" xfId="1969"/>
    <cellStyle name="_국수교수량_02오수공수량(청라)-맨홀공_02-10.오수공수량1_1. 토공" xfId="1970"/>
    <cellStyle name="_국수교수량_02오수공수량(청라)-맨홀공_02오수공수량(청라)" xfId="1971"/>
    <cellStyle name="_국수교수량_02오수공수량(청라)-맨홀공_02오수공수량(청라)_1. 토공" xfId="1972"/>
    <cellStyle name="_국수교수량_02오수공수량(청라)-맨홀공_02오수공수량(청라)0728" xfId="1973"/>
    <cellStyle name="_국수교수량_02오수공수량(청라)-맨홀공_02오수공수량(청라)0728_1. 토공" xfId="1974"/>
    <cellStyle name="_국수교수량_02오수공수량(청라)-맨홀공_02오수공수량(청라)0826" xfId="1975"/>
    <cellStyle name="_국수교수량_02오수공수량(청라)-맨홀공_02오수공수량(청라)0826_1. 토공" xfId="1976"/>
    <cellStyle name="_국수교수량_02오수공수량(청라)-맨홀공_02오수공수량(청라)0827" xfId="1977"/>
    <cellStyle name="_국수교수량_02오수공수량(청라)-맨홀공_02오수공수량(청라)0827_1. 토공" xfId="1978"/>
    <cellStyle name="_국수교수량_02오수공수량(청라)-맨홀공_1. 토공" xfId="1979"/>
    <cellStyle name="_국수교수량_02오수공수량(청라)-맨홀공_관기초단위수량" xfId="1980"/>
    <cellStyle name="_국수교수량_02오수공수량(청라)-맨홀공_관기초단위수량_01오수토공(청라)0826" xfId="1981"/>
    <cellStyle name="_국수교수량_02오수공수량(청라)-맨홀공_관기초단위수량_01오수토공(청라)0826_1. 토공" xfId="1982"/>
    <cellStyle name="_국수교수량_02오수공수량(청라)-맨홀공_관기초단위수량_02-10.오수공수량1" xfId="1983"/>
    <cellStyle name="_국수교수량_02오수공수량(청라)-맨홀공_관기초단위수량_02-10.오수공수량1_1. 토공" xfId="1984"/>
    <cellStyle name="_국수교수량_02오수공수량(청라)-맨홀공_관기초단위수량_02오수공수량(청라)" xfId="1985"/>
    <cellStyle name="_국수교수량_02오수공수량(청라)-맨홀공_관기초단위수량_02오수공수량(청라)_1. 토공" xfId="1986"/>
    <cellStyle name="_국수교수량_02오수공수량(청라)-맨홀공_관기초단위수량_02오수공수량(청라)0728" xfId="1987"/>
    <cellStyle name="_국수교수량_02오수공수량(청라)-맨홀공_관기초단위수량_02오수공수량(청라)0728_1. 토공" xfId="1988"/>
    <cellStyle name="_국수교수량_02오수공수량(청라)-맨홀공_관기초단위수량_02오수공수량(청라)0826" xfId="1989"/>
    <cellStyle name="_국수교수량_02오수공수량(청라)-맨홀공_관기초단위수량_02오수공수량(청라)0826_1. 토공" xfId="1990"/>
    <cellStyle name="_국수교수량_02오수공수량(청라)-맨홀공_관기초단위수량_02오수공수량(청라)0827" xfId="1991"/>
    <cellStyle name="_국수교수량_02오수공수량(청라)-맨홀공_관기초단위수량_02오수공수량(청라)0827_1. 토공" xfId="1992"/>
    <cellStyle name="_국수교수량_02오수공수량(청라)-맨홀공_관기초단위수량_1. 토공" xfId="1993"/>
    <cellStyle name="_국수교수량_02차선도색" xfId="1994"/>
    <cellStyle name="_국수교수량_02차선도색_02차선도색" xfId="1995"/>
    <cellStyle name="_국수교수량_02차선도색_포장공수량" xfId="1996"/>
    <cellStyle name="_국수교수량_04.차선도색" xfId="1997"/>
    <cellStyle name="_국수교수량_04.차선도색_006_부대공(1BL)2" xfId="1998"/>
    <cellStyle name="_국수교수량_05-우수맨홀" xfId="1999"/>
    <cellStyle name="_국수교수량_05-우수맨홀_1. 토공" xfId="2000"/>
    <cellStyle name="_국수교수량_1. 토공" xfId="2001"/>
    <cellStyle name="_국수교수량_100포장공사" xfId="2002"/>
    <cellStyle name="_국수교수량_100포장공사_02차선도색" xfId="2003"/>
    <cellStyle name="_국수교수량_100포장공사_02차선도색_02차선도색" xfId="2004"/>
    <cellStyle name="_국수교수량_100포장공사_02차선도색_포장공수량" xfId="2005"/>
    <cellStyle name="_국수교수량_100포장공사_100포장공사" xfId="2006"/>
    <cellStyle name="_국수교수량_100포장공사_100포장공사_02차선도색" xfId="2007"/>
    <cellStyle name="_국수교수량_100포장공사_100포장공사_02차선도색_02차선도색" xfId="2008"/>
    <cellStyle name="_국수교수량_100포장공사_100포장공사_02차선도색_포장공수량" xfId="2009"/>
    <cellStyle name="_국수교수량_100포장공사_100포장공사_1" xfId="2010"/>
    <cellStyle name="_국수교수량_100포장공사_100포장공사_1_02차선도색" xfId="2011"/>
    <cellStyle name="_국수교수량_100포장공사_100포장공사_1_02차선도색_02차선도색" xfId="2012"/>
    <cellStyle name="_국수교수량_100포장공사_100포장공사_1_02차선도색_포장공수량" xfId="2013"/>
    <cellStyle name="_국수교수량_100포장공사_100포장공사_100포장공사" xfId="2014"/>
    <cellStyle name="_국수교수량_100포장공사_100포장공사_100포장공사_02차선도색" xfId="2015"/>
    <cellStyle name="_국수교수량_100포장공사_100포장공사_100포장공사_02차선도색_02차선도색" xfId="2016"/>
    <cellStyle name="_국수교수량_100포장공사_100포장공사_100포장공사_02차선도색_포장공수량" xfId="2017"/>
    <cellStyle name="_국수교수량_3.오수공" xfId="2018"/>
    <cellStyle name="_국수교수량_3.오수공_03.우수수량0320" xfId="2019"/>
    <cellStyle name="_국수교수량_3.오수공_3.우수수량" xfId="2020"/>
    <cellStyle name="_국수교수량_3.오수공_우수수량" xfId="2021"/>
    <cellStyle name="_국수교수량_3.오수공_우수수량_03.우수수량0320" xfId="2022"/>
    <cellStyle name="_국수교수량_3.오수공_우수수량_3.우수수량" xfId="2023"/>
    <cellStyle name="_국수교수량_3.오수공_우수수량_방수거 단위수량" xfId="2024"/>
    <cellStyle name="_국수교수량_3.오수공_우수수량_방수거 단위수량_03.우수수량0320" xfId="2025"/>
    <cellStyle name="_국수교수량_3.오수공_우수수량_방수거 단위수량_3.우수수량" xfId="2026"/>
    <cellStyle name="_국수교수량_3.오수공_우수수량_우수수량" xfId="2027"/>
    <cellStyle name="_국수교수량_3.오수공_우수수량_우수수량_03.우수수량0320" xfId="2028"/>
    <cellStyle name="_국수교수량_3.오수공_우수수량_우수수량_3.우수수량" xfId="2029"/>
    <cellStyle name="_국수교수량_358-04.오수공사-F" xfId="2030"/>
    <cellStyle name="_국수교수량_Book1" xfId="2031"/>
    <cellStyle name="_국수교수량_Book1_006_부대공(1BL)2" xfId="2032"/>
    <cellStyle name="_국수교수량_H041-현장타설(직선부)" xfId="2033"/>
    <cellStyle name="_국수교수량_H041-현장타설(직선부)_PCBOX- 5공구" xfId="2034"/>
    <cellStyle name="_국수교수량_H04-우수맨홀" xfId="2035"/>
    <cellStyle name="_국수교수량_H04-우수맨홀_맨홀조서(2공구)" xfId="2036"/>
    <cellStyle name="_국수교수량_H13-PCBOX(151)" xfId="2037"/>
    <cellStyle name="_국수교수량_H14-PCBOX(202)" xfId="2038"/>
    <cellStyle name="_국수교수량_H191-PCBOX" xfId="2039"/>
    <cellStyle name="_국수교수량_H191-PCBOX_H191-PCBOX" xfId="2040"/>
    <cellStyle name="_국수교수량_PC암거수량산출(B-TYPE)" xfId="2041"/>
    <cellStyle name="_국수교수량_PC암거수량산출(B-TYPE)_PC암거수량산출(B-TYPE)" xfId="2042"/>
    <cellStyle name="_국수교수량_가시설" xfId="22092"/>
    <cellStyle name="_국수교수량_가시설_4.가시설공(3블럭신설오수)" xfId="22093"/>
    <cellStyle name="_국수교수량_가시설_4.가시설공(4블럭신설오수)" xfId="22094"/>
    <cellStyle name="_국수교수량_가시설_가시설(1구역)" xfId="22095"/>
    <cellStyle name="_국수교수량_관기초단위수량" xfId="2043"/>
    <cellStyle name="_국수교수량_관기초단위수량_01오수토공(청라)0826" xfId="2044"/>
    <cellStyle name="_국수교수량_관기초단위수량_01오수토공(청라)0826_1. 토공" xfId="2045"/>
    <cellStyle name="_국수교수량_관기초단위수량_02-10.오수공수량1" xfId="2046"/>
    <cellStyle name="_국수교수량_관기초단위수량_02-10.오수공수량1_1. 토공" xfId="2047"/>
    <cellStyle name="_국수교수량_관기초단위수량_02오수공수량(청라)" xfId="2048"/>
    <cellStyle name="_국수교수량_관기초단위수량_02오수공수량(청라)_1. 토공" xfId="2049"/>
    <cellStyle name="_국수교수량_관기초단위수량_02오수공수량(청라)0728" xfId="2050"/>
    <cellStyle name="_국수교수량_관기초단위수량_02오수공수량(청라)0728_1. 토공" xfId="2051"/>
    <cellStyle name="_국수교수량_관기초단위수량_02오수공수량(청라)0826" xfId="2052"/>
    <cellStyle name="_국수교수량_관기초단위수량_02오수공수량(청라)0826_1. 토공" xfId="2053"/>
    <cellStyle name="_국수교수량_관기초단위수량_02오수공수량(청라)0827" xfId="2054"/>
    <cellStyle name="_국수교수량_관기초단위수량_02오수공수량(청라)0827_1. 토공" xfId="2055"/>
    <cellStyle name="_국수교수량_관기초단위수량_1. 토공" xfId="2056"/>
    <cellStyle name="_국수교수량_날개벽" xfId="2057"/>
    <cellStyle name="_국수교수량_날개벽 2" xfId="2058"/>
    <cellStyle name="_국수교수량_날개벽 3" xfId="22096"/>
    <cellStyle name="_국수교수량_날개벽 4" xfId="22097"/>
    <cellStyle name="_국수교수량_날개벽 5" xfId="22098"/>
    <cellStyle name="_국수교수량_날개벽 6" xfId="22099"/>
    <cellStyle name="_국수교수량_날개벽 7" xfId="22100"/>
    <cellStyle name="_국수교수량_날개벽 8" xfId="22101"/>
    <cellStyle name="_국수교수량_드레인 관로 토공" xfId="2059"/>
    <cellStyle name="_국수교수량_수량" xfId="2060"/>
    <cellStyle name="_국수교수량_수량(낙차부)" xfId="2061"/>
    <cellStyle name="_국수교수량_수량(접합부)" xfId="2062"/>
    <cellStyle name="_국수교수량_수량산출서간지" xfId="2063"/>
    <cellStyle name="_국수교수량_수량산출서간지_3. 우수공수량산출서목차및간지" xfId="2064"/>
    <cellStyle name="_국수교수량_수량산출서간지_수량산출서간지" xfId="2065"/>
    <cellStyle name="_국수교수량_수량산출서간지_수량산출서간지_수량산출서간지" xfId="2066"/>
    <cellStyle name="_국수교수량_수량산출서간지_수량산출서간지_수량산출서간지_3. 우수공수량산출서목차및간지" xfId="2067"/>
    <cellStyle name="_국수교수량_수량산출서간지_수량산출서간지_수량산출서간지_수량산출서간지" xfId="2068"/>
    <cellStyle name="_국수교수량_수량산출서간지_수량산출서간지_수량산출서간지_수량산출서간지_수량산출서간지" xfId="2069"/>
    <cellStyle name="_국수교수량_수량산출서간지_수량산출서간지_수량산출서간지_수량산출서간지_수량산출서간지_3. 우수공수량산출서목차및간지" xfId="2070"/>
    <cellStyle name="_국수교수량_수량산출서간지_수량산출서간지_수량산출서간지_수량산출서간지_수량산출서간지_수량산출서간지" xfId="2071"/>
    <cellStyle name="_국수교수량_수량산출서간지_수량산출서간지_수량산출서간지_수량산출서간지_수량산출서간지_수량산출서간지1" xfId="2072"/>
    <cellStyle name="_국수교수량_수량산출서간지_수량산출서간지_수량산출서간지_수량산출서간지1" xfId="2073"/>
    <cellStyle name="_국수교수량_수량산출서간지_수량산출서간지1" xfId="2074"/>
    <cellStyle name="_국수교수량_암거날개벽수량-0226" xfId="2075"/>
    <cellStyle name="_국수교수량_연제구측 연결로 수량산출" xfId="2076"/>
    <cellStyle name="_국수교수량_연제구측 연결로 수량산출 2" xfId="2077"/>
    <cellStyle name="_국수교수량_연제구측 연결로 수량산출 3" xfId="22102"/>
    <cellStyle name="_국수교수량_연제구측 연결로 수량산출 4" xfId="22103"/>
    <cellStyle name="_국수교수량_연제구측 연결로 수량산출 5" xfId="22104"/>
    <cellStyle name="_국수교수량_연제구측 연결로 수량산출 6" xfId="22105"/>
    <cellStyle name="_국수교수량_연제구측 연결로 수량산출 7" xfId="22106"/>
    <cellStyle name="_국수교수량_연제구측 연결로 수량산출 8" xfId="22107"/>
    <cellStyle name="_국수교수량_연제구측 연결로 수량산출_00.수영4호교 도로공 구조물 자재집계" xfId="2078"/>
    <cellStyle name="_국수교수량_연제구측 연결로 수량산출_00.수영4호교 도로공 구조물 자재집계 2" xfId="2079"/>
    <cellStyle name="_국수교수량_연제구측 연결로 수량산출_00.수영4호교 도로공 구조물 자재집계 3" xfId="22108"/>
    <cellStyle name="_국수교수량_연제구측 연결로 수량산출_00.수영4호교 도로공 구조물 자재집계 4" xfId="22109"/>
    <cellStyle name="_국수교수량_연제구측 연결로 수량산출_00.수영4호교 도로공 구조물 자재집계 5" xfId="22110"/>
    <cellStyle name="_국수교수량_연제구측 연결로 수량산출_00.수영4호교 도로공 구조물 자재집계 6" xfId="22111"/>
    <cellStyle name="_국수교수량_연제구측 연결로 수량산출_00.수영4호교 도로공 구조물 자재집계 7" xfId="22112"/>
    <cellStyle name="_국수교수량_연제구측 연결로 수량산출_00.수영4호교 도로공 구조물 자재집계 8" xfId="22113"/>
    <cellStyle name="_국수교수량_연제구측 연결로 수량산출_00.수영4호교 도로공 구조물 자재집계_날개벽" xfId="2080"/>
    <cellStyle name="_국수교수량_연제구측 연결로 수량산출_00.수영4호교 도로공 구조물 자재집계_날개벽 2" xfId="2081"/>
    <cellStyle name="_국수교수량_연제구측 연결로 수량산출_00.수영4호교 도로공 구조물 자재집계_날개벽 3" xfId="22114"/>
    <cellStyle name="_국수교수량_연제구측 연결로 수량산출_00.수영4호교 도로공 구조물 자재집계_날개벽 4" xfId="22115"/>
    <cellStyle name="_국수교수량_연제구측 연결로 수량산출_00.수영4호교 도로공 구조물 자재집계_날개벽 5" xfId="22116"/>
    <cellStyle name="_국수교수량_연제구측 연결로 수량산출_00.수영4호교 도로공 구조물 자재집계_날개벽 6" xfId="22117"/>
    <cellStyle name="_국수교수량_연제구측 연결로 수량산출_00.수영4호교 도로공 구조물 자재집계_날개벽 7" xfId="22118"/>
    <cellStyle name="_국수교수량_연제구측 연결로 수량산출_00.수영4호교 도로공 구조물 자재집계_날개벽 8" xfId="22119"/>
    <cellStyle name="_국수교수량_연제구측 연결로 수량산출_01.연제구측 연결로 수량산출" xfId="2082"/>
    <cellStyle name="_국수교수량_연제구측 연결로 수량산출_01.연제구측 연결로 수량산출 2" xfId="2083"/>
    <cellStyle name="_국수교수량_연제구측 연결로 수량산출_01.연제구측 연결로 수량산출 3" xfId="22120"/>
    <cellStyle name="_국수교수량_연제구측 연결로 수량산출_01.연제구측 연결로 수량산출 4" xfId="22121"/>
    <cellStyle name="_국수교수량_연제구측 연결로 수량산출_01.연제구측 연결로 수량산출 5" xfId="22122"/>
    <cellStyle name="_국수교수량_연제구측 연결로 수량산출_01.연제구측 연결로 수량산출 6" xfId="22123"/>
    <cellStyle name="_국수교수량_연제구측 연결로 수량산출_01.연제구측 연결로 수량산출 7" xfId="22124"/>
    <cellStyle name="_국수교수량_연제구측 연결로 수량산출_01.연제구측 연결로 수량산출 8" xfId="22125"/>
    <cellStyle name="_국수교수량_연제구측 연결로 수량산출_01.연제구측 연결로 수량산출_날개벽" xfId="2084"/>
    <cellStyle name="_국수교수량_연제구측 연결로 수량산출_01.연제구측 연결로 수량산출_날개벽 2" xfId="2085"/>
    <cellStyle name="_국수교수량_연제구측 연결로 수량산출_01.연제구측 연결로 수량산출_날개벽 3" xfId="22126"/>
    <cellStyle name="_국수교수량_연제구측 연결로 수량산출_01.연제구측 연결로 수량산출_날개벽 4" xfId="22127"/>
    <cellStyle name="_국수교수량_연제구측 연결로 수량산출_01.연제구측 연결로 수량산출_날개벽 5" xfId="22128"/>
    <cellStyle name="_국수교수량_연제구측 연결로 수량산출_01.연제구측 연결로 수량산출_날개벽 6" xfId="22129"/>
    <cellStyle name="_국수교수량_연제구측 연결로 수량산출_01.연제구측 연결로 수량산출_날개벽 7" xfId="22130"/>
    <cellStyle name="_국수교수량_연제구측 연결로 수량산출_01.연제구측 연결로 수량산출_날개벽 8" xfId="22131"/>
    <cellStyle name="_국수교수량_연제구측 연결로 수량산출_03.구조물공 수량산출" xfId="2086"/>
    <cellStyle name="_국수교수량_연제구측 연결로 수량산출_03.구조물공 수량산출 2" xfId="2087"/>
    <cellStyle name="_국수교수량_연제구측 연결로 수량산출_03.구조물공 수량산출 3" xfId="22132"/>
    <cellStyle name="_국수교수량_연제구측 연결로 수량산출_03.구조물공 수량산출 4" xfId="22133"/>
    <cellStyle name="_국수교수량_연제구측 연결로 수량산출_03.구조물공 수량산출 5" xfId="22134"/>
    <cellStyle name="_국수교수량_연제구측 연결로 수량산출_03.구조물공 수량산출 6" xfId="22135"/>
    <cellStyle name="_국수교수량_연제구측 연결로 수량산출_03.구조물공 수량산출 7" xfId="22136"/>
    <cellStyle name="_국수교수량_연제구측 연결로 수량산출_03.구조물공 수량산출 8" xfId="22137"/>
    <cellStyle name="_국수교수량_연제구측 연결로 수량산출_03.구조물공 수량산출_날개벽" xfId="2088"/>
    <cellStyle name="_국수교수량_연제구측 연결로 수량산출_03.구조물공 수량산출_날개벽 2" xfId="2089"/>
    <cellStyle name="_국수교수량_연제구측 연결로 수량산출_03.구조물공 수량산출_날개벽 3" xfId="22138"/>
    <cellStyle name="_국수교수량_연제구측 연결로 수량산출_03.구조물공 수량산출_날개벽 4" xfId="22139"/>
    <cellStyle name="_국수교수량_연제구측 연결로 수량산출_03.구조물공 수량산출_날개벽 5" xfId="22140"/>
    <cellStyle name="_국수교수량_연제구측 연결로 수량산출_03.구조물공 수량산출_날개벽 6" xfId="22141"/>
    <cellStyle name="_국수교수량_연제구측 연결로 수량산출_03.구조물공 수량산출_날개벽 7" xfId="22142"/>
    <cellStyle name="_국수교수량_연제구측 연결로 수량산출_03.구조물공 수량산출_날개벽 8" xfId="22143"/>
    <cellStyle name="_국수교수량_연제구측 연결로 수량산출_구조물공 수량산출" xfId="2090"/>
    <cellStyle name="_국수교수량_연제구측 연결로 수량산출_구조물공 수량산출 2" xfId="2091"/>
    <cellStyle name="_국수교수량_연제구측 연결로 수량산출_구조물공 수량산출 3" xfId="22144"/>
    <cellStyle name="_국수교수량_연제구측 연결로 수량산출_구조물공 수량산출 4" xfId="22145"/>
    <cellStyle name="_국수교수량_연제구측 연결로 수량산출_구조물공 수량산출 5" xfId="22146"/>
    <cellStyle name="_국수교수량_연제구측 연결로 수량산출_구조물공 수량산출 6" xfId="22147"/>
    <cellStyle name="_국수교수량_연제구측 연결로 수량산출_구조물공 수량산출 7" xfId="22148"/>
    <cellStyle name="_국수교수량_연제구측 연결로 수량산출_구조물공 수량산출 8" xfId="22149"/>
    <cellStyle name="_국수교수량_연제구측 연결로 수량산출_구조물공 수량산출_날개벽" xfId="2092"/>
    <cellStyle name="_국수교수량_연제구측 연결로 수량산출_구조물공 수량산출_날개벽 2" xfId="2093"/>
    <cellStyle name="_국수교수량_연제구측 연결로 수량산출_구조물공 수량산출_날개벽 3" xfId="22150"/>
    <cellStyle name="_국수교수량_연제구측 연결로 수량산출_구조물공 수량산출_날개벽 4" xfId="22151"/>
    <cellStyle name="_국수교수량_연제구측 연결로 수량산출_구조물공 수량산출_날개벽 5" xfId="22152"/>
    <cellStyle name="_국수교수량_연제구측 연결로 수량산출_구조물공 수량산출_날개벽 6" xfId="22153"/>
    <cellStyle name="_국수교수량_연제구측 연결로 수량산출_구조물공 수량산출_날개벽 7" xfId="22154"/>
    <cellStyle name="_국수교수량_연제구측 연결로 수량산출_구조물공 수량산출_날개벽 8" xfId="22155"/>
    <cellStyle name="_국수교수량_연제구측 연결로 수량산출_날개벽" xfId="2094"/>
    <cellStyle name="_국수교수량_연제구측 연결로 수량산출_날개벽 2" xfId="2095"/>
    <cellStyle name="_국수교수량_연제구측 연결로 수량산출_날개벽 3" xfId="22156"/>
    <cellStyle name="_국수교수량_연제구측 연결로 수량산출_날개벽 4" xfId="22157"/>
    <cellStyle name="_국수교수량_연제구측 연결로 수량산출_날개벽 5" xfId="22158"/>
    <cellStyle name="_국수교수량_연제구측 연결로 수량산출_날개벽 6" xfId="22159"/>
    <cellStyle name="_국수교수량_연제구측 연결로 수량산출_날개벽 7" xfId="22160"/>
    <cellStyle name="_국수교수량_연제구측 연결로 수량산출_날개벽 8" xfId="22161"/>
    <cellStyle name="_국수교수량_오수공사-1차" xfId="2096"/>
    <cellStyle name="_국수교수량_오수공사-1차_006_부대공(1BL)2" xfId="2097"/>
    <cellStyle name="_국수교수량_오수공사-1차_가시설" xfId="22162"/>
    <cellStyle name="_국수교수량_오수공사-1차_가시설_4.가시설공(3블럭신설오수)" xfId="22163"/>
    <cellStyle name="_국수교수량_오수공사-1차_가시설_4.가시설공(4블럭신설오수)" xfId="22164"/>
    <cellStyle name="_국수교수량_오수공사-1차_가시설_가시설(1구역)" xfId="22165"/>
    <cellStyle name="_국수교수량_오수공사-1차_오수공사(단지내)-1차" xfId="2098"/>
    <cellStyle name="_국수교수량_오수공사-1차_오수공사(단지내)-1차_006_부대공(1BL)2" xfId="2099"/>
    <cellStyle name="_국수교수량_오수공사-1차_오수공사(단지내)-1차_가시설" xfId="22166"/>
    <cellStyle name="_국수교수량_오수공사-1차_오수공사(단지내)-1차_가시설_4.가시설공(3블럭신설오수)" xfId="22167"/>
    <cellStyle name="_국수교수량_오수공사-1차_오수공사(단지내)-1차_가시설_4.가시설공(4블럭신설오수)" xfId="22168"/>
    <cellStyle name="_국수교수량_오수공사-1차_오수공사(단지내)-1차_가시설_가시설(1구역)" xfId="22169"/>
    <cellStyle name="_국수교수량_우수공의 백업" xfId="2100"/>
    <cellStyle name="_국수교수량_우수수량" xfId="2101"/>
    <cellStyle name="_국수교수량_우수수량_03.우수수량0320" xfId="2102"/>
    <cellStyle name="_국수교수량_우수수량_3.우수수량" xfId="2103"/>
    <cellStyle name="_국수교수량_우수수량_방수거 단위수량" xfId="2104"/>
    <cellStyle name="_국수교수량_우수수량_방수거 단위수량_03.우수수량0320" xfId="2105"/>
    <cellStyle name="_국수교수량_우수수량_방수거 단위수량_3.우수수량" xfId="2106"/>
    <cellStyle name="_국수교수량_우수수량_우수수량" xfId="2107"/>
    <cellStyle name="_국수교수량_우수수량_우수수량_03.우수수량0320" xfId="2108"/>
    <cellStyle name="_국수교수량_우수수량_우수수량_3.우수수량" xfId="2109"/>
    <cellStyle name="_국수교수량_유수지" xfId="2110"/>
    <cellStyle name="_국수교수량_지하차도 수량산출" xfId="2111"/>
    <cellStyle name="_국수교수량_지하차도 수량산출 2" xfId="2112"/>
    <cellStyle name="_국수교수량_지하차도 수량산출 3" xfId="22170"/>
    <cellStyle name="_국수교수량_지하차도 수량산출 4" xfId="22171"/>
    <cellStyle name="_국수교수량_지하차도 수량산출 5" xfId="22172"/>
    <cellStyle name="_국수교수량_지하차도 수량산출 6" xfId="22173"/>
    <cellStyle name="_국수교수량_지하차도 수량산출 7" xfId="22174"/>
    <cellStyle name="_국수교수량_지하차도 수량산출 8" xfId="22175"/>
    <cellStyle name="_국수교수량_지하차도 수량산출_날개벽" xfId="2113"/>
    <cellStyle name="_국수교수량_지하차도 수량산출_날개벽 2" xfId="2114"/>
    <cellStyle name="_국수교수량_지하차도 수량산출_날개벽 3" xfId="22176"/>
    <cellStyle name="_국수교수량_지하차도 수량산출_날개벽 4" xfId="22177"/>
    <cellStyle name="_국수교수량_지하차도 수량산출_날개벽 5" xfId="22178"/>
    <cellStyle name="_국수교수량_지하차도 수량산출_날개벽 6" xfId="22179"/>
    <cellStyle name="_국수교수량_지하차도 수량산출_날개벽 7" xfId="22180"/>
    <cellStyle name="_국수교수량_지하차도 수량산출_날개벽 8" xfId="22181"/>
    <cellStyle name="_금산제수량(70m)" xfId="2115"/>
    <cellStyle name="_금산제수량(70m) 2" xfId="22182"/>
    <cellStyle name="_금산제수량(70m)_006_부대공(1BL)2" xfId="2116"/>
    <cellStyle name="_금산제수량(70m)_01토공" xfId="2117"/>
    <cellStyle name="_금산제수량(70m)_01토공(A-)" xfId="2118"/>
    <cellStyle name="_금산제수량(70m)_05-가정배수관(WS)" xfId="22183"/>
    <cellStyle name="_금산제수량(70m)_05-가정배수관(WS)_03-관부설공" xfId="22184"/>
    <cellStyle name="_금산제수량(70m)_1-4.가시설공" xfId="22185"/>
    <cellStyle name="_금산제수량(70m)_1-4.가시설공 2" xfId="22186"/>
    <cellStyle name="_금산제수량(70m)_1-4.가시설공_1-4.가시설공" xfId="22187"/>
    <cellStyle name="_금산제수량(70m)_1-4.가시설공_1-4.가시설공 2" xfId="22188"/>
    <cellStyle name="_금산제수량(70m)_2.포장공(제1지구)" xfId="22189"/>
    <cellStyle name="_금산제수량(70m)_2.포장공(제1지구) 2" xfId="22190"/>
    <cellStyle name="_금산제수량(70m)_2.포장공(제1지구)_1-4.가시설공" xfId="22191"/>
    <cellStyle name="_금산제수량(70m)_2.포장공(제1지구)_1-4.가시설공 2" xfId="22192"/>
    <cellStyle name="_금산제수량(70m)_2.포장공(제1지구)_1-4.가시설공_1-4.가시설공" xfId="22193"/>
    <cellStyle name="_금산제수량(70m)_2.포장공(제1지구)_1-4.가시설공_1-4.가시설공 2" xfId="22194"/>
    <cellStyle name="_금산제수량(70m)_G-계산토공(관로)" xfId="2119"/>
    <cellStyle name="_금산제수량(70m)_OS_3 관부설공1" xfId="22195"/>
    <cellStyle name="_금산제수량(70m)_OS_3 관부설공1_3 관부설공" xfId="22196"/>
    <cellStyle name="_금산제수량(70m)_OS_3 관부설공1_3 관부설공-1" xfId="22197"/>
    <cellStyle name="_금산제수량(70m)_관로부(백신)" xfId="22198"/>
    <cellStyle name="_금산제수량(70m)_수량산출서(가담2리)" xfId="2120"/>
    <cellStyle name="_금산제수량(70m)_수량산출서(가담2리)_006_부대공(1BL)2" xfId="2121"/>
    <cellStyle name="_금산제수량(70m)_수량산출서(가담2리)_수량산출서(가담2리)" xfId="2122"/>
    <cellStyle name="_금산제수량(70m)_수량산출서(가담2리)_수량산출서(가담2리)_006_부대공(1BL)2" xfId="2123"/>
    <cellStyle name="_금산제수량(70m)_수량산출서(가담2리)_수량산출서(가담2리)_오수본관수량산출(가담2)" xfId="2124"/>
    <cellStyle name="_금산제수량(70m)_수량산출서(가담2리)_수량산출서(가담2리)_오수본관수량산출(가담2)_006_부대공(1BL)2" xfId="2125"/>
    <cellStyle name="_금산제수량(70m)_수량산출서(곡교리)" xfId="2126"/>
    <cellStyle name="_금산제수량(70m)_수량산출서(곡교리)_006_부대공(1BL)2" xfId="2127"/>
    <cellStyle name="_금산제수량(70m)_수량산출서(곡교리)_수량산출서(가담2리)" xfId="2128"/>
    <cellStyle name="_금산제수량(70m)_수량산출서(곡교리)_수량산출서(가담2리)_006_부대공(1BL)2" xfId="2129"/>
    <cellStyle name="_금산제수량(70m)_수량산출서(곡교리)_수량산출서(가담2리)_오수본관수량산출(가담2)" xfId="2130"/>
    <cellStyle name="_금산제수량(70m)_수량산출서(곡교리)_수량산출서(가담2리)_오수본관수량산출(가담2)_006_부대공(1BL)2" xfId="2131"/>
    <cellStyle name="_금산제수량(70m)_오수본관수량산출(가담2)" xfId="2132"/>
    <cellStyle name="_금산제수량(70m)_오수본관수량산출(가담2)_006_부대공(1BL)2" xfId="2133"/>
    <cellStyle name="_금산제수량(70m)_우수3_관부설공●" xfId="22199"/>
    <cellStyle name="_금산제수량(70m)_우수3_관부설공●_03-관부설공" xfId="22200"/>
    <cellStyle name="_금산제수량(70m)_운반비" xfId="2134"/>
    <cellStyle name="_금산제수량(70m)_운반비_총괄자재" xfId="2135"/>
    <cellStyle name="_금산제수량(70m)_취수시설" xfId="22201"/>
    <cellStyle name="_금산제수량(70m)_토공(3지구)" xfId="2136"/>
    <cellStyle name="_금산제수량(70m)_토공(3지구)_01토공" xfId="2137"/>
    <cellStyle name="_금산제수량(70m)_토공(3지구)_01토공(A-)" xfId="2138"/>
    <cellStyle name="_금산제수량(70m)_토공(3지구)_G-계산토공(관로)" xfId="2139"/>
    <cellStyle name="_금산제수량(70m)_토공(3지구)_운반비" xfId="2140"/>
    <cellStyle name="_금산제수량(70m)_토공(3지구)_운반비_총괄자재" xfId="2141"/>
    <cellStyle name="_금산제수량(70m)_토공(3지구)_토공(4지구)" xfId="2142"/>
    <cellStyle name="_금산제수량(70m)_토공(3지구)_토공(4지구)_01토공" xfId="2143"/>
    <cellStyle name="_금산제수량(70m)_토공(3지구)_토공(4지구)_01토공(A-)" xfId="2144"/>
    <cellStyle name="_금산제수량(70m)_토공(3지구)_토공(4지구)_G-계산토공(관로)" xfId="2145"/>
    <cellStyle name="_금산제수량(70m)_토공(3지구)_토공(4지구)_운반비" xfId="2146"/>
    <cellStyle name="_금산제수량(70m)_토공(3지구)_토공(4지구)_운반비_총괄자재" xfId="2147"/>
    <cellStyle name="_금산제수량(70m)_토공(3지구)_토공(4지구)_토공(4지구)" xfId="2148"/>
    <cellStyle name="_금산제수량(70m)_토공(3지구)_토공(4지구)_토공(4지구)_01토공" xfId="2149"/>
    <cellStyle name="_금산제수량(70m)_토공(3지구)_토공(4지구)_토공(4지구)_01토공(A-)" xfId="2150"/>
    <cellStyle name="_금산제수량(70m)_토공(3지구)_토공(4지구)_토공(4지구)_G-계산토공(관로)" xfId="2151"/>
    <cellStyle name="_금산제수량(70m)_토공(3지구)_토공(4지구)_토공(4지구)_운반비" xfId="2152"/>
    <cellStyle name="_금산제수량(70m)_토공(3지구)_토공(4지구)_토공(4지구)_운반비_총괄자재" xfId="2153"/>
    <cellStyle name="_금산제수량(70m)_토공(3지구)_토공(4지구)_토공(4지구)_토공-B" xfId="2154"/>
    <cellStyle name="_금산제수량(70m)_토공(3지구)_토공(4지구)_토공-B" xfId="2155"/>
    <cellStyle name="_금산제수량(70m)_토공(3지구)_토공-B" xfId="2156"/>
    <cellStyle name="_금산제수량(70m)_토공(4지구)" xfId="2157"/>
    <cellStyle name="_금산제수량(70m)_토공(4지구)_01토공" xfId="2158"/>
    <cellStyle name="_금산제수량(70m)_토공(4지구)_01토공(A-)" xfId="2159"/>
    <cellStyle name="_금산제수량(70m)_토공(4지구)_G-계산토공(관로)" xfId="2160"/>
    <cellStyle name="_금산제수량(70m)_토공(4지구)_운반비" xfId="2161"/>
    <cellStyle name="_금산제수량(70m)_토공(4지구)_운반비_총괄자재" xfId="2162"/>
    <cellStyle name="_금산제수량(70m)_토공(4지구)_토공(4지구)" xfId="2163"/>
    <cellStyle name="_금산제수량(70m)_토공(4지구)_토공(4지구)_01토공" xfId="2164"/>
    <cellStyle name="_금산제수량(70m)_토공(4지구)_토공(4지구)_01토공(A-)" xfId="2165"/>
    <cellStyle name="_금산제수량(70m)_토공(4지구)_토공(4지구)_G-계산토공(관로)" xfId="2166"/>
    <cellStyle name="_금산제수량(70m)_토공(4지구)_토공(4지구)_운반비" xfId="2167"/>
    <cellStyle name="_금산제수량(70m)_토공(4지구)_토공(4지구)_운반비_총괄자재" xfId="2168"/>
    <cellStyle name="_금산제수량(70m)_토공(4지구)_토공(4지구)_토공(3지구)" xfId="2169"/>
    <cellStyle name="_금산제수량(70m)_토공(4지구)_토공(4지구)_토공(3지구)_01토공" xfId="2170"/>
    <cellStyle name="_금산제수량(70m)_토공(4지구)_토공(4지구)_토공(3지구)_01토공(A-)" xfId="2171"/>
    <cellStyle name="_금산제수량(70m)_토공(4지구)_토공(4지구)_토공(3지구)_G-계산토공(관로)" xfId="2172"/>
    <cellStyle name="_금산제수량(70m)_토공(4지구)_토공(4지구)_토공(3지구)_운반비" xfId="2173"/>
    <cellStyle name="_금산제수량(70m)_토공(4지구)_토공(4지구)_토공(3지구)_운반비_총괄자재" xfId="2174"/>
    <cellStyle name="_금산제수량(70m)_토공(4지구)_토공(4지구)_토공(3지구)_토공(4지구)" xfId="2175"/>
    <cellStyle name="_금산제수량(70m)_토공(4지구)_토공(4지구)_토공(3지구)_토공(4지구)_01토공" xfId="2176"/>
    <cellStyle name="_금산제수량(70m)_토공(4지구)_토공(4지구)_토공(3지구)_토공(4지구)_01토공(A-)" xfId="2177"/>
    <cellStyle name="_금산제수량(70m)_토공(4지구)_토공(4지구)_토공(3지구)_토공(4지구)_G-계산토공(관로)" xfId="2178"/>
    <cellStyle name="_금산제수량(70m)_토공(4지구)_토공(4지구)_토공(3지구)_토공(4지구)_운반비" xfId="2179"/>
    <cellStyle name="_금산제수량(70m)_토공(4지구)_토공(4지구)_토공(3지구)_토공(4지구)_운반비_총괄자재" xfId="2180"/>
    <cellStyle name="_금산제수량(70m)_토공(4지구)_토공(4지구)_토공(3지구)_토공(4지구)_토공(4지구)" xfId="2181"/>
    <cellStyle name="_금산제수량(70m)_토공(4지구)_토공(4지구)_토공(3지구)_토공(4지구)_토공(4지구)_01토공" xfId="2182"/>
    <cellStyle name="_금산제수량(70m)_토공(4지구)_토공(4지구)_토공(3지구)_토공(4지구)_토공(4지구)_01토공(A-)" xfId="2183"/>
    <cellStyle name="_금산제수량(70m)_토공(4지구)_토공(4지구)_토공(3지구)_토공(4지구)_토공(4지구)_G-계산토공(관로)" xfId="2184"/>
    <cellStyle name="_금산제수량(70m)_토공(4지구)_토공(4지구)_토공(3지구)_토공(4지구)_토공(4지구)_운반비" xfId="2185"/>
    <cellStyle name="_금산제수량(70m)_토공(4지구)_토공(4지구)_토공(3지구)_토공(4지구)_토공(4지구)_운반비_총괄자재" xfId="2186"/>
    <cellStyle name="_금산제수량(70m)_토공(4지구)_토공(4지구)_토공(3지구)_토공(4지구)_토공(4지구)_토공-B" xfId="2187"/>
    <cellStyle name="_금산제수량(70m)_토공(4지구)_토공(4지구)_토공(3지구)_토공(4지구)_토공-B" xfId="2188"/>
    <cellStyle name="_금산제수량(70m)_토공(4지구)_토공(4지구)_토공(3지구)_토공-B" xfId="2189"/>
    <cellStyle name="_금산제수량(70m)_토공(4지구)_토공(4지구)_토공(4지구)" xfId="2190"/>
    <cellStyle name="_금산제수량(70m)_토공(4지구)_토공(4지구)_토공(4지구)_01토공" xfId="2191"/>
    <cellStyle name="_금산제수량(70m)_토공(4지구)_토공(4지구)_토공(4지구)_01토공(A-)" xfId="2192"/>
    <cellStyle name="_금산제수량(70m)_토공(4지구)_토공(4지구)_토공(4지구)_G-계산토공(관로)" xfId="2193"/>
    <cellStyle name="_금산제수량(70m)_토공(4지구)_토공(4지구)_토공(4지구)_운반비" xfId="2194"/>
    <cellStyle name="_금산제수량(70m)_토공(4지구)_토공(4지구)_토공(4지구)_운반비_총괄자재" xfId="2195"/>
    <cellStyle name="_금산제수량(70m)_토공(4지구)_토공(4지구)_토공(4지구)_토공-B" xfId="2196"/>
    <cellStyle name="_금산제수량(70m)_토공(4지구)_토공(4지구)_토공-B" xfId="2197"/>
    <cellStyle name="_금산제수량(70m)_토공(4지구)_토공-B" xfId="2198"/>
    <cellStyle name="_금산제수량(70m)_토공-B" xfId="2199"/>
    <cellStyle name="_금산제수량(70m)_토적계산서" xfId="22202"/>
    <cellStyle name="_금산제수량(전체최종)" xfId="2200"/>
    <cellStyle name="_금산제수량(전체최종) 2" xfId="22203"/>
    <cellStyle name="_금산제수량(전체최종)_006_부대공(1BL)2" xfId="2201"/>
    <cellStyle name="_금산제수량(전체최종)_01토공" xfId="2202"/>
    <cellStyle name="_금산제수량(전체최종)_01토공(A-)" xfId="2203"/>
    <cellStyle name="_금산제수량(전체최종)_05-가정배수관(WS)" xfId="22204"/>
    <cellStyle name="_금산제수량(전체최종)_05-가정배수관(WS)_03-관부설공" xfId="22205"/>
    <cellStyle name="_금산제수량(전체최종)_1-4.가시설공" xfId="22206"/>
    <cellStyle name="_금산제수량(전체최종)_1-4.가시설공 2" xfId="22207"/>
    <cellStyle name="_금산제수량(전체최종)_1-4.가시설공_1-4.가시설공" xfId="22208"/>
    <cellStyle name="_금산제수량(전체최종)_1-4.가시설공_1-4.가시설공 2" xfId="22209"/>
    <cellStyle name="_금산제수량(전체최종)_2.포장공(제1지구)" xfId="22210"/>
    <cellStyle name="_금산제수량(전체최종)_2.포장공(제1지구) 2" xfId="22211"/>
    <cellStyle name="_금산제수량(전체최종)_2.포장공(제1지구)_1-4.가시설공" xfId="22212"/>
    <cellStyle name="_금산제수량(전체최종)_2.포장공(제1지구)_1-4.가시설공 2" xfId="22213"/>
    <cellStyle name="_금산제수량(전체최종)_2.포장공(제1지구)_1-4.가시설공_1-4.가시설공" xfId="22214"/>
    <cellStyle name="_금산제수량(전체최종)_2.포장공(제1지구)_1-4.가시설공_1-4.가시설공 2" xfId="22215"/>
    <cellStyle name="_금산제수량(전체최종)_G-계산토공(관로)" xfId="2204"/>
    <cellStyle name="_금산제수량(전체최종)_OS_3 관부설공1" xfId="22216"/>
    <cellStyle name="_금산제수량(전체최종)_OS_3 관부설공1_3 관부설공" xfId="22217"/>
    <cellStyle name="_금산제수량(전체최종)_OS_3 관부설공1_3 관부설공-1" xfId="22218"/>
    <cellStyle name="_금산제수량(전체최종)_관로부(백신)" xfId="22219"/>
    <cellStyle name="_금산제수량(전체최종)_수량산출서(가담2리)" xfId="2205"/>
    <cellStyle name="_금산제수량(전체최종)_수량산출서(가담2리)_006_부대공(1BL)2" xfId="2206"/>
    <cellStyle name="_금산제수량(전체최종)_수량산출서(가담2리)_수량산출서(가담2리)" xfId="2207"/>
    <cellStyle name="_금산제수량(전체최종)_수량산출서(가담2리)_수량산출서(가담2리)_006_부대공(1BL)2" xfId="2208"/>
    <cellStyle name="_금산제수량(전체최종)_수량산출서(가담2리)_수량산출서(가담2리)_오수본관수량산출(가담2)" xfId="2209"/>
    <cellStyle name="_금산제수량(전체최종)_수량산출서(가담2리)_수량산출서(가담2리)_오수본관수량산출(가담2)_006_부대공(1BL)2" xfId="2210"/>
    <cellStyle name="_금산제수량(전체최종)_수량산출서(곡교리)" xfId="2211"/>
    <cellStyle name="_금산제수량(전체최종)_수량산출서(곡교리)_006_부대공(1BL)2" xfId="2212"/>
    <cellStyle name="_금산제수량(전체최종)_수량산출서(곡교리)_수량산출서(가담2리)" xfId="2213"/>
    <cellStyle name="_금산제수량(전체최종)_수량산출서(곡교리)_수량산출서(가담2리)_006_부대공(1BL)2" xfId="2214"/>
    <cellStyle name="_금산제수량(전체최종)_수량산출서(곡교리)_수량산출서(가담2리)_오수본관수량산출(가담2)" xfId="2215"/>
    <cellStyle name="_금산제수량(전체최종)_수량산출서(곡교리)_수량산출서(가담2리)_오수본관수량산출(가담2)_006_부대공(1BL)2" xfId="2216"/>
    <cellStyle name="_금산제수량(전체최종)_오수본관수량산출(가담2)" xfId="2217"/>
    <cellStyle name="_금산제수량(전체최종)_오수본관수량산출(가담2)_006_부대공(1BL)2" xfId="2218"/>
    <cellStyle name="_금산제수량(전체최종)_우수3_관부설공●" xfId="22220"/>
    <cellStyle name="_금산제수량(전체최종)_우수3_관부설공●_03-관부설공" xfId="22221"/>
    <cellStyle name="_금산제수량(전체최종)_운반비" xfId="2219"/>
    <cellStyle name="_금산제수량(전체최종)_운반비_총괄자재" xfId="2220"/>
    <cellStyle name="_금산제수량(전체최종)_취수시설" xfId="22222"/>
    <cellStyle name="_금산제수량(전체최종)_토공(3지구)" xfId="2221"/>
    <cellStyle name="_금산제수량(전체최종)_토공(3지구)_01토공" xfId="2222"/>
    <cellStyle name="_금산제수량(전체최종)_토공(3지구)_01토공(A-)" xfId="2223"/>
    <cellStyle name="_금산제수량(전체최종)_토공(3지구)_G-계산토공(관로)" xfId="2224"/>
    <cellStyle name="_금산제수량(전체최종)_토공(3지구)_운반비" xfId="2225"/>
    <cellStyle name="_금산제수량(전체최종)_토공(3지구)_운반비_총괄자재" xfId="2226"/>
    <cellStyle name="_금산제수량(전체최종)_토공(3지구)_토공(4지구)" xfId="2227"/>
    <cellStyle name="_금산제수량(전체최종)_토공(3지구)_토공(4지구)_01토공" xfId="2228"/>
    <cellStyle name="_금산제수량(전체최종)_토공(3지구)_토공(4지구)_01토공(A-)" xfId="2229"/>
    <cellStyle name="_금산제수량(전체최종)_토공(3지구)_토공(4지구)_G-계산토공(관로)" xfId="2230"/>
    <cellStyle name="_금산제수량(전체최종)_토공(3지구)_토공(4지구)_운반비" xfId="2231"/>
    <cellStyle name="_금산제수량(전체최종)_토공(3지구)_토공(4지구)_운반비_총괄자재" xfId="2232"/>
    <cellStyle name="_금산제수량(전체최종)_토공(3지구)_토공(4지구)_토공(4지구)" xfId="2233"/>
    <cellStyle name="_금산제수량(전체최종)_토공(3지구)_토공(4지구)_토공(4지구)_01토공" xfId="2234"/>
    <cellStyle name="_금산제수량(전체최종)_토공(3지구)_토공(4지구)_토공(4지구)_01토공(A-)" xfId="2235"/>
    <cellStyle name="_금산제수량(전체최종)_토공(3지구)_토공(4지구)_토공(4지구)_G-계산토공(관로)" xfId="2236"/>
    <cellStyle name="_금산제수량(전체최종)_토공(3지구)_토공(4지구)_토공(4지구)_운반비" xfId="2237"/>
    <cellStyle name="_금산제수량(전체최종)_토공(3지구)_토공(4지구)_토공(4지구)_운반비_총괄자재" xfId="2238"/>
    <cellStyle name="_금산제수량(전체최종)_토공(3지구)_토공(4지구)_토공(4지구)_토공-B" xfId="2239"/>
    <cellStyle name="_금산제수량(전체최종)_토공(3지구)_토공(4지구)_토공-B" xfId="2240"/>
    <cellStyle name="_금산제수량(전체최종)_토공(3지구)_토공-B" xfId="2241"/>
    <cellStyle name="_금산제수량(전체최종)_토공(4지구)" xfId="2242"/>
    <cellStyle name="_금산제수량(전체최종)_토공(4지구)_01토공" xfId="2243"/>
    <cellStyle name="_금산제수량(전체최종)_토공(4지구)_01토공(A-)" xfId="2244"/>
    <cellStyle name="_금산제수량(전체최종)_토공(4지구)_G-계산토공(관로)" xfId="2245"/>
    <cellStyle name="_금산제수량(전체최종)_토공(4지구)_운반비" xfId="2246"/>
    <cellStyle name="_금산제수량(전체최종)_토공(4지구)_운반비_총괄자재" xfId="2247"/>
    <cellStyle name="_금산제수량(전체최종)_토공(4지구)_토공(4지구)" xfId="2248"/>
    <cellStyle name="_금산제수량(전체최종)_토공(4지구)_토공(4지구)_01토공" xfId="2249"/>
    <cellStyle name="_금산제수량(전체최종)_토공(4지구)_토공(4지구)_01토공(A-)" xfId="2250"/>
    <cellStyle name="_금산제수량(전체최종)_토공(4지구)_토공(4지구)_G-계산토공(관로)" xfId="2251"/>
    <cellStyle name="_금산제수량(전체최종)_토공(4지구)_토공(4지구)_운반비" xfId="2252"/>
    <cellStyle name="_금산제수량(전체최종)_토공(4지구)_토공(4지구)_운반비_총괄자재" xfId="2253"/>
    <cellStyle name="_금산제수량(전체최종)_토공(4지구)_토공(4지구)_토공(3지구)" xfId="2254"/>
    <cellStyle name="_금산제수량(전체최종)_토공(4지구)_토공(4지구)_토공(3지구)_01토공" xfId="2255"/>
    <cellStyle name="_금산제수량(전체최종)_토공(4지구)_토공(4지구)_토공(3지구)_01토공(A-)" xfId="2256"/>
    <cellStyle name="_금산제수량(전체최종)_토공(4지구)_토공(4지구)_토공(3지구)_G-계산토공(관로)" xfId="2257"/>
    <cellStyle name="_금산제수량(전체최종)_토공(4지구)_토공(4지구)_토공(3지구)_운반비" xfId="2258"/>
    <cellStyle name="_금산제수량(전체최종)_토공(4지구)_토공(4지구)_토공(3지구)_운반비_총괄자재" xfId="2259"/>
    <cellStyle name="_금산제수량(전체최종)_토공(4지구)_토공(4지구)_토공(3지구)_토공(4지구)" xfId="2260"/>
    <cellStyle name="_금산제수량(전체최종)_토공(4지구)_토공(4지구)_토공(3지구)_토공(4지구)_01토공" xfId="2261"/>
    <cellStyle name="_금산제수량(전체최종)_토공(4지구)_토공(4지구)_토공(3지구)_토공(4지구)_01토공(A-)" xfId="2262"/>
    <cellStyle name="_금산제수량(전체최종)_토공(4지구)_토공(4지구)_토공(3지구)_토공(4지구)_G-계산토공(관로)" xfId="2263"/>
    <cellStyle name="_금산제수량(전체최종)_토공(4지구)_토공(4지구)_토공(3지구)_토공(4지구)_운반비" xfId="2264"/>
    <cellStyle name="_금산제수량(전체최종)_토공(4지구)_토공(4지구)_토공(3지구)_토공(4지구)_운반비_총괄자재" xfId="2265"/>
    <cellStyle name="_금산제수량(전체최종)_토공(4지구)_토공(4지구)_토공(3지구)_토공(4지구)_토공(4지구)" xfId="2266"/>
    <cellStyle name="_금산제수량(전체최종)_토공(4지구)_토공(4지구)_토공(3지구)_토공(4지구)_토공(4지구)_01토공" xfId="2267"/>
    <cellStyle name="_금산제수량(전체최종)_토공(4지구)_토공(4지구)_토공(3지구)_토공(4지구)_토공(4지구)_01토공(A-)" xfId="2268"/>
    <cellStyle name="_금산제수량(전체최종)_토공(4지구)_토공(4지구)_토공(3지구)_토공(4지구)_토공(4지구)_G-계산토공(관로)" xfId="2269"/>
    <cellStyle name="_금산제수량(전체최종)_토공(4지구)_토공(4지구)_토공(3지구)_토공(4지구)_토공(4지구)_운반비" xfId="2270"/>
    <cellStyle name="_금산제수량(전체최종)_토공(4지구)_토공(4지구)_토공(3지구)_토공(4지구)_토공(4지구)_운반비_총괄자재" xfId="2271"/>
    <cellStyle name="_금산제수량(전체최종)_토공(4지구)_토공(4지구)_토공(3지구)_토공(4지구)_토공(4지구)_토공-B" xfId="2272"/>
    <cellStyle name="_금산제수량(전체최종)_토공(4지구)_토공(4지구)_토공(3지구)_토공(4지구)_토공-B" xfId="2273"/>
    <cellStyle name="_금산제수량(전체최종)_토공(4지구)_토공(4지구)_토공(3지구)_토공-B" xfId="2274"/>
    <cellStyle name="_금산제수량(전체최종)_토공(4지구)_토공(4지구)_토공(4지구)" xfId="2275"/>
    <cellStyle name="_금산제수량(전체최종)_토공(4지구)_토공(4지구)_토공(4지구)_01토공" xfId="2276"/>
    <cellStyle name="_금산제수량(전체최종)_토공(4지구)_토공(4지구)_토공(4지구)_01토공(A-)" xfId="2277"/>
    <cellStyle name="_금산제수량(전체최종)_토공(4지구)_토공(4지구)_토공(4지구)_G-계산토공(관로)" xfId="2278"/>
    <cellStyle name="_금산제수량(전체최종)_토공(4지구)_토공(4지구)_토공(4지구)_운반비" xfId="2279"/>
    <cellStyle name="_금산제수량(전체최종)_토공(4지구)_토공(4지구)_토공(4지구)_운반비_총괄자재" xfId="2280"/>
    <cellStyle name="_금산제수량(전체최종)_토공(4지구)_토공(4지구)_토공(4지구)_토공-B" xfId="2281"/>
    <cellStyle name="_금산제수량(전체최종)_토공(4지구)_토공(4지구)_토공-B" xfId="2282"/>
    <cellStyle name="_금산제수량(전체최종)_토공(4지구)_토공-B" xfId="2283"/>
    <cellStyle name="_금산제수량(전체최종)_토공-B" xfId="2284"/>
    <cellStyle name="_금산제수량(전체최종)_토적계산서" xfId="22223"/>
    <cellStyle name="_금산제수량산출서" xfId="2285"/>
    <cellStyle name="_금산제수량산출서 2" xfId="22224"/>
    <cellStyle name="_금산제수량산출서_006_부대공(1BL)2" xfId="2286"/>
    <cellStyle name="_금산제수량산출서_01토공" xfId="2287"/>
    <cellStyle name="_금산제수량산출서_01토공(A-)" xfId="2288"/>
    <cellStyle name="_금산제수량산출서_05-가정배수관(WS)" xfId="22225"/>
    <cellStyle name="_금산제수량산출서_05-가정배수관(WS)_03-관부설공" xfId="22226"/>
    <cellStyle name="_금산제수량산출서_1-4.가시설공" xfId="22227"/>
    <cellStyle name="_금산제수량산출서_1-4.가시설공 2" xfId="22228"/>
    <cellStyle name="_금산제수량산출서_1-4.가시설공_1-4.가시설공" xfId="22229"/>
    <cellStyle name="_금산제수량산출서_1-4.가시설공_1-4.가시설공 2" xfId="22230"/>
    <cellStyle name="_금산제수량산출서_2.포장공(제1지구)" xfId="22231"/>
    <cellStyle name="_금산제수량산출서_2.포장공(제1지구) 2" xfId="22232"/>
    <cellStyle name="_금산제수량산출서_2.포장공(제1지구)_1-4.가시설공" xfId="22233"/>
    <cellStyle name="_금산제수량산출서_2.포장공(제1지구)_1-4.가시설공 2" xfId="22234"/>
    <cellStyle name="_금산제수량산출서_2.포장공(제1지구)_1-4.가시설공_1-4.가시설공" xfId="22235"/>
    <cellStyle name="_금산제수량산출서_2.포장공(제1지구)_1-4.가시설공_1-4.가시설공 2" xfId="22236"/>
    <cellStyle name="_금산제수량산출서_G-계산토공(관로)" xfId="2289"/>
    <cellStyle name="_금산제수량산출서_OS_3 관부설공1" xfId="22237"/>
    <cellStyle name="_금산제수량산출서_OS_3 관부설공1_3 관부설공" xfId="22238"/>
    <cellStyle name="_금산제수량산출서_OS_3 관부설공1_3 관부설공-1" xfId="22239"/>
    <cellStyle name="_금산제수량산출서_관로부(백신)" xfId="22240"/>
    <cellStyle name="_금산제수량산출서_수량산출서(가담2리)" xfId="2290"/>
    <cellStyle name="_금산제수량산출서_수량산출서(가담2리)_006_부대공(1BL)2" xfId="2291"/>
    <cellStyle name="_금산제수량산출서_수량산출서(가담2리)_수량산출서(가담2리)" xfId="2292"/>
    <cellStyle name="_금산제수량산출서_수량산출서(가담2리)_수량산출서(가담2리)_006_부대공(1BL)2" xfId="2293"/>
    <cellStyle name="_금산제수량산출서_수량산출서(가담2리)_수량산출서(가담2리)_오수본관수량산출(가담2)" xfId="2294"/>
    <cellStyle name="_금산제수량산출서_수량산출서(가담2리)_수량산출서(가담2리)_오수본관수량산출(가담2)_006_부대공(1BL)2" xfId="2295"/>
    <cellStyle name="_금산제수량산출서_수량산출서(곡교리)" xfId="2296"/>
    <cellStyle name="_금산제수량산출서_수량산출서(곡교리)_006_부대공(1BL)2" xfId="2297"/>
    <cellStyle name="_금산제수량산출서_수량산출서(곡교리)_수량산출서(가담2리)" xfId="2298"/>
    <cellStyle name="_금산제수량산출서_수량산출서(곡교리)_수량산출서(가담2리)_006_부대공(1BL)2" xfId="2299"/>
    <cellStyle name="_금산제수량산출서_수량산출서(곡교리)_수량산출서(가담2리)_오수본관수량산출(가담2)" xfId="2300"/>
    <cellStyle name="_금산제수량산출서_수량산출서(곡교리)_수량산출서(가담2리)_오수본관수량산출(가담2)_006_부대공(1BL)2" xfId="2301"/>
    <cellStyle name="_금산제수량산출서_오수본관수량산출(가담2)" xfId="2302"/>
    <cellStyle name="_금산제수량산출서_오수본관수량산출(가담2)_006_부대공(1BL)2" xfId="2303"/>
    <cellStyle name="_금산제수량산출서_우수3_관부설공●" xfId="22241"/>
    <cellStyle name="_금산제수량산출서_우수3_관부설공●_03-관부설공" xfId="22242"/>
    <cellStyle name="_금산제수량산출서_운반비" xfId="2304"/>
    <cellStyle name="_금산제수량산출서_운반비_총괄자재" xfId="2305"/>
    <cellStyle name="_금산제수량산출서_취수시설" xfId="22243"/>
    <cellStyle name="_금산제수량산출서_토공(3지구)" xfId="2306"/>
    <cellStyle name="_금산제수량산출서_토공(3지구)_01토공" xfId="2307"/>
    <cellStyle name="_금산제수량산출서_토공(3지구)_01토공(A-)" xfId="2308"/>
    <cellStyle name="_금산제수량산출서_토공(3지구)_G-계산토공(관로)" xfId="2309"/>
    <cellStyle name="_금산제수량산출서_토공(3지구)_운반비" xfId="2310"/>
    <cellStyle name="_금산제수량산출서_토공(3지구)_운반비_총괄자재" xfId="2311"/>
    <cellStyle name="_금산제수량산출서_토공(3지구)_토공(4지구)" xfId="2312"/>
    <cellStyle name="_금산제수량산출서_토공(3지구)_토공(4지구)_01토공" xfId="2313"/>
    <cellStyle name="_금산제수량산출서_토공(3지구)_토공(4지구)_01토공(A-)" xfId="2314"/>
    <cellStyle name="_금산제수량산출서_토공(3지구)_토공(4지구)_G-계산토공(관로)" xfId="2315"/>
    <cellStyle name="_금산제수량산출서_토공(3지구)_토공(4지구)_운반비" xfId="2316"/>
    <cellStyle name="_금산제수량산출서_토공(3지구)_토공(4지구)_운반비_총괄자재" xfId="2317"/>
    <cellStyle name="_금산제수량산출서_토공(3지구)_토공(4지구)_토공(4지구)" xfId="2318"/>
    <cellStyle name="_금산제수량산출서_토공(3지구)_토공(4지구)_토공(4지구)_01토공" xfId="2319"/>
    <cellStyle name="_금산제수량산출서_토공(3지구)_토공(4지구)_토공(4지구)_01토공(A-)" xfId="2320"/>
    <cellStyle name="_금산제수량산출서_토공(3지구)_토공(4지구)_토공(4지구)_G-계산토공(관로)" xfId="2321"/>
    <cellStyle name="_금산제수량산출서_토공(3지구)_토공(4지구)_토공(4지구)_운반비" xfId="2322"/>
    <cellStyle name="_금산제수량산출서_토공(3지구)_토공(4지구)_토공(4지구)_운반비_총괄자재" xfId="2323"/>
    <cellStyle name="_금산제수량산출서_토공(3지구)_토공(4지구)_토공(4지구)_토공-B" xfId="2324"/>
    <cellStyle name="_금산제수량산출서_토공(3지구)_토공(4지구)_토공-B" xfId="2325"/>
    <cellStyle name="_금산제수량산출서_토공(3지구)_토공-B" xfId="2326"/>
    <cellStyle name="_금산제수량산출서_토공(4지구)" xfId="2327"/>
    <cellStyle name="_금산제수량산출서_토공(4지구)_01토공" xfId="2328"/>
    <cellStyle name="_금산제수량산출서_토공(4지구)_01토공(A-)" xfId="2329"/>
    <cellStyle name="_금산제수량산출서_토공(4지구)_G-계산토공(관로)" xfId="2330"/>
    <cellStyle name="_금산제수량산출서_토공(4지구)_운반비" xfId="2331"/>
    <cellStyle name="_금산제수량산출서_토공(4지구)_운반비_총괄자재" xfId="2332"/>
    <cellStyle name="_금산제수량산출서_토공(4지구)_토공(4지구)" xfId="2333"/>
    <cellStyle name="_금산제수량산출서_토공(4지구)_토공(4지구)_01토공" xfId="2334"/>
    <cellStyle name="_금산제수량산출서_토공(4지구)_토공(4지구)_01토공(A-)" xfId="2335"/>
    <cellStyle name="_금산제수량산출서_토공(4지구)_토공(4지구)_G-계산토공(관로)" xfId="2336"/>
    <cellStyle name="_금산제수량산출서_토공(4지구)_토공(4지구)_운반비" xfId="2337"/>
    <cellStyle name="_금산제수량산출서_토공(4지구)_토공(4지구)_운반비_총괄자재" xfId="2338"/>
    <cellStyle name="_금산제수량산출서_토공(4지구)_토공(4지구)_토공(3지구)" xfId="2339"/>
    <cellStyle name="_금산제수량산출서_토공(4지구)_토공(4지구)_토공(3지구)_01토공" xfId="2340"/>
    <cellStyle name="_금산제수량산출서_토공(4지구)_토공(4지구)_토공(3지구)_01토공(A-)" xfId="2341"/>
    <cellStyle name="_금산제수량산출서_토공(4지구)_토공(4지구)_토공(3지구)_G-계산토공(관로)" xfId="2342"/>
    <cellStyle name="_금산제수량산출서_토공(4지구)_토공(4지구)_토공(3지구)_운반비" xfId="2343"/>
    <cellStyle name="_금산제수량산출서_토공(4지구)_토공(4지구)_토공(3지구)_운반비_총괄자재" xfId="2344"/>
    <cellStyle name="_금산제수량산출서_토공(4지구)_토공(4지구)_토공(3지구)_토공(4지구)" xfId="2345"/>
    <cellStyle name="_금산제수량산출서_토공(4지구)_토공(4지구)_토공(3지구)_토공(4지구)_01토공" xfId="2346"/>
    <cellStyle name="_금산제수량산출서_토공(4지구)_토공(4지구)_토공(3지구)_토공(4지구)_01토공(A-)" xfId="2347"/>
    <cellStyle name="_금산제수량산출서_토공(4지구)_토공(4지구)_토공(3지구)_토공(4지구)_G-계산토공(관로)" xfId="2348"/>
    <cellStyle name="_금산제수량산출서_토공(4지구)_토공(4지구)_토공(3지구)_토공(4지구)_운반비" xfId="2349"/>
    <cellStyle name="_금산제수량산출서_토공(4지구)_토공(4지구)_토공(3지구)_토공(4지구)_운반비_총괄자재" xfId="2350"/>
    <cellStyle name="_금산제수량산출서_토공(4지구)_토공(4지구)_토공(3지구)_토공(4지구)_토공(4지구)" xfId="2351"/>
    <cellStyle name="_금산제수량산출서_토공(4지구)_토공(4지구)_토공(3지구)_토공(4지구)_토공(4지구)_01토공" xfId="2352"/>
    <cellStyle name="_금산제수량산출서_토공(4지구)_토공(4지구)_토공(3지구)_토공(4지구)_토공(4지구)_01토공(A-)" xfId="2353"/>
    <cellStyle name="_금산제수량산출서_토공(4지구)_토공(4지구)_토공(3지구)_토공(4지구)_토공(4지구)_G-계산토공(관로)" xfId="2354"/>
    <cellStyle name="_금산제수량산출서_토공(4지구)_토공(4지구)_토공(3지구)_토공(4지구)_토공(4지구)_운반비" xfId="2355"/>
    <cellStyle name="_금산제수량산출서_토공(4지구)_토공(4지구)_토공(3지구)_토공(4지구)_토공(4지구)_운반비_총괄자재" xfId="2356"/>
    <cellStyle name="_금산제수량산출서_토공(4지구)_토공(4지구)_토공(3지구)_토공(4지구)_토공(4지구)_토공-B" xfId="2357"/>
    <cellStyle name="_금산제수량산출서_토공(4지구)_토공(4지구)_토공(3지구)_토공(4지구)_토공-B" xfId="2358"/>
    <cellStyle name="_금산제수량산출서_토공(4지구)_토공(4지구)_토공(3지구)_토공-B" xfId="2359"/>
    <cellStyle name="_금산제수량산출서_토공(4지구)_토공(4지구)_토공(4지구)" xfId="2360"/>
    <cellStyle name="_금산제수량산출서_토공(4지구)_토공(4지구)_토공(4지구)_01토공" xfId="2361"/>
    <cellStyle name="_금산제수량산출서_토공(4지구)_토공(4지구)_토공(4지구)_01토공(A-)" xfId="2362"/>
    <cellStyle name="_금산제수량산출서_토공(4지구)_토공(4지구)_토공(4지구)_G-계산토공(관로)" xfId="2363"/>
    <cellStyle name="_금산제수량산출서_토공(4지구)_토공(4지구)_토공(4지구)_운반비" xfId="2364"/>
    <cellStyle name="_금산제수량산출서_토공(4지구)_토공(4지구)_토공(4지구)_운반비_총괄자재" xfId="2365"/>
    <cellStyle name="_금산제수량산출서_토공(4지구)_토공(4지구)_토공(4지구)_토공-B" xfId="2366"/>
    <cellStyle name="_금산제수량산출서_토공(4지구)_토공(4지구)_토공-B" xfId="2367"/>
    <cellStyle name="_금산제수량산출서_토공(4지구)_토공-B" xfId="2368"/>
    <cellStyle name="_금산제수량산출서_토공-B" xfId="2369"/>
    <cellStyle name="_금산제수량산출서_토적계산서" xfId="22244"/>
    <cellStyle name="_기계단가산출" xfId="22245"/>
    <cellStyle name="_기계설비" xfId="22246"/>
    <cellStyle name="_기계설비_횡계영업소톨케이트" xfId="22247"/>
    <cellStyle name="_기계화(단가)" xfId="22248"/>
    <cellStyle name="_기존맨홀깨기" xfId="2370"/>
    <cellStyle name="_기초단가 및 신규단가" xfId="22249"/>
    <cellStyle name="_기초단가('03년)" xfId="22250"/>
    <cellStyle name="_기초단가LIST" xfId="22251"/>
    <cellStyle name="_기흥" xfId="2371"/>
    <cellStyle name="_길어깨줄눈삭제" xfId="22252"/>
    <cellStyle name="_길어깨줄눈삭제_방음벽수량산출(변경))" xfId="22253"/>
    <cellStyle name="_길어깨줄눈삭제_방음벽수량산출(변경))_방음벽수량산출(변경))" xfId="22254"/>
    <cellStyle name="_길어깨줄눈삭제_방음벽수량산출(변경))_부대공집계" xfId="22255"/>
    <cellStyle name="_김정자 부체도로 신설" xfId="22256"/>
    <cellStyle name="_김정자 부체도로 신설_실정보고" xfId="22257"/>
    <cellStyle name="_김정자 부체도로 신설_실정보고(설계과장)" xfId="22258"/>
    <cellStyle name="_김정자 부체도로 신설_여건보고" xfId="22259"/>
    <cellStyle name="_깨기" xfId="2372"/>
    <cellStyle name="_깨기 2" xfId="2373"/>
    <cellStyle name="_깨기 3" xfId="22260"/>
    <cellStyle name="_깨기 4" xfId="22261"/>
    <cellStyle name="_깨기 5" xfId="22262"/>
    <cellStyle name="_깨기 6" xfId="22263"/>
    <cellStyle name="_깨기 7" xfId="22264"/>
    <cellStyle name="_깨기 8" xfId="22265"/>
    <cellStyle name="_깨기_낙동강하구둑(폐기물)" xfId="2374"/>
    <cellStyle name="_깨기_낙동강하구둑(폐기물) 2" xfId="2375"/>
    <cellStyle name="_깨기_낙동강하구둑(폐기물) 3" xfId="22266"/>
    <cellStyle name="_깨기_낙동강하구둑(폐기물) 4" xfId="22267"/>
    <cellStyle name="_깨기_낙동강하구둑(폐기물) 5" xfId="22268"/>
    <cellStyle name="_깨기_낙동강하구둑(폐기물) 6" xfId="22269"/>
    <cellStyle name="_깨기_낙동강하구둑(폐기물) 7" xfId="22270"/>
    <cellStyle name="_깨기_낙동강하구둑(폐기물) 8" xfId="22271"/>
    <cellStyle name="_깨기_낙동강하구둑(폐기물)_날개벽" xfId="2376"/>
    <cellStyle name="_깨기_낙동강하구둑(폐기물)_날개벽 2" xfId="2377"/>
    <cellStyle name="_깨기_낙동강하구둑(폐기물)_날개벽 3" xfId="22272"/>
    <cellStyle name="_깨기_낙동강하구둑(폐기물)_날개벽 4" xfId="22273"/>
    <cellStyle name="_깨기_낙동강하구둑(폐기물)_날개벽 5" xfId="22274"/>
    <cellStyle name="_깨기_낙동강하구둑(폐기물)_날개벽 6" xfId="22275"/>
    <cellStyle name="_깨기_낙동강하구둑(폐기물)_날개벽 7" xfId="22276"/>
    <cellStyle name="_깨기_낙동강하구둑(폐기물)_날개벽 8" xfId="22277"/>
    <cellStyle name="_깨기_낙동강하구둑(폐기물처리)" xfId="2378"/>
    <cellStyle name="_깨기_낙동강하구둑(폐기물처리) 2" xfId="2379"/>
    <cellStyle name="_깨기_낙동강하구둑(폐기물처리) 3" xfId="22278"/>
    <cellStyle name="_깨기_낙동강하구둑(폐기물처리) 4" xfId="22279"/>
    <cellStyle name="_깨기_낙동강하구둑(폐기물처리) 5" xfId="22280"/>
    <cellStyle name="_깨기_낙동강하구둑(폐기물처리) 6" xfId="22281"/>
    <cellStyle name="_깨기_낙동강하구둑(폐기물처리) 7" xfId="22282"/>
    <cellStyle name="_깨기_낙동강하구둑(폐기물처리) 8" xfId="22283"/>
    <cellStyle name="_깨기_낙동강하구둑(폐기물처리)_날개벽" xfId="2380"/>
    <cellStyle name="_깨기_낙동강하구둑(폐기물처리)_날개벽 2" xfId="2381"/>
    <cellStyle name="_깨기_낙동강하구둑(폐기물처리)_날개벽 3" xfId="22284"/>
    <cellStyle name="_깨기_낙동강하구둑(폐기물처리)_날개벽 4" xfId="22285"/>
    <cellStyle name="_깨기_낙동강하구둑(폐기물처리)_날개벽 5" xfId="22286"/>
    <cellStyle name="_깨기_낙동강하구둑(폐기물처리)_날개벽 6" xfId="22287"/>
    <cellStyle name="_깨기_낙동강하구둑(폐기물처리)_날개벽 7" xfId="22288"/>
    <cellStyle name="_깨기_낙동강하구둑(폐기물처리)_날개벽 8" xfId="22289"/>
    <cellStyle name="_깨기_날개벽" xfId="2382"/>
    <cellStyle name="_깨기_날개벽 2" xfId="2383"/>
    <cellStyle name="_깨기_날개벽 3" xfId="22290"/>
    <cellStyle name="_깨기_날개벽 4" xfId="22291"/>
    <cellStyle name="_깨기_날개벽 5" xfId="22292"/>
    <cellStyle name="_깨기_날개벽 6" xfId="22293"/>
    <cellStyle name="_깨기_날개벽 7" xfId="22294"/>
    <cellStyle name="_깨기_날개벽 8" xfId="22295"/>
    <cellStyle name="_깨기_폐기물처리" xfId="2384"/>
    <cellStyle name="_깨기_폐기물처리 2" xfId="2385"/>
    <cellStyle name="_깨기_폐기물처리 3" xfId="22296"/>
    <cellStyle name="_깨기_폐기물처리 4" xfId="22297"/>
    <cellStyle name="_깨기_폐기물처리 5" xfId="22298"/>
    <cellStyle name="_깨기_폐기물처리 6" xfId="22299"/>
    <cellStyle name="_깨기_폐기물처리 7" xfId="22300"/>
    <cellStyle name="_깨기_폐기물처리 8" xfId="22301"/>
    <cellStyle name="_깨기_폐기물처리_날개벽" xfId="2386"/>
    <cellStyle name="_깨기_폐기물처리_날개벽 2" xfId="2387"/>
    <cellStyle name="_깨기_폐기물처리_날개벽 3" xfId="22302"/>
    <cellStyle name="_깨기_폐기물처리_날개벽 4" xfId="22303"/>
    <cellStyle name="_깨기_폐기물처리_날개벽 5" xfId="22304"/>
    <cellStyle name="_깨기_폐기물처리_날개벽 6" xfId="22305"/>
    <cellStyle name="_깨기_폐기물처리_날개벽 7" xfId="22306"/>
    <cellStyle name="_깨기_폐기물처리_날개벽 8" xfId="22307"/>
    <cellStyle name="_깨기수량(부대)" xfId="2388"/>
    <cellStyle name="_깨기수량(부대)_006_부대공(1BL)2" xfId="2389"/>
    <cellStyle name="_깨기수량(부대)_깨기수량(부대)" xfId="2390"/>
    <cellStyle name="_깨기수량(부대)_깨기수량(부대)_006_부대공(1BL)2" xfId="2391"/>
    <cellStyle name="_낙석방지시설단가(9공구최종)" xfId="22308"/>
    <cellStyle name="_난간방호벽(변경)수량산출서" xfId="22309"/>
    <cellStyle name="_난간방호벽(변경수량)" xfId="22310"/>
    <cellStyle name="_난간방호벽인력" xfId="22311"/>
    <cellStyle name="_남석덕곡배수설비7.21" xfId="2392"/>
    <cellStyle name="_남석덕곡배수설비7.21_006_부대공(1BL)2" xfId="2393"/>
    <cellStyle name="_남석덕곡배수설비7.21_수량산출서(가담2리)" xfId="2394"/>
    <cellStyle name="_남석덕곡배수설비7.21_수량산출서(가담2리)_006_부대공(1BL)2" xfId="2395"/>
    <cellStyle name="_남석덕곡배수설비7.21_수량산출서(가담2리)_수량산출서(가담2리)" xfId="2396"/>
    <cellStyle name="_남석덕곡배수설비7.21_수량산출서(가담2리)_수량산출서(가담2리)_006_부대공(1BL)2" xfId="2397"/>
    <cellStyle name="_남석덕곡배수설비7.21_수량산출서(가담2리)_수량산출서(가담2리)_오수본관수량산출(가담2)" xfId="2398"/>
    <cellStyle name="_남석덕곡배수설비7.21_수량산출서(가담2리)_수량산출서(가담2리)_오수본관수량산출(가담2)_006_부대공(1BL)2" xfId="2399"/>
    <cellStyle name="_남석덕곡배수설비7.21_수량산출서(곡교리)" xfId="2400"/>
    <cellStyle name="_남석덕곡배수설비7.21_수량산출서(곡교리)_006_부대공(1BL)2" xfId="2401"/>
    <cellStyle name="_남석덕곡배수설비7.21_수량산출서(곡교리)_수량산출서(가담2리)" xfId="2402"/>
    <cellStyle name="_남석덕곡배수설비7.21_수량산출서(곡교리)_수량산출서(가담2리)_006_부대공(1BL)2" xfId="2403"/>
    <cellStyle name="_남석덕곡배수설비7.21_수량산출서(곡교리)_수량산출서(가담2리)_오수본관수량산출(가담2)" xfId="2404"/>
    <cellStyle name="_남석덕곡배수설비7.21_수량산출서(곡교리)_수량산출서(가담2리)_오수본관수량산출(가담2)_006_부대공(1BL)2" xfId="2405"/>
    <cellStyle name="_남석덕곡배수설비7.21_오수본관수량산출(가담2)" xfId="2406"/>
    <cellStyle name="_남석덕곡배수설비7.21_오수본관수량산출(가담2)_006_부대공(1BL)2" xfId="2407"/>
    <cellStyle name="_남석분구연결관" xfId="2408"/>
    <cellStyle name="_남석분구연결관 10" xfId="22312"/>
    <cellStyle name="_남석분구연결관 11" xfId="22313"/>
    <cellStyle name="_남석분구연결관 12" xfId="22314"/>
    <cellStyle name="_남석분구연결관 13" xfId="22315"/>
    <cellStyle name="_남석분구연결관 14" xfId="22316"/>
    <cellStyle name="_남석분구연결관 15" xfId="22317"/>
    <cellStyle name="_남석분구연결관 2" xfId="22318"/>
    <cellStyle name="_남석분구연결관 3" xfId="22319"/>
    <cellStyle name="_남석분구연결관 4" xfId="22320"/>
    <cellStyle name="_남석분구연결관 5" xfId="22321"/>
    <cellStyle name="_남석분구연결관 6" xfId="22322"/>
    <cellStyle name="_남석분구연결관 7" xfId="22323"/>
    <cellStyle name="_남석분구연결관 8" xfId="22324"/>
    <cellStyle name="_남석분구연결관 9" xfId="22325"/>
    <cellStyle name="_내역서및수량(2+500)" xfId="22326"/>
    <cellStyle name="_내역서적용수량" xfId="2409"/>
    <cellStyle name="_내역서적용수량 2" xfId="2410"/>
    <cellStyle name="_내역서적용수량 3" xfId="22327"/>
    <cellStyle name="_내역서적용수량 4" xfId="22328"/>
    <cellStyle name="_내역서적용수량 5" xfId="22329"/>
    <cellStyle name="_내역서적용수량 6" xfId="22330"/>
    <cellStyle name="_내역서적용수량 7" xfId="22331"/>
    <cellStyle name="_내역서적용수량 8" xfId="22332"/>
    <cellStyle name="_내역서적용수량_002 배수공(1공구)" xfId="2411"/>
    <cellStyle name="_내역서적용수량_002 배수공(1공구) 2" xfId="2412"/>
    <cellStyle name="_내역서적용수량_002 배수공(1공구) 3" xfId="22333"/>
    <cellStyle name="_내역서적용수량_002 배수공(1공구) 4" xfId="22334"/>
    <cellStyle name="_내역서적용수량_002 배수공(1공구) 5" xfId="22335"/>
    <cellStyle name="_내역서적용수량_002 배수공(1공구) 6" xfId="22336"/>
    <cellStyle name="_내역서적용수량_002 배수공(1공구) 7" xfId="22337"/>
    <cellStyle name="_내역서적용수량_002 배수공(1공구) 8" xfId="22338"/>
    <cellStyle name="_내역서적용수량_002 배수공(1공구)_날개벽" xfId="2413"/>
    <cellStyle name="_내역서적용수량_002 배수공(1공구)_날개벽 2" xfId="2414"/>
    <cellStyle name="_내역서적용수량_002 배수공(1공구)_날개벽 3" xfId="22339"/>
    <cellStyle name="_내역서적용수량_002 배수공(1공구)_날개벽 4" xfId="22340"/>
    <cellStyle name="_내역서적용수량_002 배수공(1공구)_날개벽 5" xfId="22341"/>
    <cellStyle name="_내역서적용수량_002 배수공(1공구)_날개벽 6" xfId="22342"/>
    <cellStyle name="_내역서적용수량_002 배수공(1공구)_날개벽 7" xfId="22343"/>
    <cellStyle name="_내역서적용수량_002 배수공(1공구)_날개벽 8" xfId="22344"/>
    <cellStyle name="_내역서적용수량_003 구조물수량집계(1공구)" xfId="2415"/>
    <cellStyle name="_내역서적용수량_003 구조물수량집계(1공구) 2" xfId="2416"/>
    <cellStyle name="_내역서적용수량_003 구조물수량집계(1공구) 3" xfId="22345"/>
    <cellStyle name="_내역서적용수량_003 구조물수량집계(1공구) 4" xfId="22346"/>
    <cellStyle name="_내역서적용수량_003 구조물수량집계(1공구) 5" xfId="22347"/>
    <cellStyle name="_내역서적용수량_003 구조물수량집계(1공구) 6" xfId="22348"/>
    <cellStyle name="_내역서적용수량_003 구조물수량집계(1공구) 7" xfId="22349"/>
    <cellStyle name="_내역서적용수량_003 구조물수량집계(1공구) 8" xfId="22350"/>
    <cellStyle name="_내역서적용수량_003 구조물수량집계(1공구)_날개벽" xfId="2417"/>
    <cellStyle name="_내역서적용수량_003 구조물수량집계(1공구)_날개벽 2" xfId="2418"/>
    <cellStyle name="_내역서적용수량_003 구조물수량집계(1공구)_날개벽 3" xfId="22351"/>
    <cellStyle name="_내역서적용수량_003 구조물수량집계(1공구)_날개벽 4" xfId="22352"/>
    <cellStyle name="_내역서적용수량_003 구조물수량집계(1공구)_날개벽 5" xfId="22353"/>
    <cellStyle name="_내역서적용수량_003 구조물수량집계(1공구)_날개벽 6" xfId="22354"/>
    <cellStyle name="_내역서적용수량_003 구조물수량집계(1공구)_날개벽 7" xfId="22355"/>
    <cellStyle name="_내역서적용수량_003 구조물수량집계(1공구)_날개벽 8" xfId="22356"/>
    <cellStyle name="_내역서적용수량_날개벽" xfId="2419"/>
    <cellStyle name="_내역서적용수량_날개벽 2" xfId="2420"/>
    <cellStyle name="_내역서적용수량_날개벽 3" xfId="22357"/>
    <cellStyle name="_내역서적용수량_날개벽 4" xfId="22358"/>
    <cellStyle name="_내역서적용수량_날개벽 5" xfId="22359"/>
    <cellStyle name="_내역서적용수량_날개벽 6" xfId="22360"/>
    <cellStyle name="_내역서적용수량_날개벽 7" xfId="22361"/>
    <cellStyle name="_내역서적용수량_날개벽 8" xfId="22362"/>
    <cellStyle name="_내역서적용수량_산근" xfId="2421"/>
    <cellStyle name="_내역서적용수량_산근 2" xfId="2422"/>
    <cellStyle name="_내역서적용수량_산근 3" xfId="22363"/>
    <cellStyle name="_내역서적용수량_산근 4" xfId="22364"/>
    <cellStyle name="_내역서적용수량_산근 5" xfId="22365"/>
    <cellStyle name="_내역서적용수량_산근 6" xfId="22366"/>
    <cellStyle name="_내역서적용수량_산근 7" xfId="22367"/>
    <cellStyle name="_내역서적용수량_산근 8" xfId="22368"/>
    <cellStyle name="_내역서적용수량_산근_002 배수공(1공구)" xfId="2423"/>
    <cellStyle name="_내역서적용수량_산근_002 배수공(1공구) 2" xfId="2424"/>
    <cellStyle name="_내역서적용수량_산근_002 배수공(1공구) 3" xfId="22369"/>
    <cellStyle name="_내역서적용수량_산근_002 배수공(1공구) 4" xfId="22370"/>
    <cellStyle name="_내역서적용수량_산근_002 배수공(1공구) 5" xfId="22371"/>
    <cellStyle name="_내역서적용수량_산근_002 배수공(1공구) 6" xfId="22372"/>
    <cellStyle name="_내역서적용수량_산근_002 배수공(1공구) 7" xfId="22373"/>
    <cellStyle name="_내역서적용수량_산근_002 배수공(1공구) 8" xfId="22374"/>
    <cellStyle name="_내역서적용수량_산근_002 배수공(1공구)_날개벽" xfId="2425"/>
    <cellStyle name="_내역서적용수량_산근_002 배수공(1공구)_날개벽 2" xfId="2426"/>
    <cellStyle name="_내역서적용수량_산근_002 배수공(1공구)_날개벽 3" xfId="22375"/>
    <cellStyle name="_내역서적용수량_산근_002 배수공(1공구)_날개벽 4" xfId="22376"/>
    <cellStyle name="_내역서적용수량_산근_002 배수공(1공구)_날개벽 5" xfId="22377"/>
    <cellStyle name="_내역서적용수량_산근_002 배수공(1공구)_날개벽 6" xfId="22378"/>
    <cellStyle name="_내역서적용수량_산근_002 배수공(1공구)_날개벽 7" xfId="22379"/>
    <cellStyle name="_내역서적용수량_산근_002 배수공(1공구)_날개벽 8" xfId="22380"/>
    <cellStyle name="_내역서적용수량_산근_날개벽" xfId="2427"/>
    <cellStyle name="_내역서적용수량_산근_날개벽 2" xfId="2428"/>
    <cellStyle name="_내역서적용수량_산근_날개벽 3" xfId="22381"/>
    <cellStyle name="_내역서적용수량_산근_날개벽 4" xfId="22382"/>
    <cellStyle name="_내역서적용수량_산근_날개벽 5" xfId="22383"/>
    <cellStyle name="_내역서적용수량_산근_날개벽 6" xfId="22384"/>
    <cellStyle name="_내역서적용수량_산근_날개벽 7" xfId="22385"/>
    <cellStyle name="_내역서적용수량_산근_날개벽 8" xfId="22386"/>
    <cellStyle name="_내역서적용수량_우수공사1-11" xfId="2429"/>
    <cellStyle name="_내역서적용수량_우수공사1-11 2" xfId="2430"/>
    <cellStyle name="_내역서적용수량_우수공사1-11 3" xfId="22387"/>
    <cellStyle name="_내역서적용수량_우수공사1-11 4" xfId="22388"/>
    <cellStyle name="_내역서적용수량_우수공사1-11 5" xfId="22389"/>
    <cellStyle name="_내역서적용수량_우수공사1-11 6" xfId="22390"/>
    <cellStyle name="_내역서적용수량_우수공사1-11 7" xfId="22391"/>
    <cellStyle name="_내역서적용수량_우수공사1-11 8" xfId="22392"/>
    <cellStyle name="_내역서적용수량_우수공사1-11_002 배수공(1공구)" xfId="2431"/>
    <cellStyle name="_내역서적용수량_우수공사1-11_002 배수공(1공구) 2" xfId="2432"/>
    <cellStyle name="_내역서적용수량_우수공사1-11_002 배수공(1공구) 3" xfId="22393"/>
    <cellStyle name="_내역서적용수량_우수공사1-11_002 배수공(1공구) 4" xfId="22394"/>
    <cellStyle name="_내역서적용수량_우수공사1-11_002 배수공(1공구) 5" xfId="22395"/>
    <cellStyle name="_내역서적용수량_우수공사1-11_002 배수공(1공구) 6" xfId="22396"/>
    <cellStyle name="_내역서적용수량_우수공사1-11_002 배수공(1공구) 7" xfId="22397"/>
    <cellStyle name="_내역서적용수량_우수공사1-11_002 배수공(1공구) 8" xfId="22398"/>
    <cellStyle name="_내역서적용수량_우수공사1-11_002 배수공(1공구)_날개벽" xfId="2433"/>
    <cellStyle name="_내역서적용수량_우수공사1-11_002 배수공(1공구)_날개벽 2" xfId="2434"/>
    <cellStyle name="_내역서적용수량_우수공사1-11_002 배수공(1공구)_날개벽 3" xfId="22399"/>
    <cellStyle name="_내역서적용수량_우수공사1-11_002 배수공(1공구)_날개벽 4" xfId="22400"/>
    <cellStyle name="_내역서적용수량_우수공사1-11_002 배수공(1공구)_날개벽 5" xfId="22401"/>
    <cellStyle name="_내역서적용수량_우수공사1-11_002 배수공(1공구)_날개벽 6" xfId="22402"/>
    <cellStyle name="_내역서적용수량_우수공사1-11_002 배수공(1공구)_날개벽 7" xfId="22403"/>
    <cellStyle name="_내역서적용수량_우수공사1-11_002 배수공(1공구)_날개벽 8" xfId="22404"/>
    <cellStyle name="_내역서적용수량_우수공사1-11_날개벽" xfId="2435"/>
    <cellStyle name="_내역서적용수량_우수공사1-11_날개벽 2" xfId="2436"/>
    <cellStyle name="_내역서적용수량_우수공사1-11_날개벽 3" xfId="22405"/>
    <cellStyle name="_내역서적용수량_우수공사1-11_날개벽 4" xfId="22406"/>
    <cellStyle name="_내역서적용수량_우수공사1-11_날개벽 5" xfId="22407"/>
    <cellStyle name="_내역서적용수량_우수공사1-11_날개벽 6" xfId="22408"/>
    <cellStyle name="_내역서적용수량_우수공사1-11_날개벽 7" xfId="22409"/>
    <cellStyle name="_내역서적용수량_우수공사1-11_날개벽 8" xfId="22410"/>
    <cellStyle name="_내역서적용수량_우수공사1-4" xfId="2437"/>
    <cellStyle name="_내역서적용수량_우수공사1-4 2" xfId="2438"/>
    <cellStyle name="_내역서적용수량_우수공사1-4 3" xfId="22411"/>
    <cellStyle name="_내역서적용수량_우수공사1-4 4" xfId="22412"/>
    <cellStyle name="_내역서적용수량_우수공사1-4 5" xfId="22413"/>
    <cellStyle name="_내역서적용수량_우수공사1-4 6" xfId="22414"/>
    <cellStyle name="_내역서적용수량_우수공사1-4 7" xfId="22415"/>
    <cellStyle name="_내역서적용수량_우수공사1-4 8" xfId="22416"/>
    <cellStyle name="_내역서적용수량_우수공사1-4_002 배수공(1공구)" xfId="2439"/>
    <cellStyle name="_내역서적용수량_우수공사1-4_002 배수공(1공구) 2" xfId="2440"/>
    <cellStyle name="_내역서적용수량_우수공사1-4_002 배수공(1공구) 3" xfId="22417"/>
    <cellStyle name="_내역서적용수량_우수공사1-4_002 배수공(1공구) 4" xfId="22418"/>
    <cellStyle name="_내역서적용수량_우수공사1-4_002 배수공(1공구) 5" xfId="22419"/>
    <cellStyle name="_내역서적용수량_우수공사1-4_002 배수공(1공구) 6" xfId="22420"/>
    <cellStyle name="_내역서적용수량_우수공사1-4_002 배수공(1공구) 7" xfId="22421"/>
    <cellStyle name="_내역서적용수량_우수공사1-4_002 배수공(1공구) 8" xfId="22422"/>
    <cellStyle name="_내역서적용수량_우수공사1-4_002 배수공(1공구)_날개벽" xfId="2441"/>
    <cellStyle name="_내역서적용수량_우수공사1-4_002 배수공(1공구)_날개벽 2" xfId="2442"/>
    <cellStyle name="_내역서적용수량_우수공사1-4_002 배수공(1공구)_날개벽 3" xfId="22423"/>
    <cellStyle name="_내역서적용수량_우수공사1-4_002 배수공(1공구)_날개벽 4" xfId="22424"/>
    <cellStyle name="_내역서적용수량_우수공사1-4_002 배수공(1공구)_날개벽 5" xfId="22425"/>
    <cellStyle name="_내역서적용수량_우수공사1-4_002 배수공(1공구)_날개벽 6" xfId="22426"/>
    <cellStyle name="_내역서적용수량_우수공사1-4_002 배수공(1공구)_날개벽 7" xfId="22427"/>
    <cellStyle name="_내역서적용수량_우수공사1-4_002 배수공(1공구)_날개벽 8" xfId="22428"/>
    <cellStyle name="_내역서적용수량_우수공사1-4_날개벽" xfId="2443"/>
    <cellStyle name="_내역서적용수량_우수공사1-4_날개벽 2" xfId="2444"/>
    <cellStyle name="_내역서적용수량_우수공사1-4_날개벽 3" xfId="22429"/>
    <cellStyle name="_내역서적용수량_우수공사1-4_날개벽 4" xfId="22430"/>
    <cellStyle name="_내역서적용수량_우수공사1-4_날개벽 5" xfId="22431"/>
    <cellStyle name="_내역서적용수량_우수공사1-4_날개벽 6" xfId="22432"/>
    <cellStyle name="_내역서적용수량_우수공사1-4_날개벽 7" xfId="22433"/>
    <cellStyle name="_내역서적용수량_우수공사1-4_날개벽 8" xfId="22434"/>
    <cellStyle name="_내역서적용수량_토 공-04" xfId="2445"/>
    <cellStyle name="_내역서적용수량_토 공-04 2" xfId="2446"/>
    <cellStyle name="_내역서적용수량_토 공-04 3" xfId="22435"/>
    <cellStyle name="_내역서적용수량_토 공-04 4" xfId="22436"/>
    <cellStyle name="_내역서적용수량_토 공-04 5" xfId="22437"/>
    <cellStyle name="_내역서적용수량_토 공-04 6" xfId="22438"/>
    <cellStyle name="_내역서적용수량_토 공-04 7" xfId="22439"/>
    <cellStyle name="_내역서적용수량_토 공-04 8" xfId="22440"/>
    <cellStyle name="_내역서적용수량_토 공-04_002 배수공(1공구)" xfId="2447"/>
    <cellStyle name="_내역서적용수량_토 공-04_002 배수공(1공구) 2" xfId="2448"/>
    <cellStyle name="_내역서적용수량_토 공-04_002 배수공(1공구) 3" xfId="22441"/>
    <cellStyle name="_내역서적용수량_토 공-04_002 배수공(1공구) 4" xfId="22442"/>
    <cellStyle name="_내역서적용수량_토 공-04_002 배수공(1공구) 5" xfId="22443"/>
    <cellStyle name="_내역서적용수량_토 공-04_002 배수공(1공구) 6" xfId="22444"/>
    <cellStyle name="_내역서적용수량_토 공-04_002 배수공(1공구) 7" xfId="22445"/>
    <cellStyle name="_내역서적용수량_토 공-04_002 배수공(1공구) 8" xfId="22446"/>
    <cellStyle name="_내역서적용수량_토 공-04_002 배수공(1공구)_날개벽" xfId="2449"/>
    <cellStyle name="_내역서적용수량_토 공-04_002 배수공(1공구)_날개벽 2" xfId="2450"/>
    <cellStyle name="_내역서적용수량_토 공-04_002 배수공(1공구)_날개벽 3" xfId="22447"/>
    <cellStyle name="_내역서적용수량_토 공-04_002 배수공(1공구)_날개벽 4" xfId="22448"/>
    <cellStyle name="_내역서적용수량_토 공-04_002 배수공(1공구)_날개벽 5" xfId="22449"/>
    <cellStyle name="_내역서적용수량_토 공-04_002 배수공(1공구)_날개벽 6" xfId="22450"/>
    <cellStyle name="_내역서적용수량_토 공-04_002 배수공(1공구)_날개벽 7" xfId="22451"/>
    <cellStyle name="_내역서적용수량_토 공-04_002 배수공(1공구)_날개벽 8" xfId="22452"/>
    <cellStyle name="_내역서적용수량_토 공-04_날개벽" xfId="2451"/>
    <cellStyle name="_내역서적용수량_토 공-04_날개벽 2" xfId="2452"/>
    <cellStyle name="_내역서적용수량_토 공-04_날개벽 3" xfId="22453"/>
    <cellStyle name="_내역서적용수량_토 공-04_날개벽 4" xfId="22454"/>
    <cellStyle name="_내역서적용수량_토 공-04_날개벽 5" xfId="22455"/>
    <cellStyle name="_내역서적용수량_토 공-04_날개벽 6" xfId="22456"/>
    <cellStyle name="_내역서적용수량_토 공-04_날개벽 7" xfId="22457"/>
    <cellStyle name="_내역서적용수량_토 공-04_날개벽 8" xfId="22458"/>
    <cellStyle name="_내역서적용수량_토 공-04_산근" xfId="2453"/>
    <cellStyle name="_내역서적용수량_토 공-04_산근 2" xfId="2454"/>
    <cellStyle name="_내역서적용수량_토 공-04_산근 3" xfId="22459"/>
    <cellStyle name="_내역서적용수량_토 공-04_산근 4" xfId="22460"/>
    <cellStyle name="_내역서적용수량_토 공-04_산근 5" xfId="22461"/>
    <cellStyle name="_내역서적용수량_토 공-04_산근 6" xfId="22462"/>
    <cellStyle name="_내역서적용수량_토 공-04_산근 7" xfId="22463"/>
    <cellStyle name="_내역서적용수량_토 공-04_산근 8" xfId="22464"/>
    <cellStyle name="_내역서적용수량_토 공-04_산근_002 배수공(1공구)" xfId="2455"/>
    <cellStyle name="_내역서적용수량_토 공-04_산근_002 배수공(1공구) 2" xfId="2456"/>
    <cellStyle name="_내역서적용수량_토 공-04_산근_002 배수공(1공구) 3" xfId="22465"/>
    <cellStyle name="_내역서적용수량_토 공-04_산근_002 배수공(1공구) 4" xfId="22466"/>
    <cellStyle name="_내역서적용수량_토 공-04_산근_002 배수공(1공구) 5" xfId="22467"/>
    <cellStyle name="_내역서적용수량_토 공-04_산근_002 배수공(1공구) 6" xfId="22468"/>
    <cellStyle name="_내역서적용수량_토 공-04_산근_002 배수공(1공구) 7" xfId="22469"/>
    <cellStyle name="_내역서적용수량_토 공-04_산근_002 배수공(1공구) 8" xfId="22470"/>
    <cellStyle name="_내역서적용수량_토 공-04_산근_002 배수공(1공구)_날개벽" xfId="2457"/>
    <cellStyle name="_내역서적용수량_토 공-04_산근_002 배수공(1공구)_날개벽 2" xfId="2458"/>
    <cellStyle name="_내역서적용수량_토 공-04_산근_002 배수공(1공구)_날개벽 3" xfId="22471"/>
    <cellStyle name="_내역서적용수량_토 공-04_산근_002 배수공(1공구)_날개벽 4" xfId="22472"/>
    <cellStyle name="_내역서적용수량_토 공-04_산근_002 배수공(1공구)_날개벽 5" xfId="22473"/>
    <cellStyle name="_내역서적용수량_토 공-04_산근_002 배수공(1공구)_날개벽 6" xfId="22474"/>
    <cellStyle name="_내역서적용수량_토 공-04_산근_002 배수공(1공구)_날개벽 7" xfId="22475"/>
    <cellStyle name="_내역서적용수량_토 공-04_산근_002 배수공(1공구)_날개벽 8" xfId="22476"/>
    <cellStyle name="_내역서적용수량_토 공-04_산근_날개벽" xfId="2459"/>
    <cellStyle name="_내역서적용수량_토 공-04_산근_날개벽 2" xfId="2460"/>
    <cellStyle name="_내역서적용수량_토 공-04_산근_날개벽 3" xfId="22477"/>
    <cellStyle name="_내역서적용수량_토 공-04_산근_날개벽 4" xfId="22478"/>
    <cellStyle name="_내역서적용수량_토 공-04_산근_날개벽 5" xfId="22479"/>
    <cellStyle name="_내역서적용수량_토 공-04_산근_날개벽 6" xfId="22480"/>
    <cellStyle name="_내역서적용수량_토 공-04_산근_날개벽 7" xfId="22481"/>
    <cellStyle name="_내역서적용수량_토 공-04_산근_날개벽 8" xfId="22482"/>
    <cellStyle name="_내역서적용수량_토 공-04_우수공사1-11" xfId="2461"/>
    <cellStyle name="_내역서적용수량_토 공-04_우수공사1-11 2" xfId="2462"/>
    <cellStyle name="_내역서적용수량_토 공-04_우수공사1-11 3" xfId="22483"/>
    <cellStyle name="_내역서적용수량_토 공-04_우수공사1-11 4" xfId="22484"/>
    <cellStyle name="_내역서적용수량_토 공-04_우수공사1-11 5" xfId="22485"/>
    <cellStyle name="_내역서적용수량_토 공-04_우수공사1-11 6" xfId="22486"/>
    <cellStyle name="_내역서적용수량_토 공-04_우수공사1-11 7" xfId="22487"/>
    <cellStyle name="_내역서적용수량_토 공-04_우수공사1-11 8" xfId="22488"/>
    <cellStyle name="_내역서적용수량_토 공-04_우수공사1-11_002 배수공(1공구)" xfId="2463"/>
    <cellStyle name="_내역서적용수량_토 공-04_우수공사1-11_002 배수공(1공구) 2" xfId="2464"/>
    <cellStyle name="_내역서적용수량_토 공-04_우수공사1-11_002 배수공(1공구) 3" xfId="22489"/>
    <cellStyle name="_내역서적용수량_토 공-04_우수공사1-11_002 배수공(1공구) 4" xfId="22490"/>
    <cellStyle name="_내역서적용수량_토 공-04_우수공사1-11_002 배수공(1공구) 5" xfId="22491"/>
    <cellStyle name="_내역서적용수량_토 공-04_우수공사1-11_002 배수공(1공구) 6" xfId="22492"/>
    <cellStyle name="_내역서적용수량_토 공-04_우수공사1-11_002 배수공(1공구) 7" xfId="22493"/>
    <cellStyle name="_내역서적용수량_토 공-04_우수공사1-11_002 배수공(1공구) 8" xfId="22494"/>
    <cellStyle name="_내역서적용수량_토 공-04_우수공사1-11_002 배수공(1공구)_날개벽" xfId="2465"/>
    <cellStyle name="_내역서적용수량_토 공-04_우수공사1-11_002 배수공(1공구)_날개벽 2" xfId="2466"/>
    <cellStyle name="_내역서적용수량_토 공-04_우수공사1-11_002 배수공(1공구)_날개벽 3" xfId="22495"/>
    <cellStyle name="_내역서적용수량_토 공-04_우수공사1-11_002 배수공(1공구)_날개벽 4" xfId="22496"/>
    <cellStyle name="_내역서적용수량_토 공-04_우수공사1-11_002 배수공(1공구)_날개벽 5" xfId="22497"/>
    <cellStyle name="_내역서적용수량_토 공-04_우수공사1-11_002 배수공(1공구)_날개벽 6" xfId="22498"/>
    <cellStyle name="_내역서적용수량_토 공-04_우수공사1-11_002 배수공(1공구)_날개벽 7" xfId="22499"/>
    <cellStyle name="_내역서적용수량_토 공-04_우수공사1-11_002 배수공(1공구)_날개벽 8" xfId="22500"/>
    <cellStyle name="_내역서적용수량_토 공-04_우수공사1-11_날개벽" xfId="2467"/>
    <cellStyle name="_내역서적용수량_토 공-04_우수공사1-11_날개벽 2" xfId="2468"/>
    <cellStyle name="_내역서적용수량_토 공-04_우수공사1-11_날개벽 3" xfId="22501"/>
    <cellStyle name="_내역서적용수량_토 공-04_우수공사1-11_날개벽 4" xfId="22502"/>
    <cellStyle name="_내역서적용수량_토 공-04_우수공사1-11_날개벽 5" xfId="22503"/>
    <cellStyle name="_내역서적용수량_토 공-04_우수공사1-11_날개벽 6" xfId="22504"/>
    <cellStyle name="_내역서적용수량_토 공-04_우수공사1-11_날개벽 7" xfId="22505"/>
    <cellStyle name="_내역서적용수량_토 공-04_우수공사1-11_날개벽 8" xfId="22506"/>
    <cellStyle name="_내역서적용수량_토 공-04_우수공사1-4" xfId="2469"/>
    <cellStyle name="_내역서적용수량_토 공-04_우수공사1-4 2" xfId="2470"/>
    <cellStyle name="_내역서적용수량_토 공-04_우수공사1-4 3" xfId="22507"/>
    <cellStyle name="_내역서적용수량_토 공-04_우수공사1-4 4" xfId="22508"/>
    <cellStyle name="_내역서적용수량_토 공-04_우수공사1-4 5" xfId="22509"/>
    <cellStyle name="_내역서적용수량_토 공-04_우수공사1-4 6" xfId="22510"/>
    <cellStyle name="_내역서적용수량_토 공-04_우수공사1-4 7" xfId="22511"/>
    <cellStyle name="_내역서적용수량_토 공-04_우수공사1-4 8" xfId="22512"/>
    <cellStyle name="_내역서적용수량_토 공-04_우수공사1-4_002 배수공(1공구)" xfId="2471"/>
    <cellStyle name="_내역서적용수량_토 공-04_우수공사1-4_002 배수공(1공구) 2" xfId="2472"/>
    <cellStyle name="_내역서적용수량_토 공-04_우수공사1-4_002 배수공(1공구) 3" xfId="22513"/>
    <cellStyle name="_내역서적용수량_토 공-04_우수공사1-4_002 배수공(1공구) 4" xfId="22514"/>
    <cellStyle name="_내역서적용수량_토 공-04_우수공사1-4_002 배수공(1공구) 5" xfId="22515"/>
    <cellStyle name="_내역서적용수량_토 공-04_우수공사1-4_002 배수공(1공구) 6" xfId="22516"/>
    <cellStyle name="_내역서적용수량_토 공-04_우수공사1-4_002 배수공(1공구) 7" xfId="22517"/>
    <cellStyle name="_내역서적용수량_토 공-04_우수공사1-4_002 배수공(1공구) 8" xfId="22518"/>
    <cellStyle name="_내역서적용수량_토 공-04_우수공사1-4_002 배수공(1공구)_날개벽" xfId="2473"/>
    <cellStyle name="_내역서적용수량_토 공-04_우수공사1-4_002 배수공(1공구)_날개벽 2" xfId="2474"/>
    <cellStyle name="_내역서적용수량_토 공-04_우수공사1-4_002 배수공(1공구)_날개벽 3" xfId="22519"/>
    <cellStyle name="_내역서적용수량_토 공-04_우수공사1-4_002 배수공(1공구)_날개벽 4" xfId="22520"/>
    <cellStyle name="_내역서적용수량_토 공-04_우수공사1-4_002 배수공(1공구)_날개벽 5" xfId="22521"/>
    <cellStyle name="_내역서적용수량_토 공-04_우수공사1-4_002 배수공(1공구)_날개벽 6" xfId="22522"/>
    <cellStyle name="_내역서적용수량_토 공-04_우수공사1-4_002 배수공(1공구)_날개벽 7" xfId="22523"/>
    <cellStyle name="_내역서적용수량_토 공-04_우수공사1-4_002 배수공(1공구)_날개벽 8" xfId="22524"/>
    <cellStyle name="_내역서적용수량_토 공-04_우수공사1-4_날개벽" xfId="2475"/>
    <cellStyle name="_내역서적용수량_토 공-04_우수공사1-4_날개벽 2" xfId="2476"/>
    <cellStyle name="_내역서적용수량_토 공-04_우수공사1-4_날개벽 3" xfId="22525"/>
    <cellStyle name="_내역서적용수량_토 공-04_우수공사1-4_날개벽 4" xfId="22526"/>
    <cellStyle name="_내역서적용수량_토 공-04_우수공사1-4_날개벽 5" xfId="22527"/>
    <cellStyle name="_내역서적용수량_토 공-04_우수공사1-4_날개벽 6" xfId="22528"/>
    <cellStyle name="_내역서적용수량_토 공-04_우수공사1-4_날개벽 7" xfId="22529"/>
    <cellStyle name="_내역서적용수량_토 공-04_우수공사1-4_날개벽 8" xfId="22530"/>
    <cellStyle name="_단가살출서" xfId="22531"/>
    <cellStyle name="_단계천(수량)" xfId="2477"/>
    <cellStyle name="_단계천(수량) 2" xfId="22532"/>
    <cellStyle name="_단계천(수량)_006_부대공(1BL)2" xfId="2478"/>
    <cellStyle name="_단계천(수량)_01토공" xfId="2479"/>
    <cellStyle name="_단계천(수량)_01토공(A-)" xfId="2480"/>
    <cellStyle name="_단계천(수량)_05-가정배수관(WS)" xfId="22533"/>
    <cellStyle name="_단계천(수량)_05-가정배수관(WS)_03-관부설공" xfId="22534"/>
    <cellStyle name="_단계천(수량)_1-4.가시설공" xfId="22535"/>
    <cellStyle name="_단계천(수량)_1-4.가시설공 2" xfId="22536"/>
    <cellStyle name="_단계천(수량)_1-4.가시설공_1-4.가시설공" xfId="22537"/>
    <cellStyle name="_단계천(수량)_1-4.가시설공_1-4.가시설공 2" xfId="22538"/>
    <cellStyle name="_단계천(수량)_2.포장공(제1지구)" xfId="22539"/>
    <cellStyle name="_단계천(수량)_2.포장공(제1지구) 2" xfId="22540"/>
    <cellStyle name="_단계천(수량)_2.포장공(제1지구)_1-4.가시설공" xfId="22541"/>
    <cellStyle name="_단계천(수량)_2.포장공(제1지구)_1-4.가시설공 2" xfId="22542"/>
    <cellStyle name="_단계천(수량)_2.포장공(제1지구)_1-4.가시설공_1-4.가시설공" xfId="22543"/>
    <cellStyle name="_단계천(수량)_2.포장공(제1지구)_1-4.가시설공_1-4.가시설공 2" xfId="22544"/>
    <cellStyle name="_단계천(수량)_G-계산토공(관로)" xfId="2481"/>
    <cellStyle name="_단계천(수량)_OS_3 관부설공1" xfId="22545"/>
    <cellStyle name="_단계천(수량)_OS_3 관부설공1_3 관부설공" xfId="22546"/>
    <cellStyle name="_단계천(수량)_OS_3 관부설공1_3 관부설공-1" xfId="22547"/>
    <cellStyle name="_단계천(수량)_관로부(백신)" xfId="22548"/>
    <cellStyle name="_단계천(수량)_수량산출서(가담2리)" xfId="2482"/>
    <cellStyle name="_단계천(수량)_수량산출서(가담2리)_006_부대공(1BL)2" xfId="2483"/>
    <cellStyle name="_단계천(수량)_수량산출서(가담2리)_수량산출서(가담2리)" xfId="2484"/>
    <cellStyle name="_단계천(수량)_수량산출서(가담2리)_수량산출서(가담2리)_006_부대공(1BL)2" xfId="2485"/>
    <cellStyle name="_단계천(수량)_수량산출서(가담2리)_수량산출서(가담2리)_오수본관수량산출(가담2)" xfId="2486"/>
    <cellStyle name="_단계천(수량)_수량산출서(가담2리)_수량산출서(가담2리)_오수본관수량산출(가담2)_006_부대공(1BL)2" xfId="2487"/>
    <cellStyle name="_단계천(수량)_수량산출서(곡교리)" xfId="2488"/>
    <cellStyle name="_단계천(수량)_수량산출서(곡교리)_006_부대공(1BL)2" xfId="2489"/>
    <cellStyle name="_단계천(수량)_수량산출서(곡교리)_수량산출서(가담2리)" xfId="2490"/>
    <cellStyle name="_단계천(수량)_수량산출서(곡교리)_수량산출서(가담2리)_006_부대공(1BL)2" xfId="2491"/>
    <cellStyle name="_단계천(수량)_수량산출서(곡교리)_수량산출서(가담2리)_오수본관수량산출(가담2)" xfId="2492"/>
    <cellStyle name="_단계천(수량)_수량산출서(곡교리)_수량산출서(가담2리)_오수본관수량산출(가담2)_006_부대공(1BL)2" xfId="2493"/>
    <cellStyle name="_단계천(수량)_오수본관수량산출(가담2)" xfId="2494"/>
    <cellStyle name="_단계천(수량)_오수본관수량산출(가담2)_006_부대공(1BL)2" xfId="2495"/>
    <cellStyle name="_단계천(수량)_우수3_관부설공●" xfId="22549"/>
    <cellStyle name="_단계천(수량)_우수3_관부설공●_03-관부설공" xfId="22550"/>
    <cellStyle name="_단계천(수량)_운반비" xfId="2496"/>
    <cellStyle name="_단계천(수량)_운반비_총괄자재" xfId="2497"/>
    <cellStyle name="_단계천(수량)_취수시설" xfId="22551"/>
    <cellStyle name="_단계천(수량)_토공(3지구)" xfId="2498"/>
    <cellStyle name="_단계천(수량)_토공(3지구)_01토공" xfId="2499"/>
    <cellStyle name="_단계천(수량)_토공(3지구)_01토공(A-)" xfId="2500"/>
    <cellStyle name="_단계천(수량)_토공(3지구)_G-계산토공(관로)" xfId="2501"/>
    <cellStyle name="_단계천(수량)_토공(3지구)_운반비" xfId="2502"/>
    <cellStyle name="_단계천(수량)_토공(3지구)_운반비_총괄자재" xfId="2503"/>
    <cellStyle name="_단계천(수량)_토공(3지구)_토공(4지구)" xfId="2504"/>
    <cellStyle name="_단계천(수량)_토공(3지구)_토공(4지구)_01토공" xfId="2505"/>
    <cellStyle name="_단계천(수량)_토공(3지구)_토공(4지구)_01토공(A-)" xfId="2506"/>
    <cellStyle name="_단계천(수량)_토공(3지구)_토공(4지구)_G-계산토공(관로)" xfId="2507"/>
    <cellStyle name="_단계천(수량)_토공(3지구)_토공(4지구)_운반비" xfId="2508"/>
    <cellStyle name="_단계천(수량)_토공(3지구)_토공(4지구)_운반비_총괄자재" xfId="2509"/>
    <cellStyle name="_단계천(수량)_토공(3지구)_토공(4지구)_토공(4지구)" xfId="2510"/>
    <cellStyle name="_단계천(수량)_토공(3지구)_토공(4지구)_토공(4지구)_01토공" xfId="2511"/>
    <cellStyle name="_단계천(수량)_토공(3지구)_토공(4지구)_토공(4지구)_01토공(A-)" xfId="2512"/>
    <cellStyle name="_단계천(수량)_토공(3지구)_토공(4지구)_토공(4지구)_G-계산토공(관로)" xfId="2513"/>
    <cellStyle name="_단계천(수량)_토공(3지구)_토공(4지구)_토공(4지구)_운반비" xfId="2514"/>
    <cellStyle name="_단계천(수량)_토공(3지구)_토공(4지구)_토공(4지구)_운반비_총괄자재" xfId="2515"/>
    <cellStyle name="_단계천(수량)_토공(3지구)_토공(4지구)_토공(4지구)_토공-B" xfId="2516"/>
    <cellStyle name="_단계천(수량)_토공(3지구)_토공(4지구)_토공-B" xfId="2517"/>
    <cellStyle name="_단계천(수량)_토공(3지구)_토공-B" xfId="2518"/>
    <cellStyle name="_단계천(수량)_토공(4지구)" xfId="2519"/>
    <cellStyle name="_단계천(수량)_토공(4지구)_01토공" xfId="2520"/>
    <cellStyle name="_단계천(수량)_토공(4지구)_01토공(A-)" xfId="2521"/>
    <cellStyle name="_단계천(수량)_토공(4지구)_G-계산토공(관로)" xfId="2522"/>
    <cellStyle name="_단계천(수량)_토공(4지구)_운반비" xfId="2523"/>
    <cellStyle name="_단계천(수량)_토공(4지구)_운반비_총괄자재" xfId="2524"/>
    <cellStyle name="_단계천(수량)_토공(4지구)_토공(4지구)" xfId="2525"/>
    <cellStyle name="_단계천(수량)_토공(4지구)_토공(4지구)_01토공" xfId="2526"/>
    <cellStyle name="_단계천(수량)_토공(4지구)_토공(4지구)_01토공(A-)" xfId="2527"/>
    <cellStyle name="_단계천(수량)_토공(4지구)_토공(4지구)_G-계산토공(관로)" xfId="2528"/>
    <cellStyle name="_단계천(수량)_토공(4지구)_토공(4지구)_운반비" xfId="2529"/>
    <cellStyle name="_단계천(수량)_토공(4지구)_토공(4지구)_운반비_총괄자재" xfId="2530"/>
    <cellStyle name="_단계천(수량)_토공(4지구)_토공(4지구)_토공(3지구)" xfId="2531"/>
    <cellStyle name="_단계천(수량)_토공(4지구)_토공(4지구)_토공(3지구)_01토공" xfId="2532"/>
    <cellStyle name="_단계천(수량)_토공(4지구)_토공(4지구)_토공(3지구)_01토공(A-)" xfId="2533"/>
    <cellStyle name="_단계천(수량)_토공(4지구)_토공(4지구)_토공(3지구)_G-계산토공(관로)" xfId="2534"/>
    <cellStyle name="_단계천(수량)_토공(4지구)_토공(4지구)_토공(3지구)_운반비" xfId="2535"/>
    <cellStyle name="_단계천(수량)_토공(4지구)_토공(4지구)_토공(3지구)_운반비_총괄자재" xfId="2536"/>
    <cellStyle name="_단계천(수량)_토공(4지구)_토공(4지구)_토공(3지구)_토공(4지구)" xfId="2537"/>
    <cellStyle name="_단계천(수량)_토공(4지구)_토공(4지구)_토공(3지구)_토공(4지구)_01토공" xfId="2538"/>
    <cellStyle name="_단계천(수량)_토공(4지구)_토공(4지구)_토공(3지구)_토공(4지구)_01토공(A-)" xfId="2539"/>
    <cellStyle name="_단계천(수량)_토공(4지구)_토공(4지구)_토공(3지구)_토공(4지구)_G-계산토공(관로)" xfId="2540"/>
    <cellStyle name="_단계천(수량)_토공(4지구)_토공(4지구)_토공(3지구)_토공(4지구)_운반비" xfId="2541"/>
    <cellStyle name="_단계천(수량)_토공(4지구)_토공(4지구)_토공(3지구)_토공(4지구)_운반비_총괄자재" xfId="2542"/>
    <cellStyle name="_단계천(수량)_토공(4지구)_토공(4지구)_토공(3지구)_토공(4지구)_토공(4지구)" xfId="2543"/>
    <cellStyle name="_단계천(수량)_토공(4지구)_토공(4지구)_토공(3지구)_토공(4지구)_토공(4지구)_01토공" xfId="2544"/>
    <cellStyle name="_단계천(수량)_토공(4지구)_토공(4지구)_토공(3지구)_토공(4지구)_토공(4지구)_01토공(A-)" xfId="2545"/>
    <cellStyle name="_단계천(수량)_토공(4지구)_토공(4지구)_토공(3지구)_토공(4지구)_토공(4지구)_G-계산토공(관로)" xfId="2546"/>
    <cellStyle name="_단계천(수량)_토공(4지구)_토공(4지구)_토공(3지구)_토공(4지구)_토공(4지구)_운반비" xfId="2547"/>
    <cellStyle name="_단계천(수량)_토공(4지구)_토공(4지구)_토공(3지구)_토공(4지구)_토공(4지구)_운반비_총괄자재" xfId="2548"/>
    <cellStyle name="_단계천(수량)_토공(4지구)_토공(4지구)_토공(3지구)_토공(4지구)_토공(4지구)_토공-B" xfId="2549"/>
    <cellStyle name="_단계천(수량)_토공(4지구)_토공(4지구)_토공(3지구)_토공(4지구)_토공-B" xfId="2550"/>
    <cellStyle name="_단계천(수량)_토공(4지구)_토공(4지구)_토공(3지구)_토공-B" xfId="2551"/>
    <cellStyle name="_단계천(수량)_토공(4지구)_토공(4지구)_토공(4지구)" xfId="2552"/>
    <cellStyle name="_단계천(수량)_토공(4지구)_토공(4지구)_토공(4지구)_01토공" xfId="2553"/>
    <cellStyle name="_단계천(수량)_토공(4지구)_토공(4지구)_토공(4지구)_01토공(A-)" xfId="2554"/>
    <cellStyle name="_단계천(수량)_토공(4지구)_토공(4지구)_토공(4지구)_G-계산토공(관로)" xfId="2555"/>
    <cellStyle name="_단계천(수량)_토공(4지구)_토공(4지구)_토공(4지구)_운반비" xfId="2556"/>
    <cellStyle name="_단계천(수량)_토공(4지구)_토공(4지구)_토공(4지구)_운반비_총괄자재" xfId="2557"/>
    <cellStyle name="_단계천(수량)_토공(4지구)_토공(4지구)_토공(4지구)_토공-B" xfId="2558"/>
    <cellStyle name="_단계천(수량)_토공(4지구)_토공(4지구)_토공-B" xfId="2559"/>
    <cellStyle name="_단계천(수량)_토공(4지구)_토공-B" xfId="2560"/>
    <cellStyle name="_단계천(수량)_토공-B" xfId="2561"/>
    <cellStyle name="_단계천(수량)_토적계산서" xfId="22552"/>
    <cellStyle name="_단위(관파취)" xfId="22553"/>
    <cellStyle name="_대곡교 교각일반" xfId="22554"/>
    <cellStyle name="_대곡교 교각일반_2.3_퇴수관로" xfId="22555"/>
    <cellStyle name="_대곡교 교각일반_봉남교 교각수량" xfId="22556"/>
    <cellStyle name="_대곡교 교각일반_봉남교 교각수량_2.3_퇴수관로" xfId="22557"/>
    <cellStyle name="_대곡교 교각일반_봉남교 교대수량" xfId="22558"/>
    <cellStyle name="_대곡교 교각일반_봉남교 교대수량_2.3_퇴수관로" xfId="22559"/>
    <cellStyle name="_대곡교 교각일반_봉남교 상-하부수량-1" xfId="22560"/>
    <cellStyle name="_대곡교 교각일반_봉남교 상-하부수량-1_2.3_퇴수관로" xfId="22561"/>
    <cellStyle name="_대곡교 교각일반_봉남교 상-하부수량-3" xfId="22562"/>
    <cellStyle name="_대곡교 교각일반_봉남교 상-하부수량-3_2.3_퇴수관로" xfId="22563"/>
    <cellStyle name="_대곡교 교각일반_봉남교 상-하부수량-8" xfId="22564"/>
    <cellStyle name="_대곡교 교각일반_봉남교 상-하부수량-8_2.3_퇴수관로" xfId="22565"/>
    <cellStyle name="_대곡교 교각일반수량" xfId="22566"/>
    <cellStyle name="_대곡교 교각일반수량_2.3_퇴수관로" xfId="22567"/>
    <cellStyle name="_대곡교 교각일반수량_봉남교 교각수량" xfId="22568"/>
    <cellStyle name="_대곡교 교각일반수량_봉남교 교각수량_2.3_퇴수관로" xfId="22569"/>
    <cellStyle name="_대곡교 교각일반수량_봉남교 교대수량" xfId="22570"/>
    <cellStyle name="_대곡교 교각일반수량_봉남교 교대수량_2.3_퇴수관로" xfId="22571"/>
    <cellStyle name="_대곡교 교각일반수량_봉남교 상-하부수량-1" xfId="22572"/>
    <cellStyle name="_대곡교 교각일반수량_봉남교 상-하부수량-1_2.3_퇴수관로" xfId="22573"/>
    <cellStyle name="_대곡교 교각일반수량_봉남교 상-하부수량-3" xfId="22574"/>
    <cellStyle name="_대곡교 교각일반수량_봉남교 상-하부수량-3_2.3_퇴수관로" xfId="22575"/>
    <cellStyle name="_대곡교 교각일반수량_봉남교 상-하부수량-8" xfId="22576"/>
    <cellStyle name="_대곡교 교각일반수량_봉남교 상-하부수량-8_2.3_퇴수관로" xfId="22577"/>
    <cellStyle name="_대곡교 교대" xfId="22578"/>
    <cellStyle name="_대곡교 교대_2.3_퇴수관로" xfId="22579"/>
    <cellStyle name="_대곡교 교대_봉남교 교각수량" xfId="22580"/>
    <cellStyle name="_대곡교 교대_봉남교 교각수량_2.3_퇴수관로" xfId="22581"/>
    <cellStyle name="_대곡교 교대_봉남교 교대수량" xfId="22582"/>
    <cellStyle name="_대곡교 교대_봉남교 교대수량_2.3_퇴수관로" xfId="22583"/>
    <cellStyle name="_대곡교 교대_봉남교 상-하부수량-1" xfId="22584"/>
    <cellStyle name="_대곡교 교대_봉남교 상-하부수량-1_2.3_퇴수관로" xfId="22585"/>
    <cellStyle name="_대곡교 교대_봉남교 상-하부수량-3" xfId="22586"/>
    <cellStyle name="_대곡교 교대_봉남교 상-하부수량-3_2.3_퇴수관로" xfId="22587"/>
    <cellStyle name="_대곡교 교대_봉남교 상-하부수량-8" xfId="22588"/>
    <cellStyle name="_대곡교 교대_봉남교 상-하부수량-8_2.3_퇴수관로" xfId="22589"/>
    <cellStyle name="_대곡교 상부수량" xfId="22590"/>
    <cellStyle name="_대곡교 상부수량_2.3_퇴수관로" xfId="22591"/>
    <cellStyle name="_대곡교 상부수량_봉남교 교각수량" xfId="22592"/>
    <cellStyle name="_대곡교 상부수량_봉남교 교각수량_2.3_퇴수관로" xfId="22593"/>
    <cellStyle name="_대곡교 상부수량_봉남교 교대수량" xfId="22594"/>
    <cellStyle name="_대곡교 상부수량_봉남교 교대수량_2.3_퇴수관로" xfId="22595"/>
    <cellStyle name="_대곡교 상부수량_봉남교 상-하부수량-1" xfId="22596"/>
    <cellStyle name="_대곡교 상부수량_봉남교 상-하부수량-1_2.3_퇴수관로" xfId="22597"/>
    <cellStyle name="_대곡교 상부수량_봉남교 상-하부수량-3" xfId="22598"/>
    <cellStyle name="_대곡교 상부수량_봉남교 상-하부수량-3_2.3_퇴수관로" xfId="22599"/>
    <cellStyle name="_대곡교 상부수량_봉남교 상-하부수량-8" xfId="22600"/>
    <cellStyle name="_대곡교 상부수량_봉남교 상-하부수량-8_2.3_퇴수관로" xfId="22601"/>
    <cellStyle name="_대곡교 일반수량" xfId="22602"/>
    <cellStyle name="_대곡교 일반수량_2.3_퇴수관로" xfId="22603"/>
    <cellStyle name="_대곡교 일반수량_봉남교 교각수량" xfId="22604"/>
    <cellStyle name="_대곡교 일반수량_봉남교 교각수량_2.3_퇴수관로" xfId="22605"/>
    <cellStyle name="_대곡교 일반수량_봉남교 교대수량" xfId="22606"/>
    <cellStyle name="_대곡교 일반수량_봉남교 교대수량_2.3_퇴수관로" xfId="22607"/>
    <cellStyle name="_대곡교 일반수량_봉남교 상-하부수량-1" xfId="22608"/>
    <cellStyle name="_대곡교 일반수량_봉남교 상-하부수량-1_2.3_퇴수관로" xfId="22609"/>
    <cellStyle name="_대곡교 일반수량_봉남교 상-하부수량-3" xfId="22610"/>
    <cellStyle name="_대곡교 일반수량_봉남교 상-하부수량-3_2.3_퇴수관로" xfId="22611"/>
    <cellStyle name="_대곡교 일반수량_봉남교 상-하부수량-8" xfId="22612"/>
    <cellStyle name="_대곡교 일반수량_봉남교 상-하부수량-8_2.3_퇴수관로" xfId="22613"/>
    <cellStyle name="_대곡교 토공수량" xfId="22614"/>
    <cellStyle name="_대곡교(교대수량)" xfId="22615"/>
    <cellStyle name="_대곡교(교대수량)_2.3_퇴수관로" xfId="22616"/>
    <cellStyle name="_대곡교(교대수량)_봉남교 교각수량" xfId="22617"/>
    <cellStyle name="_대곡교(교대수량)_봉남교 교각수량_2.3_퇴수관로" xfId="22618"/>
    <cellStyle name="_대곡교(교대수량)_봉남교 교대수량" xfId="22619"/>
    <cellStyle name="_대곡교(교대수량)_봉남교 교대수량_2.3_퇴수관로" xfId="22620"/>
    <cellStyle name="_대곡교(교대수량)_봉남교 상-하부수량-1" xfId="22621"/>
    <cellStyle name="_대곡교(교대수량)_봉남교 상-하부수량-1_2.3_퇴수관로" xfId="22622"/>
    <cellStyle name="_대곡교(교대수량)_봉남교 상-하부수량-3" xfId="22623"/>
    <cellStyle name="_대곡교(교대수량)_봉남교 상-하부수량-3_2.3_퇴수관로" xfId="22624"/>
    <cellStyle name="_대곡교(교대수량)_봉남교 상-하부수량-8" xfId="22625"/>
    <cellStyle name="_대곡교(교대수량)_봉남교 상-하부수량-8_2.3_퇴수관로" xfId="22626"/>
    <cellStyle name="_대곡교(진짜)" xfId="22627"/>
    <cellStyle name="_대곡교(진짜)_2.3_퇴수관로" xfId="22628"/>
    <cellStyle name="_대곡교(진짜)_봉남교 교각수량" xfId="22629"/>
    <cellStyle name="_대곡교(진짜)_봉남교 교각수량_2.3_퇴수관로" xfId="22630"/>
    <cellStyle name="_대곡교(진짜)_봉남교 교대수량" xfId="22631"/>
    <cellStyle name="_대곡교(진짜)_봉남교 교대수량_2.3_퇴수관로" xfId="22632"/>
    <cellStyle name="_대곡교(진짜)_봉남교 상-하부수량-1" xfId="22633"/>
    <cellStyle name="_대곡교(진짜)_봉남교 상-하부수량-1_2.3_퇴수관로" xfId="22634"/>
    <cellStyle name="_대곡교(진짜)_봉남교 상-하부수량-3" xfId="22635"/>
    <cellStyle name="_대곡교(진짜)_봉남교 상-하부수량-3_2.3_퇴수관로" xfId="22636"/>
    <cellStyle name="_대곡교(진짜)_봉남교 상-하부수량-8" xfId="22637"/>
    <cellStyle name="_대곡교(진짜)_봉남교 상-하부수량-8_2.3_퇴수관로" xfId="22638"/>
    <cellStyle name="_대곡교(진짜진짜)" xfId="22639"/>
    <cellStyle name="_대곡교(진짜진짜)_2.3_퇴수관로" xfId="22640"/>
    <cellStyle name="_대곡교(진짜진짜)_봉남교 교각수량" xfId="22641"/>
    <cellStyle name="_대곡교(진짜진짜)_봉남교 교각수량_2.3_퇴수관로" xfId="22642"/>
    <cellStyle name="_대곡교(진짜진짜)_봉남교 교대수량" xfId="22643"/>
    <cellStyle name="_대곡교(진짜진짜)_봉남교 교대수량_2.3_퇴수관로" xfId="22644"/>
    <cellStyle name="_대곡교(진짜진짜)_봉남교 상-하부수량-1" xfId="22645"/>
    <cellStyle name="_대곡교(진짜진짜)_봉남교 상-하부수량-1_2.3_퇴수관로" xfId="22646"/>
    <cellStyle name="_대곡교(진짜진짜)_봉남교 상-하부수량-3" xfId="22647"/>
    <cellStyle name="_대곡교(진짜진짜)_봉남교 상-하부수량-3_2.3_퇴수관로" xfId="22648"/>
    <cellStyle name="_대곡교(진짜진짜)_봉남교 상-하부수량-8" xfId="22649"/>
    <cellStyle name="_대곡교(진짜진짜)_봉남교 상-하부수량-8_2.3_퇴수관로" xfId="22650"/>
    <cellStyle name="_대국교일반수량" xfId="2562"/>
    <cellStyle name="_대장구조물공" xfId="2563"/>
    <cellStyle name="_대장-구조물공" xfId="2564"/>
    <cellStyle name="_대장구조물공 2" xfId="22651"/>
    <cellStyle name="_대장-구조물공 2" xfId="22652"/>
    <cellStyle name="_대장구조물공 3" xfId="22653"/>
    <cellStyle name="_대장-구조물공 3" xfId="22654"/>
    <cellStyle name="_대장구조물공_드레인 관로 토공" xfId="2565"/>
    <cellStyle name="_대장-구조물공_드레인 관로 토공" xfId="2566"/>
    <cellStyle name="_도곡1교 교대 수량" xfId="2567"/>
    <cellStyle name="_도곡1교 교대 수량_006_부대공(1BL)2" xfId="2568"/>
    <cellStyle name="_도곡1교 교대 수량_3.부대공(선학)" xfId="2569"/>
    <cellStyle name="_도곡1교 교대 수량_6.부대공(우수-17블럭)" xfId="2570"/>
    <cellStyle name="_도곡1교 교대 수량_6.부대공-1(우수-12블럭)" xfId="2571"/>
    <cellStyle name="_도곡1교 교대 수량_6.부대공-1(우수-13블럭)" xfId="2572"/>
    <cellStyle name="_도곡1교 교대 수량_7.부대공(8블럭)-우수" xfId="2573"/>
    <cellStyle name="_도곡1교 교대 수량_7.부대공(오수-13블럭)" xfId="2574"/>
    <cellStyle name="_도곡1교 교대 수량_7.부대공(오수-1블럭)" xfId="2575"/>
    <cellStyle name="_도곡1교 교대 수량_구조물깨기(남일보은2-1공구) " xfId="48681"/>
    <cellStyle name="_도곡1교 교대 수량_최종수로암거" xfId="2576"/>
    <cellStyle name="_도곡1교 교대 수량_최종수로암거_006_부대공(1BL)2" xfId="2577"/>
    <cellStyle name="_도곡1교 교대 수량_최종수로암거_3.부대공(선학)" xfId="2578"/>
    <cellStyle name="_도곡1교 교대 수량_최종수로암거_6.부대공(우수-17블럭)" xfId="2579"/>
    <cellStyle name="_도곡1교 교대 수량_최종수로암거_6.부대공-1(우수-12블럭)" xfId="2580"/>
    <cellStyle name="_도곡1교 교대 수량_최종수로암거_6.부대공-1(우수-13블럭)" xfId="2581"/>
    <cellStyle name="_도곡1교 교대 수량_최종수로암거_7.부대공(8블럭)-우수" xfId="2582"/>
    <cellStyle name="_도곡1교 교대 수량_최종수로암거_7.부대공(오수-13블럭)" xfId="2583"/>
    <cellStyle name="_도곡1교 교대 수량_최종수로암거_7.부대공(오수-1블럭)" xfId="2584"/>
    <cellStyle name="_도곡1교 교대 수량_최종수로암거_최종수로암거" xfId="2585"/>
    <cellStyle name="_도곡1교 교대 수량_최종수로암거_최종수로암거_006_부대공(1BL)2" xfId="2586"/>
    <cellStyle name="_도곡1교 교대 수량_최종수로암거_최종수로암거_3.부대공(선학)" xfId="2587"/>
    <cellStyle name="_도곡1교 교대 수량_최종수로암거_최종수로암거_6.부대공(우수-17블럭)" xfId="2588"/>
    <cellStyle name="_도곡1교 교대 수량_최종수로암거_최종수로암거_6.부대공-1(우수-12블럭)" xfId="2589"/>
    <cellStyle name="_도곡1교 교대 수량_최종수로암거_최종수로암거_6.부대공-1(우수-13블럭)" xfId="2590"/>
    <cellStyle name="_도곡1교 교대 수량_최종수로암거_최종수로암거_7.부대공(8블럭)-우수" xfId="2591"/>
    <cellStyle name="_도곡1교 교대 수량_최종수로암거_최종수로암거_7.부대공(오수-13블럭)" xfId="2592"/>
    <cellStyle name="_도곡1교 교대 수량_최종수로암거_최종수로암거_7.부대공(오수-1블럭)" xfId="2593"/>
    <cellStyle name="_도곡1교 교대(시점) 수량" xfId="2594"/>
    <cellStyle name="_도곡1교 교대(시점) 수량_006_부대공(1BL)2" xfId="2595"/>
    <cellStyle name="_도곡1교 교대(시점) 수량_3.부대공(선학)" xfId="2596"/>
    <cellStyle name="_도곡1교 교대(시점) 수량_6.부대공(우수-17블럭)" xfId="2597"/>
    <cellStyle name="_도곡1교 교대(시점) 수량_6.부대공-1(우수-12블럭)" xfId="2598"/>
    <cellStyle name="_도곡1교 교대(시점) 수량_6.부대공-1(우수-13블럭)" xfId="2599"/>
    <cellStyle name="_도곡1교 교대(시점) 수량_7.부대공(8블럭)-우수" xfId="2600"/>
    <cellStyle name="_도곡1교 교대(시점) 수량_7.부대공(오수-13블럭)" xfId="2601"/>
    <cellStyle name="_도곡1교 교대(시점) 수량_7.부대공(오수-1블럭)" xfId="2602"/>
    <cellStyle name="_도곡1교 교대(시점) 수량_구조물깨기(남일보은2-1공구) " xfId="48682"/>
    <cellStyle name="_도곡1교 교대(시점) 수량_최종수로암거" xfId="2603"/>
    <cellStyle name="_도곡1교 교대(시점) 수량_최종수로암거_006_부대공(1BL)2" xfId="2604"/>
    <cellStyle name="_도곡1교 교대(시점) 수량_최종수로암거_3.부대공(선학)" xfId="2605"/>
    <cellStyle name="_도곡1교 교대(시점) 수량_최종수로암거_6.부대공(우수-17블럭)" xfId="2606"/>
    <cellStyle name="_도곡1교 교대(시점) 수량_최종수로암거_6.부대공-1(우수-12블럭)" xfId="2607"/>
    <cellStyle name="_도곡1교 교대(시점) 수량_최종수로암거_6.부대공-1(우수-13블럭)" xfId="2608"/>
    <cellStyle name="_도곡1교 교대(시점) 수량_최종수로암거_7.부대공(8블럭)-우수" xfId="2609"/>
    <cellStyle name="_도곡1교 교대(시점) 수량_최종수로암거_7.부대공(오수-13블럭)" xfId="2610"/>
    <cellStyle name="_도곡1교 교대(시점) 수량_최종수로암거_7.부대공(오수-1블럭)" xfId="2611"/>
    <cellStyle name="_도곡1교 교대(시점) 수량_최종수로암거_최종수로암거" xfId="2612"/>
    <cellStyle name="_도곡1교 교대(시점) 수량_최종수로암거_최종수로암거_006_부대공(1BL)2" xfId="2613"/>
    <cellStyle name="_도곡1교 교대(시점) 수량_최종수로암거_최종수로암거_3.부대공(선학)" xfId="2614"/>
    <cellStyle name="_도곡1교 교대(시점) 수량_최종수로암거_최종수로암거_6.부대공(우수-17블럭)" xfId="2615"/>
    <cellStyle name="_도곡1교 교대(시점) 수량_최종수로암거_최종수로암거_6.부대공-1(우수-12블럭)" xfId="2616"/>
    <cellStyle name="_도곡1교 교대(시점) 수량_최종수로암거_최종수로암거_6.부대공-1(우수-13블럭)" xfId="2617"/>
    <cellStyle name="_도곡1교 교대(시점) 수량_최종수로암거_최종수로암거_7.부대공(8블럭)-우수" xfId="2618"/>
    <cellStyle name="_도곡1교 교대(시점) 수량_최종수로암거_최종수로암거_7.부대공(오수-13블럭)" xfId="2619"/>
    <cellStyle name="_도곡1교 교대(시점) 수량_최종수로암거_최종수로암거_7.부대공(오수-1블럭)" xfId="2620"/>
    <cellStyle name="_도곡1교 하부공 수량" xfId="2621"/>
    <cellStyle name="_도곡1교 하부공 수량_006_부대공(1BL)2" xfId="2622"/>
    <cellStyle name="_도곡1교 하부공 수량_3.부대공(선학)" xfId="2623"/>
    <cellStyle name="_도곡1교 하부공 수량_6.부대공(우수-17블럭)" xfId="2624"/>
    <cellStyle name="_도곡1교 하부공 수량_6.부대공-1(우수-12블럭)" xfId="2625"/>
    <cellStyle name="_도곡1교 하부공 수량_6.부대공-1(우수-13블럭)" xfId="2626"/>
    <cellStyle name="_도곡1교 하부공 수량_7.부대공(8블럭)-우수" xfId="2627"/>
    <cellStyle name="_도곡1교 하부공 수량_7.부대공(오수-13블럭)" xfId="2628"/>
    <cellStyle name="_도곡1교 하부공 수량_7.부대공(오수-1블럭)" xfId="2629"/>
    <cellStyle name="_도곡1교 하부공 수량_구조물깨기(남일보은2-1공구) " xfId="48683"/>
    <cellStyle name="_도곡1교 하부공 수량_최종수로암거" xfId="2630"/>
    <cellStyle name="_도곡1교 하부공 수량_최종수로암거_006_부대공(1BL)2" xfId="2631"/>
    <cellStyle name="_도곡1교 하부공 수량_최종수로암거_3.부대공(선학)" xfId="2632"/>
    <cellStyle name="_도곡1교 하부공 수량_최종수로암거_6.부대공(우수-17블럭)" xfId="2633"/>
    <cellStyle name="_도곡1교 하부공 수량_최종수로암거_6.부대공-1(우수-12블럭)" xfId="2634"/>
    <cellStyle name="_도곡1교 하부공 수량_최종수로암거_6.부대공-1(우수-13블럭)" xfId="2635"/>
    <cellStyle name="_도곡1교 하부공 수량_최종수로암거_7.부대공(8블럭)-우수" xfId="2636"/>
    <cellStyle name="_도곡1교 하부공 수량_최종수로암거_7.부대공(오수-13블럭)" xfId="2637"/>
    <cellStyle name="_도곡1교 하부공 수량_최종수로암거_7.부대공(오수-1블럭)" xfId="2638"/>
    <cellStyle name="_도곡1교 하부공 수량_최종수로암거_최종수로암거" xfId="2639"/>
    <cellStyle name="_도곡1교 하부공 수량_최종수로암거_최종수로암거_006_부대공(1BL)2" xfId="2640"/>
    <cellStyle name="_도곡1교 하부공 수량_최종수로암거_최종수로암거_3.부대공(선학)" xfId="2641"/>
    <cellStyle name="_도곡1교 하부공 수량_최종수로암거_최종수로암거_6.부대공(우수-17블럭)" xfId="2642"/>
    <cellStyle name="_도곡1교 하부공 수량_최종수로암거_최종수로암거_6.부대공-1(우수-12블럭)" xfId="2643"/>
    <cellStyle name="_도곡1교 하부공 수량_최종수로암거_최종수로암거_6.부대공-1(우수-13블럭)" xfId="2644"/>
    <cellStyle name="_도곡1교 하부공 수량_최종수로암거_최종수로암거_7.부대공(8블럭)-우수" xfId="2645"/>
    <cellStyle name="_도곡1교 하부공 수량_최종수로암거_최종수로암거_7.부대공(오수-13블럭)" xfId="2646"/>
    <cellStyle name="_도곡1교 하부공 수량_최종수로암거_최종수로암거_7.부대공(오수-1블럭)" xfId="2647"/>
    <cellStyle name="_도곡2교 교대 수량" xfId="2648"/>
    <cellStyle name="_도곡2교 교대 수량_006_부대공(1BL)2" xfId="2649"/>
    <cellStyle name="_도곡2교 교대 수량_3.부대공(선학)" xfId="2650"/>
    <cellStyle name="_도곡2교 교대 수량_6.부대공(우수-17블럭)" xfId="2651"/>
    <cellStyle name="_도곡2교 교대 수량_6.부대공-1(우수-12블럭)" xfId="2652"/>
    <cellStyle name="_도곡2교 교대 수량_6.부대공-1(우수-13블럭)" xfId="2653"/>
    <cellStyle name="_도곡2교 교대 수량_7.부대공(8블럭)-우수" xfId="2654"/>
    <cellStyle name="_도곡2교 교대 수량_7.부대공(오수-13블럭)" xfId="2655"/>
    <cellStyle name="_도곡2교 교대 수량_7.부대공(오수-1블럭)" xfId="2656"/>
    <cellStyle name="_도곡2교 교대 수량_구조물깨기(남일보은2-1공구) " xfId="48684"/>
    <cellStyle name="_도곡2교 교대 수량_최종수로암거" xfId="2657"/>
    <cellStyle name="_도곡2교 교대 수량_최종수로암거_006_부대공(1BL)2" xfId="2658"/>
    <cellStyle name="_도곡2교 교대 수량_최종수로암거_3.부대공(선학)" xfId="2659"/>
    <cellStyle name="_도곡2교 교대 수량_최종수로암거_6.부대공(우수-17블럭)" xfId="2660"/>
    <cellStyle name="_도곡2교 교대 수량_최종수로암거_6.부대공-1(우수-12블럭)" xfId="2661"/>
    <cellStyle name="_도곡2교 교대 수량_최종수로암거_6.부대공-1(우수-13블럭)" xfId="2662"/>
    <cellStyle name="_도곡2교 교대 수량_최종수로암거_7.부대공(8블럭)-우수" xfId="2663"/>
    <cellStyle name="_도곡2교 교대 수량_최종수로암거_7.부대공(오수-13블럭)" xfId="2664"/>
    <cellStyle name="_도곡2교 교대 수량_최종수로암거_7.부대공(오수-1블럭)" xfId="2665"/>
    <cellStyle name="_도곡2교 교대 수량_최종수로암거_최종수로암거" xfId="2666"/>
    <cellStyle name="_도곡2교 교대 수량_최종수로암거_최종수로암거_006_부대공(1BL)2" xfId="2667"/>
    <cellStyle name="_도곡2교 교대 수량_최종수로암거_최종수로암거_3.부대공(선학)" xfId="2668"/>
    <cellStyle name="_도곡2교 교대 수량_최종수로암거_최종수로암거_6.부대공(우수-17블럭)" xfId="2669"/>
    <cellStyle name="_도곡2교 교대 수량_최종수로암거_최종수로암거_6.부대공-1(우수-12블럭)" xfId="2670"/>
    <cellStyle name="_도곡2교 교대 수량_최종수로암거_최종수로암거_6.부대공-1(우수-13블럭)" xfId="2671"/>
    <cellStyle name="_도곡2교 교대 수량_최종수로암거_최종수로암거_7.부대공(8블럭)-우수" xfId="2672"/>
    <cellStyle name="_도곡2교 교대 수량_최종수로암거_최종수로암거_7.부대공(오수-13블럭)" xfId="2673"/>
    <cellStyle name="_도곡2교 교대 수량_최종수로암거_최종수로암거_7.부대공(오수-1블럭)" xfId="2674"/>
    <cellStyle name="_도곡2교 교대(종점) 수량" xfId="2675"/>
    <cellStyle name="_도곡2교 교대(종점) 수량_006_부대공(1BL)2" xfId="2676"/>
    <cellStyle name="_도곡2교 교대(종점) 수량_3.부대공(선학)" xfId="2677"/>
    <cellStyle name="_도곡2교 교대(종점) 수량_6.부대공(우수-17블럭)" xfId="2678"/>
    <cellStyle name="_도곡2교 교대(종점) 수량_6.부대공-1(우수-12블럭)" xfId="2679"/>
    <cellStyle name="_도곡2교 교대(종점) 수량_6.부대공-1(우수-13블럭)" xfId="2680"/>
    <cellStyle name="_도곡2교 교대(종점) 수량_7.부대공(8블럭)-우수" xfId="2681"/>
    <cellStyle name="_도곡2교 교대(종점) 수량_7.부대공(오수-13블럭)" xfId="2682"/>
    <cellStyle name="_도곡2교 교대(종점) 수량_7.부대공(오수-1블럭)" xfId="2683"/>
    <cellStyle name="_도곡2교 교대(종점) 수량_구조물깨기(남일보은2-1공구) " xfId="48685"/>
    <cellStyle name="_도곡2교 교대(종점) 수량_최종수로암거" xfId="2684"/>
    <cellStyle name="_도곡2교 교대(종점) 수량_최종수로암거_006_부대공(1BL)2" xfId="2685"/>
    <cellStyle name="_도곡2교 교대(종점) 수량_최종수로암거_3.부대공(선학)" xfId="2686"/>
    <cellStyle name="_도곡2교 교대(종점) 수량_최종수로암거_6.부대공(우수-17블럭)" xfId="2687"/>
    <cellStyle name="_도곡2교 교대(종점) 수량_최종수로암거_6.부대공-1(우수-12블럭)" xfId="2688"/>
    <cellStyle name="_도곡2교 교대(종점) 수량_최종수로암거_6.부대공-1(우수-13블럭)" xfId="2689"/>
    <cellStyle name="_도곡2교 교대(종점) 수량_최종수로암거_7.부대공(8블럭)-우수" xfId="2690"/>
    <cellStyle name="_도곡2교 교대(종점) 수량_최종수로암거_7.부대공(오수-13블럭)" xfId="2691"/>
    <cellStyle name="_도곡2교 교대(종점) 수량_최종수로암거_7.부대공(오수-1블럭)" xfId="2692"/>
    <cellStyle name="_도곡2교 교대(종점) 수량_최종수로암거_최종수로암거" xfId="2693"/>
    <cellStyle name="_도곡2교 교대(종점) 수량_최종수로암거_최종수로암거_006_부대공(1BL)2" xfId="2694"/>
    <cellStyle name="_도곡2교 교대(종점) 수량_최종수로암거_최종수로암거_3.부대공(선학)" xfId="2695"/>
    <cellStyle name="_도곡2교 교대(종점) 수량_최종수로암거_최종수로암거_6.부대공(우수-17블럭)" xfId="2696"/>
    <cellStyle name="_도곡2교 교대(종점) 수량_최종수로암거_최종수로암거_6.부대공-1(우수-12블럭)" xfId="2697"/>
    <cellStyle name="_도곡2교 교대(종점) 수량_최종수로암거_최종수로암거_6.부대공-1(우수-13블럭)" xfId="2698"/>
    <cellStyle name="_도곡2교 교대(종점) 수량_최종수로암거_최종수로암거_7.부대공(8블럭)-우수" xfId="2699"/>
    <cellStyle name="_도곡2교 교대(종점) 수량_최종수로암거_최종수로암거_7.부대공(오수-13블럭)" xfId="2700"/>
    <cellStyle name="_도곡2교 교대(종점) 수량_최종수로암거_최종수로암거_7.부대공(오수-1블럭)" xfId="2701"/>
    <cellStyle name="_도곡3교 교대 수량" xfId="2702"/>
    <cellStyle name="_도곡3교 교대 수량_006_부대공(1BL)2" xfId="2703"/>
    <cellStyle name="_도곡3교 교대 수량_3.부대공(선학)" xfId="2704"/>
    <cellStyle name="_도곡3교 교대 수량_6.부대공(우수-17블럭)" xfId="2705"/>
    <cellStyle name="_도곡3교 교대 수량_6.부대공-1(우수-12블럭)" xfId="2706"/>
    <cellStyle name="_도곡3교 교대 수량_6.부대공-1(우수-13블럭)" xfId="2707"/>
    <cellStyle name="_도곡3교 교대 수량_7.부대공(8블럭)-우수" xfId="2708"/>
    <cellStyle name="_도곡3교 교대 수량_7.부대공(오수-13블럭)" xfId="2709"/>
    <cellStyle name="_도곡3교 교대 수량_7.부대공(오수-1블럭)" xfId="2710"/>
    <cellStyle name="_도곡3교 교대 수량_구조물깨기(남일보은2-1공구) " xfId="48686"/>
    <cellStyle name="_도곡3교 교대 수량_최종수로암거" xfId="2711"/>
    <cellStyle name="_도곡3교 교대 수량_최종수로암거_006_부대공(1BL)2" xfId="2712"/>
    <cellStyle name="_도곡3교 교대 수량_최종수로암거_3.부대공(선학)" xfId="2713"/>
    <cellStyle name="_도곡3교 교대 수량_최종수로암거_6.부대공(우수-17블럭)" xfId="2714"/>
    <cellStyle name="_도곡3교 교대 수량_최종수로암거_6.부대공-1(우수-12블럭)" xfId="2715"/>
    <cellStyle name="_도곡3교 교대 수량_최종수로암거_6.부대공-1(우수-13블럭)" xfId="2716"/>
    <cellStyle name="_도곡3교 교대 수량_최종수로암거_7.부대공(8블럭)-우수" xfId="2717"/>
    <cellStyle name="_도곡3교 교대 수량_최종수로암거_7.부대공(오수-13블럭)" xfId="2718"/>
    <cellStyle name="_도곡3교 교대 수량_최종수로암거_7.부대공(오수-1블럭)" xfId="2719"/>
    <cellStyle name="_도곡3교 교대 수량_최종수로암거_최종수로암거" xfId="2720"/>
    <cellStyle name="_도곡3교 교대 수량_최종수로암거_최종수로암거_006_부대공(1BL)2" xfId="2721"/>
    <cellStyle name="_도곡3교 교대 수량_최종수로암거_최종수로암거_3.부대공(선학)" xfId="2722"/>
    <cellStyle name="_도곡3교 교대 수량_최종수로암거_최종수로암거_6.부대공(우수-17블럭)" xfId="2723"/>
    <cellStyle name="_도곡3교 교대 수량_최종수로암거_최종수로암거_6.부대공-1(우수-12블럭)" xfId="2724"/>
    <cellStyle name="_도곡3교 교대 수량_최종수로암거_최종수로암거_6.부대공-1(우수-13블럭)" xfId="2725"/>
    <cellStyle name="_도곡3교 교대 수량_최종수로암거_최종수로암거_7.부대공(8블럭)-우수" xfId="2726"/>
    <cellStyle name="_도곡3교 교대 수량_최종수로암거_최종수로암거_7.부대공(오수-13블럭)" xfId="2727"/>
    <cellStyle name="_도곡3교 교대 수량_최종수로암거_최종수로암거_7.부대공(오수-1블럭)" xfId="2728"/>
    <cellStyle name="_도곡4교 하부공 수량" xfId="2729"/>
    <cellStyle name="_도곡4교 하부공 수량_006_부대공(1BL)2" xfId="2730"/>
    <cellStyle name="_도곡4교 하부공 수량_3.부대공(선학)" xfId="2731"/>
    <cellStyle name="_도곡4교 하부공 수량_6.부대공(우수-17블럭)" xfId="2732"/>
    <cellStyle name="_도곡4교 하부공 수량_6.부대공-1(우수-12블럭)" xfId="2733"/>
    <cellStyle name="_도곡4교 하부공 수량_6.부대공-1(우수-13블럭)" xfId="2734"/>
    <cellStyle name="_도곡4교 하부공 수량_7.부대공(8블럭)-우수" xfId="2735"/>
    <cellStyle name="_도곡4교 하부공 수량_7.부대공(오수-13블럭)" xfId="2736"/>
    <cellStyle name="_도곡4교 하부공 수량_7.부대공(오수-1블럭)" xfId="2737"/>
    <cellStyle name="_도곡4교 하부공 수량_구조물깨기(남일보은2-1공구) " xfId="48687"/>
    <cellStyle name="_도곡4교 하부공 수량_최종수로암거" xfId="2738"/>
    <cellStyle name="_도곡4교 하부공 수량_최종수로암거_006_부대공(1BL)2" xfId="2739"/>
    <cellStyle name="_도곡4교 하부공 수량_최종수로암거_3.부대공(선학)" xfId="2740"/>
    <cellStyle name="_도곡4교 하부공 수량_최종수로암거_6.부대공(우수-17블럭)" xfId="2741"/>
    <cellStyle name="_도곡4교 하부공 수량_최종수로암거_6.부대공-1(우수-12블럭)" xfId="2742"/>
    <cellStyle name="_도곡4교 하부공 수량_최종수로암거_6.부대공-1(우수-13블럭)" xfId="2743"/>
    <cellStyle name="_도곡4교 하부공 수량_최종수로암거_7.부대공(8블럭)-우수" xfId="2744"/>
    <cellStyle name="_도곡4교 하부공 수량_최종수로암거_7.부대공(오수-13블럭)" xfId="2745"/>
    <cellStyle name="_도곡4교 하부공 수량_최종수로암거_7.부대공(오수-1블럭)" xfId="2746"/>
    <cellStyle name="_도곡4교 하부공 수량_최종수로암거_최종수로암거" xfId="2747"/>
    <cellStyle name="_도곡4교 하부공 수량_최종수로암거_최종수로암거_006_부대공(1BL)2" xfId="2748"/>
    <cellStyle name="_도곡4교 하부공 수량_최종수로암거_최종수로암거_3.부대공(선학)" xfId="2749"/>
    <cellStyle name="_도곡4교 하부공 수량_최종수로암거_최종수로암거_6.부대공(우수-17블럭)" xfId="2750"/>
    <cellStyle name="_도곡4교 하부공 수량_최종수로암거_최종수로암거_6.부대공-1(우수-12블럭)" xfId="2751"/>
    <cellStyle name="_도곡4교 하부공 수량_최종수로암거_최종수로암거_6.부대공-1(우수-13블럭)" xfId="2752"/>
    <cellStyle name="_도곡4교 하부공 수량_최종수로암거_최종수로암거_7.부대공(8블럭)-우수" xfId="2753"/>
    <cellStyle name="_도곡4교 하부공 수량_최종수로암거_최종수로암거_7.부대공(오수-13블럭)" xfId="2754"/>
    <cellStyle name="_도곡4교 하부공 수량_최종수로암거_최종수로암거_7.부대공(오수-1블럭)" xfId="2755"/>
    <cellStyle name="_도곡교 교대 수량" xfId="2756"/>
    <cellStyle name="_도곡교 교대 수량_006_부대공(1BL)2" xfId="2757"/>
    <cellStyle name="_도곡교 교대 수량_3.부대공(선학)" xfId="2758"/>
    <cellStyle name="_도곡교 교대 수량_6.부대공(우수-17블럭)" xfId="2759"/>
    <cellStyle name="_도곡교 교대 수량_6.부대공-1(우수-12블럭)" xfId="2760"/>
    <cellStyle name="_도곡교 교대 수량_6.부대공-1(우수-13블럭)" xfId="2761"/>
    <cellStyle name="_도곡교 교대 수량_7.부대공(8블럭)-우수" xfId="2762"/>
    <cellStyle name="_도곡교 교대 수량_7.부대공(오수-13블럭)" xfId="2763"/>
    <cellStyle name="_도곡교 교대 수량_7.부대공(오수-1블럭)" xfId="2764"/>
    <cellStyle name="_도곡교 교대 수량_구조물깨기(남일보은2-1공구) " xfId="48688"/>
    <cellStyle name="_도곡교 교대 수량_최종수로암거" xfId="2765"/>
    <cellStyle name="_도곡교 교대 수량_최종수로암거_006_부대공(1BL)2" xfId="2766"/>
    <cellStyle name="_도곡교 교대 수량_최종수로암거_3.부대공(선학)" xfId="2767"/>
    <cellStyle name="_도곡교 교대 수량_최종수로암거_6.부대공(우수-17블럭)" xfId="2768"/>
    <cellStyle name="_도곡교 교대 수량_최종수로암거_6.부대공-1(우수-12블럭)" xfId="2769"/>
    <cellStyle name="_도곡교 교대 수량_최종수로암거_6.부대공-1(우수-13블럭)" xfId="2770"/>
    <cellStyle name="_도곡교 교대 수량_최종수로암거_7.부대공(8블럭)-우수" xfId="2771"/>
    <cellStyle name="_도곡교 교대 수량_최종수로암거_7.부대공(오수-13블럭)" xfId="2772"/>
    <cellStyle name="_도곡교 교대 수량_최종수로암거_7.부대공(오수-1블럭)" xfId="2773"/>
    <cellStyle name="_도곡교 교대 수량_최종수로암거_최종수로암거" xfId="2774"/>
    <cellStyle name="_도곡교 교대 수량_최종수로암거_최종수로암거_006_부대공(1BL)2" xfId="2775"/>
    <cellStyle name="_도곡교 교대 수량_최종수로암거_최종수로암거_3.부대공(선학)" xfId="2776"/>
    <cellStyle name="_도곡교 교대 수량_최종수로암거_최종수로암거_6.부대공(우수-17블럭)" xfId="2777"/>
    <cellStyle name="_도곡교 교대 수량_최종수로암거_최종수로암거_6.부대공-1(우수-12블럭)" xfId="2778"/>
    <cellStyle name="_도곡교 교대 수량_최종수로암거_최종수로암거_6.부대공-1(우수-13블럭)" xfId="2779"/>
    <cellStyle name="_도곡교 교대 수량_최종수로암거_최종수로암거_7.부대공(8블럭)-우수" xfId="2780"/>
    <cellStyle name="_도곡교 교대 수량_최종수로암거_최종수로암거_7.부대공(오수-13블럭)" xfId="2781"/>
    <cellStyle name="_도곡교 교대 수량_최종수로암거_최종수로암거_7.부대공(오수-1블럭)" xfId="2782"/>
    <cellStyle name="_마포_수량산출서" xfId="2783"/>
    <cellStyle name="_매곡" xfId="2784"/>
    <cellStyle name="_매곡 2" xfId="2785"/>
    <cellStyle name="_매곡 3" xfId="22655"/>
    <cellStyle name="_매곡 4" xfId="22656"/>
    <cellStyle name="_매곡 5" xfId="22657"/>
    <cellStyle name="_매곡 6" xfId="22658"/>
    <cellStyle name="_매곡 7" xfId="22659"/>
    <cellStyle name="_매곡 8" xfId="22660"/>
    <cellStyle name="_맨홀" xfId="2786"/>
    <cellStyle name="_맨홀수량" xfId="2787"/>
    <cellStyle name="_맨홀수량(1단계)7.16" xfId="22661"/>
    <cellStyle name="_맨홀수량_TV" xfId="2788"/>
    <cellStyle name="_맨홀조서-9.11" xfId="22662"/>
    <cellStyle name="_물가상승산출(6공구)" xfId="22663"/>
    <cellStyle name="_물치부대공-가물막이및물푸기" xfId="2789"/>
    <cellStyle name="_발주내역" xfId="22664"/>
    <cellStyle name="_발주내역_03년전체내역1(3월)" xfId="22665"/>
    <cellStyle name="_발주내역_3월기성내역" xfId="22666"/>
    <cellStyle name="_발주내역_3월기성내역_03년전체내역1(3월)" xfId="22667"/>
    <cellStyle name="_발주내역_3월기성내역_감독사무원반영" xfId="22668"/>
    <cellStyle name="_발주내역_3월기성내역_감독사무원반영_방음벽수량산출(변경))" xfId="22669"/>
    <cellStyle name="_발주내역_3월기성내역_감독사무원반영_부대공집계" xfId="22670"/>
    <cellStyle name="_발주내역_3월기성내역_방음벽수량산출(변경))" xfId="22671"/>
    <cellStyle name="_발주내역_3월기성내역_방음벽수량산출(변경))_방음벽수량산출(변경))" xfId="22672"/>
    <cellStyle name="_발주내역_3월기성내역_방음벽수량산출(변경))_부대공집계" xfId="22673"/>
    <cellStyle name="_발주내역_3월기성내역_부대공집계" xfId="22674"/>
    <cellStyle name="_발주내역_3월기성내역_설계변경산출" xfId="22675"/>
    <cellStyle name="_발주내역_3월기성내역_설계변경산출_03년전체내역1(3월)" xfId="22676"/>
    <cellStyle name="_발주내역_3월기성내역_설계변경산출_9공구대우통신관로" xfId="22677"/>
    <cellStyle name="_발주내역_3월기성내역_설계변경산출_9공구대우통신관로_03년전체내역1(3월)" xfId="22678"/>
    <cellStyle name="_발주내역_3월기성내역_설계변경산출_통신관로(9공구)" xfId="22679"/>
    <cellStyle name="_발주내역_3월기성내역_설계변경산출_통신관로(9공구)_03년전체내역1(3월)" xfId="22680"/>
    <cellStyle name="_발주내역_3월기성내역_실정보고" xfId="22681"/>
    <cellStyle name="_발주내역_3월기성내역_실정보고(설계과장)" xfId="22682"/>
    <cellStyle name="_발주내역_3월기성내역_여건보고" xfId="22683"/>
    <cellStyle name="_발주내역_3월기성내역_역곡리배수시설변경" xfId="22684"/>
    <cellStyle name="_발주내역_3월기성내역_역곡리배수시설변경_방음벽수량산출(변경))" xfId="22685"/>
    <cellStyle name="_발주내역_3월기성내역_역곡리배수시설변경_부대공집계" xfId="22686"/>
    <cellStyle name="_발주내역_3월기성내역_지산교A1보강토(여건보고)" xfId="22687"/>
    <cellStyle name="_발주내역_4+565플륨관" xfId="22688"/>
    <cellStyle name="_발주내역_4월기성내역" xfId="22689"/>
    <cellStyle name="_발주내역_4월기성내역_방음벽수량산출(변경))" xfId="22690"/>
    <cellStyle name="_발주내역_4월기성내역_방음벽수량산출(변경))_방음벽수량산출(변경))" xfId="22691"/>
    <cellStyle name="_발주내역_4월기성내역_방음벽수량산출(변경))_부대공집계" xfId="22692"/>
    <cellStyle name="_발주내역_4월기성내역_부대공집계" xfId="22693"/>
    <cellStyle name="_발주내역_4월기성내역_실정보고" xfId="22694"/>
    <cellStyle name="_발주내역_4월기성내역_실정보고(설계과장)" xfId="22695"/>
    <cellStyle name="_발주내역_4월기성내역_여건보고" xfId="22696"/>
    <cellStyle name="_발주내역_4월기성내역_지산교A1보강토(여건보고)" xfId="22697"/>
    <cellStyle name="_발주내역_5월기성내역" xfId="22698"/>
    <cellStyle name="_발주내역_5월기성내역_03년전체내역1(3월)" xfId="22699"/>
    <cellStyle name="_발주내역_5월기성내역_방음벽수량산출(변경))" xfId="22700"/>
    <cellStyle name="_발주내역_5월기성내역_방음벽수량산출(변경))_방음벽수량산출(변경))" xfId="22701"/>
    <cellStyle name="_발주내역_5월기성내역_방음벽수량산출(변경))_부대공집계" xfId="22702"/>
    <cellStyle name="_발주내역_5월기성내역_부대공집계" xfId="22703"/>
    <cellStyle name="_발주내역_5월기성내역_설계변경산출" xfId="22704"/>
    <cellStyle name="_발주내역_5월기성내역_설계변경산출_03년전체내역1(3월)" xfId="22705"/>
    <cellStyle name="_발주내역_5월기성내역_설계변경산출_9공구대우통신관로" xfId="22706"/>
    <cellStyle name="_발주내역_5월기성내역_설계변경산출_9공구대우통신관로_03년전체내역1(3월)" xfId="22707"/>
    <cellStyle name="_발주내역_5월기성내역_설계변경산출_통신관로(9공구)" xfId="22708"/>
    <cellStyle name="_발주내역_5월기성내역_설계변경산출_통신관로(9공구)_03년전체내역1(3월)" xfId="22709"/>
    <cellStyle name="_발주내역_5월기성내역_실정보고" xfId="22710"/>
    <cellStyle name="_발주내역_5월기성내역_실정보고(설계과장)" xfId="22711"/>
    <cellStyle name="_발주내역_5월기성내역_여건보고" xfId="22712"/>
    <cellStyle name="_발주내역_5월기성내역_지산교A1보강토(여건보고)" xfId="22713"/>
    <cellStyle name="_발주내역_8+120~455암요청" xfId="22714"/>
    <cellStyle name="_발주내역_감독사무원반영" xfId="22715"/>
    <cellStyle name="_발주내역_감독사무원반영_방음벽수량산출(변경))" xfId="22716"/>
    <cellStyle name="_발주내역_감독사무원반영_부대공집계" xfId="22717"/>
    <cellStyle name="_발주내역_경북선철도여건보고" xfId="22718"/>
    <cellStyle name="_발주내역_경북선철도여건보고_방음벽수량산출(변경))" xfId="22719"/>
    <cellStyle name="_발주내역_경북선철도여건보고_방음벽수량산출(변경))_방음벽수량산출(변경))" xfId="22720"/>
    <cellStyle name="_발주내역_경북선철도여건보고_방음벽수량산출(변경))_부대공집계" xfId="22721"/>
    <cellStyle name="_발주내역_김정자 부체도로 신설" xfId="22722"/>
    <cellStyle name="_발주내역_김정자 부체도로 신설_실정보고" xfId="22723"/>
    <cellStyle name="_발주내역_김정자 부체도로 신설_실정보고(설계과장)" xfId="22724"/>
    <cellStyle name="_발주내역_김정자 부체도로 신설_여건보고" xfId="22725"/>
    <cellStyle name="_발주내역_방음벽수량산출(변경))" xfId="22726"/>
    <cellStyle name="_발주내역_방음벽수량산출(변경))_방음벽수량산출(변경))" xfId="22727"/>
    <cellStyle name="_발주내역_방음벽수량산출(변경))_부대공집계" xfId="22728"/>
    <cellStyle name="_발주내역_설계변경산출" xfId="22729"/>
    <cellStyle name="_발주내역_설계변경산출_03년전체내역1(3월)" xfId="22730"/>
    <cellStyle name="_발주내역_설계변경산출_9공구대우통신관로" xfId="22731"/>
    <cellStyle name="_발주내역_설계변경산출_9공구대우통신관로_03년전체내역1(3월)" xfId="22732"/>
    <cellStyle name="_발주내역_설계변경산출_통신관로(9공구)" xfId="22733"/>
    <cellStyle name="_발주내역_설계변경산출_통신관로(9공구)_03년전체내역1(3월)" xfId="22734"/>
    <cellStyle name="_발주내역_성심원" xfId="22735"/>
    <cellStyle name="_발주내역_성심원(여건)" xfId="22736"/>
    <cellStyle name="_발주내역_성심원(여건)_실정보고" xfId="22737"/>
    <cellStyle name="_발주내역_성심원(여건)_실정보고(설계과장)" xfId="22738"/>
    <cellStyle name="_발주내역_성심원(여건)_여건보고" xfId="22739"/>
    <cellStyle name="_발주내역_성심원_실정보고" xfId="22740"/>
    <cellStyle name="_발주내역_성심원_실정보고(설계과장)" xfId="22741"/>
    <cellStyle name="_발주내역_성심원_여건보고" xfId="22742"/>
    <cellStyle name="_발주내역_세로줄눈방청도장" xfId="22743"/>
    <cellStyle name="_발주내역_세로줄눈방청도장_방음벽수량산출(변경))" xfId="22744"/>
    <cellStyle name="_발주내역_세로줄눈방청도장_방음벽수량산출(변경))_방음벽수량산출(변경))" xfId="22745"/>
    <cellStyle name="_발주내역_세로줄눈방청도장_방음벽수량산출(변경))_부대공집계" xfId="22746"/>
    <cellStyle name="_발주내역_세로줄눈방청도장1" xfId="22747"/>
    <cellStyle name="_발주내역_세로줄눈방청도장1_방음벽수량산출(변경))" xfId="22748"/>
    <cellStyle name="_발주내역_세로줄눈방청도장1_방음벽수량산출(변경))_방음벽수량산출(변경))" xfId="22749"/>
    <cellStyle name="_발주내역_세로줄눈방청도장1_방음벽수량산출(변경))_부대공집계" xfId="22750"/>
    <cellStyle name="_발주내역_실정보고(STA(1)(1).0+800~1+100)" xfId="22751"/>
    <cellStyle name="_발주내역_실정보고(STA(1)(1).0+800~1+100)_실정보고" xfId="22752"/>
    <cellStyle name="_발주내역_실정보고(STA(1)(1).0+800~1+100)_실정보고(설계과장)" xfId="22753"/>
    <cellStyle name="_발주내역_실정보고(STA(1)(1).0+800~1+100)_여건보고" xfId="22754"/>
    <cellStyle name="_발주내역_역곡리배수시설변경" xfId="22755"/>
    <cellStyle name="_발주내역_역곡리배수시설변경_방음벽수량산출(변경))" xfId="22756"/>
    <cellStyle name="_발주내역_역곡리배수시설변경_부대공집계" xfId="22757"/>
    <cellStyle name="_발주내역_터널시점" xfId="22758"/>
    <cellStyle name="_발주내역_페기물처리" xfId="22759"/>
    <cellStyle name="_발주내역_페기물처리_방음벽수량산출(변경))" xfId="22760"/>
    <cellStyle name="_발주내역_페기물처리_부대공집계" xfId="22761"/>
    <cellStyle name="_발주내역_플륨관신설(자문단)" xfId="22762"/>
    <cellStyle name="_발주내역_플륨관신설(자문단)_감독사무원반영" xfId="22763"/>
    <cellStyle name="_발주내역_플륨관신설(자문단)_감독사무원반영_방음벽수량산출(변경))" xfId="22764"/>
    <cellStyle name="_발주내역_플륨관신설(자문단)_감독사무원반영_부대공집계" xfId="22765"/>
    <cellStyle name="_발주내역_플륨관신설(자문단)_방음벽수량산출(변경))" xfId="22766"/>
    <cellStyle name="_발주내역_플륨관신설(자문단)_방음벽수량산출(변경))_방음벽수량산출(변경))" xfId="22767"/>
    <cellStyle name="_발주내역_플륨관신설(자문단)_방음벽수량산출(변경))_부대공집계" xfId="22768"/>
    <cellStyle name="_발주내역_화동리(권영구)" xfId="22769"/>
    <cellStyle name="_발주내역_화동리(권영구)_5.06가드레일(변경)권영구" xfId="22770"/>
    <cellStyle name="_발주내역_화동리(권영구)_방음벽수량산출(변경))" xfId="22771"/>
    <cellStyle name="_발주내역_화동리(권영구)_부대공집계" xfId="22772"/>
    <cellStyle name="_발주내역_화동리(권영구)_실정보고" xfId="22773"/>
    <cellStyle name="_발주내역_화동리(권영구)_실정보고(설계과장)" xfId="22774"/>
    <cellStyle name="_발주내역_화동리(권영구)_여건보고" xfId="22775"/>
    <cellStyle name="_발주내역_화동리(권영구)_영업소변경(변경)" xfId="22776"/>
    <cellStyle name="_발주내역_화동리(권영구)_지산교A1보강토(여건보고)" xfId="22777"/>
    <cellStyle name="_발파-유(변) " xfId="22778"/>
    <cellStyle name="_방음벽" xfId="22779"/>
    <cellStyle name="_방음벽_방음벽수량산출(변경))" xfId="22780"/>
    <cellStyle name="_방음벽_방음벽수량산출(변경))_방음벽수량산출(변경))" xfId="22781"/>
    <cellStyle name="_방음벽_방음벽수량산출(변경))_부대공집계" xfId="22782"/>
    <cellStyle name="_방음벽기계타설단가(7공구)" xfId="22783"/>
    <cellStyle name="_방음벽기초단가" xfId="22784"/>
    <cellStyle name="_방음벽단가산출서(품셈2003단가최종)" xfId="22785"/>
    <cellStyle name="_방음옹벽" xfId="2790"/>
    <cellStyle name="_방축가시설수량" xfId="22786"/>
    <cellStyle name="_방호벽인력단가산출서" xfId="22787"/>
    <cellStyle name="_배수A-LINE 토적표" xfId="2791"/>
    <cellStyle name="_배수A-LINE 토적표_C2-LINNE관로 계산식토공" xfId="2792"/>
    <cellStyle name="_배수A-LINE 토적표_구조물토공" xfId="2793"/>
    <cellStyle name="_배수A-LINE 토적표_구조물토공_ALINE구조물토공" xfId="2794"/>
    <cellStyle name="_배수A-LINE 토적표_구조물토공_ALINE구조물토공_C2-LINNE관로 계산식토공" xfId="2795"/>
    <cellStyle name="_배수A-LINE 토적표_구조물토공_C2-LINNE관로 계산식토공" xfId="2796"/>
    <cellStyle name="_배수검토" xfId="22788"/>
    <cellStyle name="_배수검토_5.06가드레일(변경)권영구" xfId="22789"/>
    <cellStyle name="_배수검토_방음벽수량산출(변경))" xfId="22790"/>
    <cellStyle name="_배수검토_부대공집계" xfId="22791"/>
    <cellStyle name="_배수검토_실정보고" xfId="22792"/>
    <cellStyle name="_배수검토_실정보고(설계과장)" xfId="22793"/>
    <cellStyle name="_배수검토_여건보고" xfId="22794"/>
    <cellStyle name="_배수검토_영업소변경(변경)" xfId="22795"/>
    <cellStyle name="_배수검토_지산교A1보강토(여건보고)" xfId="22796"/>
    <cellStyle name="_배수공" xfId="2797"/>
    <cellStyle name="_배수공(06030207)" xfId="2798"/>
    <cellStyle name="_배수공(0604)" xfId="2799"/>
    <cellStyle name="_배수공(연산2동)" xfId="2800"/>
    <cellStyle name="_배수공-박스" xfId="2801"/>
    <cellStyle name="_배수공집계" xfId="2802"/>
    <cellStyle name="_배수공집계 2" xfId="22797"/>
    <cellStyle name="_배수공집계_006_부대공(1BL)2" xfId="2803"/>
    <cellStyle name="_배수공집계_01토공" xfId="2804"/>
    <cellStyle name="_배수공집계_01토공(A-)" xfId="2805"/>
    <cellStyle name="_배수공집계_05-가정배수관(WS)" xfId="22798"/>
    <cellStyle name="_배수공집계_05-가정배수관(WS)_03-관부설공" xfId="22799"/>
    <cellStyle name="_배수공집계_1-4.가시설공" xfId="22800"/>
    <cellStyle name="_배수공집계_1-4.가시설공 2" xfId="22801"/>
    <cellStyle name="_배수공집계_1-4.가시설공_1-4.가시설공" xfId="22802"/>
    <cellStyle name="_배수공집계_1-4.가시설공_1-4.가시설공 2" xfId="22803"/>
    <cellStyle name="_배수공집계_2.포장공(제1지구)" xfId="22804"/>
    <cellStyle name="_배수공집계_2.포장공(제1지구) 2" xfId="22805"/>
    <cellStyle name="_배수공집계_2.포장공(제1지구)_1-4.가시설공" xfId="22806"/>
    <cellStyle name="_배수공집계_2.포장공(제1지구)_1-4.가시설공 2" xfId="22807"/>
    <cellStyle name="_배수공집계_2.포장공(제1지구)_1-4.가시설공_1-4.가시설공" xfId="22808"/>
    <cellStyle name="_배수공집계_2.포장공(제1지구)_1-4.가시설공_1-4.가시설공 2" xfId="22809"/>
    <cellStyle name="_배수공집계_G-계산토공(관로)" xfId="2806"/>
    <cellStyle name="_배수공집계_OS_3 관부설공1" xfId="22810"/>
    <cellStyle name="_배수공집계_OS_3 관부설공1_3 관부설공" xfId="22811"/>
    <cellStyle name="_배수공집계_OS_3 관부설공1_3 관부설공-1" xfId="22812"/>
    <cellStyle name="_배수공집계_관로부(백신)" xfId="22813"/>
    <cellStyle name="_배수공집계_수량산출서(가담2리)" xfId="2807"/>
    <cellStyle name="_배수공집계_수량산출서(가담2리)_006_부대공(1BL)2" xfId="2808"/>
    <cellStyle name="_배수공집계_수량산출서(가담2리)_수량산출서(가담2리)" xfId="2809"/>
    <cellStyle name="_배수공집계_수량산출서(가담2리)_수량산출서(가담2리)_006_부대공(1BL)2" xfId="2810"/>
    <cellStyle name="_배수공집계_수량산출서(가담2리)_수량산출서(가담2리)_오수본관수량산출(가담2)" xfId="2811"/>
    <cellStyle name="_배수공집계_수량산출서(가담2리)_수량산출서(가담2리)_오수본관수량산출(가담2)_006_부대공(1BL)2" xfId="2812"/>
    <cellStyle name="_배수공집계_수량산출서(곡교리)" xfId="2813"/>
    <cellStyle name="_배수공집계_수량산출서(곡교리)_006_부대공(1BL)2" xfId="2814"/>
    <cellStyle name="_배수공집계_수량산출서(곡교리)_수량산출서(가담2리)" xfId="2815"/>
    <cellStyle name="_배수공집계_수량산출서(곡교리)_수량산출서(가담2리)_006_부대공(1BL)2" xfId="2816"/>
    <cellStyle name="_배수공집계_수량산출서(곡교리)_수량산출서(가담2리)_오수본관수량산출(가담2)" xfId="2817"/>
    <cellStyle name="_배수공집계_수량산출서(곡교리)_수량산출서(가담2리)_오수본관수량산출(가담2)_006_부대공(1BL)2" xfId="2818"/>
    <cellStyle name="_배수공집계_오수본관수량산출(가담2)" xfId="2819"/>
    <cellStyle name="_배수공집계_오수본관수량산출(가담2)_006_부대공(1BL)2" xfId="2820"/>
    <cellStyle name="_배수공집계_우수3_관부설공●" xfId="22814"/>
    <cellStyle name="_배수공집계_우수3_관부설공●_03-관부설공" xfId="22815"/>
    <cellStyle name="_배수공집계_운반비" xfId="2821"/>
    <cellStyle name="_배수공집계_운반비_총괄자재" xfId="2822"/>
    <cellStyle name="_배수공집계_취수시설" xfId="22816"/>
    <cellStyle name="_배수공집계_토공(3지구)" xfId="2823"/>
    <cellStyle name="_배수공집계_토공(3지구)_01토공" xfId="2824"/>
    <cellStyle name="_배수공집계_토공(3지구)_01토공(A-)" xfId="2825"/>
    <cellStyle name="_배수공집계_토공(3지구)_G-계산토공(관로)" xfId="2826"/>
    <cellStyle name="_배수공집계_토공(3지구)_운반비" xfId="2827"/>
    <cellStyle name="_배수공집계_토공(3지구)_운반비_총괄자재" xfId="2828"/>
    <cellStyle name="_배수공집계_토공(3지구)_토공(4지구)" xfId="2829"/>
    <cellStyle name="_배수공집계_토공(3지구)_토공(4지구)_01토공" xfId="2830"/>
    <cellStyle name="_배수공집계_토공(3지구)_토공(4지구)_01토공(A-)" xfId="2831"/>
    <cellStyle name="_배수공집계_토공(3지구)_토공(4지구)_G-계산토공(관로)" xfId="2832"/>
    <cellStyle name="_배수공집계_토공(3지구)_토공(4지구)_운반비" xfId="2833"/>
    <cellStyle name="_배수공집계_토공(3지구)_토공(4지구)_운반비_총괄자재" xfId="2834"/>
    <cellStyle name="_배수공집계_토공(3지구)_토공(4지구)_토공(4지구)" xfId="2835"/>
    <cellStyle name="_배수공집계_토공(3지구)_토공(4지구)_토공(4지구)_01토공" xfId="2836"/>
    <cellStyle name="_배수공집계_토공(3지구)_토공(4지구)_토공(4지구)_01토공(A-)" xfId="2837"/>
    <cellStyle name="_배수공집계_토공(3지구)_토공(4지구)_토공(4지구)_G-계산토공(관로)" xfId="2838"/>
    <cellStyle name="_배수공집계_토공(3지구)_토공(4지구)_토공(4지구)_운반비" xfId="2839"/>
    <cellStyle name="_배수공집계_토공(3지구)_토공(4지구)_토공(4지구)_운반비_총괄자재" xfId="2840"/>
    <cellStyle name="_배수공집계_토공(3지구)_토공(4지구)_토공(4지구)_토공-B" xfId="2841"/>
    <cellStyle name="_배수공집계_토공(3지구)_토공(4지구)_토공-B" xfId="2842"/>
    <cellStyle name="_배수공집계_토공(3지구)_토공-B" xfId="2843"/>
    <cellStyle name="_배수공집계_토공(4지구)" xfId="2844"/>
    <cellStyle name="_배수공집계_토공(4지구)_01토공" xfId="2845"/>
    <cellStyle name="_배수공집계_토공(4지구)_01토공(A-)" xfId="2846"/>
    <cellStyle name="_배수공집계_토공(4지구)_G-계산토공(관로)" xfId="2847"/>
    <cellStyle name="_배수공집계_토공(4지구)_운반비" xfId="2848"/>
    <cellStyle name="_배수공집계_토공(4지구)_운반비_총괄자재" xfId="2849"/>
    <cellStyle name="_배수공집계_토공(4지구)_토공(4지구)" xfId="2850"/>
    <cellStyle name="_배수공집계_토공(4지구)_토공(4지구)_01토공" xfId="2851"/>
    <cellStyle name="_배수공집계_토공(4지구)_토공(4지구)_01토공(A-)" xfId="2852"/>
    <cellStyle name="_배수공집계_토공(4지구)_토공(4지구)_G-계산토공(관로)" xfId="2853"/>
    <cellStyle name="_배수공집계_토공(4지구)_토공(4지구)_운반비" xfId="2854"/>
    <cellStyle name="_배수공집계_토공(4지구)_토공(4지구)_운반비_총괄자재" xfId="2855"/>
    <cellStyle name="_배수공집계_토공(4지구)_토공(4지구)_토공(3지구)" xfId="2856"/>
    <cellStyle name="_배수공집계_토공(4지구)_토공(4지구)_토공(3지구)_01토공" xfId="2857"/>
    <cellStyle name="_배수공집계_토공(4지구)_토공(4지구)_토공(3지구)_01토공(A-)" xfId="2858"/>
    <cellStyle name="_배수공집계_토공(4지구)_토공(4지구)_토공(3지구)_G-계산토공(관로)" xfId="2859"/>
    <cellStyle name="_배수공집계_토공(4지구)_토공(4지구)_토공(3지구)_운반비" xfId="2860"/>
    <cellStyle name="_배수공집계_토공(4지구)_토공(4지구)_토공(3지구)_운반비_총괄자재" xfId="2861"/>
    <cellStyle name="_배수공집계_토공(4지구)_토공(4지구)_토공(3지구)_토공(4지구)" xfId="2862"/>
    <cellStyle name="_배수공집계_토공(4지구)_토공(4지구)_토공(3지구)_토공(4지구)_01토공" xfId="2863"/>
    <cellStyle name="_배수공집계_토공(4지구)_토공(4지구)_토공(3지구)_토공(4지구)_01토공(A-)" xfId="2864"/>
    <cellStyle name="_배수공집계_토공(4지구)_토공(4지구)_토공(3지구)_토공(4지구)_G-계산토공(관로)" xfId="2865"/>
    <cellStyle name="_배수공집계_토공(4지구)_토공(4지구)_토공(3지구)_토공(4지구)_운반비" xfId="2866"/>
    <cellStyle name="_배수공집계_토공(4지구)_토공(4지구)_토공(3지구)_토공(4지구)_운반비_총괄자재" xfId="2867"/>
    <cellStyle name="_배수공집계_토공(4지구)_토공(4지구)_토공(3지구)_토공(4지구)_토공(4지구)" xfId="2868"/>
    <cellStyle name="_배수공집계_토공(4지구)_토공(4지구)_토공(3지구)_토공(4지구)_토공(4지구)_01토공" xfId="2869"/>
    <cellStyle name="_배수공집계_토공(4지구)_토공(4지구)_토공(3지구)_토공(4지구)_토공(4지구)_01토공(A-)" xfId="2870"/>
    <cellStyle name="_배수공집계_토공(4지구)_토공(4지구)_토공(3지구)_토공(4지구)_토공(4지구)_G-계산토공(관로)" xfId="2871"/>
    <cellStyle name="_배수공집계_토공(4지구)_토공(4지구)_토공(3지구)_토공(4지구)_토공(4지구)_운반비" xfId="2872"/>
    <cellStyle name="_배수공집계_토공(4지구)_토공(4지구)_토공(3지구)_토공(4지구)_토공(4지구)_운반비_총괄자재" xfId="2873"/>
    <cellStyle name="_배수공집계_토공(4지구)_토공(4지구)_토공(3지구)_토공(4지구)_토공(4지구)_토공-B" xfId="2874"/>
    <cellStyle name="_배수공집계_토공(4지구)_토공(4지구)_토공(3지구)_토공(4지구)_토공-B" xfId="2875"/>
    <cellStyle name="_배수공집계_토공(4지구)_토공(4지구)_토공(3지구)_토공-B" xfId="2876"/>
    <cellStyle name="_배수공집계_토공(4지구)_토공(4지구)_토공(4지구)" xfId="2877"/>
    <cellStyle name="_배수공집계_토공(4지구)_토공(4지구)_토공(4지구)_01토공" xfId="2878"/>
    <cellStyle name="_배수공집계_토공(4지구)_토공(4지구)_토공(4지구)_01토공(A-)" xfId="2879"/>
    <cellStyle name="_배수공집계_토공(4지구)_토공(4지구)_토공(4지구)_G-계산토공(관로)" xfId="2880"/>
    <cellStyle name="_배수공집계_토공(4지구)_토공(4지구)_토공(4지구)_운반비" xfId="2881"/>
    <cellStyle name="_배수공집계_토공(4지구)_토공(4지구)_토공(4지구)_운반비_총괄자재" xfId="2882"/>
    <cellStyle name="_배수공집계_토공(4지구)_토공(4지구)_토공(4지구)_토공-B" xfId="2883"/>
    <cellStyle name="_배수공집계_토공(4지구)_토공(4지구)_토공-B" xfId="2884"/>
    <cellStyle name="_배수공집계_토공(4지구)_토공-B" xfId="2885"/>
    <cellStyle name="_배수공집계_토공-B" xfId="2886"/>
    <cellStyle name="_배수공집계_토적계산서" xfId="22817"/>
    <cellStyle name="_배수관공" xfId="22818"/>
    <cellStyle name="_배수설비" xfId="2887"/>
    <cellStyle name="_배수설비 2" xfId="2888"/>
    <cellStyle name="_배수설비 3" xfId="22819"/>
    <cellStyle name="_배수설비 4" xfId="22820"/>
    <cellStyle name="_배수설비 5" xfId="22821"/>
    <cellStyle name="_배수설비 6" xfId="22822"/>
    <cellStyle name="_배수설비 7" xfId="22823"/>
    <cellStyle name="_배수설비 8" xfId="22824"/>
    <cellStyle name="_배수설비 수량산출( TYPE-B)" xfId="2889"/>
    <cellStyle name="_배수설비 수량산출( TYPE-B) 10" xfId="22825"/>
    <cellStyle name="_배수설비 수량산출( TYPE-B) 11" xfId="22826"/>
    <cellStyle name="_배수설비 수량산출( TYPE-B) 12" xfId="22827"/>
    <cellStyle name="_배수설비 수량산출( TYPE-B) 13" xfId="22828"/>
    <cellStyle name="_배수설비 수량산출( TYPE-B) 14" xfId="22829"/>
    <cellStyle name="_배수설비 수량산출( TYPE-B) 15" xfId="22830"/>
    <cellStyle name="_배수설비 수량산출( TYPE-B) 2" xfId="22831"/>
    <cellStyle name="_배수설비 수량산출( TYPE-B) 3" xfId="22832"/>
    <cellStyle name="_배수설비 수량산출( TYPE-B) 4" xfId="22833"/>
    <cellStyle name="_배수설비 수량산출( TYPE-B) 5" xfId="22834"/>
    <cellStyle name="_배수설비 수량산출( TYPE-B) 6" xfId="22835"/>
    <cellStyle name="_배수설비 수량산출( TYPE-B) 7" xfId="22836"/>
    <cellStyle name="_배수설비 수량산출( TYPE-B) 8" xfId="22837"/>
    <cellStyle name="_배수설비 수량산출( TYPE-B) 9" xfId="22838"/>
    <cellStyle name="_백안육교" xfId="22839"/>
    <cellStyle name="_범서척과(관로자료)" xfId="2890"/>
    <cellStyle name="_벤치플륨관" xfId="2891"/>
    <cellStyle name="_변경내역" xfId="22840"/>
    <cellStyle name="_변경내역_5.06가드레일(변경)권영구" xfId="22841"/>
    <cellStyle name="_변경내역_방음벽수량산출(변경))" xfId="22842"/>
    <cellStyle name="_변경내역_부대공집계" xfId="22843"/>
    <cellStyle name="_변경내역_실정보고" xfId="22844"/>
    <cellStyle name="_변경내역_실정보고(설계과장)" xfId="22845"/>
    <cellStyle name="_변경내역_여건보고" xfId="22846"/>
    <cellStyle name="_변경내역_영업소변경(변경)" xfId="22847"/>
    <cellStyle name="_변경내역_지산교A1보강토(여건보고)" xfId="22848"/>
    <cellStyle name="_변경사유서" xfId="22849"/>
    <cellStyle name="_변경수량" xfId="22850"/>
    <cellStyle name="_변경수량(스크리닝스)" xfId="22851"/>
    <cellStyle name="_변실토공" xfId="2892"/>
    <cellStyle name="_별첨(계획서및실적서양식)" xfId="2893"/>
    <cellStyle name="_별첨(계획서및실적서양식)_1" xfId="2894"/>
    <cellStyle name="_별첨(계획서및실적서양식)_1 10" xfId="22852"/>
    <cellStyle name="_별첨(계획서및실적서양식)_1 11" xfId="22853"/>
    <cellStyle name="_별첨(계획서및실적서양식)_1 12" xfId="22854"/>
    <cellStyle name="_별첨(계획서및실적서양식)_1 13" xfId="22855"/>
    <cellStyle name="_별첨(계획서및실적서양식)_1 14" xfId="22856"/>
    <cellStyle name="_별첨(계획서및실적서양식)_1 15" xfId="22857"/>
    <cellStyle name="_별첨(계획서및실적서양식)_1 2" xfId="22858"/>
    <cellStyle name="_별첨(계획서및실적서양식)_1 3" xfId="22859"/>
    <cellStyle name="_별첨(계획서및실적서양식)_1 4" xfId="22860"/>
    <cellStyle name="_별첨(계획서및실적서양식)_1 5" xfId="22861"/>
    <cellStyle name="_별첨(계획서및실적서양식)_1 6" xfId="22862"/>
    <cellStyle name="_별첨(계획서및실적서양식)_1 7" xfId="22863"/>
    <cellStyle name="_별첨(계획서및실적서양식)_1 8" xfId="22864"/>
    <cellStyle name="_별첨(계획서및실적서양식)_1 9" xfId="22865"/>
    <cellStyle name="_복사본 국동" xfId="22866"/>
    <cellStyle name="_복사본 국동 2" xfId="22867"/>
    <cellStyle name="_복사본 국동_H-S1-1.토   공" xfId="22868"/>
    <cellStyle name="_복사본 국동_H-S1-1.토   공 2" xfId="22869"/>
    <cellStyle name="_복사본 국동_H-S1-5.부대공" xfId="22870"/>
    <cellStyle name="_복사본 국동_H-S1-5.부대공_부대공(A-0 LINE)" xfId="22871"/>
    <cellStyle name="_복사본 국동_H-S1-5.부대공_부대공(A-1 LINE)" xfId="22872"/>
    <cellStyle name="_복사본 국동_H-S1-5.부대공_부대공(A-3 LINE)" xfId="22873"/>
    <cellStyle name="_복사본 국동_H-S1-5.부대공_부대공(B-0 LINE)" xfId="22874"/>
    <cellStyle name="_복사본 국동_H-S1-5.부대공_부대공(B-2 LINE)" xfId="22875"/>
    <cellStyle name="_복사본 국동_JE-01-1.토   공" xfId="22876"/>
    <cellStyle name="_복사본 국동_JE-01-1.토   공 2" xfId="22877"/>
    <cellStyle name="_복사본 국동_JE-01-1.토   공_JW-01-1.토   공" xfId="22878"/>
    <cellStyle name="_복사본 국동_JE-01-1.토   공_JW-01-1.토   공 2" xfId="22879"/>
    <cellStyle name="_복사본 국동_JW-01-1.토   공" xfId="22880"/>
    <cellStyle name="_복사본 국동_JW-01-1.토   공 2" xfId="22881"/>
    <cellStyle name="_복사본 국동_JW-04-1.토   공" xfId="22882"/>
    <cellStyle name="_복사본 국동_JW-04-1.토   공 2" xfId="22883"/>
    <cellStyle name="_복사본 국동_JW-04-1.토   공_JW-01-1.토   공" xfId="22884"/>
    <cellStyle name="_복사본 국동_JW-04-1.토   공_JW-01-1.토   공 2" xfId="22885"/>
    <cellStyle name="_복층투수블럭" xfId="22886"/>
    <cellStyle name="_봉강1교" xfId="22887"/>
    <cellStyle name="_부대공" xfId="2895"/>
    <cellStyle name="_부대공 2" xfId="2896"/>
    <cellStyle name="_부대공 3" xfId="2897"/>
    <cellStyle name="_부대공 4" xfId="22888"/>
    <cellStyle name="_부대공 5" xfId="22889"/>
    <cellStyle name="_부대공 6" xfId="22890"/>
    <cellStyle name="_부대공 7" xfId="22891"/>
    <cellStyle name="_부대공 8" xfId="22892"/>
    <cellStyle name="_부대공(구조물공)" xfId="2898"/>
    <cellStyle name="_부대공(남해C우수개량관거)" xfId="2899"/>
    <cellStyle name="_부대공(오수D-LINE)" xfId="2900"/>
    <cellStyle name="_부대공_002 배수공(1공구)" xfId="2901"/>
    <cellStyle name="_부대공_002 배수공(1공구) 2" xfId="2902"/>
    <cellStyle name="_부대공_002 배수공(1공구) 3" xfId="22893"/>
    <cellStyle name="_부대공_002 배수공(1공구) 4" xfId="22894"/>
    <cellStyle name="_부대공_002 배수공(1공구) 5" xfId="22895"/>
    <cellStyle name="_부대공_002 배수공(1공구) 6" xfId="22896"/>
    <cellStyle name="_부대공_002 배수공(1공구) 7" xfId="22897"/>
    <cellStyle name="_부대공_002 배수공(1공구) 8" xfId="22898"/>
    <cellStyle name="_부대공_002 배수공(1공구)_날개벽" xfId="2903"/>
    <cellStyle name="_부대공_002 배수공(1공구)_날개벽 2" xfId="2904"/>
    <cellStyle name="_부대공_002 배수공(1공구)_날개벽 3" xfId="22899"/>
    <cellStyle name="_부대공_002 배수공(1공구)_날개벽 4" xfId="22900"/>
    <cellStyle name="_부대공_002 배수공(1공구)_날개벽 5" xfId="22901"/>
    <cellStyle name="_부대공_002 배수공(1공구)_날개벽 6" xfId="22902"/>
    <cellStyle name="_부대공_002 배수공(1공구)_날개벽 7" xfId="22903"/>
    <cellStyle name="_부대공_002 배수공(1공구)_날개벽 8" xfId="22904"/>
    <cellStyle name="_부대공_날개벽" xfId="2905"/>
    <cellStyle name="_부대공_날개벽 2" xfId="2906"/>
    <cellStyle name="_부대공_날개벽 3" xfId="22905"/>
    <cellStyle name="_부대공_날개벽 4" xfId="22906"/>
    <cellStyle name="_부대공_날개벽 5" xfId="22907"/>
    <cellStyle name="_부대공_날개벽 6" xfId="22908"/>
    <cellStyle name="_부대공_날개벽 7" xfId="22909"/>
    <cellStyle name="_부대공_날개벽 8" xfId="22910"/>
    <cellStyle name="_부대공_부대공" xfId="2907"/>
    <cellStyle name="_부대공_부대공 2" xfId="2908"/>
    <cellStyle name="_부대공_부대공 3" xfId="22911"/>
    <cellStyle name="_부대공_부대공 4" xfId="22912"/>
    <cellStyle name="_부대공_부대공 5" xfId="22913"/>
    <cellStyle name="_부대공_부대공 6" xfId="22914"/>
    <cellStyle name="_부대공_부대공 7" xfId="22915"/>
    <cellStyle name="_부대공_부대공 8" xfId="22916"/>
    <cellStyle name="_부대공_부대공_002 배수공(1공구)" xfId="2909"/>
    <cellStyle name="_부대공_부대공_002 배수공(1공구) 2" xfId="2910"/>
    <cellStyle name="_부대공_부대공_002 배수공(1공구) 3" xfId="22917"/>
    <cellStyle name="_부대공_부대공_002 배수공(1공구) 4" xfId="22918"/>
    <cellStyle name="_부대공_부대공_002 배수공(1공구) 5" xfId="22919"/>
    <cellStyle name="_부대공_부대공_002 배수공(1공구) 6" xfId="22920"/>
    <cellStyle name="_부대공_부대공_002 배수공(1공구) 7" xfId="22921"/>
    <cellStyle name="_부대공_부대공_002 배수공(1공구) 8" xfId="22922"/>
    <cellStyle name="_부대공_부대공_002 배수공(1공구)_날개벽" xfId="2911"/>
    <cellStyle name="_부대공_부대공_002 배수공(1공구)_날개벽 2" xfId="2912"/>
    <cellStyle name="_부대공_부대공_002 배수공(1공구)_날개벽 3" xfId="22923"/>
    <cellStyle name="_부대공_부대공_002 배수공(1공구)_날개벽 4" xfId="22924"/>
    <cellStyle name="_부대공_부대공_002 배수공(1공구)_날개벽 5" xfId="22925"/>
    <cellStyle name="_부대공_부대공_002 배수공(1공구)_날개벽 6" xfId="22926"/>
    <cellStyle name="_부대공_부대공_002 배수공(1공구)_날개벽 7" xfId="22927"/>
    <cellStyle name="_부대공_부대공_002 배수공(1공구)_날개벽 8" xfId="22928"/>
    <cellStyle name="_부대공_부대공_날개벽" xfId="2913"/>
    <cellStyle name="_부대공_부대공_날개벽 2" xfId="2914"/>
    <cellStyle name="_부대공_부대공_날개벽 3" xfId="22929"/>
    <cellStyle name="_부대공_부대공_날개벽 4" xfId="22930"/>
    <cellStyle name="_부대공_부대공_날개벽 5" xfId="22931"/>
    <cellStyle name="_부대공_부대공_날개벽 6" xfId="22932"/>
    <cellStyle name="_부대공_부대공_날개벽 7" xfId="22933"/>
    <cellStyle name="_부대공_부대공_날개벽 8" xfId="22934"/>
    <cellStyle name="_부대공_부대공_부대공-03" xfId="2915"/>
    <cellStyle name="_부대공_부대공_부대공-03 2" xfId="2916"/>
    <cellStyle name="_부대공_부대공_부대공-03 3" xfId="22935"/>
    <cellStyle name="_부대공_부대공_부대공-03 4" xfId="22936"/>
    <cellStyle name="_부대공_부대공_부대공-03 5" xfId="22937"/>
    <cellStyle name="_부대공_부대공_부대공-03 6" xfId="22938"/>
    <cellStyle name="_부대공_부대공_부대공-03 7" xfId="22939"/>
    <cellStyle name="_부대공_부대공_부대공-03 8" xfId="22940"/>
    <cellStyle name="_부대공_부대공_부대공-03_002 배수공(1공구)" xfId="2917"/>
    <cellStyle name="_부대공_부대공_부대공-03_002 배수공(1공구) 2" xfId="2918"/>
    <cellStyle name="_부대공_부대공_부대공-03_002 배수공(1공구) 3" xfId="22941"/>
    <cellStyle name="_부대공_부대공_부대공-03_002 배수공(1공구) 4" xfId="22942"/>
    <cellStyle name="_부대공_부대공_부대공-03_002 배수공(1공구) 5" xfId="22943"/>
    <cellStyle name="_부대공_부대공_부대공-03_002 배수공(1공구) 6" xfId="22944"/>
    <cellStyle name="_부대공_부대공_부대공-03_002 배수공(1공구) 7" xfId="22945"/>
    <cellStyle name="_부대공_부대공_부대공-03_002 배수공(1공구) 8" xfId="22946"/>
    <cellStyle name="_부대공_부대공_부대공-03_002 배수공(1공구)_날개벽" xfId="2919"/>
    <cellStyle name="_부대공_부대공_부대공-03_002 배수공(1공구)_날개벽 2" xfId="2920"/>
    <cellStyle name="_부대공_부대공_부대공-03_002 배수공(1공구)_날개벽 3" xfId="22947"/>
    <cellStyle name="_부대공_부대공_부대공-03_002 배수공(1공구)_날개벽 4" xfId="22948"/>
    <cellStyle name="_부대공_부대공_부대공-03_002 배수공(1공구)_날개벽 5" xfId="22949"/>
    <cellStyle name="_부대공_부대공_부대공-03_002 배수공(1공구)_날개벽 6" xfId="22950"/>
    <cellStyle name="_부대공_부대공_부대공-03_002 배수공(1공구)_날개벽 7" xfId="22951"/>
    <cellStyle name="_부대공_부대공_부대공-03_002 배수공(1공구)_날개벽 8" xfId="22952"/>
    <cellStyle name="_부대공_부대공_부대공-03_날개벽" xfId="2921"/>
    <cellStyle name="_부대공_부대공_부대공-03_날개벽 2" xfId="2922"/>
    <cellStyle name="_부대공_부대공_부대공-03_날개벽 3" xfId="22953"/>
    <cellStyle name="_부대공_부대공_부대공-03_날개벽 4" xfId="22954"/>
    <cellStyle name="_부대공_부대공_부대공-03_날개벽 5" xfId="22955"/>
    <cellStyle name="_부대공_부대공_부대공-03_날개벽 6" xfId="22956"/>
    <cellStyle name="_부대공_부대공_부대공-03_날개벽 7" xfId="22957"/>
    <cellStyle name="_부대공_부대공_부대공-03_날개벽 8" xfId="22958"/>
    <cellStyle name="_부대공_부대공_부대공-03_산근" xfId="2923"/>
    <cellStyle name="_부대공_부대공_부대공-03_산근 2" xfId="2924"/>
    <cellStyle name="_부대공_부대공_부대공-03_산근 3" xfId="22959"/>
    <cellStyle name="_부대공_부대공_부대공-03_산근 4" xfId="22960"/>
    <cellStyle name="_부대공_부대공_부대공-03_산근 5" xfId="22961"/>
    <cellStyle name="_부대공_부대공_부대공-03_산근 6" xfId="22962"/>
    <cellStyle name="_부대공_부대공_부대공-03_산근 7" xfId="22963"/>
    <cellStyle name="_부대공_부대공_부대공-03_산근 8" xfId="22964"/>
    <cellStyle name="_부대공_부대공_부대공-03_산근_002 배수공(1공구)" xfId="2925"/>
    <cellStyle name="_부대공_부대공_부대공-03_산근_002 배수공(1공구) 2" xfId="2926"/>
    <cellStyle name="_부대공_부대공_부대공-03_산근_002 배수공(1공구) 3" xfId="22965"/>
    <cellStyle name="_부대공_부대공_부대공-03_산근_002 배수공(1공구) 4" xfId="22966"/>
    <cellStyle name="_부대공_부대공_부대공-03_산근_002 배수공(1공구) 5" xfId="22967"/>
    <cellStyle name="_부대공_부대공_부대공-03_산근_002 배수공(1공구) 6" xfId="22968"/>
    <cellStyle name="_부대공_부대공_부대공-03_산근_002 배수공(1공구) 7" xfId="22969"/>
    <cellStyle name="_부대공_부대공_부대공-03_산근_002 배수공(1공구) 8" xfId="22970"/>
    <cellStyle name="_부대공_부대공_부대공-03_산근_002 배수공(1공구)_날개벽" xfId="2927"/>
    <cellStyle name="_부대공_부대공_부대공-03_산근_002 배수공(1공구)_날개벽 2" xfId="2928"/>
    <cellStyle name="_부대공_부대공_부대공-03_산근_002 배수공(1공구)_날개벽 3" xfId="22971"/>
    <cellStyle name="_부대공_부대공_부대공-03_산근_002 배수공(1공구)_날개벽 4" xfId="22972"/>
    <cellStyle name="_부대공_부대공_부대공-03_산근_002 배수공(1공구)_날개벽 5" xfId="22973"/>
    <cellStyle name="_부대공_부대공_부대공-03_산근_002 배수공(1공구)_날개벽 6" xfId="22974"/>
    <cellStyle name="_부대공_부대공_부대공-03_산근_002 배수공(1공구)_날개벽 7" xfId="22975"/>
    <cellStyle name="_부대공_부대공_부대공-03_산근_002 배수공(1공구)_날개벽 8" xfId="22976"/>
    <cellStyle name="_부대공_부대공_부대공-03_산근_날개벽" xfId="2929"/>
    <cellStyle name="_부대공_부대공_부대공-03_산근_날개벽 2" xfId="2930"/>
    <cellStyle name="_부대공_부대공_부대공-03_산근_날개벽 3" xfId="22977"/>
    <cellStyle name="_부대공_부대공_부대공-03_산근_날개벽 4" xfId="22978"/>
    <cellStyle name="_부대공_부대공_부대공-03_산근_날개벽 5" xfId="22979"/>
    <cellStyle name="_부대공_부대공_부대공-03_산근_날개벽 6" xfId="22980"/>
    <cellStyle name="_부대공_부대공_부대공-03_산근_날개벽 7" xfId="22981"/>
    <cellStyle name="_부대공_부대공_부대공-03_산근_날개벽 8" xfId="22982"/>
    <cellStyle name="_부대공_부대공_부대공-03_우수공사1-11" xfId="2931"/>
    <cellStyle name="_부대공_부대공_부대공-03_우수공사1-11 2" xfId="2932"/>
    <cellStyle name="_부대공_부대공_부대공-03_우수공사1-11 3" xfId="22983"/>
    <cellStyle name="_부대공_부대공_부대공-03_우수공사1-11 4" xfId="22984"/>
    <cellStyle name="_부대공_부대공_부대공-03_우수공사1-11 5" xfId="22985"/>
    <cellStyle name="_부대공_부대공_부대공-03_우수공사1-11 6" xfId="22986"/>
    <cellStyle name="_부대공_부대공_부대공-03_우수공사1-11 7" xfId="22987"/>
    <cellStyle name="_부대공_부대공_부대공-03_우수공사1-11 8" xfId="22988"/>
    <cellStyle name="_부대공_부대공_부대공-03_우수공사1-11_002 배수공(1공구)" xfId="2933"/>
    <cellStyle name="_부대공_부대공_부대공-03_우수공사1-11_002 배수공(1공구) 2" xfId="2934"/>
    <cellStyle name="_부대공_부대공_부대공-03_우수공사1-11_002 배수공(1공구) 3" xfId="22989"/>
    <cellStyle name="_부대공_부대공_부대공-03_우수공사1-11_002 배수공(1공구) 4" xfId="22990"/>
    <cellStyle name="_부대공_부대공_부대공-03_우수공사1-11_002 배수공(1공구) 5" xfId="22991"/>
    <cellStyle name="_부대공_부대공_부대공-03_우수공사1-11_002 배수공(1공구) 6" xfId="22992"/>
    <cellStyle name="_부대공_부대공_부대공-03_우수공사1-11_002 배수공(1공구) 7" xfId="22993"/>
    <cellStyle name="_부대공_부대공_부대공-03_우수공사1-11_002 배수공(1공구) 8" xfId="22994"/>
    <cellStyle name="_부대공_부대공_부대공-03_우수공사1-11_002 배수공(1공구)_날개벽" xfId="2935"/>
    <cellStyle name="_부대공_부대공_부대공-03_우수공사1-11_002 배수공(1공구)_날개벽 2" xfId="2936"/>
    <cellStyle name="_부대공_부대공_부대공-03_우수공사1-11_002 배수공(1공구)_날개벽 3" xfId="22995"/>
    <cellStyle name="_부대공_부대공_부대공-03_우수공사1-11_002 배수공(1공구)_날개벽 4" xfId="22996"/>
    <cellStyle name="_부대공_부대공_부대공-03_우수공사1-11_002 배수공(1공구)_날개벽 5" xfId="22997"/>
    <cellStyle name="_부대공_부대공_부대공-03_우수공사1-11_002 배수공(1공구)_날개벽 6" xfId="22998"/>
    <cellStyle name="_부대공_부대공_부대공-03_우수공사1-11_002 배수공(1공구)_날개벽 7" xfId="22999"/>
    <cellStyle name="_부대공_부대공_부대공-03_우수공사1-11_002 배수공(1공구)_날개벽 8" xfId="23000"/>
    <cellStyle name="_부대공_부대공_부대공-03_우수공사1-11_날개벽" xfId="2937"/>
    <cellStyle name="_부대공_부대공_부대공-03_우수공사1-11_날개벽 2" xfId="2938"/>
    <cellStyle name="_부대공_부대공_부대공-03_우수공사1-11_날개벽 3" xfId="23001"/>
    <cellStyle name="_부대공_부대공_부대공-03_우수공사1-11_날개벽 4" xfId="23002"/>
    <cellStyle name="_부대공_부대공_부대공-03_우수공사1-11_날개벽 5" xfId="23003"/>
    <cellStyle name="_부대공_부대공_부대공-03_우수공사1-11_날개벽 6" xfId="23004"/>
    <cellStyle name="_부대공_부대공_부대공-03_우수공사1-11_날개벽 7" xfId="23005"/>
    <cellStyle name="_부대공_부대공_부대공-03_우수공사1-11_날개벽 8" xfId="23006"/>
    <cellStyle name="_부대공_부대공_부대공-03_우수공사1-4" xfId="2939"/>
    <cellStyle name="_부대공_부대공_부대공-03_우수공사1-4 2" xfId="2940"/>
    <cellStyle name="_부대공_부대공_부대공-03_우수공사1-4 3" xfId="23007"/>
    <cellStyle name="_부대공_부대공_부대공-03_우수공사1-4 4" xfId="23008"/>
    <cellStyle name="_부대공_부대공_부대공-03_우수공사1-4 5" xfId="23009"/>
    <cellStyle name="_부대공_부대공_부대공-03_우수공사1-4 6" xfId="23010"/>
    <cellStyle name="_부대공_부대공_부대공-03_우수공사1-4 7" xfId="23011"/>
    <cellStyle name="_부대공_부대공_부대공-03_우수공사1-4 8" xfId="23012"/>
    <cellStyle name="_부대공_부대공_부대공-03_우수공사1-4_002 배수공(1공구)" xfId="2941"/>
    <cellStyle name="_부대공_부대공_부대공-03_우수공사1-4_002 배수공(1공구) 2" xfId="2942"/>
    <cellStyle name="_부대공_부대공_부대공-03_우수공사1-4_002 배수공(1공구) 3" xfId="23013"/>
    <cellStyle name="_부대공_부대공_부대공-03_우수공사1-4_002 배수공(1공구) 4" xfId="23014"/>
    <cellStyle name="_부대공_부대공_부대공-03_우수공사1-4_002 배수공(1공구) 5" xfId="23015"/>
    <cellStyle name="_부대공_부대공_부대공-03_우수공사1-4_002 배수공(1공구) 6" xfId="23016"/>
    <cellStyle name="_부대공_부대공_부대공-03_우수공사1-4_002 배수공(1공구) 7" xfId="23017"/>
    <cellStyle name="_부대공_부대공_부대공-03_우수공사1-4_002 배수공(1공구) 8" xfId="23018"/>
    <cellStyle name="_부대공_부대공_부대공-03_우수공사1-4_002 배수공(1공구)_날개벽" xfId="2943"/>
    <cellStyle name="_부대공_부대공_부대공-03_우수공사1-4_002 배수공(1공구)_날개벽 2" xfId="2944"/>
    <cellStyle name="_부대공_부대공_부대공-03_우수공사1-4_002 배수공(1공구)_날개벽 3" xfId="23019"/>
    <cellStyle name="_부대공_부대공_부대공-03_우수공사1-4_002 배수공(1공구)_날개벽 4" xfId="23020"/>
    <cellStyle name="_부대공_부대공_부대공-03_우수공사1-4_002 배수공(1공구)_날개벽 5" xfId="23021"/>
    <cellStyle name="_부대공_부대공_부대공-03_우수공사1-4_002 배수공(1공구)_날개벽 6" xfId="23022"/>
    <cellStyle name="_부대공_부대공_부대공-03_우수공사1-4_002 배수공(1공구)_날개벽 7" xfId="23023"/>
    <cellStyle name="_부대공_부대공_부대공-03_우수공사1-4_002 배수공(1공구)_날개벽 8" xfId="23024"/>
    <cellStyle name="_부대공_부대공_부대공-03_우수공사1-4_날개벽" xfId="2945"/>
    <cellStyle name="_부대공_부대공_부대공-03_우수공사1-4_날개벽 2" xfId="2946"/>
    <cellStyle name="_부대공_부대공_부대공-03_우수공사1-4_날개벽 3" xfId="23025"/>
    <cellStyle name="_부대공_부대공_부대공-03_우수공사1-4_날개벽 4" xfId="23026"/>
    <cellStyle name="_부대공_부대공_부대공-03_우수공사1-4_날개벽 5" xfId="23027"/>
    <cellStyle name="_부대공_부대공_부대공-03_우수공사1-4_날개벽 6" xfId="23028"/>
    <cellStyle name="_부대공_부대공_부대공-03_우수공사1-4_날개벽 7" xfId="23029"/>
    <cellStyle name="_부대공_부대공_부대공-03_우수공사1-4_날개벽 8" xfId="23030"/>
    <cellStyle name="_부대공_부대공_부대공-04" xfId="2947"/>
    <cellStyle name="_부대공_부대공_부대공-04 2" xfId="2948"/>
    <cellStyle name="_부대공_부대공_부대공-04 3" xfId="23031"/>
    <cellStyle name="_부대공_부대공_부대공-04 4" xfId="23032"/>
    <cellStyle name="_부대공_부대공_부대공-04 5" xfId="23033"/>
    <cellStyle name="_부대공_부대공_부대공-04 6" xfId="23034"/>
    <cellStyle name="_부대공_부대공_부대공-04 7" xfId="23035"/>
    <cellStyle name="_부대공_부대공_부대공-04 8" xfId="23036"/>
    <cellStyle name="_부대공_부대공_부대공-04_002 배수공(1공구)" xfId="2949"/>
    <cellStyle name="_부대공_부대공_부대공-04_002 배수공(1공구) 2" xfId="2950"/>
    <cellStyle name="_부대공_부대공_부대공-04_002 배수공(1공구) 3" xfId="23037"/>
    <cellStyle name="_부대공_부대공_부대공-04_002 배수공(1공구) 4" xfId="23038"/>
    <cellStyle name="_부대공_부대공_부대공-04_002 배수공(1공구) 5" xfId="23039"/>
    <cellStyle name="_부대공_부대공_부대공-04_002 배수공(1공구) 6" xfId="23040"/>
    <cellStyle name="_부대공_부대공_부대공-04_002 배수공(1공구) 7" xfId="23041"/>
    <cellStyle name="_부대공_부대공_부대공-04_002 배수공(1공구) 8" xfId="23042"/>
    <cellStyle name="_부대공_부대공_부대공-04_002 배수공(1공구)_날개벽" xfId="2951"/>
    <cellStyle name="_부대공_부대공_부대공-04_002 배수공(1공구)_날개벽 2" xfId="2952"/>
    <cellStyle name="_부대공_부대공_부대공-04_002 배수공(1공구)_날개벽 3" xfId="23043"/>
    <cellStyle name="_부대공_부대공_부대공-04_002 배수공(1공구)_날개벽 4" xfId="23044"/>
    <cellStyle name="_부대공_부대공_부대공-04_002 배수공(1공구)_날개벽 5" xfId="23045"/>
    <cellStyle name="_부대공_부대공_부대공-04_002 배수공(1공구)_날개벽 6" xfId="23046"/>
    <cellStyle name="_부대공_부대공_부대공-04_002 배수공(1공구)_날개벽 7" xfId="23047"/>
    <cellStyle name="_부대공_부대공_부대공-04_002 배수공(1공구)_날개벽 8" xfId="23048"/>
    <cellStyle name="_부대공_부대공_부대공-04_날개벽" xfId="2953"/>
    <cellStyle name="_부대공_부대공_부대공-04_날개벽 2" xfId="2954"/>
    <cellStyle name="_부대공_부대공_부대공-04_날개벽 3" xfId="23049"/>
    <cellStyle name="_부대공_부대공_부대공-04_날개벽 4" xfId="23050"/>
    <cellStyle name="_부대공_부대공_부대공-04_날개벽 5" xfId="23051"/>
    <cellStyle name="_부대공_부대공_부대공-04_날개벽 6" xfId="23052"/>
    <cellStyle name="_부대공_부대공_부대공-04_날개벽 7" xfId="23053"/>
    <cellStyle name="_부대공_부대공_부대공-04_날개벽 8" xfId="23054"/>
    <cellStyle name="_부대공_부대공_부대공-04_부대공-03" xfId="2955"/>
    <cellStyle name="_부대공_부대공_부대공-04_부대공-03 2" xfId="2956"/>
    <cellStyle name="_부대공_부대공_부대공-04_부대공-03 3" xfId="23055"/>
    <cellStyle name="_부대공_부대공_부대공-04_부대공-03 4" xfId="23056"/>
    <cellStyle name="_부대공_부대공_부대공-04_부대공-03 5" xfId="23057"/>
    <cellStyle name="_부대공_부대공_부대공-04_부대공-03 6" xfId="23058"/>
    <cellStyle name="_부대공_부대공_부대공-04_부대공-03 7" xfId="23059"/>
    <cellStyle name="_부대공_부대공_부대공-04_부대공-03 8" xfId="23060"/>
    <cellStyle name="_부대공_부대공_부대공-04_부대공-03_002 배수공(1공구)" xfId="2957"/>
    <cellStyle name="_부대공_부대공_부대공-04_부대공-03_002 배수공(1공구) 2" xfId="2958"/>
    <cellStyle name="_부대공_부대공_부대공-04_부대공-03_002 배수공(1공구) 3" xfId="23061"/>
    <cellStyle name="_부대공_부대공_부대공-04_부대공-03_002 배수공(1공구) 4" xfId="23062"/>
    <cellStyle name="_부대공_부대공_부대공-04_부대공-03_002 배수공(1공구) 5" xfId="23063"/>
    <cellStyle name="_부대공_부대공_부대공-04_부대공-03_002 배수공(1공구) 6" xfId="23064"/>
    <cellStyle name="_부대공_부대공_부대공-04_부대공-03_002 배수공(1공구) 7" xfId="23065"/>
    <cellStyle name="_부대공_부대공_부대공-04_부대공-03_002 배수공(1공구) 8" xfId="23066"/>
    <cellStyle name="_부대공_부대공_부대공-04_부대공-03_002 배수공(1공구)_날개벽" xfId="2959"/>
    <cellStyle name="_부대공_부대공_부대공-04_부대공-03_002 배수공(1공구)_날개벽 2" xfId="2960"/>
    <cellStyle name="_부대공_부대공_부대공-04_부대공-03_002 배수공(1공구)_날개벽 3" xfId="23067"/>
    <cellStyle name="_부대공_부대공_부대공-04_부대공-03_002 배수공(1공구)_날개벽 4" xfId="23068"/>
    <cellStyle name="_부대공_부대공_부대공-04_부대공-03_002 배수공(1공구)_날개벽 5" xfId="23069"/>
    <cellStyle name="_부대공_부대공_부대공-04_부대공-03_002 배수공(1공구)_날개벽 6" xfId="23070"/>
    <cellStyle name="_부대공_부대공_부대공-04_부대공-03_002 배수공(1공구)_날개벽 7" xfId="23071"/>
    <cellStyle name="_부대공_부대공_부대공-04_부대공-03_002 배수공(1공구)_날개벽 8" xfId="23072"/>
    <cellStyle name="_부대공_부대공_부대공-04_부대공-03_날개벽" xfId="2961"/>
    <cellStyle name="_부대공_부대공_부대공-04_부대공-03_날개벽 2" xfId="2962"/>
    <cellStyle name="_부대공_부대공_부대공-04_부대공-03_날개벽 3" xfId="23073"/>
    <cellStyle name="_부대공_부대공_부대공-04_부대공-03_날개벽 4" xfId="23074"/>
    <cellStyle name="_부대공_부대공_부대공-04_부대공-03_날개벽 5" xfId="23075"/>
    <cellStyle name="_부대공_부대공_부대공-04_부대공-03_날개벽 6" xfId="23076"/>
    <cellStyle name="_부대공_부대공_부대공-04_부대공-03_날개벽 7" xfId="23077"/>
    <cellStyle name="_부대공_부대공_부대공-04_부대공-03_날개벽 8" xfId="23078"/>
    <cellStyle name="_부대공_부대공_부대공-04_부대공-03_산근" xfId="2963"/>
    <cellStyle name="_부대공_부대공_부대공-04_부대공-03_산근 2" xfId="2964"/>
    <cellStyle name="_부대공_부대공_부대공-04_부대공-03_산근 3" xfId="23079"/>
    <cellStyle name="_부대공_부대공_부대공-04_부대공-03_산근 4" xfId="23080"/>
    <cellStyle name="_부대공_부대공_부대공-04_부대공-03_산근 5" xfId="23081"/>
    <cellStyle name="_부대공_부대공_부대공-04_부대공-03_산근 6" xfId="23082"/>
    <cellStyle name="_부대공_부대공_부대공-04_부대공-03_산근 7" xfId="23083"/>
    <cellStyle name="_부대공_부대공_부대공-04_부대공-03_산근 8" xfId="23084"/>
    <cellStyle name="_부대공_부대공_부대공-04_부대공-03_산근_002 배수공(1공구)" xfId="2965"/>
    <cellStyle name="_부대공_부대공_부대공-04_부대공-03_산근_002 배수공(1공구) 2" xfId="2966"/>
    <cellStyle name="_부대공_부대공_부대공-04_부대공-03_산근_002 배수공(1공구) 3" xfId="23085"/>
    <cellStyle name="_부대공_부대공_부대공-04_부대공-03_산근_002 배수공(1공구) 4" xfId="23086"/>
    <cellStyle name="_부대공_부대공_부대공-04_부대공-03_산근_002 배수공(1공구) 5" xfId="23087"/>
    <cellStyle name="_부대공_부대공_부대공-04_부대공-03_산근_002 배수공(1공구) 6" xfId="23088"/>
    <cellStyle name="_부대공_부대공_부대공-04_부대공-03_산근_002 배수공(1공구) 7" xfId="23089"/>
    <cellStyle name="_부대공_부대공_부대공-04_부대공-03_산근_002 배수공(1공구) 8" xfId="23090"/>
    <cellStyle name="_부대공_부대공_부대공-04_부대공-03_산근_002 배수공(1공구)_날개벽" xfId="2967"/>
    <cellStyle name="_부대공_부대공_부대공-04_부대공-03_산근_002 배수공(1공구)_날개벽 2" xfId="2968"/>
    <cellStyle name="_부대공_부대공_부대공-04_부대공-03_산근_002 배수공(1공구)_날개벽 3" xfId="23091"/>
    <cellStyle name="_부대공_부대공_부대공-04_부대공-03_산근_002 배수공(1공구)_날개벽 4" xfId="23092"/>
    <cellStyle name="_부대공_부대공_부대공-04_부대공-03_산근_002 배수공(1공구)_날개벽 5" xfId="23093"/>
    <cellStyle name="_부대공_부대공_부대공-04_부대공-03_산근_002 배수공(1공구)_날개벽 6" xfId="23094"/>
    <cellStyle name="_부대공_부대공_부대공-04_부대공-03_산근_002 배수공(1공구)_날개벽 7" xfId="23095"/>
    <cellStyle name="_부대공_부대공_부대공-04_부대공-03_산근_002 배수공(1공구)_날개벽 8" xfId="23096"/>
    <cellStyle name="_부대공_부대공_부대공-04_부대공-03_산근_날개벽" xfId="2969"/>
    <cellStyle name="_부대공_부대공_부대공-04_부대공-03_산근_날개벽 2" xfId="2970"/>
    <cellStyle name="_부대공_부대공_부대공-04_부대공-03_산근_날개벽 3" xfId="23097"/>
    <cellStyle name="_부대공_부대공_부대공-04_부대공-03_산근_날개벽 4" xfId="23098"/>
    <cellStyle name="_부대공_부대공_부대공-04_부대공-03_산근_날개벽 5" xfId="23099"/>
    <cellStyle name="_부대공_부대공_부대공-04_부대공-03_산근_날개벽 6" xfId="23100"/>
    <cellStyle name="_부대공_부대공_부대공-04_부대공-03_산근_날개벽 7" xfId="23101"/>
    <cellStyle name="_부대공_부대공_부대공-04_부대공-03_산근_날개벽 8" xfId="23102"/>
    <cellStyle name="_부대공_부대공_부대공-04_부대공-03_우수공사1-11" xfId="2971"/>
    <cellStyle name="_부대공_부대공_부대공-04_부대공-03_우수공사1-11 2" xfId="2972"/>
    <cellStyle name="_부대공_부대공_부대공-04_부대공-03_우수공사1-11 3" xfId="23103"/>
    <cellStyle name="_부대공_부대공_부대공-04_부대공-03_우수공사1-11 4" xfId="23104"/>
    <cellStyle name="_부대공_부대공_부대공-04_부대공-03_우수공사1-11 5" xfId="23105"/>
    <cellStyle name="_부대공_부대공_부대공-04_부대공-03_우수공사1-11 6" xfId="23106"/>
    <cellStyle name="_부대공_부대공_부대공-04_부대공-03_우수공사1-11 7" xfId="23107"/>
    <cellStyle name="_부대공_부대공_부대공-04_부대공-03_우수공사1-11 8" xfId="23108"/>
    <cellStyle name="_부대공_부대공_부대공-04_부대공-03_우수공사1-11_002 배수공(1공구)" xfId="2973"/>
    <cellStyle name="_부대공_부대공_부대공-04_부대공-03_우수공사1-11_002 배수공(1공구) 2" xfId="2974"/>
    <cellStyle name="_부대공_부대공_부대공-04_부대공-03_우수공사1-11_002 배수공(1공구) 3" xfId="23109"/>
    <cellStyle name="_부대공_부대공_부대공-04_부대공-03_우수공사1-11_002 배수공(1공구) 4" xfId="23110"/>
    <cellStyle name="_부대공_부대공_부대공-04_부대공-03_우수공사1-11_002 배수공(1공구) 5" xfId="23111"/>
    <cellStyle name="_부대공_부대공_부대공-04_부대공-03_우수공사1-11_002 배수공(1공구) 6" xfId="23112"/>
    <cellStyle name="_부대공_부대공_부대공-04_부대공-03_우수공사1-11_002 배수공(1공구) 7" xfId="23113"/>
    <cellStyle name="_부대공_부대공_부대공-04_부대공-03_우수공사1-11_002 배수공(1공구) 8" xfId="23114"/>
    <cellStyle name="_부대공_부대공_부대공-04_부대공-03_우수공사1-11_002 배수공(1공구)_날개벽" xfId="2975"/>
    <cellStyle name="_부대공_부대공_부대공-04_부대공-03_우수공사1-11_002 배수공(1공구)_날개벽 2" xfId="2976"/>
    <cellStyle name="_부대공_부대공_부대공-04_부대공-03_우수공사1-11_002 배수공(1공구)_날개벽 3" xfId="23115"/>
    <cellStyle name="_부대공_부대공_부대공-04_부대공-03_우수공사1-11_002 배수공(1공구)_날개벽 4" xfId="23116"/>
    <cellStyle name="_부대공_부대공_부대공-04_부대공-03_우수공사1-11_002 배수공(1공구)_날개벽 5" xfId="23117"/>
    <cellStyle name="_부대공_부대공_부대공-04_부대공-03_우수공사1-11_002 배수공(1공구)_날개벽 6" xfId="23118"/>
    <cellStyle name="_부대공_부대공_부대공-04_부대공-03_우수공사1-11_002 배수공(1공구)_날개벽 7" xfId="23119"/>
    <cellStyle name="_부대공_부대공_부대공-04_부대공-03_우수공사1-11_002 배수공(1공구)_날개벽 8" xfId="23120"/>
    <cellStyle name="_부대공_부대공_부대공-04_부대공-03_우수공사1-11_날개벽" xfId="2977"/>
    <cellStyle name="_부대공_부대공_부대공-04_부대공-03_우수공사1-11_날개벽 2" xfId="2978"/>
    <cellStyle name="_부대공_부대공_부대공-04_부대공-03_우수공사1-11_날개벽 3" xfId="23121"/>
    <cellStyle name="_부대공_부대공_부대공-04_부대공-03_우수공사1-11_날개벽 4" xfId="23122"/>
    <cellStyle name="_부대공_부대공_부대공-04_부대공-03_우수공사1-11_날개벽 5" xfId="23123"/>
    <cellStyle name="_부대공_부대공_부대공-04_부대공-03_우수공사1-11_날개벽 6" xfId="23124"/>
    <cellStyle name="_부대공_부대공_부대공-04_부대공-03_우수공사1-11_날개벽 7" xfId="23125"/>
    <cellStyle name="_부대공_부대공_부대공-04_부대공-03_우수공사1-11_날개벽 8" xfId="23126"/>
    <cellStyle name="_부대공_부대공_부대공-04_부대공-03_우수공사1-4" xfId="2979"/>
    <cellStyle name="_부대공_부대공_부대공-04_부대공-03_우수공사1-4 2" xfId="2980"/>
    <cellStyle name="_부대공_부대공_부대공-04_부대공-03_우수공사1-4 3" xfId="23127"/>
    <cellStyle name="_부대공_부대공_부대공-04_부대공-03_우수공사1-4 4" xfId="23128"/>
    <cellStyle name="_부대공_부대공_부대공-04_부대공-03_우수공사1-4 5" xfId="23129"/>
    <cellStyle name="_부대공_부대공_부대공-04_부대공-03_우수공사1-4 6" xfId="23130"/>
    <cellStyle name="_부대공_부대공_부대공-04_부대공-03_우수공사1-4 7" xfId="23131"/>
    <cellStyle name="_부대공_부대공_부대공-04_부대공-03_우수공사1-4 8" xfId="23132"/>
    <cellStyle name="_부대공_부대공_부대공-04_부대공-03_우수공사1-4_002 배수공(1공구)" xfId="2981"/>
    <cellStyle name="_부대공_부대공_부대공-04_부대공-03_우수공사1-4_002 배수공(1공구) 2" xfId="2982"/>
    <cellStyle name="_부대공_부대공_부대공-04_부대공-03_우수공사1-4_002 배수공(1공구) 3" xfId="23133"/>
    <cellStyle name="_부대공_부대공_부대공-04_부대공-03_우수공사1-4_002 배수공(1공구) 4" xfId="23134"/>
    <cellStyle name="_부대공_부대공_부대공-04_부대공-03_우수공사1-4_002 배수공(1공구) 5" xfId="23135"/>
    <cellStyle name="_부대공_부대공_부대공-04_부대공-03_우수공사1-4_002 배수공(1공구) 6" xfId="23136"/>
    <cellStyle name="_부대공_부대공_부대공-04_부대공-03_우수공사1-4_002 배수공(1공구) 7" xfId="23137"/>
    <cellStyle name="_부대공_부대공_부대공-04_부대공-03_우수공사1-4_002 배수공(1공구) 8" xfId="23138"/>
    <cellStyle name="_부대공_부대공_부대공-04_부대공-03_우수공사1-4_002 배수공(1공구)_날개벽" xfId="2983"/>
    <cellStyle name="_부대공_부대공_부대공-04_부대공-03_우수공사1-4_002 배수공(1공구)_날개벽 2" xfId="2984"/>
    <cellStyle name="_부대공_부대공_부대공-04_부대공-03_우수공사1-4_002 배수공(1공구)_날개벽 3" xfId="23139"/>
    <cellStyle name="_부대공_부대공_부대공-04_부대공-03_우수공사1-4_002 배수공(1공구)_날개벽 4" xfId="23140"/>
    <cellStyle name="_부대공_부대공_부대공-04_부대공-03_우수공사1-4_002 배수공(1공구)_날개벽 5" xfId="23141"/>
    <cellStyle name="_부대공_부대공_부대공-04_부대공-03_우수공사1-4_002 배수공(1공구)_날개벽 6" xfId="23142"/>
    <cellStyle name="_부대공_부대공_부대공-04_부대공-03_우수공사1-4_002 배수공(1공구)_날개벽 7" xfId="23143"/>
    <cellStyle name="_부대공_부대공_부대공-04_부대공-03_우수공사1-4_002 배수공(1공구)_날개벽 8" xfId="23144"/>
    <cellStyle name="_부대공_부대공_부대공-04_부대공-03_우수공사1-4_날개벽" xfId="2985"/>
    <cellStyle name="_부대공_부대공_부대공-04_부대공-03_우수공사1-4_날개벽 2" xfId="2986"/>
    <cellStyle name="_부대공_부대공_부대공-04_부대공-03_우수공사1-4_날개벽 3" xfId="23145"/>
    <cellStyle name="_부대공_부대공_부대공-04_부대공-03_우수공사1-4_날개벽 4" xfId="23146"/>
    <cellStyle name="_부대공_부대공_부대공-04_부대공-03_우수공사1-4_날개벽 5" xfId="23147"/>
    <cellStyle name="_부대공_부대공_부대공-04_부대공-03_우수공사1-4_날개벽 6" xfId="23148"/>
    <cellStyle name="_부대공_부대공_부대공-04_부대공-03_우수공사1-4_날개벽 7" xfId="23149"/>
    <cellStyle name="_부대공_부대공_부대공-04_부대공-03_우수공사1-4_날개벽 8" xfId="23150"/>
    <cellStyle name="_부대공_부대공_부대공-04_산근" xfId="2987"/>
    <cellStyle name="_부대공_부대공_부대공-04_산근 2" xfId="2988"/>
    <cellStyle name="_부대공_부대공_부대공-04_산근 3" xfId="23151"/>
    <cellStyle name="_부대공_부대공_부대공-04_산근 4" xfId="23152"/>
    <cellStyle name="_부대공_부대공_부대공-04_산근 5" xfId="23153"/>
    <cellStyle name="_부대공_부대공_부대공-04_산근 6" xfId="23154"/>
    <cellStyle name="_부대공_부대공_부대공-04_산근 7" xfId="23155"/>
    <cellStyle name="_부대공_부대공_부대공-04_산근 8" xfId="23156"/>
    <cellStyle name="_부대공_부대공_부대공-04_산근_002 배수공(1공구)" xfId="2989"/>
    <cellStyle name="_부대공_부대공_부대공-04_산근_002 배수공(1공구) 2" xfId="2990"/>
    <cellStyle name="_부대공_부대공_부대공-04_산근_002 배수공(1공구) 3" xfId="23157"/>
    <cellStyle name="_부대공_부대공_부대공-04_산근_002 배수공(1공구) 4" xfId="23158"/>
    <cellStyle name="_부대공_부대공_부대공-04_산근_002 배수공(1공구) 5" xfId="23159"/>
    <cellStyle name="_부대공_부대공_부대공-04_산근_002 배수공(1공구) 6" xfId="23160"/>
    <cellStyle name="_부대공_부대공_부대공-04_산근_002 배수공(1공구) 7" xfId="23161"/>
    <cellStyle name="_부대공_부대공_부대공-04_산근_002 배수공(1공구) 8" xfId="23162"/>
    <cellStyle name="_부대공_부대공_부대공-04_산근_002 배수공(1공구)_날개벽" xfId="2991"/>
    <cellStyle name="_부대공_부대공_부대공-04_산근_002 배수공(1공구)_날개벽 2" xfId="2992"/>
    <cellStyle name="_부대공_부대공_부대공-04_산근_002 배수공(1공구)_날개벽 3" xfId="23163"/>
    <cellStyle name="_부대공_부대공_부대공-04_산근_002 배수공(1공구)_날개벽 4" xfId="23164"/>
    <cellStyle name="_부대공_부대공_부대공-04_산근_002 배수공(1공구)_날개벽 5" xfId="23165"/>
    <cellStyle name="_부대공_부대공_부대공-04_산근_002 배수공(1공구)_날개벽 6" xfId="23166"/>
    <cellStyle name="_부대공_부대공_부대공-04_산근_002 배수공(1공구)_날개벽 7" xfId="23167"/>
    <cellStyle name="_부대공_부대공_부대공-04_산근_002 배수공(1공구)_날개벽 8" xfId="23168"/>
    <cellStyle name="_부대공_부대공_부대공-04_산근_날개벽" xfId="2993"/>
    <cellStyle name="_부대공_부대공_부대공-04_산근_날개벽 2" xfId="2994"/>
    <cellStyle name="_부대공_부대공_부대공-04_산근_날개벽 3" xfId="23169"/>
    <cellStyle name="_부대공_부대공_부대공-04_산근_날개벽 4" xfId="23170"/>
    <cellStyle name="_부대공_부대공_부대공-04_산근_날개벽 5" xfId="23171"/>
    <cellStyle name="_부대공_부대공_부대공-04_산근_날개벽 6" xfId="23172"/>
    <cellStyle name="_부대공_부대공_부대공-04_산근_날개벽 7" xfId="23173"/>
    <cellStyle name="_부대공_부대공_부대공-04_산근_날개벽 8" xfId="23174"/>
    <cellStyle name="_부대공_부대공_부대공-04_우수공사1-11" xfId="2995"/>
    <cellStyle name="_부대공_부대공_부대공-04_우수공사1-11 2" xfId="2996"/>
    <cellStyle name="_부대공_부대공_부대공-04_우수공사1-11 3" xfId="23175"/>
    <cellStyle name="_부대공_부대공_부대공-04_우수공사1-11 4" xfId="23176"/>
    <cellStyle name="_부대공_부대공_부대공-04_우수공사1-11 5" xfId="23177"/>
    <cellStyle name="_부대공_부대공_부대공-04_우수공사1-11 6" xfId="23178"/>
    <cellStyle name="_부대공_부대공_부대공-04_우수공사1-11 7" xfId="23179"/>
    <cellStyle name="_부대공_부대공_부대공-04_우수공사1-11 8" xfId="23180"/>
    <cellStyle name="_부대공_부대공_부대공-04_우수공사1-11_002 배수공(1공구)" xfId="2997"/>
    <cellStyle name="_부대공_부대공_부대공-04_우수공사1-11_002 배수공(1공구) 2" xfId="2998"/>
    <cellStyle name="_부대공_부대공_부대공-04_우수공사1-11_002 배수공(1공구) 3" xfId="23181"/>
    <cellStyle name="_부대공_부대공_부대공-04_우수공사1-11_002 배수공(1공구) 4" xfId="23182"/>
    <cellStyle name="_부대공_부대공_부대공-04_우수공사1-11_002 배수공(1공구) 5" xfId="23183"/>
    <cellStyle name="_부대공_부대공_부대공-04_우수공사1-11_002 배수공(1공구) 6" xfId="23184"/>
    <cellStyle name="_부대공_부대공_부대공-04_우수공사1-11_002 배수공(1공구) 7" xfId="23185"/>
    <cellStyle name="_부대공_부대공_부대공-04_우수공사1-11_002 배수공(1공구) 8" xfId="23186"/>
    <cellStyle name="_부대공_부대공_부대공-04_우수공사1-11_002 배수공(1공구)_날개벽" xfId="2999"/>
    <cellStyle name="_부대공_부대공_부대공-04_우수공사1-11_002 배수공(1공구)_날개벽 2" xfId="3000"/>
    <cellStyle name="_부대공_부대공_부대공-04_우수공사1-11_002 배수공(1공구)_날개벽 3" xfId="23187"/>
    <cellStyle name="_부대공_부대공_부대공-04_우수공사1-11_002 배수공(1공구)_날개벽 4" xfId="23188"/>
    <cellStyle name="_부대공_부대공_부대공-04_우수공사1-11_002 배수공(1공구)_날개벽 5" xfId="23189"/>
    <cellStyle name="_부대공_부대공_부대공-04_우수공사1-11_002 배수공(1공구)_날개벽 6" xfId="23190"/>
    <cellStyle name="_부대공_부대공_부대공-04_우수공사1-11_002 배수공(1공구)_날개벽 7" xfId="23191"/>
    <cellStyle name="_부대공_부대공_부대공-04_우수공사1-11_002 배수공(1공구)_날개벽 8" xfId="23192"/>
    <cellStyle name="_부대공_부대공_부대공-04_우수공사1-11_날개벽" xfId="3001"/>
    <cellStyle name="_부대공_부대공_부대공-04_우수공사1-11_날개벽 2" xfId="3002"/>
    <cellStyle name="_부대공_부대공_부대공-04_우수공사1-11_날개벽 3" xfId="23193"/>
    <cellStyle name="_부대공_부대공_부대공-04_우수공사1-11_날개벽 4" xfId="23194"/>
    <cellStyle name="_부대공_부대공_부대공-04_우수공사1-11_날개벽 5" xfId="23195"/>
    <cellStyle name="_부대공_부대공_부대공-04_우수공사1-11_날개벽 6" xfId="23196"/>
    <cellStyle name="_부대공_부대공_부대공-04_우수공사1-11_날개벽 7" xfId="23197"/>
    <cellStyle name="_부대공_부대공_부대공-04_우수공사1-11_날개벽 8" xfId="23198"/>
    <cellStyle name="_부대공_부대공_부대공-04_우수공사1-4" xfId="3003"/>
    <cellStyle name="_부대공_부대공_부대공-04_우수공사1-4 2" xfId="3004"/>
    <cellStyle name="_부대공_부대공_부대공-04_우수공사1-4 3" xfId="23199"/>
    <cellStyle name="_부대공_부대공_부대공-04_우수공사1-4 4" xfId="23200"/>
    <cellStyle name="_부대공_부대공_부대공-04_우수공사1-4 5" xfId="23201"/>
    <cellStyle name="_부대공_부대공_부대공-04_우수공사1-4 6" xfId="23202"/>
    <cellStyle name="_부대공_부대공_부대공-04_우수공사1-4 7" xfId="23203"/>
    <cellStyle name="_부대공_부대공_부대공-04_우수공사1-4 8" xfId="23204"/>
    <cellStyle name="_부대공_부대공_부대공-04_우수공사1-4_002 배수공(1공구)" xfId="3005"/>
    <cellStyle name="_부대공_부대공_부대공-04_우수공사1-4_002 배수공(1공구) 2" xfId="3006"/>
    <cellStyle name="_부대공_부대공_부대공-04_우수공사1-4_002 배수공(1공구) 3" xfId="23205"/>
    <cellStyle name="_부대공_부대공_부대공-04_우수공사1-4_002 배수공(1공구) 4" xfId="23206"/>
    <cellStyle name="_부대공_부대공_부대공-04_우수공사1-4_002 배수공(1공구) 5" xfId="23207"/>
    <cellStyle name="_부대공_부대공_부대공-04_우수공사1-4_002 배수공(1공구) 6" xfId="23208"/>
    <cellStyle name="_부대공_부대공_부대공-04_우수공사1-4_002 배수공(1공구) 7" xfId="23209"/>
    <cellStyle name="_부대공_부대공_부대공-04_우수공사1-4_002 배수공(1공구) 8" xfId="23210"/>
    <cellStyle name="_부대공_부대공_부대공-04_우수공사1-4_002 배수공(1공구)_날개벽" xfId="3007"/>
    <cellStyle name="_부대공_부대공_부대공-04_우수공사1-4_002 배수공(1공구)_날개벽 2" xfId="3008"/>
    <cellStyle name="_부대공_부대공_부대공-04_우수공사1-4_002 배수공(1공구)_날개벽 3" xfId="23211"/>
    <cellStyle name="_부대공_부대공_부대공-04_우수공사1-4_002 배수공(1공구)_날개벽 4" xfId="23212"/>
    <cellStyle name="_부대공_부대공_부대공-04_우수공사1-4_002 배수공(1공구)_날개벽 5" xfId="23213"/>
    <cellStyle name="_부대공_부대공_부대공-04_우수공사1-4_002 배수공(1공구)_날개벽 6" xfId="23214"/>
    <cellStyle name="_부대공_부대공_부대공-04_우수공사1-4_002 배수공(1공구)_날개벽 7" xfId="23215"/>
    <cellStyle name="_부대공_부대공_부대공-04_우수공사1-4_002 배수공(1공구)_날개벽 8" xfId="23216"/>
    <cellStyle name="_부대공_부대공_부대공-04_우수공사1-4_날개벽" xfId="3009"/>
    <cellStyle name="_부대공_부대공_부대공-04_우수공사1-4_날개벽 2" xfId="3010"/>
    <cellStyle name="_부대공_부대공_부대공-04_우수공사1-4_날개벽 3" xfId="23217"/>
    <cellStyle name="_부대공_부대공_부대공-04_우수공사1-4_날개벽 4" xfId="23218"/>
    <cellStyle name="_부대공_부대공_부대공-04_우수공사1-4_날개벽 5" xfId="23219"/>
    <cellStyle name="_부대공_부대공_부대공-04_우수공사1-4_날개벽 6" xfId="23220"/>
    <cellStyle name="_부대공_부대공_부대공-04_우수공사1-4_날개벽 7" xfId="23221"/>
    <cellStyle name="_부대공_부대공_부대공-04_우수공사1-4_날개벽 8" xfId="23222"/>
    <cellStyle name="_부대공_부대공_산근" xfId="3011"/>
    <cellStyle name="_부대공_부대공_산근 2" xfId="3012"/>
    <cellStyle name="_부대공_부대공_산근 3" xfId="23223"/>
    <cellStyle name="_부대공_부대공_산근 4" xfId="23224"/>
    <cellStyle name="_부대공_부대공_산근 5" xfId="23225"/>
    <cellStyle name="_부대공_부대공_산근 6" xfId="23226"/>
    <cellStyle name="_부대공_부대공_산근 7" xfId="23227"/>
    <cellStyle name="_부대공_부대공_산근 8" xfId="23228"/>
    <cellStyle name="_부대공_부대공_산근_002 배수공(1공구)" xfId="3013"/>
    <cellStyle name="_부대공_부대공_산근_002 배수공(1공구) 2" xfId="3014"/>
    <cellStyle name="_부대공_부대공_산근_002 배수공(1공구) 3" xfId="23229"/>
    <cellStyle name="_부대공_부대공_산근_002 배수공(1공구) 4" xfId="23230"/>
    <cellStyle name="_부대공_부대공_산근_002 배수공(1공구) 5" xfId="23231"/>
    <cellStyle name="_부대공_부대공_산근_002 배수공(1공구) 6" xfId="23232"/>
    <cellStyle name="_부대공_부대공_산근_002 배수공(1공구) 7" xfId="23233"/>
    <cellStyle name="_부대공_부대공_산근_002 배수공(1공구) 8" xfId="23234"/>
    <cellStyle name="_부대공_부대공_산근_002 배수공(1공구)_날개벽" xfId="3015"/>
    <cellStyle name="_부대공_부대공_산근_002 배수공(1공구)_날개벽 2" xfId="3016"/>
    <cellStyle name="_부대공_부대공_산근_002 배수공(1공구)_날개벽 3" xfId="23235"/>
    <cellStyle name="_부대공_부대공_산근_002 배수공(1공구)_날개벽 4" xfId="23236"/>
    <cellStyle name="_부대공_부대공_산근_002 배수공(1공구)_날개벽 5" xfId="23237"/>
    <cellStyle name="_부대공_부대공_산근_002 배수공(1공구)_날개벽 6" xfId="23238"/>
    <cellStyle name="_부대공_부대공_산근_002 배수공(1공구)_날개벽 7" xfId="23239"/>
    <cellStyle name="_부대공_부대공_산근_002 배수공(1공구)_날개벽 8" xfId="23240"/>
    <cellStyle name="_부대공_부대공_산근_날개벽" xfId="3017"/>
    <cellStyle name="_부대공_부대공_산근_날개벽 2" xfId="3018"/>
    <cellStyle name="_부대공_부대공_산근_날개벽 3" xfId="23241"/>
    <cellStyle name="_부대공_부대공_산근_날개벽 4" xfId="23242"/>
    <cellStyle name="_부대공_부대공_산근_날개벽 5" xfId="23243"/>
    <cellStyle name="_부대공_부대공_산근_날개벽 6" xfId="23244"/>
    <cellStyle name="_부대공_부대공_산근_날개벽 7" xfId="23245"/>
    <cellStyle name="_부대공_부대공_산근_날개벽 8" xfId="23246"/>
    <cellStyle name="_부대공_부대공_우수공사1-11" xfId="3019"/>
    <cellStyle name="_부대공_부대공_우수공사1-11 2" xfId="3020"/>
    <cellStyle name="_부대공_부대공_우수공사1-11 3" xfId="23247"/>
    <cellStyle name="_부대공_부대공_우수공사1-11 4" xfId="23248"/>
    <cellStyle name="_부대공_부대공_우수공사1-11 5" xfId="23249"/>
    <cellStyle name="_부대공_부대공_우수공사1-11 6" xfId="23250"/>
    <cellStyle name="_부대공_부대공_우수공사1-11 7" xfId="23251"/>
    <cellStyle name="_부대공_부대공_우수공사1-11 8" xfId="23252"/>
    <cellStyle name="_부대공_부대공_우수공사1-11_002 배수공(1공구)" xfId="3021"/>
    <cellStyle name="_부대공_부대공_우수공사1-11_002 배수공(1공구) 2" xfId="3022"/>
    <cellStyle name="_부대공_부대공_우수공사1-11_002 배수공(1공구) 3" xfId="23253"/>
    <cellStyle name="_부대공_부대공_우수공사1-11_002 배수공(1공구) 4" xfId="23254"/>
    <cellStyle name="_부대공_부대공_우수공사1-11_002 배수공(1공구) 5" xfId="23255"/>
    <cellStyle name="_부대공_부대공_우수공사1-11_002 배수공(1공구) 6" xfId="23256"/>
    <cellStyle name="_부대공_부대공_우수공사1-11_002 배수공(1공구) 7" xfId="23257"/>
    <cellStyle name="_부대공_부대공_우수공사1-11_002 배수공(1공구) 8" xfId="23258"/>
    <cellStyle name="_부대공_부대공_우수공사1-11_002 배수공(1공구)_날개벽" xfId="3023"/>
    <cellStyle name="_부대공_부대공_우수공사1-11_002 배수공(1공구)_날개벽 2" xfId="3024"/>
    <cellStyle name="_부대공_부대공_우수공사1-11_002 배수공(1공구)_날개벽 3" xfId="23259"/>
    <cellStyle name="_부대공_부대공_우수공사1-11_002 배수공(1공구)_날개벽 4" xfId="23260"/>
    <cellStyle name="_부대공_부대공_우수공사1-11_002 배수공(1공구)_날개벽 5" xfId="23261"/>
    <cellStyle name="_부대공_부대공_우수공사1-11_002 배수공(1공구)_날개벽 6" xfId="23262"/>
    <cellStyle name="_부대공_부대공_우수공사1-11_002 배수공(1공구)_날개벽 7" xfId="23263"/>
    <cellStyle name="_부대공_부대공_우수공사1-11_002 배수공(1공구)_날개벽 8" xfId="23264"/>
    <cellStyle name="_부대공_부대공_우수공사1-11_날개벽" xfId="3025"/>
    <cellStyle name="_부대공_부대공_우수공사1-11_날개벽 2" xfId="3026"/>
    <cellStyle name="_부대공_부대공_우수공사1-11_날개벽 3" xfId="23265"/>
    <cellStyle name="_부대공_부대공_우수공사1-11_날개벽 4" xfId="23266"/>
    <cellStyle name="_부대공_부대공_우수공사1-11_날개벽 5" xfId="23267"/>
    <cellStyle name="_부대공_부대공_우수공사1-11_날개벽 6" xfId="23268"/>
    <cellStyle name="_부대공_부대공_우수공사1-11_날개벽 7" xfId="23269"/>
    <cellStyle name="_부대공_부대공_우수공사1-11_날개벽 8" xfId="23270"/>
    <cellStyle name="_부대공_부대공_우수공사1-4" xfId="3027"/>
    <cellStyle name="_부대공_부대공_우수공사1-4 2" xfId="3028"/>
    <cellStyle name="_부대공_부대공_우수공사1-4 3" xfId="23271"/>
    <cellStyle name="_부대공_부대공_우수공사1-4 4" xfId="23272"/>
    <cellStyle name="_부대공_부대공_우수공사1-4 5" xfId="23273"/>
    <cellStyle name="_부대공_부대공_우수공사1-4 6" xfId="23274"/>
    <cellStyle name="_부대공_부대공_우수공사1-4 7" xfId="23275"/>
    <cellStyle name="_부대공_부대공_우수공사1-4 8" xfId="23276"/>
    <cellStyle name="_부대공_부대공_우수공사1-4_002 배수공(1공구)" xfId="3029"/>
    <cellStyle name="_부대공_부대공_우수공사1-4_002 배수공(1공구) 2" xfId="3030"/>
    <cellStyle name="_부대공_부대공_우수공사1-4_002 배수공(1공구) 3" xfId="23277"/>
    <cellStyle name="_부대공_부대공_우수공사1-4_002 배수공(1공구) 4" xfId="23278"/>
    <cellStyle name="_부대공_부대공_우수공사1-4_002 배수공(1공구) 5" xfId="23279"/>
    <cellStyle name="_부대공_부대공_우수공사1-4_002 배수공(1공구) 6" xfId="23280"/>
    <cellStyle name="_부대공_부대공_우수공사1-4_002 배수공(1공구) 7" xfId="23281"/>
    <cellStyle name="_부대공_부대공_우수공사1-4_002 배수공(1공구) 8" xfId="23282"/>
    <cellStyle name="_부대공_부대공_우수공사1-4_002 배수공(1공구)_날개벽" xfId="3031"/>
    <cellStyle name="_부대공_부대공_우수공사1-4_002 배수공(1공구)_날개벽 2" xfId="3032"/>
    <cellStyle name="_부대공_부대공_우수공사1-4_002 배수공(1공구)_날개벽 3" xfId="23283"/>
    <cellStyle name="_부대공_부대공_우수공사1-4_002 배수공(1공구)_날개벽 4" xfId="23284"/>
    <cellStyle name="_부대공_부대공_우수공사1-4_002 배수공(1공구)_날개벽 5" xfId="23285"/>
    <cellStyle name="_부대공_부대공_우수공사1-4_002 배수공(1공구)_날개벽 6" xfId="23286"/>
    <cellStyle name="_부대공_부대공_우수공사1-4_002 배수공(1공구)_날개벽 7" xfId="23287"/>
    <cellStyle name="_부대공_부대공_우수공사1-4_002 배수공(1공구)_날개벽 8" xfId="23288"/>
    <cellStyle name="_부대공_부대공_우수공사1-4_날개벽" xfId="3033"/>
    <cellStyle name="_부대공_부대공_우수공사1-4_날개벽 2" xfId="3034"/>
    <cellStyle name="_부대공_부대공_우수공사1-4_날개벽 3" xfId="23289"/>
    <cellStyle name="_부대공_부대공_우수공사1-4_날개벽 4" xfId="23290"/>
    <cellStyle name="_부대공_부대공_우수공사1-4_날개벽 5" xfId="23291"/>
    <cellStyle name="_부대공_부대공_우수공사1-4_날개벽 6" xfId="23292"/>
    <cellStyle name="_부대공_부대공_우수공사1-4_날개벽 7" xfId="23293"/>
    <cellStyle name="_부대공_부대공_우수공사1-4_날개벽 8" xfId="23294"/>
    <cellStyle name="_부대공_부대공-01" xfId="3035"/>
    <cellStyle name="_부대공_부대공-01 2" xfId="3036"/>
    <cellStyle name="_부대공_부대공-01 3" xfId="23295"/>
    <cellStyle name="_부대공_부대공-01 4" xfId="23296"/>
    <cellStyle name="_부대공_부대공-01 5" xfId="23297"/>
    <cellStyle name="_부대공_부대공-01 6" xfId="23298"/>
    <cellStyle name="_부대공_부대공-01 7" xfId="23299"/>
    <cellStyle name="_부대공_부대공-01 8" xfId="23300"/>
    <cellStyle name="_부대공_부대공-01_002 배수공(1공구)" xfId="3037"/>
    <cellStyle name="_부대공_부대공-01_002 배수공(1공구) 2" xfId="3038"/>
    <cellStyle name="_부대공_부대공-01_002 배수공(1공구) 3" xfId="23301"/>
    <cellStyle name="_부대공_부대공-01_002 배수공(1공구) 4" xfId="23302"/>
    <cellStyle name="_부대공_부대공-01_002 배수공(1공구) 5" xfId="23303"/>
    <cellStyle name="_부대공_부대공-01_002 배수공(1공구) 6" xfId="23304"/>
    <cellStyle name="_부대공_부대공-01_002 배수공(1공구) 7" xfId="23305"/>
    <cellStyle name="_부대공_부대공-01_002 배수공(1공구) 8" xfId="23306"/>
    <cellStyle name="_부대공_부대공-01_002 배수공(1공구)_날개벽" xfId="3039"/>
    <cellStyle name="_부대공_부대공-01_002 배수공(1공구)_날개벽 2" xfId="3040"/>
    <cellStyle name="_부대공_부대공-01_002 배수공(1공구)_날개벽 3" xfId="23307"/>
    <cellStyle name="_부대공_부대공-01_002 배수공(1공구)_날개벽 4" xfId="23308"/>
    <cellStyle name="_부대공_부대공-01_002 배수공(1공구)_날개벽 5" xfId="23309"/>
    <cellStyle name="_부대공_부대공-01_002 배수공(1공구)_날개벽 6" xfId="23310"/>
    <cellStyle name="_부대공_부대공-01_002 배수공(1공구)_날개벽 7" xfId="23311"/>
    <cellStyle name="_부대공_부대공-01_002 배수공(1공구)_날개벽 8" xfId="23312"/>
    <cellStyle name="_부대공_부대공-01_날개벽" xfId="3041"/>
    <cellStyle name="_부대공_부대공-01_날개벽 2" xfId="3042"/>
    <cellStyle name="_부대공_부대공-01_날개벽 3" xfId="23313"/>
    <cellStyle name="_부대공_부대공-01_날개벽 4" xfId="23314"/>
    <cellStyle name="_부대공_부대공-01_날개벽 5" xfId="23315"/>
    <cellStyle name="_부대공_부대공-01_날개벽 6" xfId="23316"/>
    <cellStyle name="_부대공_부대공-01_날개벽 7" xfId="23317"/>
    <cellStyle name="_부대공_부대공-01_날개벽 8" xfId="23318"/>
    <cellStyle name="_부대공_부대공-03" xfId="3043"/>
    <cellStyle name="_부대공_부대공-03 2" xfId="3044"/>
    <cellStyle name="_부대공_부대공-03 3" xfId="23319"/>
    <cellStyle name="_부대공_부대공-03 4" xfId="23320"/>
    <cellStyle name="_부대공_부대공-03 5" xfId="23321"/>
    <cellStyle name="_부대공_부대공-03 6" xfId="23322"/>
    <cellStyle name="_부대공_부대공-03 7" xfId="23323"/>
    <cellStyle name="_부대공_부대공-03 8" xfId="23324"/>
    <cellStyle name="_부대공_부대공-03_002 배수공(1공구)" xfId="3045"/>
    <cellStyle name="_부대공_부대공-03_002 배수공(1공구) 2" xfId="3046"/>
    <cellStyle name="_부대공_부대공-03_002 배수공(1공구) 3" xfId="23325"/>
    <cellStyle name="_부대공_부대공-03_002 배수공(1공구) 4" xfId="23326"/>
    <cellStyle name="_부대공_부대공-03_002 배수공(1공구) 5" xfId="23327"/>
    <cellStyle name="_부대공_부대공-03_002 배수공(1공구) 6" xfId="23328"/>
    <cellStyle name="_부대공_부대공-03_002 배수공(1공구) 7" xfId="23329"/>
    <cellStyle name="_부대공_부대공-03_002 배수공(1공구) 8" xfId="23330"/>
    <cellStyle name="_부대공_부대공-03_002 배수공(1공구)_날개벽" xfId="3047"/>
    <cellStyle name="_부대공_부대공-03_002 배수공(1공구)_날개벽 2" xfId="3048"/>
    <cellStyle name="_부대공_부대공-03_002 배수공(1공구)_날개벽 3" xfId="23331"/>
    <cellStyle name="_부대공_부대공-03_002 배수공(1공구)_날개벽 4" xfId="23332"/>
    <cellStyle name="_부대공_부대공-03_002 배수공(1공구)_날개벽 5" xfId="23333"/>
    <cellStyle name="_부대공_부대공-03_002 배수공(1공구)_날개벽 6" xfId="23334"/>
    <cellStyle name="_부대공_부대공-03_002 배수공(1공구)_날개벽 7" xfId="23335"/>
    <cellStyle name="_부대공_부대공-03_002 배수공(1공구)_날개벽 8" xfId="23336"/>
    <cellStyle name="_부대공_부대공-03_날개벽" xfId="3049"/>
    <cellStyle name="_부대공_부대공-03_날개벽 2" xfId="3050"/>
    <cellStyle name="_부대공_부대공-03_날개벽 3" xfId="23337"/>
    <cellStyle name="_부대공_부대공-03_날개벽 4" xfId="23338"/>
    <cellStyle name="_부대공_부대공-03_날개벽 5" xfId="23339"/>
    <cellStyle name="_부대공_부대공-03_날개벽 6" xfId="23340"/>
    <cellStyle name="_부대공_부대공-03_날개벽 7" xfId="23341"/>
    <cellStyle name="_부대공_부대공-03_날개벽 8" xfId="23342"/>
    <cellStyle name="_부대공_부대공-03_산근" xfId="3051"/>
    <cellStyle name="_부대공_부대공-03_산근 2" xfId="3052"/>
    <cellStyle name="_부대공_부대공-03_산근 3" xfId="23343"/>
    <cellStyle name="_부대공_부대공-03_산근 4" xfId="23344"/>
    <cellStyle name="_부대공_부대공-03_산근 5" xfId="23345"/>
    <cellStyle name="_부대공_부대공-03_산근 6" xfId="23346"/>
    <cellStyle name="_부대공_부대공-03_산근 7" xfId="23347"/>
    <cellStyle name="_부대공_부대공-03_산근 8" xfId="23348"/>
    <cellStyle name="_부대공_부대공-03_산근_002 배수공(1공구)" xfId="3053"/>
    <cellStyle name="_부대공_부대공-03_산근_002 배수공(1공구) 2" xfId="3054"/>
    <cellStyle name="_부대공_부대공-03_산근_002 배수공(1공구) 3" xfId="23349"/>
    <cellStyle name="_부대공_부대공-03_산근_002 배수공(1공구) 4" xfId="23350"/>
    <cellStyle name="_부대공_부대공-03_산근_002 배수공(1공구) 5" xfId="23351"/>
    <cellStyle name="_부대공_부대공-03_산근_002 배수공(1공구) 6" xfId="23352"/>
    <cellStyle name="_부대공_부대공-03_산근_002 배수공(1공구) 7" xfId="23353"/>
    <cellStyle name="_부대공_부대공-03_산근_002 배수공(1공구) 8" xfId="23354"/>
    <cellStyle name="_부대공_부대공-03_산근_002 배수공(1공구)_날개벽" xfId="3055"/>
    <cellStyle name="_부대공_부대공-03_산근_002 배수공(1공구)_날개벽 2" xfId="3056"/>
    <cellStyle name="_부대공_부대공-03_산근_002 배수공(1공구)_날개벽 3" xfId="23355"/>
    <cellStyle name="_부대공_부대공-03_산근_002 배수공(1공구)_날개벽 4" xfId="23356"/>
    <cellStyle name="_부대공_부대공-03_산근_002 배수공(1공구)_날개벽 5" xfId="23357"/>
    <cellStyle name="_부대공_부대공-03_산근_002 배수공(1공구)_날개벽 6" xfId="23358"/>
    <cellStyle name="_부대공_부대공-03_산근_002 배수공(1공구)_날개벽 7" xfId="23359"/>
    <cellStyle name="_부대공_부대공-03_산근_002 배수공(1공구)_날개벽 8" xfId="23360"/>
    <cellStyle name="_부대공_부대공-03_산근_날개벽" xfId="3057"/>
    <cellStyle name="_부대공_부대공-03_산근_날개벽 2" xfId="3058"/>
    <cellStyle name="_부대공_부대공-03_산근_날개벽 3" xfId="23361"/>
    <cellStyle name="_부대공_부대공-03_산근_날개벽 4" xfId="23362"/>
    <cellStyle name="_부대공_부대공-03_산근_날개벽 5" xfId="23363"/>
    <cellStyle name="_부대공_부대공-03_산근_날개벽 6" xfId="23364"/>
    <cellStyle name="_부대공_부대공-03_산근_날개벽 7" xfId="23365"/>
    <cellStyle name="_부대공_부대공-03_산근_날개벽 8" xfId="23366"/>
    <cellStyle name="_부대공_부대공-03_우수공사1-11" xfId="3059"/>
    <cellStyle name="_부대공_부대공-03_우수공사1-11 2" xfId="3060"/>
    <cellStyle name="_부대공_부대공-03_우수공사1-11 3" xfId="23367"/>
    <cellStyle name="_부대공_부대공-03_우수공사1-11 4" xfId="23368"/>
    <cellStyle name="_부대공_부대공-03_우수공사1-11 5" xfId="23369"/>
    <cellStyle name="_부대공_부대공-03_우수공사1-11 6" xfId="23370"/>
    <cellStyle name="_부대공_부대공-03_우수공사1-11 7" xfId="23371"/>
    <cellStyle name="_부대공_부대공-03_우수공사1-11 8" xfId="23372"/>
    <cellStyle name="_부대공_부대공-03_우수공사1-11_002 배수공(1공구)" xfId="3061"/>
    <cellStyle name="_부대공_부대공-03_우수공사1-11_002 배수공(1공구) 2" xfId="3062"/>
    <cellStyle name="_부대공_부대공-03_우수공사1-11_002 배수공(1공구) 3" xfId="23373"/>
    <cellStyle name="_부대공_부대공-03_우수공사1-11_002 배수공(1공구) 4" xfId="23374"/>
    <cellStyle name="_부대공_부대공-03_우수공사1-11_002 배수공(1공구) 5" xfId="23375"/>
    <cellStyle name="_부대공_부대공-03_우수공사1-11_002 배수공(1공구) 6" xfId="23376"/>
    <cellStyle name="_부대공_부대공-03_우수공사1-11_002 배수공(1공구) 7" xfId="23377"/>
    <cellStyle name="_부대공_부대공-03_우수공사1-11_002 배수공(1공구) 8" xfId="23378"/>
    <cellStyle name="_부대공_부대공-03_우수공사1-11_002 배수공(1공구)_날개벽" xfId="3063"/>
    <cellStyle name="_부대공_부대공-03_우수공사1-11_002 배수공(1공구)_날개벽 2" xfId="3064"/>
    <cellStyle name="_부대공_부대공-03_우수공사1-11_002 배수공(1공구)_날개벽 3" xfId="23379"/>
    <cellStyle name="_부대공_부대공-03_우수공사1-11_002 배수공(1공구)_날개벽 4" xfId="23380"/>
    <cellStyle name="_부대공_부대공-03_우수공사1-11_002 배수공(1공구)_날개벽 5" xfId="23381"/>
    <cellStyle name="_부대공_부대공-03_우수공사1-11_002 배수공(1공구)_날개벽 6" xfId="23382"/>
    <cellStyle name="_부대공_부대공-03_우수공사1-11_002 배수공(1공구)_날개벽 7" xfId="23383"/>
    <cellStyle name="_부대공_부대공-03_우수공사1-11_002 배수공(1공구)_날개벽 8" xfId="23384"/>
    <cellStyle name="_부대공_부대공-03_우수공사1-11_날개벽" xfId="3065"/>
    <cellStyle name="_부대공_부대공-03_우수공사1-11_날개벽 2" xfId="3066"/>
    <cellStyle name="_부대공_부대공-03_우수공사1-11_날개벽 3" xfId="23385"/>
    <cellStyle name="_부대공_부대공-03_우수공사1-11_날개벽 4" xfId="23386"/>
    <cellStyle name="_부대공_부대공-03_우수공사1-11_날개벽 5" xfId="23387"/>
    <cellStyle name="_부대공_부대공-03_우수공사1-11_날개벽 6" xfId="23388"/>
    <cellStyle name="_부대공_부대공-03_우수공사1-11_날개벽 7" xfId="23389"/>
    <cellStyle name="_부대공_부대공-03_우수공사1-11_날개벽 8" xfId="23390"/>
    <cellStyle name="_부대공_부대공-03_우수공사1-4" xfId="3067"/>
    <cellStyle name="_부대공_부대공-03_우수공사1-4 2" xfId="3068"/>
    <cellStyle name="_부대공_부대공-03_우수공사1-4 3" xfId="23391"/>
    <cellStyle name="_부대공_부대공-03_우수공사1-4 4" xfId="23392"/>
    <cellStyle name="_부대공_부대공-03_우수공사1-4 5" xfId="23393"/>
    <cellStyle name="_부대공_부대공-03_우수공사1-4 6" xfId="23394"/>
    <cellStyle name="_부대공_부대공-03_우수공사1-4 7" xfId="23395"/>
    <cellStyle name="_부대공_부대공-03_우수공사1-4 8" xfId="23396"/>
    <cellStyle name="_부대공_부대공-03_우수공사1-4_002 배수공(1공구)" xfId="3069"/>
    <cellStyle name="_부대공_부대공-03_우수공사1-4_002 배수공(1공구) 2" xfId="3070"/>
    <cellStyle name="_부대공_부대공-03_우수공사1-4_002 배수공(1공구) 3" xfId="23397"/>
    <cellStyle name="_부대공_부대공-03_우수공사1-4_002 배수공(1공구) 4" xfId="23398"/>
    <cellStyle name="_부대공_부대공-03_우수공사1-4_002 배수공(1공구) 5" xfId="23399"/>
    <cellStyle name="_부대공_부대공-03_우수공사1-4_002 배수공(1공구) 6" xfId="23400"/>
    <cellStyle name="_부대공_부대공-03_우수공사1-4_002 배수공(1공구) 7" xfId="23401"/>
    <cellStyle name="_부대공_부대공-03_우수공사1-4_002 배수공(1공구) 8" xfId="23402"/>
    <cellStyle name="_부대공_부대공-03_우수공사1-4_002 배수공(1공구)_날개벽" xfId="3071"/>
    <cellStyle name="_부대공_부대공-03_우수공사1-4_002 배수공(1공구)_날개벽 2" xfId="3072"/>
    <cellStyle name="_부대공_부대공-03_우수공사1-4_002 배수공(1공구)_날개벽 3" xfId="23403"/>
    <cellStyle name="_부대공_부대공-03_우수공사1-4_002 배수공(1공구)_날개벽 4" xfId="23404"/>
    <cellStyle name="_부대공_부대공-03_우수공사1-4_002 배수공(1공구)_날개벽 5" xfId="23405"/>
    <cellStyle name="_부대공_부대공-03_우수공사1-4_002 배수공(1공구)_날개벽 6" xfId="23406"/>
    <cellStyle name="_부대공_부대공-03_우수공사1-4_002 배수공(1공구)_날개벽 7" xfId="23407"/>
    <cellStyle name="_부대공_부대공-03_우수공사1-4_002 배수공(1공구)_날개벽 8" xfId="23408"/>
    <cellStyle name="_부대공_부대공-03_우수공사1-4_날개벽" xfId="3073"/>
    <cellStyle name="_부대공_부대공-03_우수공사1-4_날개벽 2" xfId="3074"/>
    <cellStyle name="_부대공_부대공-03_우수공사1-4_날개벽 3" xfId="23409"/>
    <cellStyle name="_부대공_부대공-03_우수공사1-4_날개벽 4" xfId="23410"/>
    <cellStyle name="_부대공_부대공-03_우수공사1-4_날개벽 5" xfId="23411"/>
    <cellStyle name="_부대공_부대공-03_우수공사1-4_날개벽 6" xfId="23412"/>
    <cellStyle name="_부대공_부대공-03_우수공사1-4_날개벽 7" xfId="23413"/>
    <cellStyle name="_부대공_부대공-03_우수공사1-4_날개벽 8" xfId="23414"/>
    <cellStyle name="_부대공_부대공-04" xfId="3075"/>
    <cellStyle name="_부대공_부대공-04 2" xfId="3076"/>
    <cellStyle name="_부대공_부대공-04 3" xfId="23415"/>
    <cellStyle name="_부대공_부대공-04 4" xfId="23416"/>
    <cellStyle name="_부대공_부대공-04 5" xfId="23417"/>
    <cellStyle name="_부대공_부대공-04 6" xfId="23418"/>
    <cellStyle name="_부대공_부대공-04 7" xfId="23419"/>
    <cellStyle name="_부대공_부대공-04 8" xfId="23420"/>
    <cellStyle name="_부대공_부대공-04_002 배수공(1공구)" xfId="3077"/>
    <cellStyle name="_부대공_부대공-04_002 배수공(1공구) 2" xfId="3078"/>
    <cellStyle name="_부대공_부대공-04_002 배수공(1공구) 3" xfId="23421"/>
    <cellStyle name="_부대공_부대공-04_002 배수공(1공구) 4" xfId="23422"/>
    <cellStyle name="_부대공_부대공-04_002 배수공(1공구) 5" xfId="23423"/>
    <cellStyle name="_부대공_부대공-04_002 배수공(1공구) 6" xfId="23424"/>
    <cellStyle name="_부대공_부대공-04_002 배수공(1공구) 7" xfId="23425"/>
    <cellStyle name="_부대공_부대공-04_002 배수공(1공구) 8" xfId="23426"/>
    <cellStyle name="_부대공_부대공-04_002 배수공(1공구)_날개벽" xfId="3079"/>
    <cellStyle name="_부대공_부대공-04_002 배수공(1공구)_날개벽 2" xfId="3080"/>
    <cellStyle name="_부대공_부대공-04_002 배수공(1공구)_날개벽 3" xfId="23427"/>
    <cellStyle name="_부대공_부대공-04_002 배수공(1공구)_날개벽 4" xfId="23428"/>
    <cellStyle name="_부대공_부대공-04_002 배수공(1공구)_날개벽 5" xfId="23429"/>
    <cellStyle name="_부대공_부대공-04_002 배수공(1공구)_날개벽 6" xfId="23430"/>
    <cellStyle name="_부대공_부대공-04_002 배수공(1공구)_날개벽 7" xfId="23431"/>
    <cellStyle name="_부대공_부대공-04_002 배수공(1공구)_날개벽 8" xfId="23432"/>
    <cellStyle name="_부대공_부대공-04_날개벽" xfId="3081"/>
    <cellStyle name="_부대공_부대공-04_날개벽 2" xfId="3082"/>
    <cellStyle name="_부대공_부대공-04_날개벽 3" xfId="23433"/>
    <cellStyle name="_부대공_부대공-04_날개벽 4" xfId="23434"/>
    <cellStyle name="_부대공_부대공-04_날개벽 5" xfId="23435"/>
    <cellStyle name="_부대공_부대공-04_날개벽 6" xfId="23436"/>
    <cellStyle name="_부대공_부대공-04_날개벽 7" xfId="23437"/>
    <cellStyle name="_부대공_부대공-04_날개벽 8" xfId="23438"/>
    <cellStyle name="_부대공_부대공-04_부대공-03" xfId="3083"/>
    <cellStyle name="_부대공_부대공-04_부대공-03 2" xfId="3084"/>
    <cellStyle name="_부대공_부대공-04_부대공-03 3" xfId="23439"/>
    <cellStyle name="_부대공_부대공-04_부대공-03 4" xfId="23440"/>
    <cellStyle name="_부대공_부대공-04_부대공-03 5" xfId="23441"/>
    <cellStyle name="_부대공_부대공-04_부대공-03 6" xfId="23442"/>
    <cellStyle name="_부대공_부대공-04_부대공-03 7" xfId="23443"/>
    <cellStyle name="_부대공_부대공-04_부대공-03 8" xfId="23444"/>
    <cellStyle name="_부대공_부대공-04_부대공-03_002 배수공(1공구)" xfId="3085"/>
    <cellStyle name="_부대공_부대공-04_부대공-03_002 배수공(1공구) 2" xfId="3086"/>
    <cellStyle name="_부대공_부대공-04_부대공-03_002 배수공(1공구) 3" xfId="23445"/>
    <cellStyle name="_부대공_부대공-04_부대공-03_002 배수공(1공구) 4" xfId="23446"/>
    <cellStyle name="_부대공_부대공-04_부대공-03_002 배수공(1공구) 5" xfId="23447"/>
    <cellStyle name="_부대공_부대공-04_부대공-03_002 배수공(1공구) 6" xfId="23448"/>
    <cellStyle name="_부대공_부대공-04_부대공-03_002 배수공(1공구) 7" xfId="23449"/>
    <cellStyle name="_부대공_부대공-04_부대공-03_002 배수공(1공구) 8" xfId="23450"/>
    <cellStyle name="_부대공_부대공-04_부대공-03_002 배수공(1공구)_날개벽" xfId="3087"/>
    <cellStyle name="_부대공_부대공-04_부대공-03_002 배수공(1공구)_날개벽 2" xfId="3088"/>
    <cellStyle name="_부대공_부대공-04_부대공-03_002 배수공(1공구)_날개벽 3" xfId="23451"/>
    <cellStyle name="_부대공_부대공-04_부대공-03_002 배수공(1공구)_날개벽 4" xfId="23452"/>
    <cellStyle name="_부대공_부대공-04_부대공-03_002 배수공(1공구)_날개벽 5" xfId="23453"/>
    <cellStyle name="_부대공_부대공-04_부대공-03_002 배수공(1공구)_날개벽 6" xfId="23454"/>
    <cellStyle name="_부대공_부대공-04_부대공-03_002 배수공(1공구)_날개벽 7" xfId="23455"/>
    <cellStyle name="_부대공_부대공-04_부대공-03_002 배수공(1공구)_날개벽 8" xfId="23456"/>
    <cellStyle name="_부대공_부대공-04_부대공-03_날개벽" xfId="3089"/>
    <cellStyle name="_부대공_부대공-04_부대공-03_날개벽 2" xfId="3090"/>
    <cellStyle name="_부대공_부대공-04_부대공-03_날개벽 3" xfId="23457"/>
    <cellStyle name="_부대공_부대공-04_부대공-03_날개벽 4" xfId="23458"/>
    <cellStyle name="_부대공_부대공-04_부대공-03_날개벽 5" xfId="23459"/>
    <cellStyle name="_부대공_부대공-04_부대공-03_날개벽 6" xfId="23460"/>
    <cellStyle name="_부대공_부대공-04_부대공-03_날개벽 7" xfId="23461"/>
    <cellStyle name="_부대공_부대공-04_부대공-03_날개벽 8" xfId="23462"/>
    <cellStyle name="_부대공_부대공-04_부대공-03_산근" xfId="3091"/>
    <cellStyle name="_부대공_부대공-04_부대공-03_산근 2" xfId="3092"/>
    <cellStyle name="_부대공_부대공-04_부대공-03_산근 3" xfId="23463"/>
    <cellStyle name="_부대공_부대공-04_부대공-03_산근 4" xfId="23464"/>
    <cellStyle name="_부대공_부대공-04_부대공-03_산근 5" xfId="23465"/>
    <cellStyle name="_부대공_부대공-04_부대공-03_산근 6" xfId="23466"/>
    <cellStyle name="_부대공_부대공-04_부대공-03_산근 7" xfId="23467"/>
    <cellStyle name="_부대공_부대공-04_부대공-03_산근 8" xfId="23468"/>
    <cellStyle name="_부대공_부대공-04_부대공-03_산근_002 배수공(1공구)" xfId="3093"/>
    <cellStyle name="_부대공_부대공-04_부대공-03_산근_002 배수공(1공구) 2" xfId="3094"/>
    <cellStyle name="_부대공_부대공-04_부대공-03_산근_002 배수공(1공구) 3" xfId="23469"/>
    <cellStyle name="_부대공_부대공-04_부대공-03_산근_002 배수공(1공구) 4" xfId="23470"/>
    <cellStyle name="_부대공_부대공-04_부대공-03_산근_002 배수공(1공구) 5" xfId="23471"/>
    <cellStyle name="_부대공_부대공-04_부대공-03_산근_002 배수공(1공구) 6" xfId="23472"/>
    <cellStyle name="_부대공_부대공-04_부대공-03_산근_002 배수공(1공구) 7" xfId="23473"/>
    <cellStyle name="_부대공_부대공-04_부대공-03_산근_002 배수공(1공구) 8" xfId="23474"/>
    <cellStyle name="_부대공_부대공-04_부대공-03_산근_002 배수공(1공구)_날개벽" xfId="3095"/>
    <cellStyle name="_부대공_부대공-04_부대공-03_산근_002 배수공(1공구)_날개벽 2" xfId="3096"/>
    <cellStyle name="_부대공_부대공-04_부대공-03_산근_002 배수공(1공구)_날개벽 3" xfId="23475"/>
    <cellStyle name="_부대공_부대공-04_부대공-03_산근_002 배수공(1공구)_날개벽 4" xfId="23476"/>
    <cellStyle name="_부대공_부대공-04_부대공-03_산근_002 배수공(1공구)_날개벽 5" xfId="23477"/>
    <cellStyle name="_부대공_부대공-04_부대공-03_산근_002 배수공(1공구)_날개벽 6" xfId="23478"/>
    <cellStyle name="_부대공_부대공-04_부대공-03_산근_002 배수공(1공구)_날개벽 7" xfId="23479"/>
    <cellStyle name="_부대공_부대공-04_부대공-03_산근_002 배수공(1공구)_날개벽 8" xfId="23480"/>
    <cellStyle name="_부대공_부대공-04_부대공-03_산근_날개벽" xfId="3097"/>
    <cellStyle name="_부대공_부대공-04_부대공-03_산근_날개벽 2" xfId="3098"/>
    <cellStyle name="_부대공_부대공-04_부대공-03_산근_날개벽 3" xfId="23481"/>
    <cellStyle name="_부대공_부대공-04_부대공-03_산근_날개벽 4" xfId="23482"/>
    <cellStyle name="_부대공_부대공-04_부대공-03_산근_날개벽 5" xfId="23483"/>
    <cellStyle name="_부대공_부대공-04_부대공-03_산근_날개벽 6" xfId="23484"/>
    <cellStyle name="_부대공_부대공-04_부대공-03_산근_날개벽 7" xfId="23485"/>
    <cellStyle name="_부대공_부대공-04_부대공-03_산근_날개벽 8" xfId="23486"/>
    <cellStyle name="_부대공_부대공-04_부대공-03_우수공사1-11" xfId="3099"/>
    <cellStyle name="_부대공_부대공-04_부대공-03_우수공사1-11 2" xfId="3100"/>
    <cellStyle name="_부대공_부대공-04_부대공-03_우수공사1-11 3" xfId="23487"/>
    <cellStyle name="_부대공_부대공-04_부대공-03_우수공사1-11 4" xfId="23488"/>
    <cellStyle name="_부대공_부대공-04_부대공-03_우수공사1-11 5" xfId="23489"/>
    <cellStyle name="_부대공_부대공-04_부대공-03_우수공사1-11 6" xfId="23490"/>
    <cellStyle name="_부대공_부대공-04_부대공-03_우수공사1-11 7" xfId="23491"/>
    <cellStyle name="_부대공_부대공-04_부대공-03_우수공사1-11 8" xfId="23492"/>
    <cellStyle name="_부대공_부대공-04_부대공-03_우수공사1-11_002 배수공(1공구)" xfId="3101"/>
    <cellStyle name="_부대공_부대공-04_부대공-03_우수공사1-11_002 배수공(1공구) 2" xfId="3102"/>
    <cellStyle name="_부대공_부대공-04_부대공-03_우수공사1-11_002 배수공(1공구) 3" xfId="23493"/>
    <cellStyle name="_부대공_부대공-04_부대공-03_우수공사1-11_002 배수공(1공구) 4" xfId="23494"/>
    <cellStyle name="_부대공_부대공-04_부대공-03_우수공사1-11_002 배수공(1공구) 5" xfId="23495"/>
    <cellStyle name="_부대공_부대공-04_부대공-03_우수공사1-11_002 배수공(1공구) 6" xfId="23496"/>
    <cellStyle name="_부대공_부대공-04_부대공-03_우수공사1-11_002 배수공(1공구) 7" xfId="23497"/>
    <cellStyle name="_부대공_부대공-04_부대공-03_우수공사1-11_002 배수공(1공구) 8" xfId="23498"/>
    <cellStyle name="_부대공_부대공-04_부대공-03_우수공사1-11_002 배수공(1공구)_날개벽" xfId="3103"/>
    <cellStyle name="_부대공_부대공-04_부대공-03_우수공사1-11_002 배수공(1공구)_날개벽 2" xfId="3104"/>
    <cellStyle name="_부대공_부대공-04_부대공-03_우수공사1-11_002 배수공(1공구)_날개벽 3" xfId="23499"/>
    <cellStyle name="_부대공_부대공-04_부대공-03_우수공사1-11_002 배수공(1공구)_날개벽 4" xfId="23500"/>
    <cellStyle name="_부대공_부대공-04_부대공-03_우수공사1-11_002 배수공(1공구)_날개벽 5" xfId="23501"/>
    <cellStyle name="_부대공_부대공-04_부대공-03_우수공사1-11_002 배수공(1공구)_날개벽 6" xfId="23502"/>
    <cellStyle name="_부대공_부대공-04_부대공-03_우수공사1-11_002 배수공(1공구)_날개벽 7" xfId="23503"/>
    <cellStyle name="_부대공_부대공-04_부대공-03_우수공사1-11_002 배수공(1공구)_날개벽 8" xfId="23504"/>
    <cellStyle name="_부대공_부대공-04_부대공-03_우수공사1-11_날개벽" xfId="3105"/>
    <cellStyle name="_부대공_부대공-04_부대공-03_우수공사1-11_날개벽 2" xfId="3106"/>
    <cellStyle name="_부대공_부대공-04_부대공-03_우수공사1-11_날개벽 3" xfId="23505"/>
    <cellStyle name="_부대공_부대공-04_부대공-03_우수공사1-11_날개벽 4" xfId="23506"/>
    <cellStyle name="_부대공_부대공-04_부대공-03_우수공사1-11_날개벽 5" xfId="23507"/>
    <cellStyle name="_부대공_부대공-04_부대공-03_우수공사1-11_날개벽 6" xfId="23508"/>
    <cellStyle name="_부대공_부대공-04_부대공-03_우수공사1-11_날개벽 7" xfId="23509"/>
    <cellStyle name="_부대공_부대공-04_부대공-03_우수공사1-11_날개벽 8" xfId="23510"/>
    <cellStyle name="_부대공_부대공-04_부대공-03_우수공사1-4" xfId="3107"/>
    <cellStyle name="_부대공_부대공-04_부대공-03_우수공사1-4 2" xfId="3108"/>
    <cellStyle name="_부대공_부대공-04_부대공-03_우수공사1-4 3" xfId="23511"/>
    <cellStyle name="_부대공_부대공-04_부대공-03_우수공사1-4 4" xfId="23512"/>
    <cellStyle name="_부대공_부대공-04_부대공-03_우수공사1-4 5" xfId="23513"/>
    <cellStyle name="_부대공_부대공-04_부대공-03_우수공사1-4 6" xfId="23514"/>
    <cellStyle name="_부대공_부대공-04_부대공-03_우수공사1-4 7" xfId="23515"/>
    <cellStyle name="_부대공_부대공-04_부대공-03_우수공사1-4 8" xfId="23516"/>
    <cellStyle name="_부대공_부대공-04_부대공-03_우수공사1-4_002 배수공(1공구)" xfId="3109"/>
    <cellStyle name="_부대공_부대공-04_부대공-03_우수공사1-4_002 배수공(1공구) 2" xfId="3110"/>
    <cellStyle name="_부대공_부대공-04_부대공-03_우수공사1-4_002 배수공(1공구) 3" xfId="23517"/>
    <cellStyle name="_부대공_부대공-04_부대공-03_우수공사1-4_002 배수공(1공구) 4" xfId="23518"/>
    <cellStyle name="_부대공_부대공-04_부대공-03_우수공사1-4_002 배수공(1공구) 5" xfId="23519"/>
    <cellStyle name="_부대공_부대공-04_부대공-03_우수공사1-4_002 배수공(1공구) 6" xfId="23520"/>
    <cellStyle name="_부대공_부대공-04_부대공-03_우수공사1-4_002 배수공(1공구) 7" xfId="23521"/>
    <cellStyle name="_부대공_부대공-04_부대공-03_우수공사1-4_002 배수공(1공구) 8" xfId="23522"/>
    <cellStyle name="_부대공_부대공-04_부대공-03_우수공사1-4_002 배수공(1공구)_날개벽" xfId="3111"/>
    <cellStyle name="_부대공_부대공-04_부대공-03_우수공사1-4_002 배수공(1공구)_날개벽 2" xfId="3112"/>
    <cellStyle name="_부대공_부대공-04_부대공-03_우수공사1-4_002 배수공(1공구)_날개벽 3" xfId="23523"/>
    <cellStyle name="_부대공_부대공-04_부대공-03_우수공사1-4_002 배수공(1공구)_날개벽 4" xfId="23524"/>
    <cellStyle name="_부대공_부대공-04_부대공-03_우수공사1-4_002 배수공(1공구)_날개벽 5" xfId="23525"/>
    <cellStyle name="_부대공_부대공-04_부대공-03_우수공사1-4_002 배수공(1공구)_날개벽 6" xfId="23526"/>
    <cellStyle name="_부대공_부대공-04_부대공-03_우수공사1-4_002 배수공(1공구)_날개벽 7" xfId="23527"/>
    <cellStyle name="_부대공_부대공-04_부대공-03_우수공사1-4_002 배수공(1공구)_날개벽 8" xfId="23528"/>
    <cellStyle name="_부대공_부대공-04_부대공-03_우수공사1-4_날개벽" xfId="3113"/>
    <cellStyle name="_부대공_부대공-04_부대공-03_우수공사1-4_날개벽 2" xfId="3114"/>
    <cellStyle name="_부대공_부대공-04_부대공-03_우수공사1-4_날개벽 3" xfId="23529"/>
    <cellStyle name="_부대공_부대공-04_부대공-03_우수공사1-4_날개벽 4" xfId="23530"/>
    <cellStyle name="_부대공_부대공-04_부대공-03_우수공사1-4_날개벽 5" xfId="23531"/>
    <cellStyle name="_부대공_부대공-04_부대공-03_우수공사1-4_날개벽 6" xfId="23532"/>
    <cellStyle name="_부대공_부대공-04_부대공-03_우수공사1-4_날개벽 7" xfId="23533"/>
    <cellStyle name="_부대공_부대공-04_부대공-03_우수공사1-4_날개벽 8" xfId="23534"/>
    <cellStyle name="_부대공_부대공-04_산근" xfId="3115"/>
    <cellStyle name="_부대공_부대공-04_산근 2" xfId="3116"/>
    <cellStyle name="_부대공_부대공-04_산근 3" xfId="23535"/>
    <cellStyle name="_부대공_부대공-04_산근 4" xfId="23536"/>
    <cellStyle name="_부대공_부대공-04_산근 5" xfId="23537"/>
    <cellStyle name="_부대공_부대공-04_산근 6" xfId="23538"/>
    <cellStyle name="_부대공_부대공-04_산근 7" xfId="23539"/>
    <cellStyle name="_부대공_부대공-04_산근 8" xfId="23540"/>
    <cellStyle name="_부대공_부대공-04_산근_002 배수공(1공구)" xfId="3117"/>
    <cellStyle name="_부대공_부대공-04_산근_002 배수공(1공구) 2" xfId="3118"/>
    <cellStyle name="_부대공_부대공-04_산근_002 배수공(1공구) 3" xfId="23541"/>
    <cellStyle name="_부대공_부대공-04_산근_002 배수공(1공구) 4" xfId="23542"/>
    <cellStyle name="_부대공_부대공-04_산근_002 배수공(1공구) 5" xfId="23543"/>
    <cellStyle name="_부대공_부대공-04_산근_002 배수공(1공구) 6" xfId="23544"/>
    <cellStyle name="_부대공_부대공-04_산근_002 배수공(1공구) 7" xfId="23545"/>
    <cellStyle name="_부대공_부대공-04_산근_002 배수공(1공구) 8" xfId="23546"/>
    <cellStyle name="_부대공_부대공-04_산근_002 배수공(1공구)_날개벽" xfId="3119"/>
    <cellStyle name="_부대공_부대공-04_산근_002 배수공(1공구)_날개벽 2" xfId="3120"/>
    <cellStyle name="_부대공_부대공-04_산근_002 배수공(1공구)_날개벽 3" xfId="23547"/>
    <cellStyle name="_부대공_부대공-04_산근_002 배수공(1공구)_날개벽 4" xfId="23548"/>
    <cellStyle name="_부대공_부대공-04_산근_002 배수공(1공구)_날개벽 5" xfId="23549"/>
    <cellStyle name="_부대공_부대공-04_산근_002 배수공(1공구)_날개벽 6" xfId="23550"/>
    <cellStyle name="_부대공_부대공-04_산근_002 배수공(1공구)_날개벽 7" xfId="23551"/>
    <cellStyle name="_부대공_부대공-04_산근_002 배수공(1공구)_날개벽 8" xfId="23552"/>
    <cellStyle name="_부대공_부대공-04_산근_날개벽" xfId="3121"/>
    <cellStyle name="_부대공_부대공-04_산근_날개벽 2" xfId="3122"/>
    <cellStyle name="_부대공_부대공-04_산근_날개벽 3" xfId="23553"/>
    <cellStyle name="_부대공_부대공-04_산근_날개벽 4" xfId="23554"/>
    <cellStyle name="_부대공_부대공-04_산근_날개벽 5" xfId="23555"/>
    <cellStyle name="_부대공_부대공-04_산근_날개벽 6" xfId="23556"/>
    <cellStyle name="_부대공_부대공-04_산근_날개벽 7" xfId="23557"/>
    <cellStyle name="_부대공_부대공-04_산근_날개벽 8" xfId="23558"/>
    <cellStyle name="_부대공_부대공-04_우수공사1-11" xfId="3123"/>
    <cellStyle name="_부대공_부대공-04_우수공사1-11 2" xfId="3124"/>
    <cellStyle name="_부대공_부대공-04_우수공사1-11 3" xfId="23559"/>
    <cellStyle name="_부대공_부대공-04_우수공사1-11 4" xfId="23560"/>
    <cellStyle name="_부대공_부대공-04_우수공사1-11 5" xfId="23561"/>
    <cellStyle name="_부대공_부대공-04_우수공사1-11 6" xfId="23562"/>
    <cellStyle name="_부대공_부대공-04_우수공사1-11 7" xfId="23563"/>
    <cellStyle name="_부대공_부대공-04_우수공사1-11 8" xfId="23564"/>
    <cellStyle name="_부대공_부대공-04_우수공사1-11_002 배수공(1공구)" xfId="3125"/>
    <cellStyle name="_부대공_부대공-04_우수공사1-11_002 배수공(1공구) 2" xfId="3126"/>
    <cellStyle name="_부대공_부대공-04_우수공사1-11_002 배수공(1공구) 3" xfId="23565"/>
    <cellStyle name="_부대공_부대공-04_우수공사1-11_002 배수공(1공구) 4" xfId="23566"/>
    <cellStyle name="_부대공_부대공-04_우수공사1-11_002 배수공(1공구) 5" xfId="23567"/>
    <cellStyle name="_부대공_부대공-04_우수공사1-11_002 배수공(1공구) 6" xfId="23568"/>
    <cellStyle name="_부대공_부대공-04_우수공사1-11_002 배수공(1공구) 7" xfId="23569"/>
    <cellStyle name="_부대공_부대공-04_우수공사1-11_002 배수공(1공구) 8" xfId="23570"/>
    <cellStyle name="_부대공_부대공-04_우수공사1-11_002 배수공(1공구)_날개벽" xfId="3127"/>
    <cellStyle name="_부대공_부대공-04_우수공사1-11_002 배수공(1공구)_날개벽 2" xfId="3128"/>
    <cellStyle name="_부대공_부대공-04_우수공사1-11_002 배수공(1공구)_날개벽 3" xfId="23571"/>
    <cellStyle name="_부대공_부대공-04_우수공사1-11_002 배수공(1공구)_날개벽 4" xfId="23572"/>
    <cellStyle name="_부대공_부대공-04_우수공사1-11_002 배수공(1공구)_날개벽 5" xfId="23573"/>
    <cellStyle name="_부대공_부대공-04_우수공사1-11_002 배수공(1공구)_날개벽 6" xfId="23574"/>
    <cellStyle name="_부대공_부대공-04_우수공사1-11_002 배수공(1공구)_날개벽 7" xfId="23575"/>
    <cellStyle name="_부대공_부대공-04_우수공사1-11_002 배수공(1공구)_날개벽 8" xfId="23576"/>
    <cellStyle name="_부대공_부대공-04_우수공사1-11_날개벽" xfId="3129"/>
    <cellStyle name="_부대공_부대공-04_우수공사1-11_날개벽 2" xfId="3130"/>
    <cellStyle name="_부대공_부대공-04_우수공사1-11_날개벽 3" xfId="23577"/>
    <cellStyle name="_부대공_부대공-04_우수공사1-11_날개벽 4" xfId="23578"/>
    <cellStyle name="_부대공_부대공-04_우수공사1-11_날개벽 5" xfId="23579"/>
    <cellStyle name="_부대공_부대공-04_우수공사1-11_날개벽 6" xfId="23580"/>
    <cellStyle name="_부대공_부대공-04_우수공사1-11_날개벽 7" xfId="23581"/>
    <cellStyle name="_부대공_부대공-04_우수공사1-11_날개벽 8" xfId="23582"/>
    <cellStyle name="_부대공_부대공-04_우수공사1-4" xfId="3131"/>
    <cellStyle name="_부대공_부대공-04_우수공사1-4 2" xfId="3132"/>
    <cellStyle name="_부대공_부대공-04_우수공사1-4 3" xfId="23583"/>
    <cellStyle name="_부대공_부대공-04_우수공사1-4 4" xfId="23584"/>
    <cellStyle name="_부대공_부대공-04_우수공사1-4 5" xfId="23585"/>
    <cellStyle name="_부대공_부대공-04_우수공사1-4 6" xfId="23586"/>
    <cellStyle name="_부대공_부대공-04_우수공사1-4 7" xfId="23587"/>
    <cellStyle name="_부대공_부대공-04_우수공사1-4 8" xfId="23588"/>
    <cellStyle name="_부대공_부대공-04_우수공사1-4_002 배수공(1공구)" xfId="3133"/>
    <cellStyle name="_부대공_부대공-04_우수공사1-4_002 배수공(1공구) 2" xfId="3134"/>
    <cellStyle name="_부대공_부대공-04_우수공사1-4_002 배수공(1공구) 3" xfId="23589"/>
    <cellStyle name="_부대공_부대공-04_우수공사1-4_002 배수공(1공구) 4" xfId="23590"/>
    <cellStyle name="_부대공_부대공-04_우수공사1-4_002 배수공(1공구) 5" xfId="23591"/>
    <cellStyle name="_부대공_부대공-04_우수공사1-4_002 배수공(1공구) 6" xfId="23592"/>
    <cellStyle name="_부대공_부대공-04_우수공사1-4_002 배수공(1공구) 7" xfId="23593"/>
    <cellStyle name="_부대공_부대공-04_우수공사1-4_002 배수공(1공구) 8" xfId="23594"/>
    <cellStyle name="_부대공_부대공-04_우수공사1-4_002 배수공(1공구)_날개벽" xfId="3135"/>
    <cellStyle name="_부대공_부대공-04_우수공사1-4_002 배수공(1공구)_날개벽 2" xfId="3136"/>
    <cellStyle name="_부대공_부대공-04_우수공사1-4_002 배수공(1공구)_날개벽 3" xfId="23595"/>
    <cellStyle name="_부대공_부대공-04_우수공사1-4_002 배수공(1공구)_날개벽 4" xfId="23596"/>
    <cellStyle name="_부대공_부대공-04_우수공사1-4_002 배수공(1공구)_날개벽 5" xfId="23597"/>
    <cellStyle name="_부대공_부대공-04_우수공사1-4_002 배수공(1공구)_날개벽 6" xfId="23598"/>
    <cellStyle name="_부대공_부대공-04_우수공사1-4_002 배수공(1공구)_날개벽 7" xfId="23599"/>
    <cellStyle name="_부대공_부대공-04_우수공사1-4_002 배수공(1공구)_날개벽 8" xfId="23600"/>
    <cellStyle name="_부대공_부대공-04_우수공사1-4_날개벽" xfId="3137"/>
    <cellStyle name="_부대공_부대공-04_우수공사1-4_날개벽 2" xfId="3138"/>
    <cellStyle name="_부대공_부대공-04_우수공사1-4_날개벽 3" xfId="23601"/>
    <cellStyle name="_부대공_부대공-04_우수공사1-4_날개벽 4" xfId="23602"/>
    <cellStyle name="_부대공_부대공-04_우수공사1-4_날개벽 5" xfId="23603"/>
    <cellStyle name="_부대공_부대공-04_우수공사1-4_날개벽 6" xfId="23604"/>
    <cellStyle name="_부대공_부대공-04_우수공사1-4_날개벽 7" xfId="23605"/>
    <cellStyle name="_부대공_부대공-04_우수공사1-4_날개벽 8" xfId="23606"/>
    <cellStyle name="_부대공_부대공-07" xfId="3139"/>
    <cellStyle name="_부대공_부대공-07 2" xfId="3140"/>
    <cellStyle name="_부대공_부대공-07 3" xfId="23607"/>
    <cellStyle name="_부대공_부대공-07 4" xfId="23608"/>
    <cellStyle name="_부대공_부대공-07 5" xfId="23609"/>
    <cellStyle name="_부대공_부대공-07 6" xfId="23610"/>
    <cellStyle name="_부대공_부대공-07 7" xfId="23611"/>
    <cellStyle name="_부대공_부대공-07 8" xfId="23612"/>
    <cellStyle name="_부대공_부대공-07_002 배수공(1공구)" xfId="3141"/>
    <cellStyle name="_부대공_부대공-07_002 배수공(1공구) 2" xfId="3142"/>
    <cellStyle name="_부대공_부대공-07_002 배수공(1공구) 3" xfId="23613"/>
    <cellStyle name="_부대공_부대공-07_002 배수공(1공구) 4" xfId="23614"/>
    <cellStyle name="_부대공_부대공-07_002 배수공(1공구) 5" xfId="23615"/>
    <cellStyle name="_부대공_부대공-07_002 배수공(1공구) 6" xfId="23616"/>
    <cellStyle name="_부대공_부대공-07_002 배수공(1공구) 7" xfId="23617"/>
    <cellStyle name="_부대공_부대공-07_002 배수공(1공구) 8" xfId="23618"/>
    <cellStyle name="_부대공_부대공-07_002 배수공(1공구)_날개벽" xfId="3143"/>
    <cellStyle name="_부대공_부대공-07_002 배수공(1공구)_날개벽 2" xfId="3144"/>
    <cellStyle name="_부대공_부대공-07_002 배수공(1공구)_날개벽 3" xfId="23619"/>
    <cellStyle name="_부대공_부대공-07_002 배수공(1공구)_날개벽 4" xfId="23620"/>
    <cellStyle name="_부대공_부대공-07_002 배수공(1공구)_날개벽 5" xfId="23621"/>
    <cellStyle name="_부대공_부대공-07_002 배수공(1공구)_날개벽 6" xfId="23622"/>
    <cellStyle name="_부대공_부대공-07_002 배수공(1공구)_날개벽 7" xfId="23623"/>
    <cellStyle name="_부대공_부대공-07_002 배수공(1공구)_날개벽 8" xfId="23624"/>
    <cellStyle name="_부대공_부대공-07_날개벽" xfId="3145"/>
    <cellStyle name="_부대공_부대공-07_날개벽 2" xfId="3146"/>
    <cellStyle name="_부대공_부대공-07_날개벽 3" xfId="23625"/>
    <cellStyle name="_부대공_부대공-07_날개벽 4" xfId="23626"/>
    <cellStyle name="_부대공_부대공-07_날개벽 5" xfId="23627"/>
    <cellStyle name="_부대공_부대공-07_날개벽 6" xfId="23628"/>
    <cellStyle name="_부대공_부대공-07_날개벽 7" xfId="23629"/>
    <cellStyle name="_부대공_부대공-07_날개벽 8" xfId="23630"/>
    <cellStyle name="_부대공_산근" xfId="3147"/>
    <cellStyle name="_부대공_산근 2" xfId="3148"/>
    <cellStyle name="_부대공_산근 3" xfId="23631"/>
    <cellStyle name="_부대공_산근 4" xfId="23632"/>
    <cellStyle name="_부대공_산근 5" xfId="23633"/>
    <cellStyle name="_부대공_산근 6" xfId="23634"/>
    <cellStyle name="_부대공_산근 7" xfId="23635"/>
    <cellStyle name="_부대공_산근 8" xfId="23636"/>
    <cellStyle name="_부대공_산근_002 배수공(1공구)" xfId="3149"/>
    <cellStyle name="_부대공_산근_002 배수공(1공구) 2" xfId="3150"/>
    <cellStyle name="_부대공_산근_002 배수공(1공구) 3" xfId="23637"/>
    <cellStyle name="_부대공_산근_002 배수공(1공구) 4" xfId="23638"/>
    <cellStyle name="_부대공_산근_002 배수공(1공구) 5" xfId="23639"/>
    <cellStyle name="_부대공_산근_002 배수공(1공구) 6" xfId="23640"/>
    <cellStyle name="_부대공_산근_002 배수공(1공구) 7" xfId="23641"/>
    <cellStyle name="_부대공_산근_002 배수공(1공구) 8" xfId="23642"/>
    <cellStyle name="_부대공_산근_002 배수공(1공구)_날개벽" xfId="3151"/>
    <cellStyle name="_부대공_산근_002 배수공(1공구)_날개벽 2" xfId="3152"/>
    <cellStyle name="_부대공_산근_002 배수공(1공구)_날개벽 3" xfId="23643"/>
    <cellStyle name="_부대공_산근_002 배수공(1공구)_날개벽 4" xfId="23644"/>
    <cellStyle name="_부대공_산근_002 배수공(1공구)_날개벽 5" xfId="23645"/>
    <cellStyle name="_부대공_산근_002 배수공(1공구)_날개벽 6" xfId="23646"/>
    <cellStyle name="_부대공_산근_002 배수공(1공구)_날개벽 7" xfId="23647"/>
    <cellStyle name="_부대공_산근_002 배수공(1공구)_날개벽 8" xfId="23648"/>
    <cellStyle name="_부대공_산근_날개벽" xfId="3153"/>
    <cellStyle name="_부대공_산근_날개벽 2" xfId="3154"/>
    <cellStyle name="_부대공_산근_날개벽 3" xfId="23649"/>
    <cellStyle name="_부대공_산근_날개벽 4" xfId="23650"/>
    <cellStyle name="_부대공_산근_날개벽 5" xfId="23651"/>
    <cellStyle name="_부대공_산근_날개벽 6" xfId="23652"/>
    <cellStyle name="_부대공_산근_날개벽 7" xfId="23653"/>
    <cellStyle name="_부대공_산근_날개벽 8" xfId="23654"/>
    <cellStyle name="_부대공_우수공사1-11" xfId="3155"/>
    <cellStyle name="_부대공_우수공사1-11 2" xfId="3156"/>
    <cellStyle name="_부대공_우수공사1-11 3" xfId="23655"/>
    <cellStyle name="_부대공_우수공사1-11 4" xfId="23656"/>
    <cellStyle name="_부대공_우수공사1-11 5" xfId="23657"/>
    <cellStyle name="_부대공_우수공사1-11 6" xfId="23658"/>
    <cellStyle name="_부대공_우수공사1-11 7" xfId="23659"/>
    <cellStyle name="_부대공_우수공사1-11 8" xfId="23660"/>
    <cellStyle name="_부대공_우수공사1-11_002 배수공(1공구)" xfId="3157"/>
    <cellStyle name="_부대공_우수공사1-11_002 배수공(1공구) 2" xfId="3158"/>
    <cellStyle name="_부대공_우수공사1-11_002 배수공(1공구) 3" xfId="23661"/>
    <cellStyle name="_부대공_우수공사1-11_002 배수공(1공구) 4" xfId="23662"/>
    <cellStyle name="_부대공_우수공사1-11_002 배수공(1공구) 5" xfId="23663"/>
    <cellStyle name="_부대공_우수공사1-11_002 배수공(1공구) 6" xfId="23664"/>
    <cellStyle name="_부대공_우수공사1-11_002 배수공(1공구) 7" xfId="23665"/>
    <cellStyle name="_부대공_우수공사1-11_002 배수공(1공구) 8" xfId="23666"/>
    <cellStyle name="_부대공_우수공사1-11_002 배수공(1공구)_날개벽" xfId="3159"/>
    <cellStyle name="_부대공_우수공사1-11_002 배수공(1공구)_날개벽 2" xfId="3160"/>
    <cellStyle name="_부대공_우수공사1-11_002 배수공(1공구)_날개벽 3" xfId="23667"/>
    <cellStyle name="_부대공_우수공사1-11_002 배수공(1공구)_날개벽 4" xfId="23668"/>
    <cellStyle name="_부대공_우수공사1-11_002 배수공(1공구)_날개벽 5" xfId="23669"/>
    <cellStyle name="_부대공_우수공사1-11_002 배수공(1공구)_날개벽 6" xfId="23670"/>
    <cellStyle name="_부대공_우수공사1-11_002 배수공(1공구)_날개벽 7" xfId="23671"/>
    <cellStyle name="_부대공_우수공사1-11_002 배수공(1공구)_날개벽 8" xfId="23672"/>
    <cellStyle name="_부대공_우수공사1-11_날개벽" xfId="3161"/>
    <cellStyle name="_부대공_우수공사1-11_날개벽 2" xfId="3162"/>
    <cellStyle name="_부대공_우수공사1-11_날개벽 3" xfId="23673"/>
    <cellStyle name="_부대공_우수공사1-11_날개벽 4" xfId="23674"/>
    <cellStyle name="_부대공_우수공사1-11_날개벽 5" xfId="23675"/>
    <cellStyle name="_부대공_우수공사1-11_날개벽 6" xfId="23676"/>
    <cellStyle name="_부대공_우수공사1-11_날개벽 7" xfId="23677"/>
    <cellStyle name="_부대공_우수공사1-11_날개벽 8" xfId="23678"/>
    <cellStyle name="_부대공_우수공사1-4" xfId="3163"/>
    <cellStyle name="_부대공_우수공사1-4 2" xfId="3164"/>
    <cellStyle name="_부대공_우수공사1-4 3" xfId="23679"/>
    <cellStyle name="_부대공_우수공사1-4 4" xfId="23680"/>
    <cellStyle name="_부대공_우수공사1-4 5" xfId="23681"/>
    <cellStyle name="_부대공_우수공사1-4 6" xfId="23682"/>
    <cellStyle name="_부대공_우수공사1-4 7" xfId="23683"/>
    <cellStyle name="_부대공_우수공사1-4 8" xfId="23684"/>
    <cellStyle name="_부대공_우수공사1-4_002 배수공(1공구)" xfId="3165"/>
    <cellStyle name="_부대공_우수공사1-4_002 배수공(1공구) 2" xfId="3166"/>
    <cellStyle name="_부대공_우수공사1-4_002 배수공(1공구) 3" xfId="23685"/>
    <cellStyle name="_부대공_우수공사1-4_002 배수공(1공구) 4" xfId="23686"/>
    <cellStyle name="_부대공_우수공사1-4_002 배수공(1공구) 5" xfId="23687"/>
    <cellStyle name="_부대공_우수공사1-4_002 배수공(1공구) 6" xfId="23688"/>
    <cellStyle name="_부대공_우수공사1-4_002 배수공(1공구) 7" xfId="23689"/>
    <cellStyle name="_부대공_우수공사1-4_002 배수공(1공구) 8" xfId="23690"/>
    <cellStyle name="_부대공_우수공사1-4_002 배수공(1공구)_날개벽" xfId="3167"/>
    <cellStyle name="_부대공_우수공사1-4_002 배수공(1공구)_날개벽 2" xfId="3168"/>
    <cellStyle name="_부대공_우수공사1-4_002 배수공(1공구)_날개벽 3" xfId="23691"/>
    <cellStyle name="_부대공_우수공사1-4_002 배수공(1공구)_날개벽 4" xfId="23692"/>
    <cellStyle name="_부대공_우수공사1-4_002 배수공(1공구)_날개벽 5" xfId="23693"/>
    <cellStyle name="_부대공_우수공사1-4_002 배수공(1공구)_날개벽 6" xfId="23694"/>
    <cellStyle name="_부대공_우수공사1-4_002 배수공(1공구)_날개벽 7" xfId="23695"/>
    <cellStyle name="_부대공_우수공사1-4_002 배수공(1공구)_날개벽 8" xfId="23696"/>
    <cellStyle name="_부대공_우수공사1-4_날개벽" xfId="3169"/>
    <cellStyle name="_부대공_우수공사1-4_날개벽 2" xfId="3170"/>
    <cellStyle name="_부대공_우수공사1-4_날개벽 3" xfId="23697"/>
    <cellStyle name="_부대공_우수공사1-4_날개벽 4" xfId="23698"/>
    <cellStyle name="_부대공_우수공사1-4_날개벽 5" xfId="23699"/>
    <cellStyle name="_부대공_우수공사1-4_날개벽 6" xfId="23700"/>
    <cellStyle name="_부대공_우수공사1-4_날개벽 7" xfId="23701"/>
    <cellStyle name="_부대공_우수공사1-4_날개벽 8" xfId="23702"/>
    <cellStyle name="_부대공-04" xfId="3171"/>
    <cellStyle name="_부대공-04 2" xfId="3172"/>
    <cellStyle name="_부대공-04 3" xfId="23703"/>
    <cellStyle name="_부대공-04 4" xfId="23704"/>
    <cellStyle name="_부대공-04 5" xfId="23705"/>
    <cellStyle name="_부대공-04 6" xfId="23706"/>
    <cellStyle name="_부대공-04 7" xfId="23707"/>
    <cellStyle name="_부대공-04 8" xfId="23708"/>
    <cellStyle name="_부대공-04_002 배수공(1공구)" xfId="3173"/>
    <cellStyle name="_부대공-04_002 배수공(1공구) 2" xfId="3174"/>
    <cellStyle name="_부대공-04_002 배수공(1공구) 3" xfId="23709"/>
    <cellStyle name="_부대공-04_002 배수공(1공구) 4" xfId="23710"/>
    <cellStyle name="_부대공-04_002 배수공(1공구) 5" xfId="23711"/>
    <cellStyle name="_부대공-04_002 배수공(1공구) 6" xfId="23712"/>
    <cellStyle name="_부대공-04_002 배수공(1공구) 7" xfId="23713"/>
    <cellStyle name="_부대공-04_002 배수공(1공구) 8" xfId="23714"/>
    <cellStyle name="_부대공-04_002 배수공(1공구)_날개벽" xfId="3175"/>
    <cellStyle name="_부대공-04_002 배수공(1공구)_날개벽 2" xfId="3176"/>
    <cellStyle name="_부대공-04_002 배수공(1공구)_날개벽 3" xfId="23715"/>
    <cellStyle name="_부대공-04_002 배수공(1공구)_날개벽 4" xfId="23716"/>
    <cellStyle name="_부대공-04_002 배수공(1공구)_날개벽 5" xfId="23717"/>
    <cellStyle name="_부대공-04_002 배수공(1공구)_날개벽 6" xfId="23718"/>
    <cellStyle name="_부대공-04_002 배수공(1공구)_날개벽 7" xfId="23719"/>
    <cellStyle name="_부대공-04_002 배수공(1공구)_날개벽 8" xfId="23720"/>
    <cellStyle name="_부대공-04_날개벽" xfId="3177"/>
    <cellStyle name="_부대공-04_날개벽 2" xfId="3178"/>
    <cellStyle name="_부대공-04_날개벽 3" xfId="23721"/>
    <cellStyle name="_부대공-04_날개벽 4" xfId="23722"/>
    <cellStyle name="_부대공-04_날개벽 5" xfId="23723"/>
    <cellStyle name="_부대공-04_날개벽 6" xfId="23724"/>
    <cellStyle name="_부대공-04_날개벽 7" xfId="23725"/>
    <cellStyle name="_부대공-04_날개벽 8" xfId="23726"/>
    <cellStyle name="_부대공-04_산근" xfId="3179"/>
    <cellStyle name="_부대공-04_산근 2" xfId="3180"/>
    <cellStyle name="_부대공-04_산근 3" xfId="23727"/>
    <cellStyle name="_부대공-04_산근 4" xfId="23728"/>
    <cellStyle name="_부대공-04_산근 5" xfId="23729"/>
    <cellStyle name="_부대공-04_산근 6" xfId="23730"/>
    <cellStyle name="_부대공-04_산근 7" xfId="23731"/>
    <cellStyle name="_부대공-04_산근 8" xfId="23732"/>
    <cellStyle name="_부대공-04_산근_002 배수공(1공구)" xfId="3181"/>
    <cellStyle name="_부대공-04_산근_002 배수공(1공구) 2" xfId="3182"/>
    <cellStyle name="_부대공-04_산근_002 배수공(1공구) 3" xfId="23733"/>
    <cellStyle name="_부대공-04_산근_002 배수공(1공구) 4" xfId="23734"/>
    <cellStyle name="_부대공-04_산근_002 배수공(1공구) 5" xfId="23735"/>
    <cellStyle name="_부대공-04_산근_002 배수공(1공구) 6" xfId="23736"/>
    <cellStyle name="_부대공-04_산근_002 배수공(1공구) 7" xfId="23737"/>
    <cellStyle name="_부대공-04_산근_002 배수공(1공구) 8" xfId="23738"/>
    <cellStyle name="_부대공-04_산근_002 배수공(1공구)_날개벽" xfId="3183"/>
    <cellStyle name="_부대공-04_산근_002 배수공(1공구)_날개벽 2" xfId="3184"/>
    <cellStyle name="_부대공-04_산근_002 배수공(1공구)_날개벽 3" xfId="23739"/>
    <cellStyle name="_부대공-04_산근_002 배수공(1공구)_날개벽 4" xfId="23740"/>
    <cellStyle name="_부대공-04_산근_002 배수공(1공구)_날개벽 5" xfId="23741"/>
    <cellStyle name="_부대공-04_산근_002 배수공(1공구)_날개벽 6" xfId="23742"/>
    <cellStyle name="_부대공-04_산근_002 배수공(1공구)_날개벽 7" xfId="23743"/>
    <cellStyle name="_부대공-04_산근_002 배수공(1공구)_날개벽 8" xfId="23744"/>
    <cellStyle name="_부대공-04_산근_날개벽" xfId="3185"/>
    <cellStyle name="_부대공-04_산근_날개벽 2" xfId="3186"/>
    <cellStyle name="_부대공-04_산근_날개벽 3" xfId="23745"/>
    <cellStyle name="_부대공-04_산근_날개벽 4" xfId="23746"/>
    <cellStyle name="_부대공-04_산근_날개벽 5" xfId="23747"/>
    <cellStyle name="_부대공-04_산근_날개벽 6" xfId="23748"/>
    <cellStyle name="_부대공-04_산근_날개벽 7" xfId="23749"/>
    <cellStyle name="_부대공-04_산근_날개벽 8" xfId="23750"/>
    <cellStyle name="_부대공-04_우수공사1-11" xfId="3187"/>
    <cellStyle name="_부대공-04_우수공사1-11 2" xfId="3188"/>
    <cellStyle name="_부대공-04_우수공사1-11 3" xfId="23751"/>
    <cellStyle name="_부대공-04_우수공사1-11 4" xfId="23752"/>
    <cellStyle name="_부대공-04_우수공사1-11 5" xfId="23753"/>
    <cellStyle name="_부대공-04_우수공사1-11 6" xfId="23754"/>
    <cellStyle name="_부대공-04_우수공사1-11 7" xfId="23755"/>
    <cellStyle name="_부대공-04_우수공사1-11 8" xfId="23756"/>
    <cellStyle name="_부대공-04_우수공사1-11_002 배수공(1공구)" xfId="3189"/>
    <cellStyle name="_부대공-04_우수공사1-11_002 배수공(1공구) 2" xfId="3190"/>
    <cellStyle name="_부대공-04_우수공사1-11_002 배수공(1공구) 3" xfId="23757"/>
    <cellStyle name="_부대공-04_우수공사1-11_002 배수공(1공구) 4" xfId="23758"/>
    <cellStyle name="_부대공-04_우수공사1-11_002 배수공(1공구) 5" xfId="23759"/>
    <cellStyle name="_부대공-04_우수공사1-11_002 배수공(1공구) 6" xfId="23760"/>
    <cellStyle name="_부대공-04_우수공사1-11_002 배수공(1공구) 7" xfId="23761"/>
    <cellStyle name="_부대공-04_우수공사1-11_002 배수공(1공구) 8" xfId="23762"/>
    <cellStyle name="_부대공-04_우수공사1-11_002 배수공(1공구)_날개벽" xfId="3191"/>
    <cellStyle name="_부대공-04_우수공사1-11_002 배수공(1공구)_날개벽 2" xfId="3192"/>
    <cellStyle name="_부대공-04_우수공사1-11_002 배수공(1공구)_날개벽 3" xfId="23763"/>
    <cellStyle name="_부대공-04_우수공사1-11_002 배수공(1공구)_날개벽 4" xfId="23764"/>
    <cellStyle name="_부대공-04_우수공사1-11_002 배수공(1공구)_날개벽 5" xfId="23765"/>
    <cellStyle name="_부대공-04_우수공사1-11_002 배수공(1공구)_날개벽 6" xfId="23766"/>
    <cellStyle name="_부대공-04_우수공사1-11_002 배수공(1공구)_날개벽 7" xfId="23767"/>
    <cellStyle name="_부대공-04_우수공사1-11_002 배수공(1공구)_날개벽 8" xfId="23768"/>
    <cellStyle name="_부대공-04_우수공사1-11_날개벽" xfId="3193"/>
    <cellStyle name="_부대공-04_우수공사1-11_날개벽 2" xfId="3194"/>
    <cellStyle name="_부대공-04_우수공사1-11_날개벽 3" xfId="23769"/>
    <cellStyle name="_부대공-04_우수공사1-11_날개벽 4" xfId="23770"/>
    <cellStyle name="_부대공-04_우수공사1-11_날개벽 5" xfId="23771"/>
    <cellStyle name="_부대공-04_우수공사1-11_날개벽 6" xfId="23772"/>
    <cellStyle name="_부대공-04_우수공사1-11_날개벽 7" xfId="23773"/>
    <cellStyle name="_부대공-04_우수공사1-11_날개벽 8" xfId="23774"/>
    <cellStyle name="_부대공-04_우수공사1-4" xfId="3195"/>
    <cellStyle name="_부대공-04_우수공사1-4 2" xfId="3196"/>
    <cellStyle name="_부대공-04_우수공사1-4 3" xfId="23775"/>
    <cellStyle name="_부대공-04_우수공사1-4 4" xfId="23776"/>
    <cellStyle name="_부대공-04_우수공사1-4 5" xfId="23777"/>
    <cellStyle name="_부대공-04_우수공사1-4 6" xfId="23778"/>
    <cellStyle name="_부대공-04_우수공사1-4 7" xfId="23779"/>
    <cellStyle name="_부대공-04_우수공사1-4 8" xfId="23780"/>
    <cellStyle name="_부대공-04_우수공사1-4_002 배수공(1공구)" xfId="3197"/>
    <cellStyle name="_부대공-04_우수공사1-4_002 배수공(1공구) 2" xfId="3198"/>
    <cellStyle name="_부대공-04_우수공사1-4_002 배수공(1공구) 3" xfId="23781"/>
    <cellStyle name="_부대공-04_우수공사1-4_002 배수공(1공구) 4" xfId="23782"/>
    <cellStyle name="_부대공-04_우수공사1-4_002 배수공(1공구) 5" xfId="23783"/>
    <cellStyle name="_부대공-04_우수공사1-4_002 배수공(1공구) 6" xfId="23784"/>
    <cellStyle name="_부대공-04_우수공사1-4_002 배수공(1공구) 7" xfId="23785"/>
    <cellStyle name="_부대공-04_우수공사1-4_002 배수공(1공구) 8" xfId="23786"/>
    <cellStyle name="_부대공-04_우수공사1-4_002 배수공(1공구)_날개벽" xfId="3199"/>
    <cellStyle name="_부대공-04_우수공사1-4_002 배수공(1공구)_날개벽 2" xfId="3200"/>
    <cellStyle name="_부대공-04_우수공사1-4_002 배수공(1공구)_날개벽 3" xfId="23787"/>
    <cellStyle name="_부대공-04_우수공사1-4_002 배수공(1공구)_날개벽 4" xfId="23788"/>
    <cellStyle name="_부대공-04_우수공사1-4_002 배수공(1공구)_날개벽 5" xfId="23789"/>
    <cellStyle name="_부대공-04_우수공사1-4_002 배수공(1공구)_날개벽 6" xfId="23790"/>
    <cellStyle name="_부대공-04_우수공사1-4_002 배수공(1공구)_날개벽 7" xfId="23791"/>
    <cellStyle name="_부대공-04_우수공사1-4_002 배수공(1공구)_날개벽 8" xfId="23792"/>
    <cellStyle name="_부대공-04_우수공사1-4_날개벽" xfId="3201"/>
    <cellStyle name="_부대공-04_우수공사1-4_날개벽 2" xfId="3202"/>
    <cellStyle name="_부대공-04_우수공사1-4_날개벽 3" xfId="23793"/>
    <cellStyle name="_부대공-04_우수공사1-4_날개벽 4" xfId="23794"/>
    <cellStyle name="_부대공-04_우수공사1-4_날개벽 5" xfId="23795"/>
    <cellStyle name="_부대공-04_우수공사1-4_날개벽 6" xfId="23796"/>
    <cellStyle name="_부대공-04_우수공사1-4_날개벽 7" xfId="23797"/>
    <cellStyle name="_부대공-04_우수공사1-4_날개벽 8" xfId="23798"/>
    <cellStyle name="_부대공1" xfId="23799"/>
    <cellStyle name="_부대공-2" xfId="3203"/>
    <cellStyle name="_부대공-2 2" xfId="3204"/>
    <cellStyle name="_부대공-2 3" xfId="23800"/>
    <cellStyle name="_부대공-2 4" xfId="23801"/>
    <cellStyle name="_부대공-2 5" xfId="23802"/>
    <cellStyle name="_부대공-2 6" xfId="23803"/>
    <cellStyle name="_부대공-2 7" xfId="23804"/>
    <cellStyle name="_부대공-2 8" xfId="23805"/>
    <cellStyle name="_부대공-2_002 배수공(1공구)" xfId="3205"/>
    <cellStyle name="_부대공-2_002 배수공(1공구) 2" xfId="3206"/>
    <cellStyle name="_부대공-2_002 배수공(1공구) 3" xfId="23806"/>
    <cellStyle name="_부대공-2_002 배수공(1공구) 4" xfId="23807"/>
    <cellStyle name="_부대공-2_002 배수공(1공구) 5" xfId="23808"/>
    <cellStyle name="_부대공-2_002 배수공(1공구) 6" xfId="23809"/>
    <cellStyle name="_부대공-2_002 배수공(1공구) 7" xfId="23810"/>
    <cellStyle name="_부대공-2_002 배수공(1공구) 8" xfId="23811"/>
    <cellStyle name="_부대공-2_002 배수공(1공구)_날개벽" xfId="3207"/>
    <cellStyle name="_부대공-2_002 배수공(1공구)_날개벽 2" xfId="3208"/>
    <cellStyle name="_부대공-2_002 배수공(1공구)_날개벽 3" xfId="23812"/>
    <cellStyle name="_부대공-2_002 배수공(1공구)_날개벽 4" xfId="23813"/>
    <cellStyle name="_부대공-2_002 배수공(1공구)_날개벽 5" xfId="23814"/>
    <cellStyle name="_부대공-2_002 배수공(1공구)_날개벽 6" xfId="23815"/>
    <cellStyle name="_부대공-2_002 배수공(1공구)_날개벽 7" xfId="23816"/>
    <cellStyle name="_부대공-2_002 배수공(1공구)_날개벽 8" xfId="23817"/>
    <cellStyle name="_부대공-2_날개벽" xfId="3209"/>
    <cellStyle name="_부대공-2_날개벽 2" xfId="3210"/>
    <cellStyle name="_부대공-2_날개벽 3" xfId="23818"/>
    <cellStyle name="_부대공-2_날개벽 4" xfId="23819"/>
    <cellStyle name="_부대공-2_날개벽 5" xfId="23820"/>
    <cellStyle name="_부대공-2_날개벽 6" xfId="23821"/>
    <cellStyle name="_부대공-2_날개벽 7" xfId="23822"/>
    <cellStyle name="_부대공-2_날개벽 8" xfId="23823"/>
    <cellStyle name="_부대공-2_부대공" xfId="3211"/>
    <cellStyle name="_부대공-2_부대공 2" xfId="3212"/>
    <cellStyle name="_부대공-2_부대공 3" xfId="23824"/>
    <cellStyle name="_부대공-2_부대공 4" xfId="23825"/>
    <cellStyle name="_부대공-2_부대공 5" xfId="23826"/>
    <cellStyle name="_부대공-2_부대공 6" xfId="23827"/>
    <cellStyle name="_부대공-2_부대공 7" xfId="23828"/>
    <cellStyle name="_부대공-2_부대공 8" xfId="23829"/>
    <cellStyle name="_부대공-2_부대공_002 배수공(1공구)" xfId="3213"/>
    <cellStyle name="_부대공-2_부대공_002 배수공(1공구) 2" xfId="3214"/>
    <cellStyle name="_부대공-2_부대공_002 배수공(1공구) 3" xfId="23830"/>
    <cellStyle name="_부대공-2_부대공_002 배수공(1공구) 4" xfId="23831"/>
    <cellStyle name="_부대공-2_부대공_002 배수공(1공구) 5" xfId="23832"/>
    <cellStyle name="_부대공-2_부대공_002 배수공(1공구) 6" xfId="23833"/>
    <cellStyle name="_부대공-2_부대공_002 배수공(1공구) 7" xfId="23834"/>
    <cellStyle name="_부대공-2_부대공_002 배수공(1공구) 8" xfId="23835"/>
    <cellStyle name="_부대공-2_부대공_002 배수공(1공구)_날개벽" xfId="3215"/>
    <cellStyle name="_부대공-2_부대공_002 배수공(1공구)_날개벽 2" xfId="3216"/>
    <cellStyle name="_부대공-2_부대공_002 배수공(1공구)_날개벽 3" xfId="23836"/>
    <cellStyle name="_부대공-2_부대공_002 배수공(1공구)_날개벽 4" xfId="23837"/>
    <cellStyle name="_부대공-2_부대공_002 배수공(1공구)_날개벽 5" xfId="23838"/>
    <cellStyle name="_부대공-2_부대공_002 배수공(1공구)_날개벽 6" xfId="23839"/>
    <cellStyle name="_부대공-2_부대공_002 배수공(1공구)_날개벽 7" xfId="23840"/>
    <cellStyle name="_부대공-2_부대공_002 배수공(1공구)_날개벽 8" xfId="23841"/>
    <cellStyle name="_부대공-2_부대공_날개벽" xfId="3217"/>
    <cellStyle name="_부대공-2_부대공_날개벽 2" xfId="3218"/>
    <cellStyle name="_부대공-2_부대공_날개벽 3" xfId="23842"/>
    <cellStyle name="_부대공-2_부대공_날개벽 4" xfId="23843"/>
    <cellStyle name="_부대공-2_부대공_날개벽 5" xfId="23844"/>
    <cellStyle name="_부대공-2_부대공_날개벽 6" xfId="23845"/>
    <cellStyle name="_부대공-2_부대공_날개벽 7" xfId="23846"/>
    <cellStyle name="_부대공-2_부대공_날개벽 8" xfId="23847"/>
    <cellStyle name="_부대공-2_부대공_부대공-03" xfId="3219"/>
    <cellStyle name="_부대공-2_부대공_부대공-03 2" xfId="3220"/>
    <cellStyle name="_부대공-2_부대공_부대공-03 3" xfId="23848"/>
    <cellStyle name="_부대공-2_부대공_부대공-03 4" xfId="23849"/>
    <cellStyle name="_부대공-2_부대공_부대공-03 5" xfId="23850"/>
    <cellStyle name="_부대공-2_부대공_부대공-03 6" xfId="23851"/>
    <cellStyle name="_부대공-2_부대공_부대공-03 7" xfId="23852"/>
    <cellStyle name="_부대공-2_부대공_부대공-03 8" xfId="23853"/>
    <cellStyle name="_부대공-2_부대공_부대공-03_002 배수공(1공구)" xfId="3221"/>
    <cellStyle name="_부대공-2_부대공_부대공-03_002 배수공(1공구) 2" xfId="3222"/>
    <cellStyle name="_부대공-2_부대공_부대공-03_002 배수공(1공구) 3" xfId="23854"/>
    <cellStyle name="_부대공-2_부대공_부대공-03_002 배수공(1공구) 4" xfId="23855"/>
    <cellStyle name="_부대공-2_부대공_부대공-03_002 배수공(1공구) 5" xfId="23856"/>
    <cellStyle name="_부대공-2_부대공_부대공-03_002 배수공(1공구) 6" xfId="23857"/>
    <cellStyle name="_부대공-2_부대공_부대공-03_002 배수공(1공구) 7" xfId="23858"/>
    <cellStyle name="_부대공-2_부대공_부대공-03_002 배수공(1공구) 8" xfId="23859"/>
    <cellStyle name="_부대공-2_부대공_부대공-03_002 배수공(1공구)_날개벽" xfId="3223"/>
    <cellStyle name="_부대공-2_부대공_부대공-03_002 배수공(1공구)_날개벽 2" xfId="3224"/>
    <cellStyle name="_부대공-2_부대공_부대공-03_002 배수공(1공구)_날개벽 3" xfId="23860"/>
    <cellStyle name="_부대공-2_부대공_부대공-03_002 배수공(1공구)_날개벽 4" xfId="23861"/>
    <cellStyle name="_부대공-2_부대공_부대공-03_002 배수공(1공구)_날개벽 5" xfId="23862"/>
    <cellStyle name="_부대공-2_부대공_부대공-03_002 배수공(1공구)_날개벽 6" xfId="23863"/>
    <cellStyle name="_부대공-2_부대공_부대공-03_002 배수공(1공구)_날개벽 7" xfId="23864"/>
    <cellStyle name="_부대공-2_부대공_부대공-03_002 배수공(1공구)_날개벽 8" xfId="23865"/>
    <cellStyle name="_부대공-2_부대공_부대공-03_날개벽" xfId="3225"/>
    <cellStyle name="_부대공-2_부대공_부대공-03_날개벽 2" xfId="3226"/>
    <cellStyle name="_부대공-2_부대공_부대공-03_날개벽 3" xfId="23866"/>
    <cellStyle name="_부대공-2_부대공_부대공-03_날개벽 4" xfId="23867"/>
    <cellStyle name="_부대공-2_부대공_부대공-03_날개벽 5" xfId="23868"/>
    <cellStyle name="_부대공-2_부대공_부대공-03_날개벽 6" xfId="23869"/>
    <cellStyle name="_부대공-2_부대공_부대공-03_날개벽 7" xfId="23870"/>
    <cellStyle name="_부대공-2_부대공_부대공-03_날개벽 8" xfId="23871"/>
    <cellStyle name="_부대공-2_부대공_부대공-03_산근" xfId="3227"/>
    <cellStyle name="_부대공-2_부대공_부대공-03_산근 2" xfId="3228"/>
    <cellStyle name="_부대공-2_부대공_부대공-03_산근 3" xfId="23872"/>
    <cellStyle name="_부대공-2_부대공_부대공-03_산근 4" xfId="23873"/>
    <cellStyle name="_부대공-2_부대공_부대공-03_산근 5" xfId="23874"/>
    <cellStyle name="_부대공-2_부대공_부대공-03_산근 6" xfId="23875"/>
    <cellStyle name="_부대공-2_부대공_부대공-03_산근 7" xfId="23876"/>
    <cellStyle name="_부대공-2_부대공_부대공-03_산근 8" xfId="23877"/>
    <cellStyle name="_부대공-2_부대공_부대공-03_산근_002 배수공(1공구)" xfId="3229"/>
    <cellStyle name="_부대공-2_부대공_부대공-03_산근_002 배수공(1공구) 2" xfId="3230"/>
    <cellStyle name="_부대공-2_부대공_부대공-03_산근_002 배수공(1공구) 3" xfId="23878"/>
    <cellStyle name="_부대공-2_부대공_부대공-03_산근_002 배수공(1공구) 4" xfId="23879"/>
    <cellStyle name="_부대공-2_부대공_부대공-03_산근_002 배수공(1공구) 5" xfId="23880"/>
    <cellStyle name="_부대공-2_부대공_부대공-03_산근_002 배수공(1공구) 6" xfId="23881"/>
    <cellStyle name="_부대공-2_부대공_부대공-03_산근_002 배수공(1공구) 7" xfId="23882"/>
    <cellStyle name="_부대공-2_부대공_부대공-03_산근_002 배수공(1공구) 8" xfId="23883"/>
    <cellStyle name="_부대공-2_부대공_부대공-03_산근_002 배수공(1공구)_날개벽" xfId="3231"/>
    <cellStyle name="_부대공-2_부대공_부대공-03_산근_002 배수공(1공구)_날개벽 2" xfId="3232"/>
    <cellStyle name="_부대공-2_부대공_부대공-03_산근_002 배수공(1공구)_날개벽 3" xfId="23884"/>
    <cellStyle name="_부대공-2_부대공_부대공-03_산근_002 배수공(1공구)_날개벽 4" xfId="23885"/>
    <cellStyle name="_부대공-2_부대공_부대공-03_산근_002 배수공(1공구)_날개벽 5" xfId="23886"/>
    <cellStyle name="_부대공-2_부대공_부대공-03_산근_002 배수공(1공구)_날개벽 6" xfId="23887"/>
    <cellStyle name="_부대공-2_부대공_부대공-03_산근_002 배수공(1공구)_날개벽 7" xfId="23888"/>
    <cellStyle name="_부대공-2_부대공_부대공-03_산근_002 배수공(1공구)_날개벽 8" xfId="23889"/>
    <cellStyle name="_부대공-2_부대공_부대공-03_산근_날개벽" xfId="3233"/>
    <cellStyle name="_부대공-2_부대공_부대공-03_산근_날개벽 2" xfId="3234"/>
    <cellStyle name="_부대공-2_부대공_부대공-03_산근_날개벽 3" xfId="23890"/>
    <cellStyle name="_부대공-2_부대공_부대공-03_산근_날개벽 4" xfId="23891"/>
    <cellStyle name="_부대공-2_부대공_부대공-03_산근_날개벽 5" xfId="23892"/>
    <cellStyle name="_부대공-2_부대공_부대공-03_산근_날개벽 6" xfId="23893"/>
    <cellStyle name="_부대공-2_부대공_부대공-03_산근_날개벽 7" xfId="23894"/>
    <cellStyle name="_부대공-2_부대공_부대공-03_산근_날개벽 8" xfId="23895"/>
    <cellStyle name="_부대공-2_부대공_부대공-03_우수공사1-11" xfId="3235"/>
    <cellStyle name="_부대공-2_부대공_부대공-03_우수공사1-11 2" xfId="3236"/>
    <cellStyle name="_부대공-2_부대공_부대공-03_우수공사1-11 3" xfId="23896"/>
    <cellStyle name="_부대공-2_부대공_부대공-03_우수공사1-11 4" xfId="23897"/>
    <cellStyle name="_부대공-2_부대공_부대공-03_우수공사1-11 5" xfId="23898"/>
    <cellStyle name="_부대공-2_부대공_부대공-03_우수공사1-11 6" xfId="23899"/>
    <cellStyle name="_부대공-2_부대공_부대공-03_우수공사1-11 7" xfId="23900"/>
    <cellStyle name="_부대공-2_부대공_부대공-03_우수공사1-11 8" xfId="23901"/>
    <cellStyle name="_부대공-2_부대공_부대공-03_우수공사1-11_002 배수공(1공구)" xfId="3237"/>
    <cellStyle name="_부대공-2_부대공_부대공-03_우수공사1-11_002 배수공(1공구) 2" xfId="3238"/>
    <cellStyle name="_부대공-2_부대공_부대공-03_우수공사1-11_002 배수공(1공구) 3" xfId="23902"/>
    <cellStyle name="_부대공-2_부대공_부대공-03_우수공사1-11_002 배수공(1공구) 4" xfId="23903"/>
    <cellStyle name="_부대공-2_부대공_부대공-03_우수공사1-11_002 배수공(1공구) 5" xfId="23904"/>
    <cellStyle name="_부대공-2_부대공_부대공-03_우수공사1-11_002 배수공(1공구) 6" xfId="23905"/>
    <cellStyle name="_부대공-2_부대공_부대공-03_우수공사1-11_002 배수공(1공구) 7" xfId="23906"/>
    <cellStyle name="_부대공-2_부대공_부대공-03_우수공사1-11_002 배수공(1공구) 8" xfId="23907"/>
    <cellStyle name="_부대공-2_부대공_부대공-03_우수공사1-11_002 배수공(1공구)_날개벽" xfId="3239"/>
    <cellStyle name="_부대공-2_부대공_부대공-03_우수공사1-11_002 배수공(1공구)_날개벽 2" xfId="3240"/>
    <cellStyle name="_부대공-2_부대공_부대공-03_우수공사1-11_002 배수공(1공구)_날개벽 3" xfId="23908"/>
    <cellStyle name="_부대공-2_부대공_부대공-03_우수공사1-11_002 배수공(1공구)_날개벽 4" xfId="23909"/>
    <cellStyle name="_부대공-2_부대공_부대공-03_우수공사1-11_002 배수공(1공구)_날개벽 5" xfId="23910"/>
    <cellStyle name="_부대공-2_부대공_부대공-03_우수공사1-11_002 배수공(1공구)_날개벽 6" xfId="23911"/>
    <cellStyle name="_부대공-2_부대공_부대공-03_우수공사1-11_002 배수공(1공구)_날개벽 7" xfId="23912"/>
    <cellStyle name="_부대공-2_부대공_부대공-03_우수공사1-11_002 배수공(1공구)_날개벽 8" xfId="23913"/>
    <cellStyle name="_부대공-2_부대공_부대공-03_우수공사1-11_날개벽" xfId="3241"/>
    <cellStyle name="_부대공-2_부대공_부대공-03_우수공사1-11_날개벽 2" xfId="3242"/>
    <cellStyle name="_부대공-2_부대공_부대공-03_우수공사1-11_날개벽 3" xfId="23914"/>
    <cellStyle name="_부대공-2_부대공_부대공-03_우수공사1-11_날개벽 4" xfId="23915"/>
    <cellStyle name="_부대공-2_부대공_부대공-03_우수공사1-11_날개벽 5" xfId="23916"/>
    <cellStyle name="_부대공-2_부대공_부대공-03_우수공사1-11_날개벽 6" xfId="23917"/>
    <cellStyle name="_부대공-2_부대공_부대공-03_우수공사1-11_날개벽 7" xfId="23918"/>
    <cellStyle name="_부대공-2_부대공_부대공-03_우수공사1-11_날개벽 8" xfId="23919"/>
    <cellStyle name="_부대공-2_부대공_부대공-03_우수공사1-4" xfId="3243"/>
    <cellStyle name="_부대공-2_부대공_부대공-03_우수공사1-4 2" xfId="3244"/>
    <cellStyle name="_부대공-2_부대공_부대공-03_우수공사1-4 3" xfId="23920"/>
    <cellStyle name="_부대공-2_부대공_부대공-03_우수공사1-4 4" xfId="23921"/>
    <cellStyle name="_부대공-2_부대공_부대공-03_우수공사1-4 5" xfId="23922"/>
    <cellStyle name="_부대공-2_부대공_부대공-03_우수공사1-4 6" xfId="23923"/>
    <cellStyle name="_부대공-2_부대공_부대공-03_우수공사1-4 7" xfId="23924"/>
    <cellStyle name="_부대공-2_부대공_부대공-03_우수공사1-4 8" xfId="23925"/>
    <cellStyle name="_부대공-2_부대공_부대공-03_우수공사1-4_002 배수공(1공구)" xfId="3245"/>
    <cellStyle name="_부대공-2_부대공_부대공-03_우수공사1-4_002 배수공(1공구) 2" xfId="3246"/>
    <cellStyle name="_부대공-2_부대공_부대공-03_우수공사1-4_002 배수공(1공구) 3" xfId="23926"/>
    <cellStyle name="_부대공-2_부대공_부대공-03_우수공사1-4_002 배수공(1공구) 4" xfId="23927"/>
    <cellStyle name="_부대공-2_부대공_부대공-03_우수공사1-4_002 배수공(1공구) 5" xfId="23928"/>
    <cellStyle name="_부대공-2_부대공_부대공-03_우수공사1-4_002 배수공(1공구) 6" xfId="23929"/>
    <cellStyle name="_부대공-2_부대공_부대공-03_우수공사1-4_002 배수공(1공구) 7" xfId="23930"/>
    <cellStyle name="_부대공-2_부대공_부대공-03_우수공사1-4_002 배수공(1공구) 8" xfId="23931"/>
    <cellStyle name="_부대공-2_부대공_부대공-03_우수공사1-4_002 배수공(1공구)_날개벽" xfId="3247"/>
    <cellStyle name="_부대공-2_부대공_부대공-03_우수공사1-4_002 배수공(1공구)_날개벽 2" xfId="3248"/>
    <cellStyle name="_부대공-2_부대공_부대공-03_우수공사1-4_002 배수공(1공구)_날개벽 3" xfId="23932"/>
    <cellStyle name="_부대공-2_부대공_부대공-03_우수공사1-4_002 배수공(1공구)_날개벽 4" xfId="23933"/>
    <cellStyle name="_부대공-2_부대공_부대공-03_우수공사1-4_002 배수공(1공구)_날개벽 5" xfId="23934"/>
    <cellStyle name="_부대공-2_부대공_부대공-03_우수공사1-4_002 배수공(1공구)_날개벽 6" xfId="23935"/>
    <cellStyle name="_부대공-2_부대공_부대공-03_우수공사1-4_002 배수공(1공구)_날개벽 7" xfId="23936"/>
    <cellStyle name="_부대공-2_부대공_부대공-03_우수공사1-4_002 배수공(1공구)_날개벽 8" xfId="23937"/>
    <cellStyle name="_부대공-2_부대공_부대공-03_우수공사1-4_날개벽" xfId="3249"/>
    <cellStyle name="_부대공-2_부대공_부대공-03_우수공사1-4_날개벽 2" xfId="3250"/>
    <cellStyle name="_부대공-2_부대공_부대공-03_우수공사1-4_날개벽 3" xfId="23938"/>
    <cellStyle name="_부대공-2_부대공_부대공-03_우수공사1-4_날개벽 4" xfId="23939"/>
    <cellStyle name="_부대공-2_부대공_부대공-03_우수공사1-4_날개벽 5" xfId="23940"/>
    <cellStyle name="_부대공-2_부대공_부대공-03_우수공사1-4_날개벽 6" xfId="23941"/>
    <cellStyle name="_부대공-2_부대공_부대공-03_우수공사1-4_날개벽 7" xfId="23942"/>
    <cellStyle name="_부대공-2_부대공_부대공-03_우수공사1-4_날개벽 8" xfId="23943"/>
    <cellStyle name="_부대공-2_부대공_부대공-04" xfId="3251"/>
    <cellStyle name="_부대공-2_부대공_부대공-04 2" xfId="3252"/>
    <cellStyle name="_부대공-2_부대공_부대공-04 3" xfId="23944"/>
    <cellStyle name="_부대공-2_부대공_부대공-04 4" xfId="23945"/>
    <cellStyle name="_부대공-2_부대공_부대공-04 5" xfId="23946"/>
    <cellStyle name="_부대공-2_부대공_부대공-04 6" xfId="23947"/>
    <cellStyle name="_부대공-2_부대공_부대공-04 7" xfId="23948"/>
    <cellStyle name="_부대공-2_부대공_부대공-04 8" xfId="23949"/>
    <cellStyle name="_부대공-2_부대공_부대공-04_002 배수공(1공구)" xfId="3253"/>
    <cellStyle name="_부대공-2_부대공_부대공-04_002 배수공(1공구) 2" xfId="3254"/>
    <cellStyle name="_부대공-2_부대공_부대공-04_002 배수공(1공구) 3" xfId="23950"/>
    <cellStyle name="_부대공-2_부대공_부대공-04_002 배수공(1공구) 4" xfId="23951"/>
    <cellStyle name="_부대공-2_부대공_부대공-04_002 배수공(1공구) 5" xfId="23952"/>
    <cellStyle name="_부대공-2_부대공_부대공-04_002 배수공(1공구) 6" xfId="23953"/>
    <cellStyle name="_부대공-2_부대공_부대공-04_002 배수공(1공구) 7" xfId="23954"/>
    <cellStyle name="_부대공-2_부대공_부대공-04_002 배수공(1공구) 8" xfId="23955"/>
    <cellStyle name="_부대공-2_부대공_부대공-04_002 배수공(1공구)_날개벽" xfId="3255"/>
    <cellStyle name="_부대공-2_부대공_부대공-04_002 배수공(1공구)_날개벽 2" xfId="3256"/>
    <cellStyle name="_부대공-2_부대공_부대공-04_002 배수공(1공구)_날개벽 3" xfId="23956"/>
    <cellStyle name="_부대공-2_부대공_부대공-04_002 배수공(1공구)_날개벽 4" xfId="23957"/>
    <cellStyle name="_부대공-2_부대공_부대공-04_002 배수공(1공구)_날개벽 5" xfId="23958"/>
    <cellStyle name="_부대공-2_부대공_부대공-04_002 배수공(1공구)_날개벽 6" xfId="23959"/>
    <cellStyle name="_부대공-2_부대공_부대공-04_002 배수공(1공구)_날개벽 7" xfId="23960"/>
    <cellStyle name="_부대공-2_부대공_부대공-04_002 배수공(1공구)_날개벽 8" xfId="23961"/>
    <cellStyle name="_부대공-2_부대공_부대공-04_날개벽" xfId="3257"/>
    <cellStyle name="_부대공-2_부대공_부대공-04_날개벽 2" xfId="3258"/>
    <cellStyle name="_부대공-2_부대공_부대공-04_날개벽 3" xfId="23962"/>
    <cellStyle name="_부대공-2_부대공_부대공-04_날개벽 4" xfId="23963"/>
    <cellStyle name="_부대공-2_부대공_부대공-04_날개벽 5" xfId="23964"/>
    <cellStyle name="_부대공-2_부대공_부대공-04_날개벽 6" xfId="23965"/>
    <cellStyle name="_부대공-2_부대공_부대공-04_날개벽 7" xfId="23966"/>
    <cellStyle name="_부대공-2_부대공_부대공-04_날개벽 8" xfId="23967"/>
    <cellStyle name="_부대공-2_부대공_부대공-04_부대공-03" xfId="3259"/>
    <cellStyle name="_부대공-2_부대공_부대공-04_부대공-03 2" xfId="3260"/>
    <cellStyle name="_부대공-2_부대공_부대공-04_부대공-03 3" xfId="23968"/>
    <cellStyle name="_부대공-2_부대공_부대공-04_부대공-03 4" xfId="23969"/>
    <cellStyle name="_부대공-2_부대공_부대공-04_부대공-03 5" xfId="23970"/>
    <cellStyle name="_부대공-2_부대공_부대공-04_부대공-03 6" xfId="23971"/>
    <cellStyle name="_부대공-2_부대공_부대공-04_부대공-03 7" xfId="23972"/>
    <cellStyle name="_부대공-2_부대공_부대공-04_부대공-03 8" xfId="23973"/>
    <cellStyle name="_부대공-2_부대공_부대공-04_부대공-03_002 배수공(1공구)" xfId="3261"/>
    <cellStyle name="_부대공-2_부대공_부대공-04_부대공-03_002 배수공(1공구) 2" xfId="3262"/>
    <cellStyle name="_부대공-2_부대공_부대공-04_부대공-03_002 배수공(1공구) 3" xfId="23974"/>
    <cellStyle name="_부대공-2_부대공_부대공-04_부대공-03_002 배수공(1공구) 4" xfId="23975"/>
    <cellStyle name="_부대공-2_부대공_부대공-04_부대공-03_002 배수공(1공구) 5" xfId="23976"/>
    <cellStyle name="_부대공-2_부대공_부대공-04_부대공-03_002 배수공(1공구) 6" xfId="23977"/>
    <cellStyle name="_부대공-2_부대공_부대공-04_부대공-03_002 배수공(1공구) 7" xfId="23978"/>
    <cellStyle name="_부대공-2_부대공_부대공-04_부대공-03_002 배수공(1공구) 8" xfId="23979"/>
    <cellStyle name="_부대공-2_부대공_부대공-04_부대공-03_002 배수공(1공구)_날개벽" xfId="3263"/>
    <cellStyle name="_부대공-2_부대공_부대공-04_부대공-03_002 배수공(1공구)_날개벽 2" xfId="3264"/>
    <cellStyle name="_부대공-2_부대공_부대공-04_부대공-03_002 배수공(1공구)_날개벽 3" xfId="23980"/>
    <cellStyle name="_부대공-2_부대공_부대공-04_부대공-03_002 배수공(1공구)_날개벽 4" xfId="23981"/>
    <cellStyle name="_부대공-2_부대공_부대공-04_부대공-03_002 배수공(1공구)_날개벽 5" xfId="23982"/>
    <cellStyle name="_부대공-2_부대공_부대공-04_부대공-03_002 배수공(1공구)_날개벽 6" xfId="23983"/>
    <cellStyle name="_부대공-2_부대공_부대공-04_부대공-03_002 배수공(1공구)_날개벽 7" xfId="23984"/>
    <cellStyle name="_부대공-2_부대공_부대공-04_부대공-03_002 배수공(1공구)_날개벽 8" xfId="23985"/>
    <cellStyle name="_부대공-2_부대공_부대공-04_부대공-03_날개벽" xfId="3265"/>
    <cellStyle name="_부대공-2_부대공_부대공-04_부대공-03_날개벽 2" xfId="3266"/>
    <cellStyle name="_부대공-2_부대공_부대공-04_부대공-03_날개벽 3" xfId="23986"/>
    <cellStyle name="_부대공-2_부대공_부대공-04_부대공-03_날개벽 4" xfId="23987"/>
    <cellStyle name="_부대공-2_부대공_부대공-04_부대공-03_날개벽 5" xfId="23988"/>
    <cellStyle name="_부대공-2_부대공_부대공-04_부대공-03_날개벽 6" xfId="23989"/>
    <cellStyle name="_부대공-2_부대공_부대공-04_부대공-03_날개벽 7" xfId="23990"/>
    <cellStyle name="_부대공-2_부대공_부대공-04_부대공-03_날개벽 8" xfId="23991"/>
    <cellStyle name="_부대공-2_부대공_부대공-04_부대공-03_산근" xfId="3267"/>
    <cellStyle name="_부대공-2_부대공_부대공-04_부대공-03_산근 2" xfId="3268"/>
    <cellStyle name="_부대공-2_부대공_부대공-04_부대공-03_산근 3" xfId="23992"/>
    <cellStyle name="_부대공-2_부대공_부대공-04_부대공-03_산근 4" xfId="23993"/>
    <cellStyle name="_부대공-2_부대공_부대공-04_부대공-03_산근 5" xfId="23994"/>
    <cellStyle name="_부대공-2_부대공_부대공-04_부대공-03_산근 6" xfId="23995"/>
    <cellStyle name="_부대공-2_부대공_부대공-04_부대공-03_산근 7" xfId="23996"/>
    <cellStyle name="_부대공-2_부대공_부대공-04_부대공-03_산근 8" xfId="23997"/>
    <cellStyle name="_부대공-2_부대공_부대공-04_부대공-03_산근_002 배수공(1공구)" xfId="3269"/>
    <cellStyle name="_부대공-2_부대공_부대공-04_부대공-03_산근_002 배수공(1공구) 2" xfId="3270"/>
    <cellStyle name="_부대공-2_부대공_부대공-04_부대공-03_산근_002 배수공(1공구) 3" xfId="23998"/>
    <cellStyle name="_부대공-2_부대공_부대공-04_부대공-03_산근_002 배수공(1공구) 4" xfId="23999"/>
    <cellStyle name="_부대공-2_부대공_부대공-04_부대공-03_산근_002 배수공(1공구) 5" xfId="24000"/>
    <cellStyle name="_부대공-2_부대공_부대공-04_부대공-03_산근_002 배수공(1공구) 6" xfId="24001"/>
    <cellStyle name="_부대공-2_부대공_부대공-04_부대공-03_산근_002 배수공(1공구) 7" xfId="24002"/>
    <cellStyle name="_부대공-2_부대공_부대공-04_부대공-03_산근_002 배수공(1공구) 8" xfId="24003"/>
    <cellStyle name="_부대공-2_부대공_부대공-04_부대공-03_산근_002 배수공(1공구)_날개벽" xfId="3271"/>
    <cellStyle name="_부대공-2_부대공_부대공-04_부대공-03_산근_002 배수공(1공구)_날개벽 2" xfId="3272"/>
    <cellStyle name="_부대공-2_부대공_부대공-04_부대공-03_산근_002 배수공(1공구)_날개벽 3" xfId="24004"/>
    <cellStyle name="_부대공-2_부대공_부대공-04_부대공-03_산근_002 배수공(1공구)_날개벽 4" xfId="24005"/>
    <cellStyle name="_부대공-2_부대공_부대공-04_부대공-03_산근_002 배수공(1공구)_날개벽 5" xfId="24006"/>
    <cellStyle name="_부대공-2_부대공_부대공-04_부대공-03_산근_002 배수공(1공구)_날개벽 6" xfId="24007"/>
    <cellStyle name="_부대공-2_부대공_부대공-04_부대공-03_산근_002 배수공(1공구)_날개벽 7" xfId="24008"/>
    <cellStyle name="_부대공-2_부대공_부대공-04_부대공-03_산근_002 배수공(1공구)_날개벽 8" xfId="24009"/>
    <cellStyle name="_부대공-2_부대공_부대공-04_부대공-03_산근_날개벽" xfId="3273"/>
    <cellStyle name="_부대공-2_부대공_부대공-04_부대공-03_산근_날개벽 2" xfId="3274"/>
    <cellStyle name="_부대공-2_부대공_부대공-04_부대공-03_산근_날개벽 3" xfId="24010"/>
    <cellStyle name="_부대공-2_부대공_부대공-04_부대공-03_산근_날개벽 4" xfId="24011"/>
    <cellStyle name="_부대공-2_부대공_부대공-04_부대공-03_산근_날개벽 5" xfId="24012"/>
    <cellStyle name="_부대공-2_부대공_부대공-04_부대공-03_산근_날개벽 6" xfId="24013"/>
    <cellStyle name="_부대공-2_부대공_부대공-04_부대공-03_산근_날개벽 7" xfId="24014"/>
    <cellStyle name="_부대공-2_부대공_부대공-04_부대공-03_산근_날개벽 8" xfId="24015"/>
    <cellStyle name="_부대공-2_부대공_부대공-04_부대공-03_우수공사1-11" xfId="3275"/>
    <cellStyle name="_부대공-2_부대공_부대공-04_부대공-03_우수공사1-11 2" xfId="3276"/>
    <cellStyle name="_부대공-2_부대공_부대공-04_부대공-03_우수공사1-11 3" xfId="24016"/>
    <cellStyle name="_부대공-2_부대공_부대공-04_부대공-03_우수공사1-11 4" xfId="24017"/>
    <cellStyle name="_부대공-2_부대공_부대공-04_부대공-03_우수공사1-11 5" xfId="24018"/>
    <cellStyle name="_부대공-2_부대공_부대공-04_부대공-03_우수공사1-11 6" xfId="24019"/>
    <cellStyle name="_부대공-2_부대공_부대공-04_부대공-03_우수공사1-11 7" xfId="24020"/>
    <cellStyle name="_부대공-2_부대공_부대공-04_부대공-03_우수공사1-11 8" xfId="24021"/>
    <cellStyle name="_부대공-2_부대공_부대공-04_부대공-03_우수공사1-11_002 배수공(1공구)" xfId="3277"/>
    <cellStyle name="_부대공-2_부대공_부대공-04_부대공-03_우수공사1-11_002 배수공(1공구) 2" xfId="3278"/>
    <cellStyle name="_부대공-2_부대공_부대공-04_부대공-03_우수공사1-11_002 배수공(1공구) 3" xfId="24022"/>
    <cellStyle name="_부대공-2_부대공_부대공-04_부대공-03_우수공사1-11_002 배수공(1공구) 4" xfId="24023"/>
    <cellStyle name="_부대공-2_부대공_부대공-04_부대공-03_우수공사1-11_002 배수공(1공구) 5" xfId="24024"/>
    <cellStyle name="_부대공-2_부대공_부대공-04_부대공-03_우수공사1-11_002 배수공(1공구) 6" xfId="24025"/>
    <cellStyle name="_부대공-2_부대공_부대공-04_부대공-03_우수공사1-11_002 배수공(1공구) 7" xfId="24026"/>
    <cellStyle name="_부대공-2_부대공_부대공-04_부대공-03_우수공사1-11_002 배수공(1공구) 8" xfId="24027"/>
    <cellStyle name="_부대공-2_부대공_부대공-04_부대공-03_우수공사1-11_002 배수공(1공구)_날개벽" xfId="3279"/>
    <cellStyle name="_부대공-2_부대공_부대공-04_부대공-03_우수공사1-11_002 배수공(1공구)_날개벽 2" xfId="3280"/>
    <cellStyle name="_부대공-2_부대공_부대공-04_부대공-03_우수공사1-11_002 배수공(1공구)_날개벽 3" xfId="24028"/>
    <cellStyle name="_부대공-2_부대공_부대공-04_부대공-03_우수공사1-11_002 배수공(1공구)_날개벽 4" xfId="24029"/>
    <cellStyle name="_부대공-2_부대공_부대공-04_부대공-03_우수공사1-11_002 배수공(1공구)_날개벽 5" xfId="24030"/>
    <cellStyle name="_부대공-2_부대공_부대공-04_부대공-03_우수공사1-11_002 배수공(1공구)_날개벽 6" xfId="24031"/>
    <cellStyle name="_부대공-2_부대공_부대공-04_부대공-03_우수공사1-11_002 배수공(1공구)_날개벽 7" xfId="24032"/>
    <cellStyle name="_부대공-2_부대공_부대공-04_부대공-03_우수공사1-11_002 배수공(1공구)_날개벽 8" xfId="24033"/>
    <cellStyle name="_부대공-2_부대공_부대공-04_부대공-03_우수공사1-11_날개벽" xfId="3281"/>
    <cellStyle name="_부대공-2_부대공_부대공-04_부대공-03_우수공사1-11_날개벽 2" xfId="3282"/>
    <cellStyle name="_부대공-2_부대공_부대공-04_부대공-03_우수공사1-11_날개벽 3" xfId="24034"/>
    <cellStyle name="_부대공-2_부대공_부대공-04_부대공-03_우수공사1-11_날개벽 4" xfId="24035"/>
    <cellStyle name="_부대공-2_부대공_부대공-04_부대공-03_우수공사1-11_날개벽 5" xfId="24036"/>
    <cellStyle name="_부대공-2_부대공_부대공-04_부대공-03_우수공사1-11_날개벽 6" xfId="24037"/>
    <cellStyle name="_부대공-2_부대공_부대공-04_부대공-03_우수공사1-11_날개벽 7" xfId="24038"/>
    <cellStyle name="_부대공-2_부대공_부대공-04_부대공-03_우수공사1-11_날개벽 8" xfId="24039"/>
    <cellStyle name="_부대공-2_부대공_부대공-04_부대공-03_우수공사1-4" xfId="3283"/>
    <cellStyle name="_부대공-2_부대공_부대공-04_부대공-03_우수공사1-4 2" xfId="3284"/>
    <cellStyle name="_부대공-2_부대공_부대공-04_부대공-03_우수공사1-4 3" xfId="24040"/>
    <cellStyle name="_부대공-2_부대공_부대공-04_부대공-03_우수공사1-4 4" xfId="24041"/>
    <cellStyle name="_부대공-2_부대공_부대공-04_부대공-03_우수공사1-4 5" xfId="24042"/>
    <cellStyle name="_부대공-2_부대공_부대공-04_부대공-03_우수공사1-4 6" xfId="24043"/>
    <cellStyle name="_부대공-2_부대공_부대공-04_부대공-03_우수공사1-4 7" xfId="24044"/>
    <cellStyle name="_부대공-2_부대공_부대공-04_부대공-03_우수공사1-4 8" xfId="24045"/>
    <cellStyle name="_부대공-2_부대공_부대공-04_부대공-03_우수공사1-4_002 배수공(1공구)" xfId="3285"/>
    <cellStyle name="_부대공-2_부대공_부대공-04_부대공-03_우수공사1-4_002 배수공(1공구) 2" xfId="3286"/>
    <cellStyle name="_부대공-2_부대공_부대공-04_부대공-03_우수공사1-4_002 배수공(1공구) 3" xfId="24046"/>
    <cellStyle name="_부대공-2_부대공_부대공-04_부대공-03_우수공사1-4_002 배수공(1공구) 4" xfId="24047"/>
    <cellStyle name="_부대공-2_부대공_부대공-04_부대공-03_우수공사1-4_002 배수공(1공구) 5" xfId="24048"/>
    <cellStyle name="_부대공-2_부대공_부대공-04_부대공-03_우수공사1-4_002 배수공(1공구) 6" xfId="24049"/>
    <cellStyle name="_부대공-2_부대공_부대공-04_부대공-03_우수공사1-4_002 배수공(1공구) 7" xfId="24050"/>
    <cellStyle name="_부대공-2_부대공_부대공-04_부대공-03_우수공사1-4_002 배수공(1공구) 8" xfId="24051"/>
    <cellStyle name="_부대공-2_부대공_부대공-04_부대공-03_우수공사1-4_002 배수공(1공구)_날개벽" xfId="3287"/>
    <cellStyle name="_부대공-2_부대공_부대공-04_부대공-03_우수공사1-4_002 배수공(1공구)_날개벽 2" xfId="3288"/>
    <cellStyle name="_부대공-2_부대공_부대공-04_부대공-03_우수공사1-4_002 배수공(1공구)_날개벽 3" xfId="24052"/>
    <cellStyle name="_부대공-2_부대공_부대공-04_부대공-03_우수공사1-4_002 배수공(1공구)_날개벽 4" xfId="24053"/>
    <cellStyle name="_부대공-2_부대공_부대공-04_부대공-03_우수공사1-4_002 배수공(1공구)_날개벽 5" xfId="24054"/>
    <cellStyle name="_부대공-2_부대공_부대공-04_부대공-03_우수공사1-4_002 배수공(1공구)_날개벽 6" xfId="24055"/>
    <cellStyle name="_부대공-2_부대공_부대공-04_부대공-03_우수공사1-4_002 배수공(1공구)_날개벽 7" xfId="24056"/>
    <cellStyle name="_부대공-2_부대공_부대공-04_부대공-03_우수공사1-4_002 배수공(1공구)_날개벽 8" xfId="24057"/>
    <cellStyle name="_부대공-2_부대공_부대공-04_부대공-03_우수공사1-4_날개벽" xfId="3289"/>
    <cellStyle name="_부대공-2_부대공_부대공-04_부대공-03_우수공사1-4_날개벽 2" xfId="3290"/>
    <cellStyle name="_부대공-2_부대공_부대공-04_부대공-03_우수공사1-4_날개벽 3" xfId="24058"/>
    <cellStyle name="_부대공-2_부대공_부대공-04_부대공-03_우수공사1-4_날개벽 4" xfId="24059"/>
    <cellStyle name="_부대공-2_부대공_부대공-04_부대공-03_우수공사1-4_날개벽 5" xfId="24060"/>
    <cellStyle name="_부대공-2_부대공_부대공-04_부대공-03_우수공사1-4_날개벽 6" xfId="24061"/>
    <cellStyle name="_부대공-2_부대공_부대공-04_부대공-03_우수공사1-4_날개벽 7" xfId="24062"/>
    <cellStyle name="_부대공-2_부대공_부대공-04_부대공-03_우수공사1-4_날개벽 8" xfId="24063"/>
    <cellStyle name="_부대공-2_부대공_부대공-04_산근" xfId="3291"/>
    <cellStyle name="_부대공-2_부대공_부대공-04_산근 2" xfId="3292"/>
    <cellStyle name="_부대공-2_부대공_부대공-04_산근 3" xfId="24064"/>
    <cellStyle name="_부대공-2_부대공_부대공-04_산근 4" xfId="24065"/>
    <cellStyle name="_부대공-2_부대공_부대공-04_산근 5" xfId="24066"/>
    <cellStyle name="_부대공-2_부대공_부대공-04_산근 6" xfId="24067"/>
    <cellStyle name="_부대공-2_부대공_부대공-04_산근 7" xfId="24068"/>
    <cellStyle name="_부대공-2_부대공_부대공-04_산근 8" xfId="24069"/>
    <cellStyle name="_부대공-2_부대공_부대공-04_산근_002 배수공(1공구)" xfId="3293"/>
    <cellStyle name="_부대공-2_부대공_부대공-04_산근_002 배수공(1공구) 2" xfId="3294"/>
    <cellStyle name="_부대공-2_부대공_부대공-04_산근_002 배수공(1공구) 3" xfId="24070"/>
    <cellStyle name="_부대공-2_부대공_부대공-04_산근_002 배수공(1공구) 4" xfId="24071"/>
    <cellStyle name="_부대공-2_부대공_부대공-04_산근_002 배수공(1공구) 5" xfId="24072"/>
    <cellStyle name="_부대공-2_부대공_부대공-04_산근_002 배수공(1공구) 6" xfId="24073"/>
    <cellStyle name="_부대공-2_부대공_부대공-04_산근_002 배수공(1공구) 7" xfId="24074"/>
    <cellStyle name="_부대공-2_부대공_부대공-04_산근_002 배수공(1공구) 8" xfId="24075"/>
    <cellStyle name="_부대공-2_부대공_부대공-04_산근_002 배수공(1공구)_날개벽" xfId="3295"/>
    <cellStyle name="_부대공-2_부대공_부대공-04_산근_002 배수공(1공구)_날개벽 2" xfId="3296"/>
    <cellStyle name="_부대공-2_부대공_부대공-04_산근_002 배수공(1공구)_날개벽 3" xfId="24076"/>
    <cellStyle name="_부대공-2_부대공_부대공-04_산근_002 배수공(1공구)_날개벽 4" xfId="24077"/>
    <cellStyle name="_부대공-2_부대공_부대공-04_산근_002 배수공(1공구)_날개벽 5" xfId="24078"/>
    <cellStyle name="_부대공-2_부대공_부대공-04_산근_002 배수공(1공구)_날개벽 6" xfId="24079"/>
    <cellStyle name="_부대공-2_부대공_부대공-04_산근_002 배수공(1공구)_날개벽 7" xfId="24080"/>
    <cellStyle name="_부대공-2_부대공_부대공-04_산근_002 배수공(1공구)_날개벽 8" xfId="24081"/>
    <cellStyle name="_부대공-2_부대공_부대공-04_산근_날개벽" xfId="3297"/>
    <cellStyle name="_부대공-2_부대공_부대공-04_산근_날개벽 2" xfId="3298"/>
    <cellStyle name="_부대공-2_부대공_부대공-04_산근_날개벽 3" xfId="24082"/>
    <cellStyle name="_부대공-2_부대공_부대공-04_산근_날개벽 4" xfId="24083"/>
    <cellStyle name="_부대공-2_부대공_부대공-04_산근_날개벽 5" xfId="24084"/>
    <cellStyle name="_부대공-2_부대공_부대공-04_산근_날개벽 6" xfId="24085"/>
    <cellStyle name="_부대공-2_부대공_부대공-04_산근_날개벽 7" xfId="24086"/>
    <cellStyle name="_부대공-2_부대공_부대공-04_산근_날개벽 8" xfId="24087"/>
    <cellStyle name="_부대공-2_부대공_부대공-04_우수공사1-11" xfId="3299"/>
    <cellStyle name="_부대공-2_부대공_부대공-04_우수공사1-11 2" xfId="3300"/>
    <cellStyle name="_부대공-2_부대공_부대공-04_우수공사1-11 3" xfId="24088"/>
    <cellStyle name="_부대공-2_부대공_부대공-04_우수공사1-11 4" xfId="24089"/>
    <cellStyle name="_부대공-2_부대공_부대공-04_우수공사1-11 5" xfId="24090"/>
    <cellStyle name="_부대공-2_부대공_부대공-04_우수공사1-11 6" xfId="24091"/>
    <cellStyle name="_부대공-2_부대공_부대공-04_우수공사1-11 7" xfId="24092"/>
    <cellStyle name="_부대공-2_부대공_부대공-04_우수공사1-11 8" xfId="24093"/>
    <cellStyle name="_부대공-2_부대공_부대공-04_우수공사1-11_002 배수공(1공구)" xfId="3301"/>
    <cellStyle name="_부대공-2_부대공_부대공-04_우수공사1-11_002 배수공(1공구) 2" xfId="3302"/>
    <cellStyle name="_부대공-2_부대공_부대공-04_우수공사1-11_002 배수공(1공구) 3" xfId="24094"/>
    <cellStyle name="_부대공-2_부대공_부대공-04_우수공사1-11_002 배수공(1공구) 4" xfId="24095"/>
    <cellStyle name="_부대공-2_부대공_부대공-04_우수공사1-11_002 배수공(1공구) 5" xfId="24096"/>
    <cellStyle name="_부대공-2_부대공_부대공-04_우수공사1-11_002 배수공(1공구) 6" xfId="24097"/>
    <cellStyle name="_부대공-2_부대공_부대공-04_우수공사1-11_002 배수공(1공구) 7" xfId="24098"/>
    <cellStyle name="_부대공-2_부대공_부대공-04_우수공사1-11_002 배수공(1공구) 8" xfId="24099"/>
    <cellStyle name="_부대공-2_부대공_부대공-04_우수공사1-11_002 배수공(1공구)_날개벽" xfId="3303"/>
    <cellStyle name="_부대공-2_부대공_부대공-04_우수공사1-11_002 배수공(1공구)_날개벽 2" xfId="3304"/>
    <cellStyle name="_부대공-2_부대공_부대공-04_우수공사1-11_002 배수공(1공구)_날개벽 3" xfId="24100"/>
    <cellStyle name="_부대공-2_부대공_부대공-04_우수공사1-11_002 배수공(1공구)_날개벽 4" xfId="24101"/>
    <cellStyle name="_부대공-2_부대공_부대공-04_우수공사1-11_002 배수공(1공구)_날개벽 5" xfId="24102"/>
    <cellStyle name="_부대공-2_부대공_부대공-04_우수공사1-11_002 배수공(1공구)_날개벽 6" xfId="24103"/>
    <cellStyle name="_부대공-2_부대공_부대공-04_우수공사1-11_002 배수공(1공구)_날개벽 7" xfId="24104"/>
    <cellStyle name="_부대공-2_부대공_부대공-04_우수공사1-11_002 배수공(1공구)_날개벽 8" xfId="24105"/>
    <cellStyle name="_부대공-2_부대공_부대공-04_우수공사1-11_날개벽" xfId="3305"/>
    <cellStyle name="_부대공-2_부대공_부대공-04_우수공사1-11_날개벽 2" xfId="3306"/>
    <cellStyle name="_부대공-2_부대공_부대공-04_우수공사1-11_날개벽 3" xfId="24106"/>
    <cellStyle name="_부대공-2_부대공_부대공-04_우수공사1-11_날개벽 4" xfId="24107"/>
    <cellStyle name="_부대공-2_부대공_부대공-04_우수공사1-11_날개벽 5" xfId="24108"/>
    <cellStyle name="_부대공-2_부대공_부대공-04_우수공사1-11_날개벽 6" xfId="24109"/>
    <cellStyle name="_부대공-2_부대공_부대공-04_우수공사1-11_날개벽 7" xfId="24110"/>
    <cellStyle name="_부대공-2_부대공_부대공-04_우수공사1-11_날개벽 8" xfId="24111"/>
    <cellStyle name="_부대공-2_부대공_부대공-04_우수공사1-4" xfId="3307"/>
    <cellStyle name="_부대공-2_부대공_부대공-04_우수공사1-4 2" xfId="3308"/>
    <cellStyle name="_부대공-2_부대공_부대공-04_우수공사1-4 3" xfId="24112"/>
    <cellStyle name="_부대공-2_부대공_부대공-04_우수공사1-4 4" xfId="24113"/>
    <cellStyle name="_부대공-2_부대공_부대공-04_우수공사1-4 5" xfId="24114"/>
    <cellStyle name="_부대공-2_부대공_부대공-04_우수공사1-4 6" xfId="24115"/>
    <cellStyle name="_부대공-2_부대공_부대공-04_우수공사1-4 7" xfId="24116"/>
    <cellStyle name="_부대공-2_부대공_부대공-04_우수공사1-4 8" xfId="24117"/>
    <cellStyle name="_부대공-2_부대공_부대공-04_우수공사1-4_002 배수공(1공구)" xfId="3309"/>
    <cellStyle name="_부대공-2_부대공_부대공-04_우수공사1-4_002 배수공(1공구) 2" xfId="3310"/>
    <cellStyle name="_부대공-2_부대공_부대공-04_우수공사1-4_002 배수공(1공구) 3" xfId="24118"/>
    <cellStyle name="_부대공-2_부대공_부대공-04_우수공사1-4_002 배수공(1공구) 4" xfId="24119"/>
    <cellStyle name="_부대공-2_부대공_부대공-04_우수공사1-4_002 배수공(1공구) 5" xfId="24120"/>
    <cellStyle name="_부대공-2_부대공_부대공-04_우수공사1-4_002 배수공(1공구) 6" xfId="24121"/>
    <cellStyle name="_부대공-2_부대공_부대공-04_우수공사1-4_002 배수공(1공구) 7" xfId="24122"/>
    <cellStyle name="_부대공-2_부대공_부대공-04_우수공사1-4_002 배수공(1공구) 8" xfId="24123"/>
    <cellStyle name="_부대공-2_부대공_부대공-04_우수공사1-4_002 배수공(1공구)_날개벽" xfId="3311"/>
    <cellStyle name="_부대공-2_부대공_부대공-04_우수공사1-4_002 배수공(1공구)_날개벽 2" xfId="3312"/>
    <cellStyle name="_부대공-2_부대공_부대공-04_우수공사1-4_002 배수공(1공구)_날개벽 3" xfId="24124"/>
    <cellStyle name="_부대공-2_부대공_부대공-04_우수공사1-4_002 배수공(1공구)_날개벽 4" xfId="24125"/>
    <cellStyle name="_부대공-2_부대공_부대공-04_우수공사1-4_002 배수공(1공구)_날개벽 5" xfId="24126"/>
    <cellStyle name="_부대공-2_부대공_부대공-04_우수공사1-4_002 배수공(1공구)_날개벽 6" xfId="24127"/>
    <cellStyle name="_부대공-2_부대공_부대공-04_우수공사1-4_002 배수공(1공구)_날개벽 7" xfId="24128"/>
    <cellStyle name="_부대공-2_부대공_부대공-04_우수공사1-4_002 배수공(1공구)_날개벽 8" xfId="24129"/>
    <cellStyle name="_부대공-2_부대공_부대공-04_우수공사1-4_날개벽" xfId="3313"/>
    <cellStyle name="_부대공-2_부대공_부대공-04_우수공사1-4_날개벽 2" xfId="3314"/>
    <cellStyle name="_부대공-2_부대공_부대공-04_우수공사1-4_날개벽 3" xfId="24130"/>
    <cellStyle name="_부대공-2_부대공_부대공-04_우수공사1-4_날개벽 4" xfId="24131"/>
    <cellStyle name="_부대공-2_부대공_부대공-04_우수공사1-4_날개벽 5" xfId="24132"/>
    <cellStyle name="_부대공-2_부대공_부대공-04_우수공사1-4_날개벽 6" xfId="24133"/>
    <cellStyle name="_부대공-2_부대공_부대공-04_우수공사1-4_날개벽 7" xfId="24134"/>
    <cellStyle name="_부대공-2_부대공_부대공-04_우수공사1-4_날개벽 8" xfId="24135"/>
    <cellStyle name="_부대공-2_부대공_산근" xfId="3315"/>
    <cellStyle name="_부대공-2_부대공_산근 2" xfId="3316"/>
    <cellStyle name="_부대공-2_부대공_산근 3" xfId="24136"/>
    <cellStyle name="_부대공-2_부대공_산근 4" xfId="24137"/>
    <cellStyle name="_부대공-2_부대공_산근 5" xfId="24138"/>
    <cellStyle name="_부대공-2_부대공_산근 6" xfId="24139"/>
    <cellStyle name="_부대공-2_부대공_산근 7" xfId="24140"/>
    <cellStyle name="_부대공-2_부대공_산근 8" xfId="24141"/>
    <cellStyle name="_부대공-2_부대공_산근_002 배수공(1공구)" xfId="3317"/>
    <cellStyle name="_부대공-2_부대공_산근_002 배수공(1공구) 2" xfId="3318"/>
    <cellStyle name="_부대공-2_부대공_산근_002 배수공(1공구) 3" xfId="24142"/>
    <cellStyle name="_부대공-2_부대공_산근_002 배수공(1공구) 4" xfId="24143"/>
    <cellStyle name="_부대공-2_부대공_산근_002 배수공(1공구) 5" xfId="24144"/>
    <cellStyle name="_부대공-2_부대공_산근_002 배수공(1공구) 6" xfId="24145"/>
    <cellStyle name="_부대공-2_부대공_산근_002 배수공(1공구) 7" xfId="24146"/>
    <cellStyle name="_부대공-2_부대공_산근_002 배수공(1공구) 8" xfId="24147"/>
    <cellStyle name="_부대공-2_부대공_산근_002 배수공(1공구)_날개벽" xfId="3319"/>
    <cellStyle name="_부대공-2_부대공_산근_002 배수공(1공구)_날개벽 2" xfId="3320"/>
    <cellStyle name="_부대공-2_부대공_산근_002 배수공(1공구)_날개벽 3" xfId="24148"/>
    <cellStyle name="_부대공-2_부대공_산근_002 배수공(1공구)_날개벽 4" xfId="24149"/>
    <cellStyle name="_부대공-2_부대공_산근_002 배수공(1공구)_날개벽 5" xfId="24150"/>
    <cellStyle name="_부대공-2_부대공_산근_002 배수공(1공구)_날개벽 6" xfId="24151"/>
    <cellStyle name="_부대공-2_부대공_산근_002 배수공(1공구)_날개벽 7" xfId="24152"/>
    <cellStyle name="_부대공-2_부대공_산근_002 배수공(1공구)_날개벽 8" xfId="24153"/>
    <cellStyle name="_부대공-2_부대공_산근_날개벽" xfId="3321"/>
    <cellStyle name="_부대공-2_부대공_산근_날개벽 2" xfId="3322"/>
    <cellStyle name="_부대공-2_부대공_산근_날개벽 3" xfId="24154"/>
    <cellStyle name="_부대공-2_부대공_산근_날개벽 4" xfId="24155"/>
    <cellStyle name="_부대공-2_부대공_산근_날개벽 5" xfId="24156"/>
    <cellStyle name="_부대공-2_부대공_산근_날개벽 6" xfId="24157"/>
    <cellStyle name="_부대공-2_부대공_산근_날개벽 7" xfId="24158"/>
    <cellStyle name="_부대공-2_부대공_산근_날개벽 8" xfId="24159"/>
    <cellStyle name="_부대공-2_부대공_우수공사1-11" xfId="3323"/>
    <cellStyle name="_부대공-2_부대공_우수공사1-11 2" xfId="3324"/>
    <cellStyle name="_부대공-2_부대공_우수공사1-11 3" xfId="24160"/>
    <cellStyle name="_부대공-2_부대공_우수공사1-11 4" xfId="24161"/>
    <cellStyle name="_부대공-2_부대공_우수공사1-11 5" xfId="24162"/>
    <cellStyle name="_부대공-2_부대공_우수공사1-11 6" xfId="24163"/>
    <cellStyle name="_부대공-2_부대공_우수공사1-11 7" xfId="24164"/>
    <cellStyle name="_부대공-2_부대공_우수공사1-11 8" xfId="24165"/>
    <cellStyle name="_부대공-2_부대공_우수공사1-11_002 배수공(1공구)" xfId="3325"/>
    <cellStyle name="_부대공-2_부대공_우수공사1-11_002 배수공(1공구) 2" xfId="3326"/>
    <cellStyle name="_부대공-2_부대공_우수공사1-11_002 배수공(1공구) 3" xfId="24166"/>
    <cellStyle name="_부대공-2_부대공_우수공사1-11_002 배수공(1공구) 4" xfId="24167"/>
    <cellStyle name="_부대공-2_부대공_우수공사1-11_002 배수공(1공구) 5" xfId="24168"/>
    <cellStyle name="_부대공-2_부대공_우수공사1-11_002 배수공(1공구) 6" xfId="24169"/>
    <cellStyle name="_부대공-2_부대공_우수공사1-11_002 배수공(1공구) 7" xfId="24170"/>
    <cellStyle name="_부대공-2_부대공_우수공사1-11_002 배수공(1공구) 8" xfId="24171"/>
    <cellStyle name="_부대공-2_부대공_우수공사1-11_002 배수공(1공구)_날개벽" xfId="3327"/>
    <cellStyle name="_부대공-2_부대공_우수공사1-11_002 배수공(1공구)_날개벽 2" xfId="3328"/>
    <cellStyle name="_부대공-2_부대공_우수공사1-11_002 배수공(1공구)_날개벽 3" xfId="24172"/>
    <cellStyle name="_부대공-2_부대공_우수공사1-11_002 배수공(1공구)_날개벽 4" xfId="24173"/>
    <cellStyle name="_부대공-2_부대공_우수공사1-11_002 배수공(1공구)_날개벽 5" xfId="24174"/>
    <cellStyle name="_부대공-2_부대공_우수공사1-11_002 배수공(1공구)_날개벽 6" xfId="24175"/>
    <cellStyle name="_부대공-2_부대공_우수공사1-11_002 배수공(1공구)_날개벽 7" xfId="24176"/>
    <cellStyle name="_부대공-2_부대공_우수공사1-11_002 배수공(1공구)_날개벽 8" xfId="24177"/>
    <cellStyle name="_부대공-2_부대공_우수공사1-11_날개벽" xfId="3329"/>
    <cellStyle name="_부대공-2_부대공_우수공사1-11_날개벽 2" xfId="3330"/>
    <cellStyle name="_부대공-2_부대공_우수공사1-11_날개벽 3" xfId="24178"/>
    <cellStyle name="_부대공-2_부대공_우수공사1-11_날개벽 4" xfId="24179"/>
    <cellStyle name="_부대공-2_부대공_우수공사1-11_날개벽 5" xfId="24180"/>
    <cellStyle name="_부대공-2_부대공_우수공사1-11_날개벽 6" xfId="24181"/>
    <cellStyle name="_부대공-2_부대공_우수공사1-11_날개벽 7" xfId="24182"/>
    <cellStyle name="_부대공-2_부대공_우수공사1-11_날개벽 8" xfId="24183"/>
    <cellStyle name="_부대공-2_부대공_우수공사1-4" xfId="3331"/>
    <cellStyle name="_부대공-2_부대공_우수공사1-4 2" xfId="3332"/>
    <cellStyle name="_부대공-2_부대공_우수공사1-4 3" xfId="24184"/>
    <cellStyle name="_부대공-2_부대공_우수공사1-4 4" xfId="24185"/>
    <cellStyle name="_부대공-2_부대공_우수공사1-4 5" xfId="24186"/>
    <cellStyle name="_부대공-2_부대공_우수공사1-4 6" xfId="24187"/>
    <cellStyle name="_부대공-2_부대공_우수공사1-4 7" xfId="24188"/>
    <cellStyle name="_부대공-2_부대공_우수공사1-4 8" xfId="24189"/>
    <cellStyle name="_부대공-2_부대공_우수공사1-4_002 배수공(1공구)" xfId="3333"/>
    <cellStyle name="_부대공-2_부대공_우수공사1-4_002 배수공(1공구) 2" xfId="3334"/>
    <cellStyle name="_부대공-2_부대공_우수공사1-4_002 배수공(1공구) 3" xfId="24190"/>
    <cellStyle name="_부대공-2_부대공_우수공사1-4_002 배수공(1공구) 4" xfId="24191"/>
    <cellStyle name="_부대공-2_부대공_우수공사1-4_002 배수공(1공구) 5" xfId="24192"/>
    <cellStyle name="_부대공-2_부대공_우수공사1-4_002 배수공(1공구) 6" xfId="24193"/>
    <cellStyle name="_부대공-2_부대공_우수공사1-4_002 배수공(1공구) 7" xfId="24194"/>
    <cellStyle name="_부대공-2_부대공_우수공사1-4_002 배수공(1공구) 8" xfId="24195"/>
    <cellStyle name="_부대공-2_부대공_우수공사1-4_002 배수공(1공구)_날개벽" xfId="3335"/>
    <cellStyle name="_부대공-2_부대공_우수공사1-4_002 배수공(1공구)_날개벽 2" xfId="3336"/>
    <cellStyle name="_부대공-2_부대공_우수공사1-4_002 배수공(1공구)_날개벽 3" xfId="24196"/>
    <cellStyle name="_부대공-2_부대공_우수공사1-4_002 배수공(1공구)_날개벽 4" xfId="24197"/>
    <cellStyle name="_부대공-2_부대공_우수공사1-4_002 배수공(1공구)_날개벽 5" xfId="24198"/>
    <cellStyle name="_부대공-2_부대공_우수공사1-4_002 배수공(1공구)_날개벽 6" xfId="24199"/>
    <cellStyle name="_부대공-2_부대공_우수공사1-4_002 배수공(1공구)_날개벽 7" xfId="24200"/>
    <cellStyle name="_부대공-2_부대공_우수공사1-4_002 배수공(1공구)_날개벽 8" xfId="24201"/>
    <cellStyle name="_부대공-2_부대공_우수공사1-4_날개벽" xfId="3337"/>
    <cellStyle name="_부대공-2_부대공_우수공사1-4_날개벽 2" xfId="3338"/>
    <cellStyle name="_부대공-2_부대공_우수공사1-4_날개벽 3" xfId="24202"/>
    <cellStyle name="_부대공-2_부대공_우수공사1-4_날개벽 4" xfId="24203"/>
    <cellStyle name="_부대공-2_부대공_우수공사1-4_날개벽 5" xfId="24204"/>
    <cellStyle name="_부대공-2_부대공_우수공사1-4_날개벽 6" xfId="24205"/>
    <cellStyle name="_부대공-2_부대공_우수공사1-4_날개벽 7" xfId="24206"/>
    <cellStyle name="_부대공-2_부대공_우수공사1-4_날개벽 8" xfId="24207"/>
    <cellStyle name="_부대공-2_부대공-01" xfId="3339"/>
    <cellStyle name="_부대공-2_부대공-01 2" xfId="3340"/>
    <cellStyle name="_부대공-2_부대공-01 3" xfId="24208"/>
    <cellStyle name="_부대공-2_부대공-01 4" xfId="24209"/>
    <cellStyle name="_부대공-2_부대공-01 5" xfId="24210"/>
    <cellStyle name="_부대공-2_부대공-01 6" xfId="24211"/>
    <cellStyle name="_부대공-2_부대공-01 7" xfId="24212"/>
    <cellStyle name="_부대공-2_부대공-01 8" xfId="24213"/>
    <cellStyle name="_부대공-2_부대공-01_002 배수공(1공구)" xfId="3341"/>
    <cellStyle name="_부대공-2_부대공-01_002 배수공(1공구) 2" xfId="3342"/>
    <cellStyle name="_부대공-2_부대공-01_002 배수공(1공구) 3" xfId="24214"/>
    <cellStyle name="_부대공-2_부대공-01_002 배수공(1공구) 4" xfId="24215"/>
    <cellStyle name="_부대공-2_부대공-01_002 배수공(1공구) 5" xfId="24216"/>
    <cellStyle name="_부대공-2_부대공-01_002 배수공(1공구) 6" xfId="24217"/>
    <cellStyle name="_부대공-2_부대공-01_002 배수공(1공구) 7" xfId="24218"/>
    <cellStyle name="_부대공-2_부대공-01_002 배수공(1공구) 8" xfId="24219"/>
    <cellStyle name="_부대공-2_부대공-01_002 배수공(1공구)_날개벽" xfId="3343"/>
    <cellStyle name="_부대공-2_부대공-01_002 배수공(1공구)_날개벽 2" xfId="3344"/>
    <cellStyle name="_부대공-2_부대공-01_002 배수공(1공구)_날개벽 3" xfId="24220"/>
    <cellStyle name="_부대공-2_부대공-01_002 배수공(1공구)_날개벽 4" xfId="24221"/>
    <cellStyle name="_부대공-2_부대공-01_002 배수공(1공구)_날개벽 5" xfId="24222"/>
    <cellStyle name="_부대공-2_부대공-01_002 배수공(1공구)_날개벽 6" xfId="24223"/>
    <cellStyle name="_부대공-2_부대공-01_002 배수공(1공구)_날개벽 7" xfId="24224"/>
    <cellStyle name="_부대공-2_부대공-01_002 배수공(1공구)_날개벽 8" xfId="24225"/>
    <cellStyle name="_부대공-2_부대공-01_날개벽" xfId="3345"/>
    <cellStyle name="_부대공-2_부대공-01_날개벽 2" xfId="3346"/>
    <cellStyle name="_부대공-2_부대공-01_날개벽 3" xfId="24226"/>
    <cellStyle name="_부대공-2_부대공-01_날개벽 4" xfId="24227"/>
    <cellStyle name="_부대공-2_부대공-01_날개벽 5" xfId="24228"/>
    <cellStyle name="_부대공-2_부대공-01_날개벽 6" xfId="24229"/>
    <cellStyle name="_부대공-2_부대공-01_날개벽 7" xfId="24230"/>
    <cellStyle name="_부대공-2_부대공-01_날개벽 8" xfId="24231"/>
    <cellStyle name="_부대공-2_부대공-03" xfId="3347"/>
    <cellStyle name="_부대공-2_부대공-03 2" xfId="3348"/>
    <cellStyle name="_부대공-2_부대공-03 3" xfId="24232"/>
    <cellStyle name="_부대공-2_부대공-03 4" xfId="24233"/>
    <cellStyle name="_부대공-2_부대공-03 5" xfId="24234"/>
    <cellStyle name="_부대공-2_부대공-03 6" xfId="24235"/>
    <cellStyle name="_부대공-2_부대공-03 7" xfId="24236"/>
    <cellStyle name="_부대공-2_부대공-03 8" xfId="24237"/>
    <cellStyle name="_부대공-2_부대공-03_002 배수공(1공구)" xfId="3349"/>
    <cellStyle name="_부대공-2_부대공-03_002 배수공(1공구) 2" xfId="3350"/>
    <cellStyle name="_부대공-2_부대공-03_002 배수공(1공구) 3" xfId="24238"/>
    <cellStyle name="_부대공-2_부대공-03_002 배수공(1공구) 4" xfId="24239"/>
    <cellStyle name="_부대공-2_부대공-03_002 배수공(1공구) 5" xfId="24240"/>
    <cellStyle name="_부대공-2_부대공-03_002 배수공(1공구) 6" xfId="24241"/>
    <cellStyle name="_부대공-2_부대공-03_002 배수공(1공구) 7" xfId="24242"/>
    <cellStyle name="_부대공-2_부대공-03_002 배수공(1공구) 8" xfId="24243"/>
    <cellStyle name="_부대공-2_부대공-03_002 배수공(1공구)_날개벽" xfId="3351"/>
    <cellStyle name="_부대공-2_부대공-03_002 배수공(1공구)_날개벽 2" xfId="3352"/>
    <cellStyle name="_부대공-2_부대공-03_002 배수공(1공구)_날개벽 3" xfId="24244"/>
    <cellStyle name="_부대공-2_부대공-03_002 배수공(1공구)_날개벽 4" xfId="24245"/>
    <cellStyle name="_부대공-2_부대공-03_002 배수공(1공구)_날개벽 5" xfId="24246"/>
    <cellStyle name="_부대공-2_부대공-03_002 배수공(1공구)_날개벽 6" xfId="24247"/>
    <cellStyle name="_부대공-2_부대공-03_002 배수공(1공구)_날개벽 7" xfId="24248"/>
    <cellStyle name="_부대공-2_부대공-03_002 배수공(1공구)_날개벽 8" xfId="24249"/>
    <cellStyle name="_부대공-2_부대공-03_날개벽" xfId="3353"/>
    <cellStyle name="_부대공-2_부대공-03_날개벽 2" xfId="3354"/>
    <cellStyle name="_부대공-2_부대공-03_날개벽 3" xfId="24250"/>
    <cellStyle name="_부대공-2_부대공-03_날개벽 4" xfId="24251"/>
    <cellStyle name="_부대공-2_부대공-03_날개벽 5" xfId="24252"/>
    <cellStyle name="_부대공-2_부대공-03_날개벽 6" xfId="24253"/>
    <cellStyle name="_부대공-2_부대공-03_날개벽 7" xfId="24254"/>
    <cellStyle name="_부대공-2_부대공-03_날개벽 8" xfId="24255"/>
    <cellStyle name="_부대공-2_부대공-03_산근" xfId="3355"/>
    <cellStyle name="_부대공-2_부대공-03_산근 2" xfId="3356"/>
    <cellStyle name="_부대공-2_부대공-03_산근 3" xfId="24256"/>
    <cellStyle name="_부대공-2_부대공-03_산근 4" xfId="24257"/>
    <cellStyle name="_부대공-2_부대공-03_산근 5" xfId="24258"/>
    <cellStyle name="_부대공-2_부대공-03_산근 6" xfId="24259"/>
    <cellStyle name="_부대공-2_부대공-03_산근 7" xfId="24260"/>
    <cellStyle name="_부대공-2_부대공-03_산근 8" xfId="24261"/>
    <cellStyle name="_부대공-2_부대공-03_산근_002 배수공(1공구)" xfId="3357"/>
    <cellStyle name="_부대공-2_부대공-03_산근_002 배수공(1공구) 2" xfId="3358"/>
    <cellStyle name="_부대공-2_부대공-03_산근_002 배수공(1공구) 3" xfId="24262"/>
    <cellStyle name="_부대공-2_부대공-03_산근_002 배수공(1공구) 4" xfId="24263"/>
    <cellStyle name="_부대공-2_부대공-03_산근_002 배수공(1공구) 5" xfId="24264"/>
    <cellStyle name="_부대공-2_부대공-03_산근_002 배수공(1공구) 6" xfId="24265"/>
    <cellStyle name="_부대공-2_부대공-03_산근_002 배수공(1공구) 7" xfId="24266"/>
    <cellStyle name="_부대공-2_부대공-03_산근_002 배수공(1공구) 8" xfId="24267"/>
    <cellStyle name="_부대공-2_부대공-03_산근_002 배수공(1공구)_날개벽" xfId="3359"/>
    <cellStyle name="_부대공-2_부대공-03_산근_002 배수공(1공구)_날개벽 2" xfId="3360"/>
    <cellStyle name="_부대공-2_부대공-03_산근_002 배수공(1공구)_날개벽 3" xfId="24268"/>
    <cellStyle name="_부대공-2_부대공-03_산근_002 배수공(1공구)_날개벽 4" xfId="24269"/>
    <cellStyle name="_부대공-2_부대공-03_산근_002 배수공(1공구)_날개벽 5" xfId="24270"/>
    <cellStyle name="_부대공-2_부대공-03_산근_002 배수공(1공구)_날개벽 6" xfId="24271"/>
    <cellStyle name="_부대공-2_부대공-03_산근_002 배수공(1공구)_날개벽 7" xfId="24272"/>
    <cellStyle name="_부대공-2_부대공-03_산근_002 배수공(1공구)_날개벽 8" xfId="24273"/>
    <cellStyle name="_부대공-2_부대공-03_산근_날개벽" xfId="3361"/>
    <cellStyle name="_부대공-2_부대공-03_산근_날개벽 2" xfId="3362"/>
    <cellStyle name="_부대공-2_부대공-03_산근_날개벽 3" xfId="24274"/>
    <cellStyle name="_부대공-2_부대공-03_산근_날개벽 4" xfId="24275"/>
    <cellStyle name="_부대공-2_부대공-03_산근_날개벽 5" xfId="24276"/>
    <cellStyle name="_부대공-2_부대공-03_산근_날개벽 6" xfId="24277"/>
    <cellStyle name="_부대공-2_부대공-03_산근_날개벽 7" xfId="24278"/>
    <cellStyle name="_부대공-2_부대공-03_산근_날개벽 8" xfId="24279"/>
    <cellStyle name="_부대공-2_부대공-03_우수공사1-11" xfId="3363"/>
    <cellStyle name="_부대공-2_부대공-03_우수공사1-11 2" xfId="3364"/>
    <cellStyle name="_부대공-2_부대공-03_우수공사1-11 3" xfId="24280"/>
    <cellStyle name="_부대공-2_부대공-03_우수공사1-11 4" xfId="24281"/>
    <cellStyle name="_부대공-2_부대공-03_우수공사1-11 5" xfId="24282"/>
    <cellStyle name="_부대공-2_부대공-03_우수공사1-11 6" xfId="24283"/>
    <cellStyle name="_부대공-2_부대공-03_우수공사1-11 7" xfId="24284"/>
    <cellStyle name="_부대공-2_부대공-03_우수공사1-11 8" xfId="24285"/>
    <cellStyle name="_부대공-2_부대공-03_우수공사1-11_002 배수공(1공구)" xfId="3365"/>
    <cellStyle name="_부대공-2_부대공-03_우수공사1-11_002 배수공(1공구) 2" xfId="3366"/>
    <cellStyle name="_부대공-2_부대공-03_우수공사1-11_002 배수공(1공구) 3" xfId="24286"/>
    <cellStyle name="_부대공-2_부대공-03_우수공사1-11_002 배수공(1공구) 4" xfId="24287"/>
    <cellStyle name="_부대공-2_부대공-03_우수공사1-11_002 배수공(1공구) 5" xfId="24288"/>
    <cellStyle name="_부대공-2_부대공-03_우수공사1-11_002 배수공(1공구) 6" xfId="24289"/>
    <cellStyle name="_부대공-2_부대공-03_우수공사1-11_002 배수공(1공구) 7" xfId="24290"/>
    <cellStyle name="_부대공-2_부대공-03_우수공사1-11_002 배수공(1공구) 8" xfId="24291"/>
    <cellStyle name="_부대공-2_부대공-03_우수공사1-11_002 배수공(1공구)_날개벽" xfId="3367"/>
    <cellStyle name="_부대공-2_부대공-03_우수공사1-11_002 배수공(1공구)_날개벽 2" xfId="3368"/>
    <cellStyle name="_부대공-2_부대공-03_우수공사1-11_002 배수공(1공구)_날개벽 3" xfId="24292"/>
    <cellStyle name="_부대공-2_부대공-03_우수공사1-11_002 배수공(1공구)_날개벽 4" xfId="24293"/>
    <cellStyle name="_부대공-2_부대공-03_우수공사1-11_002 배수공(1공구)_날개벽 5" xfId="24294"/>
    <cellStyle name="_부대공-2_부대공-03_우수공사1-11_002 배수공(1공구)_날개벽 6" xfId="24295"/>
    <cellStyle name="_부대공-2_부대공-03_우수공사1-11_002 배수공(1공구)_날개벽 7" xfId="24296"/>
    <cellStyle name="_부대공-2_부대공-03_우수공사1-11_002 배수공(1공구)_날개벽 8" xfId="24297"/>
    <cellStyle name="_부대공-2_부대공-03_우수공사1-11_날개벽" xfId="3369"/>
    <cellStyle name="_부대공-2_부대공-03_우수공사1-11_날개벽 2" xfId="3370"/>
    <cellStyle name="_부대공-2_부대공-03_우수공사1-11_날개벽 3" xfId="24298"/>
    <cellStyle name="_부대공-2_부대공-03_우수공사1-11_날개벽 4" xfId="24299"/>
    <cellStyle name="_부대공-2_부대공-03_우수공사1-11_날개벽 5" xfId="24300"/>
    <cellStyle name="_부대공-2_부대공-03_우수공사1-11_날개벽 6" xfId="24301"/>
    <cellStyle name="_부대공-2_부대공-03_우수공사1-11_날개벽 7" xfId="24302"/>
    <cellStyle name="_부대공-2_부대공-03_우수공사1-11_날개벽 8" xfId="24303"/>
    <cellStyle name="_부대공-2_부대공-03_우수공사1-4" xfId="3371"/>
    <cellStyle name="_부대공-2_부대공-03_우수공사1-4 2" xfId="3372"/>
    <cellStyle name="_부대공-2_부대공-03_우수공사1-4 3" xfId="24304"/>
    <cellStyle name="_부대공-2_부대공-03_우수공사1-4 4" xfId="24305"/>
    <cellStyle name="_부대공-2_부대공-03_우수공사1-4 5" xfId="24306"/>
    <cellStyle name="_부대공-2_부대공-03_우수공사1-4 6" xfId="24307"/>
    <cellStyle name="_부대공-2_부대공-03_우수공사1-4 7" xfId="24308"/>
    <cellStyle name="_부대공-2_부대공-03_우수공사1-4 8" xfId="24309"/>
    <cellStyle name="_부대공-2_부대공-03_우수공사1-4_002 배수공(1공구)" xfId="3373"/>
    <cellStyle name="_부대공-2_부대공-03_우수공사1-4_002 배수공(1공구) 2" xfId="3374"/>
    <cellStyle name="_부대공-2_부대공-03_우수공사1-4_002 배수공(1공구) 3" xfId="24310"/>
    <cellStyle name="_부대공-2_부대공-03_우수공사1-4_002 배수공(1공구) 4" xfId="24311"/>
    <cellStyle name="_부대공-2_부대공-03_우수공사1-4_002 배수공(1공구) 5" xfId="24312"/>
    <cellStyle name="_부대공-2_부대공-03_우수공사1-4_002 배수공(1공구) 6" xfId="24313"/>
    <cellStyle name="_부대공-2_부대공-03_우수공사1-4_002 배수공(1공구) 7" xfId="24314"/>
    <cellStyle name="_부대공-2_부대공-03_우수공사1-4_002 배수공(1공구) 8" xfId="24315"/>
    <cellStyle name="_부대공-2_부대공-03_우수공사1-4_002 배수공(1공구)_날개벽" xfId="3375"/>
    <cellStyle name="_부대공-2_부대공-03_우수공사1-4_002 배수공(1공구)_날개벽 2" xfId="3376"/>
    <cellStyle name="_부대공-2_부대공-03_우수공사1-4_002 배수공(1공구)_날개벽 3" xfId="24316"/>
    <cellStyle name="_부대공-2_부대공-03_우수공사1-4_002 배수공(1공구)_날개벽 4" xfId="24317"/>
    <cellStyle name="_부대공-2_부대공-03_우수공사1-4_002 배수공(1공구)_날개벽 5" xfId="24318"/>
    <cellStyle name="_부대공-2_부대공-03_우수공사1-4_002 배수공(1공구)_날개벽 6" xfId="24319"/>
    <cellStyle name="_부대공-2_부대공-03_우수공사1-4_002 배수공(1공구)_날개벽 7" xfId="24320"/>
    <cellStyle name="_부대공-2_부대공-03_우수공사1-4_002 배수공(1공구)_날개벽 8" xfId="24321"/>
    <cellStyle name="_부대공-2_부대공-03_우수공사1-4_날개벽" xfId="3377"/>
    <cellStyle name="_부대공-2_부대공-03_우수공사1-4_날개벽 2" xfId="3378"/>
    <cellStyle name="_부대공-2_부대공-03_우수공사1-4_날개벽 3" xfId="24322"/>
    <cellStyle name="_부대공-2_부대공-03_우수공사1-4_날개벽 4" xfId="24323"/>
    <cellStyle name="_부대공-2_부대공-03_우수공사1-4_날개벽 5" xfId="24324"/>
    <cellStyle name="_부대공-2_부대공-03_우수공사1-4_날개벽 6" xfId="24325"/>
    <cellStyle name="_부대공-2_부대공-03_우수공사1-4_날개벽 7" xfId="24326"/>
    <cellStyle name="_부대공-2_부대공-03_우수공사1-4_날개벽 8" xfId="24327"/>
    <cellStyle name="_부대공-2_부대공-04" xfId="3379"/>
    <cellStyle name="_부대공-2_부대공-04 2" xfId="3380"/>
    <cellStyle name="_부대공-2_부대공-04 3" xfId="24328"/>
    <cellStyle name="_부대공-2_부대공-04 4" xfId="24329"/>
    <cellStyle name="_부대공-2_부대공-04 5" xfId="24330"/>
    <cellStyle name="_부대공-2_부대공-04 6" xfId="24331"/>
    <cellStyle name="_부대공-2_부대공-04 7" xfId="24332"/>
    <cellStyle name="_부대공-2_부대공-04 8" xfId="24333"/>
    <cellStyle name="_부대공-2_부대공-04_002 배수공(1공구)" xfId="3381"/>
    <cellStyle name="_부대공-2_부대공-04_002 배수공(1공구) 2" xfId="3382"/>
    <cellStyle name="_부대공-2_부대공-04_002 배수공(1공구) 3" xfId="24334"/>
    <cellStyle name="_부대공-2_부대공-04_002 배수공(1공구) 4" xfId="24335"/>
    <cellStyle name="_부대공-2_부대공-04_002 배수공(1공구) 5" xfId="24336"/>
    <cellStyle name="_부대공-2_부대공-04_002 배수공(1공구) 6" xfId="24337"/>
    <cellStyle name="_부대공-2_부대공-04_002 배수공(1공구) 7" xfId="24338"/>
    <cellStyle name="_부대공-2_부대공-04_002 배수공(1공구) 8" xfId="24339"/>
    <cellStyle name="_부대공-2_부대공-04_002 배수공(1공구)_날개벽" xfId="3383"/>
    <cellStyle name="_부대공-2_부대공-04_002 배수공(1공구)_날개벽 2" xfId="3384"/>
    <cellStyle name="_부대공-2_부대공-04_002 배수공(1공구)_날개벽 3" xfId="24340"/>
    <cellStyle name="_부대공-2_부대공-04_002 배수공(1공구)_날개벽 4" xfId="24341"/>
    <cellStyle name="_부대공-2_부대공-04_002 배수공(1공구)_날개벽 5" xfId="24342"/>
    <cellStyle name="_부대공-2_부대공-04_002 배수공(1공구)_날개벽 6" xfId="24343"/>
    <cellStyle name="_부대공-2_부대공-04_002 배수공(1공구)_날개벽 7" xfId="24344"/>
    <cellStyle name="_부대공-2_부대공-04_002 배수공(1공구)_날개벽 8" xfId="24345"/>
    <cellStyle name="_부대공-2_부대공-04_날개벽" xfId="3385"/>
    <cellStyle name="_부대공-2_부대공-04_날개벽 2" xfId="3386"/>
    <cellStyle name="_부대공-2_부대공-04_날개벽 3" xfId="24346"/>
    <cellStyle name="_부대공-2_부대공-04_날개벽 4" xfId="24347"/>
    <cellStyle name="_부대공-2_부대공-04_날개벽 5" xfId="24348"/>
    <cellStyle name="_부대공-2_부대공-04_날개벽 6" xfId="24349"/>
    <cellStyle name="_부대공-2_부대공-04_날개벽 7" xfId="24350"/>
    <cellStyle name="_부대공-2_부대공-04_날개벽 8" xfId="24351"/>
    <cellStyle name="_부대공-2_부대공-04_부대공-03" xfId="3387"/>
    <cellStyle name="_부대공-2_부대공-04_부대공-03 2" xfId="3388"/>
    <cellStyle name="_부대공-2_부대공-04_부대공-03 3" xfId="24352"/>
    <cellStyle name="_부대공-2_부대공-04_부대공-03 4" xfId="24353"/>
    <cellStyle name="_부대공-2_부대공-04_부대공-03 5" xfId="24354"/>
    <cellStyle name="_부대공-2_부대공-04_부대공-03 6" xfId="24355"/>
    <cellStyle name="_부대공-2_부대공-04_부대공-03 7" xfId="24356"/>
    <cellStyle name="_부대공-2_부대공-04_부대공-03 8" xfId="24357"/>
    <cellStyle name="_부대공-2_부대공-04_부대공-03_002 배수공(1공구)" xfId="3389"/>
    <cellStyle name="_부대공-2_부대공-04_부대공-03_002 배수공(1공구) 2" xfId="3390"/>
    <cellStyle name="_부대공-2_부대공-04_부대공-03_002 배수공(1공구) 3" xfId="24358"/>
    <cellStyle name="_부대공-2_부대공-04_부대공-03_002 배수공(1공구) 4" xfId="24359"/>
    <cellStyle name="_부대공-2_부대공-04_부대공-03_002 배수공(1공구) 5" xfId="24360"/>
    <cellStyle name="_부대공-2_부대공-04_부대공-03_002 배수공(1공구) 6" xfId="24361"/>
    <cellStyle name="_부대공-2_부대공-04_부대공-03_002 배수공(1공구) 7" xfId="24362"/>
    <cellStyle name="_부대공-2_부대공-04_부대공-03_002 배수공(1공구) 8" xfId="24363"/>
    <cellStyle name="_부대공-2_부대공-04_부대공-03_002 배수공(1공구)_날개벽" xfId="3391"/>
    <cellStyle name="_부대공-2_부대공-04_부대공-03_002 배수공(1공구)_날개벽 2" xfId="3392"/>
    <cellStyle name="_부대공-2_부대공-04_부대공-03_002 배수공(1공구)_날개벽 3" xfId="24364"/>
    <cellStyle name="_부대공-2_부대공-04_부대공-03_002 배수공(1공구)_날개벽 4" xfId="24365"/>
    <cellStyle name="_부대공-2_부대공-04_부대공-03_002 배수공(1공구)_날개벽 5" xfId="24366"/>
    <cellStyle name="_부대공-2_부대공-04_부대공-03_002 배수공(1공구)_날개벽 6" xfId="24367"/>
    <cellStyle name="_부대공-2_부대공-04_부대공-03_002 배수공(1공구)_날개벽 7" xfId="24368"/>
    <cellStyle name="_부대공-2_부대공-04_부대공-03_002 배수공(1공구)_날개벽 8" xfId="24369"/>
    <cellStyle name="_부대공-2_부대공-04_부대공-03_날개벽" xfId="3393"/>
    <cellStyle name="_부대공-2_부대공-04_부대공-03_날개벽 2" xfId="3394"/>
    <cellStyle name="_부대공-2_부대공-04_부대공-03_날개벽 3" xfId="24370"/>
    <cellStyle name="_부대공-2_부대공-04_부대공-03_날개벽 4" xfId="24371"/>
    <cellStyle name="_부대공-2_부대공-04_부대공-03_날개벽 5" xfId="24372"/>
    <cellStyle name="_부대공-2_부대공-04_부대공-03_날개벽 6" xfId="24373"/>
    <cellStyle name="_부대공-2_부대공-04_부대공-03_날개벽 7" xfId="24374"/>
    <cellStyle name="_부대공-2_부대공-04_부대공-03_날개벽 8" xfId="24375"/>
    <cellStyle name="_부대공-2_부대공-04_부대공-03_산근" xfId="3395"/>
    <cellStyle name="_부대공-2_부대공-04_부대공-03_산근 2" xfId="3396"/>
    <cellStyle name="_부대공-2_부대공-04_부대공-03_산근 3" xfId="24376"/>
    <cellStyle name="_부대공-2_부대공-04_부대공-03_산근 4" xfId="24377"/>
    <cellStyle name="_부대공-2_부대공-04_부대공-03_산근 5" xfId="24378"/>
    <cellStyle name="_부대공-2_부대공-04_부대공-03_산근 6" xfId="24379"/>
    <cellStyle name="_부대공-2_부대공-04_부대공-03_산근 7" xfId="24380"/>
    <cellStyle name="_부대공-2_부대공-04_부대공-03_산근 8" xfId="24381"/>
    <cellStyle name="_부대공-2_부대공-04_부대공-03_산근_002 배수공(1공구)" xfId="3397"/>
    <cellStyle name="_부대공-2_부대공-04_부대공-03_산근_002 배수공(1공구) 2" xfId="3398"/>
    <cellStyle name="_부대공-2_부대공-04_부대공-03_산근_002 배수공(1공구) 3" xfId="24382"/>
    <cellStyle name="_부대공-2_부대공-04_부대공-03_산근_002 배수공(1공구) 4" xfId="24383"/>
    <cellStyle name="_부대공-2_부대공-04_부대공-03_산근_002 배수공(1공구) 5" xfId="24384"/>
    <cellStyle name="_부대공-2_부대공-04_부대공-03_산근_002 배수공(1공구) 6" xfId="24385"/>
    <cellStyle name="_부대공-2_부대공-04_부대공-03_산근_002 배수공(1공구) 7" xfId="24386"/>
    <cellStyle name="_부대공-2_부대공-04_부대공-03_산근_002 배수공(1공구) 8" xfId="24387"/>
    <cellStyle name="_부대공-2_부대공-04_부대공-03_산근_002 배수공(1공구)_날개벽" xfId="3399"/>
    <cellStyle name="_부대공-2_부대공-04_부대공-03_산근_002 배수공(1공구)_날개벽 2" xfId="3400"/>
    <cellStyle name="_부대공-2_부대공-04_부대공-03_산근_002 배수공(1공구)_날개벽 3" xfId="24388"/>
    <cellStyle name="_부대공-2_부대공-04_부대공-03_산근_002 배수공(1공구)_날개벽 4" xfId="24389"/>
    <cellStyle name="_부대공-2_부대공-04_부대공-03_산근_002 배수공(1공구)_날개벽 5" xfId="24390"/>
    <cellStyle name="_부대공-2_부대공-04_부대공-03_산근_002 배수공(1공구)_날개벽 6" xfId="24391"/>
    <cellStyle name="_부대공-2_부대공-04_부대공-03_산근_002 배수공(1공구)_날개벽 7" xfId="24392"/>
    <cellStyle name="_부대공-2_부대공-04_부대공-03_산근_002 배수공(1공구)_날개벽 8" xfId="24393"/>
    <cellStyle name="_부대공-2_부대공-04_부대공-03_산근_날개벽" xfId="3401"/>
    <cellStyle name="_부대공-2_부대공-04_부대공-03_산근_날개벽 2" xfId="3402"/>
    <cellStyle name="_부대공-2_부대공-04_부대공-03_산근_날개벽 3" xfId="24394"/>
    <cellStyle name="_부대공-2_부대공-04_부대공-03_산근_날개벽 4" xfId="24395"/>
    <cellStyle name="_부대공-2_부대공-04_부대공-03_산근_날개벽 5" xfId="24396"/>
    <cellStyle name="_부대공-2_부대공-04_부대공-03_산근_날개벽 6" xfId="24397"/>
    <cellStyle name="_부대공-2_부대공-04_부대공-03_산근_날개벽 7" xfId="24398"/>
    <cellStyle name="_부대공-2_부대공-04_부대공-03_산근_날개벽 8" xfId="24399"/>
    <cellStyle name="_부대공-2_부대공-04_부대공-03_우수공사1-11" xfId="3403"/>
    <cellStyle name="_부대공-2_부대공-04_부대공-03_우수공사1-11 2" xfId="3404"/>
    <cellStyle name="_부대공-2_부대공-04_부대공-03_우수공사1-11 3" xfId="24400"/>
    <cellStyle name="_부대공-2_부대공-04_부대공-03_우수공사1-11 4" xfId="24401"/>
    <cellStyle name="_부대공-2_부대공-04_부대공-03_우수공사1-11 5" xfId="24402"/>
    <cellStyle name="_부대공-2_부대공-04_부대공-03_우수공사1-11 6" xfId="24403"/>
    <cellStyle name="_부대공-2_부대공-04_부대공-03_우수공사1-11 7" xfId="24404"/>
    <cellStyle name="_부대공-2_부대공-04_부대공-03_우수공사1-11 8" xfId="24405"/>
    <cellStyle name="_부대공-2_부대공-04_부대공-03_우수공사1-11_002 배수공(1공구)" xfId="3405"/>
    <cellStyle name="_부대공-2_부대공-04_부대공-03_우수공사1-11_002 배수공(1공구) 2" xfId="3406"/>
    <cellStyle name="_부대공-2_부대공-04_부대공-03_우수공사1-11_002 배수공(1공구) 3" xfId="24406"/>
    <cellStyle name="_부대공-2_부대공-04_부대공-03_우수공사1-11_002 배수공(1공구) 4" xfId="24407"/>
    <cellStyle name="_부대공-2_부대공-04_부대공-03_우수공사1-11_002 배수공(1공구) 5" xfId="24408"/>
    <cellStyle name="_부대공-2_부대공-04_부대공-03_우수공사1-11_002 배수공(1공구) 6" xfId="24409"/>
    <cellStyle name="_부대공-2_부대공-04_부대공-03_우수공사1-11_002 배수공(1공구) 7" xfId="24410"/>
    <cellStyle name="_부대공-2_부대공-04_부대공-03_우수공사1-11_002 배수공(1공구) 8" xfId="24411"/>
    <cellStyle name="_부대공-2_부대공-04_부대공-03_우수공사1-11_002 배수공(1공구)_날개벽" xfId="3407"/>
    <cellStyle name="_부대공-2_부대공-04_부대공-03_우수공사1-11_002 배수공(1공구)_날개벽 2" xfId="3408"/>
    <cellStyle name="_부대공-2_부대공-04_부대공-03_우수공사1-11_002 배수공(1공구)_날개벽 3" xfId="24412"/>
    <cellStyle name="_부대공-2_부대공-04_부대공-03_우수공사1-11_002 배수공(1공구)_날개벽 4" xfId="24413"/>
    <cellStyle name="_부대공-2_부대공-04_부대공-03_우수공사1-11_002 배수공(1공구)_날개벽 5" xfId="24414"/>
    <cellStyle name="_부대공-2_부대공-04_부대공-03_우수공사1-11_002 배수공(1공구)_날개벽 6" xfId="24415"/>
    <cellStyle name="_부대공-2_부대공-04_부대공-03_우수공사1-11_002 배수공(1공구)_날개벽 7" xfId="24416"/>
    <cellStyle name="_부대공-2_부대공-04_부대공-03_우수공사1-11_002 배수공(1공구)_날개벽 8" xfId="24417"/>
    <cellStyle name="_부대공-2_부대공-04_부대공-03_우수공사1-11_날개벽" xfId="3409"/>
    <cellStyle name="_부대공-2_부대공-04_부대공-03_우수공사1-11_날개벽 2" xfId="3410"/>
    <cellStyle name="_부대공-2_부대공-04_부대공-03_우수공사1-11_날개벽 3" xfId="24418"/>
    <cellStyle name="_부대공-2_부대공-04_부대공-03_우수공사1-11_날개벽 4" xfId="24419"/>
    <cellStyle name="_부대공-2_부대공-04_부대공-03_우수공사1-11_날개벽 5" xfId="24420"/>
    <cellStyle name="_부대공-2_부대공-04_부대공-03_우수공사1-11_날개벽 6" xfId="24421"/>
    <cellStyle name="_부대공-2_부대공-04_부대공-03_우수공사1-11_날개벽 7" xfId="24422"/>
    <cellStyle name="_부대공-2_부대공-04_부대공-03_우수공사1-11_날개벽 8" xfId="24423"/>
    <cellStyle name="_부대공-2_부대공-04_부대공-03_우수공사1-4" xfId="3411"/>
    <cellStyle name="_부대공-2_부대공-04_부대공-03_우수공사1-4 2" xfId="3412"/>
    <cellStyle name="_부대공-2_부대공-04_부대공-03_우수공사1-4 3" xfId="24424"/>
    <cellStyle name="_부대공-2_부대공-04_부대공-03_우수공사1-4 4" xfId="24425"/>
    <cellStyle name="_부대공-2_부대공-04_부대공-03_우수공사1-4 5" xfId="24426"/>
    <cellStyle name="_부대공-2_부대공-04_부대공-03_우수공사1-4 6" xfId="24427"/>
    <cellStyle name="_부대공-2_부대공-04_부대공-03_우수공사1-4 7" xfId="24428"/>
    <cellStyle name="_부대공-2_부대공-04_부대공-03_우수공사1-4 8" xfId="24429"/>
    <cellStyle name="_부대공-2_부대공-04_부대공-03_우수공사1-4_002 배수공(1공구)" xfId="3413"/>
    <cellStyle name="_부대공-2_부대공-04_부대공-03_우수공사1-4_002 배수공(1공구) 2" xfId="3414"/>
    <cellStyle name="_부대공-2_부대공-04_부대공-03_우수공사1-4_002 배수공(1공구) 3" xfId="24430"/>
    <cellStyle name="_부대공-2_부대공-04_부대공-03_우수공사1-4_002 배수공(1공구) 4" xfId="24431"/>
    <cellStyle name="_부대공-2_부대공-04_부대공-03_우수공사1-4_002 배수공(1공구) 5" xfId="24432"/>
    <cellStyle name="_부대공-2_부대공-04_부대공-03_우수공사1-4_002 배수공(1공구) 6" xfId="24433"/>
    <cellStyle name="_부대공-2_부대공-04_부대공-03_우수공사1-4_002 배수공(1공구) 7" xfId="24434"/>
    <cellStyle name="_부대공-2_부대공-04_부대공-03_우수공사1-4_002 배수공(1공구) 8" xfId="24435"/>
    <cellStyle name="_부대공-2_부대공-04_부대공-03_우수공사1-4_002 배수공(1공구)_날개벽" xfId="3415"/>
    <cellStyle name="_부대공-2_부대공-04_부대공-03_우수공사1-4_002 배수공(1공구)_날개벽 2" xfId="3416"/>
    <cellStyle name="_부대공-2_부대공-04_부대공-03_우수공사1-4_002 배수공(1공구)_날개벽 3" xfId="24436"/>
    <cellStyle name="_부대공-2_부대공-04_부대공-03_우수공사1-4_002 배수공(1공구)_날개벽 4" xfId="24437"/>
    <cellStyle name="_부대공-2_부대공-04_부대공-03_우수공사1-4_002 배수공(1공구)_날개벽 5" xfId="24438"/>
    <cellStyle name="_부대공-2_부대공-04_부대공-03_우수공사1-4_002 배수공(1공구)_날개벽 6" xfId="24439"/>
    <cellStyle name="_부대공-2_부대공-04_부대공-03_우수공사1-4_002 배수공(1공구)_날개벽 7" xfId="24440"/>
    <cellStyle name="_부대공-2_부대공-04_부대공-03_우수공사1-4_002 배수공(1공구)_날개벽 8" xfId="24441"/>
    <cellStyle name="_부대공-2_부대공-04_부대공-03_우수공사1-4_날개벽" xfId="3417"/>
    <cellStyle name="_부대공-2_부대공-04_부대공-03_우수공사1-4_날개벽 2" xfId="3418"/>
    <cellStyle name="_부대공-2_부대공-04_부대공-03_우수공사1-4_날개벽 3" xfId="24442"/>
    <cellStyle name="_부대공-2_부대공-04_부대공-03_우수공사1-4_날개벽 4" xfId="24443"/>
    <cellStyle name="_부대공-2_부대공-04_부대공-03_우수공사1-4_날개벽 5" xfId="24444"/>
    <cellStyle name="_부대공-2_부대공-04_부대공-03_우수공사1-4_날개벽 6" xfId="24445"/>
    <cellStyle name="_부대공-2_부대공-04_부대공-03_우수공사1-4_날개벽 7" xfId="24446"/>
    <cellStyle name="_부대공-2_부대공-04_부대공-03_우수공사1-4_날개벽 8" xfId="24447"/>
    <cellStyle name="_부대공-2_부대공-04_산근" xfId="3419"/>
    <cellStyle name="_부대공-2_부대공-04_산근 2" xfId="3420"/>
    <cellStyle name="_부대공-2_부대공-04_산근 3" xfId="24448"/>
    <cellStyle name="_부대공-2_부대공-04_산근 4" xfId="24449"/>
    <cellStyle name="_부대공-2_부대공-04_산근 5" xfId="24450"/>
    <cellStyle name="_부대공-2_부대공-04_산근 6" xfId="24451"/>
    <cellStyle name="_부대공-2_부대공-04_산근 7" xfId="24452"/>
    <cellStyle name="_부대공-2_부대공-04_산근 8" xfId="24453"/>
    <cellStyle name="_부대공-2_부대공-04_산근_002 배수공(1공구)" xfId="3421"/>
    <cellStyle name="_부대공-2_부대공-04_산근_002 배수공(1공구) 2" xfId="3422"/>
    <cellStyle name="_부대공-2_부대공-04_산근_002 배수공(1공구) 3" xfId="24454"/>
    <cellStyle name="_부대공-2_부대공-04_산근_002 배수공(1공구) 4" xfId="24455"/>
    <cellStyle name="_부대공-2_부대공-04_산근_002 배수공(1공구) 5" xfId="24456"/>
    <cellStyle name="_부대공-2_부대공-04_산근_002 배수공(1공구) 6" xfId="24457"/>
    <cellStyle name="_부대공-2_부대공-04_산근_002 배수공(1공구) 7" xfId="24458"/>
    <cellStyle name="_부대공-2_부대공-04_산근_002 배수공(1공구) 8" xfId="24459"/>
    <cellStyle name="_부대공-2_부대공-04_산근_002 배수공(1공구)_날개벽" xfId="3423"/>
    <cellStyle name="_부대공-2_부대공-04_산근_002 배수공(1공구)_날개벽 2" xfId="3424"/>
    <cellStyle name="_부대공-2_부대공-04_산근_002 배수공(1공구)_날개벽 3" xfId="24460"/>
    <cellStyle name="_부대공-2_부대공-04_산근_002 배수공(1공구)_날개벽 4" xfId="24461"/>
    <cellStyle name="_부대공-2_부대공-04_산근_002 배수공(1공구)_날개벽 5" xfId="24462"/>
    <cellStyle name="_부대공-2_부대공-04_산근_002 배수공(1공구)_날개벽 6" xfId="24463"/>
    <cellStyle name="_부대공-2_부대공-04_산근_002 배수공(1공구)_날개벽 7" xfId="24464"/>
    <cellStyle name="_부대공-2_부대공-04_산근_002 배수공(1공구)_날개벽 8" xfId="24465"/>
    <cellStyle name="_부대공-2_부대공-04_산근_날개벽" xfId="3425"/>
    <cellStyle name="_부대공-2_부대공-04_산근_날개벽 2" xfId="3426"/>
    <cellStyle name="_부대공-2_부대공-04_산근_날개벽 3" xfId="24466"/>
    <cellStyle name="_부대공-2_부대공-04_산근_날개벽 4" xfId="24467"/>
    <cellStyle name="_부대공-2_부대공-04_산근_날개벽 5" xfId="24468"/>
    <cellStyle name="_부대공-2_부대공-04_산근_날개벽 6" xfId="24469"/>
    <cellStyle name="_부대공-2_부대공-04_산근_날개벽 7" xfId="24470"/>
    <cellStyle name="_부대공-2_부대공-04_산근_날개벽 8" xfId="24471"/>
    <cellStyle name="_부대공-2_부대공-04_우수공사1-11" xfId="3427"/>
    <cellStyle name="_부대공-2_부대공-04_우수공사1-11 2" xfId="3428"/>
    <cellStyle name="_부대공-2_부대공-04_우수공사1-11 3" xfId="24472"/>
    <cellStyle name="_부대공-2_부대공-04_우수공사1-11 4" xfId="24473"/>
    <cellStyle name="_부대공-2_부대공-04_우수공사1-11 5" xfId="24474"/>
    <cellStyle name="_부대공-2_부대공-04_우수공사1-11 6" xfId="24475"/>
    <cellStyle name="_부대공-2_부대공-04_우수공사1-11 7" xfId="24476"/>
    <cellStyle name="_부대공-2_부대공-04_우수공사1-11 8" xfId="24477"/>
    <cellStyle name="_부대공-2_부대공-04_우수공사1-11_002 배수공(1공구)" xfId="3429"/>
    <cellStyle name="_부대공-2_부대공-04_우수공사1-11_002 배수공(1공구) 2" xfId="3430"/>
    <cellStyle name="_부대공-2_부대공-04_우수공사1-11_002 배수공(1공구) 3" xfId="24478"/>
    <cellStyle name="_부대공-2_부대공-04_우수공사1-11_002 배수공(1공구) 4" xfId="24479"/>
    <cellStyle name="_부대공-2_부대공-04_우수공사1-11_002 배수공(1공구) 5" xfId="24480"/>
    <cellStyle name="_부대공-2_부대공-04_우수공사1-11_002 배수공(1공구) 6" xfId="24481"/>
    <cellStyle name="_부대공-2_부대공-04_우수공사1-11_002 배수공(1공구) 7" xfId="24482"/>
    <cellStyle name="_부대공-2_부대공-04_우수공사1-11_002 배수공(1공구) 8" xfId="24483"/>
    <cellStyle name="_부대공-2_부대공-04_우수공사1-11_002 배수공(1공구)_날개벽" xfId="3431"/>
    <cellStyle name="_부대공-2_부대공-04_우수공사1-11_002 배수공(1공구)_날개벽 2" xfId="3432"/>
    <cellStyle name="_부대공-2_부대공-04_우수공사1-11_002 배수공(1공구)_날개벽 3" xfId="24484"/>
    <cellStyle name="_부대공-2_부대공-04_우수공사1-11_002 배수공(1공구)_날개벽 4" xfId="24485"/>
    <cellStyle name="_부대공-2_부대공-04_우수공사1-11_002 배수공(1공구)_날개벽 5" xfId="24486"/>
    <cellStyle name="_부대공-2_부대공-04_우수공사1-11_002 배수공(1공구)_날개벽 6" xfId="24487"/>
    <cellStyle name="_부대공-2_부대공-04_우수공사1-11_002 배수공(1공구)_날개벽 7" xfId="24488"/>
    <cellStyle name="_부대공-2_부대공-04_우수공사1-11_002 배수공(1공구)_날개벽 8" xfId="24489"/>
    <cellStyle name="_부대공-2_부대공-04_우수공사1-11_날개벽" xfId="3433"/>
    <cellStyle name="_부대공-2_부대공-04_우수공사1-11_날개벽 2" xfId="3434"/>
    <cellStyle name="_부대공-2_부대공-04_우수공사1-11_날개벽 3" xfId="24490"/>
    <cellStyle name="_부대공-2_부대공-04_우수공사1-11_날개벽 4" xfId="24491"/>
    <cellStyle name="_부대공-2_부대공-04_우수공사1-11_날개벽 5" xfId="24492"/>
    <cellStyle name="_부대공-2_부대공-04_우수공사1-11_날개벽 6" xfId="24493"/>
    <cellStyle name="_부대공-2_부대공-04_우수공사1-11_날개벽 7" xfId="24494"/>
    <cellStyle name="_부대공-2_부대공-04_우수공사1-11_날개벽 8" xfId="24495"/>
    <cellStyle name="_부대공-2_부대공-04_우수공사1-4" xfId="3435"/>
    <cellStyle name="_부대공-2_부대공-04_우수공사1-4 2" xfId="3436"/>
    <cellStyle name="_부대공-2_부대공-04_우수공사1-4 3" xfId="24496"/>
    <cellStyle name="_부대공-2_부대공-04_우수공사1-4 4" xfId="24497"/>
    <cellStyle name="_부대공-2_부대공-04_우수공사1-4 5" xfId="24498"/>
    <cellStyle name="_부대공-2_부대공-04_우수공사1-4 6" xfId="24499"/>
    <cellStyle name="_부대공-2_부대공-04_우수공사1-4 7" xfId="24500"/>
    <cellStyle name="_부대공-2_부대공-04_우수공사1-4 8" xfId="24501"/>
    <cellStyle name="_부대공-2_부대공-04_우수공사1-4_002 배수공(1공구)" xfId="3437"/>
    <cellStyle name="_부대공-2_부대공-04_우수공사1-4_002 배수공(1공구) 2" xfId="3438"/>
    <cellStyle name="_부대공-2_부대공-04_우수공사1-4_002 배수공(1공구) 3" xfId="24502"/>
    <cellStyle name="_부대공-2_부대공-04_우수공사1-4_002 배수공(1공구) 4" xfId="24503"/>
    <cellStyle name="_부대공-2_부대공-04_우수공사1-4_002 배수공(1공구) 5" xfId="24504"/>
    <cellStyle name="_부대공-2_부대공-04_우수공사1-4_002 배수공(1공구) 6" xfId="24505"/>
    <cellStyle name="_부대공-2_부대공-04_우수공사1-4_002 배수공(1공구) 7" xfId="24506"/>
    <cellStyle name="_부대공-2_부대공-04_우수공사1-4_002 배수공(1공구) 8" xfId="24507"/>
    <cellStyle name="_부대공-2_부대공-04_우수공사1-4_002 배수공(1공구)_날개벽" xfId="3439"/>
    <cellStyle name="_부대공-2_부대공-04_우수공사1-4_002 배수공(1공구)_날개벽 2" xfId="3440"/>
    <cellStyle name="_부대공-2_부대공-04_우수공사1-4_002 배수공(1공구)_날개벽 3" xfId="24508"/>
    <cellStyle name="_부대공-2_부대공-04_우수공사1-4_002 배수공(1공구)_날개벽 4" xfId="24509"/>
    <cellStyle name="_부대공-2_부대공-04_우수공사1-4_002 배수공(1공구)_날개벽 5" xfId="24510"/>
    <cellStyle name="_부대공-2_부대공-04_우수공사1-4_002 배수공(1공구)_날개벽 6" xfId="24511"/>
    <cellStyle name="_부대공-2_부대공-04_우수공사1-4_002 배수공(1공구)_날개벽 7" xfId="24512"/>
    <cellStyle name="_부대공-2_부대공-04_우수공사1-4_002 배수공(1공구)_날개벽 8" xfId="24513"/>
    <cellStyle name="_부대공-2_부대공-04_우수공사1-4_날개벽" xfId="3441"/>
    <cellStyle name="_부대공-2_부대공-04_우수공사1-4_날개벽 2" xfId="3442"/>
    <cellStyle name="_부대공-2_부대공-04_우수공사1-4_날개벽 3" xfId="24514"/>
    <cellStyle name="_부대공-2_부대공-04_우수공사1-4_날개벽 4" xfId="24515"/>
    <cellStyle name="_부대공-2_부대공-04_우수공사1-4_날개벽 5" xfId="24516"/>
    <cellStyle name="_부대공-2_부대공-04_우수공사1-4_날개벽 6" xfId="24517"/>
    <cellStyle name="_부대공-2_부대공-04_우수공사1-4_날개벽 7" xfId="24518"/>
    <cellStyle name="_부대공-2_부대공-04_우수공사1-4_날개벽 8" xfId="24519"/>
    <cellStyle name="_부대공-2_부대공-07" xfId="3443"/>
    <cellStyle name="_부대공-2_부대공-07 2" xfId="3444"/>
    <cellStyle name="_부대공-2_부대공-07 3" xfId="24520"/>
    <cellStyle name="_부대공-2_부대공-07 4" xfId="24521"/>
    <cellStyle name="_부대공-2_부대공-07 5" xfId="24522"/>
    <cellStyle name="_부대공-2_부대공-07 6" xfId="24523"/>
    <cellStyle name="_부대공-2_부대공-07 7" xfId="24524"/>
    <cellStyle name="_부대공-2_부대공-07 8" xfId="24525"/>
    <cellStyle name="_부대공-2_부대공-07_002 배수공(1공구)" xfId="3445"/>
    <cellStyle name="_부대공-2_부대공-07_002 배수공(1공구) 2" xfId="3446"/>
    <cellStyle name="_부대공-2_부대공-07_002 배수공(1공구) 3" xfId="24526"/>
    <cellStyle name="_부대공-2_부대공-07_002 배수공(1공구) 4" xfId="24527"/>
    <cellStyle name="_부대공-2_부대공-07_002 배수공(1공구) 5" xfId="24528"/>
    <cellStyle name="_부대공-2_부대공-07_002 배수공(1공구) 6" xfId="24529"/>
    <cellStyle name="_부대공-2_부대공-07_002 배수공(1공구) 7" xfId="24530"/>
    <cellStyle name="_부대공-2_부대공-07_002 배수공(1공구) 8" xfId="24531"/>
    <cellStyle name="_부대공-2_부대공-07_002 배수공(1공구)_날개벽" xfId="3447"/>
    <cellStyle name="_부대공-2_부대공-07_002 배수공(1공구)_날개벽 2" xfId="3448"/>
    <cellStyle name="_부대공-2_부대공-07_002 배수공(1공구)_날개벽 3" xfId="24532"/>
    <cellStyle name="_부대공-2_부대공-07_002 배수공(1공구)_날개벽 4" xfId="24533"/>
    <cellStyle name="_부대공-2_부대공-07_002 배수공(1공구)_날개벽 5" xfId="24534"/>
    <cellStyle name="_부대공-2_부대공-07_002 배수공(1공구)_날개벽 6" xfId="24535"/>
    <cellStyle name="_부대공-2_부대공-07_002 배수공(1공구)_날개벽 7" xfId="24536"/>
    <cellStyle name="_부대공-2_부대공-07_002 배수공(1공구)_날개벽 8" xfId="24537"/>
    <cellStyle name="_부대공-2_부대공-07_날개벽" xfId="3449"/>
    <cellStyle name="_부대공-2_부대공-07_날개벽 2" xfId="3450"/>
    <cellStyle name="_부대공-2_부대공-07_날개벽 3" xfId="24538"/>
    <cellStyle name="_부대공-2_부대공-07_날개벽 4" xfId="24539"/>
    <cellStyle name="_부대공-2_부대공-07_날개벽 5" xfId="24540"/>
    <cellStyle name="_부대공-2_부대공-07_날개벽 6" xfId="24541"/>
    <cellStyle name="_부대공-2_부대공-07_날개벽 7" xfId="24542"/>
    <cellStyle name="_부대공-2_부대공-07_날개벽 8" xfId="24543"/>
    <cellStyle name="_부대공-2_산근" xfId="3451"/>
    <cellStyle name="_부대공-2_산근 2" xfId="3452"/>
    <cellStyle name="_부대공-2_산근 3" xfId="24544"/>
    <cellStyle name="_부대공-2_산근 4" xfId="24545"/>
    <cellStyle name="_부대공-2_산근 5" xfId="24546"/>
    <cellStyle name="_부대공-2_산근 6" xfId="24547"/>
    <cellStyle name="_부대공-2_산근 7" xfId="24548"/>
    <cellStyle name="_부대공-2_산근 8" xfId="24549"/>
    <cellStyle name="_부대공-2_산근_002 배수공(1공구)" xfId="3453"/>
    <cellStyle name="_부대공-2_산근_002 배수공(1공구) 2" xfId="3454"/>
    <cellStyle name="_부대공-2_산근_002 배수공(1공구) 3" xfId="24550"/>
    <cellStyle name="_부대공-2_산근_002 배수공(1공구) 4" xfId="24551"/>
    <cellStyle name="_부대공-2_산근_002 배수공(1공구) 5" xfId="24552"/>
    <cellStyle name="_부대공-2_산근_002 배수공(1공구) 6" xfId="24553"/>
    <cellStyle name="_부대공-2_산근_002 배수공(1공구) 7" xfId="24554"/>
    <cellStyle name="_부대공-2_산근_002 배수공(1공구) 8" xfId="24555"/>
    <cellStyle name="_부대공-2_산근_002 배수공(1공구)_날개벽" xfId="3455"/>
    <cellStyle name="_부대공-2_산근_002 배수공(1공구)_날개벽 2" xfId="3456"/>
    <cellStyle name="_부대공-2_산근_002 배수공(1공구)_날개벽 3" xfId="24556"/>
    <cellStyle name="_부대공-2_산근_002 배수공(1공구)_날개벽 4" xfId="24557"/>
    <cellStyle name="_부대공-2_산근_002 배수공(1공구)_날개벽 5" xfId="24558"/>
    <cellStyle name="_부대공-2_산근_002 배수공(1공구)_날개벽 6" xfId="24559"/>
    <cellStyle name="_부대공-2_산근_002 배수공(1공구)_날개벽 7" xfId="24560"/>
    <cellStyle name="_부대공-2_산근_002 배수공(1공구)_날개벽 8" xfId="24561"/>
    <cellStyle name="_부대공-2_산근_날개벽" xfId="3457"/>
    <cellStyle name="_부대공-2_산근_날개벽 2" xfId="3458"/>
    <cellStyle name="_부대공-2_산근_날개벽 3" xfId="24562"/>
    <cellStyle name="_부대공-2_산근_날개벽 4" xfId="24563"/>
    <cellStyle name="_부대공-2_산근_날개벽 5" xfId="24564"/>
    <cellStyle name="_부대공-2_산근_날개벽 6" xfId="24565"/>
    <cellStyle name="_부대공-2_산근_날개벽 7" xfId="24566"/>
    <cellStyle name="_부대공-2_산근_날개벽 8" xfId="24567"/>
    <cellStyle name="_부대공-2_우수공사1-11" xfId="3459"/>
    <cellStyle name="_부대공-2_우수공사1-11 2" xfId="3460"/>
    <cellStyle name="_부대공-2_우수공사1-11 3" xfId="24568"/>
    <cellStyle name="_부대공-2_우수공사1-11 4" xfId="24569"/>
    <cellStyle name="_부대공-2_우수공사1-11 5" xfId="24570"/>
    <cellStyle name="_부대공-2_우수공사1-11 6" xfId="24571"/>
    <cellStyle name="_부대공-2_우수공사1-11 7" xfId="24572"/>
    <cellStyle name="_부대공-2_우수공사1-11 8" xfId="24573"/>
    <cellStyle name="_부대공-2_우수공사1-11_002 배수공(1공구)" xfId="3461"/>
    <cellStyle name="_부대공-2_우수공사1-11_002 배수공(1공구) 2" xfId="3462"/>
    <cellStyle name="_부대공-2_우수공사1-11_002 배수공(1공구) 3" xfId="24574"/>
    <cellStyle name="_부대공-2_우수공사1-11_002 배수공(1공구) 4" xfId="24575"/>
    <cellStyle name="_부대공-2_우수공사1-11_002 배수공(1공구) 5" xfId="24576"/>
    <cellStyle name="_부대공-2_우수공사1-11_002 배수공(1공구) 6" xfId="24577"/>
    <cellStyle name="_부대공-2_우수공사1-11_002 배수공(1공구) 7" xfId="24578"/>
    <cellStyle name="_부대공-2_우수공사1-11_002 배수공(1공구) 8" xfId="24579"/>
    <cellStyle name="_부대공-2_우수공사1-11_002 배수공(1공구)_날개벽" xfId="3463"/>
    <cellStyle name="_부대공-2_우수공사1-11_002 배수공(1공구)_날개벽 2" xfId="3464"/>
    <cellStyle name="_부대공-2_우수공사1-11_002 배수공(1공구)_날개벽 3" xfId="24580"/>
    <cellStyle name="_부대공-2_우수공사1-11_002 배수공(1공구)_날개벽 4" xfId="24581"/>
    <cellStyle name="_부대공-2_우수공사1-11_002 배수공(1공구)_날개벽 5" xfId="24582"/>
    <cellStyle name="_부대공-2_우수공사1-11_002 배수공(1공구)_날개벽 6" xfId="24583"/>
    <cellStyle name="_부대공-2_우수공사1-11_002 배수공(1공구)_날개벽 7" xfId="24584"/>
    <cellStyle name="_부대공-2_우수공사1-11_002 배수공(1공구)_날개벽 8" xfId="24585"/>
    <cellStyle name="_부대공-2_우수공사1-11_날개벽" xfId="3465"/>
    <cellStyle name="_부대공-2_우수공사1-11_날개벽 2" xfId="3466"/>
    <cellStyle name="_부대공-2_우수공사1-11_날개벽 3" xfId="24586"/>
    <cellStyle name="_부대공-2_우수공사1-11_날개벽 4" xfId="24587"/>
    <cellStyle name="_부대공-2_우수공사1-11_날개벽 5" xfId="24588"/>
    <cellStyle name="_부대공-2_우수공사1-11_날개벽 6" xfId="24589"/>
    <cellStyle name="_부대공-2_우수공사1-11_날개벽 7" xfId="24590"/>
    <cellStyle name="_부대공-2_우수공사1-11_날개벽 8" xfId="24591"/>
    <cellStyle name="_부대공-2_우수공사1-4" xfId="3467"/>
    <cellStyle name="_부대공-2_우수공사1-4 2" xfId="3468"/>
    <cellStyle name="_부대공-2_우수공사1-4 3" xfId="24592"/>
    <cellStyle name="_부대공-2_우수공사1-4 4" xfId="24593"/>
    <cellStyle name="_부대공-2_우수공사1-4 5" xfId="24594"/>
    <cellStyle name="_부대공-2_우수공사1-4 6" xfId="24595"/>
    <cellStyle name="_부대공-2_우수공사1-4 7" xfId="24596"/>
    <cellStyle name="_부대공-2_우수공사1-4 8" xfId="24597"/>
    <cellStyle name="_부대공-2_우수공사1-4_002 배수공(1공구)" xfId="3469"/>
    <cellStyle name="_부대공-2_우수공사1-4_002 배수공(1공구) 2" xfId="3470"/>
    <cellStyle name="_부대공-2_우수공사1-4_002 배수공(1공구) 3" xfId="24598"/>
    <cellStyle name="_부대공-2_우수공사1-4_002 배수공(1공구) 4" xfId="24599"/>
    <cellStyle name="_부대공-2_우수공사1-4_002 배수공(1공구) 5" xfId="24600"/>
    <cellStyle name="_부대공-2_우수공사1-4_002 배수공(1공구) 6" xfId="24601"/>
    <cellStyle name="_부대공-2_우수공사1-4_002 배수공(1공구) 7" xfId="24602"/>
    <cellStyle name="_부대공-2_우수공사1-4_002 배수공(1공구) 8" xfId="24603"/>
    <cellStyle name="_부대공-2_우수공사1-4_002 배수공(1공구)_날개벽" xfId="3471"/>
    <cellStyle name="_부대공-2_우수공사1-4_002 배수공(1공구)_날개벽 2" xfId="3472"/>
    <cellStyle name="_부대공-2_우수공사1-4_002 배수공(1공구)_날개벽 3" xfId="24604"/>
    <cellStyle name="_부대공-2_우수공사1-4_002 배수공(1공구)_날개벽 4" xfId="24605"/>
    <cellStyle name="_부대공-2_우수공사1-4_002 배수공(1공구)_날개벽 5" xfId="24606"/>
    <cellStyle name="_부대공-2_우수공사1-4_002 배수공(1공구)_날개벽 6" xfId="24607"/>
    <cellStyle name="_부대공-2_우수공사1-4_002 배수공(1공구)_날개벽 7" xfId="24608"/>
    <cellStyle name="_부대공-2_우수공사1-4_002 배수공(1공구)_날개벽 8" xfId="24609"/>
    <cellStyle name="_부대공-2_우수공사1-4_날개벽" xfId="3473"/>
    <cellStyle name="_부대공-2_우수공사1-4_날개벽 2" xfId="3474"/>
    <cellStyle name="_부대공-2_우수공사1-4_날개벽 3" xfId="24610"/>
    <cellStyle name="_부대공-2_우수공사1-4_날개벽 4" xfId="24611"/>
    <cellStyle name="_부대공-2_우수공사1-4_날개벽 5" xfId="24612"/>
    <cellStyle name="_부대공-2_우수공사1-4_날개벽 6" xfId="24613"/>
    <cellStyle name="_부대공-2_우수공사1-4_날개벽 7" xfId="24614"/>
    <cellStyle name="_부대공-2_우수공사1-4_날개벽 8" xfId="24615"/>
    <cellStyle name="_부대공-4" xfId="3475"/>
    <cellStyle name="_부대공-4 2" xfId="3476"/>
    <cellStyle name="_부대공-4 3" xfId="24616"/>
    <cellStyle name="_부대공-4 4" xfId="24617"/>
    <cellStyle name="_부대공-4 5" xfId="24618"/>
    <cellStyle name="_부대공-4 6" xfId="24619"/>
    <cellStyle name="_부대공-4 7" xfId="24620"/>
    <cellStyle name="_부대공-4 8" xfId="24621"/>
    <cellStyle name="_부대공-4_002 배수공(1공구)" xfId="3477"/>
    <cellStyle name="_부대공-4_002 배수공(1공구) 2" xfId="3478"/>
    <cellStyle name="_부대공-4_002 배수공(1공구) 3" xfId="24622"/>
    <cellStyle name="_부대공-4_002 배수공(1공구) 4" xfId="24623"/>
    <cellStyle name="_부대공-4_002 배수공(1공구) 5" xfId="24624"/>
    <cellStyle name="_부대공-4_002 배수공(1공구) 6" xfId="24625"/>
    <cellStyle name="_부대공-4_002 배수공(1공구) 7" xfId="24626"/>
    <cellStyle name="_부대공-4_002 배수공(1공구) 8" xfId="24627"/>
    <cellStyle name="_부대공-4_002 배수공(1공구)_날개벽" xfId="3479"/>
    <cellStyle name="_부대공-4_002 배수공(1공구)_날개벽 2" xfId="3480"/>
    <cellStyle name="_부대공-4_002 배수공(1공구)_날개벽 3" xfId="24628"/>
    <cellStyle name="_부대공-4_002 배수공(1공구)_날개벽 4" xfId="24629"/>
    <cellStyle name="_부대공-4_002 배수공(1공구)_날개벽 5" xfId="24630"/>
    <cellStyle name="_부대공-4_002 배수공(1공구)_날개벽 6" xfId="24631"/>
    <cellStyle name="_부대공-4_002 배수공(1공구)_날개벽 7" xfId="24632"/>
    <cellStyle name="_부대공-4_002 배수공(1공구)_날개벽 8" xfId="24633"/>
    <cellStyle name="_부대공-4_날개벽" xfId="3481"/>
    <cellStyle name="_부대공-4_날개벽 2" xfId="3482"/>
    <cellStyle name="_부대공-4_날개벽 3" xfId="24634"/>
    <cellStyle name="_부대공-4_날개벽 4" xfId="24635"/>
    <cellStyle name="_부대공-4_날개벽 5" xfId="24636"/>
    <cellStyle name="_부대공-4_날개벽 6" xfId="24637"/>
    <cellStyle name="_부대공-4_날개벽 7" xfId="24638"/>
    <cellStyle name="_부대공-4_날개벽 8" xfId="24639"/>
    <cellStyle name="_부대공-4_부대공-03" xfId="3483"/>
    <cellStyle name="_부대공-4_부대공-03 2" xfId="3484"/>
    <cellStyle name="_부대공-4_부대공-03 3" xfId="24640"/>
    <cellStyle name="_부대공-4_부대공-03 4" xfId="24641"/>
    <cellStyle name="_부대공-4_부대공-03 5" xfId="24642"/>
    <cellStyle name="_부대공-4_부대공-03 6" xfId="24643"/>
    <cellStyle name="_부대공-4_부대공-03 7" xfId="24644"/>
    <cellStyle name="_부대공-4_부대공-03 8" xfId="24645"/>
    <cellStyle name="_부대공-4_부대공-03_002 배수공(1공구)" xfId="3485"/>
    <cellStyle name="_부대공-4_부대공-03_002 배수공(1공구) 2" xfId="3486"/>
    <cellStyle name="_부대공-4_부대공-03_002 배수공(1공구) 3" xfId="24646"/>
    <cellStyle name="_부대공-4_부대공-03_002 배수공(1공구) 4" xfId="24647"/>
    <cellStyle name="_부대공-4_부대공-03_002 배수공(1공구) 5" xfId="24648"/>
    <cellStyle name="_부대공-4_부대공-03_002 배수공(1공구) 6" xfId="24649"/>
    <cellStyle name="_부대공-4_부대공-03_002 배수공(1공구) 7" xfId="24650"/>
    <cellStyle name="_부대공-4_부대공-03_002 배수공(1공구) 8" xfId="24651"/>
    <cellStyle name="_부대공-4_부대공-03_002 배수공(1공구)_날개벽" xfId="3487"/>
    <cellStyle name="_부대공-4_부대공-03_002 배수공(1공구)_날개벽 2" xfId="3488"/>
    <cellStyle name="_부대공-4_부대공-03_002 배수공(1공구)_날개벽 3" xfId="24652"/>
    <cellStyle name="_부대공-4_부대공-03_002 배수공(1공구)_날개벽 4" xfId="24653"/>
    <cellStyle name="_부대공-4_부대공-03_002 배수공(1공구)_날개벽 5" xfId="24654"/>
    <cellStyle name="_부대공-4_부대공-03_002 배수공(1공구)_날개벽 6" xfId="24655"/>
    <cellStyle name="_부대공-4_부대공-03_002 배수공(1공구)_날개벽 7" xfId="24656"/>
    <cellStyle name="_부대공-4_부대공-03_002 배수공(1공구)_날개벽 8" xfId="24657"/>
    <cellStyle name="_부대공-4_부대공-03_날개벽" xfId="3489"/>
    <cellStyle name="_부대공-4_부대공-03_날개벽 2" xfId="3490"/>
    <cellStyle name="_부대공-4_부대공-03_날개벽 3" xfId="24658"/>
    <cellStyle name="_부대공-4_부대공-03_날개벽 4" xfId="24659"/>
    <cellStyle name="_부대공-4_부대공-03_날개벽 5" xfId="24660"/>
    <cellStyle name="_부대공-4_부대공-03_날개벽 6" xfId="24661"/>
    <cellStyle name="_부대공-4_부대공-03_날개벽 7" xfId="24662"/>
    <cellStyle name="_부대공-4_부대공-03_날개벽 8" xfId="24663"/>
    <cellStyle name="_부대공-4_부대공-03_산근" xfId="3491"/>
    <cellStyle name="_부대공-4_부대공-03_산근 2" xfId="3492"/>
    <cellStyle name="_부대공-4_부대공-03_산근 3" xfId="24664"/>
    <cellStyle name="_부대공-4_부대공-03_산근 4" xfId="24665"/>
    <cellStyle name="_부대공-4_부대공-03_산근 5" xfId="24666"/>
    <cellStyle name="_부대공-4_부대공-03_산근 6" xfId="24667"/>
    <cellStyle name="_부대공-4_부대공-03_산근 7" xfId="24668"/>
    <cellStyle name="_부대공-4_부대공-03_산근 8" xfId="24669"/>
    <cellStyle name="_부대공-4_부대공-03_산근_002 배수공(1공구)" xfId="3493"/>
    <cellStyle name="_부대공-4_부대공-03_산근_002 배수공(1공구) 2" xfId="3494"/>
    <cellStyle name="_부대공-4_부대공-03_산근_002 배수공(1공구) 3" xfId="24670"/>
    <cellStyle name="_부대공-4_부대공-03_산근_002 배수공(1공구) 4" xfId="24671"/>
    <cellStyle name="_부대공-4_부대공-03_산근_002 배수공(1공구) 5" xfId="24672"/>
    <cellStyle name="_부대공-4_부대공-03_산근_002 배수공(1공구) 6" xfId="24673"/>
    <cellStyle name="_부대공-4_부대공-03_산근_002 배수공(1공구) 7" xfId="24674"/>
    <cellStyle name="_부대공-4_부대공-03_산근_002 배수공(1공구) 8" xfId="24675"/>
    <cellStyle name="_부대공-4_부대공-03_산근_002 배수공(1공구)_날개벽" xfId="3495"/>
    <cellStyle name="_부대공-4_부대공-03_산근_002 배수공(1공구)_날개벽 2" xfId="3496"/>
    <cellStyle name="_부대공-4_부대공-03_산근_002 배수공(1공구)_날개벽 3" xfId="24676"/>
    <cellStyle name="_부대공-4_부대공-03_산근_002 배수공(1공구)_날개벽 4" xfId="24677"/>
    <cellStyle name="_부대공-4_부대공-03_산근_002 배수공(1공구)_날개벽 5" xfId="24678"/>
    <cellStyle name="_부대공-4_부대공-03_산근_002 배수공(1공구)_날개벽 6" xfId="24679"/>
    <cellStyle name="_부대공-4_부대공-03_산근_002 배수공(1공구)_날개벽 7" xfId="24680"/>
    <cellStyle name="_부대공-4_부대공-03_산근_002 배수공(1공구)_날개벽 8" xfId="24681"/>
    <cellStyle name="_부대공-4_부대공-03_산근_날개벽" xfId="3497"/>
    <cellStyle name="_부대공-4_부대공-03_산근_날개벽 2" xfId="3498"/>
    <cellStyle name="_부대공-4_부대공-03_산근_날개벽 3" xfId="24682"/>
    <cellStyle name="_부대공-4_부대공-03_산근_날개벽 4" xfId="24683"/>
    <cellStyle name="_부대공-4_부대공-03_산근_날개벽 5" xfId="24684"/>
    <cellStyle name="_부대공-4_부대공-03_산근_날개벽 6" xfId="24685"/>
    <cellStyle name="_부대공-4_부대공-03_산근_날개벽 7" xfId="24686"/>
    <cellStyle name="_부대공-4_부대공-03_산근_날개벽 8" xfId="24687"/>
    <cellStyle name="_부대공-4_부대공-03_우수공사1-11" xfId="3499"/>
    <cellStyle name="_부대공-4_부대공-03_우수공사1-11 2" xfId="3500"/>
    <cellStyle name="_부대공-4_부대공-03_우수공사1-11 3" xfId="24688"/>
    <cellStyle name="_부대공-4_부대공-03_우수공사1-11 4" xfId="24689"/>
    <cellStyle name="_부대공-4_부대공-03_우수공사1-11 5" xfId="24690"/>
    <cellStyle name="_부대공-4_부대공-03_우수공사1-11 6" xfId="24691"/>
    <cellStyle name="_부대공-4_부대공-03_우수공사1-11 7" xfId="24692"/>
    <cellStyle name="_부대공-4_부대공-03_우수공사1-11 8" xfId="24693"/>
    <cellStyle name="_부대공-4_부대공-03_우수공사1-11_002 배수공(1공구)" xfId="3501"/>
    <cellStyle name="_부대공-4_부대공-03_우수공사1-11_002 배수공(1공구) 2" xfId="3502"/>
    <cellStyle name="_부대공-4_부대공-03_우수공사1-11_002 배수공(1공구) 3" xfId="24694"/>
    <cellStyle name="_부대공-4_부대공-03_우수공사1-11_002 배수공(1공구) 4" xfId="24695"/>
    <cellStyle name="_부대공-4_부대공-03_우수공사1-11_002 배수공(1공구) 5" xfId="24696"/>
    <cellStyle name="_부대공-4_부대공-03_우수공사1-11_002 배수공(1공구) 6" xfId="24697"/>
    <cellStyle name="_부대공-4_부대공-03_우수공사1-11_002 배수공(1공구) 7" xfId="24698"/>
    <cellStyle name="_부대공-4_부대공-03_우수공사1-11_002 배수공(1공구) 8" xfId="24699"/>
    <cellStyle name="_부대공-4_부대공-03_우수공사1-11_002 배수공(1공구)_날개벽" xfId="3503"/>
    <cellStyle name="_부대공-4_부대공-03_우수공사1-11_002 배수공(1공구)_날개벽 2" xfId="3504"/>
    <cellStyle name="_부대공-4_부대공-03_우수공사1-11_002 배수공(1공구)_날개벽 3" xfId="24700"/>
    <cellStyle name="_부대공-4_부대공-03_우수공사1-11_002 배수공(1공구)_날개벽 4" xfId="24701"/>
    <cellStyle name="_부대공-4_부대공-03_우수공사1-11_002 배수공(1공구)_날개벽 5" xfId="24702"/>
    <cellStyle name="_부대공-4_부대공-03_우수공사1-11_002 배수공(1공구)_날개벽 6" xfId="24703"/>
    <cellStyle name="_부대공-4_부대공-03_우수공사1-11_002 배수공(1공구)_날개벽 7" xfId="24704"/>
    <cellStyle name="_부대공-4_부대공-03_우수공사1-11_002 배수공(1공구)_날개벽 8" xfId="24705"/>
    <cellStyle name="_부대공-4_부대공-03_우수공사1-11_날개벽" xfId="3505"/>
    <cellStyle name="_부대공-4_부대공-03_우수공사1-11_날개벽 2" xfId="3506"/>
    <cellStyle name="_부대공-4_부대공-03_우수공사1-11_날개벽 3" xfId="24706"/>
    <cellStyle name="_부대공-4_부대공-03_우수공사1-11_날개벽 4" xfId="24707"/>
    <cellStyle name="_부대공-4_부대공-03_우수공사1-11_날개벽 5" xfId="24708"/>
    <cellStyle name="_부대공-4_부대공-03_우수공사1-11_날개벽 6" xfId="24709"/>
    <cellStyle name="_부대공-4_부대공-03_우수공사1-11_날개벽 7" xfId="24710"/>
    <cellStyle name="_부대공-4_부대공-03_우수공사1-11_날개벽 8" xfId="24711"/>
    <cellStyle name="_부대공-4_부대공-03_우수공사1-4" xfId="3507"/>
    <cellStyle name="_부대공-4_부대공-03_우수공사1-4 2" xfId="3508"/>
    <cellStyle name="_부대공-4_부대공-03_우수공사1-4 3" xfId="24712"/>
    <cellStyle name="_부대공-4_부대공-03_우수공사1-4 4" xfId="24713"/>
    <cellStyle name="_부대공-4_부대공-03_우수공사1-4 5" xfId="24714"/>
    <cellStyle name="_부대공-4_부대공-03_우수공사1-4 6" xfId="24715"/>
    <cellStyle name="_부대공-4_부대공-03_우수공사1-4 7" xfId="24716"/>
    <cellStyle name="_부대공-4_부대공-03_우수공사1-4 8" xfId="24717"/>
    <cellStyle name="_부대공-4_부대공-03_우수공사1-4_002 배수공(1공구)" xfId="3509"/>
    <cellStyle name="_부대공-4_부대공-03_우수공사1-4_002 배수공(1공구) 2" xfId="3510"/>
    <cellStyle name="_부대공-4_부대공-03_우수공사1-4_002 배수공(1공구) 3" xfId="24718"/>
    <cellStyle name="_부대공-4_부대공-03_우수공사1-4_002 배수공(1공구) 4" xfId="24719"/>
    <cellStyle name="_부대공-4_부대공-03_우수공사1-4_002 배수공(1공구) 5" xfId="24720"/>
    <cellStyle name="_부대공-4_부대공-03_우수공사1-4_002 배수공(1공구) 6" xfId="24721"/>
    <cellStyle name="_부대공-4_부대공-03_우수공사1-4_002 배수공(1공구) 7" xfId="24722"/>
    <cellStyle name="_부대공-4_부대공-03_우수공사1-4_002 배수공(1공구) 8" xfId="24723"/>
    <cellStyle name="_부대공-4_부대공-03_우수공사1-4_002 배수공(1공구)_날개벽" xfId="3511"/>
    <cellStyle name="_부대공-4_부대공-03_우수공사1-4_002 배수공(1공구)_날개벽 2" xfId="3512"/>
    <cellStyle name="_부대공-4_부대공-03_우수공사1-4_002 배수공(1공구)_날개벽 3" xfId="24724"/>
    <cellStyle name="_부대공-4_부대공-03_우수공사1-4_002 배수공(1공구)_날개벽 4" xfId="24725"/>
    <cellStyle name="_부대공-4_부대공-03_우수공사1-4_002 배수공(1공구)_날개벽 5" xfId="24726"/>
    <cellStyle name="_부대공-4_부대공-03_우수공사1-4_002 배수공(1공구)_날개벽 6" xfId="24727"/>
    <cellStyle name="_부대공-4_부대공-03_우수공사1-4_002 배수공(1공구)_날개벽 7" xfId="24728"/>
    <cellStyle name="_부대공-4_부대공-03_우수공사1-4_002 배수공(1공구)_날개벽 8" xfId="24729"/>
    <cellStyle name="_부대공-4_부대공-03_우수공사1-4_날개벽" xfId="3513"/>
    <cellStyle name="_부대공-4_부대공-03_우수공사1-4_날개벽 2" xfId="3514"/>
    <cellStyle name="_부대공-4_부대공-03_우수공사1-4_날개벽 3" xfId="24730"/>
    <cellStyle name="_부대공-4_부대공-03_우수공사1-4_날개벽 4" xfId="24731"/>
    <cellStyle name="_부대공-4_부대공-03_우수공사1-4_날개벽 5" xfId="24732"/>
    <cellStyle name="_부대공-4_부대공-03_우수공사1-4_날개벽 6" xfId="24733"/>
    <cellStyle name="_부대공-4_부대공-03_우수공사1-4_날개벽 7" xfId="24734"/>
    <cellStyle name="_부대공-4_부대공-03_우수공사1-4_날개벽 8" xfId="24735"/>
    <cellStyle name="_부대공-4_산근" xfId="3515"/>
    <cellStyle name="_부대공-4_산근 2" xfId="3516"/>
    <cellStyle name="_부대공-4_산근 3" xfId="24736"/>
    <cellStyle name="_부대공-4_산근 4" xfId="24737"/>
    <cellStyle name="_부대공-4_산근 5" xfId="24738"/>
    <cellStyle name="_부대공-4_산근 6" xfId="24739"/>
    <cellStyle name="_부대공-4_산근 7" xfId="24740"/>
    <cellStyle name="_부대공-4_산근 8" xfId="24741"/>
    <cellStyle name="_부대공-4_산근_002 배수공(1공구)" xfId="3517"/>
    <cellStyle name="_부대공-4_산근_002 배수공(1공구) 2" xfId="3518"/>
    <cellStyle name="_부대공-4_산근_002 배수공(1공구) 3" xfId="24742"/>
    <cellStyle name="_부대공-4_산근_002 배수공(1공구) 4" xfId="24743"/>
    <cellStyle name="_부대공-4_산근_002 배수공(1공구) 5" xfId="24744"/>
    <cellStyle name="_부대공-4_산근_002 배수공(1공구) 6" xfId="24745"/>
    <cellStyle name="_부대공-4_산근_002 배수공(1공구) 7" xfId="24746"/>
    <cellStyle name="_부대공-4_산근_002 배수공(1공구) 8" xfId="24747"/>
    <cellStyle name="_부대공-4_산근_002 배수공(1공구)_날개벽" xfId="3519"/>
    <cellStyle name="_부대공-4_산근_002 배수공(1공구)_날개벽 2" xfId="3520"/>
    <cellStyle name="_부대공-4_산근_002 배수공(1공구)_날개벽 3" xfId="24748"/>
    <cellStyle name="_부대공-4_산근_002 배수공(1공구)_날개벽 4" xfId="24749"/>
    <cellStyle name="_부대공-4_산근_002 배수공(1공구)_날개벽 5" xfId="24750"/>
    <cellStyle name="_부대공-4_산근_002 배수공(1공구)_날개벽 6" xfId="24751"/>
    <cellStyle name="_부대공-4_산근_002 배수공(1공구)_날개벽 7" xfId="24752"/>
    <cellStyle name="_부대공-4_산근_002 배수공(1공구)_날개벽 8" xfId="24753"/>
    <cellStyle name="_부대공-4_산근_날개벽" xfId="3521"/>
    <cellStyle name="_부대공-4_산근_날개벽 2" xfId="3522"/>
    <cellStyle name="_부대공-4_산근_날개벽 3" xfId="24754"/>
    <cellStyle name="_부대공-4_산근_날개벽 4" xfId="24755"/>
    <cellStyle name="_부대공-4_산근_날개벽 5" xfId="24756"/>
    <cellStyle name="_부대공-4_산근_날개벽 6" xfId="24757"/>
    <cellStyle name="_부대공-4_산근_날개벽 7" xfId="24758"/>
    <cellStyle name="_부대공-4_산근_날개벽 8" xfId="24759"/>
    <cellStyle name="_부대공-4_우수공사1-11" xfId="3523"/>
    <cellStyle name="_부대공-4_우수공사1-11 2" xfId="3524"/>
    <cellStyle name="_부대공-4_우수공사1-11 3" xfId="24760"/>
    <cellStyle name="_부대공-4_우수공사1-11 4" xfId="24761"/>
    <cellStyle name="_부대공-4_우수공사1-11 5" xfId="24762"/>
    <cellStyle name="_부대공-4_우수공사1-11 6" xfId="24763"/>
    <cellStyle name="_부대공-4_우수공사1-11 7" xfId="24764"/>
    <cellStyle name="_부대공-4_우수공사1-11 8" xfId="24765"/>
    <cellStyle name="_부대공-4_우수공사1-11_002 배수공(1공구)" xfId="3525"/>
    <cellStyle name="_부대공-4_우수공사1-11_002 배수공(1공구) 2" xfId="3526"/>
    <cellStyle name="_부대공-4_우수공사1-11_002 배수공(1공구) 3" xfId="24766"/>
    <cellStyle name="_부대공-4_우수공사1-11_002 배수공(1공구) 4" xfId="24767"/>
    <cellStyle name="_부대공-4_우수공사1-11_002 배수공(1공구) 5" xfId="24768"/>
    <cellStyle name="_부대공-4_우수공사1-11_002 배수공(1공구) 6" xfId="24769"/>
    <cellStyle name="_부대공-4_우수공사1-11_002 배수공(1공구) 7" xfId="24770"/>
    <cellStyle name="_부대공-4_우수공사1-11_002 배수공(1공구) 8" xfId="24771"/>
    <cellStyle name="_부대공-4_우수공사1-11_002 배수공(1공구)_날개벽" xfId="3527"/>
    <cellStyle name="_부대공-4_우수공사1-11_002 배수공(1공구)_날개벽 2" xfId="3528"/>
    <cellStyle name="_부대공-4_우수공사1-11_002 배수공(1공구)_날개벽 3" xfId="24772"/>
    <cellStyle name="_부대공-4_우수공사1-11_002 배수공(1공구)_날개벽 4" xfId="24773"/>
    <cellStyle name="_부대공-4_우수공사1-11_002 배수공(1공구)_날개벽 5" xfId="24774"/>
    <cellStyle name="_부대공-4_우수공사1-11_002 배수공(1공구)_날개벽 6" xfId="24775"/>
    <cellStyle name="_부대공-4_우수공사1-11_002 배수공(1공구)_날개벽 7" xfId="24776"/>
    <cellStyle name="_부대공-4_우수공사1-11_002 배수공(1공구)_날개벽 8" xfId="24777"/>
    <cellStyle name="_부대공-4_우수공사1-11_날개벽" xfId="3529"/>
    <cellStyle name="_부대공-4_우수공사1-11_날개벽 2" xfId="3530"/>
    <cellStyle name="_부대공-4_우수공사1-11_날개벽 3" xfId="24778"/>
    <cellStyle name="_부대공-4_우수공사1-11_날개벽 4" xfId="24779"/>
    <cellStyle name="_부대공-4_우수공사1-11_날개벽 5" xfId="24780"/>
    <cellStyle name="_부대공-4_우수공사1-11_날개벽 6" xfId="24781"/>
    <cellStyle name="_부대공-4_우수공사1-11_날개벽 7" xfId="24782"/>
    <cellStyle name="_부대공-4_우수공사1-11_날개벽 8" xfId="24783"/>
    <cellStyle name="_부대공-4_우수공사1-4" xfId="3531"/>
    <cellStyle name="_부대공-4_우수공사1-4 2" xfId="3532"/>
    <cellStyle name="_부대공-4_우수공사1-4 3" xfId="24784"/>
    <cellStyle name="_부대공-4_우수공사1-4 4" xfId="24785"/>
    <cellStyle name="_부대공-4_우수공사1-4 5" xfId="24786"/>
    <cellStyle name="_부대공-4_우수공사1-4 6" xfId="24787"/>
    <cellStyle name="_부대공-4_우수공사1-4 7" xfId="24788"/>
    <cellStyle name="_부대공-4_우수공사1-4 8" xfId="24789"/>
    <cellStyle name="_부대공-4_우수공사1-4_002 배수공(1공구)" xfId="3533"/>
    <cellStyle name="_부대공-4_우수공사1-4_002 배수공(1공구) 2" xfId="3534"/>
    <cellStyle name="_부대공-4_우수공사1-4_002 배수공(1공구) 3" xfId="24790"/>
    <cellStyle name="_부대공-4_우수공사1-4_002 배수공(1공구) 4" xfId="24791"/>
    <cellStyle name="_부대공-4_우수공사1-4_002 배수공(1공구) 5" xfId="24792"/>
    <cellStyle name="_부대공-4_우수공사1-4_002 배수공(1공구) 6" xfId="24793"/>
    <cellStyle name="_부대공-4_우수공사1-4_002 배수공(1공구) 7" xfId="24794"/>
    <cellStyle name="_부대공-4_우수공사1-4_002 배수공(1공구) 8" xfId="24795"/>
    <cellStyle name="_부대공-4_우수공사1-4_002 배수공(1공구)_날개벽" xfId="3535"/>
    <cellStyle name="_부대공-4_우수공사1-4_002 배수공(1공구)_날개벽 2" xfId="3536"/>
    <cellStyle name="_부대공-4_우수공사1-4_002 배수공(1공구)_날개벽 3" xfId="24796"/>
    <cellStyle name="_부대공-4_우수공사1-4_002 배수공(1공구)_날개벽 4" xfId="24797"/>
    <cellStyle name="_부대공-4_우수공사1-4_002 배수공(1공구)_날개벽 5" xfId="24798"/>
    <cellStyle name="_부대공-4_우수공사1-4_002 배수공(1공구)_날개벽 6" xfId="24799"/>
    <cellStyle name="_부대공-4_우수공사1-4_002 배수공(1공구)_날개벽 7" xfId="24800"/>
    <cellStyle name="_부대공-4_우수공사1-4_002 배수공(1공구)_날개벽 8" xfId="24801"/>
    <cellStyle name="_부대공-4_우수공사1-4_날개벽" xfId="3537"/>
    <cellStyle name="_부대공-4_우수공사1-4_날개벽 2" xfId="3538"/>
    <cellStyle name="_부대공-4_우수공사1-4_날개벽 3" xfId="24802"/>
    <cellStyle name="_부대공-4_우수공사1-4_날개벽 4" xfId="24803"/>
    <cellStyle name="_부대공-4_우수공사1-4_날개벽 5" xfId="24804"/>
    <cellStyle name="_부대공-4_우수공사1-4_날개벽 6" xfId="24805"/>
    <cellStyle name="_부대공-4_우수공사1-4_날개벽 7" xfId="24806"/>
    <cellStyle name="_부대공-4_우수공사1-4_날개벽 8" xfId="24807"/>
    <cellStyle name="_부대공-5" xfId="3539"/>
    <cellStyle name="_부대공-5 2" xfId="3540"/>
    <cellStyle name="_부대공-5 3" xfId="24808"/>
    <cellStyle name="_부대공-5 4" xfId="24809"/>
    <cellStyle name="_부대공-5 5" xfId="24810"/>
    <cellStyle name="_부대공-5 6" xfId="24811"/>
    <cellStyle name="_부대공-5 7" xfId="24812"/>
    <cellStyle name="_부대공-5 8" xfId="24813"/>
    <cellStyle name="_부대공-5_002 배수공(1공구)" xfId="3541"/>
    <cellStyle name="_부대공-5_002 배수공(1공구) 2" xfId="3542"/>
    <cellStyle name="_부대공-5_002 배수공(1공구) 3" xfId="24814"/>
    <cellStyle name="_부대공-5_002 배수공(1공구) 4" xfId="24815"/>
    <cellStyle name="_부대공-5_002 배수공(1공구) 5" xfId="24816"/>
    <cellStyle name="_부대공-5_002 배수공(1공구) 6" xfId="24817"/>
    <cellStyle name="_부대공-5_002 배수공(1공구) 7" xfId="24818"/>
    <cellStyle name="_부대공-5_002 배수공(1공구) 8" xfId="24819"/>
    <cellStyle name="_부대공-5_002 배수공(1공구)_날개벽" xfId="3543"/>
    <cellStyle name="_부대공-5_002 배수공(1공구)_날개벽 2" xfId="3544"/>
    <cellStyle name="_부대공-5_002 배수공(1공구)_날개벽 3" xfId="24820"/>
    <cellStyle name="_부대공-5_002 배수공(1공구)_날개벽 4" xfId="24821"/>
    <cellStyle name="_부대공-5_002 배수공(1공구)_날개벽 5" xfId="24822"/>
    <cellStyle name="_부대공-5_002 배수공(1공구)_날개벽 6" xfId="24823"/>
    <cellStyle name="_부대공-5_002 배수공(1공구)_날개벽 7" xfId="24824"/>
    <cellStyle name="_부대공-5_002 배수공(1공구)_날개벽 8" xfId="24825"/>
    <cellStyle name="_부대공-5_날개벽" xfId="3545"/>
    <cellStyle name="_부대공-5_날개벽 2" xfId="3546"/>
    <cellStyle name="_부대공-5_날개벽 3" xfId="24826"/>
    <cellStyle name="_부대공-5_날개벽 4" xfId="24827"/>
    <cellStyle name="_부대공-5_날개벽 5" xfId="24828"/>
    <cellStyle name="_부대공-5_날개벽 6" xfId="24829"/>
    <cellStyle name="_부대공-5_날개벽 7" xfId="24830"/>
    <cellStyle name="_부대공-5_날개벽 8" xfId="24831"/>
    <cellStyle name="_부대공-5_부대공" xfId="3547"/>
    <cellStyle name="_부대공-5_부대공 2" xfId="3548"/>
    <cellStyle name="_부대공-5_부대공 3" xfId="24832"/>
    <cellStyle name="_부대공-5_부대공 4" xfId="24833"/>
    <cellStyle name="_부대공-5_부대공 5" xfId="24834"/>
    <cellStyle name="_부대공-5_부대공 6" xfId="24835"/>
    <cellStyle name="_부대공-5_부대공 7" xfId="24836"/>
    <cellStyle name="_부대공-5_부대공 8" xfId="24837"/>
    <cellStyle name="_부대공-5_부대공_002 배수공(1공구)" xfId="3549"/>
    <cellStyle name="_부대공-5_부대공_002 배수공(1공구) 2" xfId="3550"/>
    <cellStyle name="_부대공-5_부대공_002 배수공(1공구) 3" xfId="24838"/>
    <cellStyle name="_부대공-5_부대공_002 배수공(1공구) 4" xfId="24839"/>
    <cellStyle name="_부대공-5_부대공_002 배수공(1공구) 5" xfId="24840"/>
    <cellStyle name="_부대공-5_부대공_002 배수공(1공구) 6" xfId="24841"/>
    <cellStyle name="_부대공-5_부대공_002 배수공(1공구) 7" xfId="24842"/>
    <cellStyle name="_부대공-5_부대공_002 배수공(1공구) 8" xfId="24843"/>
    <cellStyle name="_부대공-5_부대공_002 배수공(1공구)_날개벽" xfId="3551"/>
    <cellStyle name="_부대공-5_부대공_002 배수공(1공구)_날개벽 2" xfId="3552"/>
    <cellStyle name="_부대공-5_부대공_002 배수공(1공구)_날개벽 3" xfId="24844"/>
    <cellStyle name="_부대공-5_부대공_002 배수공(1공구)_날개벽 4" xfId="24845"/>
    <cellStyle name="_부대공-5_부대공_002 배수공(1공구)_날개벽 5" xfId="24846"/>
    <cellStyle name="_부대공-5_부대공_002 배수공(1공구)_날개벽 6" xfId="24847"/>
    <cellStyle name="_부대공-5_부대공_002 배수공(1공구)_날개벽 7" xfId="24848"/>
    <cellStyle name="_부대공-5_부대공_002 배수공(1공구)_날개벽 8" xfId="24849"/>
    <cellStyle name="_부대공-5_부대공_날개벽" xfId="3553"/>
    <cellStyle name="_부대공-5_부대공_날개벽 2" xfId="3554"/>
    <cellStyle name="_부대공-5_부대공_날개벽 3" xfId="24850"/>
    <cellStyle name="_부대공-5_부대공_날개벽 4" xfId="24851"/>
    <cellStyle name="_부대공-5_부대공_날개벽 5" xfId="24852"/>
    <cellStyle name="_부대공-5_부대공_날개벽 6" xfId="24853"/>
    <cellStyle name="_부대공-5_부대공_날개벽 7" xfId="24854"/>
    <cellStyle name="_부대공-5_부대공_날개벽 8" xfId="24855"/>
    <cellStyle name="_부대공-5_부대공_부대공-03" xfId="3555"/>
    <cellStyle name="_부대공-5_부대공_부대공-03 2" xfId="3556"/>
    <cellStyle name="_부대공-5_부대공_부대공-03 3" xfId="24856"/>
    <cellStyle name="_부대공-5_부대공_부대공-03 4" xfId="24857"/>
    <cellStyle name="_부대공-5_부대공_부대공-03 5" xfId="24858"/>
    <cellStyle name="_부대공-5_부대공_부대공-03 6" xfId="24859"/>
    <cellStyle name="_부대공-5_부대공_부대공-03 7" xfId="24860"/>
    <cellStyle name="_부대공-5_부대공_부대공-03 8" xfId="24861"/>
    <cellStyle name="_부대공-5_부대공_부대공-03_002 배수공(1공구)" xfId="3557"/>
    <cellStyle name="_부대공-5_부대공_부대공-03_002 배수공(1공구) 2" xfId="3558"/>
    <cellStyle name="_부대공-5_부대공_부대공-03_002 배수공(1공구) 3" xfId="24862"/>
    <cellStyle name="_부대공-5_부대공_부대공-03_002 배수공(1공구) 4" xfId="24863"/>
    <cellStyle name="_부대공-5_부대공_부대공-03_002 배수공(1공구) 5" xfId="24864"/>
    <cellStyle name="_부대공-5_부대공_부대공-03_002 배수공(1공구) 6" xfId="24865"/>
    <cellStyle name="_부대공-5_부대공_부대공-03_002 배수공(1공구) 7" xfId="24866"/>
    <cellStyle name="_부대공-5_부대공_부대공-03_002 배수공(1공구) 8" xfId="24867"/>
    <cellStyle name="_부대공-5_부대공_부대공-03_002 배수공(1공구)_날개벽" xfId="3559"/>
    <cellStyle name="_부대공-5_부대공_부대공-03_002 배수공(1공구)_날개벽 2" xfId="3560"/>
    <cellStyle name="_부대공-5_부대공_부대공-03_002 배수공(1공구)_날개벽 3" xfId="24868"/>
    <cellStyle name="_부대공-5_부대공_부대공-03_002 배수공(1공구)_날개벽 4" xfId="24869"/>
    <cellStyle name="_부대공-5_부대공_부대공-03_002 배수공(1공구)_날개벽 5" xfId="24870"/>
    <cellStyle name="_부대공-5_부대공_부대공-03_002 배수공(1공구)_날개벽 6" xfId="24871"/>
    <cellStyle name="_부대공-5_부대공_부대공-03_002 배수공(1공구)_날개벽 7" xfId="24872"/>
    <cellStyle name="_부대공-5_부대공_부대공-03_002 배수공(1공구)_날개벽 8" xfId="24873"/>
    <cellStyle name="_부대공-5_부대공_부대공-03_날개벽" xfId="3561"/>
    <cellStyle name="_부대공-5_부대공_부대공-03_날개벽 2" xfId="3562"/>
    <cellStyle name="_부대공-5_부대공_부대공-03_날개벽 3" xfId="24874"/>
    <cellStyle name="_부대공-5_부대공_부대공-03_날개벽 4" xfId="24875"/>
    <cellStyle name="_부대공-5_부대공_부대공-03_날개벽 5" xfId="24876"/>
    <cellStyle name="_부대공-5_부대공_부대공-03_날개벽 6" xfId="24877"/>
    <cellStyle name="_부대공-5_부대공_부대공-03_날개벽 7" xfId="24878"/>
    <cellStyle name="_부대공-5_부대공_부대공-03_날개벽 8" xfId="24879"/>
    <cellStyle name="_부대공-5_부대공_부대공-03_산근" xfId="3563"/>
    <cellStyle name="_부대공-5_부대공_부대공-03_산근 2" xfId="3564"/>
    <cellStyle name="_부대공-5_부대공_부대공-03_산근 3" xfId="24880"/>
    <cellStyle name="_부대공-5_부대공_부대공-03_산근 4" xfId="24881"/>
    <cellStyle name="_부대공-5_부대공_부대공-03_산근 5" xfId="24882"/>
    <cellStyle name="_부대공-5_부대공_부대공-03_산근 6" xfId="24883"/>
    <cellStyle name="_부대공-5_부대공_부대공-03_산근 7" xfId="24884"/>
    <cellStyle name="_부대공-5_부대공_부대공-03_산근 8" xfId="24885"/>
    <cellStyle name="_부대공-5_부대공_부대공-03_산근_002 배수공(1공구)" xfId="3565"/>
    <cellStyle name="_부대공-5_부대공_부대공-03_산근_002 배수공(1공구) 2" xfId="3566"/>
    <cellStyle name="_부대공-5_부대공_부대공-03_산근_002 배수공(1공구) 3" xfId="24886"/>
    <cellStyle name="_부대공-5_부대공_부대공-03_산근_002 배수공(1공구) 4" xfId="24887"/>
    <cellStyle name="_부대공-5_부대공_부대공-03_산근_002 배수공(1공구) 5" xfId="24888"/>
    <cellStyle name="_부대공-5_부대공_부대공-03_산근_002 배수공(1공구) 6" xfId="24889"/>
    <cellStyle name="_부대공-5_부대공_부대공-03_산근_002 배수공(1공구) 7" xfId="24890"/>
    <cellStyle name="_부대공-5_부대공_부대공-03_산근_002 배수공(1공구) 8" xfId="24891"/>
    <cellStyle name="_부대공-5_부대공_부대공-03_산근_002 배수공(1공구)_날개벽" xfId="3567"/>
    <cellStyle name="_부대공-5_부대공_부대공-03_산근_002 배수공(1공구)_날개벽 2" xfId="3568"/>
    <cellStyle name="_부대공-5_부대공_부대공-03_산근_002 배수공(1공구)_날개벽 3" xfId="24892"/>
    <cellStyle name="_부대공-5_부대공_부대공-03_산근_002 배수공(1공구)_날개벽 4" xfId="24893"/>
    <cellStyle name="_부대공-5_부대공_부대공-03_산근_002 배수공(1공구)_날개벽 5" xfId="24894"/>
    <cellStyle name="_부대공-5_부대공_부대공-03_산근_002 배수공(1공구)_날개벽 6" xfId="24895"/>
    <cellStyle name="_부대공-5_부대공_부대공-03_산근_002 배수공(1공구)_날개벽 7" xfId="24896"/>
    <cellStyle name="_부대공-5_부대공_부대공-03_산근_002 배수공(1공구)_날개벽 8" xfId="24897"/>
    <cellStyle name="_부대공-5_부대공_부대공-03_산근_날개벽" xfId="3569"/>
    <cellStyle name="_부대공-5_부대공_부대공-03_산근_날개벽 2" xfId="3570"/>
    <cellStyle name="_부대공-5_부대공_부대공-03_산근_날개벽 3" xfId="24898"/>
    <cellStyle name="_부대공-5_부대공_부대공-03_산근_날개벽 4" xfId="24899"/>
    <cellStyle name="_부대공-5_부대공_부대공-03_산근_날개벽 5" xfId="24900"/>
    <cellStyle name="_부대공-5_부대공_부대공-03_산근_날개벽 6" xfId="24901"/>
    <cellStyle name="_부대공-5_부대공_부대공-03_산근_날개벽 7" xfId="24902"/>
    <cellStyle name="_부대공-5_부대공_부대공-03_산근_날개벽 8" xfId="24903"/>
    <cellStyle name="_부대공-5_부대공_부대공-03_우수공사1-11" xfId="3571"/>
    <cellStyle name="_부대공-5_부대공_부대공-03_우수공사1-11 2" xfId="3572"/>
    <cellStyle name="_부대공-5_부대공_부대공-03_우수공사1-11 3" xfId="24904"/>
    <cellStyle name="_부대공-5_부대공_부대공-03_우수공사1-11 4" xfId="24905"/>
    <cellStyle name="_부대공-5_부대공_부대공-03_우수공사1-11 5" xfId="24906"/>
    <cellStyle name="_부대공-5_부대공_부대공-03_우수공사1-11 6" xfId="24907"/>
    <cellStyle name="_부대공-5_부대공_부대공-03_우수공사1-11 7" xfId="24908"/>
    <cellStyle name="_부대공-5_부대공_부대공-03_우수공사1-11 8" xfId="24909"/>
    <cellStyle name="_부대공-5_부대공_부대공-03_우수공사1-11_002 배수공(1공구)" xfId="3573"/>
    <cellStyle name="_부대공-5_부대공_부대공-03_우수공사1-11_002 배수공(1공구) 2" xfId="3574"/>
    <cellStyle name="_부대공-5_부대공_부대공-03_우수공사1-11_002 배수공(1공구) 3" xfId="24910"/>
    <cellStyle name="_부대공-5_부대공_부대공-03_우수공사1-11_002 배수공(1공구) 4" xfId="24911"/>
    <cellStyle name="_부대공-5_부대공_부대공-03_우수공사1-11_002 배수공(1공구) 5" xfId="24912"/>
    <cellStyle name="_부대공-5_부대공_부대공-03_우수공사1-11_002 배수공(1공구) 6" xfId="24913"/>
    <cellStyle name="_부대공-5_부대공_부대공-03_우수공사1-11_002 배수공(1공구) 7" xfId="24914"/>
    <cellStyle name="_부대공-5_부대공_부대공-03_우수공사1-11_002 배수공(1공구) 8" xfId="24915"/>
    <cellStyle name="_부대공-5_부대공_부대공-03_우수공사1-11_002 배수공(1공구)_날개벽" xfId="3575"/>
    <cellStyle name="_부대공-5_부대공_부대공-03_우수공사1-11_002 배수공(1공구)_날개벽 2" xfId="3576"/>
    <cellStyle name="_부대공-5_부대공_부대공-03_우수공사1-11_002 배수공(1공구)_날개벽 3" xfId="24916"/>
    <cellStyle name="_부대공-5_부대공_부대공-03_우수공사1-11_002 배수공(1공구)_날개벽 4" xfId="24917"/>
    <cellStyle name="_부대공-5_부대공_부대공-03_우수공사1-11_002 배수공(1공구)_날개벽 5" xfId="24918"/>
    <cellStyle name="_부대공-5_부대공_부대공-03_우수공사1-11_002 배수공(1공구)_날개벽 6" xfId="24919"/>
    <cellStyle name="_부대공-5_부대공_부대공-03_우수공사1-11_002 배수공(1공구)_날개벽 7" xfId="24920"/>
    <cellStyle name="_부대공-5_부대공_부대공-03_우수공사1-11_002 배수공(1공구)_날개벽 8" xfId="24921"/>
    <cellStyle name="_부대공-5_부대공_부대공-03_우수공사1-11_날개벽" xfId="3577"/>
    <cellStyle name="_부대공-5_부대공_부대공-03_우수공사1-11_날개벽 2" xfId="3578"/>
    <cellStyle name="_부대공-5_부대공_부대공-03_우수공사1-11_날개벽 3" xfId="24922"/>
    <cellStyle name="_부대공-5_부대공_부대공-03_우수공사1-11_날개벽 4" xfId="24923"/>
    <cellStyle name="_부대공-5_부대공_부대공-03_우수공사1-11_날개벽 5" xfId="24924"/>
    <cellStyle name="_부대공-5_부대공_부대공-03_우수공사1-11_날개벽 6" xfId="24925"/>
    <cellStyle name="_부대공-5_부대공_부대공-03_우수공사1-11_날개벽 7" xfId="24926"/>
    <cellStyle name="_부대공-5_부대공_부대공-03_우수공사1-11_날개벽 8" xfId="24927"/>
    <cellStyle name="_부대공-5_부대공_부대공-03_우수공사1-4" xfId="3579"/>
    <cellStyle name="_부대공-5_부대공_부대공-03_우수공사1-4 2" xfId="3580"/>
    <cellStyle name="_부대공-5_부대공_부대공-03_우수공사1-4 3" xfId="24928"/>
    <cellStyle name="_부대공-5_부대공_부대공-03_우수공사1-4 4" xfId="24929"/>
    <cellStyle name="_부대공-5_부대공_부대공-03_우수공사1-4 5" xfId="24930"/>
    <cellStyle name="_부대공-5_부대공_부대공-03_우수공사1-4 6" xfId="24931"/>
    <cellStyle name="_부대공-5_부대공_부대공-03_우수공사1-4 7" xfId="24932"/>
    <cellStyle name="_부대공-5_부대공_부대공-03_우수공사1-4 8" xfId="24933"/>
    <cellStyle name="_부대공-5_부대공_부대공-03_우수공사1-4_002 배수공(1공구)" xfId="3581"/>
    <cellStyle name="_부대공-5_부대공_부대공-03_우수공사1-4_002 배수공(1공구) 2" xfId="3582"/>
    <cellStyle name="_부대공-5_부대공_부대공-03_우수공사1-4_002 배수공(1공구) 3" xfId="24934"/>
    <cellStyle name="_부대공-5_부대공_부대공-03_우수공사1-4_002 배수공(1공구) 4" xfId="24935"/>
    <cellStyle name="_부대공-5_부대공_부대공-03_우수공사1-4_002 배수공(1공구) 5" xfId="24936"/>
    <cellStyle name="_부대공-5_부대공_부대공-03_우수공사1-4_002 배수공(1공구) 6" xfId="24937"/>
    <cellStyle name="_부대공-5_부대공_부대공-03_우수공사1-4_002 배수공(1공구) 7" xfId="24938"/>
    <cellStyle name="_부대공-5_부대공_부대공-03_우수공사1-4_002 배수공(1공구) 8" xfId="24939"/>
    <cellStyle name="_부대공-5_부대공_부대공-03_우수공사1-4_002 배수공(1공구)_날개벽" xfId="3583"/>
    <cellStyle name="_부대공-5_부대공_부대공-03_우수공사1-4_002 배수공(1공구)_날개벽 2" xfId="3584"/>
    <cellStyle name="_부대공-5_부대공_부대공-03_우수공사1-4_002 배수공(1공구)_날개벽 3" xfId="24940"/>
    <cellStyle name="_부대공-5_부대공_부대공-03_우수공사1-4_002 배수공(1공구)_날개벽 4" xfId="24941"/>
    <cellStyle name="_부대공-5_부대공_부대공-03_우수공사1-4_002 배수공(1공구)_날개벽 5" xfId="24942"/>
    <cellStyle name="_부대공-5_부대공_부대공-03_우수공사1-4_002 배수공(1공구)_날개벽 6" xfId="24943"/>
    <cellStyle name="_부대공-5_부대공_부대공-03_우수공사1-4_002 배수공(1공구)_날개벽 7" xfId="24944"/>
    <cellStyle name="_부대공-5_부대공_부대공-03_우수공사1-4_002 배수공(1공구)_날개벽 8" xfId="24945"/>
    <cellStyle name="_부대공-5_부대공_부대공-03_우수공사1-4_날개벽" xfId="3585"/>
    <cellStyle name="_부대공-5_부대공_부대공-03_우수공사1-4_날개벽 2" xfId="3586"/>
    <cellStyle name="_부대공-5_부대공_부대공-03_우수공사1-4_날개벽 3" xfId="24946"/>
    <cellStyle name="_부대공-5_부대공_부대공-03_우수공사1-4_날개벽 4" xfId="24947"/>
    <cellStyle name="_부대공-5_부대공_부대공-03_우수공사1-4_날개벽 5" xfId="24948"/>
    <cellStyle name="_부대공-5_부대공_부대공-03_우수공사1-4_날개벽 6" xfId="24949"/>
    <cellStyle name="_부대공-5_부대공_부대공-03_우수공사1-4_날개벽 7" xfId="24950"/>
    <cellStyle name="_부대공-5_부대공_부대공-03_우수공사1-4_날개벽 8" xfId="24951"/>
    <cellStyle name="_부대공-5_부대공_부대공-04" xfId="3587"/>
    <cellStyle name="_부대공-5_부대공_부대공-04 2" xfId="3588"/>
    <cellStyle name="_부대공-5_부대공_부대공-04 3" xfId="24952"/>
    <cellStyle name="_부대공-5_부대공_부대공-04 4" xfId="24953"/>
    <cellStyle name="_부대공-5_부대공_부대공-04 5" xfId="24954"/>
    <cellStyle name="_부대공-5_부대공_부대공-04 6" xfId="24955"/>
    <cellStyle name="_부대공-5_부대공_부대공-04 7" xfId="24956"/>
    <cellStyle name="_부대공-5_부대공_부대공-04 8" xfId="24957"/>
    <cellStyle name="_부대공-5_부대공_부대공-04_002 배수공(1공구)" xfId="3589"/>
    <cellStyle name="_부대공-5_부대공_부대공-04_002 배수공(1공구) 2" xfId="3590"/>
    <cellStyle name="_부대공-5_부대공_부대공-04_002 배수공(1공구) 3" xfId="24958"/>
    <cellStyle name="_부대공-5_부대공_부대공-04_002 배수공(1공구) 4" xfId="24959"/>
    <cellStyle name="_부대공-5_부대공_부대공-04_002 배수공(1공구) 5" xfId="24960"/>
    <cellStyle name="_부대공-5_부대공_부대공-04_002 배수공(1공구) 6" xfId="24961"/>
    <cellStyle name="_부대공-5_부대공_부대공-04_002 배수공(1공구) 7" xfId="24962"/>
    <cellStyle name="_부대공-5_부대공_부대공-04_002 배수공(1공구) 8" xfId="24963"/>
    <cellStyle name="_부대공-5_부대공_부대공-04_002 배수공(1공구)_날개벽" xfId="3591"/>
    <cellStyle name="_부대공-5_부대공_부대공-04_002 배수공(1공구)_날개벽 2" xfId="3592"/>
    <cellStyle name="_부대공-5_부대공_부대공-04_002 배수공(1공구)_날개벽 3" xfId="24964"/>
    <cellStyle name="_부대공-5_부대공_부대공-04_002 배수공(1공구)_날개벽 4" xfId="24965"/>
    <cellStyle name="_부대공-5_부대공_부대공-04_002 배수공(1공구)_날개벽 5" xfId="24966"/>
    <cellStyle name="_부대공-5_부대공_부대공-04_002 배수공(1공구)_날개벽 6" xfId="24967"/>
    <cellStyle name="_부대공-5_부대공_부대공-04_002 배수공(1공구)_날개벽 7" xfId="24968"/>
    <cellStyle name="_부대공-5_부대공_부대공-04_002 배수공(1공구)_날개벽 8" xfId="24969"/>
    <cellStyle name="_부대공-5_부대공_부대공-04_날개벽" xfId="3593"/>
    <cellStyle name="_부대공-5_부대공_부대공-04_날개벽 2" xfId="3594"/>
    <cellStyle name="_부대공-5_부대공_부대공-04_날개벽 3" xfId="24970"/>
    <cellStyle name="_부대공-5_부대공_부대공-04_날개벽 4" xfId="24971"/>
    <cellStyle name="_부대공-5_부대공_부대공-04_날개벽 5" xfId="24972"/>
    <cellStyle name="_부대공-5_부대공_부대공-04_날개벽 6" xfId="24973"/>
    <cellStyle name="_부대공-5_부대공_부대공-04_날개벽 7" xfId="24974"/>
    <cellStyle name="_부대공-5_부대공_부대공-04_날개벽 8" xfId="24975"/>
    <cellStyle name="_부대공-5_부대공_부대공-04_부대공-03" xfId="3595"/>
    <cellStyle name="_부대공-5_부대공_부대공-04_부대공-03 2" xfId="3596"/>
    <cellStyle name="_부대공-5_부대공_부대공-04_부대공-03 3" xfId="24976"/>
    <cellStyle name="_부대공-5_부대공_부대공-04_부대공-03 4" xfId="24977"/>
    <cellStyle name="_부대공-5_부대공_부대공-04_부대공-03 5" xfId="24978"/>
    <cellStyle name="_부대공-5_부대공_부대공-04_부대공-03 6" xfId="24979"/>
    <cellStyle name="_부대공-5_부대공_부대공-04_부대공-03 7" xfId="24980"/>
    <cellStyle name="_부대공-5_부대공_부대공-04_부대공-03 8" xfId="24981"/>
    <cellStyle name="_부대공-5_부대공_부대공-04_부대공-03_002 배수공(1공구)" xfId="3597"/>
    <cellStyle name="_부대공-5_부대공_부대공-04_부대공-03_002 배수공(1공구) 2" xfId="3598"/>
    <cellStyle name="_부대공-5_부대공_부대공-04_부대공-03_002 배수공(1공구) 3" xfId="24982"/>
    <cellStyle name="_부대공-5_부대공_부대공-04_부대공-03_002 배수공(1공구) 4" xfId="24983"/>
    <cellStyle name="_부대공-5_부대공_부대공-04_부대공-03_002 배수공(1공구) 5" xfId="24984"/>
    <cellStyle name="_부대공-5_부대공_부대공-04_부대공-03_002 배수공(1공구) 6" xfId="24985"/>
    <cellStyle name="_부대공-5_부대공_부대공-04_부대공-03_002 배수공(1공구) 7" xfId="24986"/>
    <cellStyle name="_부대공-5_부대공_부대공-04_부대공-03_002 배수공(1공구) 8" xfId="24987"/>
    <cellStyle name="_부대공-5_부대공_부대공-04_부대공-03_002 배수공(1공구)_날개벽" xfId="3599"/>
    <cellStyle name="_부대공-5_부대공_부대공-04_부대공-03_002 배수공(1공구)_날개벽 2" xfId="3600"/>
    <cellStyle name="_부대공-5_부대공_부대공-04_부대공-03_002 배수공(1공구)_날개벽 3" xfId="24988"/>
    <cellStyle name="_부대공-5_부대공_부대공-04_부대공-03_002 배수공(1공구)_날개벽 4" xfId="24989"/>
    <cellStyle name="_부대공-5_부대공_부대공-04_부대공-03_002 배수공(1공구)_날개벽 5" xfId="24990"/>
    <cellStyle name="_부대공-5_부대공_부대공-04_부대공-03_002 배수공(1공구)_날개벽 6" xfId="24991"/>
    <cellStyle name="_부대공-5_부대공_부대공-04_부대공-03_002 배수공(1공구)_날개벽 7" xfId="24992"/>
    <cellStyle name="_부대공-5_부대공_부대공-04_부대공-03_002 배수공(1공구)_날개벽 8" xfId="24993"/>
    <cellStyle name="_부대공-5_부대공_부대공-04_부대공-03_날개벽" xfId="3601"/>
    <cellStyle name="_부대공-5_부대공_부대공-04_부대공-03_날개벽 2" xfId="3602"/>
    <cellStyle name="_부대공-5_부대공_부대공-04_부대공-03_날개벽 3" xfId="24994"/>
    <cellStyle name="_부대공-5_부대공_부대공-04_부대공-03_날개벽 4" xfId="24995"/>
    <cellStyle name="_부대공-5_부대공_부대공-04_부대공-03_날개벽 5" xfId="24996"/>
    <cellStyle name="_부대공-5_부대공_부대공-04_부대공-03_날개벽 6" xfId="24997"/>
    <cellStyle name="_부대공-5_부대공_부대공-04_부대공-03_날개벽 7" xfId="24998"/>
    <cellStyle name="_부대공-5_부대공_부대공-04_부대공-03_날개벽 8" xfId="24999"/>
    <cellStyle name="_부대공-5_부대공_부대공-04_부대공-03_산근" xfId="3603"/>
    <cellStyle name="_부대공-5_부대공_부대공-04_부대공-03_산근 2" xfId="3604"/>
    <cellStyle name="_부대공-5_부대공_부대공-04_부대공-03_산근 3" xfId="25000"/>
    <cellStyle name="_부대공-5_부대공_부대공-04_부대공-03_산근 4" xfId="25001"/>
    <cellStyle name="_부대공-5_부대공_부대공-04_부대공-03_산근 5" xfId="25002"/>
    <cellStyle name="_부대공-5_부대공_부대공-04_부대공-03_산근 6" xfId="25003"/>
    <cellStyle name="_부대공-5_부대공_부대공-04_부대공-03_산근 7" xfId="25004"/>
    <cellStyle name="_부대공-5_부대공_부대공-04_부대공-03_산근 8" xfId="25005"/>
    <cellStyle name="_부대공-5_부대공_부대공-04_부대공-03_산근_002 배수공(1공구)" xfId="3605"/>
    <cellStyle name="_부대공-5_부대공_부대공-04_부대공-03_산근_002 배수공(1공구) 2" xfId="3606"/>
    <cellStyle name="_부대공-5_부대공_부대공-04_부대공-03_산근_002 배수공(1공구) 3" xfId="25006"/>
    <cellStyle name="_부대공-5_부대공_부대공-04_부대공-03_산근_002 배수공(1공구) 4" xfId="25007"/>
    <cellStyle name="_부대공-5_부대공_부대공-04_부대공-03_산근_002 배수공(1공구) 5" xfId="25008"/>
    <cellStyle name="_부대공-5_부대공_부대공-04_부대공-03_산근_002 배수공(1공구) 6" xfId="25009"/>
    <cellStyle name="_부대공-5_부대공_부대공-04_부대공-03_산근_002 배수공(1공구) 7" xfId="25010"/>
    <cellStyle name="_부대공-5_부대공_부대공-04_부대공-03_산근_002 배수공(1공구) 8" xfId="25011"/>
    <cellStyle name="_부대공-5_부대공_부대공-04_부대공-03_산근_002 배수공(1공구)_날개벽" xfId="3607"/>
    <cellStyle name="_부대공-5_부대공_부대공-04_부대공-03_산근_002 배수공(1공구)_날개벽 2" xfId="3608"/>
    <cellStyle name="_부대공-5_부대공_부대공-04_부대공-03_산근_002 배수공(1공구)_날개벽 3" xfId="25012"/>
    <cellStyle name="_부대공-5_부대공_부대공-04_부대공-03_산근_002 배수공(1공구)_날개벽 4" xfId="25013"/>
    <cellStyle name="_부대공-5_부대공_부대공-04_부대공-03_산근_002 배수공(1공구)_날개벽 5" xfId="25014"/>
    <cellStyle name="_부대공-5_부대공_부대공-04_부대공-03_산근_002 배수공(1공구)_날개벽 6" xfId="25015"/>
    <cellStyle name="_부대공-5_부대공_부대공-04_부대공-03_산근_002 배수공(1공구)_날개벽 7" xfId="25016"/>
    <cellStyle name="_부대공-5_부대공_부대공-04_부대공-03_산근_002 배수공(1공구)_날개벽 8" xfId="25017"/>
    <cellStyle name="_부대공-5_부대공_부대공-04_부대공-03_산근_날개벽" xfId="3609"/>
    <cellStyle name="_부대공-5_부대공_부대공-04_부대공-03_산근_날개벽 2" xfId="3610"/>
    <cellStyle name="_부대공-5_부대공_부대공-04_부대공-03_산근_날개벽 3" xfId="25018"/>
    <cellStyle name="_부대공-5_부대공_부대공-04_부대공-03_산근_날개벽 4" xfId="25019"/>
    <cellStyle name="_부대공-5_부대공_부대공-04_부대공-03_산근_날개벽 5" xfId="25020"/>
    <cellStyle name="_부대공-5_부대공_부대공-04_부대공-03_산근_날개벽 6" xfId="25021"/>
    <cellStyle name="_부대공-5_부대공_부대공-04_부대공-03_산근_날개벽 7" xfId="25022"/>
    <cellStyle name="_부대공-5_부대공_부대공-04_부대공-03_산근_날개벽 8" xfId="25023"/>
    <cellStyle name="_부대공-5_부대공_부대공-04_부대공-03_우수공사1-11" xfId="3611"/>
    <cellStyle name="_부대공-5_부대공_부대공-04_부대공-03_우수공사1-11 2" xfId="3612"/>
    <cellStyle name="_부대공-5_부대공_부대공-04_부대공-03_우수공사1-11 3" xfId="25024"/>
    <cellStyle name="_부대공-5_부대공_부대공-04_부대공-03_우수공사1-11 4" xfId="25025"/>
    <cellStyle name="_부대공-5_부대공_부대공-04_부대공-03_우수공사1-11 5" xfId="25026"/>
    <cellStyle name="_부대공-5_부대공_부대공-04_부대공-03_우수공사1-11 6" xfId="25027"/>
    <cellStyle name="_부대공-5_부대공_부대공-04_부대공-03_우수공사1-11 7" xfId="25028"/>
    <cellStyle name="_부대공-5_부대공_부대공-04_부대공-03_우수공사1-11 8" xfId="25029"/>
    <cellStyle name="_부대공-5_부대공_부대공-04_부대공-03_우수공사1-11_002 배수공(1공구)" xfId="3613"/>
    <cellStyle name="_부대공-5_부대공_부대공-04_부대공-03_우수공사1-11_002 배수공(1공구) 2" xfId="3614"/>
    <cellStyle name="_부대공-5_부대공_부대공-04_부대공-03_우수공사1-11_002 배수공(1공구) 3" xfId="25030"/>
    <cellStyle name="_부대공-5_부대공_부대공-04_부대공-03_우수공사1-11_002 배수공(1공구) 4" xfId="25031"/>
    <cellStyle name="_부대공-5_부대공_부대공-04_부대공-03_우수공사1-11_002 배수공(1공구) 5" xfId="25032"/>
    <cellStyle name="_부대공-5_부대공_부대공-04_부대공-03_우수공사1-11_002 배수공(1공구) 6" xfId="25033"/>
    <cellStyle name="_부대공-5_부대공_부대공-04_부대공-03_우수공사1-11_002 배수공(1공구) 7" xfId="25034"/>
    <cellStyle name="_부대공-5_부대공_부대공-04_부대공-03_우수공사1-11_002 배수공(1공구) 8" xfId="25035"/>
    <cellStyle name="_부대공-5_부대공_부대공-04_부대공-03_우수공사1-11_002 배수공(1공구)_날개벽" xfId="3615"/>
    <cellStyle name="_부대공-5_부대공_부대공-04_부대공-03_우수공사1-11_002 배수공(1공구)_날개벽 2" xfId="3616"/>
    <cellStyle name="_부대공-5_부대공_부대공-04_부대공-03_우수공사1-11_002 배수공(1공구)_날개벽 3" xfId="25036"/>
    <cellStyle name="_부대공-5_부대공_부대공-04_부대공-03_우수공사1-11_002 배수공(1공구)_날개벽 4" xfId="25037"/>
    <cellStyle name="_부대공-5_부대공_부대공-04_부대공-03_우수공사1-11_002 배수공(1공구)_날개벽 5" xfId="25038"/>
    <cellStyle name="_부대공-5_부대공_부대공-04_부대공-03_우수공사1-11_002 배수공(1공구)_날개벽 6" xfId="25039"/>
    <cellStyle name="_부대공-5_부대공_부대공-04_부대공-03_우수공사1-11_002 배수공(1공구)_날개벽 7" xfId="25040"/>
    <cellStyle name="_부대공-5_부대공_부대공-04_부대공-03_우수공사1-11_002 배수공(1공구)_날개벽 8" xfId="25041"/>
    <cellStyle name="_부대공-5_부대공_부대공-04_부대공-03_우수공사1-11_날개벽" xfId="3617"/>
    <cellStyle name="_부대공-5_부대공_부대공-04_부대공-03_우수공사1-11_날개벽 2" xfId="3618"/>
    <cellStyle name="_부대공-5_부대공_부대공-04_부대공-03_우수공사1-11_날개벽 3" xfId="25042"/>
    <cellStyle name="_부대공-5_부대공_부대공-04_부대공-03_우수공사1-11_날개벽 4" xfId="25043"/>
    <cellStyle name="_부대공-5_부대공_부대공-04_부대공-03_우수공사1-11_날개벽 5" xfId="25044"/>
    <cellStyle name="_부대공-5_부대공_부대공-04_부대공-03_우수공사1-11_날개벽 6" xfId="25045"/>
    <cellStyle name="_부대공-5_부대공_부대공-04_부대공-03_우수공사1-11_날개벽 7" xfId="25046"/>
    <cellStyle name="_부대공-5_부대공_부대공-04_부대공-03_우수공사1-11_날개벽 8" xfId="25047"/>
    <cellStyle name="_부대공-5_부대공_부대공-04_부대공-03_우수공사1-4" xfId="3619"/>
    <cellStyle name="_부대공-5_부대공_부대공-04_부대공-03_우수공사1-4 2" xfId="3620"/>
    <cellStyle name="_부대공-5_부대공_부대공-04_부대공-03_우수공사1-4 3" xfId="25048"/>
    <cellStyle name="_부대공-5_부대공_부대공-04_부대공-03_우수공사1-4 4" xfId="25049"/>
    <cellStyle name="_부대공-5_부대공_부대공-04_부대공-03_우수공사1-4 5" xfId="25050"/>
    <cellStyle name="_부대공-5_부대공_부대공-04_부대공-03_우수공사1-4 6" xfId="25051"/>
    <cellStyle name="_부대공-5_부대공_부대공-04_부대공-03_우수공사1-4 7" xfId="25052"/>
    <cellStyle name="_부대공-5_부대공_부대공-04_부대공-03_우수공사1-4 8" xfId="25053"/>
    <cellStyle name="_부대공-5_부대공_부대공-04_부대공-03_우수공사1-4_002 배수공(1공구)" xfId="3621"/>
    <cellStyle name="_부대공-5_부대공_부대공-04_부대공-03_우수공사1-4_002 배수공(1공구) 2" xfId="3622"/>
    <cellStyle name="_부대공-5_부대공_부대공-04_부대공-03_우수공사1-4_002 배수공(1공구) 3" xfId="25054"/>
    <cellStyle name="_부대공-5_부대공_부대공-04_부대공-03_우수공사1-4_002 배수공(1공구) 4" xfId="25055"/>
    <cellStyle name="_부대공-5_부대공_부대공-04_부대공-03_우수공사1-4_002 배수공(1공구) 5" xfId="25056"/>
    <cellStyle name="_부대공-5_부대공_부대공-04_부대공-03_우수공사1-4_002 배수공(1공구) 6" xfId="25057"/>
    <cellStyle name="_부대공-5_부대공_부대공-04_부대공-03_우수공사1-4_002 배수공(1공구) 7" xfId="25058"/>
    <cellStyle name="_부대공-5_부대공_부대공-04_부대공-03_우수공사1-4_002 배수공(1공구) 8" xfId="25059"/>
    <cellStyle name="_부대공-5_부대공_부대공-04_부대공-03_우수공사1-4_002 배수공(1공구)_날개벽" xfId="3623"/>
    <cellStyle name="_부대공-5_부대공_부대공-04_부대공-03_우수공사1-4_002 배수공(1공구)_날개벽 2" xfId="3624"/>
    <cellStyle name="_부대공-5_부대공_부대공-04_부대공-03_우수공사1-4_002 배수공(1공구)_날개벽 3" xfId="25060"/>
    <cellStyle name="_부대공-5_부대공_부대공-04_부대공-03_우수공사1-4_002 배수공(1공구)_날개벽 4" xfId="25061"/>
    <cellStyle name="_부대공-5_부대공_부대공-04_부대공-03_우수공사1-4_002 배수공(1공구)_날개벽 5" xfId="25062"/>
    <cellStyle name="_부대공-5_부대공_부대공-04_부대공-03_우수공사1-4_002 배수공(1공구)_날개벽 6" xfId="25063"/>
    <cellStyle name="_부대공-5_부대공_부대공-04_부대공-03_우수공사1-4_002 배수공(1공구)_날개벽 7" xfId="25064"/>
    <cellStyle name="_부대공-5_부대공_부대공-04_부대공-03_우수공사1-4_002 배수공(1공구)_날개벽 8" xfId="25065"/>
    <cellStyle name="_부대공-5_부대공_부대공-04_부대공-03_우수공사1-4_날개벽" xfId="3625"/>
    <cellStyle name="_부대공-5_부대공_부대공-04_부대공-03_우수공사1-4_날개벽 2" xfId="3626"/>
    <cellStyle name="_부대공-5_부대공_부대공-04_부대공-03_우수공사1-4_날개벽 3" xfId="25066"/>
    <cellStyle name="_부대공-5_부대공_부대공-04_부대공-03_우수공사1-4_날개벽 4" xfId="25067"/>
    <cellStyle name="_부대공-5_부대공_부대공-04_부대공-03_우수공사1-4_날개벽 5" xfId="25068"/>
    <cellStyle name="_부대공-5_부대공_부대공-04_부대공-03_우수공사1-4_날개벽 6" xfId="25069"/>
    <cellStyle name="_부대공-5_부대공_부대공-04_부대공-03_우수공사1-4_날개벽 7" xfId="25070"/>
    <cellStyle name="_부대공-5_부대공_부대공-04_부대공-03_우수공사1-4_날개벽 8" xfId="25071"/>
    <cellStyle name="_부대공-5_부대공_부대공-04_산근" xfId="3627"/>
    <cellStyle name="_부대공-5_부대공_부대공-04_산근 2" xfId="3628"/>
    <cellStyle name="_부대공-5_부대공_부대공-04_산근 3" xfId="25072"/>
    <cellStyle name="_부대공-5_부대공_부대공-04_산근 4" xfId="25073"/>
    <cellStyle name="_부대공-5_부대공_부대공-04_산근 5" xfId="25074"/>
    <cellStyle name="_부대공-5_부대공_부대공-04_산근 6" xfId="25075"/>
    <cellStyle name="_부대공-5_부대공_부대공-04_산근 7" xfId="25076"/>
    <cellStyle name="_부대공-5_부대공_부대공-04_산근 8" xfId="25077"/>
    <cellStyle name="_부대공-5_부대공_부대공-04_산근_002 배수공(1공구)" xfId="3629"/>
    <cellStyle name="_부대공-5_부대공_부대공-04_산근_002 배수공(1공구) 2" xfId="3630"/>
    <cellStyle name="_부대공-5_부대공_부대공-04_산근_002 배수공(1공구) 3" xfId="25078"/>
    <cellStyle name="_부대공-5_부대공_부대공-04_산근_002 배수공(1공구) 4" xfId="25079"/>
    <cellStyle name="_부대공-5_부대공_부대공-04_산근_002 배수공(1공구) 5" xfId="25080"/>
    <cellStyle name="_부대공-5_부대공_부대공-04_산근_002 배수공(1공구) 6" xfId="25081"/>
    <cellStyle name="_부대공-5_부대공_부대공-04_산근_002 배수공(1공구) 7" xfId="25082"/>
    <cellStyle name="_부대공-5_부대공_부대공-04_산근_002 배수공(1공구) 8" xfId="25083"/>
    <cellStyle name="_부대공-5_부대공_부대공-04_산근_002 배수공(1공구)_날개벽" xfId="3631"/>
    <cellStyle name="_부대공-5_부대공_부대공-04_산근_002 배수공(1공구)_날개벽 2" xfId="3632"/>
    <cellStyle name="_부대공-5_부대공_부대공-04_산근_002 배수공(1공구)_날개벽 3" xfId="25084"/>
    <cellStyle name="_부대공-5_부대공_부대공-04_산근_002 배수공(1공구)_날개벽 4" xfId="25085"/>
    <cellStyle name="_부대공-5_부대공_부대공-04_산근_002 배수공(1공구)_날개벽 5" xfId="25086"/>
    <cellStyle name="_부대공-5_부대공_부대공-04_산근_002 배수공(1공구)_날개벽 6" xfId="25087"/>
    <cellStyle name="_부대공-5_부대공_부대공-04_산근_002 배수공(1공구)_날개벽 7" xfId="25088"/>
    <cellStyle name="_부대공-5_부대공_부대공-04_산근_002 배수공(1공구)_날개벽 8" xfId="25089"/>
    <cellStyle name="_부대공-5_부대공_부대공-04_산근_날개벽" xfId="3633"/>
    <cellStyle name="_부대공-5_부대공_부대공-04_산근_날개벽 2" xfId="3634"/>
    <cellStyle name="_부대공-5_부대공_부대공-04_산근_날개벽 3" xfId="25090"/>
    <cellStyle name="_부대공-5_부대공_부대공-04_산근_날개벽 4" xfId="25091"/>
    <cellStyle name="_부대공-5_부대공_부대공-04_산근_날개벽 5" xfId="25092"/>
    <cellStyle name="_부대공-5_부대공_부대공-04_산근_날개벽 6" xfId="25093"/>
    <cellStyle name="_부대공-5_부대공_부대공-04_산근_날개벽 7" xfId="25094"/>
    <cellStyle name="_부대공-5_부대공_부대공-04_산근_날개벽 8" xfId="25095"/>
    <cellStyle name="_부대공-5_부대공_부대공-04_우수공사1-11" xfId="3635"/>
    <cellStyle name="_부대공-5_부대공_부대공-04_우수공사1-11 2" xfId="3636"/>
    <cellStyle name="_부대공-5_부대공_부대공-04_우수공사1-11 3" xfId="25096"/>
    <cellStyle name="_부대공-5_부대공_부대공-04_우수공사1-11 4" xfId="25097"/>
    <cellStyle name="_부대공-5_부대공_부대공-04_우수공사1-11 5" xfId="25098"/>
    <cellStyle name="_부대공-5_부대공_부대공-04_우수공사1-11 6" xfId="25099"/>
    <cellStyle name="_부대공-5_부대공_부대공-04_우수공사1-11 7" xfId="25100"/>
    <cellStyle name="_부대공-5_부대공_부대공-04_우수공사1-11 8" xfId="25101"/>
    <cellStyle name="_부대공-5_부대공_부대공-04_우수공사1-11_002 배수공(1공구)" xfId="3637"/>
    <cellStyle name="_부대공-5_부대공_부대공-04_우수공사1-11_002 배수공(1공구) 2" xfId="3638"/>
    <cellStyle name="_부대공-5_부대공_부대공-04_우수공사1-11_002 배수공(1공구) 3" xfId="25102"/>
    <cellStyle name="_부대공-5_부대공_부대공-04_우수공사1-11_002 배수공(1공구) 4" xfId="25103"/>
    <cellStyle name="_부대공-5_부대공_부대공-04_우수공사1-11_002 배수공(1공구) 5" xfId="25104"/>
    <cellStyle name="_부대공-5_부대공_부대공-04_우수공사1-11_002 배수공(1공구) 6" xfId="25105"/>
    <cellStyle name="_부대공-5_부대공_부대공-04_우수공사1-11_002 배수공(1공구) 7" xfId="25106"/>
    <cellStyle name="_부대공-5_부대공_부대공-04_우수공사1-11_002 배수공(1공구) 8" xfId="25107"/>
    <cellStyle name="_부대공-5_부대공_부대공-04_우수공사1-11_002 배수공(1공구)_날개벽" xfId="3639"/>
    <cellStyle name="_부대공-5_부대공_부대공-04_우수공사1-11_002 배수공(1공구)_날개벽 2" xfId="3640"/>
    <cellStyle name="_부대공-5_부대공_부대공-04_우수공사1-11_002 배수공(1공구)_날개벽 3" xfId="25108"/>
    <cellStyle name="_부대공-5_부대공_부대공-04_우수공사1-11_002 배수공(1공구)_날개벽 4" xfId="25109"/>
    <cellStyle name="_부대공-5_부대공_부대공-04_우수공사1-11_002 배수공(1공구)_날개벽 5" xfId="25110"/>
    <cellStyle name="_부대공-5_부대공_부대공-04_우수공사1-11_002 배수공(1공구)_날개벽 6" xfId="25111"/>
    <cellStyle name="_부대공-5_부대공_부대공-04_우수공사1-11_002 배수공(1공구)_날개벽 7" xfId="25112"/>
    <cellStyle name="_부대공-5_부대공_부대공-04_우수공사1-11_002 배수공(1공구)_날개벽 8" xfId="25113"/>
    <cellStyle name="_부대공-5_부대공_부대공-04_우수공사1-11_날개벽" xfId="3641"/>
    <cellStyle name="_부대공-5_부대공_부대공-04_우수공사1-11_날개벽 2" xfId="3642"/>
    <cellStyle name="_부대공-5_부대공_부대공-04_우수공사1-11_날개벽 3" xfId="25114"/>
    <cellStyle name="_부대공-5_부대공_부대공-04_우수공사1-11_날개벽 4" xfId="25115"/>
    <cellStyle name="_부대공-5_부대공_부대공-04_우수공사1-11_날개벽 5" xfId="25116"/>
    <cellStyle name="_부대공-5_부대공_부대공-04_우수공사1-11_날개벽 6" xfId="25117"/>
    <cellStyle name="_부대공-5_부대공_부대공-04_우수공사1-11_날개벽 7" xfId="25118"/>
    <cellStyle name="_부대공-5_부대공_부대공-04_우수공사1-11_날개벽 8" xfId="25119"/>
    <cellStyle name="_부대공-5_부대공_부대공-04_우수공사1-4" xfId="3643"/>
    <cellStyle name="_부대공-5_부대공_부대공-04_우수공사1-4 2" xfId="3644"/>
    <cellStyle name="_부대공-5_부대공_부대공-04_우수공사1-4 3" xfId="25120"/>
    <cellStyle name="_부대공-5_부대공_부대공-04_우수공사1-4 4" xfId="25121"/>
    <cellStyle name="_부대공-5_부대공_부대공-04_우수공사1-4 5" xfId="25122"/>
    <cellStyle name="_부대공-5_부대공_부대공-04_우수공사1-4 6" xfId="25123"/>
    <cellStyle name="_부대공-5_부대공_부대공-04_우수공사1-4 7" xfId="25124"/>
    <cellStyle name="_부대공-5_부대공_부대공-04_우수공사1-4 8" xfId="25125"/>
    <cellStyle name="_부대공-5_부대공_부대공-04_우수공사1-4_002 배수공(1공구)" xfId="3645"/>
    <cellStyle name="_부대공-5_부대공_부대공-04_우수공사1-4_002 배수공(1공구) 2" xfId="3646"/>
    <cellStyle name="_부대공-5_부대공_부대공-04_우수공사1-4_002 배수공(1공구) 3" xfId="25126"/>
    <cellStyle name="_부대공-5_부대공_부대공-04_우수공사1-4_002 배수공(1공구) 4" xfId="25127"/>
    <cellStyle name="_부대공-5_부대공_부대공-04_우수공사1-4_002 배수공(1공구) 5" xfId="25128"/>
    <cellStyle name="_부대공-5_부대공_부대공-04_우수공사1-4_002 배수공(1공구) 6" xfId="25129"/>
    <cellStyle name="_부대공-5_부대공_부대공-04_우수공사1-4_002 배수공(1공구) 7" xfId="25130"/>
    <cellStyle name="_부대공-5_부대공_부대공-04_우수공사1-4_002 배수공(1공구) 8" xfId="25131"/>
    <cellStyle name="_부대공-5_부대공_부대공-04_우수공사1-4_002 배수공(1공구)_날개벽" xfId="3647"/>
    <cellStyle name="_부대공-5_부대공_부대공-04_우수공사1-4_002 배수공(1공구)_날개벽 2" xfId="3648"/>
    <cellStyle name="_부대공-5_부대공_부대공-04_우수공사1-4_002 배수공(1공구)_날개벽 3" xfId="25132"/>
    <cellStyle name="_부대공-5_부대공_부대공-04_우수공사1-4_002 배수공(1공구)_날개벽 4" xfId="25133"/>
    <cellStyle name="_부대공-5_부대공_부대공-04_우수공사1-4_002 배수공(1공구)_날개벽 5" xfId="25134"/>
    <cellStyle name="_부대공-5_부대공_부대공-04_우수공사1-4_002 배수공(1공구)_날개벽 6" xfId="25135"/>
    <cellStyle name="_부대공-5_부대공_부대공-04_우수공사1-4_002 배수공(1공구)_날개벽 7" xfId="25136"/>
    <cellStyle name="_부대공-5_부대공_부대공-04_우수공사1-4_002 배수공(1공구)_날개벽 8" xfId="25137"/>
    <cellStyle name="_부대공-5_부대공_부대공-04_우수공사1-4_날개벽" xfId="3649"/>
    <cellStyle name="_부대공-5_부대공_부대공-04_우수공사1-4_날개벽 2" xfId="3650"/>
    <cellStyle name="_부대공-5_부대공_부대공-04_우수공사1-4_날개벽 3" xfId="25138"/>
    <cellStyle name="_부대공-5_부대공_부대공-04_우수공사1-4_날개벽 4" xfId="25139"/>
    <cellStyle name="_부대공-5_부대공_부대공-04_우수공사1-4_날개벽 5" xfId="25140"/>
    <cellStyle name="_부대공-5_부대공_부대공-04_우수공사1-4_날개벽 6" xfId="25141"/>
    <cellStyle name="_부대공-5_부대공_부대공-04_우수공사1-4_날개벽 7" xfId="25142"/>
    <cellStyle name="_부대공-5_부대공_부대공-04_우수공사1-4_날개벽 8" xfId="25143"/>
    <cellStyle name="_부대공-5_부대공_산근" xfId="3651"/>
    <cellStyle name="_부대공-5_부대공_산근 2" xfId="3652"/>
    <cellStyle name="_부대공-5_부대공_산근 3" xfId="25144"/>
    <cellStyle name="_부대공-5_부대공_산근 4" xfId="25145"/>
    <cellStyle name="_부대공-5_부대공_산근 5" xfId="25146"/>
    <cellStyle name="_부대공-5_부대공_산근 6" xfId="25147"/>
    <cellStyle name="_부대공-5_부대공_산근 7" xfId="25148"/>
    <cellStyle name="_부대공-5_부대공_산근 8" xfId="25149"/>
    <cellStyle name="_부대공-5_부대공_산근_002 배수공(1공구)" xfId="3653"/>
    <cellStyle name="_부대공-5_부대공_산근_002 배수공(1공구) 2" xfId="3654"/>
    <cellStyle name="_부대공-5_부대공_산근_002 배수공(1공구) 3" xfId="25150"/>
    <cellStyle name="_부대공-5_부대공_산근_002 배수공(1공구) 4" xfId="25151"/>
    <cellStyle name="_부대공-5_부대공_산근_002 배수공(1공구) 5" xfId="25152"/>
    <cellStyle name="_부대공-5_부대공_산근_002 배수공(1공구) 6" xfId="25153"/>
    <cellStyle name="_부대공-5_부대공_산근_002 배수공(1공구) 7" xfId="25154"/>
    <cellStyle name="_부대공-5_부대공_산근_002 배수공(1공구) 8" xfId="25155"/>
    <cellStyle name="_부대공-5_부대공_산근_002 배수공(1공구)_날개벽" xfId="3655"/>
    <cellStyle name="_부대공-5_부대공_산근_002 배수공(1공구)_날개벽 2" xfId="3656"/>
    <cellStyle name="_부대공-5_부대공_산근_002 배수공(1공구)_날개벽 3" xfId="25156"/>
    <cellStyle name="_부대공-5_부대공_산근_002 배수공(1공구)_날개벽 4" xfId="25157"/>
    <cellStyle name="_부대공-5_부대공_산근_002 배수공(1공구)_날개벽 5" xfId="25158"/>
    <cellStyle name="_부대공-5_부대공_산근_002 배수공(1공구)_날개벽 6" xfId="25159"/>
    <cellStyle name="_부대공-5_부대공_산근_002 배수공(1공구)_날개벽 7" xfId="25160"/>
    <cellStyle name="_부대공-5_부대공_산근_002 배수공(1공구)_날개벽 8" xfId="25161"/>
    <cellStyle name="_부대공-5_부대공_산근_날개벽" xfId="3657"/>
    <cellStyle name="_부대공-5_부대공_산근_날개벽 2" xfId="3658"/>
    <cellStyle name="_부대공-5_부대공_산근_날개벽 3" xfId="25162"/>
    <cellStyle name="_부대공-5_부대공_산근_날개벽 4" xfId="25163"/>
    <cellStyle name="_부대공-5_부대공_산근_날개벽 5" xfId="25164"/>
    <cellStyle name="_부대공-5_부대공_산근_날개벽 6" xfId="25165"/>
    <cellStyle name="_부대공-5_부대공_산근_날개벽 7" xfId="25166"/>
    <cellStyle name="_부대공-5_부대공_산근_날개벽 8" xfId="25167"/>
    <cellStyle name="_부대공-5_부대공_우수공사1-11" xfId="3659"/>
    <cellStyle name="_부대공-5_부대공_우수공사1-11 2" xfId="3660"/>
    <cellStyle name="_부대공-5_부대공_우수공사1-11 3" xfId="25168"/>
    <cellStyle name="_부대공-5_부대공_우수공사1-11 4" xfId="25169"/>
    <cellStyle name="_부대공-5_부대공_우수공사1-11 5" xfId="25170"/>
    <cellStyle name="_부대공-5_부대공_우수공사1-11 6" xfId="25171"/>
    <cellStyle name="_부대공-5_부대공_우수공사1-11 7" xfId="25172"/>
    <cellStyle name="_부대공-5_부대공_우수공사1-11 8" xfId="25173"/>
    <cellStyle name="_부대공-5_부대공_우수공사1-11_002 배수공(1공구)" xfId="3661"/>
    <cellStyle name="_부대공-5_부대공_우수공사1-11_002 배수공(1공구) 2" xfId="3662"/>
    <cellStyle name="_부대공-5_부대공_우수공사1-11_002 배수공(1공구) 3" xfId="25174"/>
    <cellStyle name="_부대공-5_부대공_우수공사1-11_002 배수공(1공구) 4" xfId="25175"/>
    <cellStyle name="_부대공-5_부대공_우수공사1-11_002 배수공(1공구) 5" xfId="25176"/>
    <cellStyle name="_부대공-5_부대공_우수공사1-11_002 배수공(1공구) 6" xfId="25177"/>
    <cellStyle name="_부대공-5_부대공_우수공사1-11_002 배수공(1공구) 7" xfId="25178"/>
    <cellStyle name="_부대공-5_부대공_우수공사1-11_002 배수공(1공구) 8" xfId="25179"/>
    <cellStyle name="_부대공-5_부대공_우수공사1-11_002 배수공(1공구)_날개벽" xfId="3663"/>
    <cellStyle name="_부대공-5_부대공_우수공사1-11_002 배수공(1공구)_날개벽 2" xfId="3664"/>
    <cellStyle name="_부대공-5_부대공_우수공사1-11_002 배수공(1공구)_날개벽 3" xfId="25180"/>
    <cellStyle name="_부대공-5_부대공_우수공사1-11_002 배수공(1공구)_날개벽 4" xfId="25181"/>
    <cellStyle name="_부대공-5_부대공_우수공사1-11_002 배수공(1공구)_날개벽 5" xfId="25182"/>
    <cellStyle name="_부대공-5_부대공_우수공사1-11_002 배수공(1공구)_날개벽 6" xfId="25183"/>
    <cellStyle name="_부대공-5_부대공_우수공사1-11_002 배수공(1공구)_날개벽 7" xfId="25184"/>
    <cellStyle name="_부대공-5_부대공_우수공사1-11_002 배수공(1공구)_날개벽 8" xfId="25185"/>
    <cellStyle name="_부대공-5_부대공_우수공사1-11_날개벽" xfId="3665"/>
    <cellStyle name="_부대공-5_부대공_우수공사1-11_날개벽 2" xfId="3666"/>
    <cellStyle name="_부대공-5_부대공_우수공사1-11_날개벽 3" xfId="25186"/>
    <cellStyle name="_부대공-5_부대공_우수공사1-11_날개벽 4" xfId="25187"/>
    <cellStyle name="_부대공-5_부대공_우수공사1-11_날개벽 5" xfId="25188"/>
    <cellStyle name="_부대공-5_부대공_우수공사1-11_날개벽 6" xfId="25189"/>
    <cellStyle name="_부대공-5_부대공_우수공사1-11_날개벽 7" xfId="25190"/>
    <cellStyle name="_부대공-5_부대공_우수공사1-11_날개벽 8" xfId="25191"/>
    <cellStyle name="_부대공-5_부대공_우수공사1-4" xfId="3667"/>
    <cellStyle name="_부대공-5_부대공_우수공사1-4 2" xfId="3668"/>
    <cellStyle name="_부대공-5_부대공_우수공사1-4 3" xfId="25192"/>
    <cellStyle name="_부대공-5_부대공_우수공사1-4 4" xfId="25193"/>
    <cellStyle name="_부대공-5_부대공_우수공사1-4 5" xfId="25194"/>
    <cellStyle name="_부대공-5_부대공_우수공사1-4 6" xfId="25195"/>
    <cellStyle name="_부대공-5_부대공_우수공사1-4 7" xfId="25196"/>
    <cellStyle name="_부대공-5_부대공_우수공사1-4 8" xfId="25197"/>
    <cellStyle name="_부대공-5_부대공_우수공사1-4_002 배수공(1공구)" xfId="3669"/>
    <cellStyle name="_부대공-5_부대공_우수공사1-4_002 배수공(1공구) 2" xfId="3670"/>
    <cellStyle name="_부대공-5_부대공_우수공사1-4_002 배수공(1공구) 3" xfId="25198"/>
    <cellStyle name="_부대공-5_부대공_우수공사1-4_002 배수공(1공구) 4" xfId="25199"/>
    <cellStyle name="_부대공-5_부대공_우수공사1-4_002 배수공(1공구) 5" xfId="25200"/>
    <cellStyle name="_부대공-5_부대공_우수공사1-4_002 배수공(1공구) 6" xfId="25201"/>
    <cellStyle name="_부대공-5_부대공_우수공사1-4_002 배수공(1공구) 7" xfId="25202"/>
    <cellStyle name="_부대공-5_부대공_우수공사1-4_002 배수공(1공구) 8" xfId="25203"/>
    <cellStyle name="_부대공-5_부대공_우수공사1-4_002 배수공(1공구)_날개벽" xfId="3671"/>
    <cellStyle name="_부대공-5_부대공_우수공사1-4_002 배수공(1공구)_날개벽 2" xfId="3672"/>
    <cellStyle name="_부대공-5_부대공_우수공사1-4_002 배수공(1공구)_날개벽 3" xfId="25204"/>
    <cellStyle name="_부대공-5_부대공_우수공사1-4_002 배수공(1공구)_날개벽 4" xfId="25205"/>
    <cellStyle name="_부대공-5_부대공_우수공사1-4_002 배수공(1공구)_날개벽 5" xfId="25206"/>
    <cellStyle name="_부대공-5_부대공_우수공사1-4_002 배수공(1공구)_날개벽 6" xfId="25207"/>
    <cellStyle name="_부대공-5_부대공_우수공사1-4_002 배수공(1공구)_날개벽 7" xfId="25208"/>
    <cellStyle name="_부대공-5_부대공_우수공사1-4_002 배수공(1공구)_날개벽 8" xfId="25209"/>
    <cellStyle name="_부대공-5_부대공_우수공사1-4_날개벽" xfId="3673"/>
    <cellStyle name="_부대공-5_부대공_우수공사1-4_날개벽 2" xfId="3674"/>
    <cellStyle name="_부대공-5_부대공_우수공사1-4_날개벽 3" xfId="25210"/>
    <cellStyle name="_부대공-5_부대공_우수공사1-4_날개벽 4" xfId="25211"/>
    <cellStyle name="_부대공-5_부대공_우수공사1-4_날개벽 5" xfId="25212"/>
    <cellStyle name="_부대공-5_부대공_우수공사1-4_날개벽 6" xfId="25213"/>
    <cellStyle name="_부대공-5_부대공_우수공사1-4_날개벽 7" xfId="25214"/>
    <cellStyle name="_부대공-5_부대공_우수공사1-4_날개벽 8" xfId="25215"/>
    <cellStyle name="_부대공-5_부대공-01" xfId="3675"/>
    <cellStyle name="_부대공-5_부대공-01 2" xfId="3676"/>
    <cellStyle name="_부대공-5_부대공-01 3" xfId="25216"/>
    <cellStyle name="_부대공-5_부대공-01 4" xfId="25217"/>
    <cellStyle name="_부대공-5_부대공-01 5" xfId="25218"/>
    <cellStyle name="_부대공-5_부대공-01 6" xfId="25219"/>
    <cellStyle name="_부대공-5_부대공-01 7" xfId="25220"/>
    <cellStyle name="_부대공-5_부대공-01 8" xfId="25221"/>
    <cellStyle name="_부대공-5_부대공-01_002 배수공(1공구)" xfId="3677"/>
    <cellStyle name="_부대공-5_부대공-01_002 배수공(1공구) 2" xfId="3678"/>
    <cellStyle name="_부대공-5_부대공-01_002 배수공(1공구) 3" xfId="25222"/>
    <cellStyle name="_부대공-5_부대공-01_002 배수공(1공구) 4" xfId="25223"/>
    <cellStyle name="_부대공-5_부대공-01_002 배수공(1공구) 5" xfId="25224"/>
    <cellStyle name="_부대공-5_부대공-01_002 배수공(1공구) 6" xfId="25225"/>
    <cellStyle name="_부대공-5_부대공-01_002 배수공(1공구) 7" xfId="25226"/>
    <cellStyle name="_부대공-5_부대공-01_002 배수공(1공구) 8" xfId="25227"/>
    <cellStyle name="_부대공-5_부대공-01_002 배수공(1공구)_날개벽" xfId="3679"/>
    <cellStyle name="_부대공-5_부대공-01_002 배수공(1공구)_날개벽 2" xfId="3680"/>
    <cellStyle name="_부대공-5_부대공-01_002 배수공(1공구)_날개벽 3" xfId="25228"/>
    <cellStyle name="_부대공-5_부대공-01_002 배수공(1공구)_날개벽 4" xfId="25229"/>
    <cellStyle name="_부대공-5_부대공-01_002 배수공(1공구)_날개벽 5" xfId="25230"/>
    <cellStyle name="_부대공-5_부대공-01_002 배수공(1공구)_날개벽 6" xfId="25231"/>
    <cellStyle name="_부대공-5_부대공-01_002 배수공(1공구)_날개벽 7" xfId="25232"/>
    <cellStyle name="_부대공-5_부대공-01_002 배수공(1공구)_날개벽 8" xfId="25233"/>
    <cellStyle name="_부대공-5_부대공-01_날개벽" xfId="3681"/>
    <cellStyle name="_부대공-5_부대공-01_날개벽 2" xfId="3682"/>
    <cellStyle name="_부대공-5_부대공-01_날개벽 3" xfId="25234"/>
    <cellStyle name="_부대공-5_부대공-01_날개벽 4" xfId="25235"/>
    <cellStyle name="_부대공-5_부대공-01_날개벽 5" xfId="25236"/>
    <cellStyle name="_부대공-5_부대공-01_날개벽 6" xfId="25237"/>
    <cellStyle name="_부대공-5_부대공-01_날개벽 7" xfId="25238"/>
    <cellStyle name="_부대공-5_부대공-01_날개벽 8" xfId="25239"/>
    <cellStyle name="_부대공-5_부대공-03" xfId="3683"/>
    <cellStyle name="_부대공-5_부대공-03 2" xfId="3684"/>
    <cellStyle name="_부대공-5_부대공-03 3" xfId="25240"/>
    <cellStyle name="_부대공-5_부대공-03 4" xfId="25241"/>
    <cellStyle name="_부대공-5_부대공-03 5" xfId="25242"/>
    <cellStyle name="_부대공-5_부대공-03 6" xfId="25243"/>
    <cellStyle name="_부대공-5_부대공-03 7" xfId="25244"/>
    <cellStyle name="_부대공-5_부대공-03 8" xfId="25245"/>
    <cellStyle name="_부대공-5_부대공-03_002 배수공(1공구)" xfId="3685"/>
    <cellStyle name="_부대공-5_부대공-03_002 배수공(1공구) 2" xfId="3686"/>
    <cellStyle name="_부대공-5_부대공-03_002 배수공(1공구) 3" xfId="25246"/>
    <cellStyle name="_부대공-5_부대공-03_002 배수공(1공구) 4" xfId="25247"/>
    <cellStyle name="_부대공-5_부대공-03_002 배수공(1공구) 5" xfId="25248"/>
    <cellStyle name="_부대공-5_부대공-03_002 배수공(1공구) 6" xfId="25249"/>
    <cellStyle name="_부대공-5_부대공-03_002 배수공(1공구) 7" xfId="25250"/>
    <cellStyle name="_부대공-5_부대공-03_002 배수공(1공구) 8" xfId="25251"/>
    <cellStyle name="_부대공-5_부대공-03_002 배수공(1공구)_날개벽" xfId="3687"/>
    <cellStyle name="_부대공-5_부대공-03_002 배수공(1공구)_날개벽 2" xfId="3688"/>
    <cellStyle name="_부대공-5_부대공-03_002 배수공(1공구)_날개벽 3" xfId="25252"/>
    <cellStyle name="_부대공-5_부대공-03_002 배수공(1공구)_날개벽 4" xfId="25253"/>
    <cellStyle name="_부대공-5_부대공-03_002 배수공(1공구)_날개벽 5" xfId="25254"/>
    <cellStyle name="_부대공-5_부대공-03_002 배수공(1공구)_날개벽 6" xfId="25255"/>
    <cellStyle name="_부대공-5_부대공-03_002 배수공(1공구)_날개벽 7" xfId="25256"/>
    <cellStyle name="_부대공-5_부대공-03_002 배수공(1공구)_날개벽 8" xfId="25257"/>
    <cellStyle name="_부대공-5_부대공-03_날개벽" xfId="3689"/>
    <cellStyle name="_부대공-5_부대공-03_날개벽 2" xfId="3690"/>
    <cellStyle name="_부대공-5_부대공-03_날개벽 3" xfId="25258"/>
    <cellStyle name="_부대공-5_부대공-03_날개벽 4" xfId="25259"/>
    <cellStyle name="_부대공-5_부대공-03_날개벽 5" xfId="25260"/>
    <cellStyle name="_부대공-5_부대공-03_날개벽 6" xfId="25261"/>
    <cellStyle name="_부대공-5_부대공-03_날개벽 7" xfId="25262"/>
    <cellStyle name="_부대공-5_부대공-03_날개벽 8" xfId="25263"/>
    <cellStyle name="_부대공-5_부대공-03_산근" xfId="3691"/>
    <cellStyle name="_부대공-5_부대공-03_산근 2" xfId="3692"/>
    <cellStyle name="_부대공-5_부대공-03_산근 3" xfId="25264"/>
    <cellStyle name="_부대공-5_부대공-03_산근 4" xfId="25265"/>
    <cellStyle name="_부대공-5_부대공-03_산근 5" xfId="25266"/>
    <cellStyle name="_부대공-5_부대공-03_산근 6" xfId="25267"/>
    <cellStyle name="_부대공-5_부대공-03_산근 7" xfId="25268"/>
    <cellStyle name="_부대공-5_부대공-03_산근 8" xfId="25269"/>
    <cellStyle name="_부대공-5_부대공-03_산근_002 배수공(1공구)" xfId="3693"/>
    <cellStyle name="_부대공-5_부대공-03_산근_002 배수공(1공구) 2" xfId="3694"/>
    <cellStyle name="_부대공-5_부대공-03_산근_002 배수공(1공구) 3" xfId="25270"/>
    <cellStyle name="_부대공-5_부대공-03_산근_002 배수공(1공구) 4" xfId="25271"/>
    <cellStyle name="_부대공-5_부대공-03_산근_002 배수공(1공구) 5" xfId="25272"/>
    <cellStyle name="_부대공-5_부대공-03_산근_002 배수공(1공구) 6" xfId="25273"/>
    <cellStyle name="_부대공-5_부대공-03_산근_002 배수공(1공구) 7" xfId="25274"/>
    <cellStyle name="_부대공-5_부대공-03_산근_002 배수공(1공구) 8" xfId="25275"/>
    <cellStyle name="_부대공-5_부대공-03_산근_002 배수공(1공구)_날개벽" xfId="3695"/>
    <cellStyle name="_부대공-5_부대공-03_산근_002 배수공(1공구)_날개벽 2" xfId="3696"/>
    <cellStyle name="_부대공-5_부대공-03_산근_002 배수공(1공구)_날개벽 3" xfId="25276"/>
    <cellStyle name="_부대공-5_부대공-03_산근_002 배수공(1공구)_날개벽 4" xfId="25277"/>
    <cellStyle name="_부대공-5_부대공-03_산근_002 배수공(1공구)_날개벽 5" xfId="25278"/>
    <cellStyle name="_부대공-5_부대공-03_산근_002 배수공(1공구)_날개벽 6" xfId="25279"/>
    <cellStyle name="_부대공-5_부대공-03_산근_002 배수공(1공구)_날개벽 7" xfId="25280"/>
    <cellStyle name="_부대공-5_부대공-03_산근_002 배수공(1공구)_날개벽 8" xfId="25281"/>
    <cellStyle name="_부대공-5_부대공-03_산근_날개벽" xfId="3697"/>
    <cellStyle name="_부대공-5_부대공-03_산근_날개벽 2" xfId="3698"/>
    <cellStyle name="_부대공-5_부대공-03_산근_날개벽 3" xfId="25282"/>
    <cellStyle name="_부대공-5_부대공-03_산근_날개벽 4" xfId="25283"/>
    <cellStyle name="_부대공-5_부대공-03_산근_날개벽 5" xfId="25284"/>
    <cellStyle name="_부대공-5_부대공-03_산근_날개벽 6" xfId="25285"/>
    <cellStyle name="_부대공-5_부대공-03_산근_날개벽 7" xfId="25286"/>
    <cellStyle name="_부대공-5_부대공-03_산근_날개벽 8" xfId="25287"/>
    <cellStyle name="_부대공-5_부대공-03_우수공사1-11" xfId="3699"/>
    <cellStyle name="_부대공-5_부대공-03_우수공사1-11 2" xfId="3700"/>
    <cellStyle name="_부대공-5_부대공-03_우수공사1-11 3" xfId="25288"/>
    <cellStyle name="_부대공-5_부대공-03_우수공사1-11 4" xfId="25289"/>
    <cellStyle name="_부대공-5_부대공-03_우수공사1-11 5" xfId="25290"/>
    <cellStyle name="_부대공-5_부대공-03_우수공사1-11 6" xfId="25291"/>
    <cellStyle name="_부대공-5_부대공-03_우수공사1-11 7" xfId="25292"/>
    <cellStyle name="_부대공-5_부대공-03_우수공사1-11 8" xfId="25293"/>
    <cellStyle name="_부대공-5_부대공-03_우수공사1-11_002 배수공(1공구)" xfId="3701"/>
    <cellStyle name="_부대공-5_부대공-03_우수공사1-11_002 배수공(1공구) 2" xfId="3702"/>
    <cellStyle name="_부대공-5_부대공-03_우수공사1-11_002 배수공(1공구) 3" xfId="25294"/>
    <cellStyle name="_부대공-5_부대공-03_우수공사1-11_002 배수공(1공구) 4" xfId="25295"/>
    <cellStyle name="_부대공-5_부대공-03_우수공사1-11_002 배수공(1공구) 5" xfId="25296"/>
    <cellStyle name="_부대공-5_부대공-03_우수공사1-11_002 배수공(1공구) 6" xfId="25297"/>
    <cellStyle name="_부대공-5_부대공-03_우수공사1-11_002 배수공(1공구) 7" xfId="25298"/>
    <cellStyle name="_부대공-5_부대공-03_우수공사1-11_002 배수공(1공구) 8" xfId="25299"/>
    <cellStyle name="_부대공-5_부대공-03_우수공사1-11_002 배수공(1공구)_날개벽" xfId="3703"/>
    <cellStyle name="_부대공-5_부대공-03_우수공사1-11_002 배수공(1공구)_날개벽 2" xfId="3704"/>
    <cellStyle name="_부대공-5_부대공-03_우수공사1-11_002 배수공(1공구)_날개벽 3" xfId="25300"/>
    <cellStyle name="_부대공-5_부대공-03_우수공사1-11_002 배수공(1공구)_날개벽 4" xfId="25301"/>
    <cellStyle name="_부대공-5_부대공-03_우수공사1-11_002 배수공(1공구)_날개벽 5" xfId="25302"/>
    <cellStyle name="_부대공-5_부대공-03_우수공사1-11_002 배수공(1공구)_날개벽 6" xfId="25303"/>
    <cellStyle name="_부대공-5_부대공-03_우수공사1-11_002 배수공(1공구)_날개벽 7" xfId="25304"/>
    <cellStyle name="_부대공-5_부대공-03_우수공사1-11_002 배수공(1공구)_날개벽 8" xfId="25305"/>
    <cellStyle name="_부대공-5_부대공-03_우수공사1-11_날개벽" xfId="3705"/>
    <cellStyle name="_부대공-5_부대공-03_우수공사1-11_날개벽 2" xfId="3706"/>
    <cellStyle name="_부대공-5_부대공-03_우수공사1-11_날개벽 3" xfId="25306"/>
    <cellStyle name="_부대공-5_부대공-03_우수공사1-11_날개벽 4" xfId="25307"/>
    <cellStyle name="_부대공-5_부대공-03_우수공사1-11_날개벽 5" xfId="25308"/>
    <cellStyle name="_부대공-5_부대공-03_우수공사1-11_날개벽 6" xfId="25309"/>
    <cellStyle name="_부대공-5_부대공-03_우수공사1-11_날개벽 7" xfId="25310"/>
    <cellStyle name="_부대공-5_부대공-03_우수공사1-11_날개벽 8" xfId="25311"/>
    <cellStyle name="_부대공-5_부대공-03_우수공사1-4" xfId="3707"/>
    <cellStyle name="_부대공-5_부대공-03_우수공사1-4 2" xfId="3708"/>
    <cellStyle name="_부대공-5_부대공-03_우수공사1-4 3" xfId="25312"/>
    <cellStyle name="_부대공-5_부대공-03_우수공사1-4 4" xfId="25313"/>
    <cellStyle name="_부대공-5_부대공-03_우수공사1-4 5" xfId="25314"/>
    <cellStyle name="_부대공-5_부대공-03_우수공사1-4 6" xfId="25315"/>
    <cellStyle name="_부대공-5_부대공-03_우수공사1-4 7" xfId="25316"/>
    <cellStyle name="_부대공-5_부대공-03_우수공사1-4 8" xfId="25317"/>
    <cellStyle name="_부대공-5_부대공-03_우수공사1-4_002 배수공(1공구)" xfId="3709"/>
    <cellStyle name="_부대공-5_부대공-03_우수공사1-4_002 배수공(1공구) 2" xfId="3710"/>
    <cellStyle name="_부대공-5_부대공-03_우수공사1-4_002 배수공(1공구) 3" xfId="25318"/>
    <cellStyle name="_부대공-5_부대공-03_우수공사1-4_002 배수공(1공구) 4" xfId="25319"/>
    <cellStyle name="_부대공-5_부대공-03_우수공사1-4_002 배수공(1공구) 5" xfId="25320"/>
    <cellStyle name="_부대공-5_부대공-03_우수공사1-4_002 배수공(1공구) 6" xfId="25321"/>
    <cellStyle name="_부대공-5_부대공-03_우수공사1-4_002 배수공(1공구) 7" xfId="25322"/>
    <cellStyle name="_부대공-5_부대공-03_우수공사1-4_002 배수공(1공구) 8" xfId="25323"/>
    <cellStyle name="_부대공-5_부대공-03_우수공사1-4_002 배수공(1공구)_날개벽" xfId="3711"/>
    <cellStyle name="_부대공-5_부대공-03_우수공사1-4_002 배수공(1공구)_날개벽 2" xfId="3712"/>
    <cellStyle name="_부대공-5_부대공-03_우수공사1-4_002 배수공(1공구)_날개벽 3" xfId="25324"/>
    <cellStyle name="_부대공-5_부대공-03_우수공사1-4_002 배수공(1공구)_날개벽 4" xfId="25325"/>
    <cellStyle name="_부대공-5_부대공-03_우수공사1-4_002 배수공(1공구)_날개벽 5" xfId="25326"/>
    <cellStyle name="_부대공-5_부대공-03_우수공사1-4_002 배수공(1공구)_날개벽 6" xfId="25327"/>
    <cellStyle name="_부대공-5_부대공-03_우수공사1-4_002 배수공(1공구)_날개벽 7" xfId="25328"/>
    <cellStyle name="_부대공-5_부대공-03_우수공사1-4_002 배수공(1공구)_날개벽 8" xfId="25329"/>
    <cellStyle name="_부대공-5_부대공-03_우수공사1-4_날개벽" xfId="3713"/>
    <cellStyle name="_부대공-5_부대공-03_우수공사1-4_날개벽 2" xfId="3714"/>
    <cellStyle name="_부대공-5_부대공-03_우수공사1-4_날개벽 3" xfId="25330"/>
    <cellStyle name="_부대공-5_부대공-03_우수공사1-4_날개벽 4" xfId="25331"/>
    <cellStyle name="_부대공-5_부대공-03_우수공사1-4_날개벽 5" xfId="25332"/>
    <cellStyle name="_부대공-5_부대공-03_우수공사1-4_날개벽 6" xfId="25333"/>
    <cellStyle name="_부대공-5_부대공-03_우수공사1-4_날개벽 7" xfId="25334"/>
    <cellStyle name="_부대공-5_부대공-03_우수공사1-4_날개벽 8" xfId="25335"/>
    <cellStyle name="_부대공-5_부대공-04" xfId="3715"/>
    <cellStyle name="_부대공-5_부대공-04 2" xfId="3716"/>
    <cellStyle name="_부대공-5_부대공-04 3" xfId="25336"/>
    <cellStyle name="_부대공-5_부대공-04 4" xfId="25337"/>
    <cellStyle name="_부대공-5_부대공-04 5" xfId="25338"/>
    <cellStyle name="_부대공-5_부대공-04 6" xfId="25339"/>
    <cellStyle name="_부대공-5_부대공-04 7" xfId="25340"/>
    <cellStyle name="_부대공-5_부대공-04 8" xfId="25341"/>
    <cellStyle name="_부대공-5_부대공-04_002 배수공(1공구)" xfId="3717"/>
    <cellStyle name="_부대공-5_부대공-04_002 배수공(1공구) 2" xfId="3718"/>
    <cellStyle name="_부대공-5_부대공-04_002 배수공(1공구) 3" xfId="25342"/>
    <cellStyle name="_부대공-5_부대공-04_002 배수공(1공구) 4" xfId="25343"/>
    <cellStyle name="_부대공-5_부대공-04_002 배수공(1공구) 5" xfId="25344"/>
    <cellStyle name="_부대공-5_부대공-04_002 배수공(1공구) 6" xfId="25345"/>
    <cellStyle name="_부대공-5_부대공-04_002 배수공(1공구) 7" xfId="25346"/>
    <cellStyle name="_부대공-5_부대공-04_002 배수공(1공구) 8" xfId="25347"/>
    <cellStyle name="_부대공-5_부대공-04_002 배수공(1공구)_날개벽" xfId="3719"/>
    <cellStyle name="_부대공-5_부대공-04_002 배수공(1공구)_날개벽 2" xfId="3720"/>
    <cellStyle name="_부대공-5_부대공-04_002 배수공(1공구)_날개벽 3" xfId="25348"/>
    <cellStyle name="_부대공-5_부대공-04_002 배수공(1공구)_날개벽 4" xfId="25349"/>
    <cellStyle name="_부대공-5_부대공-04_002 배수공(1공구)_날개벽 5" xfId="25350"/>
    <cellStyle name="_부대공-5_부대공-04_002 배수공(1공구)_날개벽 6" xfId="25351"/>
    <cellStyle name="_부대공-5_부대공-04_002 배수공(1공구)_날개벽 7" xfId="25352"/>
    <cellStyle name="_부대공-5_부대공-04_002 배수공(1공구)_날개벽 8" xfId="25353"/>
    <cellStyle name="_부대공-5_부대공-04_날개벽" xfId="3721"/>
    <cellStyle name="_부대공-5_부대공-04_날개벽 2" xfId="3722"/>
    <cellStyle name="_부대공-5_부대공-04_날개벽 3" xfId="25354"/>
    <cellStyle name="_부대공-5_부대공-04_날개벽 4" xfId="25355"/>
    <cellStyle name="_부대공-5_부대공-04_날개벽 5" xfId="25356"/>
    <cellStyle name="_부대공-5_부대공-04_날개벽 6" xfId="25357"/>
    <cellStyle name="_부대공-5_부대공-04_날개벽 7" xfId="25358"/>
    <cellStyle name="_부대공-5_부대공-04_날개벽 8" xfId="25359"/>
    <cellStyle name="_부대공-5_부대공-04_부대공-03" xfId="3723"/>
    <cellStyle name="_부대공-5_부대공-04_부대공-03 2" xfId="3724"/>
    <cellStyle name="_부대공-5_부대공-04_부대공-03 3" xfId="25360"/>
    <cellStyle name="_부대공-5_부대공-04_부대공-03 4" xfId="25361"/>
    <cellStyle name="_부대공-5_부대공-04_부대공-03 5" xfId="25362"/>
    <cellStyle name="_부대공-5_부대공-04_부대공-03 6" xfId="25363"/>
    <cellStyle name="_부대공-5_부대공-04_부대공-03 7" xfId="25364"/>
    <cellStyle name="_부대공-5_부대공-04_부대공-03 8" xfId="25365"/>
    <cellStyle name="_부대공-5_부대공-04_부대공-03_002 배수공(1공구)" xfId="3725"/>
    <cellStyle name="_부대공-5_부대공-04_부대공-03_002 배수공(1공구) 2" xfId="3726"/>
    <cellStyle name="_부대공-5_부대공-04_부대공-03_002 배수공(1공구) 3" xfId="25366"/>
    <cellStyle name="_부대공-5_부대공-04_부대공-03_002 배수공(1공구) 4" xfId="25367"/>
    <cellStyle name="_부대공-5_부대공-04_부대공-03_002 배수공(1공구) 5" xfId="25368"/>
    <cellStyle name="_부대공-5_부대공-04_부대공-03_002 배수공(1공구) 6" xfId="25369"/>
    <cellStyle name="_부대공-5_부대공-04_부대공-03_002 배수공(1공구) 7" xfId="25370"/>
    <cellStyle name="_부대공-5_부대공-04_부대공-03_002 배수공(1공구) 8" xfId="25371"/>
    <cellStyle name="_부대공-5_부대공-04_부대공-03_002 배수공(1공구)_날개벽" xfId="3727"/>
    <cellStyle name="_부대공-5_부대공-04_부대공-03_002 배수공(1공구)_날개벽 2" xfId="3728"/>
    <cellStyle name="_부대공-5_부대공-04_부대공-03_002 배수공(1공구)_날개벽 3" xfId="25372"/>
    <cellStyle name="_부대공-5_부대공-04_부대공-03_002 배수공(1공구)_날개벽 4" xfId="25373"/>
    <cellStyle name="_부대공-5_부대공-04_부대공-03_002 배수공(1공구)_날개벽 5" xfId="25374"/>
    <cellStyle name="_부대공-5_부대공-04_부대공-03_002 배수공(1공구)_날개벽 6" xfId="25375"/>
    <cellStyle name="_부대공-5_부대공-04_부대공-03_002 배수공(1공구)_날개벽 7" xfId="25376"/>
    <cellStyle name="_부대공-5_부대공-04_부대공-03_002 배수공(1공구)_날개벽 8" xfId="25377"/>
    <cellStyle name="_부대공-5_부대공-04_부대공-03_날개벽" xfId="3729"/>
    <cellStyle name="_부대공-5_부대공-04_부대공-03_날개벽 2" xfId="3730"/>
    <cellStyle name="_부대공-5_부대공-04_부대공-03_날개벽 3" xfId="25378"/>
    <cellStyle name="_부대공-5_부대공-04_부대공-03_날개벽 4" xfId="25379"/>
    <cellStyle name="_부대공-5_부대공-04_부대공-03_날개벽 5" xfId="25380"/>
    <cellStyle name="_부대공-5_부대공-04_부대공-03_날개벽 6" xfId="25381"/>
    <cellStyle name="_부대공-5_부대공-04_부대공-03_날개벽 7" xfId="25382"/>
    <cellStyle name="_부대공-5_부대공-04_부대공-03_날개벽 8" xfId="25383"/>
    <cellStyle name="_부대공-5_부대공-04_부대공-03_산근" xfId="3731"/>
    <cellStyle name="_부대공-5_부대공-04_부대공-03_산근 2" xfId="3732"/>
    <cellStyle name="_부대공-5_부대공-04_부대공-03_산근 3" xfId="25384"/>
    <cellStyle name="_부대공-5_부대공-04_부대공-03_산근 4" xfId="25385"/>
    <cellStyle name="_부대공-5_부대공-04_부대공-03_산근 5" xfId="25386"/>
    <cellStyle name="_부대공-5_부대공-04_부대공-03_산근 6" xfId="25387"/>
    <cellStyle name="_부대공-5_부대공-04_부대공-03_산근 7" xfId="25388"/>
    <cellStyle name="_부대공-5_부대공-04_부대공-03_산근 8" xfId="25389"/>
    <cellStyle name="_부대공-5_부대공-04_부대공-03_산근_002 배수공(1공구)" xfId="3733"/>
    <cellStyle name="_부대공-5_부대공-04_부대공-03_산근_002 배수공(1공구) 2" xfId="3734"/>
    <cellStyle name="_부대공-5_부대공-04_부대공-03_산근_002 배수공(1공구) 3" xfId="25390"/>
    <cellStyle name="_부대공-5_부대공-04_부대공-03_산근_002 배수공(1공구) 4" xfId="25391"/>
    <cellStyle name="_부대공-5_부대공-04_부대공-03_산근_002 배수공(1공구) 5" xfId="25392"/>
    <cellStyle name="_부대공-5_부대공-04_부대공-03_산근_002 배수공(1공구) 6" xfId="25393"/>
    <cellStyle name="_부대공-5_부대공-04_부대공-03_산근_002 배수공(1공구) 7" xfId="25394"/>
    <cellStyle name="_부대공-5_부대공-04_부대공-03_산근_002 배수공(1공구) 8" xfId="25395"/>
    <cellStyle name="_부대공-5_부대공-04_부대공-03_산근_002 배수공(1공구)_날개벽" xfId="3735"/>
    <cellStyle name="_부대공-5_부대공-04_부대공-03_산근_002 배수공(1공구)_날개벽 2" xfId="3736"/>
    <cellStyle name="_부대공-5_부대공-04_부대공-03_산근_002 배수공(1공구)_날개벽 3" xfId="25396"/>
    <cellStyle name="_부대공-5_부대공-04_부대공-03_산근_002 배수공(1공구)_날개벽 4" xfId="25397"/>
    <cellStyle name="_부대공-5_부대공-04_부대공-03_산근_002 배수공(1공구)_날개벽 5" xfId="25398"/>
    <cellStyle name="_부대공-5_부대공-04_부대공-03_산근_002 배수공(1공구)_날개벽 6" xfId="25399"/>
    <cellStyle name="_부대공-5_부대공-04_부대공-03_산근_002 배수공(1공구)_날개벽 7" xfId="25400"/>
    <cellStyle name="_부대공-5_부대공-04_부대공-03_산근_002 배수공(1공구)_날개벽 8" xfId="25401"/>
    <cellStyle name="_부대공-5_부대공-04_부대공-03_산근_날개벽" xfId="3737"/>
    <cellStyle name="_부대공-5_부대공-04_부대공-03_산근_날개벽 2" xfId="3738"/>
    <cellStyle name="_부대공-5_부대공-04_부대공-03_산근_날개벽 3" xfId="25402"/>
    <cellStyle name="_부대공-5_부대공-04_부대공-03_산근_날개벽 4" xfId="25403"/>
    <cellStyle name="_부대공-5_부대공-04_부대공-03_산근_날개벽 5" xfId="25404"/>
    <cellStyle name="_부대공-5_부대공-04_부대공-03_산근_날개벽 6" xfId="25405"/>
    <cellStyle name="_부대공-5_부대공-04_부대공-03_산근_날개벽 7" xfId="25406"/>
    <cellStyle name="_부대공-5_부대공-04_부대공-03_산근_날개벽 8" xfId="25407"/>
    <cellStyle name="_부대공-5_부대공-04_부대공-03_우수공사1-11" xfId="3739"/>
    <cellStyle name="_부대공-5_부대공-04_부대공-03_우수공사1-11 2" xfId="3740"/>
    <cellStyle name="_부대공-5_부대공-04_부대공-03_우수공사1-11 3" xfId="25408"/>
    <cellStyle name="_부대공-5_부대공-04_부대공-03_우수공사1-11 4" xfId="25409"/>
    <cellStyle name="_부대공-5_부대공-04_부대공-03_우수공사1-11 5" xfId="25410"/>
    <cellStyle name="_부대공-5_부대공-04_부대공-03_우수공사1-11 6" xfId="25411"/>
    <cellStyle name="_부대공-5_부대공-04_부대공-03_우수공사1-11 7" xfId="25412"/>
    <cellStyle name="_부대공-5_부대공-04_부대공-03_우수공사1-11 8" xfId="25413"/>
    <cellStyle name="_부대공-5_부대공-04_부대공-03_우수공사1-11_002 배수공(1공구)" xfId="3741"/>
    <cellStyle name="_부대공-5_부대공-04_부대공-03_우수공사1-11_002 배수공(1공구) 2" xfId="3742"/>
    <cellStyle name="_부대공-5_부대공-04_부대공-03_우수공사1-11_002 배수공(1공구) 3" xfId="25414"/>
    <cellStyle name="_부대공-5_부대공-04_부대공-03_우수공사1-11_002 배수공(1공구) 4" xfId="25415"/>
    <cellStyle name="_부대공-5_부대공-04_부대공-03_우수공사1-11_002 배수공(1공구) 5" xfId="25416"/>
    <cellStyle name="_부대공-5_부대공-04_부대공-03_우수공사1-11_002 배수공(1공구) 6" xfId="25417"/>
    <cellStyle name="_부대공-5_부대공-04_부대공-03_우수공사1-11_002 배수공(1공구) 7" xfId="25418"/>
    <cellStyle name="_부대공-5_부대공-04_부대공-03_우수공사1-11_002 배수공(1공구) 8" xfId="25419"/>
    <cellStyle name="_부대공-5_부대공-04_부대공-03_우수공사1-11_002 배수공(1공구)_날개벽" xfId="3743"/>
    <cellStyle name="_부대공-5_부대공-04_부대공-03_우수공사1-11_002 배수공(1공구)_날개벽 2" xfId="3744"/>
    <cellStyle name="_부대공-5_부대공-04_부대공-03_우수공사1-11_002 배수공(1공구)_날개벽 3" xfId="25420"/>
    <cellStyle name="_부대공-5_부대공-04_부대공-03_우수공사1-11_002 배수공(1공구)_날개벽 4" xfId="25421"/>
    <cellStyle name="_부대공-5_부대공-04_부대공-03_우수공사1-11_002 배수공(1공구)_날개벽 5" xfId="25422"/>
    <cellStyle name="_부대공-5_부대공-04_부대공-03_우수공사1-11_002 배수공(1공구)_날개벽 6" xfId="25423"/>
    <cellStyle name="_부대공-5_부대공-04_부대공-03_우수공사1-11_002 배수공(1공구)_날개벽 7" xfId="25424"/>
    <cellStyle name="_부대공-5_부대공-04_부대공-03_우수공사1-11_002 배수공(1공구)_날개벽 8" xfId="25425"/>
    <cellStyle name="_부대공-5_부대공-04_부대공-03_우수공사1-11_날개벽" xfId="3745"/>
    <cellStyle name="_부대공-5_부대공-04_부대공-03_우수공사1-11_날개벽 2" xfId="3746"/>
    <cellStyle name="_부대공-5_부대공-04_부대공-03_우수공사1-11_날개벽 3" xfId="25426"/>
    <cellStyle name="_부대공-5_부대공-04_부대공-03_우수공사1-11_날개벽 4" xfId="25427"/>
    <cellStyle name="_부대공-5_부대공-04_부대공-03_우수공사1-11_날개벽 5" xfId="25428"/>
    <cellStyle name="_부대공-5_부대공-04_부대공-03_우수공사1-11_날개벽 6" xfId="25429"/>
    <cellStyle name="_부대공-5_부대공-04_부대공-03_우수공사1-11_날개벽 7" xfId="25430"/>
    <cellStyle name="_부대공-5_부대공-04_부대공-03_우수공사1-11_날개벽 8" xfId="25431"/>
    <cellStyle name="_부대공-5_부대공-04_부대공-03_우수공사1-4" xfId="3747"/>
    <cellStyle name="_부대공-5_부대공-04_부대공-03_우수공사1-4 2" xfId="3748"/>
    <cellStyle name="_부대공-5_부대공-04_부대공-03_우수공사1-4 3" xfId="25432"/>
    <cellStyle name="_부대공-5_부대공-04_부대공-03_우수공사1-4 4" xfId="25433"/>
    <cellStyle name="_부대공-5_부대공-04_부대공-03_우수공사1-4 5" xfId="25434"/>
    <cellStyle name="_부대공-5_부대공-04_부대공-03_우수공사1-4 6" xfId="25435"/>
    <cellStyle name="_부대공-5_부대공-04_부대공-03_우수공사1-4 7" xfId="25436"/>
    <cellStyle name="_부대공-5_부대공-04_부대공-03_우수공사1-4 8" xfId="25437"/>
    <cellStyle name="_부대공-5_부대공-04_부대공-03_우수공사1-4_002 배수공(1공구)" xfId="3749"/>
    <cellStyle name="_부대공-5_부대공-04_부대공-03_우수공사1-4_002 배수공(1공구) 2" xfId="3750"/>
    <cellStyle name="_부대공-5_부대공-04_부대공-03_우수공사1-4_002 배수공(1공구) 3" xfId="25438"/>
    <cellStyle name="_부대공-5_부대공-04_부대공-03_우수공사1-4_002 배수공(1공구) 4" xfId="25439"/>
    <cellStyle name="_부대공-5_부대공-04_부대공-03_우수공사1-4_002 배수공(1공구) 5" xfId="25440"/>
    <cellStyle name="_부대공-5_부대공-04_부대공-03_우수공사1-4_002 배수공(1공구) 6" xfId="25441"/>
    <cellStyle name="_부대공-5_부대공-04_부대공-03_우수공사1-4_002 배수공(1공구) 7" xfId="25442"/>
    <cellStyle name="_부대공-5_부대공-04_부대공-03_우수공사1-4_002 배수공(1공구) 8" xfId="25443"/>
    <cellStyle name="_부대공-5_부대공-04_부대공-03_우수공사1-4_002 배수공(1공구)_날개벽" xfId="3751"/>
    <cellStyle name="_부대공-5_부대공-04_부대공-03_우수공사1-4_002 배수공(1공구)_날개벽 2" xfId="3752"/>
    <cellStyle name="_부대공-5_부대공-04_부대공-03_우수공사1-4_002 배수공(1공구)_날개벽 3" xfId="25444"/>
    <cellStyle name="_부대공-5_부대공-04_부대공-03_우수공사1-4_002 배수공(1공구)_날개벽 4" xfId="25445"/>
    <cellStyle name="_부대공-5_부대공-04_부대공-03_우수공사1-4_002 배수공(1공구)_날개벽 5" xfId="25446"/>
    <cellStyle name="_부대공-5_부대공-04_부대공-03_우수공사1-4_002 배수공(1공구)_날개벽 6" xfId="25447"/>
    <cellStyle name="_부대공-5_부대공-04_부대공-03_우수공사1-4_002 배수공(1공구)_날개벽 7" xfId="25448"/>
    <cellStyle name="_부대공-5_부대공-04_부대공-03_우수공사1-4_002 배수공(1공구)_날개벽 8" xfId="25449"/>
    <cellStyle name="_부대공-5_부대공-04_부대공-03_우수공사1-4_날개벽" xfId="3753"/>
    <cellStyle name="_부대공-5_부대공-04_부대공-03_우수공사1-4_날개벽 2" xfId="3754"/>
    <cellStyle name="_부대공-5_부대공-04_부대공-03_우수공사1-4_날개벽 3" xfId="25450"/>
    <cellStyle name="_부대공-5_부대공-04_부대공-03_우수공사1-4_날개벽 4" xfId="25451"/>
    <cellStyle name="_부대공-5_부대공-04_부대공-03_우수공사1-4_날개벽 5" xfId="25452"/>
    <cellStyle name="_부대공-5_부대공-04_부대공-03_우수공사1-4_날개벽 6" xfId="25453"/>
    <cellStyle name="_부대공-5_부대공-04_부대공-03_우수공사1-4_날개벽 7" xfId="25454"/>
    <cellStyle name="_부대공-5_부대공-04_부대공-03_우수공사1-4_날개벽 8" xfId="25455"/>
    <cellStyle name="_부대공-5_부대공-04_산근" xfId="3755"/>
    <cellStyle name="_부대공-5_부대공-04_산근 2" xfId="3756"/>
    <cellStyle name="_부대공-5_부대공-04_산근 3" xfId="25456"/>
    <cellStyle name="_부대공-5_부대공-04_산근 4" xfId="25457"/>
    <cellStyle name="_부대공-5_부대공-04_산근 5" xfId="25458"/>
    <cellStyle name="_부대공-5_부대공-04_산근 6" xfId="25459"/>
    <cellStyle name="_부대공-5_부대공-04_산근 7" xfId="25460"/>
    <cellStyle name="_부대공-5_부대공-04_산근 8" xfId="25461"/>
    <cellStyle name="_부대공-5_부대공-04_산근_002 배수공(1공구)" xfId="3757"/>
    <cellStyle name="_부대공-5_부대공-04_산근_002 배수공(1공구) 2" xfId="3758"/>
    <cellStyle name="_부대공-5_부대공-04_산근_002 배수공(1공구) 3" xfId="25462"/>
    <cellStyle name="_부대공-5_부대공-04_산근_002 배수공(1공구) 4" xfId="25463"/>
    <cellStyle name="_부대공-5_부대공-04_산근_002 배수공(1공구) 5" xfId="25464"/>
    <cellStyle name="_부대공-5_부대공-04_산근_002 배수공(1공구) 6" xfId="25465"/>
    <cellStyle name="_부대공-5_부대공-04_산근_002 배수공(1공구) 7" xfId="25466"/>
    <cellStyle name="_부대공-5_부대공-04_산근_002 배수공(1공구) 8" xfId="25467"/>
    <cellStyle name="_부대공-5_부대공-04_산근_002 배수공(1공구)_날개벽" xfId="3759"/>
    <cellStyle name="_부대공-5_부대공-04_산근_002 배수공(1공구)_날개벽 2" xfId="3760"/>
    <cellStyle name="_부대공-5_부대공-04_산근_002 배수공(1공구)_날개벽 3" xfId="25468"/>
    <cellStyle name="_부대공-5_부대공-04_산근_002 배수공(1공구)_날개벽 4" xfId="25469"/>
    <cellStyle name="_부대공-5_부대공-04_산근_002 배수공(1공구)_날개벽 5" xfId="25470"/>
    <cellStyle name="_부대공-5_부대공-04_산근_002 배수공(1공구)_날개벽 6" xfId="25471"/>
    <cellStyle name="_부대공-5_부대공-04_산근_002 배수공(1공구)_날개벽 7" xfId="25472"/>
    <cellStyle name="_부대공-5_부대공-04_산근_002 배수공(1공구)_날개벽 8" xfId="25473"/>
    <cellStyle name="_부대공-5_부대공-04_산근_날개벽" xfId="3761"/>
    <cellStyle name="_부대공-5_부대공-04_산근_날개벽 2" xfId="3762"/>
    <cellStyle name="_부대공-5_부대공-04_산근_날개벽 3" xfId="25474"/>
    <cellStyle name="_부대공-5_부대공-04_산근_날개벽 4" xfId="25475"/>
    <cellStyle name="_부대공-5_부대공-04_산근_날개벽 5" xfId="25476"/>
    <cellStyle name="_부대공-5_부대공-04_산근_날개벽 6" xfId="25477"/>
    <cellStyle name="_부대공-5_부대공-04_산근_날개벽 7" xfId="25478"/>
    <cellStyle name="_부대공-5_부대공-04_산근_날개벽 8" xfId="25479"/>
    <cellStyle name="_부대공-5_부대공-04_우수공사1-11" xfId="3763"/>
    <cellStyle name="_부대공-5_부대공-04_우수공사1-11 2" xfId="3764"/>
    <cellStyle name="_부대공-5_부대공-04_우수공사1-11 3" xfId="25480"/>
    <cellStyle name="_부대공-5_부대공-04_우수공사1-11 4" xfId="25481"/>
    <cellStyle name="_부대공-5_부대공-04_우수공사1-11 5" xfId="25482"/>
    <cellStyle name="_부대공-5_부대공-04_우수공사1-11 6" xfId="25483"/>
    <cellStyle name="_부대공-5_부대공-04_우수공사1-11 7" xfId="25484"/>
    <cellStyle name="_부대공-5_부대공-04_우수공사1-11 8" xfId="25485"/>
    <cellStyle name="_부대공-5_부대공-04_우수공사1-11_002 배수공(1공구)" xfId="3765"/>
    <cellStyle name="_부대공-5_부대공-04_우수공사1-11_002 배수공(1공구) 2" xfId="3766"/>
    <cellStyle name="_부대공-5_부대공-04_우수공사1-11_002 배수공(1공구) 3" xfId="25486"/>
    <cellStyle name="_부대공-5_부대공-04_우수공사1-11_002 배수공(1공구) 4" xfId="25487"/>
    <cellStyle name="_부대공-5_부대공-04_우수공사1-11_002 배수공(1공구) 5" xfId="25488"/>
    <cellStyle name="_부대공-5_부대공-04_우수공사1-11_002 배수공(1공구) 6" xfId="25489"/>
    <cellStyle name="_부대공-5_부대공-04_우수공사1-11_002 배수공(1공구) 7" xfId="25490"/>
    <cellStyle name="_부대공-5_부대공-04_우수공사1-11_002 배수공(1공구) 8" xfId="25491"/>
    <cellStyle name="_부대공-5_부대공-04_우수공사1-11_002 배수공(1공구)_날개벽" xfId="3767"/>
    <cellStyle name="_부대공-5_부대공-04_우수공사1-11_002 배수공(1공구)_날개벽 2" xfId="3768"/>
    <cellStyle name="_부대공-5_부대공-04_우수공사1-11_002 배수공(1공구)_날개벽 3" xfId="25492"/>
    <cellStyle name="_부대공-5_부대공-04_우수공사1-11_002 배수공(1공구)_날개벽 4" xfId="25493"/>
    <cellStyle name="_부대공-5_부대공-04_우수공사1-11_002 배수공(1공구)_날개벽 5" xfId="25494"/>
    <cellStyle name="_부대공-5_부대공-04_우수공사1-11_002 배수공(1공구)_날개벽 6" xfId="25495"/>
    <cellStyle name="_부대공-5_부대공-04_우수공사1-11_002 배수공(1공구)_날개벽 7" xfId="25496"/>
    <cellStyle name="_부대공-5_부대공-04_우수공사1-11_002 배수공(1공구)_날개벽 8" xfId="25497"/>
    <cellStyle name="_부대공-5_부대공-04_우수공사1-11_날개벽" xfId="3769"/>
    <cellStyle name="_부대공-5_부대공-04_우수공사1-11_날개벽 2" xfId="3770"/>
    <cellStyle name="_부대공-5_부대공-04_우수공사1-11_날개벽 3" xfId="25498"/>
    <cellStyle name="_부대공-5_부대공-04_우수공사1-11_날개벽 4" xfId="25499"/>
    <cellStyle name="_부대공-5_부대공-04_우수공사1-11_날개벽 5" xfId="25500"/>
    <cellStyle name="_부대공-5_부대공-04_우수공사1-11_날개벽 6" xfId="25501"/>
    <cellStyle name="_부대공-5_부대공-04_우수공사1-11_날개벽 7" xfId="25502"/>
    <cellStyle name="_부대공-5_부대공-04_우수공사1-11_날개벽 8" xfId="25503"/>
    <cellStyle name="_부대공-5_부대공-04_우수공사1-4" xfId="3771"/>
    <cellStyle name="_부대공-5_부대공-04_우수공사1-4 2" xfId="3772"/>
    <cellStyle name="_부대공-5_부대공-04_우수공사1-4 3" xfId="25504"/>
    <cellStyle name="_부대공-5_부대공-04_우수공사1-4 4" xfId="25505"/>
    <cellStyle name="_부대공-5_부대공-04_우수공사1-4 5" xfId="25506"/>
    <cellStyle name="_부대공-5_부대공-04_우수공사1-4 6" xfId="25507"/>
    <cellStyle name="_부대공-5_부대공-04_우수공사1-4 7" xfId="25508"/>
    <cellStyle name="_부대공-5_부대공-04_우수공사1-4 8" xfId="25509"/>
    <cellStyle name="_부대공-5_부대공-04_우수공사1-4_002 배수공(1공구)" xfId="3773"/>
    <cellStyle name="_부대공-5_부대공-04_우수공사1-4_002 배수공(1공구) 2" xfId="3774"/>
    <cellStyle name="_부대공-5_부대공-04_우수공사1-4_002 배수공(1공구) 3" xfId="25510"/>
    <cellStyle name="_부대공-5_부대공-04_우수공사1-4_002 배수공(1공구) 4" xfId="25511"/>
    <cellStyle name="_부대공-5_부대공-04_우수공사1-4_002 배수공(1공구) 5" xfId="25512"/>
    <cellStyle name="_부대공-5_부대공-04_우수공사1-4_002 배수공(1공구) 6" xfId="25513"/>
    <cellStyle name="_부대공-5_부대공-04_우수공사1-4_002 배수공(1공구) 7" xfId="25514"/>
    <cellStyle name="_부대공-5_부대공-04_우수공사1-4_002 배수공(1공구) 8" xfId="25515"/>
    <cellStyle name="_부대공-5_부대공-04_우수공사1-4_002 배수공(1공구)_날개벽" xfId="3775"/>
    <cellStyle name="_부대공-5_부대공-04_우수공사1-4_002 배수공(1공구)_날개벽 2" xfId="3776"/>
    <cellStyle name="_부대공-5_부대공-04_우수공사1-4_002 배수공(1공구)_날개벽 3" xfId="25516"/>
    <cellStyle name="_부대공-5_부대공-04_우수공사1-4_002 배수공(1공구)_날개벽 4" xfId="25517"/>
    <cellStyle name="_부대공-5_부대공-04_우수공사1-4_002 배수공(1공구)_날개벽 5" xfId="25518"/>
    <cellStyle name="_부대공-5_부대공-04_우수공사1-4_002 배수공(1공구)_날개벽 6" xfId="25519"/>
    <cellStyle name="_부대공-5_부대공-04_우수공사1-4_002 배수공(1공구)_날개벽 7" xfId="25520"/>
    <cellStyle name="_부대공-5_부대공-04_우수공사1-4_002 배수공(1공구)_날개벽 8" xfId="25521"/>
    <cellStyle name="_부대공-5_부대공-04_우수공사1-4_날개벽" xfId="3777"/>
    <cellStyle name="_부대공-5_부대공-04_우수공사1-4_날개벽 2" xfId="3778"/>
    <cellStyle name="_부대공-5_부대공-04_우수공사1-4_날개벽 3" xfId="25522"/>
    <cellStyle name="_부대공-5_부대공-04_우수공사1-4_날개벽 4" xfId="25523"/>
    <cellStyle name="_부대공-5_부대공-04_우수공사1-4_날개벽 5" xfId="25524"/>
    <cellStyle name="_부대공-5_부대공-04_우수공사1-4_날개벽 6" xfId="25525"/>
    <cellStyle name="_부대공-5_부대공-04_우수공사1-4_날개벽 7" xfId="25526"/>
    <cellStyle name="_부대공-5_부대공-04_우수공사1-4_날개벽 8" xfId="25527"/>
    <cellStyle name="_부대공-5_부대공-07" xfId="3779"/>
    <cellStyle name="_부대공-5_부대공-07 2" xfId="3780"/>
    <cellStyle name="_부대공-5_부대공-07 3" xfId="25528"/>
    <cellStyle name="_부대공-5_부대공-07 4" xfId="25529"/>
    <cellStyle name="_부대공-5_부대공-07 5" xfId="25530"/>
    <cellStyle name="_부대공-5_부대공-07 6" xfId="25531"/>
    <cellStyle name="_부대공-5_부대공-07 7" xfId="25532"/>
    <cellStyle name="_부대공-5_부대공-07 8" xfId="25533"/>
    <cellStyle name="_부대공-5_부대공-07_002 배수공(1공구)" xfId="3781"/>
    <cellStyle name="_부대공-5_부대공-07_002 배수공(1공구) 2" xfId="3782"/>
    <cellStyle name="_부대공-5_부대공-07_002 배수공(1공구) 3" xfId="25534"/>
    <cellStyle name="_부대공-5_부대공-07_002 배수공(1공구) 4" xfId="25535"/>
    <cellStyle name="_부대공-5_부대공-07_002 배수공(1공구) 5" xfId="25536"/>
    <cellStyle name="_부대공-5_부대공-07_002 배수공(1공구) 6" xfId="25537"/>
    <cellStyle name="_부대공-5_부대공-07_002 배수공(1공구) 7" xfId="25538"/>
    <cellStyle name="_부대공-5_부대공-07_002 배수공(1공구) 8" xfId="25539"/>
    <cellStyle name="_부대공-5_부대공-07_002 배수공(1공구)_날개벽" xfId="3783"/>
    <cellStyle name="_부대공-5_부대공-07_002 배수공(1공구)_날개벽 2" xfId="3784"/>
    <cellStyle name="_부대공-5_부대공-07_002 배수공(1공구)_날개벽 3" xfId="25540"/>
    <cellStyle name="_부대공-5_부대공-07_002 배수공(1공구)_날개벽 4" xfId="25541"/>
    <cellStyle name="_부대공-5_부대공-07_002 배수공(1공구)_날개벽 5" xfId="25542"/>
    <cellStyle name="_부대공-5_부대공-07_002 배수공(1공구)_날개벽 6" xfId="25543"/>
    <cellStyle name="_부대공-5_부대공-07_002 배수공(1공구)_날개벽 7" xfId="25544"/>
    <cellStyle name="_부대공-5_부대공-07_002 배수공(1공구)_날개벽 8" xfId="25545"/>
    <cellStyle name="_부대공-5_부대공-07_날개벽" xfId="3785"/>
    <cellStyle name="_부대공-5_부대공-07_날개벽 2" xfId="3786"/>
    <cellStyle name="_부대공-5_부대공-07_날개벽 3" xfId="25546"/>
    <cellStyle name="_부대공-5_부대공-07_날개벽 4" xfId="25547"/>
    <cellStyle name="_부대공-5_부대공-07_날개벽 5" xfId="25548"/>
    <cellStyle name="_부대공-5_부대공-07_날개벽 6" xfId="25549"/>
    <cellStyle name="_부대공-5_부대공-07_날개벽 7" xfId="25550"/>
    <cellStyle name="_부대공-5_부대공-07_날개벽 8" xfId="25551"/>
    <cellStyle name="_부대공-5_산근" xfId="3787"/>
    <cellStyle name="_부대공-5_산근 2" xfId="3788"/>
    <cellStyle name="_부대공-5_산근 3" xfId="25552"/>
    <cellStyle name="_부대공-5_산근 4" xfId="25553"/>
    <cellStyle name="_부대공-5_산근 5" xfId="25554"/>
    <cellStyle name="_부대공-5_산근 6" xfId="25555"/>
    <cellStyle name="_부대공-5_산근 7" xfId="25556"/>
    <cellStyle name="_부대공-5_산근 8" xfId="25557"/>
    <cellStyle name="_부대공-5_산근_002 배수공(1공구)" xfId="3789"/>
    <cellStyle name="_부대공-5_산근_002 배수공(1공구) 2" xfId="3790"/>
    <cellStyle name="_부대공-5_산근_002 배수공(1공구) 3" xfId="25558"/>
    <cellStyle name="_부대공-5_산근_002 배수공(1공구) 4" xfId="25559"/>
    <cellStyle name="_부대공-5_산근_002 배수공(1공구) 5" xfId="25560"/>
    <cellStyle name="_부대공-5_산근_002 배수공(1공구) 6" xfId="25561"/>
    <cellStyle name="_부대공-5_산근_002 배수공(1공구) 7" xfId="25562"/>
    <cellStyle name="_부대공-5_산근_002 배수공(1공구) 8" xfId="25563"/>
    <cellStyle name="_부대공-5_산근_002 배수공(1공구)_날개벽" xfId="3791"/>
    <cellStyle name="_부대공-5_산근_002 배수공(1공구)_날개벽 2" xfId="3792"/>
    <cellStyle name="_부대공-5_산근_002 배수공(1공구)_날개벽 3" xfId="25564"/>
    <cellStyle name="_부대공-5_산근_002 배수공(1공구)_날개벽 4" xfId="25565"/>
    <cellStyle name="_부대공-5_산근_002 배수공(1공구)_날개벽 5" xfId="25566"/>
    <cellStyle name="_부대공-5_산근_002 배수공(1공구)_날개벽 6" xfId="25567"/>
    <cellStyle name="_부대공-5_산근_002 배수공(1공구)_날개벽 7" xfId="25568"/>
    <cellStyle name="_부대공-5_산근_002 배수공(1공구)_날개벽 8" xfId="25569"/>
    <cellStyle name="_부대공-5_산근_날개벽" xfId="3793"/>
    <cellStyle name="_부대공-5_산근_날개벽 2" xfId="3794"/>
    <cellStyle name="_부대공-5_산근_날개벽 3" xfId="25570"/>
    <cellStyle name="_부대공-5_산근_날개벽 4" xfId="25571"/>
    <cellStyle name="_부대공-5_산근_날개벽 5" xfId="25572"/>
    <cellStyle name="_부대공-5_산근_날개벽 6" xfId="25573"/>
    <cellStyle name="_부대공-5_산근_날개벽 7" xfId="25574"/>
    <cellStyle name="_부대공-5_산근_날개벽 8" xfId="25575"/>
    <cellStyle name="_부대공-5_우수공사1-11" xfId="3795"/>
    <cellStyle name="_부대공-5_우수공사1-11 2" xfId="3796"/>
    <cellStyle name="_부대공-5_우수공사1-11 3" xfId="25576"/>
    <cellStyle name="_부대공-5_우수공사1-11 4" xfId="25577"/>
    <cellStyle name="_부대공-5_우수공사1-11 5" xfId="25578"/>
    <cellStyle name="_부대공-5_우수공사1-11 6" xfId="25579"/>
    <cellStyle name="_부대공-5_우수공사1-11 7" xfId="25580"/>
    <cellStyle name="_부대공-5_우수공사1-11 8" xfId="25581"/>
    <cellStyle name="_부대공-5_우수공사1-11_002 배수공(1공구)" xfId="3797"/>
    <cellStyle name="_부대공-5_우수공사1-11_002 배수공(1공구) 2" xfId="3798"/>
    <cellStyle name="_부대공-5_우수공사1-11_002 배수공(1공구) 3" xfId="25582"/>
    <cellStyle name="_부대공-5_우수공사1-11_002 배수공(1공구) 4" xfId="25583"/>
    <cellStyle name="_부대공-5_우수공사1-11_002 배수공(1공구) 5" xfId="25584"/>
    <cellStyle name="_부대공-5_우수공사1-11_002 배수공(1공구) 6" xfId="25585"/>
    <cellStyle name="_부대공-5_우수공사1-11_002 배수공(1공구) 7" xfId="25586"/>
    <cellStyle name="_부대공-5_우수공사1-11_002 배수공(1공구) 8" xfId="25587"/>
    <cellStyle name="_부대공-5_우수공사1-11_002 배수공(1공구)_날개벽" xfId="3799"/>
    <cellStyle name="_부대공-5_우수공사1-11_002 배수공(1공구)_날개벽 2" xfId="3800"/>
    <cellStyle name="_부대공-5_우수공사1-11_002 배수공(1공구)_날개벽 3" xfId="25588"/>
    <cellStyle name="_부대공-5_우수공사1-11_002 배수공(1공구)_날개벽 4" xfId="25589"/>
    <cellStyle name="_부대공-5_우수공사1-11_002 배수공(1공구)_날개벽 5" xfId="25590"/>
    <cellStyle name="_부대공-5_우수공사1-11_002 배수공(1공구)_날개벽 6" xfId="25591"/>
    <cellStyle name="_부대공-5_우수공사1-11_002 배수공(1공구)_날개벽 7" xfId="25592"/>
    <cellStyle name="_부대공-5_우수공사1-11_002 배수공(1공구)_날개벽 8" xfId="25593"/>
    <cellStyle name="_부대공-5_우수공사1-11_날개벽" xfId="3801"/>
    <cellStyle name="_부대공-5_우수공사1-11_날개벽 2" xfId="3802"/>
    <cellStyle name="_부대공-5_우수공사1-11_날개벽 3" xfId="25594"/>
    <cellStyle name="_부대공-5_우수공사1-11_날개벽 4" xfId="25595"/>
    <cellStyle name="_부대공-5_우수공사1-11_날개벽 5" xfId="25596"/>
    <cellStyle name="_부대공-5_우수공사1-11_날개벽 6" xfId="25597"/>
    <cellStyle name="_부대공-5_우수공사1-11_날개벽 7" xfId="25598"/>
    <cellStyle name="_부대공-5_우수공사1-11_날개벽 8" xfId="25599"/>
    <cellStyle name="_부대공-5_우수공사1-4" xfId="3803"/>
    <cellStyle name="_부대공-5_우수공사1-4 2" xfId="3804"/>
    <cellStyle name="_부대공-5_우수공사1-4 3" xfId="25600"/>
    <cellStyle name="_부대공-5_우수공사1-4 4" xfId="25601"/>
    <cellStyle name="_부대공-5_우수공사1-4 5" xfId="25602"/>
    <cellStyle name="_부대공-5_우수공사1-4 6" xfId="25603"/>
    <cellStyle name="_부대공-5_우수공사1-4 7" xfId="25604"/>
    <cellStyle name="_부대공-5_우수공사1-4 8" xfId="25605"/>
    <cellStyle name="_부대공-5_우수공사1-4_002 배수공(1공구)" xfId="3805"/>
    <cellStyle name="_부대공-5_우수공사1-4_002 배수공(1공구) 2" xfId="3806"/>
    <cellStyle name="_부대공-5_우수공사1-4_002 배수공(1공구) 3" xfId="25606"/>
    <cellStyle name="_부대공-5_우수공사1-4_002 배수공(1공구) 4" xfId="25607"/>
    <cellStyle name="_부대공-5_우수공사1-4_002 배수공(1공구) 5" xfId="25608"/>
    <cellStyle name="_부대공-5_우수공사1-4_002 배수공(1공구) 6" xfId="25609"/>
    <cellStyle name="_부대공-5_우수공사1-4_002 배수공(1공구) 7" xfId="25610"/>
    <cellStyle name="_부대공-5_우수공사1-4_002 배수공(1공구) 8" xfId="25611"/>
    <cellStyle name="_부대공-5_우수공사1-4_002 배수공(1공구)_날개벽" xfId="3807"/>
    <cellStyle name="_부대공-5_우수공사1-4_002 배수공(1공구)_날개벽 2" xfId="3808"/>
    <cellStyle name="_부대공-5_우수공사1-4_002 배수공(1공구)_날개벽 3" xfId="25612"/>
    <cellStyle name="_부대공-5_우수공사1-4_002 배수공(1공구)_날개벽 4" xfId="25613"/>
    <cellStyle name="_부대공-5_우수공사1-4_002 배수공(1공구)_날개벽 5" xfId="25614"/>
    <cellStyle name="_부대공-5_우수공사1-4_002 배수공(1공구)_날개벽 6" xfId="25615"/>
    <cellStyle name="_부대공-5_우수공사1-4_002 배수공(1공구)_날개벽 7" xfId="25616"/>
    <cellStyle name="_부대공-5_우수공사1-4_002 배수공(1공구)_날개벽 8" xfId="25617"/>
    <cellStyle name="_부대공-5_우수공사1-4_날개벽" xfId="3809"/>
    <cellStyle name="_부대공-5_우수공사1-4_날개벽 2" xfId="3810"/>
    <cellStyle name="_부대공-5_우수공사1-4_날개벽 3" xfId="25618"/>
    <cellStyle name="_부대공-5_우수공사1-4_날개벽 4" xfId="25619"/>
    <cellStyle name="_부대공-5_우수공사1-4_날개벽 5" xfId="25620"/>
    <cellStyle name="_부대공-5_우수공사1-4_날개벽 6" xfId="25621"/>
    <cellStyle name="_부대공-5_우수공사1-4_날개벽 7" xfId="25622"/>
    <cellStyle name="_부대공-5_우수공사1-4_날개벽 8" xfId="25623"/>
    <cellStyle name="_부대공A" xfId="3811"/>
    <cellStyle name="_부대공A 2" xfId="25624"/>
    <cellStyle name="_부대공A_006_부대공(1BL)2" xfId="3812"/>
    <cellStyle name="_부대공A_01토공" xfId="3813"/>
    <cellStyle name="_부대공A_01토공(A-)" xfId="3814"/>
    <cellStyle name="_부대공A_05-가정배수관(WS)" xfId="25625"/>
    <cellStyle name="_부대공A_05-가정배수관(WS)_03-관부설공" xfId="25626"/>
    <cellStyle name="_부대공A_1-4.가시설공" xfId="25627"/>
    <cellStyle name="_부대공A_1-4.가시설공 2" xfId="25628"/>
    <cellStyle name="_부대공A_1-4.가시설공_1-4.가시설공" xfId="25629"/>
    <cellStyle name="_부대공A_1-4.가시설공_1-4.가시설공 2" xfId="25630"/>
    <cellStyle name="_부대공A_2.포장공(제1지구)" xfId="25631"/>
    <cellStyle name="_부대공A_2.포장공(제1지구) 2" xfId="25632"/>
    <cellStyle name="_부대공A_2.포장공(제1지구)_1-4.가시설공" xfId="25633"/>
    <cellStyle name="_부대공A_2.포장공(제1지구)_1-4.가시설공 2" xfId="25634"/>
    <cellStyle name="_부대공A_2.포장공(제1지구)_1-4.가시설공_1-4.가시설공" xfId="25635"/>
    <cellStyle name="_부대공A_2.포장공(제1지구)_1-4.가시설공_1-4.가시설공 2" xfId="25636"/>
    <cellStyle name="_부대공A_G-계산토공(관로)" xfId="3815"/>
    <cellStyle name="_부대공A_OS_3 관부설공1" xfId="25637"/>
    <cellStyle name="_부대공A_OS_3 관부설공1_3 관부설공" xfId="25638"/>
    <cellStyle name="_부대공A_OS_3 관부설공1_3 관부설공-1" xfId="25639"/>
    <cellStyle name="_부대공A_관로부(백신)" xfId="25640"/>
    <cellStyle name="_부대공A_수량산출서(가담2리)" xfId="3816"/>
    <cellStyle name="_부대공A_수량산출서(가담2리)_006_부대공(1BL)2" xfId="3817"/>
    <cellStyle name="_부대공A_수량산출서(가담2리)_수량산출서(가담2리)" xfId="3818"/>
    <cellStyle name="_부대공A_수량산출서(가담2리)_수량산출서(가담2리)_006_부대공(1BL)2" xfId="3819"/>
    <cellStyle name="_부대공A_수량산출서(가담2리)_수량산출서(가담2리)_오수본관수량산출(가담2)" xfId="3820"/>
    <cellStyle name="_부대공A_수량산출서(가담2리)_수량산출서(가담2리)_오수본관수량산출(가담2)_006_부대공(1BL)2" xfId="3821"/>
    <cellStyle name="_부대공A_수량산출서(곡교리)" xfId="3822"/>
    <cellStyle name="_부대공A_수량산출서(곡교리)_006_부대공(1BL)2" xfId="3823"/>
    <cellStyle name="_부대공A_수량산출서(곡교리)_수량산출서(가담2리)" xfId="3824"/>
    <cellStyle name="_부대공A_수량산출서(곡교리)_수량산출서(가담2리)_006_부대공(1BL)2" xfId="3825"/>
    <cellStyle name="_부대공A_수량산출서(곡교리)_수량산출서(가담2리)_오수본관수량산출(가담2)" xfId="3826"/>
    <cellStyle name="_부대공A_수량산출서(곡교리)_수량산출서(가담2리)_오수본관수량산출(가담2)_006_부대공(1BL)2" xfId="3827"/>
    <cellStyle name="_부대공A_오수본관수량산출(가담2)" xfId="3828"/>
    <cellStyle name="_부대공A_오수본관수량산출(가담2)_006_부대공(1BL)2" xfId="3829"/>
    <cellStyle name="_부대공A_우수3_관부설공●" xfId="25641"/>
    <cellStyle name="_부대공A_우수3_관부설공●_03-관부설공" xfId="25642"/>
    <cellStyle name="_부대공A_운반비" xfId="3830"/>
    <cellStyle name="_부대공A_운반비_총괄자재" xfId="3831"/>
    <cellStyle name="_부대공A_취수시설" xfId="25643"/>
    <cellStyle name="_부대공A_토공(3지구)" xfId="3832"/>
    <cellStyle name="_부대공A_토공(3지구)_01토공" xfId="3833"/>
    <cellStyle name="_부대공A_토공(3지구)_01토공(A-)" xfId="3834"/>
    <cellStyle name="_부대공A_토공(3지구)_G-계산토공(관로)" xfId="3835"/>
    <cellStyle name="_부대공A_토공(3지구)_운반비" xfId="3836"/>
    <cellStyle name="_부대공A_토공(3지구)_운반비_총괄자재" xfId="3837"/>
    <cellStyle name="_부대공A_토공(3지구)_토공(4지구)" xfId="3838"/>
    <cellStyle name="_부대공A_토공(3지구)_토공(4지구)_01토공" xfId="3839"/>
    <cellStyle name="_부대공A_토공(3지구)_토공(4지구)_01토공(A-)" xfId="3840"/>
    <cellStyle name="_부대공A_토공(3지구)_토공(4지구)_G-계산토공(관로)" xfId="3841"/>
    <cellStyle name="_부대공A_토공(3지구)_토공(4지구)_운반비" xfId="3842"/>
    <cellStyle name="_부대공A_토공(3지구)_토공(4지구)_운반비_총괄자재" xfId="3843"/>
    <cellStyle name="_부대공A_토공(3지구)_토공(4지구)_토공(4지구)" xfId="3844"/>
    <cellStyle name="_부대공A_토공(3지구)_토공(4지구)_토공(4지구)_01토공" xfId="3845"/>
    <cellStyle name="_부대공A_토공(3지구)_토공(4지구)_토공(4지구)_01토공(A-)" xfId="3846"/>
    <cellStyle name="_부대공A_토공(3지구)_토공(4지구)_토공(4지구)_G-계산토공(관로)" xfId="3847"/>
    <cellStyle name="_부대공A_토공(3지구)_토공(4지구)_토공(4지구)_운반비" xfId="3848"/>
    <cellStyle name="_부대공A_토공(3지구)_토공(4지구)_토공(4지구)_운반비_총괄자재" xfId="3849"/>
    <cellStyle name="_부대공A_토공(3지구)_토공(4지구)_토공(4지구)_토공-B" xfId="3850"/>
    <cellStyle name="_부대공A_토공(3지구)_토공(4지구)_토공-B" xfId="3851"/>
    <cellStyle name="_부대공A_토공(3지구)_토공-B" xfId="3852"/>
    <cellStyle name="_부대공A_토공(4지구)" xfId="3853"/>
    <cellStyle name="_부대공A_토공(4지구)_01토공" xfId="3854"/>
    <cellStyle name="_부대공A_토공(4지구)_01토공(A-)" xfId="3855"/>
    <cellStyle name="_부대공A_토공(4지구)_G-계산토공(관로)" xfId="3856"/>
    <cellStyle name="_부대공A_토공(4지구)_운반비" xfId="3857"/>
    <cellStyle name="_부대공A_토공(4지구)_운반비_총괄자재" xfId="3858"/>
    <cellStyle name="_부대공A_토공(4지구)_토공(4지구)" xfId="3859"/>
    <cellStyle name="_부대공A_토공(4지구)_토공(4지구)_01토공" xfId="3860"/>
    <cellStyle name="_부대공A_토공(4지구)_토공(4지구)_01토공(A-)" xfId="3861"/>
    <cellStyle name="_부대공A_토공(4지구)_토공(4지구)_G-계산토공(관로)" xfId="3862"/>
    <cellStyle name="_부대공A_토공(4지구)_토공(4지구)_운반비" xfId="3863"/>
    <cellStyle name="_부대공A_토공(4지구)_토공(4지구)_운반비_총괄자재" xfId="3864"/>
    <cellStyle name="_부대공A_토공(4지구)_토공(4지구)_토공(3지구)" xfId="3865"/>
    <cellStyle name="_부대공A_토공(4지구)_토공(4지구)_토공(3지구)_01토공" xfId="3866"/>
    <cellStyle name="_부대공A_토공(4지구)_토공(4지구)_토공(3지구)_01토공(A-)" xfId="3867"/>
    <cellStyle name="_부대공A_토공(4지구)_토공(4지구)_토공(3지구)_G-계산토공(관로)" xfId="3868"/>
    <cellStyle name="_부대공A_토공(4지구)_토공(4지구)_토공(3지구)_운반비" xfId="3869"/>
    <cellStyle name="_부대공A_토공(4지구)_토공(4지구)_토공(3지구)_운반비_총괄자재" xfId="3870"/>
    <cellStyle name="_부대공A_토공(4지구)_토공(4지구)_토공(3지구)_토공(4지구)" xfId="3871"/>
    <cellStyle name="_부대공A_토공(4지구)_토공(4지구)_토공(3지구)_토공(4지구)_01토공" xfId="3872"/>
    <cellStyle name="_부대공A_토공(4지구)_토공(4지구)_토공(3지구)_토공(4지구)_01토공(A-)" xfId="3873"/>
    <cellStyle name="_부대공A_토공(4지구)_토공(4지구)_토공(3지구)_토공(4지구)_G-계산토공(관로)" xfId="3874"/>
    <cellStyle name="_부대공A_토공(4지구)_토공(4지구)_토공(3지구)_토공(4지구)_운반비" xfId="3875"/>
    <cellStyle name="_부대공A_토공(4지구)_토공(4지구)_토공(3지구)_토공(4지구)_운반비_총괄자재" xfId="3876"/>
    <cellStyle name="_부대공A_토공(4지구)_토공(4지구)_토공(3지구)_토공(4지구)_토공(4지구)" xfId="3877"/>
    <cellStyle name="_부대공A_토공(4지구)_토공(4지구)_토공(3지구)_토공(4지구)_토공(4지구)_01토공" xfId="3878"/>
    <cellStyle name="_부대공A_토공(4지구)_토공(4지구)_토공(3지구)_토공(4지구)_토공(4지구)_01토공(A-)" xfId="3879"/>
    <cellStyle name="_부대공A_토공(4지구)_토공(4지구)_토공(3지구)_토공(4지구)_토공(4지구)_G-계산토공(관로)" xfId="3880"/>
    <cellStyle name="_부대공A_토공(4지구)_토공(4지구)_토공(3지구)_토공(4지구)_토공(4지구)_운반비" xfId="3881"/>
    <cellStyle name="_부대공A_토공(4지구)_토공(4지구)_토공(3지구)_토공(4지구)_토공(4지구)_운반비_총괄자재" xfId="3882"/>
    <cellStyle name="_부대공A_토공(4지구)_토공(4지구)_토공(3지구)_토공(4지구)_토공(4지구)_토공-B" xfId="3883"/>
    <cellStyle name="_부대공A_토공(4지구)_토공(4지구)_토공(3지구)_토공(4지구)_토공-B" xfId="3884"/>
    <cellStyle name="_부대공A_토공(4지구)_토공(4지구)_토공(3지구)_토공-B" xfId="3885"/>
    <cellStyle name="_부대공A_토공(4지구)_토공(4지구)_토공(4지구)" xfId="3886"/>
    <cellStyle name="_부대공A_토공(4지구)_토공(4지구)_토공(4지구)_01토공" xfId="3887"/>
    <cellStyle name="_부대공A_토공(4지구)_토공(4지구)_토공(4지구)_01토공(A-)" xfId="3888"/>
    <cellStyle name="_부대공A_토공(4지구)_토공(4지구)_토공(4지구)_G-계산토공(관로)" xfId="3889"/>
    <cellStyle name="_부대공A_토공(4지구)_토공(4지구)_토공(4지구)_운반비" xfId="3890"/>
    <cellStyle name="_부대공A_토공(4지구)_토공(4지구)_토공(4지구)_운반비_총괄자재" xfId="3891"/>
    <cellStyle name="_부대공A_토공(4지구)_토공(4지구)_토공(4지구)_토공-B" xfId="3892"/>
    <cellStyle name="_부대공A_토공(4지구)_토공(4지구)_토공-B" xfId="3893"/>
    <cellStyle name="_부대공A_토공(4지구)_토공-B" xfId="3894"/>
    <cellStyle name="_부대공A_토공-B" xfId="3895"/>
    <cellStyle name="_부대공A_토적계산서" xfId="25644"/>
    <cellStyle name="_부대공수량집계표(수상,상평리)" xfId="3896"/>
    <cellStyle name="_부대공집계" xfId="25645"/>
    <cellStyle name="_부대변경" xfId="25646"/>
    <cellStyle name="_부대수량0605" xfId="3897"/>
    <cellStyle name="_부대시설물수량산출" xfId="3898"/>
    <cellStyle name="_분천교수량집계" xfId="3899"/>
    <cellStyle name="_사당1동(전체)" xfId="25647"/>
    <cellStyle name="_사본 - 승본도로수량(금회분)" xfId="3900"/>
    <cellStyle name="_사본 - 승본도로수량(금회분) 2" xfId="25648"/>
    <cellStyle name="_사본 - 승본도로수량(금회분)_006_부대공(1BL)2" xfId="3901"/>
    <cellStyle name="_사본 - 승본도로수량(금회분)_01토공" xfId="3902"/>
    <cellStyle name="_사본 - 승본도로수량(금회분)_01토공(A-)" xfId="3903"/>
    <cellStyle name="_사본 - 승본도로수량(금회분)_05-가정배수관(WS)" xfId="25649"/>
    <cellStyle name="_사본 - 승본도로수량(금회분)_05-가정배수관(WS)_03-관부설공" xfId="25650"/>
    <cellStyle name="_사본 - 승본도로수량(금회분)_1-4.가시설공" xfId="25651"/>
    <cellStyle name="_사본 - 승본도로수량(금회분)_1-4.가시설공 2" xfId="25652"/>
    <cellStyle name="_사본 - 승본도로수량(금회분)_1-4.가시설공_1-4.가시설공" xfId="25653"/>
    <cellStyle name="_사본 - 승본도로수량(금회분)_1-4.가시설공_1-4.가시설공 2" xfId="25654"/>
    <cellStyle name="_사본 - 승본도로수량(금회분)_2.포장공(제1지구)" xfId="25655"/>
    <cellStyle name="_사본 - 승본도로수량(금회분)_2.포장공(제1지구) 2" xfId="25656"/>
    <cellStyle name="_사본 - 승본도로수량(금회분)_2.포장공(제1지구)_1-4.가시설공" xfId="25657"/>
    <cellStyle name="_사본 - 승본도로수량(금회분)_2.포장공(제1지구)_1-4.가시설공 2" xfId="25658"/>
    <cellStyle name="_사본 - 승본도로수량(금회분)_2.포장공(제1지구)_1-4.가시설공_1-4.가시설공" xfId="25659"/>
    <cellStyle name="_사본 - 승본도로수량(금회분)_2.포장공(제1지구)_1-4.가시설공_1-4.가시설공 2" xfId="25660"/>
    <cellStyle name="_사본 - 승본도로수량(금회분)_G-계산토공(관로)" xfId="3904"/>
    <cellStyle name="_사본 - 승본도로수량(금회분)_OS_3 관부설공1" xfId="25661"/>
    <cellStyle name="_사본 - 승본도로수량(금회분)_OS_3 관부설공1_3 관부설공" xfId="25662"/>
    <cellStyle name="_사본 - 승본도로수량(금회분)_OS_3 관부설공1_3 관부설공-1" xfId="25663"/>
    <cellStyle name="_사본 - 승본도로수량(금회분)_관로부(백신)" xfId="25664"/>
    <cellStyle name="_사본 - 승본도로수량(금회분)_수량산출서(가담2리)" xfId="3905"/>
    <cellStyle name="_사본 - 승본도로수량(금회분)_수량산출서(가담2리)_006_부대공(1BL)2" xfId="3906"/>
    <cellStyle name="_사본 - 승본도로수량(금회분)_수량산출서(가담2리)_수량산출서(가담2리)" xfId="3907"/>
    <cellStyle name="_사본 - 승본도로수량(금회분)_수량산출서(가담2리)_수량산출서(가담2리)_006_부대공(1BL)2" xfId="3908"/>
    <cellStyle name="_사본 - 승본도로수량(금회분)_수량산출서(가담2리)_수량산출서(가담2리)_오수본관수량산출(가담2)" xfId="3909"/>
    <cellStyle name="_사본 - 승본도로수량(금회분)_수량산출서(가담2리)_수량산출서(가담2리)_오수본관수량산출(가담2)_006_부대공(1BL)2" xfId="3910"/>
    <cellStyle name="_사본 - 승본도로수량(금회분)_수량산출서(곡교리)" xfId="3911"/>
    <cellStyle name="_사본 - 승본도로수량(금회분)_수량산출서(곡교리)_006_부대공(1BL)2" xfId="3912"/>
    <cellStyle name="_사본 - 승본도로수량(금회분)_수량산출서(곡교리)_수량산출서(가담2리)" xfId="3913"/>
    <cellStyle name="_사본 - 승본도로수량(금회분)_수량산출서(곡교리)_수량산출서(가담2리)_006_부대공(1BL)2" xfId="3914"/>
    <cellStyle name="_사본 - 승본도로수량(금회분)_수량산출서(곡교리)_수량산출서(가담2리)_오수본관수량산출(가담2)" xfId="3915"/>
    <cellStyle name="_사본 - 승본도로수량(금회분)_수량산출서(곡교리)_수량산출서(가담2리)_오수본관수량산출(가담2)_006_부대공(1BL)2" xfId="3916"/>
    <cellStyle name="_사본 - 승본도로수량(금회분)_오수본관수량산출(가담2)" xfId="3917"/>
    <cellStyle name="_사본 - 승본도로수량(금회분)_오수본관수량산출(가담2)_006_부대공(1BL)2" xfId="3918"/>
    <cellStyle name="_사본 - 승본도로수량(금회분)_우수3_관부설공●" xfId="25665"/>
    <cellStyle name="_사본 - 승본도로수량(금회분)_우수3_관부설공●_03-관부설공" xfId="25666"/>
    <cellStyle name="_사본 - 승본도로수량(금회분)_운반비" xfId="3919"/>
    <cellStyle name="_사본 - 승본도로수량(금회분)_운반비_총괄자재" xfId="3920"/>
    <cellStyle name="_사본 - 승본도로수량(금회분)_취수시설" xfId="25667"/>
    <cellStyle name="_사본 - 승본도로수량(금회분)_토공(3지구)" xfId="3921"/>
    <cellStyle name="_사본 - 승본도로수량(금회분)_토공(3지구)_01토공" xfId="3922"/>
    <cellStyle name="_사본 - 승본도로수량(금회분)_토공(3지구)_01토공(A-)" xfId="3923"/>
    <cellStyle name="_사본 - 승본도로수량(금회분)_토공(3지구)_G-계산토공(관로)" xfId="3924"/>
    <cellStyle name="_사본 - 승본도로수량(금회분)_토공(3지구)_운반비" xfId="3925"/>
    <cellStyle name="_사본 - 승본도로수량(금회분)_토공(3지구)_운반비_총괄자재" xfId="3926"/>
    <cellStyle name="_사본 - 승본도로수량(금회분)_토공(3지구)_토공(4지구)" xfId="3927"/>
    <cellStyle name="_사본 - 승본도로수량(금회분)_토공(3지구)_토공(4지구)_01토공" xfId="3928"/>
    <cellStyle name="_사본 - 승본도로수량(금회분)_토공(3지구)_토공(4지구)_01토공(A-)" xfId="3929"/>
    <cellStyle name="_사본 - 승본도로수량(금회분)_토공(3지구)_토공(4지구)_G-계산토공(관로)" xfId="3930"/>
    <cellStyle name="_사본 - 승본도로수량(금회분)_토공(3지구)_토공(4지구)_운반비" xfId="3931"/>
    <cellStyle name="_사본 - 승본도로수량(금회분)_토공(3지구)_토공(4지구)_운반비_총괄자재" xfId="3932"/>
    <cellStyle name="_사본 - 승본도로수량(금회분)_토공(3지구)_토공(4지구)_토공(4지구)" xfId="3933"/>
    <cellStyle name="_사본 - 승본도로수량(금회분)_토공(3지구)_토공(4지구)_토공(4지구)_01토공" xfId="3934"/>
    <cellStyle name="_사본 - 승본도로수량(금회분)_토공(3지구)_토공(4지구)_토공(4지구)_01토공(A-)" xfId="3935"/>
    <cellStyle name="_사본 - 승본도로수량(금회분)_토공(3지구)_토공(4지구)_토공(4지구)_G-계산토공(관로)" xfId="3936"/>
    <cellStyle name="_사본 - 승본도로수량(금회분)_토공(3지구)_토공(4지구)_토공(4지구)_운반비" xfId="3937"/>
    <cellStyle name="_사본 - 승본도로수량(금회분)_토공(3지구)_토공(4지구)_토공(4지구)_운반비_총괄자재" xfId="3938"/>
    <cellStyle name="_사본 - 승본도로수량(금회분)_토공(3지구)_토공(4지구)_토공(4지구)_토공-B" xfId="3939"/>
    <cellStyle name="_사본 - 승본도로수량(금회분)_토공(3지구)_토공(4지구)_토공-B" xfId="3940"/>
    <cellStyle name="_사본 - 승본도로수량(금회분)_토공(3지구)_토공-B" xfId="3941"/>
    <cellStyle name="_사본 - 승본도로수량(금회분)_토공(4지구)" xfId="3942"/>
    <cellStyle name="_사본 - 승본도로수량(금회분)_토공(4지구)_01토공" xfId="3943"/>
    <cellStyle name="_사본 - 승본도로수량(금회분)_토공(4지구)_01토공(A-)" xfId="3944"/>
    <cellStyle name="_사본 - 승본도로수량(금회분)_토공(4지구)_G-계산토공(관로)" xfId="3945"/>
    <cellStyle name="_사본 - 승본도로수량(금회분)_토공(4지구)_운반비" xfId="3946"/>
    <cellStyle name="_사본 - 승본도로수량(금회분)_토공(4지구)_운반비_총괄자재" xfId="3947"/>
    <cellStyle name="_사본 - 승본도로수량(금회분)_토공(4지구)_토공(4지구)" xfId="3948"/>
    <cellStyle name="_사본 - 승본도로수량(금회분)_토공(4지구)_토공(4지구)_01토공" xfId="3949"/>
    <cellStyle name="_사본 - 승본도로수량(금회분)_토공(4지구)_토공(4지구)_01토공(A-)" xfId="3950"/>
    <cellStyle name="_사본 - 승본도로수량(금회분)_토공(4지구)_토공(4지구)_G-계산토공(관로)" xfId="3951"/>
    <cellStyle name="_사본 - 승본도로수량(금회분)_토공(4지구)_토공(4지구)_운반비" xfId="3952"/>
    <cellStyle name="_사본 - 승본도로수량(금회분)_토공(4지구)_토공(4지구)_운반비_총괄자재" xfId="3953"/>
    <cellStyle name="_사본 - 승본도로수량(금회분)_토공(4지구)_토공(4지구)_토공(3지구)" xfId="3954"/>
    <cellStyle name="_사본 - 승본도로수량(금회분)_토공(4지구)_토공(4지구)_토공(3지구)_01토공" xfId="3955"/>
    <cellStyle name="_사본 - 승본도로수량(금회분)_토공(4지구)_토공(4지구)_토공(3지구)_01토공(A-)" xfId="3956"/>
    <cellStyle name="_사본 - 승본도로수량(금회분)_토공(4지구)_토공(4지구)_토공(3지구)_G-계산토공(관로)" xfId="3957"/>
    <cellStyle name="_사본 - 승본도로수량(금회분)_토공(4지구)_토공(4지구)_토공(3지구)_운반비" xfId="3958"/>
    <cellStyle name="_사본 - 승본도로수량(금회분)_토공(4지구)_토공(4지구)_토공(3지구)_운반비_총괄자재" xfId="3959"/>
    <cellStyle name="_사본 - 승본도로수량(금회분)_토공(4지구)_토공(4지구)_토공(3지구)_토공(4지구)" xfId="3960"/>
    <cellStyle name="_사본 - 승본도로수량(금회분)_토공(4지구)_토공(4지구)_토공(3지구)_토공(4지구)_01토공" xfId="3961"/>
    <cellStyle name="_사본 - 승본도로수량(금회분)_토공(4지구)_토공(4지구)_토공(3지구)_토공(4지구)_01토공(A-)" xfId="3962"/>
    <cellStyle name="_사본 - 승본도로수량(금회분)_토공(4지구)_토공(4지구)_토공(3지구)_토공(4지구)_G-계산토공(관로)" xfId="3963"/>
    <cellStyle name="_사본 - 승본도로수량(금회분)_토공(4지구)_토공(4지구)_토공(3지구)_토공(4지구)_운반비" xfId="3964"/>
    <cellStyle name="_사본 - 승본도로수량(금회분)_토공(4지구)_토공(4지구)_토공(3지구)_토공(4지구)_운반비_총괄자재" xfId="3965"/>
    <cellStyle name="_사본 - 승본도로수량(금회분)_토공(4지구)_토공(4지구)_토공(3지구)_토공(4지구)_토공(4지구)" xfId="3966"/>
    <cellStyle name="_사본 - 승본도로수량(금회분)_토공(4지구)_토공(4지구)_토공(3지구)_토공(4지구)_토공(4지구)_01토공" xfId="3967"/>
    <cellStyle name="_사본 - 승본도로수량(금회분)_토공(4지구)_토공(4지구)_토공(3지구)_토공(4지구)_토공(4지구)_01토공(A-)" xfId="3968"/>
    <cellStyle name="_사본 - 승본도로수량(금회분)_토공(4지구)_토공(4지구)_토공(3지구)_토공(4지구)_토공(4지구)_G-계산토공(관로)" xfId="3969"/>
    <cellStyle name="_사본 - 승본도로수량(금회분)_토공(4지구)_토공(4지구)_토공(3지구)_토공(4지구)_토공(4지구)_운반비" xfId="3970"/>
    <cellStyle name="_사본 - 승본도로수량(금회분)_토공(4지구)_토공(4지구)_토공(3지구)_토공(4지구)_토공(4지구)_운반비_총괄자재" xfId="3971"/>
    <cellStyle name="_사본 - 승본도로수량(금회분)_토공(4지구)_토공(4지구)_토공(3지구)_토공(4지구)_토공(4지구)_토공-B" xfId="3972"/>
    <cellStyle name="_사본 - 승본도로수량(금회분)_토공(4지구)_토공(4지구)_토공(3지구)_토공(4지구)_토공-B" xfId="3973"/>
    <cellStyle name="_사본 - 승본도로수량(금회분)_토공(4지구)_토공(4지구)_토공(3지구)_토공-B" xfId="3974"/>
    <cellStyle name="_사본 - 승본도로수량(금회분)_토공(4지구)_토공(4지구)_토공(4지구)" xfId="3975"/>
    <cellStyle name="_사본 - 승본도로수량(금회분)_토공(4지구)_토공(4지구)_토공(4지구)_01토공" xfId="3976"/>
    <cellStyle name="_사본 - 승본도로수량(금회분)_토공(4지구)_토공(4지구)_토공(4지구)_01토공(A-)" xfId="3977"/>
    <cellStyle name="_사본 - 승본도로수량(금회분)_토공(4지구)_토공(4지구)_토공(4지구)_G-계산토공(관로)" xfId="3978"/>
    <cellStyle name="_사본 - 승본도로수량(금회분)_토공(4지구)_토공(4지구)_토공(4지구)_운반비" xfId="3979"/>
    <cellStyle name="_사본 - 승본도로수량(금회분)_토공(4지구)_토공(4지구)_토공(4지구)_운반비_총괄자재" xfId="3980"/>
    <cellStyle name="_사본 - 승본도로수량(금회분)_토공(4지구)_토공(4지구)_토공(4지구)_토공-B" xfId="3981"/>
    <cellStyle name="_사본 - 승본도로수량(금회분)_토공(4지구)_토공(4지구)_토공-B" xfId="3982"/>
    <cellStyle name="_사본 - 승본도로수량(금회분)_토공(4지구)_토공-B" xfId="3983"/>
    <cellStyle name="_사본 - 승본도로수량(금회분)_토공-B" xfId="3984"/>
    <cellStyle name="_사본 - 승본도로수량(금회분)_토적계산서" xfId="25668"/>
    <cellStyle name="_사업소단가" xfId="25669"/>
    <cellStyle name="_산근" xfId="3985"/>
    <cellStyle name="_산근 2" xfId="3986"/>
    <cellStyle name="_산근 3" xfId="25670"/>
    <cellStyle name="_산근 4" xfId="25671"/>
    <cellStyle name="_산근 5" xfId="25672"/>
    <cellStyle name="_산근 6" xfId="25673"/>
    <cellStyle name="_산근 7" xfId="25674"/>
    <cellStyle name="_산근 8" xfId="25675"/>
    <cellStyle name="_산근_002 배수공(1공구)" xfId="3987"/>
    <cellStyle name="_산근_002 배수공(1공구) 2" xfId="3988"/>
    <cellStyle name="_산근_002 배수공(1공구) 3" xfId="25676"/>
    <cellStyle name="_산근_002 배수공(1공구) 4" xfId="25677"/>
    <cellStyle name="_산근_002 배수공(1공구) 5" xfId="25678"/>
    <cellStyle name="_산근_002 배수공(1공구) 6" xfId="25679"/>
    <cellStyle name="_산근_002 배수공(1공구) 7" xfId="25680"/>
    <cellStyle name="_산근_002 배수공(1공구) 8" xfId="25681"/>
    <cellStyle name="_산근_002 배수공(1공구)_날개벽" xfId="3989"/>
    <cellStyle name="_산근_002 배수공(1공구)_날개벽 2" xfId="3990"/>
    <cellStyle name="_산근_002 배수공(1공구)_날개벽 3" xfId="25682"/>
    <cellStyle name="_산근_002 배수공(1공구)_날개벽 4" xfId="25683"/>
    <cellStyle name="_산근_002 배수공(1공구)_날개벽 5" xfId="25684"/>
    <cellStyle name="_산근_002 배수공(1공구)_날개벽 6" xfId="25685"/>
    <cellStyle name="_산근_002 배수공(1공구)_날개벽 7" xfId="25686"/>
    <cellStyle name="_산근_002 배수공(1공구)_날개벽 8" xfId="25687"/>
    <cellStyle name="_산근_날개벽" xfId="3991"/>
    <cellStyle name="_산근_날개벽 2" xfId="3992"/>
    <cellStyle name="_산근_날개벽 3" xfId="25688"/>
    <cellStyle name="_산근_날개벽 4" xfId="25689"/>
    <cellStyle name="_산근_날개벽 5" xfId="25690"/>
    <cellStyle name="_산근_날개벽 6" xfId="25691"/>
    <cellStyle name="_산근_날개벽 7" xfId="25692"/>
    <cellStyle name="_산근_날개벽 8" xfId="25693"/>
    <cellStyle name="_산동 농협동로지소 청사 신축공사-1" xfId="25694"/>
    <cellStyle name="_산동 농협동로지소 청사 신축공사-1_1" xfId="25695"/>
    <cellStyle name="_산수말토공" xfId="3993"/>
    <cellStyle name="_산출근거" xfId="3994"/>
    <cellStyle name="_산출근거(광양)" xfId="25696"/>
    <cellStyle name="_산출근거(광양)_2.3_퇴수관로" xfId="25697"/>
    <cellStyle name="_산출근거(광양)_교각" xfId="25698"/>
    <cellStyle name="_산출근거(광양)_교각_2.3_퇴수관로" xfId="25699"/>
    <cellStyle name="_산출근거(광양)_교각_봉남교 교각수량" xfId="25700"/>
    <cellStyle name="_산출근거(광양)_교각_봉남교 교각수량_2.3_퇴수관로" xfId="25701"/>
    <cellStyle name="_산출근거(광양)_교각_봉남교 교대수량" xfId="25702"/>
    <cellStyle name="_산출근거(광양)_교각_봉남교 교대수량_2.3_퇴수관로" xfId="25703"/>
    <cellStyle name="_산출근거(광양)_교각_봉남교 상-하부수량-1" xfId="25704"/>
    <cellStyle name="_산출근거(광양)_교각_봉남교 상-하부수량-1_2.3_퇴수관로" xfId="25705"/>
    <cellStyle name="_산출근거(광양)_교각_봉남교 상-하부수량-3" xfId="25706"/>
    <cellStyle name="_산출근거(광양)_교각_봉남교 상-하부수량-3_2.3_퇴수관로" xfId="25707"/>
    <cellStyle name="_산출근거(광양)_교각_봉남교 상-하부수량-8" xfId="25708"/>
    <cellStyle name="_산출근거(광양)_교각_봉남교 상-하부수량-8_2.3_퇴수관로" xfId="25709"/>
    <cellStyle name="_산출근거(광양)_교량별총괄집계(신리5교)" xfId="25710"/>
    <cellStyle name="_산출근거(광양)_교량별총괄집계(신리5교)_2.3_퇴수관로" xfId="25711"/>
    <cellStyle name="_산출근거(광양)_교량별총괄집계(신리5교)_교각" xfId="25712"/>
    <cellStyle name="_산출근거(광양)_교량별총괄집계(신리5교)_교각_2.3_퇴수관로" xfId="25713"/>
    <cellStyle name="_산출근거(광양)_교량별총괄집계(신리5교)_교각_봉남교 교각수량" xfId="25714"/>
    <cellStyle name="_산출근거(광양)_교량별총괄집계(신리5교)_교각_봉남교 교각수량_2.3_퇴수관로" xfId="25715"/>
    <cellStyle name="_산출근거(광양)_교량별총괄집계(신리5교)_교각_봉남교 교대수량" xfId="25716"/>
    <cellStyle name="_산출근거(광양)_교량별총괄집계(신리5교)_교각_봉남교 교대수량_2.3_퇴수관로" xfId="25717"/>
    <cellStyle name="_산출근거(광양)_교량별총괄집계(신리5교)_교각_봉남교 상-하부수량-1" xfId="25718"/>
    <cellStyle name="_산출근거(광양)_교량별총괄집계(신리5교)_교각_봉남교 상-하부수량-1_2.3_퇴수관로" xfId="25719"/>
    <cellStyle name="_산출근거(광양)_교량별총괄집계(신리5교)_교각_봉남교 상-하부수량-3" xfId="25720"/>
    <cellStyle name="_산출근거(광양)_교량별총괄집계(신리5교)_교각_봉남교 상-하부수량-3_2.3_퇴수관로" xfId="25721"/>
    <cellStyle name="_산출근거(광양)_교량별총괄집계(신리5교)_교각_봉남교 상-하부수량-8" xfId="25722"/>
    <cellStyle name="_산출근거(광양)_교량별총괄집계(신리5교)_교각_봉남교 상-하부수량-8_2.3_퇴수관로" xfId="25723"/>
    <cellStyle name="_산출근거(광양)_교량별총괄집계(신리5교)_대곡교 교각일반" xfId="25724"/>
    <cellStyle name="_산출근거(광양)_교량별총괄집계(신리5교)_대곡교 교각일반_2.3_퇴수관로" xfId="25725"/>
    <cellStyle name="_산출근거(광양)_교량별총괄집계(신리5교)_대곡교 교각일반_봉남교 교각수량" xfId="25726"/>
    <cellStyle name="_산출근거(광양)_교량별총괄집계(신리5교)_대곡교 교각일반_봉남교 교각수량_2.3_퇴수관로" xfId="25727"/>
    <cellStyle name="_산출근거(광양)_교량별총괄집계(신리5교)_대곡교 교각일반_봉남교 교대수량" xfId="25728"/>
    <cellStyle name="_산출근거(광양)_교량별총괄집계(신리5교)_대곡교 교각일반_봉남교 교대수량_2.3_퇴수관로" xfId="25729"/>
    <cellStyle name="_산출근거(광양)_교량별총괄집계(신리5교)_대곡교 교각일반_봉남교 상-하부수량-1" xfId="25730"/>
    <cellStyle name="_산출근거(광양)_교량별총괄집계(신리5교)_대곡교 교각일반_봉남교 상-하부수량-1_2.3_퇴수관로" xfId="25731"/>
    <cellStyle name="_산출근거(광양)_교량별총괄집계(신리5교)_대곡교 교각일반_봉남교 상-하부수량-3" xfId="25732"/>
    <cellStyle name="_산출근거(광양)_교량별총괄집계(신리5교)_대곡교 교각일반_봉남교 상-하부수량-3_2.3_퇴수관로" xfId="25733"/>
    <cellStyle name="_산출근거(광양)_교량별총괄집계(신리5교)_대곡교 교각일반_봉남교 상-하부수량-8" xfId="25734"/>
    <cellStyle name="_산출근거(광양)_교량별총괄집계(신리5교)_대곡교 교각일반_봉남교 상-하부수량-8_2.3_퇴수관로" xfId="25735"/>
    <cellStyle name="_산출근거(광양)_교량별총괄집계(신리5교)_대곡교 교각일반수량" xfId="25736"/>
    <cellStyle name="_산출근거(광양)_교량별총괄집계(신리5교)_대곡교 교각일반수량_2.3_퇴수관로" xfId="25737"/>
    <cellStyle name="_산출근거(광양)_교량별총괄집계(신리5교)_대곡교 교각일반수량_봉남교 교각수량" xfId="25738"/>
    <cellStyle name="_산출근거(광양)_교량별총괄집계(신리5교)_대곡교 교각일반수량_봉남교 교각수량_2.3_퇴수관로" xfId="25739"/>
    <cellStyle name="_산출근거(광양)_교량별총괄집계(신리5교)_대곡교 교각일반수량_봉남교 교대수량" xfId="25740"/>
    <cellStyle name="_산출근거(광양)_교량별총괄집계(신리5교)_대곡교 교각일반수량_봉남교 교대수량_2.3_퇴수관로" xfId="25741"/>
    <cellStyle name="_산출근거(광양)_교량별총괄집계(신리5교)_대곡교 교각일반수량_봉남교 상-하부수량-1" xfId="25742"/>
    <cellStyle name="_산출근거(광양)_교량별총괄집계(신리5교)_대곡교 교각일반수량_봉남교 상-하부수량-1_2.3_퇴수관로" xfId="25743"/>
    <cellStyle name="_산출근거(광양)_교량별총괄집계(신리5교)_대곡교 교각일반수량_봉남교 상-하부수량-3" xfId="25744"/>
    <cellStyle name="_산출근거(광양)_교량별총괄집계(신리5교)_대곡교 교각일반수량_봉남교 상-하부수량-3_2.3_퇴수관로" xfId="25745"/>
    <cellStyle name="_산출근거(광양)_교량별총괄집계(신리5교)_대곡교 교각일반수량_봉남교 상-하부수량-8" xfId="25746"/>
    <cellStyle name="_산출근거(광양)_교량별총괄집계(신리5교)_대곡교 교각일반수량_봉남교 상-하부수량-8_2.3_퇴수관로" xfId="25747"/>
    <cellStyle name="_산출근거(광양)_교량별총괄집계(신리5교)_대곡교 교대" xfId="25748"/>
    <cellStyle name="_산출근거(광양)_교량별총괄집계(신리5교)_대곡교 교대_2.3_퇴수관로" xfId="25749"/>
    <cellStyle name="_산출근거(광양)_교량별총괄집계(신리5교)_대곡교 교대_봉남교 교각수량" xfId="25750"/>
    <cellStyle name="_산출근거(광양)_교량별총괄집계(신리5교)_대곡교 교대_봉남교 교각수량_2.3_퇴수관로" xfId="25751"/>
    <cellStyle name="_산출근거(광양)_교량별총괄집계(신리5교)_대곡교 교대_봉남교 교대수량" xfId="25752"/>
    <cellStyle name="_산출근거(광양)_교량별총괄집계(신리5교)_대곡교 교대_봉남교 교대수량_2.3_퇴수관로" xfId="25753"/>
    <cellStyle name="_산출근거(광양)_교량별총괄집계(신리5교)_대곡교 교대_봉남교 상-하부수량-1" xfId="25754"/>
    <cellStyle name="_산출근거(광양)_교량별총괄집계(신리5교)_대곡교 교대_봉남교 상-하부수량-1_2.3_퇴수관로" xfId="25755"/>
    <cellStyle name="_산출근거(광양)_교량별총괄집계(신리5교)_대곡교 교대_봉남교 상-하부수량-3" xfId="25756"/>
    <cellStyle name="_산출근거(광양)_교량별총괄집계(신리5교)_대곡교 교대_봉남교 상-하부수량-3_2.3_퇴수관로" xfId="25757"/>
    <cellStyle name="_산출근거(광양)_교량별총괄집계(신리5교)_대곡교 교대_봉남교 상-하부수량-8" xfId="25758"/>
    <cellStyle name="_산출근거(광양)_교량별총괄집계(신리5교)_대곡교 교대_봉남교 상-하부수량-8_2.3_퇴수관로" xfId="25759"/>
    <cellStyle name="_산출근거(광양)_교량별총괄집계(신리5교)_대곡교 상부수량" xfId="25760"/>
    <cellStyle name="_산출근거(광양)_교량별총괄집계(신리5교)_대곡교 상부수량_2.3_퇴수관로" xfId="25761"/>
    <cellStyle name="_산출근거(광양)_교량별총괄집계(신리5교)_대곡교 상부수량_봉남교 교각수량" xfId="25762"/>
    <cellStyle name="_산출근거(광양)_교량별총괄집계(신리5교)_대곡교 상부수량_봉남교 교각수량_2.3_퇴수관로" xfId="25763"/>
    <cellStyle name="_산출근거(광양)_교량별총괄집계(신리5교)_대곡교 상부수량_봉남교 교대수량" xfId="25764"/>
    <cellStyle name="_산출근거(광양)_교량별총괄집계(신리5교)_대곡교 상부수량_봉남교 교대수량_2.3_퇴수관로" xfId="25765"/>
    <cellStyle name="_산출근거(광양)_교량별총괄집계(신리5교)_대곡교 상부수량_봉남교 상-하부수량-1" xfId="25766"/>
    <cellStyle name="_산출근거(광양)_교량별총괄집계(신리5교)_대곡교 상부수량_봉남교 상-하부수량-1_2.3_퇴수관로" xfId="25767"/>
    <cellStyle name="_산출근거(광양)_교량별총괄집계(신리5교)_대곡교 상부수량_봉남교 상-하부수량-3" xfId="25768"/>
    <cellStyle name="_산출근거(광양)_교량별총괄집계(신리5교)_대곡교 상부수량_봉남교 상-하부수량-3_2.3_퇴수관로" xfId="25769"/>
    <cellStyle name="_산출근거(광양)_교량별총괄집계(신리5교)_대곡교 상부수량_봉남교 상-하부수량-8" xfId="25770"/>
    <cellStyle name="_산출근거(광양)_교량별총괄집계(신리5교)_대곡교 상부수량_봉남교 상-하부수량-8_2.3_퇴수관로" xfId="25771"/>
    <cellStyle name="_산출근거(광양)_교량별총괄집계(신리5교)_대곡교 일반수량" xfId="25772"/>
    <cellStyle name="_산출근거(광양)_교량별총괄집계(신리5교)_대곡교 일반수량_2.3_퇴수관로" xfId="25773"/>
    <cellStyle name="_산출근거(광양)_교량별총괄집계(신리5교)_대곡교 일반수량_봉남교 교각수량" xfId="25774"/>
    <cellStyle name="_산출근거(광양)_교량별총괄집계(신리5교)_대곡교 일반수량_봉남교 교각수량_2.3_퇴수관로" xfId="25775"/>
    <cellStyle name="_산출근거(광양)_교량별총괄집계(신리5교)_대곡교 일반수량_봉남교 교대수량" xfId="25776"/>
    <cellStyle name="_산출근거(광양)_교량별총괄집계(신리5교)_대곡교 일반수량_봉남교 교대수량_2.3_퇴수관로" xfId="25777"/>
    <cellStyle name="_산출근거(광양)_교량별총괄집계(신리5교)_대곡교 일반수량_봉남교 상-하부수량-1" xfId="25778"/>
    <cellStyle name="_산출근거(광양)_교량별총괄집계(신리5교)_대곡교 일반수량_봉남교 상-하부수량-1_2.3_퇴수관로" xfId="25779"/>
    <cellStyle name="_산출근거(광양)_교량별총괄집계(신리5교)_대곡교 일반수량_봉남교 상-하부수량-3" xfId="25780"/>
    <cellStyle name="_산출근거(광양)_교량별총괄집계(신리5교)_대곡교 일반수량_봉남교 상-하부수량-3_2.3_퇴수관로" xfId="25781"/>
    <cellStyle name="_산출근거(광양)_교량별총괄집계(신리5교)_대곡교 일반수량_봉남교 상-하부수량-8" xfId="25782"/>
    <cellStyle name="_산출근거(광양)_교량별총괄집계(신리5교)_대곡교 일반수량_봉남교 상-하부수량-8_2.3_퇴수관로" xfId="25783"/>
    <cellStyle name="_산출근거(광양)_교량별총괄집계(신리5교)_대곡교(교대수량)" xfId="25784"/>
    <cellStyle name="_산출근거(광양)_교량별총괄집계(신리5교)_대곡교(교대수량)_2.3_퇴수관로" xfId="25785"/>
    <cellStyle name="_산출근거(광양)_교량별총괄집계(신리5교)_대곡교(교대수량)_봉남교 교각수량" xfId="25786"/>
    <cellStyle name="_산출근거(광양)_교량별총괄집계(신리5교)_대곡교(교대수량)_봉남교 교각수량_2.3_퇴수관로" xfId="25787"/>
    <cellStyle name="_산출근거(광양)_교량별총괄집계(신리5교)_대곡교(교대수량)_봉남교 교대수량" xfId="25788"/>
    <cellStyle name="_산출근거(광양)_교량별총괄집계(신리5교)_대곡교(교대수량)_봉남교 교대수량_2.3_퇴수관로" xfId="25789"/>
    <cellStyle name="_산출근거(광양)_교량별총괄집계(신리5교)_대곡교(교대수량)_봉남교 상-하부수량-1" xfId="25790"/>
    <cellStyle name="_산출근거(광양)_교량별총괄집계(신리5교)_대곡교(교대수량)_봉남교 상-하부수량-1_2.3_퇴수관로" xfId="25791"/>
    <cellStyle name="_산출근거(광양)_교량별총괄집계(신리5교)_대곡교(교대수량)_봉남교 상-하부수량-3" xfId="25792"/>
    <cellStyle name="_산출근거(광양)_교량별총괄집계(신리5교)_대곡교(교대수량)_봉남교 상-하부수량-3_2.3_퇴수관로" xfId="25793"/>
    <cellStyle name="_산출근거(광양)_교량별총괄집계(신리5교)_대곡교(교대수량)_봉남교 상-하부수량-8" xfId="25794"/>
    <cellStyle name="_산출근거(광양)_교량별총괄집계(신리5교)_대곡교(교대수량)_봉남교 상-하부수량-8_2.3_퇴수관로" xfId="25795"/>
    <cellStyle name="_산출근거(광양)_교량별총괄집계(신리5교)_대곡교(진짜)" xfId="25796"/>
    <cellStyle name="_산출근거(광양)_교량별총괄집계(신리5교)_대곡교(진짜)_2.3_퇴수관로" xfId="25797"/>
    <cellStyle name="_산출근거(광양)_교량별총괄집계(신리5교)_대곡교(진짜)_봉남교 교각수량" xfId="25798"/>
    <cellStyle name="_산출근거(광양)_교량별총괄집계(신리5교)_대곡교(진짜)_봉남교 교각수량_2.3_퇴수관로" xfId="25799"/>
    <cellStyle name="_산출근거(광양)_교량별총괄집계(신리5교)_대곡교(진짜)_봉남교 교대수량" xfId="25800"/>
    <cellStyle name="_산출근거(광양)_교량별총괄집계(신리5교)_대곡교(진짜)_봉남교 교대수량_2.3_퇴수관로" xfId="25801"/>
    <cellStyle name="_산출근거(광양)_교량별총괄집계(신리5교)_대곡교(진짜)_봉남교 상-하부수량-1" xfId="25802"/>
    <cellStyle name="_산출근거(광양)_교량별총괄집계(신리5교)_대곡교(진짜)_봉남교 상-하부수량-1_2.3_퇴수관로" xfId="25803"/>
    <cellStyle name="_산출근거(광양)_교량별총괄집계(신리5교)_대곡교(진짜)_봉남교 상-하부수량-3" xfId="25804"/>
    <cellStyle name="_산출근거(광양)_교량별총괄집계(신리5교)_대곡교(진짜)_봉남교 상-하부수량-3_2.3_퇴수관로" xfId="25805"/>
    <cellStyle name="_산출근거(광양)_교량별총괄집계(신리5교)_대곡교(진짜)_봉남교 상-하부수량-8" xfId="25806"/>
    <cellStyle name="_산출근거(광양)_교량별총괄집계(신리5교)_대곡교(진짜)_봉남교 상-하부수량-8_2.3_퇴수관로" xfId="25807"/>
    <cellStyle name="_산출근거(광양)_교량별총괄집계(신리5교)_대곡교(진짜진짜)" xfId="25808"/>
    <cellStyle name="_산출근거(광양)_교량별총괄집계(신리5교)_대곡교(진짜진짜)_2.3_퇴수관로" xfId="25809"/>
    <cellStyle name="_산출근거(광양)_교량별총괄집계(신리5교)_대곡교(진짜진짜)_봉남교 교각수량" xfId="25810"/>
    <cellStyle name="_산출근거(광양)_교량별총괄집계(신리5교)_대곡교(진짜진짜)_봉남교 교각수량_2.3_퇴수관로" xfId="25811"/>
    <cellStyle name="_산출근거(광양)_교량별총괄집계(신리5교)_대곡교(진짜진짜)_봉남교 교대수량" xfId="25812"/>
    <cellStyle name="_산출근거(광양)_교량별총괄집계(신리5교)_대곡교(진짜진짜)_봉남교 교대수량_2.3_퇴수관로" xfId="25813"/>
    <cellStyle name="_산출근거(광양)_교량별총괄집계(신리5교)_대곡교(진짜진짜)_봉남교 상-하부수량-1" xfId="25814"/>
    <cellStyle name="_산출근거(광양)_교량별총괄집계(신리5교)_대곡교(진짜진짜)_봉남교 상-하부수량-1_2.3_퇴수관로" xfId="25815"/>
    <cellStyle name="_산출근거(광양)_교량별총괄집계(신리5교)_대곡교(진짜진짜)_봉남교 상-하부수량-3" xfId="25816"/>
    <cellStyle name="_산출근거(광양)_교량별총괄집계(신리5교)_대곡교(진짜진짜)_봉남교 상-하부수량-3_2.3_퇴수관로" xfId="25817"/>
    <cellStyle name="_산출근거(광양)_교량별총괄집계(신리5교)_대곡교(진짜진짜)_봉남교 상-하부수량-8" xfId="25818"/>
    <cellStyle name="_산출근거(광양)_교량별총괄집계(신리5교)_대곡교(진짜진짜)_봉남교 상-하부수량-8_2.3_퇴수관로" xfId="25819"/>
    <cellStyle name="_산출근거(광양)_교량별총괄집계(신리5교)_축내교 교각일반수량" xfId="25820"/>
    <cellStyle name="_산출근거(광양)_교량별총괄집계(신리5교)_축내교 교각일반수량_2.3_퇴수관로" xfId="25821"/>
    <cellStyle name="_산출근거(광양)_교량별총괄집계(신리5교)_축내교 교각일반수량_봉남교 교각수량" xfId="25822"/>
    <cellStyle name="_산출근거(광양)_교량별총괄집계(신리5교)_축내교 교각일반수량_봉남교 교각수량_2.3_퇴수관로" xfId="25823"/>
    <cellStyle name="_산출근거(광양)_교량별총괄집계(신리5교)_축내교 교각일반수량_봉남교 교대수량" xfId="25824"/>
    <cellStyle name="_산출근거(광양)_교량별총괄집계(신리5교)_축내교 교각일반수량_봉남교 교대수량_2.3_퇴수관로" xfId="25825"/>
    <cellStyle name="_산출근거(광양)_교량별총괄집계(신리5교)_축내교 상부수량" xfId="25826"/>
    <cellStyle name="_산출근거(광양)_교량별총괄집계(신리5교)_축내교 상부수량_2.3_퇴수관로" xfId="25827"/>
    <cellStyle name="_산출근거(광양)_교량별총괄집계(신리5교)_축내교 상부수량_봉남교 교각수량" xfId="25828"/>
    <cellStyle name="_산출근거(광양)_교량별총괄집계(신리5교)_축내교 상부수량_봉남교 교각수량_2.3_퇴수관로" xfId="25829"/>
    <cellStyle name="_산출근거(광양)_교량별총괄집계(신리5교)_축내교 상부수량_봉남교 교대수량" xfId="25830"/>
    <cellStyle name="_산출근거(광양)_교량별총괄집계(신리5교)_축내교 상부수량_봉남교 교대수량_2.3_퇴수관로" xfId="25831"/>
    <cellStyle name="_산출근거(광양)_교량별총괄집계(신리5교)_축내교 총괄수량" xfId="25832"/>
    <cellStyle name="_산출근거(광양)_교량별총괄집계(신리5교)_축내교 총괄수량_2.3_퇴수관로" xfId="25833"/>
    <cellStyle name="_산출근거(광양)_교량별총괄집계(신리5교)_축내교 총괄수량_봉남교 교각수량" xfId="25834"/>
    <cellStyle name="_산출근거(광양)_교량별총괄집계(신리5교)_축내교 총괄수량_봉남교 교각수량_2.3_퇴수관로" xfId="25835"/>
    <cellStyle name="_산출근거(광양)_교량별총괄집계(신리5교)_축내교 총괄수량_봉남교 교대수량" xfId="25836"/>
    <cellStyle name="_산출근거(광양)_교량별총괄집계(신리5교)_축내교 총괄수량_봉남교 교대수량_2.3_퇴수관로" xfId="25837"/>
    <cellStyle name="_산출근거(광양)_교량별총괄집계(신리5교)_축내교(교대수량)" xfId="25838"/>
    <cellStyle name="_산출근거(광양)_교량별총괄집계(신리5교)_축내교(교대수량)_2.3_퇴수관로" xfId="25839"/>
    <cellStyle name="_산출근거(광양)_교량별총괄집계(신리5교)_축내교(교대수량)_봉남교 교각수량" xfId="25840"/>
    <cellStyle name="_산출근거(광양)_교량별총괄집계(신리5교)_축내교(교대수량)_봉남교 교각수량_2.3_퇴수관로" xfId="25841"/>
    <cellStyle name="_산출근거(광양)_교량별총괄집계(신리5교)_축내교(교대수량)_봉남교 교대수량" xfId="25842"/>
    <cellStyle name="_산출근거(광양)_교량별총괄집계(신리5교)_축내교(교대수량)_봉남교 교대수량_2.3_퇴수관로" xfId="25843"/>
    <cellStyle name="_산출근거(광양)_교량별총괄집계(신리5교)_축내교(교대수량)_봉남교 상-하부수량-1" xfId="25844"/>
    <cellStyle name="_산출근거(광양)_교량별총괄집계(신리5교)_축내교(교대수량)_봉남교 상-하부수량-1_2.3_퇴수관로" xfId="25845"/>
    <cellStyle name="_산출근거(광양)_교량별총괄집계(신리5교)_축내교(교대수량)_봉남교 상-하부수량-3" xfId="25846"/>
    <cellStyle name="_산출근거(광양)_교량별총괄집계(신리5교)_축내교(교대수량)_봉남교 상-하부수량-3_2.3_퇴수관로" xfId="25847"/>
    <cellStyle name="_산출근거(광양)_교량별총괄집계(신리5교)_축내교(교대수량)_봉남교 상-하부수량-8" xfId="25848"/>
    <cellStyle name="_산출근거(광양)_교량별총괄집계(신리5교)_축내교(교대수량)_봉남교 상-하부수량-8_2.3_퇴수관로" xfId="25849"/>
    <cellStyle name="_산출근거(광양)_교량별총괄집계(신리5교)_축내교(진짜진짜)" xfId="25850"/>
    <cellStyle name="_산출근거(광양)_교량별총괄집계(신리5교)_축내교(진짜진짜)_2.3_퇴수관로" xfId="25851"/>
    <cellStyle name="_산출근거(광양)_교량별총괄집계(신리5교)_축내교(진짜진짜)_봉남교 교각수량" xfId="25852"/>
    <cellStyle name="_산출근거(광양)_교량별총괄집계(신리5교)_축내교(진짜진짜)_봉남교 교각수량_2.3_퇴수관로" xfId="25853"/>
    <cellStyle name="_산출근거(광양)_교량별총괄집계(신리5교)_축내교(진짜진짜)_봉남교 교대수량" xfId="25854"/>
    <cellStyle name="_산출근거(광양)_교량별총괄집계(신리5교)_축내교(진짜진짜)_봉남교 교대수량_2.3_퇴수관로" xfId="25855"/>
    <cellStyle name="_산출근거(광양)_교량별총괄집계(신리5교)_축내교(진짜진짜)_봉남교 상-하부수량-1" xfId="25856"/>
    <cellStyle name="_산출근거(광양)_교량별총괄집계(신리5교)_축내교(진짜진짜)_봉남교 상-하부수량-1_2.3_퇴수관로" xfId="25857"/>
    <cellStyle name="_산출근거(광양)_교량별총괄집계(신리5교)_축내교(진짜진짜)_봉남교 상-하부수량-3" xfId="25858"/>
    <cellStyle name="_산출근거(광양)_교량별총괄집계(신리5교)_축내교(진짜진짜)_봉남교 상-하부수량-3_2.3_퇴수관로" xfId="25859"/>
    <cellStyle name="_산출근거(광양)_교량별총괄집계(신리5교)_축내교(진짜진짜)_봉남교 상-하부수량-8" xfId="25860"/>
    <cellStyle name="_산출근거(광양)_교량별총괄집계(신리5교)_축내교(진짜진짜)_봉남교 상-하부수량-8_2.3_퇴수관로" xfId="25861"/>
    <cellStyle name="_산출근거(광양)_대곡교 교각일반" xfId="25862"/>
    <cellStyle name="_산출근거(광양)_대곡교 교각일반_2.3_퇴수관로" xfId="25863"/>
    <cellStyle name="_산출근거(광양)_대곡교 교각일반_봉남교 교각수량" xfId="25864"/>
    <cellStyle name="_산출근거(광양)_대곡교 교각일반_봉남교 교각수량_2.3_퇴수관로" xfId="25865"/>
    <cellStyle name="_산출근거(광양)_대곡교 교각일반_봉남교 교대수량" xfId="25866"/>
    <cellStyle name="_산출근거(광양)_대곡교 교각일반_봉남교 교대수량_2.3_퇴수관로" xfId="25867"/>
    <cellStyle name="_산출근거(광양)_대곡교 교각일반_봉남교 상-하부수량-1" xfId="25868"/>
    <cellStyle name="_산출근거(광양)_대곡교 교각일반_봉남교 상-하부수량-1_2.3_퇴수관로" xfId="25869"/>
    <cellStyle name="_산출근거(광양)_대곡교 교각일반_봉남교 상-하부수량-3" xfId="25870"/>
    <cellStyle name="_산출근거(광양)_대곡교 교각일반_봉남교 상-하부수량-3_2.3_퇴수관로" xfId="25871"/>
    <cellStyle name="_산출근거(광양)_대곡교 교각일반_봉남교 상-하부수량-8" xfId="25872"/>
    <cellStyle name="_산출근거(광양)_대곡교 교각일반_봉남교 상-하부수량-8_2.3_퇴수관로" xfId="25873"/>
    <cellStyle name="_산출근거(광양)_대곡교 교각일반수량" xfId="25874"/>
    <cellStyle name="_산출근거(광양)_대곡교 교각일반수량_2.3_퇴수관로" xfId="25875"/>
    <cellStyle name="_산출근거(광양)_대곡교 교각일반수량_봉남교 교각수량" xfId="25876"/>
    <cellStyle name="_산출근거(광양)_대곡교 교각일반수량_봉남교 교각수량_2.3_퇴수관로" xfId="25877"/>
    <cellStyle name="_산출근거(광양)_대곡교 교각일반수량_봉남교 교대수량" xfId="25878"/>
    <cellStyle name="_산출근거(광양)_대곡교 교각일반수량_봉남교 교대수량_2.3_퇴수관로" xfId="25879"/>
    <cellStyle name="_산출근거(광양)_대곡교 교각일반수량_봉남교 상-하부수량-1" xfId="25880"/>
    <cellStyle name="_산출근거(광양)_대곡교 교각일반수량_봉남교 상-하부수량-1_2.3_퇴수관로" xfId="25881"/>
    <cellStyle name="_산출근거(광양)_대곡교 교각일반수량_봉남교 상-하부수량-3" xfId="25882"/>
    <cellStyle name="_산출근거(광양)_대곡교 교각일반수량_봉남교 상-하부수량-3_2.3_퇴수관로" xfId="25883"/>
    <cellStyle name="_산출근거(광양)_대곡교 교각일반수량_봉남교 상-하부수량-8" xfId="25884"/>
    <cellStyle name="_산출근거(광양)_대곡교 교각일반수량_봉남교 상-하부수량-8_2.3_퇴수관로" xfId="25885"/>
    <cellStyle name="_산출근거(광양)_대곡교 교대" xfId="25886"/>
    <cellStyle name="_산출근거(광양)_대곡교 교대_2.3_퇴수관로" xfId="25887"/>
    <cellStyle name="_산출근거(광양)_대곡교 교대_봉남교 교각수량" xfId="25888"/>
    <cellStyle name="_산출근거(광양)_대곡교 교대_봉남교 교각수량_2.3_퇴수관로" xfId="25889"/>
    <cellStyle name="_산출근거(광양)_대곡교 교대_봉남교 교대수량" xfId="25890"/>
    <cellStyle name="_산출근거(광양)_대곡교 교대_봉남교 교대수량_2.3_퇴수관로" xfId="25891"/>
    <cellStyle name="_산출근거(광양)_대곡교 교대_봉남교 상-하부수량-1" xfId="25892"/>
    <cellStyle name="_산출근거(광양)_대곡교 교대_봉남교 상-하부수량-1_2.3_퇴수관로" xfId="25893"/>
    <cellStyle name="_산출근거(광양)_대곡교 교대_봉남교 상-하부수량-3" xfId="25894"/>
    <cellStyle name="_산출근거(광양)_대곡교 교대_봉남교 상-하부수량-3_2.3_퇴수관로" xfId="25895"/>
    <cellStyle name="_산출근거(광양)_대곡교 교대_봉남교 상-하부수량-8" xfId="25896"/>
    <cellStyle name="_산출근거(광양)_대곡교 교대_봉남교 상-하부수량-8_2.3_퇴수관로" xfId="25897"/>
    <cellStyle name="_산출근거(광양)_대곡교 상부수량" xfId="25898"/>
    <cellStyle name="_산출근거(광양)_대곡교 상부수량_2.3_퇴수관로" xfId="25899"/>
    <cellStyle name="_산출근거(광양)_대곡교 상부수량_봉남교 교각수량" xfId="25900"/>
    <cellStyle name="_산출근거(광양)_대곡교 상부수량_봉남교 교각수량_2.3_퇴수관로" xfId="25901"/>
    <cellStyle name="_산출근거(광양)_대곡교 상부수량_봉남교 교대수량" xfId="25902"/>
    <cellStyle name="_산출근거(광양)_대곡교 상부수량_봉남교 교대수량_2.3_퇴수관로" xfId="25903"/>
    <cellStyle name="_산출근거(광양)_대곡교 상부수량_봉남교 상-하부수량-1" xfId="25904"/>
    <cellStyle name="_산출근거(광양)_대곡교 상부수량_봉남교 상-하부수량-1_2.3_퇴수관로" xfId="25905"/>
    <cellStyle name="_산출근거(광양)_대곡교 상부수량_봉남교 상-하부수량-3" xfId="25906"/>
    <cellStyle name="_산출근거(광양)_대곡교 상부수량_봉남교 상-하부수량-3_2.3_퇴수관로" xfId="25907"/>
    <cellStyle name="_산출근거(광양)_대곡교 상부수량_봉남교 상-하부수량-8" xfId="25908"/>
    <cellStyle name="_산출근거(광양)_대곡교 상부수량_봉남교 상-하부수량-8_2.3_퇴수관로" xfId="25909"/>
    <cellStyle name="_산출근거(광양)_대곡교 일반수량" xfId="25910"/>
    <cellStyle name="_산출근거(광양)_대곡교 일반수량_2.3_퇴수관로" xfId="25911"/>
    <cellStyle name="_산출근거(광양)_대곡교 일반수량_봉남교 교각수량" xfId="25912"/>
    <cellStyle name="_산출근거(광양)_대곡교 일반수량_봉남교 교각수량_2.3_퇴수관로" xfId="25913"/>
    <cellStyle name="_산출근거(광양)_대곡교 일반수량_봉남교 교대수량" xfId="25914"/>
    <cellStyle name="_산출근거(광양)_대곡교 일반수량_봉남교 교대수량_2.3_퇴수관로" xfId="25915"/>
    <cellStyle name="_산출근거(광양)_대곡교 일반수량_봉남교 상-하부수량-1" xfId="25916"/>
    <cellStyle name="_산출근거(광양)_대곡교 일반수량_봉남교 상-하부수량-1_2.3_퇴수관로" xfId="25917"/>
    <cellStyle name="_산출근거(광양)_대곡교 일반수량_봉남교 상-하부수량-3" xfId="25918"/>
    <cellStyle name="_산출근거(광양)_대곡교 일반수량_봉남교 상-하부수량-3_2.3_퇴수관로" xfId="25919"/>
    <cellStyle name="_산출근거(광양)_대곡교 일반수량_봉남교 상-하부수량-8" xfId="25920"/>
    <cellStyle name="_산출근거(광양)_대곡교 일반수량_봉남교 상-하부수량-8_2.3_퇴수관로" xfId="25921"/>
    <cellStyle name="_산출근거(광양)_대곡교(교대수량)" xfId="25922"/>
    <cellStyle name="_산출근거(광양)_대곡교(교대수량)_2.3_퇴수관로" xfId="25923"/>
    <cellStyle name="_산출근거(광양)_대곡교(교대수량)_봉남교 교각수량" xfId="25924"/>
    <cellStyle name="_산출근거(광양)_대곡교(교대수량)_봉남교 교각수량_2.3_퇴수관로" xfId="25925"/>
    <cellStyle name="_산출근거(광양)_대곡교(교대수량)_봉남교 교대수량" xfId="25926"/>
    <cellStyle name="_산출근거(광양)_대곡교(교대수량)_봉남교 교대수량_2.3_퇴수관로" xfId="25927"/>
    <cellStyle name="_산출근거(광양)_대곡교(교대수량)_봉남교 상-하부수량-1" xfId="25928"/>
    <cellStyle name="_산출근거(광양)_대곡교(교대수량)_봉남교 상-하부수량-1_2.3_퇴수관로" xfId="25929"/>
    <cellStyle name="_산출근거(광양)_대곡교(교대수량)_봉남교 상-하부수량-3" xfId="25930"/>
    <cellStyle name="_산출근거(광양)_대곡교(교대수량)_봉남교 상-하부수량-3_2.3_퇴수관로" xfId="25931"/>
    <cellStyle name="_산출근거(광양)_대곡교(교대수량)_봉남교 상-하부수량-8" xfId="25932"/>
    <cellStyle name="_산출근거(광양)_대곡교(교대수량)_봉남교 상-하부수량-8_2.3_퇴수관로" xfId="25933"/>
    <cellStyle name="_산출근거(광양)_대곡교(진짜)" xfId="25934"/>
    <cellStyle name="_산출근거(광양)_대곡교(진짜)_2.3_퇴수관로" xfId="25935"/>
    <cellStyle name="_산출근거(광양)_대곡교(진짜)_봉남교 교각수량" xfId="25936"/>
    <cellStyle name="_산출근거(광양)_대곡교(진짜)_봉남교 교각수량_2.3_퇴수관로" xfId="25937"/>
    <cellStyle name="_산출근거(광양)_대곡교(진짜)_봉남교 교대수량" xfId="25938"/>
    <cellStyle name="_산출근거(광양)_대곡교(진짜)_봉남교 교대수량_2.3_퇴수관로" xfId="25939"/>
    <cellStyle name="_산출근거(광양)_대곡교(진짜)_봉남교 상-하부수량-1" xfId="25940"/>
    <cellStyle name="_산출근거(광양)_대곡교(진짜)_봉남교 상-하부수량-1_2.3_퇴수관로" xfId="25941"/>
    <cellStyle name="_산출근거(광양)_대곡교(진짜)_봉남교 상-하부수량-3" xfId="25942"/>
    <cellStyle name="_산출근거(광양)_대곡교(진짜)_봉남교 상-하부수량-3_2.3_퇴수관로" xfId="25943"/>
    <cellStyle name="_산출근거(광양)_대곡교(진짜)_봉남교 상-하부수량-8" xfId="25944"/>
    <cellStyle name="_산출근거(광양)_대곡교(진짜)_봉남교 상-하부수량-8_2.3_퇴수관로" xfId="25945"/>
    <cellStyle name="_산출근거(광양)_대곡교(진짜진짜)" xfId="25946"/>
    <cellStyle name="_산출근거(광양)_대곡교(진짜진짜)_2.3_퇴수관로" xfId="25947"/>
    <cellStyle name="_산출근거(광양)_대곡교(진짜진짜)_봉남교 교각수량" xfId="25948"/>
    <cellStyle name="_산출근거(광양)_대곡교(진짜진짜)_봉남교 교각수량_2.3_퇴수관로" xfId="25949"/>
    <cellStyle name="_산출근거(광양)_대곡교(진짜진짜)_봉남교 교대수량" xfId="25950"/>
    <cellStyle name="_산출근거(광양)_대곡교(진짜진짜)_봉남교 교대수량_2.3_퇴수관로" xfId="25951"/>
    <cellStyle name="_산출근거(광양)_대곡교(진짜진짜)_봉남교 상-하부수량-1" xfId="25952"/>
    <cellStyle name="_산출근거(광양)_대곡교(진짜진짜)_봉남교 상-하부수량-1_2.3_퇴수관로" xfId="25953"/>
    <cellStyle name="_산출근거(광양)_대곡교(진짜진짜)_봉남교 상-하부수량-3" xfId="25954"/>
    <cellStyle name="_산출근거(광양)_대곡교(진짜진짜)_봉남교 상-하부수량-3_2.3_퇴수관로" xfId="25955"/>
    <cellStyle name="_산출근거(광양)_대곡교(진짜진짜)_봉남교 상-하부수량-8" xfId="25956"/>
    <cellStyle name="_산출근거(광양)_대곡교(진짜진짜)_봉남교 상-하부수량-8_2.3_퇴수관로" xfId="25957"/>
    <cellStyle name="_산출근거(광양)_신리5교 상부" xfId="25958"/>
    <cellStyle name="_산출근거(광양)_신리5교 상부_2.3_퇴수관로" xfId="25959"/>
    <cellStyle name="_산출근거(광양)_신리5교 상부_교각" xfId="25960"/>
    <cellStyle name="_산출근거(광양)_신리5교 상부_교각_2.3_퇴수관로" xfId="25961"/>
    <cellStyle name="_산출근거(광양)_신리5교 상부_교각_봉남교 교각수량" xfId="25962"/>
    <cellStyle name="_산출근거(광양)_신리5교 상부_교각_봉남교 교각수량_2.3_퇴수관로" xfId="25963"/>
    <cellStyle name="_산출근거(광양)_신리5교 상부_교각_봉남교 교대수량" xfId="25964"/>
    <cellStyle name="_산출근거(광양)_신리5교 상부_교각_봉남교 교대수량_2.3_퇴수관로" xfId="25965"/>
    <cellStyle name="_산출근거(광양)_신리5교 상부_교각_봉남교 상-하부수량-1" xfId="25966"/>
    <cellStyle name="_산출근거(광양)_신리5교 상부_교각_봉남교 상-하부수량-1_2.3_퇴수관로" xfId="25967"/>
    <cellStyle name="_산출근거(광양)_신리5교 상부_교각_봉남교 상-하부수량-3" xfId="25968"/>
    <cellStyle name="_산출근거(광양)_신리5교 상부_교각_봉남교 상-하부수량-3_2.3_퇴수관로" xfId="25969"/>
    <cellStyle name="_산출근거(광양)_신리5교 상부_교각_봉남교 상-하부수량-8" xfId="25970"/>
    <cellStyle name="_산출근거(광양)_신리5교 상부_교각_봉남교 상-하부수량-8_2.3_퇴수관로" xfId="25971"/>
    <cellStyle name="_산출근거(광양)_신리5교 상부_대곡교 교각일반" xfId="25972"/>
    <cellStyle name="_산출근거(광양)_신리5교 상부_대곡교 교각일반_2.3_퇴수관로" xfId="25973"/>
    <cellStyle name="_산출근거(광양)_신리5교 상부_대곡교 교각일반_봉남교 교각수량" xfId="25974"/>
    <cellStyle name="_산출근거(광양)_신리5교 상부_대곡교 교각일반_봉남교 교각수량_2.3_퇴수관로" xfId="25975"/>
    <cellStyle name="_산출근거(광양)_신리5교 상부_대곡교 교각일반_봉남교 교대수량" xfId="25976"/>
    <cellStyle name="_산출근거(광양)_신리5교 상부_대곡교 교각일반_봉남교 교대수량_2.3_퇴수관로" xfId="25977"/>
    <cellStyle name="_산출근거(광양)_신리5교 상부_대곡교 교각일반_봉남교 상-하부수량-1" xfId="25978"/>
    <cellStyle name="_산출근거(광양)_신리5교 상부_대곡교 교각일반_봉남교 상-하부수량-1_2.3_퇴수관로" xfId="25979"/>
    <cellStyle name="_산출근거(광양)_신리5교 상부_대곡교 교각일반_봉남교 상-하부수량-3" xfId="25980"/>
    <cellStyle name="_산출근거(광양)_신리5교 상부_대곡교 교각일반_봉남교 상-하부수량-3_2.3_퇴수관로" xfId="25981"/>
    <cellStyle name="_산출근거(광양)_신리5교 상부_대곡교 교각일반_봉남교 상-하부수량-8" xfId="25982"/>
    <cellStyle name="_산출근거(광양)_신리5교 상부_대곡교 교각일반_봉남교 상-하부수량-8_2.3_퇴수관로" xfId="25983"/>
    <cellStyle name="_산출근거(광양)_신리5교 상부_대곡교 교각일반수량" xfId="25984"/>
    <cellStyle name="_산출근거(광양)_신리5교 상부_대곡교 교각일반수량_2.3_퇴수관로" xfId="25985"/>
    <cellStyle name="_산출근거(광양)_신리5교 상부_대곡교 교각일반수량_봉남교 교각수량" xfId="25986"/>
    <cellStyle name="_산출근거(광양)_신리5교 상부_대곡교 교각일반수량_봉남교 교각수량_2.3_퇴수관로" xfId="25987"/>
    <cellStyle name="_산출근거(광양)_신리5교 상부_대곡교 교각일반수량_봉남교 교대수량" xfId="25988"/>
    <cellStyle name="_산출근거(광양)_신리5교 상부_대곡교 교각일반수량_봉남교 교대수량_2.3_퇴수관로" xfId="25989"/>
    <cellStyle name="_산출근거(광양)_신리5교 상부_대곡교 교각일반수량_봉남교 상-하부수량-1" xfId="25990"/>
    <cellStyle name="_산출근거(광양)_신리5교 상부_대곡교 교각일반수량_봉남교 상-하부수량-1_2.3_퇴수관로" xfId="25991"/>
    <cellStyle name="_산출근거(광양)_신리5교 상부_대곡교 교각일반수량_봉남교 상-하부수량-3" xfId="25992"/>
    <cellStyle name="_산출근거(광양)_신리5교 상부_대곡교 교각일반수량_봉남교 상-하부수량-3_2.3_퇴수관로" xfId="25993"/>
    <cellStyle name="_산출근거(광양)_신리5교 상부_대곡교 교각일반수량_봉남교 상-하부수량-8" xfId="25994"/>
    <cellStyle name="_산출근거(광양)_신리5교 상부_대곡교 교각일반수량_봉남교 상-하부수량-8_2.3_퇴수관로" xfId="25995"/>
    <cellStyle name="_산출근거(광양)_신리5교 상부_대곡교 교대" xfId="25996"/>
    <cellStyle name="_산출근거(광양)_신리5교 상부_대곡교 교대_2.3_퇴수관로" xfId="25997"/>
    <cellStyle name="_산출근거(광양)_신리5교 상부_대곡교 교대_봉남교 교각수량" xfId="25998"/>
    <cellStyle name="_산출근거(광양)_신리5교 상부_대곡교 교대_봉남교 교각수량_2.3_퇴수관로" xfId="25999"/>
    <cellStyle name="_산출근거(광양)_신리5교 상부_대곡교 교대_봉남교 교대수량" xfId="26000"/>
    <cellStyle name="_산출근거(광양)_신리5교 상부_대곡교 교대_봉남교 교대수량_2.3_퇴수관로" xfId="26001"/>
    <cellStyle name="_산출근거(광양)_신리5교 상부_대곡교 교대_봉남교 상-하부수량-1" xfId="26002"/>
    <cellStyle name="_산출근거(광양)_신리5교 상부_대곡교 교대_봉남교 상-하부수량-1_2.3_퇴수관로" xfId="26003"/>
    <cellStyle name="_산출근거(광양)_신리5교 상부_대곡교 교대_봉남교 상-하부수량-3" xfId="26004"/>
    <cellStyle name="_산출근거(광양)_신리5교 상부_대곡교 교대_봉남교 상-하부수량-3_2.3_퇴수관로" xfId="26005"/>
    <cellStyle name="_산출근거(광양)_신리5교 상부_대곡교 교대_봉남교 상-하부수량-8" xfId="26006"/>
    <cellStyle name="_산출근거(광양)_신리5교 상부_대곡교 교대_봉남교 상-하부수량-8_2.3_퇴수관로" xfId="26007"/>
    <cellStyle name="_산출근거(광양)_신리5교 상부_대곡교 상부수량" xfId="26008"/>
    <cellStyle name="_산출근거(광양)_신리5교 상부_대곡교 상부수량_2.3_퇴수관로" xfId="26009"/>
    <cellStyle name="_산출근거(광양)_신리5교 상부_대곡교 상부수량_봉남교 교각수량" xfId="26010"/>
    <cellStyle name="_산출근거(광양)_신리5교 상부_대곡교 상부수량_봉남교 교각수량_2.3_퇴수관로" xfId="26011"/>
    <cellStyle name="_산출근거(광양)_신리5교 상부_대곡교 상부수량_봉남교 교대수량" xfId="26012"/>
    <cellStyle name="_산출근거(광양)_신리5교 상부_대곡교 상부수량_봉남교 교대수량_2.3_퇴수관로" xfId="26013"/>
    <cellStyle name="_산출근거(광양)_신리5교 상부_대곡교 상부수량_봉남교 상-하부수량-1" xfId="26014"/>
    <cellStyle name="_산출근거(광양)_신리5교 상부_대곡교 상부수량_봉남교 상-하부수량-1_2.3_퇴수관로" xfId="26015"/>
    <cellStyle name="_산출근거(광양)_신리5교 상부_대곡교 상부수량_봉남교 상-하부수량-3" xfId="26016"/>
    <cellStyle name="_산출근거(광양)_신리5교 상부_대곡교 상부수량_봉남교 상-하부수량-3_2.3_퇴수관로" xfId="26017"/>
    <cellStyle name="_산출근거(광양)_신리5교 상부_대곡교 상부수량_봉남교 상-하부수량-8" xfId="26018"/>
    <cellStyle name="_산출근거(광양)_신리5교 상부_대곡교 상부수량_봉남교 상-하부수량-8_2.3_퇴수관로" xfId="26019"/>
    <cellStyle name="_산출근거(광양)_신리5교 상부_대곡교 일반수량" xfId="26020"/>
    <cellStyle name="_산출근거(광양)_신리5교 상부_대곡교 일반수량_2.3_퇴수관로" xfId="26021"/>
    <cellStyle name="_산출근거(광양)_신리5교 상부_대곡교 일반수량_봉남교 교각수량" xfId="26022"/>
    <cellStyle name="_산출근거(광양)_신리5교 상부_대곡교 일반수량_봉남교 교각수량_2.3_퇴수관로" xfId="26023"/>
    <cellStyle name="_산출근거(광양)_신리5교 상부_대곡교 일반수량_봉남교 교대수량" xfId="26024"/>
    <cellStyle name="_산출근거(광양)_신리5교 상부_대곡교 일반수량_봉남교 교대수량_2.3_퇴수관로" xfId="26025"/>
    <cellStyle name="_산출근거(광양)_신리5교 상부_대곡교 일반수량_봉남교 상-하부수량-1" xfId="26026"/>
    <cellStyle name="_산출근거(광양)_신리5교 상부_대곡교 일반수량_봉남교 상-하부수량-1_2.3_퇴수관로" xfId="26027"/>
    <cellStyle name="_산출근거(광양)_신리5교 상부_대곡교 일반수량_봉남교 상-하부수량-3" xfId="26028"/>
    <cellStyle name="_산출근거(광양)_신리5교 상부_대곡교 일반수량_봉남교 상-하부수량-3_2.3_퇴수관로" xfId="26029"/>
    <cellStyle name="_산출근거(광양)_신리5교 상부_대곡교 일반수량_봉남교 상-하부수량-8" xfId="26030"/>
    <cellStyle name="_산출근거(광양)_신리5교 상부_대곡교 일반수량_봉남교 상-하부수량-8_2.3_퇴수관로" xfId="26031"/>
    <cellStyle name="_산출근거(광양)_신리5교 상부_대곡교(교대수량)" xfId="26032"/>
    <cellStyle name="_산출근거(광양)_신리5교 상부_대곡교(교대수량)_2.3_퇴수관로" xfId="26033"/>
    <cellStyle name="_산출근거(광양)_신리5교 상부_대곡교(교대수량)_봉남교 교각수량" xfId="26034"/>
    <cellStyle name="_산출근거(광양)_신리5교 상부_대곡교(교대수량)_봉남교 교각수량_2.3_퇴수관로" xfId="26035"/>
    <cellStyle name="_산출근거(광양)_신리5교 상부_대곡교(교대수량)_봉남교 교대수량" xfId="26036"/>
    <cellStyle name="_산출근거(광양)_신리5교 상부_대곡교(교대수량)_봉남교 교대수량_2.3_퇴수관로" xfId="26037"/>
    <cellStyle name="_산출근거(광양)_신리5교 상부_대곡교(교대수량)_봉남교 상-하부수량-1" xfId="26038"/>
    <cellStyle name="_산출근거(광양)_신리5교 상부_대곡교(교대수량)_봉남교 상-하부수량-1_2.3_퇴수관로" xfId="26039"/>
    <cellStyle name="_산출근거(광양)_신리5교 상부_대곡교(교대수량)_봉남교 상-하부수량-3" xfId="26040"/>
    <cellStyle name="_산출근거(광양)_신리5교 상부_대곡교(교대수량)_봉남교 상-하부수량-3_2.3_퇴수관로" xfId="26041"/>
    <cellStyle name="_산출근거(광양)_신리5교 상부_대곡교(교대수량)_봉남교 상-하부수량-8" xfId="26042"/>
    <cellStyle name="_산출근거(광양)_신리5교 상부_대곡교(교대수량)_봉남교 상-하부수량-8_2.3_퇴수관로" xfId="26043"/>
    <cellStyle name="_산출근거(광양)_신리5교 상부_대곡교(진짜)" xfId="26044"/>
    <cellStyle name="_산출근거(광양)_신리5교 상부_대곡교(진짜)_2.3_퇴수관로" xfId="26045"/>
    <cellStyle name="_산출근거(광양)_신리5교 상부_대곡교(진짜)_봉남교 교각수량" xfId="26046"/>
    <cellStyle name="_산출근거(광양)_신리5교 상부_대곡교(진짜)_봉남교 교각수량_2.3_퇴수관로" xfId="26047"/>
    <cellStyle name="_산출근거(광양)_신리5교 상부_대곡교(진짜)_봉남교 교대수량" xfId="26048"/>
    <cellStyle name="_산출근거(광양)_신리5교 상부_대곡교(진짜)_봉남교 교대수량_2.3_퇴수관로" xfId="26049"/>
    <cellStyle name="_산출근거(광양)_신리5교 상부_대곡교(진짜)_봉남교 상-하부수량-1" xfId="26050"/>
    <cellStyle name="_산출근거(광양)_신리5교 상부_대곡교(진짜)_봉남교 상-하부수량-1_2.3_퇴수관로" xfId="26051"/>
    <cellStyle name="_산출근거(광양)_신리5교 상부_대곡교(진짜)_봉남교 상-하부수량-3" xfId="26052"/>
    <cellStyle name="_산출근거(광양)_신리5교 상부_대곡교(진짜)_봉남교 상-하부수량-3_2.3_퇴수관로" xfId="26053"/>
    <cellStyle name="_산출근거(광양)_신리5교 상부_대곡교(진짜)_봉남교 상-하부수량-8" xfId="26054"/>
    <cellStyle name="_산출근거(광양)_신리5교 상부_대곡교(진짜)_봉남교 상-하부수량-8_2.3_퇴수관로" xfId="26055"/>
    <cellStyle name="_산출근거(광양)_신리5교 상부_대곡교(진짜진짜)" xfId="26056"/>
    <cellStyle name="_산출근거(광양)_신리5교 상부_대곡교(진짜진짜)_2.3_퇴수관로" xfId="26057"/>
    <cellStyle name="_산출근거(광양)_신리5교 상부_대곡교(진짜진짜)_봉남교 교각수량" xfId="26058"/>
    <cellStyle name="_산출근거(광양)_신리5교 상부_대곡교(진짜진짜)_봉남교 교각수량_2.3_퇴수관로" xfId="26059"/>
    <cellStyle name="_산출근거(광양)_신리5교 상부_대곡교(진짜진짜)_봉남교 교대수량" xfId="26060"/>
    <cellStyle name="_산출근거(광양)_신리5교 상부_대곡교(진짜진짜)_봉남교 교대수량_2.3_퇴수관로" xfId="26061"/>
    <cellStyle name="_산출근거(광양)_신리5교 상부_대곡교(진짜진짜)_봉남교 상-하부수량-1" xfId="26062"/>
    <cellStyle name="_산출근거(광양)_신리5교 상부_대곡교(진짜진짜)_봉남교 상-하부수량-1_2.3_퇴수관로" xfId="26063"/>
    <cellStyle name="_산출근거(광양)_신리5교 상부_대곡교(진짜진짜)_봉남교 상-하부수량-3" xfId="26064"/>
    <cellStyle name="_산출근거(광양)_신리5교 상부_대곡교(진짜진짜)_봉남교 상-하부수량-3_2.3_퇴수관로" xfId="26065"/>
    <cellStyle name="_산출근거(광양)_신리5교 상부_대곡교(진짜진짜)_봉남교 상-하부수량-8" xfId="26066"/>
    <cellStyle name="_산출근거(광양)_신리5교 상부_대곡교(진짜진짜)_봉남교 상-하부수량-8_2.3_퇴수관로" xfId="26067"/>
    <cellStyle name="_산출근거(광양)_신리5교 상부_축내교 교각일반수량" xfId="26068"/>
    <cellStyle name="_산출근거(광양)_신리5교 상부_축내교 교각일반수량_2.3_퇴수관로" xfId="26069"/>
    <cellStyle name="_산출근거(광양)_신리5교 상부_축내교 교각일반수량_봉남교 교각수량" xfId="26070"/>
    <cellStyle name="_산출근거(광양)_신리5교 상부_축내교 교각일반수량_봉남교 교각수량_2.3_퇴수관로" xfId="26071"/>
    <cellStyle name="_산출근거(광양)_신리5교 상부_축내교 교각일반수량_봉남교 교대수량" xfId="26072"/>
    <cellStyle name="_산출근거(광양)_신리5교 상부_축내교 교각일반수량_봉남교 교대수량_2.3_퇴수관로" xfId="26073"/>
    <cellStyle name="_산출근거(광양)_신리5교 상부_축내교 상부수량" xfId="26074"/>
    <cellStyle name="_산출근거(광양)_신리5교 상부_축내교 상부수량_2.3_퇴수관로" xfId="26075"/>
    <cellStyle name="_산출근거(광양)_신리5교 상부_축내교 상부수량_봉남교 교각수량" xfId="26076"/>
    <cellStyle name="_산출근거(광양)_신리5교 상부_축내교 상부수량_봉남교 교각수량_2.3_퇴수관로" xfId="26077"/>
    <cellStyle name="_산출근거(광양)_신리5교 상부_축내교 상부수량_봉남교 교대수량" xfId="26078"/>
    <cellStyle name="_산출근거(광양)_신리5교 상부_축내교 상부수량_봉남교 교대수량_2.3_퇴수관로" xfId="26079"/>
    <cellStyle name="_산출근거(광양)_신리5교 상부_축내교 총괄수량" xfId="26080"/>
    <cellStyle name="_산출근거(광양)_신리5교 상부_축내교 총괄수량_2.3_퇴수관로" xfId="26081"/>
    <cellStyle name="_산출근거(광양)_신리5교 상부_축내교 총괄수량_봉남교 교각수량" xfId="26082"/>
    <cellStyle name="_산출근거(광양)_신리5교 상부_축내교 총괄수량_봉남교 교각수량_2.3_퇴수관로" xfId="26083"/>
    <cellStyle name="_산출근거(광양)_신리5교 상부_축내교 총괄수량_봉남교 교대수량" xfId="26084"/>
    <cellStyle name="_산출근거(광양)_신리5교 상부_축내교 총괄수량_봉남교 교대수량_2.3_퇴수관로" xfId="26085"/>
    <cellStyle name="_산출근거(광양)_신리5교 상부_축내교(교대수량)" xfId="26086"/>
    <cellStyle name="_산출근거(광양)_신리5교 상부_축내교(교대수량)_2.3_퇴수관로" xfId="26087"/>
    <cellStyle name="_산출근거(광양)_신리5교 상부_축내교(교대수량)_봉남교 교각수량" xfId="26088"/>
    <cellStyle name="_산출근거(광양)_신리5교 상부_축내교(교대수량)_봉남교 교각수량_2.3_퇴수관로" xfId="26089"/>
    <cellStyle name="_산출근거(광양)_신리5교 상부_축내교(교대수량)_봉남교 교대수량" xfId="26090"/>
    <cellStyle name="_산출근거(광양)_신리5교 상부_축내교(교대수량)_봉남교 교대수량_2.3_퇴수관로" xfId="26091"/>
    <cellStyle name="_산출근거(광양)_신리5교 상부_축내교(교대수량)_봉남교 상-하부수량-1" xfId="26092"/>
    <cellStyle name="_산출근거(광양)_신리5교 상부_축내교(교대수량)_봉남교 상-하부수량-1_2.3_퇴수관로" xfId="26093"/>
    <cellStyle name="_산출근거(광양)_신리5교 상부_축내교(교대수량)_봉남교 상-하부수량-3" xfId="26094"/>
    <cellStyle name="_산출근거(광양)_신리5교 상부_축내교(교대수량)_봉남교 상-하부수량-3_2.3_퇴수관로" xfId="26095"/>
    <cellStyle name="_산출근거(광양)_신리5교 상부_축내교(교대수량)_봉남교 상-하부수량-8" xfId="26096"/>
    <cellStyle name="_산출근거(광양)_신리5교 상부_축내교(교대수량)_봉남교 상-하부수량-8_2.3_퇴수관로" xfId="26097"/>
    <cellStyle name="_산출근거(광양)_신리5교 상부_축내교(진짜진짜)" xfId="26098"/>
    <cellStyle name="_산출근거(광양)_신리5교 상부_축내교(진짜진짜)_2.3_퇴수관로" xfId="26099"/>
    <cellStyle name="_산출근거(광양)_신리5교 상부_축내교(진짜진짜)_봉남교 교각수량" xfId="26100"/>
    <cellStyle name="_산출근거(광양)_신리5교 상부_축내교(진짜진짜)_봉남교 교각수량_2.3_퇴수관로" xfId="26101"/>
    <cellStyle name="_산출근거(광양)_신리5교 상부_축내교(진짜진짜)_봉남교 교대수량" xfId="26102"/>
    <cellStyle name="_산출근거(광양)_신리5교 상부_축내교(진짜진짜)_봉남교 교대수량_2.3_퇴수관로" xfId="26103"/>
    <cellStyle name="_산출근거(광양)_신리5교 상부_축내교(진짜진짜)_봉남교 상-하부수량-1" xfId="26104"/>
    <cellStyle name="_산출근거(광양)_신리5교 상부_축내교(진짜진짜)_봉남교 상-하부수량-1_2.3_퇴수관로" xfId="26105"/>
    <cellStyle name="_산출근거(광양)_신리5교 상부_축내교(진짜진짜)_봉남교 상-하부수량-3" xfId="26106"/>
    <cellStyle name="_산출근거(광양)_신리5교 상부_축내교(진짜진짜)_봉남교 상-하부수량-3_2.3_퇴수관로" xfId="26107"/>
    <cellStyle name="_산출근거(광양)_신리5교 상부_축내교(진짜진짜)_봉남교 상-하부수량-8" xfId="26108"/>
    <cellStyle name="_산출근거(광양)_신리5교 상부_축내교(진짜진짜)_봉남교 상-하부수량-8_2.3_퇴수관로" xfId="26109"/>
    <cellStyle name="_산출근거(광양)_신리6교 상부" xfId="26110"/>
    <cellStyle name="_산출근거(광양)_신리6교 상부_2.3_퇴수관로" xfId="26111"/>
    <cellStyle name="_산출근거(광양)_신리6교 상부_교각" xfId="26112"/>
    <cellStyle name="_산출근거(광양)_신리6교 상부_교각_2.3_퇴수관로" xfId="26113"/>
    <cellStyle name="_산출근거(광양)_신리6교 상부_교각_봉남교 교각수량" xfId="26114"/>
    <cellStyle name="_산출근거(광양)_신리6교 상부_교각_봉남교 교각수량_2.3_퇴수관로" xfId="26115"/>
    <cellStyle name="_산출근거(광양)_신리6교 상부_교각_봉남교 교대수량" xfId="26116"/>
    <cellStyle name="_산출근거(광양)_신리6교 상부_교각_봉남교 교대수량_2.3_퇴수관로" xfId="26117"/>
    <cellStyle name="_산출근거(광양)_신리6교 상부_교각_봉남교 상-하부수량-1" xfId="26118"/>
    <cellStyle name="_산출근거(광양)_신리6교 상부_교각_봉남교 상-하부수량-1_2.3_퇴수관로" xfId="26119"/>
    <cellStyle name="_산출근거(광양)_신리6교 상부_교각_봉남교 상-하부수량-3" xfId="26120"/>
    <cellStyle name="_산출근거(광양)_신리6교 상부_교각_봉남교 상-하부수량-3_2.3_퇴수관로" xfId="26121"/>
    <cellStyle name="_산출근거(광양)_신리6교 상부_교각_봉남교 상-하부수량-8" xfId="26122"/>
    <cellStyle name="_산출근거(광양)_신리6교 상부_교각_봉남교 상-하부수량-8_2.3_퇴수관로" xfId="26123"/>
    <cellStyle name="_산출근거(광양)_신리6교 상부_대곡교 교각일반" xfId="26124"/>
    <cellStyle name="_산출근거(광양)_신리6교 상부_대곡교 교각일반_2.3_퇴수관로" xfId="26125"/>
    <cellStyle name="_산출근거(광양)_신리6교 상부_대곡교 교각일반_봉남교 교각수량" xfId="26126"/>
    <cellStyle name="_산출근거(광양)_신리6교 상부_대곡교 교각일반_봉남교 교각수량_2.3_퇴수관로" xfId="26127"/>
    <cellStyle name="_산출근거(광양)_신리6교 상부_대곡교 교각일반_봉남교 교대수량" xfId="26128"/>
    <cellStyle name="_산출근거(광양)_신리6교 상부_대곡교 교각일반_봉남교 교대수량_2.3_퇴수관로" xfId="26129"/>
    <cellStyle name="_산출근거(광양)_신리6교 상부_대곡교 교각일반_봉남교 상-하부수량-1" xfId="26130"/>
    <cellStyle name="_산출근거(광양)_신리6교 상부_대곡교 교각일반_봉남교 상-하부수량-1_2.3_퇴수관로" xfId="26131"/>
    <cellStyle name="_산출근거(광양)_신리6교 상부_대곡교 교각일반_봉남교 상-하부수량-3" xfId="26132"/>
    <cellStyle name="_산출근거(광양)_신리6교 상부_대곡교 교각일반_봉남교 상-하부수량-3_2.3_퇴수관로" xfId="26133"/>
    <cellStyle name="_산출근거(광양)_신리6교 상부_대곡교 교각일반_봉남교 상-하부수량-8" xfId="26134"/>
    <cellStyle name="_산출근거(광양)_신리6교 상부_대곡교 교각일반_봉남교 상-하부수량-8_2.3_퇴수관로" xfId="26135"/>
    <cellStyle name="_산출근거(광양)_신리6교 상부_대곡교 교각일반수량" xfId="26136"/>
    <cellStyle name="_산출근거(광양)_신리6교 상부_대곡교 교각일반수량_2.3_퇴수관로" xfId="26137"/>
    <cellStyle name="_산출근거(광양)_신리6교 상부_대곡교 교각일반수량_봉남교 교각수량" xfId="26138"/>
    <cellStyle name="_산출근거(광양)_신리6교 상부_대곡교 교각일반수량_봉남교 교각수량_2.3_퇴수관로" xfId="26139"/>
    <cellStyle name="_산출근거(광양)_신리6교 상부_대곡교 교각일반수량_봉남교 교대수량" xfId="26140"/>
    <cellStyle name="_산출근거(광양)_신리6교 상부_대곡교 교각일반수량_봉남교 교대수량_2.3_퇴수관로" xfId="26141"/>
    <cellStyle name="_산출근거(광양)_신리6교 상부_대곡교 교각일반수량_봉남교 상-하부수량-1" xfId="26142"/>
    <cellStyle name="_산출근거(광양)_신리6교 상부_대곡교 교각일반수량_봉남교 상-하부수량-1_2.3_퇴수관로" xfId="26143"/>
    <cellStyle name="_산출근거(광양)_신리6교 상부_대곡교 교각일반수량_봉남교 상-하부수량-3" xfId="26144"/>
    <cellStyle name="_산출근거(광양)_신리6교 상부_대곡교 교각일반수량_봉남교 상-하부수량-3_2.3_퇴수관로" xfId="26145"/>
    <cellStyle name="_산출근거(광양)_신리6교 상부_대곡교 교각일반수량_봉남교 상-하부수량-8" xfId="26146"/>
    <cellStyle name="_산출근거(광양)_신리6교 상부_대곡교 교각일반수량_봉남교 상-하부수량-8_2.3_퇴수관로" xfId="26147"/>
    <cellStyle name="_산출근거(광양)_신리6교 상부_대곡교 교대" xfId="26148"/>
    <cellStyle name="_산출근거(광양)_신리6교 상부_대곡교 교대_2.3_퇴수관로" xfId="26149"/>
    <cellStyle name="_산출근거(광양)_신리6교 상부_대곡교 교대_봉남교 교각수량" xfId="26150"/>
    <cellStyle name="_산출근거(광양)_신리6교 상부_대곡교 교대_봉남교 교각수량_2.3_퇴수관로" xfId="26151"/>
    <cellStyle name="_산출근거(광양)_신리6교 상부_대곡교 교대_봉남교 교대수량" xfId="26152"/>
    <cellStyle name="_산출근거(광양)_신리6교 상부_대곡교 교대_봉남교 교대수량_2.3_퇴수관로" xfId="26153"/>
    <cellStyle name="_산출근거(광양)_신리6교 상부_대곡교 교대_봉남교 상-하부수량-1" xfId="26154"/>
    <cellStyle name="_산출근거(광양)_신리6교 상부_대곡교 교대_봉남교 상-하부수량-1_2.3_퇴수관로" xfId="26155"/>
    <cellStyle name="_산출근거(광양)_신리6교 상부_대곡교 교대_봉남교 상-하부수량-3" xfId="26156"/>
    <cellStyle name="_산출근거(광양)_신리6교 상부_대곡교 교대_봉남교 상-하부수량-3_2.3_퇴수관로" xfId="26157"/>
    <cellStyle name="_산출근거(광양)_신리6교 상부_대곡교 교대_봉남교 상-하부수량-8" xfId="26158"/>
    <cellStyle name="_산출근거(광양)_신리6교 상부_대곡교 교대_봉남교 상-하부수량-8_2.3_퇴수관로" xfId="26159"/>
    <cellStyle name="_산출근거(광양)_신리6교 상부_대곡교 상부수량" xfId="26160"/>
    <cellStyle name="_산출근거(광양)_신리6교 상부_대곡교 상부수량_2.3_퇴수관로" xfId="26161"/>
    <cellStyle name="_산출근거(광양)_신리6교 상부_대곡교 상부수량_봉남교 교각수량" xfId="26162"/>
    <cellStyle name="_산출근거(광양)_신리6교 상부_대곡교 상부수량_봉남교 교각수량_2.3_퇴수관로" xfId="26163"/>
    <cellStyle name="_산출근거(광양)_신리6교 상부_대곡교 상부수량_봉남교 교대수량" xfId="26164"/>
    <cellStyle name="_산출근거(광양)_신리6교 상부_대곡교 상부수량_봉남교 교대수량_2.3_퇴수관로" xfId="26165"/>
    <cellStyle name="_산출근거(광양)_신리6교 상부_대곡교 상부수량_봉남교 상-하부수량-1" xfId="26166"/>
    <cellStyle name="_산출근거(광양)_신리6교 상부_대곡교 상부수량_봉남교 상-하부수량-1_2.3_퇴수관로" xfId="26167"/>
    <cellStyle name="_산출근거(광양)_신리6교 상부_대곡교 상부수량_봉남교 상-하부수량-3" xfId="26168"/>
    <cellStyle name="_산출근거(광양)_신리6교 상부_대곡교 상부수량_봉남교 상-하부수량-3_2.3_퇴수관로" xfId="26169"/>
    <cellStyle name="_산출근거(광양)_신리6교 상부_대곡교 상부수량_봉남교 상-하부수량-8" xfId="26170"/>
    <cellStyle name="_산출근거(광양)_신리6교 상부_대곡교 상부수량_봉남교 상-하부수량-8_2.3_퇴수관로" xfId="26171"/>
    <cellStyle name="_산출근거(광양)_신리6교 상부_대곡교 일반수량" xfId="26172"/>
    <cellStyle name="_산출근거(광양)_신리6교 상부_대곡교 일반수량_2.3_퇴수관로" xfId="26173"/>
    <cellStyle name="_산출근거(광양)_신리6교 상부_대곡교 일반수량_봉남교 교각수량" xfId="26174"/>
    <cellStyle name="_산출근거(광양)_신리6교 상부_대곡교 일반수량_봉남교 교각수량_2.3_퇴수관로" xfId="26175"/>
    <cellStyle name="_산출근거(광양)_신리6교 상부_대곡교 일반수량_봉남교 교대수량" xfId="26176"/>
    <cellStyle name="_산출근거(광양)_신리6교 상부_대곡교 일반수량_봉남교 교대수량_2.3_퇴수관로" xfId="26177"/>
    <cellStyle name="_산출근거(광양)_신리6교 상부_대곡교 일반수량_봉남교 상-하부수량-1" xfId="26178"/>
    <cellStyle name="_산출근거(광양)_신리6교 상부_대곡교 일반수량_봉남교 상-하부수량-1_2.3_퇴수관로" xfId="26179"/>
    <cellStyle name="_산출근거(광양)_신리6교 상부_대곡교 일반수량_봉남교 상-하부수량-3" xfId="26180"/>
    <cellStyle name="_산출근거(광양)_신리6교 상부_대곡교 일반수량_봉남교 상-하부수량-3_2.3_퇴수관로" xfId="26181"/>
    <cellStyle name="_산출근거(광양)_신리6교 상부_대곡교 일반수량_봉남교 상-하부수량-8" xfId="26182"/>
    <cellStyle name="_산출근거(광양)_신리6교 상부_대곡교 일반수량_봉남교 상-하부수량-8_2.3_퇴수관로" xfId="26183"/>
    <cellStyle name="_산출근거(광양)_신리6교 상부_대곡교(교대수량)" xfId="26184"/>
    <cellStyle name="_산출근거(광양)_신리6교 상부_대곡교(교대수량)_2.3_퇴수관로" xfId="26185"/>
    <cellStyle name="_산출근거(광양)_신리6교 상부_대곡교(교대수량)_봉남교 교각수량" xfId="26186"/>
    <cellStyle name="_산출근거(광양)_신리6교 상부_대곡교(교대수량)_봉남교 교각수량_2.3_퇴수관로" xfId="26187"/>
    <cellStyle name="_산출근거(광양)_신리6교 상부_대곡교(교대수량)_봉남교 교대수량" xfId="26188"/>
    <cellStyle name="_산출근거(광양)_신리6교 상부_대곡교(교대수량)_봉남교 교대수량_2.3_퇴수관로" xfId="26189"/>
    <cellStyle name="_산출근거(광양)_신리6교 상부_대곡교(교대수량)_봉남교 상-하부수량-1" xfId="26190"/>
    <cellStyle name="_산출근거(광양)_신리6교 상부_대곡교(교대수량)_봉남교 상-하부수량-1_2.3_퇴수관로" xfId="26191"/>
    <cellStyle name="_산출근거(광양)_신리6교 상부_대곡교(교대수량)_봉남교 상-하부수량-3" xfId="26192"/>
    <cellStyle name="_산출근거(광양)_신리6교 상부_대곡교(교대수량)_봉남교 상-하부수량-3_2.3_퇴수관로" xfId="26193"/>
    <cellStyle name="_산출근거(광양)_신리6교 상부_대곡교(교대수량)_봉남교 상-하부수량-8" xfId="26194"/>
    <cellStyle name="_산출근거(광양)_신리6교 상부_대곡교(교대수량)_봉남교 상-하부수량-8_2.3_퇴수관로" xfId="26195"/>
    <cellStyle name="_산출근거(광양)_신리6교 상부_대곡교(진짜)" xfId="26196"/>
    <cellStyle name="_산출근거(광양)_신리6교 상부_대곡교(진짜)_2.3_퇴수관로" xfId="26197"/>
    <cellStyle name="_산출근거(광양)_신리6교 상부_대곡교(진짜)_봉남교 교각수량" xfId="26198"/>
    <cellStyle name="_산출근거(광양)_신리6교 상부_대곡교(진짜)_봉남교 교각수량_2.3_퇴수관로" xfId="26199"/>
    <cellStyle name="_산출근거(광양)_신리6교 상부_대곡교(진짜)_봉남교 교대수량" xfId="26200"/>
    <cellStyle name="_산출근거(광양)_신리6교 상부_대곡교(진짜)_봉남교 교대수량_2.3_퇴수관로" xfId="26201"/>
    <cellStyle name="_산출근거(광양)_신리6교 상부_대곡교(진짜)_봉남교 상-하부수량-1" xfId="26202"/>
    <cellStyle name="_산출근거(광양)_신리6교 상부_대곡교(진짜)_봉남교 상-하부수량-1_2.3_퇴수관로" xfId="26203"/>
    <cellStyle name="_산출근거(광양)_신리6교 상부_대곡교(진짜)_봉남교 상-하부수량-3" xfId="26204"/>
    <cellStyle name="_산출근거(광양)_신리6교 상부_대곡교(진짜)_봉남교 상-하부수량-3_2.3_퇴수관로" xfId="26205"/>
    <cellStyle name="_산출근거(광양)_신리6교 상부_대곡교(진짜)_봉남교 상-하부수량-8" xfId="26206"/>
    <cellStyle name="_산출근거(광양)_신리6교 상부_대곡교(진짜)_봉남교 상-하부수량-8_2.3_퇴수관로" xfId="26207"/>
    <cellStyle name="_산출근거(광양)_신리6교 상부_대곡교(진짜진짜)" xfId="26208"/>
    <cellStyle name="_산출근거(광양)_신리6교 상부_대곡교(진짜진짜)_2.3_퇴수관로" xfId="26209"/>
    <cellStyle name="_산출근거(광양)_신리6교 상부_대곡교(진짜진짜)_봉남교 교각수량" xfId="26210"/>
    <cellStyle name="_산출근거(광양)_신리6교 상부_대곡교(진짜진짜)_봉남교 교각수량_2.3_퇴수관로" xfId="26211"/>
    <cellStyle name="_산출근거(광양)_신리6교 상부_대곡교(진짜진짜)_봉남교 교대수량" xfId="26212"/>
    <cellStyle name="_산출근거(광양)_신리6교 상부_대곡교(진짜진짜)_봉남교 교대수량_2.3_퇴수관로" xfId="26213"/>
    <cellStyle name="_산출근거(광양)_신리6교 상부_대곡교(진짜진짜)_봉남교 상-하부수량-1" xfId="26214"/>
    <cellStyle name="_산출근거(광양)_신리6교 상부_대곡교(진짜진짜)_봉남교 상-하부수량-1_2.3_퇴수관로" xfId="26215"/>
    <cellStyle name="_산출근거(광양)_신리6교 상부_대곡교(진짜진짜)_봉남교 상-하부수량-3" xfId="26216"/>
    <cellStyle name="_산출근거(광양)_신리6교 상부_대곡교(진짜진짜)_봉남교 상-하부수량-3_2.3_퇴수관로" xfId="26217"/>
    <cellStyle name="_산출근거(광양)_신리6교 상부_대곡교(진짜진짜)_봉남교 상-하부수량-8" xfId="26218"/>
    <cellStyle name="_산출근거(광양)_신리6교 상부_대곡교(진짜진짜)_봉남교 상-하부수량-8_2.3_퇴수관로" xfId="26219"/>
    <cellStyle name="_산출근거(광양)_신리6교 상부_축내교 교각일반수량" xfId="26220"/>
    <cellStyle name="_산출근거(광양)_신리6교 상부_축내교 교각일반수량_2.3_퇴수관로" xfId="26221"/>
    <cellStyle name="_산출근거(광양)_신리6교 상부_축내교 교각일반수량_봉남교 교각수량" xfId="26222"/>
    <cellStyle name="_산출근거(광양)_신리6교 상부_축내교 교각일반수량_봉남교 교각수량_2.3_퇴수관로" xfId="26223"/>
    <cellStyle name="_산출근거(광양)_신리6교 상부_축내교 교각일반수량_봉남교 교대수량" xfId="26224"/>
    <cellStyle name="_산출근거(광양)_신리6교 상부_축내교 교각일반수량_봉남교 교대수량_2.3_퇴수관로" xfId="26225"/>
    <cellStyle name="_산출근거(광양)_신리6교 상부_축내교 상부수량" xfId="26226"/>
    <cellStyle name="_산출근거(광양)_신리6교 상부_축내교 상부수량_2.3_퇴수관로" xfId="26227"/>
    <cellStyle name="_산출근거(광양)_신리6교 상부_축내교 상부수량_봉남교 교각수량" xfId="26228"/>
    <cellStyle name="_산출근거(광양)_신리6교 상부_축내교 상부수량_봉남교 교각수량_2.3_퇴수관로" xfId="26229"/>
    <cellStyle name="_산출근거(광양)_신리6교 상부_축내교 상부수량_봉남교 교대수량" xfId="26230"/>
    <cellStyle name="_산출근거(광양)_신리6교 상부_축내교 상부수량_봉남교 교대수량_2.3_퇴수관로" xfId="26231"/>
    <cellStyle name="_산출근거(광양)_신리6교 상부_축내교 총괄수량" xfId="26232"/>
    <cellStyle name="_산출근거(광양)_신리6교 상부_축내교 총괄수량_2.3_퇴수관로" xfId="26233"/>
    <cellStyle name="_산출근거(광양)_신리6교 상부_축내교 총괄수량_봉남교 교각수량" xfId="26234"/>
    <cellStyle name="_산출근거(광양)_신리6교 상부_축내교 총괄수량_봉남교 교각수량_2.3_퇴수관로" xfId="26235"/>
    <cellStyle name="_산출근거(광양)_신리6교 상부_축내교 총괄수량_봉남교 교대수량" xfId="26236"/>
    <cellStyle name="_산출근거(광양)_신리6교 상부_축내교 총괄수량_봉남교 교대수량_2.3_퇴수관로" xfId="26237"/>
    <cellStyle name="_산출근거(광양)_신리6교 상부_축내교(교대수량)" xfId="26238"/>
    <cellStyle name="_산출근거(광양)_신리6교 상부_축내교(교대수량)_2.3_퇴수관로" xfId="26239"/>
    <cellStyle name="_산출근거(광양)_신리6교 상부_축내교(교대수량)_봉남교 교각수량" xfId="26240"/>
    <cellStyle name="_산출근거(광양)_신리6교 상부_축내교(교대수량)_봉남교 교각수량_2.3_퇴수관로" xfId="26241"/>
    <cellStyle name="_산출근거(광양)_신리6교 상부_축내교(교대수량)_봉남교 교대수량" xfId="26242"/>
    <cellStyle name="_산출근거(광양)_신리6교 상부_축내교(교대수량)_봉남교 교대수량_2.3_퇴수관로" xfId="26243"/>
    <cellStyle name="_산출근거(광양)_신리6교 상부_축내교(교대수량)_봉남교 상-하부수량-1" xfId="26244"/>
    <cellStyle name="_산출근거(광양)_신리6교 상부_축내교(교대수량)_봉남교 상-하부수량-1_2.3_퇴수관로" xfId="26245"/>
    <cellStyle name="_산출근거(광양)_신리6교 상부_축내교(교대수량)_봉남교 상-하부수량-3" xfId="26246"/>
    <cellStyle name="_산출근거(광양)_신리6교 상부_축내교(교대수량)_봉남교 상-하부수량-3_2.3_퇴수관로" xfId="26247"/>
    <cellStyle name="_산출근거(광양)_신리6교 상부_축내교(교대수량)_봉남교 상-하부수량-8" xfId="26248"/>
    <cellStyle name="_산출근거(광양)_신리6교 상부_축내교(교대수량)_봉남교 상-하부수량-8_2.3_퇴수관로" xfId="26249"/>
    <cellStyle name="_산출근거(광양)_신리6교 상부_축내교(진짜진짜)" xfId="26250"/>
    <cellStyle name="_산출근거(광양)_신리6교 상부_축내교(진짜진짜)_2.3_퇴수관로" xfId="26251"/>
    <cellStyle name="_산출근거(광양)_신리6교 상부_축내교(진짜진짜)_봉남교 교각수량" xfId="26252"/>
    <cellStyle name="_산출근거(광양)_신리6교 상부_축내교(진짜진짜)_봉남교 교각수량_2.3_퇴수관로" xfId="26253"/>
    <cellStyle name="_산출근거(광양)_신리6교 상부_축내교(진짜진짜)_봉남교 교대수량" xfId="26254"/>
    <cellStyle name="_산출근거(광양)_신리6교 상부_축내교(진짜진짜)_봉남교 교대수량_2.3_퇴수관로" xfId="26255"/>
    <cellStyle name="_산출근거(광양)_신리6교 상부_축내교(진짜진짜)_봉남교 상-하부수량-1" xfId="26256"/>
    <cellStyle name="_산출근거(광양)_신리6교 상부_축내교(진짜진짜)_봉남교 상-하부수량-1_2.3_퇴수관로" xfId="26257"/>
    <cellStyle name="_산출근거(광양)_신리6교 상부_축내교(진짜진짜)_봉남교 상-하부수량-3" xfId="26258"/>
    <cellStyle name="_산출근거(광양)_신리6교 상부_축내교(진짜진짜)_봉남교 상-하부수량-3_2.3_퇴수관로" xfId="26259"/>
    <cellStyle name="_산출근거(광양)_신리6교 상부_축내교(진짜진짜)_봉남교 상-하부수량-8" xfId="26260"/>
    <cellStyle name="_산출근거(광양)_신리6교 상부_축내교(진짜진짜)_봉남교 상-하부수량-8_2.3_퇴수관로" xfId="26261"/>
    <cellStyle name="_산출근거(광양)_축내교 교각일반수량" xfId="26262"/>
    <cellStyle name="_산출근거(광양)_축내교 교각일반수량_2.3_퇴수관로" xfId="26263"/>
    <cellStyle name="_산출근거(광양)_축내교 교각일반수량_봉남교 교각수량" xfId="26264"/>
    <cellStyle name="_산출근거(광양)_축내교 교각일반수량_봉남교 교각수량_2.3_퇴수관로" xfId="26265"/>
    <cellStyle name="_산출근거(광양)_축내교 교각일반수량_봉남교 교대수량" xfId="26266"/>
    <cellStyle name="_산출근거(광양)_축내교 교각일반수량_봉남교 교대수량_2.3_퇴수관로" xfId="26267"/>
    <cellStyle name="_산출근거(광양)_축내교 상부수량" xfId="26268"/>
    <cellStyle name="_산출근거(광양)_축내교 상부수량_2.3_퇴수관로" xfId="26269"/>
    <cellStyle name="_산출근거(광양)_축내교 상부수량_봉남교 교각수량" xfId="26270"/>
    <cellStyle name="_산출근거(광양)_축내교 상부수량_봉남교 교각수량_2.3_퇴수관로" xfId="26271"/>
    <cellStyle name="_산출근거(광양)_축내교 상부수량_봉남교 교대수량" xfId="26272"/>
    <cellStyle name="_산출근거(광양)_축내교 상부수량_봉남교 교대수량_2.3_퇴수관로" xfId="26273"/>
    <cellStyle name="_산출근거(광양)_축내교 총괄수량" xfId="26274"/>
    <cellStyle name="_산출근거(광양)_축내교 총괄수량_2.3_퇴수관로" xfId="26275"/>
    <cellStyle name="_산출근거(광양)_축내교 총괄수량_봉남교 교각수량" xfId="26276"/>
    <cellStyle name="_산출근거(광양)_축내교 총괄수량_봉남교 교각수량_2.3_퇴수관로" xfId="26277"/>
    <cellStyle name="_산출근거(광양)_축내교 총괄수량_봉남교 교대수량" xfId="26278"/>
    <cellStyle name="_산출근거(광양)_축내교 총괄수량_봉남교 교대수량_2.3_퇴수관로" xfId="26279"/>
    <cellStyle name="_산출근거(광양)_축내교(교대수량)" xfId="26280"/>
    <cellStyle name="_산출근거(광양)_축내교(교대수량)_2.3_퇴수관로" xfId="26281"/>
    <cellStyle name="_산출근거(광양)_축내교(교대수량)_봉남교 교각수량" xfId="26282"/>
    <cellStyle name="_산출근거(광양)_축내교(교대수량)_봉남교 교각수량_2.3_퇴수관로" xfId="26283"/>
    <cellStyle name="_산출근거(광양)_축내교(교대수량)_봉남교 교대수량" xfId="26284"/>
    <cellStyle name="_산출근거(광양)_축내교(교대수량)_봉남교 교대수량_2.3_퇴수관로" xfId="26285"/>
    <cellStyle name="_산출근거(광양)_축내교(교대수량)_봉남교 상-하부수량-1" xfId="26286"/>
    <cellStyle name="_산출근거(광양)_축내교(교대수량)_봉남교 상-하부수량-1_2.3_퇴수관로" xfId="26287"/>
    <cellStyle name="_산출근거(광양)_축내교(교대수량)_봉남교 상-하부수량-3" xfId="26288"/>
    <cellStyle name="_산출근거(광양)_축내교(교대수량)_봉남교 상-하부수량-3_2.3_퇴수관로" xfId="26289"/>
    <cellStyle name="_산출근거(광양)_축내교(교대수량)_봉남교 상-하부수량-8" xfId="26290"/>
    <cellStyle name="_산출근거(광양)_축내교(교대수량)_봉남교 상-하부수량-8_2.3_퇴수관로" xfId="26291"/>
    <cellStyle name="_산출근거(광양)_축내교(진짜진짜)" xfId="26292"/>
    <cellStyle name="_산출근거(광양)_축내교(진짜진짜)_2.3_퇴수관로" xfId="26293"/>
    <cellStyle name="_산출근거(광양)_축내교(진짜진짜)_봉남교 교각수량" xfId="26294"/>
    <cellStyle name="_산출근거(광양)_축내교(진짜진짜)_봉남교 교각수량_2.3_퇴수관로" xfId="26295"/>
    <cellStyle name="_산출근거(광양)_축내교(진짜진짜)_봉남교 교대수량" xfId="26296"/>
    <cellStyle name="_산출근거(광양)_축내교(진짜진짜)_봉남교 교대수량_2.3_퇴수관로" xfId="26297"/>
    <cellStyle name="_산출근거(광양)_축내교(진짜진짜)_봉남교 상-하부수량-1" xfId="26298"/>
    <cellStyle name="_산출근거(광양)_축내교(진짜진짜)_봉남교 상-하부수량-1_2.3_퇴수관로" xfId="26299"/>
    <cellStyle name="_산출근거(광양)_축내교(진짜진짜)_봉남교 상-하부수량-3" xfId="26300"/>
    <cellStyle name="_산출근거(광양)_축내교(진짜진짜)_봉남교 상-하부수량-3_2.3_퇴수관로" xfId="26301"/>
    <cellStyle name="_산출근거(광양)_축내교(진짜진짜)_봉남교 상-하부수량-8" xfId="26302"/>
    <cellStyle name="_산출근거(광양)_축내교(진짜진짜)_봉남교 상-하부수량-8_2.3_퇴수관로" xfId="26303"/>
    <cellStyle name="_산출근거(목포)" xfId="26304"/>
    <cellStyle name="_산출근거(목포)_2.3_퇴수관로" xfId="26305"/>
    <cellStyle name="_산출근거(목포)_교각" xfId="26306"/>
    <cellStyle name="_산출근거(목포)_교각_2.3_퇴수관로" xfId="26307"/>
    <cellStyle name="_산출근거(목포)_교각_봉남교 교각수량" xfId="26308"/>
    <cellStyle name="_산출근거(목포)_교각_봉남교 교각수량_2.3_퇴수관로" xfId="26309"/>
    <cellStyle name="_산출근거(목포)_교각_봉남교 교대수량" xfId="26310"/>
    <cellStyle name="_산출근거(목포)_교각_봉남교 교대수량_2.3_퇴수관로" xfId="26311"/>
    <cellStyle name="_산출근거(목포)_교각_봉남교 상-하부수량-1" xfId="26312"/>
    <cellStyle name="_산출근거(목포)_교각_봉남교 상-하부수량-1_2.3_퇴수관로" xfId="26313"/>
    <cellStyle name="_산출근거(목포)_교각_봉남교 상-하부수량-3" xfId="26314"/>
    <cellStyle name="_산출근거(목포)_교각_봉남교 상-하부수량-3_2.3_퇴수관로" xfId="26315"/>
    <cellStyle name="_산출근거(목포)_교각_봉남교 상-하부수량-8" xfId="26316"/>
    <cellStyle name="_산출근거(목포)_교각_봉남교 상-하부수량-8_2.3_퇴수관로" xfId="26317"/>
    <cellStyle name="_산출근거(목포)_교량별총괄집계(신리5교)" xfId="26318"/>
    <cellStyle name="_산출근거(목포)_교량별총괄집계(신리5교)_2.3_퇴수관로" xfId="26319"/>
    <cellStyle name="_산출근거(목포)_교량별총괄집계(신리5교)_교각" xfId="26320"/>
    <cellStyle name="_산출근거(목포)_교량별총괄집계(신리5교)_교각_2.3_퇴수관로" xfId="26321"/>
    <cellStyle name="_산출근거(목포)_교량별총괄집계(신리5교)_교각_봉남교 교각수량" xfId="26322"/>
    <cellStyle name="_산출근거(목포)_교량별총괄집계(신리5교)_교각_봉남교 교각수량_2.3_퇴수관로" xfId="26323"/>
    <cellStyle name="_산출근거(목포)_교량별총괄집계(신리5교)_교각_봉남교 교대수량" xfId="26324"/>
    <cellStyle name="_산출근거(목포)_교량별총괄집계(신리5교)_교각_봉남교 교대수량_2.3_퇴수관로" xfId="26325"/>
    <cellStyle name="_산출근거(목포)_교량별총괄집계(신리5교)_교각_봉남교 상-하부수량-1" xfId="26326"/>
    <cellStyle name="_산출근거(목포)_교량별총괄집계(신리5교)_교각_봉남교 상-하부수량-1_2.3_퇴수관로" xfId="26327"/>
    <cellStyle name="_산출근거(목포)_교량별총괄집계(신리5교)_교각_봉남교 상-하부수량-3" xfId="26328"/>
    <cellStyle name="_산출근거(목포)_교량별총괄집계(신리5교)_교각_봉남교 상-하부수량-3_2.3_퇴수관로" xfId="26329"/>
    <cellStyle name="_산출근거(목포)_교량별총괄집계(신리5교)_교각_봉남교 상-하부수량-8" xfId="26330"/>
    <cellStyle name="_산출근거(목포)_교량별총괄집계(신리5교)_교각_봉남교 상-하부수량-8_2.3_퇴수관로" xfId="26331"/>
    <cellStyle name="_산출근거(목포)_교량별총괄집계(신리5교)_대곡교 교각일반" xfId="26332"/>
    <cellStyle name="_산출근거(목포)_교량별총괄집계(신리5교)_대곡교 교각일반_2.3_퇴수관로" xfId="26333"/>
    <cellStyle name="_산출근거(목포)_교량별총괄집계(신리5교)_대곡교 교각일반_봉남교 교각수량" xfId="26334"/>
    <cellStyle name="_산출근거(목포)_교량별총괄집계(신리5교)_대곡교 교각일반_봉남교 교각수량_2.3_퇴수관로" xfId="26335"/>
    <cellStyle name="_산출근거(목포)_교량별총괄집계(신리5교)_대곡교 교각일반_봉남교 교대수량" xfId="26336"/>
    <cellStyle name="_산출근거(목포)_교량별총괄집계(신리5교)_대곡교 교각일반_봉남교 교대수량_2.3_퇴수관로" xfId="26337"/>
    <cellStyle name="_산출근거(목포)_교량별총괄집계(신리5교)_대곡교 교각일반_봉남교 상-하부수량-1" xfId="26338"/>
    <cellStyle name="_산출근거(목포)_교량별총괄집계(신리5교)_대곡교 교각일반_봉남교 상-하부수량-1_2.3_퇴수관로" xfId="26339"/>
    <cellStyle name="_산출근거(목포)_교량별총괄집계(신리5교)_대곡교 교각일반_봉남교 상-하부수량-3" xfId="26340"/>
    <cellStyle name="_산출근거(목포)_교량별총괄집계(신리5교)_대곡교 교각일반_봉남교 상-하부수량-3_2.3_퇴수관로" xfId="26341"/>
    <cellStyle name="_산출근거(목포)_교량별총괄집계(신리5교)_대곡교 교각일반_봉남교 상-하부수량-8" xfId="26342"/>
    <cellStyle name="_산출근거(목포)_교량별총괄집계(신리5교)_대곡교 교각일반_봉남교 상-하부수량-8_2.3_퇴수관로" xfId="26343"/>
    <cellStyle name="_산출근거(목포)_교량별총괄집계(신리5교)_대곡교 교각일반수량" xfId="26344"/>
    <cellStyle name="_산출근거(목포)_교량별총괄집계(신리5교)_대곡교 교각일반수량_2.3_퇴수관로" xfId="26345"/>
    <cellStyle name="_산출근거(목포)_교량별총괄집계(신리5교)_대곡교 교각일반수량_봉남교 교각수량" xfId="26346"/>
    <cellStyle name="_산출근거(목포)_교량별총괄집계(신리5교)_대곡교 교각일반수량_봉남교 교각수량_2.3_퇴수관로" xfId="26347"/>
    <cellStyle name="_산출근거(목포)_교량별총괄집계(신리5교)_대곡교 교각일반수량_봉남교 교대수량" xfId="26348"/>
    <cellStyle name="_산출근거(목포)_교량별총괄집계(신리5교)_대곡교 교각일반수량_봉남교 교대수량_2.3_퇴수관로" xfId="26349"/>
    <cellStyle name="_산출근거(목포)_교량별총괄집계(신리5교)_대곡교 교각일반수량_봉남교 상-하부수량-1" xfId="26350"/>
    <cellStyle name="_산출근거(목포)_교량별총괄집계(신리5교)_대곡교 교각일반수량_봉남교 상-하부수량-1_2.3_퇴수관로" xfId="26351"/>
    <cellStyle name="_산출근거(목포)_교량별총괄집계(신리5교)_대곡교 교각일반수량_봉남교 상-하부수량-3" xfId="26352"/>
    <cellStyle name="_산출근거(목포)_교량별총괄집계(신리5교)_대곡교 교각일반수량_봉남교 상-하부수량-3_2.3_퇴수관로" xfId="26353"/>
    <cellStyle name="_산출근거(목포)_교량별총괄집계(신리5교)_대곡교 교각일반수량_봉남교 상-하부수량-8" xfId="26354"/>
    <cellStyle name="_산출근거(목포)_교량별총괄집계(신리5교)_대곡교 교각일반수량_봉남교 상-하부수량-8_2.3_퇴수관로" xfId="26355"/>
    <cellStyle name="_산출근거(목포)_교량별총괄집계(신리5교)_대곡교 교대" xfId="26356"/>
    <cellStyle name="_산출근거(목포)_교량별총괄집계(신리5교)_대곡교 교대_2.3_퇴수관로" xfId="26357"/>
    <cellStyle name="_산출근거(목포)_교량별총괄집계(신리5교)_대곡교 교대_봉남교 교각수량" xfId="26358"/>
    <cellStyle name="_산출근거(목포)_교량별총괄집계(신리5교)_대곡교 교대_봉남교 교각수량_2.3_퇴수관로" xfId="26359"/>
    <cellStyle name="_산출근거(목포)_교량별총괄집계(신리5교)_대곡교 교대_봉남교 교대수량" xfId="26360"/>
    <cellStyle name="_산출근거(목포)_교량별총괄집계(신리5교)_대곡교 교대_봉남교 교대수량_2.3_퇴수관로" xfId="26361"/>
    <cellStyle name="_산출근거(목포)_교량별총괄집계(신리5교)_대곡교 교대_봉남교 상-하부수량-1" xfId="26362"/>
    <cellStyle name="_산출근거(목포)_교량별총괄집계(신리5교)_대곡교 교대_봉남교 상-하부수량-1_2.3_퇴수관로" xfId="26363"/>
    <cellStyle name="_산출근거(목포)_교량별총괄집계(신리5교)_대곡교 교대_봉남교 상-하부수량-3" xfId="26364"/>
    <cellStyle name="_산출근거(목포)_교량별총괄집계(신리5교)_대곡교 교대_봉남교 상-하부수량-3_2.3_퇴수관로" xfId="26365"/>
    <cellStyle name="_산출근거(목포)_교량별총괄집계(신리5교)_대곡교 교대_봉남교 상-하부수량-8" xfId="26366"/>
    <cellStyle name="_산출근거(목포)_교량별총괄집계(신리5교)_대곡교 교대_봉남교 상-하부수량-8_2.3_퇴수관로" xfId="26367"/>
    <cellStyle name="_산출근거(목포)_교량별총괄집계(신리5교)_대곡교 상부수량" xfId="26368"/>
    <cellStyle name="_산출근거(목포)_교량별총괄집계(신리5교)_대곡교 상부수량_2.3_퇴수관로" xfId="26369"/>
    <cellStyle name="_산출근거(목포)_교량별총괄집계(신리5교)_대곡교 상부수량_봉남교 교각수량" xfId="26370"/>
    <cellStyle name="_산출근거(목포)_교량별총괄집계(신리5교)_대곡교 상부수량_봉남교 교각수량_2.3_퇴수관로" xfId="26371"/>
    <cellStyle name="_산출근거(목포)_교량별총괄집계(신리5교)_대곡교 상부수량_봉남교 교대수량" xfId="26372"/>
    <cellStyle name="_산출근거(목포)_교량별총괄집계(신리5교)_대곡교 상부수량_봉남교 교대수량_2.3_퇴수관로" xfId="26373"/>
    <cellStyle name="_산출근거(목포)_교량별총괄집계(신리5교)_대곡교 상부수량_봉남교 상-하부수량-1" xfId="26374"/>
    <cellStyle name="_산출근거(목포)_교량별총괄집계(신리5교)_대곡교 상부수량_봉남교 상-하부수량-1_2.3_퇴수관로" xfId="26375"/>
    <cellStyle name="_산출근거(목포)_교량별총괄집계(신리5교)_대곡교 상부수량_봉남교 상-하부수량-3" xfId="26376"/>
    <cellStyle name="_산출근거(목포)_교량별총괄집계(신리5교)_대곡교 상부수량_봉남교 상-하부수량-3_2.3_퇴수관로" xfId="26377"/>
    <cellStyle name="_산출근거(목포)_교량별총괄집계(신리5교)_대곡교 상부수량_봉남교 상-하부수량-8" xfId="26378"/>
    <cellStyle name="_산출근거(목포)_교량별총괄집계(신리5교)_대곡교 상부수량_봉남교 상-하부수량-8_2.3_퇴수관로" xfId="26379"/>
    <cellStyle name="_산출근거(목포)_교량별총괄집계(신리5교)_대곡교 일반수량" xfId="26380"/>
    <cellStyle name="_산출근거(목포)_교량별총괄집계(신리5교)_대곡교 일반수량_2.3_퇴수관로" xfId="26381"/>
    <cellStyle name="_산출근거(목포)_교량별총괄집계(신리5교)_대곡교 일반수량_봉남교 교각수량" xfId="26382"/>
    <cellStyle name="_산출근거(목포)_교량별총괄집계(신리5교)_대곡교 일반수량_봉남교 교각수량_2.3_퇴수관로" xfId="26383"/>
    <cellStyle name="_산출근거(목포)_교량별총괄집계(신리5교)_대곡교 일반수량_봉남교 교대수량" xfId="26384"/>
    <cellStyle name="_산출근거(목포)_교량별총괄집계(신리5교)_대곡교 일반수량_봉남교 교대수량_2.3_퇴수관로" xfId="26385"/>
    <cellStyle name="_산출근거(목포)_교량별총괄집계(신리5교)_대곡교 일반수량_봉남교 상-하부수량-1" xfId="26386"/>
    <cellStyle name="_산출근거(목포)_교량별총괄집계(신리5교)_대곡교 일반수량_봉남교 상-하부수량-1_2.3_퇴수관로" xfId="26387"/>
    <cellStyle name="_산출근거(목포)_교량별총괄집계(신리5교)_대곡교 일반수량_봉남교 상-하부수량-3" xfId="26388"/>
    <cellStyle name="_산출근거(목포)_교량별총괄집계(신리5교)_대곡교 일반수량_봉남교 상-하부수량-3_2.3_퇴수관로" xfId="26389"/>
    <cellStyle name="_산출근거(목포)_교량별총괄집계(신리5교)_대곡교 일반수량_봉남교 상-하부수량-8" xfId="26390"/>
    <cellStyle name="_산출근거(목포)_교량별총괄집계(신리5교)_대곡교 일반수량_봉남교 상-하부수량-8_2.3_퇴수관로" xfId="26391"/>
    <cellStyle name="_산출근거(목포)_교량별총괄집계(신리5교)_대곡교(교대수량)" xfId="26392"/>
    <cellStyle name="_산출근거(목포)_교량별총괄집계(신리5교)_대곡교(교대수량)_2.3_퇴수관로" xfId="26393"/>
    <cellStyle name="_산출근거(목포)_교량별총괄집계(신리5교)_대곡교(교대수량)_봉남교 교각수량" xfId="26394"/>
    <cellStyle name="_산출근거(목포)_교량별총괄집계(신리5교)_대곡교(교대수량)_봉남교 교각수량_2.3_퇴수관로" xfId="26395"/>
    <cellStyle name="_산출근거(목포)_교량별총괄집계(신리5교)_대곡교(교대수량)_봉남교 교대수량" xfId="26396"/>
    <cellStyle name="_산출근거(목포)_교량별총괄집계(신리5교)_대곡교(교대수량)_봉남교 교대수량_2.3_퇴수관로" xfId="26397"/>
    <cellStyle name="_산출근거(목포)_교량별총괄집계(신리5교)_대곡교(교대수량)_봉남교 상-하부수량-1" xfId="26398"/>
    <cellStyle name="_산출근거(목포)_교량별총괄집계(신리5교)_대곡교(교대수량)_봉남교 상-하부수량-1_2.3_퇴수관로" xfId="26399"/>
    <cellStyle name="_산출근거(목포)_교량별총괄집계(신리5교)_대곡교(교대수량)_봉남교 상-하부수량-3" xfId="26400"/>
    <cellStyle name="_산출근거(목포)_교량별총괄집계(신리5교)_대곡교(교대수량)_봉남교 상-하부수량-3_2.3_퇴수관로" xfId="26401"/>
    <cellStyle name="_산출근거(목포)_교량별총괄집계(신리5교)_대곡교(교대수량)_봉남교 상-하부수량-8" xfId="26402"/>
    <cellStyle name="_산출근거(목포)_교량별총괄집계(신리5교)_대곡교(교대수량)_봉남교 상-하부수량-8_2.3_퇴수관로" xfId="26403"/>
    <cellStyle name="_산출근거(목포)_교량별총괄집계(신리5교)_대곡교(진짜)" xfId="26404"/>
    <cellStyle name="_산출근거(목포)_교량별총괄집계(신리5교)_대곡교(진짜)_2.3_퇴수관로" xfId="26405"/>
    <cellStyle name="_산출근거(목포)_교량별총괄집계(신리5교)_대곡교(진짜)_봉남교 교각수량" xfId="26406"/>
    <cellStyle name="_산출근거(목포)_교량별총괄집계(신리5교)_대곡교(진짜)_봉남교 교각수량_2.3_퇴수관로" xfId="26407"/>
    <cellStyle name="_산출근거(목포)_교량별총괄집계(신리5교)_대곡교(진짜)_봉남교 교대수량" xfId="26408"/>
    <cellStyle name="_산출근거(목포)_교량별총괄집계(신리5교)_대곡교(진짜)_봉남교 교대수량_2.3_퇴수관로" xfId="26409"/>
    <cellStyle name="_산출근거(목포)_교량별총괄집계(신리5교)_대곡교(진짜)_봉남교 상-하부수량-1" xfId="26410"/>
    <cellStyle name="_산출근거(목포)_교량별총괄집계(신리5교)_대곡교(진짜)_봉남교 상-하부수량-1_2.3_퇴수관로" xfId="26411"/>
    <cellStyle name="_산출근거(목포)_교량별총괄집계(신리5교)_대곡교(진짜)_봉남교 상-하부수량-3" xfId="26412"/>
    <cellStyle name="_산출근거(목포)_교량별총괄집계(신리5교)_대곡교(진짜)_봉남교 상-하부수량-3_2.3_퇴수관로" xfId="26413"/>
    <cellStyle name="_산출근거(목포)_교량별총괄집계(신리5교)_대곡교(진짜)_봉남교 상-하부수량-8" xfId="26414"/>
    <cellStyle name="_산출근거(목포)_교량별총괄집계(신리5교)_대곡교(진짜)_봉남교 상-하부수량-8_2.3_퇴수관로" xfId="26415"/>
    <cellStyle name="_산출근거(목포)_교량별총괄집계(신리5교)_대곡교(진짜진짜)" xfId="26416"/>
    <cellStyle name="_산출근거(목포)_교량별총괄집계(신리5교)_대곡교(진짜진짜)_2.3_퇴수관로" xfId="26417"/>
    <cellStyle name="_산출근거(목포)_교량별총괄집계(신리5교)_대곡교(진짜진짜)_봉남교 교각수량" xfId="26418"/>
    <cellStyle name="_산출근거(목포)_교량별총괄집계(신리5교)_대곡교(진짜진짜)_봉남교 교각수량_2.3_퇴수관로" xfId="26419"/>
    <cellStyle name="_산출근거(목포)_교량별총괄집계(신리5교)_대곡교(진짜진짜)_봉남교 교대수량" xfId="26420"/>
    <cellStyle name="_산출근거(목포)_교량별총괄집계(신리5교)_대곡교(진짜진짜)_봉남교 교대수량_2.3_퇴수관로" xfId="26421"/>
    <cellStyle name="_산출근거(목포)_교량별총괄집계(신리5교)_대곡교(진짜진짜)_봉남교 상-하부수량-1" xfId="26422"/>
    <cellStyle name="_산출근거(목포)_교량별총괄집계(신리5교)_대곡교(진짜진짜)_봉남교 상-하부수량-1_2.3_퇴수관로" xfId="26423"/>
    <cellStyle name="_산출근거(목포)_교량별총괄집계(신리5교)_대곡교(진짜진짜)_봉남교 상-하부수량-3" xfId="26424"/>
    <cellStyle name="_산출근거(목포)_교량별총괄집계(신리5교)_대곡교(진짜진짜)_봉남교 상-하부수량-3_2.3_퇴수관로" xfId="26425"/>
    <cellStyle name="_산출근거(목포)_교량별총괄집계(신리5교)_대곡교(진짜진짜)_봉남교 상-하부수량-8" xfId="26426"/>
    <cellStyle name="_산출근거(목포)_교량별총괄집계(신리5교)_대곡교(진짜진짜)_봉남교 상-하부수량-8_2.3_퇴수관로" xfId="26427"/>
    <cellStyle name="_산출근거(목포)_교량별총괄집계(신리5교)_축내교 교각일반수량" xfId="26428"/>
    <cellStyle name="_산출근거(목포)_교량별총괄집계(신리5교)_축내교 교각일반수량_2.3_퇴수관로" xfId="26429"/>
    <cellStyle name="_산출근거(목포)_교량별총괄집계(신리5교)_축내교 교각일반수량_봉남교 교각수량" xfId="26430"/>
    <cellStyle name="_산출근거(목포)_교량별총괄집계(신리5교)_축내교 교각일반수량_봉남교 교각수량_2.3_퇴수관로" xfId="26431"/>
    <cellStyle name="_산출근거(목포)_교량별총괄집계(신리5교)_축내교 교각일반수량_봉남교 교대수량" xfId="26432"/>
    <cellStyle name="_산출근거(목포)_교량별총괄집계(신리5교)_축내교 교각일반수량_봉남교 교대수량_2.3_퇴수관로" xfId="26433"/>
    <cellStyle name="_산출근거(목포)_교량별총괄집계(신리5교)_축내교 상부수량" xfId="26434"/>
    <cellStyle name="_산출근거(목포)_교량별총괄집계(신리5교)_축내교 상부수량_2.3_퇴수관로" xfId="26435"/>
    <cellStyle name="_산출근거(목포)_교량별총괄집계(신리5교)_축내교 상부수량_봉남교 교각수량" xfId="26436"/>
    <cellStyle name="_산출근거(목포)_교량별총괄집계(신리5교)_축내교 상부수량_봉남교 교각수량_2.3_퇴수관로" xfId="26437"/>
    <cellStyle name="_산출근거(목포)_교량별총괄집계(신리5교)_축내교 상부수량_봉남교 교대수량" xfId="26438"/>
    <cellStyle name="_산출근거(목포)_교량별총괄집계(신리5교)_축내교 상부수량_봉남교 교대수량_2.3_퇴수관로" xfId="26439"/>
    <cellStyle name="_산출근거(목포)_교량별총괄집계(신리5교)_축내교 총괄수량" xfId="26440"/>
    <cellStyle name="_산출근거(목포)_교량별총괄집계(신리5교)_축내교 총괄수량_2.3_퇴수관로" xfId="26441"/>
    <cellStyle name="_산출근거(목포)_교량별총괄집계(신리5교)_축내교 총괄수량_봉남교 교각수량" xfId="26442"/>
    <cellStyle name="_산출근거(목포)_교량별총괄집계(신리5교)_축내교 총괄수량_봉남교 교각수량_2.3_퇴수관로" xfId="26443"/>
    <cellStyle name="_산출근거(목포)_교량별총괄집계(신리5교)_축내교 총괄수량_봉남교 교대수량" xfId="26444"/>
    <cellStyle name="_산출근거(목포)_교량별총괄집계(신리5교)_축내교 총괄수량_봉남교 교대수량_2.3_퇴수관로" xfId="26445"/>
    <cellStyle name="_산출근거(목포)_교량별총괄집계(신리5교)_축내교(교대수량)" xfId="26446"/>
    <cellStyle name="_산출근거(목포)_교량별총괄집계(신리5교)_축내교(교대수량)_2.3_퇴수관로" xfId="26447"/>
    <cellStyle name="_산출근거(목포)_교량별총괄집계(신리5교)_축내교(교대수량)_봉남교 교각수량" xfId="26448"/>
    <cellStyle name="_산출근거(목포)_교량별총괄집계(신리5교)_축내교(교대수량)_봉남교 교각수량_2.3_퇴수관로" xfId="26449"/>
    <cellStyle name="_산출근거(목포)_교량별총괄집계(신리5교)_축내교(교대수량)_봉남교 교대수량" xfId="26450"/>
    <cellStyle name="_산출근거(목포)_교량별총괄집계(신리5교)_축내교(교대수량)_봉남교 교대수량_2.3_퇴수관로" xfId="26451"/>
    <cellStyle name="_산출근거(목포)_교량별총괄집계(신리5교)_축내교(교대수량)_봉남교 상-하부수량-1" xfId="26452"/>
    <cellStyle name="_산출근거(목포)_교량별총괄집계(신리5교)_축내교(교대수량)_봉남교 상-하부수량-1_2.3_퇴수관로" xfId="26453"/>
    <cellStyle name="_산출근거(목포)_교량별총괄집계(신리5교)_축내교(교대수량)_봉남교 상-하부수량-3" xfId="26454"/>
    <cellStyle name="_산출근거(목포)_교량별총괄집계(신리5교)_축내교(교대수량)_봉남교 상-하부수량-3_2.3_퇴수관로" xfId="26455"/>
    <cellStyle name="_산출근거(목포)_교량별총괄집계(신리5교)_축내교(교대수량)_봉남교 상-하부수량-8" xfId="26456"/>
    <cellStyle name="_산출근거(목포)_교량별총괄집계(신리5교)_축내교(교대수량)_봉남교 상-하부수량-8_2.3_퇴수관로" xfId="26457"/>
    <cellStyle name="_산출근거(목포)_교량별총괄집계(신리5교)_축내교(진짜진짜)" xfId="26458"/>
    <cellStyle name="_산출근거(목포)_교량별총괄집계(신리5교)_축내교(진짜진짜)_2.3_퇴수관로" xfId="26459"/>
    <cellStyle name="_산출근거(목포)_교량별총괄집계(신리5교)_축내교(진짜진짜)_봉남교 교각수량" xfId="26460"/>
    <cellStyle name="_산출근거(목포)_교량별총괄집계(신리5교)_축내교(진짜진짜)_봉남교 교각수량_2.3_퇴수관로" xfId="26461"/>
    <cellStyle name="_산출근거(목포)_교량별총괄집계(신리5교)_축내교(진짜진짜)_봉남교 교대수량" xfId="26462"/>
    <cellStyle name="_산출근거(목포)_교량별총괄집계(신리5교)_축내교(진짜진짜)_봉남교 교대수량_2.3_퇴수관로" xfId="26463"/>
    <cellStyle name="_산출근거(목포)_교량별총괄집계(신리5교)_축내교(진짜진짜)_봉남교 상-하부수량-1" xfId="26464"/>
    <cellStyle name="_산출근거(목포)_교량별총괄집계(신리5교)_축내교(진짜진짜)_봉남교 상-하부수량-1_2.3_퇴수관로" xfId="26465"/>
    <cellStyle name="_산출근거(목포)_교량별총괄집계(신리5교)_축내교(진짜진짜)_봉남교 상-하부수량-3" xfId="26466"/>
    <cellStyle name="_산출근거(목포)_교량별총괄집계(신리5교)_축내교(진짜진짜)_봉남교 상-하부수량-3_2.3_퇴수관로" xfId="26467"/>
    <cellStyle name="_산출근거(목포)_교량별총괄집계(신리5교)_축내교(진짜진짜)_봉남교 상-하부수량-8" xfId="26468"/>
    <cellStyle name="_산출근거(목포)_교량별총괄집계(신리5교)_축내교(진짜진짜)_봉남교 상-하부수량-8_2.3_퇴수관로" xfId="26469"/>
    <cellStyle name="_산출근거(목포)_대곡교 교각일반" xfId="26470"/>
    <cellStyle name="_산출근거(목포)_대곡교 교각일반_2.3_퇴수관로" xfId="26471"/>
    <cellStyle name="_산출근거(목포)_대곡교 교각일반_봉남교 교각수량" xfId="26472"/>
    <cellStyle name="_산출근거(목포)_대곡교 교각일반_봉남교 교각수량_2.3_퇴수관로" xfId="26473"/>
    <cellStyle name="_산출근거(목포)_대곡교 교각일반_봉남교 교대수량" xfId="26474"/>
    <cellStyle name="_산출근거(목포)_대곡교 교각일반_봉남교 교대수량_2.3_퇴수관로" xfId="26475"/>
    <cellStyle name="_산출근거(목포)_대곡교 교각일반_봉남교 상-하부수량-1" xfId="26476"/>
    <cellStyle name="_산출근거(목포)_대곡교 교각일반_봉남교 상-하부수량-1_2.3_퇴수관로" xfId="26477"/>
    <cellStyle name="_산출근거(목포)_대곡교 교각일반_봉남교 상-하부수량-3" xfId="26478"/>
    <cellStyle name="_산출근거(목포)_대곡교 교각일반_봉남교 상-하부수량-3_2.3_퇴수관로" xfId="26479"/>
    <cellStyle name="_산출근거(목포)_대곡교 교각일반_봉남교 상-하부수량-8" xfId="26480"/>
    <cellStyle name="_산출근거(목포)_대곡교 교각일반_봉남교 상-하부수량-8_2.3_퇴수관로" xfId="26481"/>
    <cellStyle name="_산출근거(목포)_대곡교 교각일반수량" xfId="26482"/>
    <cellStyle name="_산출근거(목포)_대곡교 교각일반수량_2.3_퇴수관로" xfId="26483"/>
    <cellStyle name="_산출근거(목포)_대곡교 교각일반수량_봉남교 교각수량" xfId="26484"/>
    <cellStyle name="_산출근거(목포)_대곡교 교각일반수량_봉남교 교각수량_2.3_퇴수관로" xfId="26485"/>
    <cellStyle name="_산출근거(목포)_대곡교 교각일반수량_봉남교 교대수량" xfId="26486"/>
    <cellStyle name="_산출근거(목포)_대곡교 교각일반수량_봉남교 교대수량_2.3_퇴수관로" xfId="26487"/>
    <cellStyle name="_산출근거(목포)_대곡교 교각일반수량_봉남교 상-하부수량-1" xfId="26488"/>
    <cellStyle name="_산출근거(목포)_대곡교 교각일반수량_봉남교 상-하부수량-1_2.3_퇴수관로" xfId="26489"/>
    <cellStyle name="_산출근거(목포)_대곡교 교각일반수량_봉남교 상-하부수량-3" xfId="26490"/>
    <cellStyle name="_산출근거(목포)_대곡교 교각일반수량_봉남교 상-하부수량-3_2.3_퇴수관로" xfId="26491"/>
    <cellStyle name="_산출근거(목포)_대곡교 교각일반수량_봉남교 상-하부수량-8" xfId="26492"/>
    <cellStyle name="_산출근거(목포)_대곡교 교각일반수량_봉남교 상-하부수량-8_2.3_퇴수관로" xfId="26493"/>
    <cellStyle name="_산출근거(목포)_대곡교 교대" xfId="26494"/>
    <cellStyle name="_산출근거(목포)_대곡교 교대_2.3_퇴수관로" xfId="26495"/>
    <cellStyle name="_산출근거(목포)_대곡교 교대_봉남교 교각수량" xfId="26496"/>
    <cellStyle name="_산출근거(목포)_대곡교 교대_봉남교 교각수량_2.3_퇴수관로" xfId="26497"/>
    <cellStyle name="_산출근거(목포)_대곡교 교대_봉남교 교대수량" xfId="26498"/>
    <cellStyle name="_산출근거(목포)_대곡교 교대_봉남교 교대수량_2.3_퇴수관로" xfId="26499"/>
    <cellStyle name="_산출근거(목포)_대곡교 교대_봉남교 상-하부수량-1" xfId="26500"/>
    <cellStyle name="_산출근거(목포)_대곡교 교대_봉남교 상-하부수량-1_2.3_퇴수관로" xfId="26501"/>
    <cellStyle name="_산출근거(목포)_대곡교 교대_봉남교 상-하부수량-3" xfId="26502"/>
    <cellStyle name="_산출근거(목포)_대곡교 교대_봉남교 상-하부수량-3_2.3_퇴수관로" xfId="26503"/>
    <cellStyle name="_산출근거(목포)_대곡교 교대_봉남교 상-하부수량-8" xfId="26504"/>
    <cellStyle name="_산출근거(목포)_대곡교 교대_봉남교 상-하부수량-8_2.3_퇴수관로" xfId="26505"/>
    <cellStyle name="_산출근거(목포)_대곡교 상부수량" xfId="26506"/>
    <cellStyle name="_산출근거(목포)_대곡교 상부수량_2.3_퇴수관로" xfId="26507"/>
    <cellStyle name="_산출근거(목포)_대곡교 상부수량_봉남교 교각수량" xfId="26508"/>
    <cellStyle name="_산출근거(목포)_대곡교 상부수량_봉남교 교각수량_2.3_퇴수관로" xfId="26509"/>
    <cellStyle name="_산출근거(목포)_대곡교 상부수량_봉남교 교대수량" xfId="26510"/>
    <cellStyle name="_산출근거(목포)_대곡교 상부수량_봉남교 교대수량_2.3_퇴수관로" xfId="26511"/>
    <cellStyle name="_산출근거(목포)_대곡교 상부수량_봉남교 상-하부수량-1" xfId="26512"/>
    <cellStyle name="_산출근거(목포)_대곡교 상부수량_봉남교 상-하부수량-1_2.3_퇴수관로" xfId="26513"/>
    <cellStyle name="_산출근거(목포)_대곡교 상부수량_봉남교 상-하부수량-3" xfId="26514"/>
    <cellStyle name="_산출근거(목포)_대곡교 상부수량_봉남교 상-하부수량-3_2.3_퇴수관로" xfId="26515"/>
    <cellStyle name="_산출근거(목포)_대곡교 상부수량_봉남교 상-하부수량-8" xfId="26516"/>
    <cellStyle name="_산출근거(목포)_대곡교 상부수량_봉남교 상-하부수량-8_2.3_퇴수관로" xfId="26517"/>
    <cellStyle name="_산출근거(목포)_대곡교 일반수량" xfId="26518"/>
    <cellStyle name="_산출근거(목포)_대곡교 일반수량_2.3_퇴수관로" xfId="26519"/>
    <cellStyle name="_산출근거(목포)_대곡교 일반수량_봉남교 교각수량" xfId="26520"/>
    <cellStyle name="_산출근거(목포)_대곡교 일반수량_봉남교 교각수량_2.3_퇴수관로" xfId="26521"/>
    <cellStyle name="_산출근거(목포)_대곡교 일반수량_봉남교 교대수량" xfId="26522"/>
    <cellStyle name="_산출근거(목포)_대곡교 일반수량_봉남교 교대수량_2.3_퇴수관로" xfId="26523"/>
    <cellStyle name="_산출근거(목포)_대곡교 일반수량_봉남교 상-하부수량-1" xfId="26524"/>
    <cellStyle name="_산출근거(목포)_대곡교 일반수량_봉남교 상-하부수량-1_2.3_퇴수관로" xfId="26525"/>
    <cellStyle name="_산출근거(목포)_대곡교 일반수량_봉남교 상-하부수량-3" xfId="26526"/>
    <cellStyle name="_산출근거(목포)_대곡교 일반수량_봉남교 상-하부수량-3_2.3_퇴수관로" xfId="26527"/>
    <cellStyle name="_산출근거(목포)_대곡교 일반수량_봉남교 상-하부수량-8" xfId="26528"/>
    <cellStyle name="_산출근거(목포)_대곡교 일반수량_봉남교 상-하부수량-8_2.3_퇴수관로" xfId="26529"/>
    <cellStyle name="_산출근거(목포)_대곡교(교대수량)" xfId="26530"/>
    <cellStyle name="_산출근거(목포)_대곡교(교대수량)_2.3_퇴수관로" xfId="26531"/>
    <cellStyle name="_산출근거(목포)_대곡교(교대수량)_봉남교 교각수량" xfId="26532"/>
    <cellStyle name="_산출근거(목포)_대곡교(교대수량)_봉남교 교각수량_2.3_퇴수관로" xfId="26533"/>
    <cellStyle name="_산출근거(목포)_대곡교(교대수량)_봉남교 교대수량" xfId="26534"/>
    <cellStyle name="_산출근거(목포)_대곡교(교대수량)_봉남교 교대수량_2.3_퇴수관로" xfId="26535"/>
    <cellStyle name="_산출근거(목포)_대곡교(교대수량)_봉남교 상-하부수량-1" xfId="26536"/>
    <cellStyle name="_산출근거(목포)_대곡교(교대수량)_봉남교 상-하부수량-1_2.3_퇴수관로" xfId="26537"/>
    <cellStyle name="_산출근거(목포)_대곡교(교대수량)_봉남교 상-하부수량-3" xfId="26538"/>
    <cellStyle name="_산출근거(목포)_대곡교(교대수량)_봉남교 상-하부수량-3_2.3_퇴수관로" xfId="26539"/>
    <cellStyle name="_산출근거(목포)_대곡교(교대수량)_봉남교 상-하부수량-8" xfId="26540"/>
    <cellStyle name="_산출근거(목포)_대곡교(교대수량)_봉남교 상-하부수량-8_2.3_퇴수관로" xfId="26541"/>
    <cellStyle name="_산출근거(목포)_대곡교(진짜)" xfId="26542"/>
    <cellStyle name="_산출근거(목포)_대곡교(진짜)_2.3_퇴수관로" xfId="26543"/>
    <cellStyle name="_산출근거(목포)_대곡교(진짜)_봉남교 교각수량" xfId="26544"/>
    <cellStyle name="_산출근거(목포)_대곡교(진짜)_봉남교 교각수량_2.3_퇴수관로" xfId="26545"/>
    <cellStyle name="_산출근거(목포)_대곡교(진짜)_봉남교 교대수량" xfId="26546"/>
    <cellStyle name="_산출근거(목포)_대곡교(진짜)_봉남교 교대수량_2.3_퇴수관로" xfId="26547"/>
    <cellStyle name="_산출근거(목포)_대곡교(진짜)_봉남교 상-하부수량-1" xfId="26548"/>
    <cellStyle name="_산출근거(목포)_대곡교(진짜)_봉남교 상-하부수량-1_2.3_퇴수관로" xfId="26549"/>
    <cellStyle name="_산출근거(목포)_대곡교(진짜)_봉남교 상-하부수량-3" xfId="26550"/>
    <cellStyle name="_산출근거(목포)_대곡교(진짜)_봉남교 상-하부수량-3_2.3_퇴수관로" xfId="26551"/>
    <cellStyle name="_산출근거(목포)_대곡교(진짜)_봉남교 상-하부수량-8" xfId="26552"/>
    <cellStyle name="_산출근거(목포)_대곡교(진짜)_봉남교 상-하부수량-8_2.3_퇴수관로" xfId="26553"/>
    <cellStyle name="_산출근거(목포)_대곡교(진짜진짜)" xfId="26554"/>
    <cellStyle name="_산출근거(목포)_대곡교(진짜진짜)_2.3_퇴수관로" xfId="26555"/>
    <cellStyle name="_산출근거(목포)_대곡교(진짜진짜)_봉남교 교각수량" xfId="26556"/>
    <cellStyle name="_산출근거(목포)_대곡교(진짜진짜)_봉남교 교각수량_2.3_퇴수관로" xfId="26557"/>
    <cellStyle name="_산출근거(목포)_대곡교(진짜진짜)_봉남교 교대수량" xfId="26558"/>
    <cellStyle name="_산출근거(목포)_대곡교(진짜진짜)_봉남교 교대수량_2.3_퇴수관로" xfId="26559"/>
    <cellStyle name="_산출근거(목포)_대곡교(진짜진짜)_봉남교 상-하부수량-1" xfId="26560"/>
    <cellStyle name="_산출근거(목포)_대곡교(진짜진짜)_봉남교 상-하부수량-1_2.3_퇴수관로" xfId="26561"/>
    <cellStyle name="_산출근거(목포)_대곡교(진짜진짜)_봉남교 상-하부수량-3" xfId="26562"/>
    <cellStyle name="_산출근거(목포)_대곡교(진짜진짜)_봉남교 상-하부수량-3_2.3_퇴수관로" xfId="26563"/>
    <cellStyle name="_산출근거(목포)_대곡교(진짜진짜)_봉남교 상-하부수량-8" xfId="26564"/>
    <cellStyle name="_산출근거(목포)_대곡교(진짜진짜)_봉남교 상-하부수량-8_2.3_퇴수관로" xfId="26565"/>
    <cellStyle name="_산출근거(목포)_신리5교 상부" xfId="26566"/>
    <cellStyle name="_산출근거(목포)_신리5교 상부_2.3_퇴수관로" xfId="26567"/>
    <cellStyle name="_산출근거(목포)_신리5교 상부_교각" xfId="26568"/>
    <cellStyle name="_산출근거(목포)_신리5교 상부_교각_2.3_퇴수관로" xfId="26569"/>
    <cellStyle name="_산출근거(목포)_신리5교 상부_교각_봉남교 교각수량" xfId="26570"/>
    <cellStyle name="_산출근거(목포)_신리5교 상부_교각_봉남교 교각수량_2.3_퇴수관로" xfId="26571"/>
    <cellStyle name="_산출근거(목포)_신리5교 상부_교각_봉남교 교대수량" xfId="26572"/>
    <cellStyle name="_산출근거(목포)_신리5교 상부_교각_봉남교 교대수량_2.3_퇴수관로" xfId="26573"/>
    <cellStyle name="_산출근거(목포)_신리5교 상부_교각_봉남교 상-하부수량-1" xfId="26574"/>
    <cellStyle name="_산출근거(목포)_신리5교 상부_교각_봉남교 상-하부수량-1_2.3_퇴수관로" xfId="26575"/>
    <cellStyle name="_산출근거(목포)_신리5교 상부_교각_봉남교 상-하부수량-3" xfId="26576"/>
    <cellStyle name="_산출근거(목포)_신리5교 상부_교각_봉남교 상-하부수량-3_2.3_퇴수관로" xfId="26577"/>
    <cellStyle name="_산출근거(목포)_신리5교 상부_교각_봉남교 상-하부수량-8" xfId="26578"/>
    <cellStyle name="_산출근거(목포)_신리5교 상부_교각_봉남교 상-하부수량-8_2.3_퇴수관로" xfId="26579"/>
    <cellStyle name="_산출근거(목포)_신리5교 상부_대곡교 교각일반" xfId="26580"/>
    <cellStyle name="_산출근거(목포)_신리5교 상부_대곡교 교각일반_2.3_퇴수관로" xfId="26581"/>
    <cellStyle name="_산출근거(목포)_신리5교 상부_대곡교 교각일반_봉남교 교각수량" xfId="26582"/>
    <cellStyle name="_산출근거(목포)_신리5교 상부_대곡교 교각일반_봉남교 교각수량_2.3_퇴수관로" xfId="26583"/>
    <cellStyle name="_산출근거(목포)_신리5교 상부_대곡교 교각일반_봉남교 교대수량" xfId="26584"/>
    <cellStyle name="_산출근거(목포)_신리5교 상부_대곡교 교각일반_봉남교 교대수량_2.3_퇴수관로" xfId="26585"/>
    <cellStyle name="_산출근거(목포)_신리5교 상부_대곡교 교각일반_봉남교 상-하부수량-1" xfId="26586"/>
    <cellStyle name="_산출근거(목포)_신리5교 상부_대곡교 교각일반_봉남교 상-하부수량-1_2.3_퇴수관로" xfId="26587"/>
    <cellStyle name="_산출근거(목포)_신리5교 상부_대곡교 교각일반_봉남교 상-하부수량-3" xfId="26588"/>
    <cellStyle name="_산출근거(목포)_신리5교 상부_대곡교 교각일반_봉남교 상-하부수량-3_2.3_퇴수관로" xfId="26589"/>
    <cellStyle name="_산출근거(목포)_신리5교 상부_대곡교 교각일반_봉남교 상-하부수량-8" xfId="26590"/>
    <cellStyle name="_산출근거(목포)_신리5교 상부_대곡교 교각일반_봉남교 상-하부수량-8_2.3_퇴수관로" xfId="26591"/>
    <cellStyle name="_산출근거(목포)_신리5교 상부_대곡교 교각일반수량" xfId="26592"/>
    <cellStyle name="_산출근거(목포)_신리5교 상부_대곡교 교각일반수량_2.3_퇴수관로" xfId="26593"/>
    <cellStyle name="_산출근거(목포)_신리5교 상부_대곡교 교각일반수량_봉남교 교각수량" xfId="26594"/>
    <cellStyle name="_산출근거(목포)_신리5교 상부_대곡교 교각일반수량_봉남교 교각수량_2.3_퇴수관로" xfId="26595"/>
    <cellStyle name="_산출근거(목포)_신리5교 상부_대곡교 교각일반수량_봉남교 교대수량" xfId="26596"/>
    <cellStyle name="_산출근거(목포)_신리5교 상부_대곡교 교각일반수량_봉남교 교대수량_2.3_퇴수관로" xfId="26597"/>
    <cellStyle name="_산출근거(목포)_신리5교 상부_대곡교 교각일반수량_봉남교 상-하부수량-1" xfId="26598"/>
    <cellStyle name="_산출근거(목포)_신리5교 상부_대곡교 교각일반수량_봉남교 상-하부수량-1_2.3_퇴수관로" xfId="26599"/>
    <cellStyle name="_산출근거(목포)_신리5교 상부_대곡교 교각일반수량_봉남교 상-하부수량-3" xfId="26600"/>
    <cellStyle name="_산출근거(목포)_신리5교 상부_대곡교 교각일반수량_봉남교 상-하부수량-3_2.3_퇴수관로" xfId="26601"/>
    <cellStyle name="_산출근거(목포)_신리5교 상부_대곡교 교각일반수량_봉남교 상-하부수량-8" xfId="26602"/>
    <cellStyle name="_산출근거(목포)_신리5교 상부_대곡교 교각일반수량_봉남교 상-하부수량-8_2.3_퇴수관로" xfId="26603"/>
    <cellStyle name="_산출근거(목포)_신리5교 상부_대곡교 교대" xfId="26604"/>
    <cellStyle name="_산출근거(목포)_신리5교 상부_대곡교 교대_2.3_퇴수관로" xfId="26605"/>
    <cellStyle name="_산출근거(목포)_신리5교 상부_대곡교 교대_봉남교 교각수량" xfId="26606"/>
    <cellStyle name="_산출근거(목포)_신리5교 상부_대곡교 교대_봉남교 교각수량_2.3_퇴수관로" xfId="26607"/>
    <cellStyle name="_산출근거(목포)_신리5교 상부_대곡교 교대_봉남교 교대수량" xfId="26608"/>
    <cellStyle name="_산출근거(목포)_신리5교 상부_대곡교 교대_봉남교 교대수량_2.3_퇴수관로" xfId="26609"/>
    <cellStyle name="_산출근거(목포)_신리5교 상부_대곡교 교대_봉남교 상-하부수량-1" xfId="26610"/>
    <cellStyle name="_산출근거(목포)_신리5교 상부_대곡교 교대_봉남교 상-하부수량-1_2.3_퇴수관로" xfId="26611"/>
    <cellStyle name="_산출근거(목포)_신리5교 상부_대곡교 교대_봉남교 상-하부수량-3" xfId="26612"/>
    <cellStyle name="_산출근거(목포)_신리5교 상부_대곡교 교대_봉남교 상-하부수량-3_2.3_퇴수관로" xfId="26613"/>
    <cellStyle name="_산출근거(목포)_신리5교 상부_대곡교 교대_봉남교 상-하부수량-8" xfId="26614"/>
    <cellStyle name="_산출근거(목포)_신리5교 상부_대곡교 교대_봉남교 상-하부수량-8_2.3_퇴수관로" xfId="26615"/>
    <cellStyle name="_산출근거(목포)_신리5교 상부_대곡교 상부수량" xfId="26616"/>
    <cellStyle name="_산출근거(목포)_신리5교 상부_대곡교 상부수량_2.3_퇴수관로" xfId="26617"/>
    <cellStyle name="_산출근거(목포)_신리5교 상부_대곡교 상부수량_봉남교 교각수량" xfId="26618"/>
    <cellStyle name="_산출근거(목포)_신리5교 상부_대곡교 상부수량_봉남교 교각수량_2.3_퇴수관로" xfId="26619"/>
    <cellStyle name="_산출근거(목포)_신리5교 상부_대곡교 상부수량_봉남교 교대수량" xfId="26620"/>
    <cellStyle name="_산출근거(목포)_신리5교 상부_대곡교 상부수량_봉남교 교대수량_2.3_퇴수관로" xfId="26621"/>
    <cellStyle name="_산출근거(목포)_신리5교 상부_대곡교 상부수량_봉남교 상-하부수량-1" xfId="26622"/>
    <cellStyle name="_산출근거(목포)_신리5교 상부_대곡교 상부수량_봉남교 상-하부수량-1_2.3_퇴수관로" xfId="26623"/>
    <cellStyle name="_산출근거(목포)_신리5교 상부_대곡교 상부수량_봉남교 상-하부수량-3" xfId="26624"/>
    <cellStyle name="_산출근거(목포)_신리5교 상부_대곡교 상부수량_봉남교 상-하부수량-3_2.3_퇴수관로" xfId="26625"/>
    <cellStyle name="_산출근거(목포)_신리5교 상부_대곡교 상부수량_봉남교 상-하부수량-8" xfId="26626"/>
    <cellStyle name="_산출근거(목포)_신리5교 상부_대곡교 상부수량_봉남교 상-하부수량-8_2.3_퇴수관로" xfId="26627"/>
    <cellStyle name="_산출근거(목포)_신리5교 상부_대곡교 일반수량" xfId="26628"/>
    <cellStyle name="_산출근거(목포)_신리5교 상부_대곡교 일반수량_2.3_퇴수관로" xfId="26629"/>
    <cellStyle name="_산출근거(목포)_신리5교 상부_대곡교 일반수량_봉남교 교각수량" xfId="26630"/>
    <cellStyle name="_산출근거(목포)_신리5교 상부_대곡교 일반수량_봉남교 교각수량_2.3_퇴수관로" xfId="26631"/>
    <cellStyle name="_산출근거(목포)_신리5교 상부_대곡교 일반수량_봉남교 교대수량" xfId="26632"/>
    <cellStyle name="_산출근거(목포)_신리5교 상부_대곡교 일반수량_봉남교 교대수량_2.3_퇴수관로" xfId="26633"/>
    <cellStyle name="_산출근거(목포)_신리5교 상부_대곡교 일반수량_봉남교 상-하부수량-1" xfId="26634"/>
    <cellStyle name="_산출근거(목포)_신리5교 상부_대곡교 일반수량_봉남교 상-하부수량-1_2.3_퇴수관로" xfId="26635"/>
    <cellStyle name="_산출근거(목포)_신리5교 상부_대곡교 일반수량_봉남교 상-하부수량-3" xfId="26636"/>
    <cellStyle name="_산출근거(목포)_신리5교 상부_대곡교 일반수량_봉남교 상-하부수량-3_2.3_퇴수관로" xfId="26637"/>
    <cellStyle name="_산출근거(목포)_신리5교 상부_대곡교 일반수량_봉남교 상-하부수량-8" xfId="26638"/>
    <cellStyle name="_산출근거(목포)_신리5교 상부_대곡교 일반수량_봉남교 상-하부수량-8_2.3_퇴수관로" xfId="26639"/>
    <cellStyle name="_산출근거(목포)_신리5교 상부_대곡교(교대수량)" xfId="26640"/>
    <cellStyle name="_산출근거(목포)_신리5교 상부_대곡교(교대수량)_2.3_퇴수관로" xfId="26641"/>
    <cellStyle name="_산출근거(목포)_신리5교 상부_대곡교(교대수량)_봉남교 교각수량" xfId="26642"/>
    <cellStyle name="_산출근거(목포)_신리5교 상부_대곡교(교대수량)_봉남교 교각수량_2.3_퇴수관로" xfId="26643"/>
    <cellStyle name="_산출근거(목포)_신리5교 상부_대곡교(교대수량)_봉남교 교대수량" xfId="26644"/>
    <cellStyle name="_산출근거(목포)_신리5교 상부_대곡교(교대수량)_봉남교 교대수량_2.3_퇴수관로" xfId="26645"/>
    <cellStyle name="_산출근거(목포)_신리5교 상부_대곡교(교대수량)_봉남교 상-하부수량-1" xfId="26646"/>
    <cellStyle name="_산출근거(목포)_신리5교 상부_대곡교(교대수량)_봉남교 상-하부수량-1_2.3_퇴수관로" xfId="26647"/>
    <cellStyle name="_산출근거(목포)_신리5교 상부_대곡교(교대수량)_봉남교 상-하부수량-3" xfId="26648"/>
    <cellStyle name="_산출근거(목포)_신리5교 상부_대곡교(교대수량)_봉남교 상-하부수량-3_2.3_퇴수관로" xfId="26649"/>
    <cellStyle name="_산출근거(목포)_신리5교 상부_대곡교(교대수량)_봉남교 상-하부수량-8" xfId="26650"/>
    <cellStyle name="_산출근거(목포)_신리5교 상부_대곡교(교대수량)_봉남교 상-하부수량-8_2.3_퇴수관로" xfId="26651"/>
    <cellStyle name="_산출근거(목포)_신리5교 상부_대곡교(진짜)" xfId="26652"/>
    <cellStyle name="_산출근거(목포)_신리5교 상부_대곡교(진짜)_2.3_퇴수관로" xfId="26653"/>
    <cellStyle name="_산출근거(목포)_신리5교 상부_대곡교(진짜)_봉남교 교각수량" xfId="26654"/>
    <cellStyle name="_산출근거(목포)_신리5교 상부_대곡교(진짜)_봉남교 교각수량_2.3_퇴수관로" xfId="26655"/>
    <cellStyle name="_산출근거(목포)_신리5교 상부_대곡교(진짜)_봉남교 교대수량" xfId="26656"/>
    <cellStyle name="_산출근거(목포)_신리5교 상부_대곡교(진짜)_봉남교 교대수량_2.3_퇴수관로" xfId="26657"/>
    <cellStyle name="_산출근거(목포)_신리5교 상부_대곡교(진짜)_봉남교 상-하부수량-1" xfId="26658"/>
    <cellStyle name="_산출근거(목포)_신리5교 상부_대곡교(진짜)_봉남교 상-하부수량-1_2.3_퇴수관로" xfId="26659"/>
    <cellStyle name="_산출근거(목포)_신리5교 상부_대곡교(진짜)_봉남교 상-하부수량-3" xfId="26660"/>
    <cellStyle name="_산출근거(목포)_신리5교 상부_대곡교(진짜)_봉남교 상-하부수량-3_2.3_퇴수관로" xfId="26661"/>
    <cellStyle name="_산출근거(목포)_신리5교 상부_대곡교(진짜)_봉남교 상-하부수량-8" xfId="26662"/>
    <cellStyle name="_산출근거(목포)_신리5교 상부_대곡교(진짜)_봉남교 상-하부수량-8_2.3_퇴수관로" xfId="26663"/>
    <cellStyle name="_산출근거(목포)_신리5교 상부_대곡교(진짜진짜)" xfId="26664"/>
    <cellStyle name="_산출근거(목포)_신리5교 상부_대곡교(진짜진짜)_2.3_퇴수관로" xfId="26665"/>
    <cellStyle name="_산출근거(목포)_신리5교 상부_대곡교(진짜진짜)_봉남교 교각수량" xfId="26666"/>
    <cellStyle name="_산출근거(목포)_신리5교 상부_대곡교(진짜진짜)_봉남교 교각수량_2.3_퇴수관로" xfId="26667"/>
    <cellStyle name="_산출근거(목포)_신리5교 상부_대곡교(진짜진짜)_봉남교 교대수량" xfId="26668"/>
    <cellStyle name="_산출근거(목포)_신리5교 상부_대곡교(진짜진짜)_봉남교 교대수량_2.3_퇴수관로" xfId="26669"/>
    <cellStyle name="_산출근거(목포)_신리5교 상부_대곡교(진짜진짜)_봉남교 상-하부수량-1" xfId="26670"/>
    <cellStyle name="_산출근거(목포)_신리5교 상부_대곡교(진짜진짜)_봉남교 상-하부수량-1_2.3_퇴수관로" xfId="26671"/>
    <cellStyle name="_산출근거(목포)_신리5교 상부_대곡교(진짜진짜)_봉남교 상-하부수량-3" xfId="26672"/>
    <cellStyle name="_산출근거(목포)_신리5교 상부_대곡교(진짜진짜)_봉남교 상-하부수량-3_2.3_퇴수관로" xfId="26673"/>
    <cellStyle name="_산출근거(목포)_신리5교 상부_대곡교(진짜진짜)_봉남교 상-하부수량-8" xfId="26674"/>
    <cellStyle name="_산출근거(목포)_신리5교 상부_대곡교(진짜진짜)_봉남교 상-하부수량-8_2.3_퇴수관로" xfId="26675"/>
    <cellStyle name="_산출근거(목포)_신리5교 상부_축내교 교각일반수량" xfId="26676"/>
    <cellStyle name="_산출근거(목포)_신리5교 상부_축내교 교각일반수량_2.3_퇴수관로" xfId="26677"/>
    <cellStyle name="_산출근거(목포)_신리5교 상부_축내교 교각일반수량_봉남교 교각수량" xfId="26678"/>
    <cellStyle name="_산출근거(목포)_신리5교 상부_축내교 교각일반수량_봉남교 교각수량_2.3_퇴수관로" xfId="26679"/>
    <cellStyle name="_산출근거(목포)_신리5교 상부_축내교 교각일반수량_봉남교 교대수량" xfId="26680"/>
    <cellStyle name="_산출근거(목포)_신리5교 상부_축내교 교각일반수량_봉남교 교대수량_2.3_퇴수관로" xfId="26681"/>
    <cellStyle name="_산출근거(목포)_신리5교 상부_축내교 상부수량" xfId="26682"/>
    <cellStyle name="_산출근거(목포)_신리5교 상부_축내교 상부수량_2.3_퇴수관로" xfId="26683"/>
    <cellStyle name="_산출근거(목포)_신리5교 상부_축내교 상부수량_봉남교 교각수량" xfId="26684"/>
    <cellStyle name="_산출근거(목포)_신리5교 상부_축내교 상부수량_봉남교 교각수량_2.3_퇴수관로" xfId="26685"/>
    <cellStyle name="_산출근거(목포)_신리5교 상부_축내교 상부수량_봉남교 교대수량" xfId="26686"/>
    <cellStyle name="_산출근거(목포)_신리5교 상부_축내교 상부수량_봉남교 교대수량_2.3_퇴수관로" xfId="26687"/>
    <cellStyle name="_산출근거(목포)_신리5교 상부_축내교 총괄수량" xfId="26688"/>
    <cellStyle name="_산출근거(목포)_신리5교 상부_축내교 총괄수량_2.3_퇴수관로" xfId="26689"/>
    <cellStyle name="_산출근거(목포)_신리5교 상부_축내교 총괄수량_봉남교 교각수량" xfId="26690"/>
    <cellStyle name="_산출근거(목포)_신리5교 상부_축내교 총괄수량_봉남교 교각수량_2.3_퇴수관로" xfId="26691"/>
    <cellStyle name="_산출근거(목포)_신리5교 상부_축내교 총괄수량_봉남교 교대수량" xfId="26692"/>
    <cellStyle name="_산출근거(목포)_신리5교 상부_축내교 총괄수량_봉남교 교대수량_2.3_퇴수관로" xfId="26693"/>
    <cellStyle name="_산출근거(목포)_신리5교 상부_축내교(교대수량)" xfId="26694"/>
    <cellStyle name="_산출근거(목포)_신리5교 상부_축내교(교대수량)_2.3_퇴수관로" xfId="26695"/>
    <cellStyle name="_산출근거(목포)_신리5교 상부_축내교(교대수량)_봉남교 교각수량" xfId="26696"/>
    <cellStyle name="_산출근거(목포)_신리5교 상부_축내교(교대수량)_봉남교 교각수량_2.3_퇴수관로" xfId="26697"/>
    <cellStyle name="_산출근거(목포)_신리5교 상부_축내교(교대수량)_봉남교 교대수량" xfId="26698"/>
    <cellStyle name="_산출근거(목포)_신리5교 상부_축내교(교대수량)_봉남교 교대수량_2.3_퇴수관로" xfId="26699"/>
    <cellStyle name="_산출근거(목포)_신리5교 상부_축내교(교대수량)_봉남교 상-하부수량-1" xfId="26700"/>
    <cellStyle name="_산출근거(목포)_신리5교 상부_축내교(교대수량)_봉남교 상-하부수량-1_2.3_퇴수관로" xfId="26701"/>
    <cellStyle name="_산출근거(목포)_신리5교 상부_축내교(교대수량)_봉남교 상-하부수량-3" xfId="26702"/>
    <cellStyle name="_산출근거(목포)_신리5교 상부_축내교(교대수량)_봉남교 상-하부수량-3_2.3_퇴수관로" xfId="26703"/>
    <cellStyle name="_산출근거(목포)_신리5교 상부_축내교(교대수량)_봉남교 상-하부수량-8" xfId="26704"/>
    <cellStyle name="_산출근거(목포)_신리5교 상부_축내교(교대수량)_봉남교 상-하부수량-8_2.3_퇴수관로" xfId="26705"/>
    <cellStyle name="_산출근거(목포)_신리5교 상부_축내교(진짜진짜)" xfId="26706"/>
    <cellStyle name="_산출근거(목포)_신리5교 상부_축내교(진짜진짜)_2.3_퇴수관로" xfId="26707"/>
    <cellStyle name="_산출근거(목포)_신리5교 상부_축내교(진짜진짜)_봉남교 교각수량" xfId="26708"/>
    <cellStyle name="_산출근거(목포)_신리5교 상부_축내교(진짜진짜)_봉남교 교각수량_2.3_퇴수관로" xfId="26709"/>
    <cellStyle name="_산출근거(목포)_신리5교 상부_축내교(진짜진짜)_봉남교 교대수량" xfId="26710"/>
    <cellStyle name="_산출근거(목포)_신리5교 상부_축내교(진짜진짜)_봉남교 교대수량_2.3_퇴수관로" xfId="26711"/>
    <cellStyle name="_산출근거(목포)_신리5교 상부_축내교(진짜진짜)_봉남교 상-하부수량-1" xfId="26712"/>
    <cellStyle name="_산출근거(목포)_신리5교 상부_축내교(진짜진짜)_봉남교 상-하부수량-1_2.3_퇴수관로" xfId="26713"/>
    <cellStyle name="_산출근거(목포)_신리5교 상부_축내교(진짜진짜)_봉남교 상-하부수량-3" xfId="26714"/>
    <cellStyle name="_산출근거(목포)_신리5교 상부_축내교(진짜진짜)_봉남교 상-하부수량-3_2.3_퇴수관로" xfId="26715"/>
    <cellStyle name="_산출근거(목포)_신리5교 상부_축내교(진짜진짜)_봉남교 상-하부수량-8" xfId="26716"/>
    <cellStyle name="_산출근거(목포)_신리5교 상부_축내교(진짜진짜)_봉남교 상-하부수량-8_2.3_퇴수관로" xfId="26717"/>
    <cellStyle name="_산출근거(목포)_신리6교 상부" xfId="26718"/>
    <cellStyle name="_산출근거(목포)_신리6교 상부_2.3_퇴수관로" xfId="26719"/>
    <cellStyle name="_산출근거(목포)_신리6교 상부_교각" xfId="26720"/>
    <cellStyle name="_산출근거(목포)_신리6교 상부_교각_2.3_퇴수관로" xfId="26721"/>
    <cellStyle name="_산출근거(목포)_신리6교 상부_교각_봉남교 교각수량" xfId="26722"/>
    <cellStyle name="_산출근거(목포)_신리6교 상부_교각_봉남교 교각수량_2.3_퇴수관로" xfId="26723"/>
    <cellStyle name="_산출근거(목포)_신리6교 상부_교각_봉남교 교대수량" xfId="26724"/>
    <cellStyle name="_산출근거(목포)_신리6교 상부_교각_봉남교 교대수량_2.3_퇴수관로" xfId="26725"/>
    <cellStyle name="_산출근거(목포)_신리6교 상부_교각_봉남교 상-하부수량-1" xfId="26726"/>
    <cellStyle name="_산출근거(목포)_신리6교 상부_교각_봉남교 상-하부수량-1_2.3_퇴수관로" xfId="26727"/>
    <cellStyle name="_산출근거(목포)_신리6교 상부_교각_봉남교 상-하부수량-3" xfId="26728"/>
    <cellStyle name="_산출근거(목포)_신리6교 상부_교각_봉남교 상-하부수량-3_2.3_퇴수관로" xfId="26729"/>
    <cellStyle name="_산출근거(목포)_신리6교 상부_교각_봉남교 상-하부수량-8" xfId="26730"/>
    <cellStyle name="_산출근거(목포)_신리6교 상부_교각_봉남교 상-하부수량-8_2.3_퇴수관로" xfId="26731"/>
    <cellStyle name="_산출근거(목포)_신리6교 상부_대곡교 교각일반" xfId="26732"/>
    <cellStyle name="_산출근거(목포)_신리6교 상부_대곡교 교각일반_2.3_퇴수관로" xfId="26733"/>
    <cellStyle name="_산출근거(목포)_신리6교 상부_대곡교 교각일반_봉남교 교각수량" xfId="26734"/>
    <cellStyle name="_산출근거(목포)_신리6교 상부_대곡교 교각일반_봉남교 교각수량_2.3_퇴수관로" xfId="26735"/>
    <cellStyle name="_산출근거(목포)_신리6교 상부_대곡교 교각일반_봉남교 교대수량" xfId="26736"/>
    <cellStyle name="_산출근거(목포)_신리6교 상부_대곡교 교각일반_봉남교 교대수량_2.3_퇴수관로" xfId="26737"/>
    <cellStyle name="_산출근거(목포)_신리6교 상부_대곡교 교각일반_봉남교 상-하부수량-1" xfId="26738"/>
    <cellStyle name="_산출근거(목포)_신리6교 상부_대곡교 교각일반_봉남교 상-하부수량-1_2.3_퇴수관로" xfId="26739"/>
    <cellStyle name="_산출근거(목포)_신리6교 상부_대곡교 교각일반_봉남교 상-하부수량-3" xfId="26740"/>
    <cellStyle name="_산출근거(목포)_신리6교 상부_대곡교 교각일반_봉남교 상-하부수량-3_2.3_퇴수관로" xfId="26741"/>
    <cellStyle name="_산출근거(목포)_신리6교 상부_대곡교 교각일반_봉남교 상-하부수량-8" xfId="26742"/>
    <cellStyle name="_산출근거(목포)_신리6교 상부_대곡교 교각일반_봉남교 상-하부수량-8_2.3_퇴수관로" xfId="26743"/>
    <cellStyle name="_산출근거(목포)_신리6교 상부_대곡교 교각일반수량" xfId="26744"/>
    <cellStyle name="_산출근거(목포)_신리6교 상부_대곡교 교각일반수량_2.3_퇴수관로" xfId="26745"/>
    <cellStyle name="_산출근거(목포)_신리6교 상부_대곡교 교각일반수량_봉남교 교각수량" xfId="26746"/>
    <cellStyle name="_산출근거(목포)_신리6교 상부_대곡교 교각일반수량_봉남교 교각수량_2.3_퇴수관로" xfId="26747"/>
    <cellStyle name="_산출근거(목포)_신리6교 상부_대곡교 교각일반수량_봉남교 교대수량" xfId="26748"/>
    <cellStyle name="_산출근거(목포)_신리6교 상부_대곡교 교각일반수량_봉남교 교대수량_2.3_퇴수관로" xfId="26749"/>
    <cellStyle name="_산출근거(목포)_신리6교 상부_대곡교 교각일반수량_봉남교 상-하부수량-1" xfId="26750"/>
    <cellStyle name="_산출근거(목포)_신리6교 상부_대곡교 교각일반수량_봉남교 상-하부수량-1_2.3_퇴수관로" xfId="26751"/>
    <cellStyle name="_산출근거(목포)_신리6교 상부_대곡교 교각일반수량_봉남교 상-하부수량-3" xfId="26752"/>
    <cellStyle name="_산출근거(목포)_신리6교 상부_대곡교 교각일반수량_봉남교 상-하부수량-3_2.3_퇴수관로" xfId="26753"/>
    <cellStyle name="_산출근거(목포)_신리6교 상부_대곡교 교각일반수량_봉남교 상-하부수량-8" xfId="26754"/>
    <cellStyle name="_산출근거(목포)_신리6교 상부_대곡교 교각일반수량_봉남교 상-하부수량-8_2.3_퇴수관로" xfId="26755"/>
    <cellStyle name="_산출근거(목포)_신리6교 상부_대곡교 교대" xfId="26756"/>
    <cellStyle name="_산출근거(목포)_신리6교 상부_대곡교 교대_2.3_퇴수관로" xfId="26757"/>
    <cellStyle name="_산출근거(목포)_신리6교 상부_대곡교 교대_봉남교 교각수량" xfId="26758"/>
    <cellStyle name="_산출근거(목포)_신리6교 상부_대곡교 교대_봉남교 교각수량_2.3_퇴수관로" xfId="26759"/>
    <cellStyle name="_산출근거(목포)_신리6교 상부_대곡교 교대_봉남교 교대수량" xfId="26760"/>
    <cellStyle name="_산출근거(목포)_신리6교 상부_대곡교 교대_봉남교 교대수량_2.3_퇴수관로" xfId="26761"/>
    <cellStyle name="_산출근거(목포)_신리6교 상부_대곡교 교대_봉남교 상-하부수량-1" xfId="26762"/>
    <cellStyle name="_산출근거(목포)_신리6교 상부_대곡교 교대_봉남교 상-하부수량-1_2.3_퇴수관로" xfId="26763"/>
    <cellStyle name="_산출근거(목포)_신리6교 상부_대곡교 교대_봉남교 상-하부수량-3" xfId="26764"/>
    <cellStyle name="_산출근거(목포)_신리6교 상부_대곡교 교대_봉남교 상-하부수량-3_2.3_퇴수관로" xfId="26765"/>
    <cellStyle name="_산출근거(목포)_신리6교 상부_대곡교 교대_봉남교 상-하부수량-8" xfId="26766"/>
    <cellStyle name="_산출근거(목포)_신리6교 상부_대곡교 교대_봉남교 상-하부수량-8_2.3_퇴수관로" xfId="26767"/>
    <cellStyle name="_산출근거(목포)_신리6교 상부_대곡교 상부수량" xfId="26768"/>
    <cellStyle name="_산출근거(목포)_신리6교 상부_대곡교 상부수량_2.3_퇴수관로" xfId="26769"/>
    <cellStyle name="_산출근거(목포)_신리6교 상부_대곡교 상부수량_봉남교 교각수량" xfId="26770"/>
    <cellStyle name="_산출근거(목포)_신리6교 상부_대곡교 상부수량_봉남교 교각수량_2.3_퇴수관로" xfId="26771"/>
    <cellStyle name="_산출근거(목포)_신리6교 상부_대곡교 상부수량_봉남교 교대수량" xfId="26772"/>
    <cellStyle name="_산출근거(목포)_신리6교 상부_대곡교 상부수량_봉남교 교대수량_2.3_퇴수관로" xfId="26773"/>
    <cellStyle name="_산출근거(목포)_신리6교 상부_대곡교 상부수량_봉남교 상-하부수량-1" xfId="26774"/>
    <cellStyle name="_산출근거(목포)_신리6교 상부_대곡교 상부수량_봉남교 상-하부수량-1_2.3_퇴수관로" xfId="26775"/>
    <cellStyle name="_산출근거(목포)_신리6교 상부_대곡교 상부수량_봉남교 상-하부수량-3" xfId="26776"/>
    <cellStyle name="_산출근거(목포)_신리6교 상부_대곡교 상부수량_봉남교 상-하부수량-3_2.3_퇴수관로" xfId="26777"/>
    <cellStyle name="_산출근거(목포)_신리6교 상부_대곡교 상부수량_봉남교 상-하부수량-8" xfId="26778"/>
    <cellStyle name="_산출근거(목포)_신리6교 상부_대곡교 상부수량_봉남교 상-하부수량-8_2.3_퇴수관로" xfId="26779"/>
    <cellStyle name="_산출근거(목포)_신리6교 상부_대곡교 일반수량" xfId="26780"/>
    <cellStyle name="_산출근거(목포)_신리6교 상부_대곡교 일반수량_2.3_퇴수관로" xfId="26781"/>
    <cellStyle name="_산출근거(목포)_신리6교 상부_대곡교 일반수량_봉남교 교각수량" xfId="26782"/>
    <cellStyle name="_산출근거(목포)_신리6교 상부_대곡교 일반수량_봉남교 교각수량_2.3_퇴수관로" xfId="26783"/>
    <cellStyle name="_산출근거(목포)_신리6교 상부_대곡교 일반수량_봉남교 교대수량" xfId="26784"/>
    <cellStyle name="_산출근거(목포)_신리6교 상부_대곡교 일반수량_봉남교 교대수량_2.3_퇴수관로" xfId="26785"/>
    <cellStyle name="_산출근거(목포)_신리6교 상부_대곡교 일반수량_봉남교 상-하부수량-1" xfId="26786"/>
    <cellStyle name="_산출근거(목포)_신리6교 상부_대곡교 일반수량_봉남교 상-하부수량-1_2.3_퇴수관로" xfId="26787"/>
    <cellStyle name="_산출근거(목포)_신리6교 상부_대곡교 일반수량_봉남교 상-하부수량-3" xfId="26788"/>
    <cellStyle name="_산출근거(목포)_신리6교 상부_대곡교 일반수량_봉남교 상-하부수량-3_2.3_퇴수관로" xfId="26789"/>
    <cellStyle name="_산출근거(목포)_신리6교 상부_대곡교 일반수량_봉남교 상-하부수량-8" xfId="26790"/>
    <cellStyle name="_산출근거(목포)_신리6교 상부_대곡교 일반수량_봉남교 상-하부수량-8_2.3_퇴수관로" xfId="26791"/>
    <cellStyle name="_산출근거(목포)_신리6교 상부_대곡교(교대수량)" xfId="26792"/>
    <cellStyle name="_산출근거(목포)_신리6교 상부_대곡교(교대수량)_2.3_퇴수관로" xfId="26793"/>
    <cellStyle name="_산출근거(목포)_신리6교 상부_대곡교(교대수량)_봉남교 교각수량" xfId="26794"/>
    <cellStyle name="_산출근거(목포)_신리6교 상부_대곡교(교대수량)_봉남교 교각수량_2.3_퇴수관로" xfId="26795"/>
    <cellStyle name="_산출근거(목포)_신리6교 상부_대곡교(교대수량)_봉남교 교대수량" xfId="26796"/>
    <cellStyle name="_산출근거(목포)_신리6교 상부_대곡교(교대수량)_봉남교 교대수량_2.3_퇴수관로" xfId="26797"/>
    <cellStyle name="_산출근거(목포)_신리6교 상부_대곡교(교대수량)_봉남교 상-하부수량-1" xfId="26798"/>
    <cellStyle name="_산출근거(목포)_신리6교 상부_대곡교(교대수량)_봉남교 상-하부수량-1_2.3_퇴수관로" xfId="26799"/>
    <cellStyle name="_산출근거(목포)_신리6교 상부_대곡교(교대수량)_봉남교 상-하부수량-3" xfId="26800"/>
    <cellStyle name="_산출근거(목포)_신리6교 상부_대곡교(교대수량)_봉남교 상-하부수량-3_2.3_퇴수관로" xfId="26801"/>
    <cellStyle name="_산출근거(목포)_신리6교 상부_대곡교(교대수량)_봉남교 상-하부수량-8" xfId="26802"/>
    <cellStyle name="_산출근거(목포)_신리6교 상부_대곡교(교대수량)_봉남교 상-하부수량-8_2.3_퇴수관로" xfId="26803"/>
    <cellStyle name="_산출근거(목포)_신리6교 상부_대곡교(진짜)" xfId="26804"/>
    <cellStyle name="_산출근거(목포)_신리6교 상부_대곡교(진짜)_2.3_퇴수관로" xfId="26805"/>
    <cellStyle name="_산출근거(목포)_신리6교 상부_대곡교(진짜)_봉남교 교각수량" xfId="26806"/>
    <cellStyle name="_산출근거(목포)_신리6교 상부_대곡교(진짜)_봉남교 교각수량_2.3_퇴수관로" xfId="26807"/>
    <cellStyle name="_산출근거(목포)_신리6교 상부_대곡교(진짜)_봉남교 교대수량" xfId="26808"/>
    <cellStyle name="_산출근거(목포)_신리6교 상부_대곡교(진짜)_봉남교 교대수량_2.3_퇴수관로" xfId="26809"/>
    <cellStyle name="_산출근거(목포)_신리6교 상부_대곡교(진짜)_봉남교 상-하부수량-1" xfId="26810"/>
    <cellStyle name="_산출근거(목포)_신리6교 상부_대곡교(진짜)_봉남교 상-하부수량-1_2.3_퇴수관로" xfId="26811"/>
    <cellStyle name="_산출근거(목포)_신리6교 상부_대곡교(진짜)_봉남교 상-하부수량-3" xfId="26812"/>
    <cellStyle name="_산출근거(목포)_신리6교 상부_대곡교(진짜)_봉남교 상-하부수량-3_2.3_퇴수관로" xfId="26813"/>
    <cellStyle name="_산출근거(목포)_신리6교 상부_대곡교(진짜)_봉남교 상-하부수량-8" xfId="26814"/>
    <cellStyle name="_산출근거(목포)_신리6교 상부_대곡교(진짜)_봉남교 상-하부수량-8_2.3_퇴수관로" xfId="26815"/>
    <cellStyle name="_산출근거(목포)_신리6교 상부_대곡교(진짜진짜)" xfId="26816"/>
    <cellStyle name="_산출근거(목포)_신리6교 상부_대곡교(진짜진짜)_2.3_퇴수관로" xfId="26817"/>
    <cellStyle name="_산출근거(목포)_신리6교 상부_대곡교(진짜진짜)_봉남교 교각수량" xfId="26818"/>
    <cellStyle name="_산출근거(목포)_신리6교 상부_대곡교(진짜진짜)_봉남교 교각수량_2.3_퇴수관로" xfId="26819"/>
    <cellStyle name="_산출근거(목포)_신리6교 상부_대곡교(진짜진짜)_봉남교 교대수량" xfId="26820"/>
    <cellStyle name="_산출근거(목포)_신리6교 상부_대곡교(진짜진짜)_봉남교 교대수량_2.3_퇴수관로" xfId="26821"/>
    <cellStyle name="_산출근거(목포)_신리6교 상부_대곡교(진짜진짜)_봉남교 상-하부수량-1" xfId="26822"/>
    <cellStyle name="_산출근거(목포)_신리6교 상부_대곡교(진짜진짜)_봉남교 상-하부수량-1_2.3_퇴수관로" xfId="26823"/>
    <cellStyle name="_산출근거(목포)_신리6교 상부_대곡교(진짜진짜)_봉남교 상-하부수량-3" xfId="26824"/>
    <cellStyle name="_산출근거(목포)_신리6교 상부_대곡교(진짜진짜)_봉남교 상-하부수량-3_2.3_퇴수관로" xfId="26825"/>
    <cellStyle name="_산출근거(목포)_신리6교 상부_대곡교(진짜진짜)_봉남교 상-하부수량-8" xfId="26826"/>
    <cellStyle name="_산출근거(목포)_신리6교 상부_대곡교(진짜진짜)_봉남교 상-하부수량-8_2.3_퇴수관로" xfId="26827"/>
    <cellStyle name="_산출근거(목포)_신리6교 상부_축내교 교각일반수량" xfId="26828"/>
    <cellStyle name="_산출근거(목포)_신리6교 상부_축내교 교각일반수량_2.3_퇴수관로" xfId="26829"/>
    <cellStyle name="_산출근거(목포)_신리6교 상부_축내교 교각일반수량_봉남교 교각수량" xfId="26830"/>
    <cellStyle name="_산출근거(목포)_신리6교 상부_축내교 교각일반수량_봉남교 교각수량_2.3_퇴수관로" xfId="26831"/>
    <cellStyle name="_산출근거(목포)_신리6교 상부_축내교 교각일반수량_봉남교 교대수량" xfId="26832"/>
    <cellStyle name="_산출근거(목포)_신리6교 상부_축내교 교각일반수량_봉남교 교대수량_2.3_퇴수관로" xfId="26833"/>
    <cellStyle name="_산출근거(목포)_신리6교 상부_축내교 상부수량" xfId="26834"/>
    <cellStyle name="_산출근거(목포)_신리6교 상부_축내교 상부수량_2.3_퇴수관로" xfId="26835"/>
    <cellStyle name="_산출근거(목포)_신리6교 상부_축내교 상부수량_봉남교 교각수량" xfId="26836"/>
    <cellStyle name="_산출근거(목포)_신리6교 상부_축내교 상부수량_봉남교 교각수량_2.3_퇴수관로" xfId="26837"/>
    <cellStyle name="_산출근거(목포)_신리6교 상부_축내교 상부수량_봉남교 교대수량" xfId="26838"/>
    <cellStyle name="_산출근거(목포)_신리6교 상부_축내교 상부수량_봉남교 교대수량_2.3_퇴수관로" xfId="26839"/>
    <cellStyle name="_산출근거(목포)_신리6교 상부_축내교 총괄수량" xfId="26840"/>
    <cellStyle name="_산출근거(목포)_신리6교 상부_축내교 총괄수량_2.3_퇴수관로" xfId="26841"/>
    <cellStyle name="_산출근거(목포)_신리6교 상부_축내교 총괄수량_봉남교 교각수량" xfId="26842"/>
    <cellStyle name="_산출근거(목포)_신리6교 상부_축내교 총괄수량_봉남교 교각수량_2.3_퇴수관로" xfId="26843"/>
    <cellStyle name="_산출근거(목포)_신리6교 상부_축내교 총괄수량_봉남교 교대수량" xfId="26844"/>
    <cellStyle name="_산출근거(목포)_신리6교 상부_축내교 총괄수량_봉남교 교대수량_2.3_퇴수관로" xfId="26845"/>
    <cellStyle name="_산출근거(목포)_신리6교 상부_축내교(교대수량)" xfId="26846"/>
    <cellStyle name="_산출근거(목포)_신리6교 상부_축내교(교대수량)_2.3_퇴수관로" xfId="26847"/>
    <cellStyle name="_산출근거(목포)_신리6교 상부_축내교(교대수량)_봉남교 교각수량" xfId="26848"/>
    <cellStyle name="_산출근거(목포)_신리6교 상부_축내교(교대수량)_봉남교 교각수량_2.3_퇴수관로" xfId="26849"/>
    <cellStyle name="_산출근거(목포)_신리6교 상부_축내교(교대수량)_봉남교 교대수량" xfId="26850"/>
    <cellStyle name="_산출근거(목포)_신리6교 상부_축내교(교대수량)_봉남교 교대수량_2.3_퇴수관로" xfId="26851"/>
    <cellStyle name="_산출근거(목포)_신리6교 상부_축내교(교대수량)_봉남교 상-하부수량-1" xfId="26852"/>
    <cellStyle name="_산출근거(목포)_신리6교 상부_축내교(교대수량)_봉남교 상-하부수량-1_2.3_퇴수관로" xfId="26853"/>
    <cellStyle name="_산출근거(목포)_신리6교 상부_축내교(교대수량)_봉남교 상-하부수량-3" xfId="26854"/>
    <cellStyle name="_산출근거(목포)_신리6교 상부_축내교(교대수량)_봉남교 상-하부수량-3_2.3_퇴수관로" xfId="26855"/>
    <cellStyle name="_산출근거(목포)_신리6교 상부_축내교(교대수량)_봉남교 상-하부수량-8" xfId="26856"/>
    <cellStyle name="_산출근거(목포)_신리6교 상부_축내교(교대수량)_봉남교 상-하부수량-8_2.3_퇴수관로" xfId="26857"/>
    <cellStyle name="_산출근거(목포)_신리6교 상부_축내교(진짜진짜)" xfId="26858"/>
    <cellStyle name="_산출근거(목포)_신리6교 상부_축내교(진짜진짜)_2.3_퇴수관로" xfId="26859"/>
    <cellStyle name="_산출근거(목포)_신리6교 상부_축내교(진짜진짜)_봉남교 교각수량" xfId="26860"/>
    <cellStyle name="_산출근거(목포)_신리6교 상부_축내교(진짜진짜)_봉남교 교각수량_2.3_퇴수관로" xfId="26861"/>
    <cellStyle name="_산출근거(목포)_신리6교 상부_축내교(진짜진짜)_봉남교 교대수량" xfId="26862"/>
    <cellStyle name="_산출근거(목포)_신리6교 상부_축내교(진짜진짜)_봉남교 교대수량_2.3_퇴수관로" xfId="26863"/>
    <cellStyle name="_산출근거(목포)_신리6교 상부_축내교(진짜진짜)_봉남교 상-하부수량-1" xfId="26864"/>
    <cellStyle name="_산출근거(목포)_신리6교 상부_축내교(진짜진짜)_봉남교 상-하부수량-1_2.3_퇴수관로" xfId="26865"/>
    <cellStyle name="_산출근거(목포)_신리6교 상부_축내교(진짜진짜)_봉남교 상-하부수량-3" xfId="26866"/>
    <cellStyle name="_산출근거(목포)_신리6교 상부_축내교(진짜진짜)_봉남교 상-하부수량-3_2.3_퇴수관로" xfId="26867"/>
    <cellStyle name="_산출근거(목포)_신리6교 상부_축내교(진짜진짜)_봉남교 상-하부수량-8" xfId="26868"/>
    <cellStyle name="_산출근거(목포)_신리6교 상부_축내교(진짜진짜)_봉남교 상-하부수량-8_2.3_퇴수관로" xfId="26869"/>
    <cellStyle name="_산출근거(목포)_축내교 교각일반수량" xfId="26870"/>
    <cellStyle name="_산출근거(목포)_축내교 교각일반수량_2.3_퇴수관로" xfId="26871"/>
    <cellStyle name="_산출근거(목포)_축내교 교각일반수량_봉남교 교각수량" xfId="26872"/>
    <cellStyle name="_산출근거(목포)_축내교 교각일반수량_봉남교 교각수량_2.3_퇴수관로" xfId="26873"/>
    <cellStyle name="_산출근거(목포)_축내교 교각일반수량_봉남교 교대수량" xfId="26874"/>
    <cellStyle name="_산출근거(목포)_축내교 교각일반수량_봉남교 교대수량_2.3_퇴수관로" xfId="26875"/>
    <cellStyle name="_산출근거(목포)_축내교 상부수량" xfId="26876"/>
    <cellStyle name="_산출근거(목포)_축내교 상부수량_2.3_퇴수관로" xfId="26877"/>
    <cellStyle name="_산출근거(목포)_축내교 상부수량_봉남교 교각수량" xfId="26878"/>
    <cellStyle name="_산출근거(목포)_축내교 상부수량_봉남교 교각수량_2.3_퇴수관로" xfId="26879"/>
    <cellStyle name="_산출근거(목포)_축내교 상부수량_봉남교 교대수량" xfId="26880"/>
    <cellStyle name="_산출근거(목포)_축내교 상부수량_봉남교 교대수량_2.3_퇴수관로" xfId="26881"/>
    <cellStyle name="_산출근거(목포)_축내교 총괄수량" xfId="26882"/>
    <cellStyle name="_산출근거(목포)_축내교 총괄수량_2.3_퇴수관로" xfId="26883"/>
    <cellStyle name="_산출근거(목포)_축내교 총괄수량_봉남교 교각수량" xfId="26884"/>
    <cellStyle name="_산출근거(목포)_축내교 총괄수량_봉남교 교각수량_2.3_퇴수관로" xfId="26885"/>
    <cellStyle name="_산출근거(목포)_축내교 총괄수량_봉남교 교대수량" xfId="26886"/>
    <cellStyle name="_산출근거(목포)_축내교 총괄수량_봉남교 교대수량_2.3_퇴수관로" xfId="26887"/>
    <cellStyle name="_산출근거(목포)_축내교(교대수량)" xfId="26888"/>
    <cellStyle name="_산출근거(목포)_축내교(교대수량)_2.3_퇴수관로" xfId="26889"/>
    <cellStyle name="_산출근거(목포)_축내교(교대수량)_봉남교 교각수량" xfId="26890"/>
    <cellStyle name="_산출근거(목포)_축내교(교대수량)_봉남교 교각수량_2.3_퇴수관로" xfId="26891"/>
    <cellStyle name="_산출근거(목포)_축내교(교대수량)_봉남교 교대수량" xfId="26892"/>
    <cellStyle name="_산출근거(목포)_축내교(교대수량)_봉남교 교대수량_2.3_퇴수관로" xfId="26893"/>
    <cellStyle name="_산출근거(목포)_축내교(교대수량)_봉남교 상-하부수량-1" xfId="26894"/>
    <cellStyle name="_산출근거(목포)_축내교(교대수량)_봉남교 상-하부수량-1_2.3_퇴수관로" xfId="26895"/>
    <cellStyle name="_산출근거(목포)_축내교(교대수량)_봉남교 상-하부수량-3" xfId="26896"/>
    <cellStyle name="_산출근거(목포)_축내교(교대수량)_봉남교 상-하부수량-3_2.3_퇴수관로" xfId="26897"/>
    <cellStyle name="_산출근거(목포)_축내교(교대수량)_봉남교 상-하부수량-8" xfId="26898"/>
    <cellStyle name="_산출근거(목포)_축내교(교대수량)_봉남교 상-하부수량-8_2.3_퇴수관로" xfId="26899"/>
    <cellStyle name="_산출근거(목포)_축내교(진짜진짜)" xfId="26900"/>
    <cellStyle name="_산출근거(목포)_축내교(진짜진짜)_2.3_퇴수관로" xfId="26901"/>
    <cellStyle name="_산출근거(목포)_축내교(진짜진짜)_봉남교 교각수량" xfId="26902"/>
    <cellStyle name="_산출근거(목포)_축내교(진짜진짜)_봉남교 교각수량_2.3_퇴수관로" xfId="26903"/>
    <cellStyle name="_산출근거(목포)_축내교(진짜진짜)_봉남교 교대수량" xfId="26904"/>
    <cellStyle name="_산출근거(목포)_축내교(진짜진짜)_봉남교 교대수량_2.3_퇴수관로" xfId="26905"/>
    <cellStyle name="_산출근거(목포)_축내교(진짜진짜)_봉남교 상-하부수량-1" xfId="26906"/>
    <cellStyle name="_산출근거(목포)_축내교(진짜진짜)_봉남교 상-하부수량-1_2.3_퇴수관로" xfId="26907"/>
    <cellStyle name="_산출근거(목포)_축내교(진짜진짜)_봉남교 상-하부수량-3" xfId="26908"/>
    <cellStyle name="_산출근거(목포)_축내교(진짜진짜)_봉남교 상-하부수량-3_2.3_퇴수관로" xfId="26909"/>
    <cellStyle name="_산출근거(목포)_축내교(진짜진짜)_봉남교 상-하부수량-8" xfId="26910"/>
    <cellStyle name="_산출근거(목포)_축내교(진짜진짜)_봉남교 상-하부수량-8_2.3_퇴수관로" xfId="26911"/>
    <cellStyle name="_삼대양R-A암판정" xfId="26912"/>
    <cellStyle name="_삼대양R-A암판정_감독사무원반영" xfId="26913"/>
    <cellStyle name="_삼대양R-A암판정_감독사무원반영_방음벽수량산출(변경))" xfId="26914"/>
    <cellStyle name="_삼대양R-A암판정_감독사무원반영_부대공집계" xfId="26915"/>
    <cellStyle name="_삼대양R-A암판정_경북선철도여건보고" xfId="26916"/>
    <cellStyle name="_삼대양R-A암판정_경북선철도여건보고_방음벽수량산출(변경))" xfId="26917"/>
    <cellStyle name="_삼대양R-A암판정_경북선철도여건보고_방음벽수량산출(변경))_방음벽수량산출(변경))" xfId="26918"/>
    <cellStyle name="_삼대양R-A암판정_경북선철도여건보고_방음벽수량산출(변경))_부대공집계" xfId="26919"/>
    <cellStyle name="_삼대양R-A암판정_방음벽수량산출(변경))" xfId="26920"/>
    <cellStyle name="_삼대양R-A암판정_방음벽수량산출(변경))_방음벽수량산출(변경))" xfId="26921"/>
    <cellStyle name="_삼대양R-A암판정_방음벽수량산출(변경))_부대공집계" xfId="26922"/>
    <cellStyle name="_삼대양R-A암판정_성심원" xfId="26923"/>
    <cellStyle name="_삼대양R-A암판정_성심원_실정보고" xfId="26924"/>
    <cellStyle name="_삼대양R-A암판정_성심원_실정보고(설계과장)" xfId="26925"/>
    <cellStyle name="_삼대양R-A암판정_성심원_여건보고" xfId="26926"/>
    <cellStyle name="_삼대양R-A암판정_세로줄눈방청도장" xfId="26927"/>
    <cellStyle name="_삼대양R-A암판정_세로줄눈방청도장_방음벽수량산출(변경))" xfId="26928"/>
    <cellStyle name="_삼대양R-A암판정_세로줄눈방청도장_방음벽수량산출(변경))_방음벽수량산출(변경))" xfId="26929"/>
    <cellStyle name="_삼대양R-A암판정_세로줄눈방청도장_방음벽수량산출(변경))_부대공집계" xfId="26930"/>
    <cellStyle name="_삼대양R-A암판정_실정보고(STA(1)(1).0+800~1+100)" xfId="26931"/>
    <cellStyle name="_삼대양R-A암판정_실정보고(STA(1)(1).0+800~1+100)_실정보고" xfId="26932"/>
    <cellStyle name="_삼대양R-A암판정_실정보고(STA(1)(1).0+800~1+100)_실정보고(설계과장)" xfId="26933"/>
    <cellStyle name="_삼대양R-A암판정_실정보고(STA(1)(1).0+800~1+100)_여건보고" xfId="26934"/>
    <cellStyle name="_삼대양R-A암판정_페기물처리" xfId="26935"/>
    <cellStyle name="_삼대양R-A암판정_페기물처리_방음벽수량산출(변경))" xfId="26936"/>
    <cellStyle name="_삼대양R-A암판정_페기물처리_부대공집계" xfId="26937"/>
    <cellStyle name="_삼대양R-A암판정_플륨관신설(자문단)" xfId="26938"/>
    <cellStyle name="_삼대양R-A암판정_플륨관신설(자문단)_감독사무원반영" xfId="26939"/>
    <cellStyle name="_삼대양R-A암판정_플륨관신설(자문단)_감독사무원반영_방음벽수량산출(변경))" xfId="26940"/>
    <cellStyle name="_삼대양R-A암판정_플륨관신설(자문단)_감독사무원반영_부대공집계" xfId="26941"/>
    <cellStyle name="_삼대양R-A암판정_플륨관신설(자문단)_방음벽수량산출(변경))" xfId="26942"/>
    <cellStyle name="_삼대양R-A암판정_플륨관신설(자문단)_방음벽수량산출(변경))_방음벽수량산출(변경))" xfId="26943"/>
    <cellStyle name="_삼대양R-A암판정_플륨관신설(자문단)_방음벽수량산출(변경))_부대공집계" xfId="26944"/>
    <cellStyle name="_삼사처리구역" xfId="3995"/>
    <cellStyle name="_삼사처리구역_006_부대공(1BL)2" xfId="3996"/>
    <cellStyle name="_삼사처리구역_수량산출서(가담2리)" xfId="3997"/>
    <cellStyle name="_삼사처리구역_수량산출서(가담2리)_006_부대공(1BL)2" xfId="3998"/>
    <cellStyle name="_삼사처리구역_수량산출서(가담2리)_수량산출서(가담2리)" xfId="3999"/>
    <cellStyle name="_삼사처리구역_수량산출서(가담2리)_수량산출서(가담2리)_006_부대공(1BL)2" xfId="4000"/>
    <cellStyle name="_삼사처리구역_수량산출서(가담2리)_수량산출서(가담2리)_오수본관수량산출(가담2)" xfId="4001"/>
    <cellStyle name="_삼사처리구역_수량산출서(가담2리)_수량산출서(가담2리)_오수본관수량산출(가담2)_006_부대공(1BL)2" xfId="4002"/>
    <cellStyle name="_삼사처리구역_수량산출서(곡교리)" xfId="4003"/>
    <cellStyle name="_삼사처리구역_수량산출서(곡교리)_006_부대공(1BL)2" xfId="4004"/>
    <cellStyle name="_삼사처리구역_수량산출서(곡교리)_수량산출서(가담2리)" xfId="4005"/>
    <cellStyle name="_삼사처리구역_수량산출서(곡교리)_수량산출서(가담2리)_006_부대공(1BL)2" xfId="4006"/>
    <cellStyle name="_삼사처리구역_수량산출서(곡교리)_수량산출서(가담2리)_오수본관수량산출(가담2)" xfId="4007"/>
    <cellStyle name="_삼사처리구역_수량산출서(곡교리)_수량산출서(가담2리)_오수본관수량산출(가담2)_006_부대공(1BL)2" xfId="4008"/>
    <cellStyle name="_삼사처리구역_오수본관수량산출(가담2)" xfId="4009"/>
    <cellStyle name="_삼사처리구역_오수본관수량산출(가담2)_006_부대공(1BL)2" xfId="4010"/>
    <cellStyle name="_삼성(구조물공)_외부ES#8 " xfId="4011"/>
    <cellStyle name="_상부공수량(지우지말것)" xfId="4012"/>
    <cellStyle name="_상북산전농로" xfId="4013"/>
    <cellStyle name="_상북산전농로 2" xfId="4014"/>
    <cellStyle name="_상북산전농로 3" xfId="26945"/>
    <cellStyle name="_상북산전농로 4" xfId="26946"/>
    <cellStyle name="_상북산전농로 5" xfId="26947"/>
    <cellStyle name="_상북산전농로 6" xfId="26948"/>
    <cellStyle name="_상북산전농로 7" xfId="26949"/>
    <cellStyle name="_상북산전농로 8" xfId="26950"/>
    <cellStyle name="_상수공" xfId="26951"/>
    <cellStyle name="_서진-펌프장가시설수량" xfId="26952"/>
    <cellStyle name="_석 축A" xfId="4015"/>
    <cellStyle name="_석 축A 2" xfId="26953"/>
    <cellStyle name="_석 축A_006_부대공(1BL)2" xfId="4016"/>
    <cellStyle name="_석 축A_01토공" xfId="4017"/>
    <cellStyle name="_석 축A_01토공(A-)" xfId="4018"/>
    <cellStyle name="_석 축A_05-가정배수관(WS)" xfId="26954"/>
    <cellStyle name="_석 축A_05-가정배수관(WS)_03-관부설공" xfId="26955"/>
    <cellStyle name="_석 축A_1-4.가시설공" xfId="26956"/>
    <cellStyle name="_석 축A_1-4.가시설공 2" xfId="26957"/>
    <cellStyle name="_석 축A_1-4.가시설공_1-4.가시설공" xfId="26958"/>
    <cellStyle name="_석 축A_1-4.가시설공_1-4.가시설공 2" xfId="26959"/>
    <cellStyle name="_석 축A_2.포장공(제1지구)" xfId="26960"/>
    <cellStyle name="_석 축A_2.포장공(제1지구) 2" xfId="26961"/>
    <cellStyle name="_석 축A_2.포장공(제1지구)_1-4.가시설공" xfId="26962"/>
    <cellStyle name="_석 축A_2.포장공(제1지구)_1-4.가시설공 2" xfId="26963"/>
    <cellStyle name="_석 축A_2.포장공(제1지구)_1-4.가시설공_1-4.가시설공" xfId="26964"/>
    <cellStyle name="_석 축A_2.포장공(제1지구)_1-4.가시설공_1-4.가시설공 2" xfId="26965"/>
    <cellStyle name="_석 축A_G-계산토공(관로)" xfId="4019"/>
    <cellStyle name="_석 축A_OS_3 관부설공1" xfId="26966"/>
    <cellStyle name="_석 축A_OS_3 관부설공1_3 관부설공" xfId="26967"/>
    <cellStyle name="_석 축A_OS_3 관부설공1_3 관부설공-1" xfId="26968"/>
    <cellStyle name="_석 축A_관로부(백신)" xfId="26969"/>
    <cellStyle name="_석 축A_수량산출서(가담2리)" xfId="4020"/>
    <cellStyle name="_석 축A_수량산출서(가담2리)_006_부대공(1BL)2" xfId="4021"/>
    <cellStyle name="_석 축A_수량산출서(가담2리)_수량산출서(가담2리)" xfId="4022"/>
    <cellStyle name="_석 축A_수량산출서(가담2리)_수량산출서(가담2리)_006_부대공(1BL)2" xfId="4023"/>
    <cellStyle name="_석 축A_수량산출서(가담2리)_수량산출서(가담2리)_오수본관수량산출(가담2)" xfId="4024"/>
    <cellStyle name="_석 축A_수량산출서(가담2리)_수량산출서(가담2리)_오수본관수량산출(가담2)_006_부대공(1BL)2" xfId="4025"/>
    <cellStyle name="_석 축A_수량산출서(곡교리)" xfId="4026"/>
    <cellStyle name="_석 축A_수량산출서(곡교리)_006_부대공(1BL)2" xfId="4027"/>
    <cellStyle name="_석 축A_수량산출서(곡교리)_수량산출서(가담2리)" xfId="4028"/>
    <cellStyle name="_석 축A_수량산출서(곡교리)_수량산출서(가담2리)_006_부대공(1BL)2" xfId="4029"/>
    <cellStyle name="_석 축A_수량산출서(곡교리)_수량산출서(가담2리)_오수본관수량산출(가담2)" xfId="4030"/>
    <cellStyle name="_석 축A_수량산출서(곡교리)_수량산출서(가담2리)_오수본관수량산출(가담2)_006_부대공(1BL)2" xfId="4031"/>
    <cellStyle name="_석 축A_오수본관수량산출(가담2)" xfId="4032"/>
    <cellStyle name="_석 축A_오수본관수량산출(가담2)_006_부대공(1BL)2" xfId="4033"/>
    <cellStyle name="_석 축A_우수3_관부설공●" xfId="26970"/>
    <cellStyle name="_석 축A_우수3_관부설공●_03-관부설공" xfId="26971"/>
    <cellStyle name="_석 축A_운반비" xfId="4034"/>
    <cellStyle name="_석 축A_운반비_총괄자재" xfId="4035"/>
    <cellStyle name="_석 축A_취수시설" xfId="26972"/>
    <cellStyle name="_석 축A_토공(3지구)" xfId="4036"/>
    <cellStyle name="_석 축A_토공(3지구)_01토공" xfId="4037"/>
    <cellStyle name="_석 축A_토공(3지구)_01토공(A-)" xfId="4038"/>
    <cellStyle name="_석 축A_토공(3지구)_G-계산토공(관로)" xfId="4039"/>
    <cellStyle name="_석 축A_토공(3지구)_운반비" xfId="4040"/>
    <cellStyle name="_석 축A_토공(3지구)_운반비_총괄자재" xfId="4041"/>
    <cellStyle name="_석 축A_토공(3지구)_토공(4지구)" xfId="4042"/>
    <cellStyle name="_석 축A_토공(3지구)_토공(4지구)_01토공" xfId="4043"/>
    <cellStyle name="_석 축A_토공(3지구)_토공(4지구)_01토공(A-)" xfId="4044"/>
    <cellStyle name="_석 축A_토공(3지구)_토공(4지구)_G-계산토공(관로)" xfId="4045"/>
    <cellStyle name="_석 축A_토공(3지구)_토공(4지구)_운반비" xfId="4046"/>
    <cellStyle name="_석 축A_토공(3지구)_토공(4지구)_운반비_총괄자재" xfId="4047"/>
    <cellStyle name="_석 축A_토공(3지구)_토공(4지구)_토공(4지구)" xfId="4048"/>
    <cellStyle name="_석 축A_토공(3지구)_토공(4지구)_토공(4지구)_01토공" xfId="4049"/>
    <cellStyle name="_석 축A_토공(3지구)_토공(4지구)_토공(4지구)_01토공(A-)" xfId="4050"/>
    <cellStyle name="_석 축A_토공(3지구)_토공(4지구)_토공(4지구)_G-계산토공(관로)" xfId="4051"/>
    <cellStyle name="_석 축A_토공(3지구)_토공(4지구)_토공(4지구)_운반비" xfId="4052"/>
    <cellStyle name="_석 축A_토공(3지구)_토공(4지구)_토공(4지구)_운반비_총괄자재" xfId="4053"/>
    <cellStyle name="_석 축A_토공(3지구)_토공(4지구)_토공(4지구)_토공-B" xfId="4054"/>
    <cellStyle name="_석 축A_토공(3지구)_토공(4지구)_토공-B" xfId="4055"/>
    <cellStyle name="_석 축A_토공(3지구)_토공-B" xfId="4056"/>
    <cellStyle name="_석 축A_토공(4지구)" xfId="4057"/>
    <cellStyle name="_석 축A_토공(4지구)_01토공" xfId="4058"/>
    <cellStyle name="_석 축A_토공(4지구)_01토공(A-)" xfId="4059"/>
    <cellStyle name="_석 축A_토공(4지구)_G-계산토공(관로)" xfId="4060"/>
    <cellStyle name="_석 축A_토공(4지구)_운반비" xfId="4061"/>
    <cellStyle name="_석 축A_토공(4지구)_운반비_총괄자재" xfId="4062"/>
    <cellStyle name="_석 축A_토공(4지구)_토공(4지구)" xfId="4063"/>
    <cellStyle name="_석 축A_토공(4지구)_토공(4지구)_01토공" xfId="4064"/>
    <cellStyle name="_석 축A_토공(4지구)_토공(4지구)_01토공(A-)" xfId="4065"/>
    <cellStyle name="_석 축A_토공(4지구)_토공(4지구)_G-계산토공(관로)" xfId="4066"/>
    <cellStyle name="_석 축A_토공(4지구)_토공(4지구)_운반비" xfId="4067"/>
    <cellStyle name="_석 축A_토공(4지구)_토공(4지구)_운반비_총괄자재" xfId="4068"/>
    <cellStyle name="_석 축A_토공(4지구)_토공(4지구)_토공(3지구)" xfId="4069"/>
    <cellStyle name="_석 축A_토공(4지구)_토공(4지구)_토공(3지구)_01토공" xfId="4070"/>
    <cellStyle name="_석 축A_토공(4지구)_토공(4지구)_토공(3지구)_01토공(A-)" xfId="4071"/>
    <cellStyle name="_석 축A_토공(4지구)_토공(4지구)_토공(3지구)_G-계산토공(관로)" xfId="4072"/>
    <cellStyle name="_석 축A_토공(4지구)_토공(4지구)_토공(3지구)_운반비" xfId="4073"/>
    <cellStyle name="_석 축A_토공(4지구)_토공(4지구)_토공(3지구)_운반비_총괄자재" xfId="4074"/>
    <cellStyle name="_석 축A_토공(4지구)_토공(4지구)_토공(3지구)_토공(4지구)" xfId="4075"/>
    <cellStyle name="_석 축A_토공(4지구)_토공(4지구)_토공(3지구)_토공(4지구)_01토공" xfId="4076"/>
    <cellStyle name="_석 축A_토공(4지구)_토공(4지구)_토공(3지구)_토공(4지구)_01토공(A-)" xfId="4077"/>
    <cellStyle name="_석 축A_토공(4지구)_토공(4지구)_토공(3지구)_토공(4지구)_G-계산토공(관로)" xfId="4078"/>
    <cellStyle name="_석 축A_토공(4지구)_토공(4지구)_토공(3지구)_토공(4지구)_운반비" xfId="4079"/>
    <cellStyle name="_석 축A_토공(4지구)_토공(4지구)_토공(3지구)_토공(4지구)_운반비_총괄자재" xfId="4080"/>
    <cellStyle name="_석 축A_토공(4지구)_토공(4지구)_토공(3지구)_토공(4지구)_토공(4지구)" xfId="4081"/>
    <cellStyle name="_석 축A_토공(4지구)_토공(4지구)_토공(3지구)_토공(4지구)_토공(4지구)_01토공" xfId="4082"/>
    <cellStyle name="_석 축A_토공(4지구)_토공(4지구)_토공(3지구)_토공(4지구)_토공(4지구)_01토공(A-)" xfId="4083"/>
    <cellStyle name="_석 축A_토공(4지구)_토공(4지구)_토공(3지구)_토공(4지구)_토공(4지구)_G-계산토공(관로)" xfId="4084"/>
    <cellStyle name="_석 축A_토공(4지구)_토공(4지구)_토공(3지구)_토공(4지구)_토공(4지구)_운반비" xfId="4085"/>
    <cellStyle name="_석 축A_토공(4지구)_토공(4지구)_토공(3지구)_토공(4지구)_토공(4지구)_운반비_총괄자재" xfId="4086"/>
    <cellStyle name="_석 축A_토공(4지구)_토공(4지구)_토공(3지구)_토공(4지구)_토공(4지구)_토공-B" xfId="4087"/>
    <cellStyle name="_석 축A_토공(4지구)_토공(4지구)_토공(3지구)_토공(4지구)_토공-B" xfId="4088"/>
    <cellStyle name="_석 축A_토공(4지구)_토공(4지구)_토공(3지구)_토공-B" xfId="4089"/>
    <cellStyle name="_석 축A_토공(4지구)_토공(4지구)_토공(4지구)" xfId="4090"/>
    <cellStyle name="_석 축A_토공(4지구)_토공(4지구)_토공(4지구)_01토공" xfId="4091"/>
    <cellStyle name="_석 축A_토공(4지구)_토공(4지구)_토공(4지구)_01토공(A-)" xfId="4092"/>
    <cellStyle name="_석 축A_토공(4지구)_토공(4지구)_토공(4지구)_G-계산토공(관로)" xfId="4093"/>
    <cellStyle name="_석 축A_토공(4지구)_토공(4지구)_토공(4지구)_운반비" xfId="4094"/>
    <cellStyle name="_석 축A_토공(4지구)_토공(4지구)_토공(4지구)_운반비_총괄자재" xfId="4095"/>
    <cellStyle name="_석 축A_토공(4지구)_토공(4지구)_토공(4지구)_토공-B" xfId="4096"/>
    <cellStyle name="_석 축A_토공(4지구)_토공(4지구)_토공-B" xfId="4097"/>
    <cellStyle name="_석 축A_토공(4지구)_토공-B" xfId="4098"/>
    <cellStyle name="_석 축A_토공-B" xfId="4099"/>
    <cellStyle name="_석 축A_토적계산서" xfId="26973"/>
    <cellStyle name="_선릉(구조물공)_외부ES#8 " xfId="4100"/>
    <cellStyle name="_선정(1)" xfId="4101"/>
    <cellStyle name="_선정(1) 2" xfId="26974"/>
    <cellStyle name="_선정(1)_4.0가시설수량A-1" xfId="4102"/>
    <cellStyle name="_선정(1)_4.0가시설수량A-1 2" xfId="26975"/>
    <cellStyle name="_선정(1)_4.추진공(공암)" xfId="4103"/>
    <cellStyle name="_선정(1)_4.추진공(공암SAMPLE" xfId="4104"/>
    <cellStyle name="_선정(1)_4.추진공(서산)" xfId="4105"/>
    <cellStyle name="_선정(1)_4.추진공(읍내)" xfId="4106"/>
    <cellStyle name="_선정(1)_4.추진공(추부)" xfId="4107"/>
    <cellStyle name="_선정(1)_4.추진공(황간)" xfId="4108"/>
    <cellStyle name="_선정(1)_V. 단위수량" xfId="4109"/>
    <cellStyle name="_선정(1)_V.단위수량" xfId="4110"/>
    <cellStyle name="_선정(1)_선정안(삼산)" xfId="4111"/>
    <cellStyle name="_선정(1)_선정안(삼산) 2" xfId="26976"/>
    <cellStyle name="_선정(1)_선정안(삼산)_4.0가시설수량A-1" xfId="4112"/>
    <cellStyle name="_선정(1)_선정안(삼산)_4.0가시설수량A-1 2" xfId="26977"/>
    <cellStyle name="_선정(1)_선정안(삼산)_4.추진공(공암)" xfId="4113"/>
    <cellStyle name="_선정(1)_선정안(삼산)_4.추진공(공암SAMPLE" xfId="4114"/>
    <cellStyle name="_선정(1)_선정안(삼산)_4.추진공(서산)" xfId="4115"/>
    <cellStyle name="_선정(1)_선정안(삼산)_4.추진공(읍내)" xfId="4116"/>
    <cellStyle name="_선정(1)_선정안(삼산)_4.추진공(추부)" xfId="4117"/>
    <cellStyle name="_선정(1)_선정안(삼산)_4.추진공(황간)" xfId="4118"/>
    <cellStyle name="_선정(1)_선정안(삼산)_V. 단위수량" xfId="4119"/>
    <cellStyle name="_선정(1)_선정안(삼산)_V.단위수량" xfId="4120"/>
    <cellStyle name="_선정(1)_선정안(삼산)_영동군추진가시설수량" xfId="4121"/>
    <cellStyle name="_선정(1)_영동군추진가시설수량" xfId="4122"/>
    <cellStyle name="_선정(1)_추풍령" xfId="4123"/>
    <cellStyle name="_선정(1)_추풍령 2" xfId="26978"/>
    <cellStyle name="_선정(1)_추풍령_4.0가시설수량A-1" xfId="4124"/>
    <cellStyle name="_선정(1)_추풍령_4.0가시설수량A-1 2" xfId="26979"/>
    <cellStyle name="_선정(1)_추풍령_4.추진공(공암)" xfId="4125"/>
    <cellStyle name="_선정(1)_추풍령_4.추진공(공암SAMPLE" xfId="4126"/>
    <cellStyle name="_선정(1)_추풍령_4.추진공(서산)" xfId="4127"/>
    <cellStyle name="_선정(1)_추풍령_4.추진공(읍내)" xfId="4128"/>
    <cellStyle name="_선정(1)_추풍령_4.추진공(추부)" xfId="4129"/>
    <cellStyle name="_선정(1)_추풍령_4.추진공(황간)" xfId="4130"/>
    <cellStyle name="_선정(1)_추풍령_V. 단위수량" xfId="4131"/>
    <cellStyle name="_선정(1)_추풍령_V.단위수량" xfId="4132"/>
    <cellStyle name="_선정(1)_추풍령_영동군추진가시설수량" xfId="4133"/>
    <cellStyle name="_선정(1)_추풍령-1" xfId="4134"/>
    <cellStyle name="_선정(1)_추풍령-1 2" xfId="26980"/>
    <cellStyle name="_선정(1)_추풍령-1_4.0가시설수량A-1" xfId="4135"/>
    <cellStyle name="_선정(1)_추풍령-1_4.0가시설수량A-1 2" xfId="26981"/>
    <cellStyle name="_선정(1)_추풍령-1_4.추진공(공암)" xfId="4136"/>
    <cellStyle name="_선정(1)_추풍령-1_4.추진공(공암SAMPLE" xfId="4137"/>
    <cellStyle name="_선정(1)_추풍령-1_4.추진공(서산)" xfId="4138"/>
    <cellStyle name="_선정(1)_추풍령-1_4.추진공(읍내)" xfId="4139"/>
    <cellStyle name="_선정(1)_추풍령-1_4.추진공(추부)" xfId="4140"/>
    <cellStyle name="_선정(1)_추풍령-1_4.추진공(황간)" xfId="4141"/>
    <cellStyle name="_선정(1)_추풍령-1_V. 단위수량" xfId="4142"/>
    <cellStyle name="_선정(1)_추풍령-1_V.단위수량" xfId="4143"/>
    <cellStyle name="_선정(1)_추풍령-1_영동군추진가시설수량" xfId="4144"/>
    <cellStyle name="_선정(2)" xfId="4145"/>
    <cellStyle name="_선정(2) 2" xfId="26982"/>
    <cellStyle name="_선정(2)_4.0가시설수량A-1" xfId="4146"/>
    <cellStyle name="_선정(2)_4.0가시설수량A-1 2" xfId="26983"/>
    <cellStyle name="_선정(2)_4.추진공(공암)" xfId="4147"/>
    <cellStyle name="_선정(2)_4.추진공(공암SAMPLE" xfId="4148"/>
    <cellStyle name="_선정(2)_4.추진공(서산)" xfId="4149"/>
    <cellStyle name="_선정(2)_4.추진공(읍내)" xfId="4150"/>
    <cellStyle name="_선정(2)_4.추진공(추부)" xfId="4151"/>
    <cellStyle name="_선정(2)_4.추진공(황간)" xfId="4152"/>
    <cellStyle name="_선정(2)_V. 단위수량" xfId="4153"/>
    <cellStyle name="_선정(2)_V.단위수량" xfId="4154"/>
    <cellStyle name="_선정(2)_선정안(삼산)" xfId="4155"/>
    <cellStyle name="_선정(2)_선정안(삼산) 2" xfId="26984"/>
    <cellStyle name="_선정(2)_선정안(삼산)_4.0가시설수량A-1" xfId="4156"/>
    <cellStyle name="_선정(2)_선정안(삼산)_4.0가시설수량A-1 2" xfId="26985"/>
    <cellStyle name="_선정(2)_선정안(삼산)_4.추진공(공암)" xfId="4157"/>
    <cellStyle name="_선정(2)_선정안(삼산)_4.추진공(공암SAMPLE" xfId="4158"/>
    <cellStyle name="_선정(2)_선정안(삼산)_4.추진공(서산)" xfId="4159"/>
    <cellStyle name="_선정(2)_선정안(삼산)_4.추진공(읍내)" xfId="4160"/>
    <cellStyle name="_선정(2)_선정안(삼산)_4.추진공(추부)" xfId="4161"/>
    <cellStyle name="_선정(2)_선정안(삼산)_4.추진공(황간)" xfId="4162"/>
    <cellStyle name="_선정(2)_선정안(삼산)_V. 단위수량" xfId="4163"/>
    <cellStyle name="_선정(2)_선정안(삼산)_V.단위수량" xfId="4164"/>
    <cellStyle name="_선정(2)_선정안(삼산)_영동군추진가시설수량" xfId="4165"/>
    <cellStyle name="_선정(2)_영동군추진가시설수량" xfId="4166"/>
    <cellStyle name="_선정(2)_추풍령" xfId="4167"/>
    <cellStyle name="_선정(2)_추풍령 2" xfId="26986"/>
    <cellStyle name="_선정(2)_추풍령_4.0가시설수량A-1" xfId="4168"/>
    <cellStyle name="_선정(2)_추풍령_4.0가시설수량A-1 2" xfId="26987"/>
    <cellStyle name="_선정(2)_추풍령_4.추진공(공암)" xfId="4169"/>
    <cellStyle name="_선정(2)_추풍령_4.추진공(공암SAMPLE" xfId="4170"/>
    <cellStyle name="_선정(2)_추풍령_4.추진공(서산)" xfId="4171"/>
    <cellStyle name="_선정(2)_추풍령_4.추진공(읍내)" xfId="4172"/>
    <cellStyle name="_선정(2)_추풍령_4.추진공(추부)" xfId="4173"/>
    <cellStyle name="_선정(2)_추풍령_4.추진공(황간)" xfId="4174"/>
    <cellStyle name="_선정(2)_추풍령_V. 단위수량" xfId="4175"/>
    <cellStyle name="_선정(2)_추풍령_V.단위수량" xfId="4176"/>
    <cellStyle name="_선정(2)_추풍령_영동군추진가시설수량" xfId="4177"/>
    <cellStyle name="_선정(2)_추풍령-1" xfId="4178"/>
    <cellStyle name="_선정(2)_추풍령-1 2" xfId="26988"/>
    <cellStyle name="_선정(2)_추풍령-1_4.0가시설수량A-1" xfId="4179"/>
    <cellStyle name="_선정(2)_추풍령-1_4.0가시설수량A-1 2" xfId="26989"/>
    <cellStyle name="_선정(2)_추풍령-1_4.추진공(공암)" xfId="4180"/>
    <cellStyle name="_선정(2)_추풍령-1_4.추진공(공암SAMPLE" xfId="4181"/>
    <cellStyle name="_선정(2)_추풍령-1_4.추진공(서산)" xfId="4182"/>
    <cellStyle name="_선정(2)_추풍령-1_4.추진공(읍내)" xfId="4183"/>
    <cellStyle name="_선정(2)_추풍령-1_4.추진공(추부)" xfId="4184"/>
    <cellStyle name="_선정(2)_추풍령-1_4.추진공(황간)" xfId="4185"/>
    <cellStyle name="_선정(2)_추풍령-1_V. 단위수량" xfId="4186"/>
    <cellStyle name="_선정(2)_추풍령-1_V.단위수량" xfId="4187"/>
    <cellStyle name="_선정(2)_추풍령-1_영동군추진가시설수량" xfId="4188"/>
    <cellStyle name="_선정(3)" xfId="4189"/>
    <cellStyle name="_선정(3) 2" xfId="26990"/>
    <cellStyle name="_선정(3)_4.0가시설수량A-1" xfId="4190"/>
    <cellStyle name="_선정(3)_4.0가시설수량A-1 2" xfId="26991"/>
    <cellStyle name="_선정(3)_4.추진공(공암)" xfId="4191"/>
    <cellStyle name="_선정(3)_4.추진공(공암SAMPLE" xfId="4192"/>
    <cellStyle name="_선정(3)_4.추진공(서산)" xfId="4193"/>
    <cellStyle name="_선정(3)_4.추진공(읍내)" xfId="4194"/>
    <cellStyle name="_선정(3)_4.추진공(추부)" xfId="4195"/>
    <cellStyle name="_선정(3)_4.추진공(황간)" xfId="4196"/>
    <cellStyle name="_선정(3)_V. 단위수량" xfId="4197"/>
    <cellStyle name="_선정(3)_V.단위수량" xfId="4198"/>
    <cellStyle name="_선정(3)_선정안(삼산)" xfId="4199"/>
    <cellStyle name="_선정(3)_선정안(삼산) 2" xfId="26992"/>
    <cellStyle name="_선정(3)_선정안(삼산)_4.0가시설수량A-1" xfId="4200"/>
    <cellStyle name="_선정(3)_선정안(삼산)_4.0가시설수량A-1 2" xfId="26993"/>
    <cellStyle name="_선정(3)_선정안(삼산)_4.추진공(공암)" xfId="4201"/>
    <cellStyle name="_선정(3)_선정안(삼산)_4.추진공(공암SAMPLE" xfId="4202"/>
    <cellStyle name="_선정(3)_선정안(삼산)_4.추진공(서산)" xfId="4203"/>
    <cellStyle name="_선정(3)_선정안(삼산)_4.추진공(읍내)" xfId="4204"/>
    <cellStyle name="_선정(3)_선정안(삼산)_4.추진공(추부)" xfId="4205"/>
    <cellStyle name="_선정(3)_선정안(삼산)_4.추진공(황간)" xfId="4206"/>
    <cellStyle name="_선정(3)_선정안(삼산)_V. 단위수량" xfId="4207"/>
    <cellStyle name="_선정(3)_선정안(삼산)_V.단위수량" xfId="4208"/>
    <cellStyle name="_선정(3)_선정안(삼산)_영동군추진가시설수량" xfId="4209"/>
    <cellStyle name="_선정(3)_영동군추진가시설수량" xfId="4210"/>
    <cellStyle name="_선정(3)_추풍령" xfId="4211"/>
    <cellStyle name="_선정(3)_추풍령 2" xfId="26994"/>
    <cellStyle name="_선정(3)_추풍령_4.0가시설수량A-1" xfId="4212"/>
    <cellStyle name="_선정(3)_추풍령_4.0가시설수량A-1 2" xfId="26995"/>
    <cellStyle name="_선정(3)_추풍령_4.추진공(공암)" xfId="4213"/>
    <cellStyle name="_선정(3)_추풍령_4.추진공(공암SAMPLE" xfId="4214"/>
    <cellStyle name="_선정(3)_추풍령_4.추진공(서산)" xfId="4215"/>
    <cellStyle name="_선정(3)_추풍령_4.추진공(읍내)" xfId="4216"/>
    <cellStyle name="_선정(3)_추풍령_4.추진공(추부)" xfId="4217"/>
    <cellStyle name="_선정(3)_추풍령_4.추진공(황간)" xfId="4218"/>
    <cellStyle name="_선정(3)_추풍령_V. 단위수량" xfId="4219"/>
    <cellStyle name="_선정(3)_추풍령_V.단위수량" xfId="4220"/>
    <cellStyle name="_선정(3)_추풍령_영동군추진가시설수량" xfId="4221"/>
    <cellStyle name="_선정(3)_추풍령-1" xfId="4222"/>
    <cellStyle name="_선정(3)_추풍령-1 2" xfId="26996"/>
    <cellStyle name="_선정(3)_추풍령-1_4.0가시설수량A-1" xfId="4223"/>
    <cellStyle name="_선정(3)_추풍령-1_4.0가시설수량A-1 2" xfId="26997"/>
    <cellStyle name="_선정(3)_추풍령-1_4.추진공(공암)" xfId="4224"/>
    <cellStyle name="_선정(3)_추풍령-1_4.추진공(공암SAMPLE" xfId="4225"/>
    <cellStyle name="_선정(3)_추풍령-1_4.추진공(서산)" xfId="4226"/>
    <cellStyle name="_선정(3)_추풍령-1_4.추진공(읍내)" xfId="4227"/>
    <cellStyle name="_선정(3)_추풍령-1_4.추진공(추부)" xfId="4228"/>
    <cellStyle name="_선정(3)_추풍령-1_4.추진공(황간)" xfId="4229"/>
    <cellStyle name="_선정(3)_추풍령-1_V. 단위수량" xfId="4230"/>
    <cellStyle name="_선정(3)_추풍령-1_V.단위수량" xfId="4231"/>
    <cellStyle name="_선정(3)_추풍령-1_영동군추진가시설수량" xfId="4232"/>
    <cellStyle name="_선정(4)" xfId="4233"/>
    <cellStyle name="_선정(4) 2" xfId="26998"/>
    <cellStyle name="_선정(4)_4.0가시설수량A-1" xfId="4234"/>
    <cellStyle name="_선정(4)_4.0가시설수량A-1 2" xfId="26999"/>
    <cellStyle name="_선정(4)_4.추진공(공암)" xfId="4235"/>
    <cellStyle name="_선정(4)_4.추진공(공암SAMPLE" xfId="4236"/>
    <cellStyle name="_선정(4)_4.추진공(서산)" xfId="4237"/>
    <cellStyle name="_선정(4)_4.추진공(읍내)" xfId="4238"/>
    <cellStyle name="_선정(4)_4.추진공(추부)" xfId="4239"/>
    <cellStyle name="_선정(4)_4.추진공(황간)" xfId="4240"/>
    <cellStyle name="_선정(4)_V. 단위수량" xfId="4241"/>
    <cellStyle name="_선정(4)_V.단위수량" xfId="4242"/>
    <cellStyle name="_선정(4)_선정안(삼산)" xfId="4243"/>
    <cellStyle name="_선정(4)_선정안(삼산) 2" xfId="27000"/>
    <cellStyle name="_선정(4)_선정안(삼산)_4.0가시설수량A-1" xfId="4244"/>
    <cellStyle name="_선정(4)_선정안(삼산)_4.0가시설수량A-1 2" xfId="27001"/>
    <cellStyle name="_선정(4)_선정안(삼산)_4.추진공(공암)" xfId="4245"/>
    <cellStyle name="_선정(4)_선정안(삼산)_4.추진공(공암SAMPLE" xfId="4246"/>
    <cellStyle name="_선정(4)_선정안(삼산)_4.추진공(서산)" xfId="4247"/>
    <cellStyle name="_선정(4)_선정안(삼산)_4.추진공(읍내)" xfId="4248"/>
    <cellStyle name="_선정(4)_선정안(삼산)_4.추진공(추부)" xfId="4249"/>
    <cellStyle name="_선정(4)_선정안(삼산)_4.추진공(황간)" xfId="4250"/>
    <cellStyle name="_선정(4)_선정안(삼산)_V. 단위수량" xfId="4251"/>
    <cellStyle name="_선정(4)_선정안(삼산)_V.단위수량" xfId="4252"/>
    <cellStyle name="_선정(4)_선정안(삼산)_영동군추진가시설수량" xfId="4253"/>
    <cellStyle name="_선정(4)_영동군추진가시설수량" xfId="4254"/>
    <cellStyle name="_선정(4)_추풍령" xfId="4255"/>
    <cellStyle name="_선정(4)_추풍령 2" xfId="27002"/>
    <cellStyle name="_선정(4)_추풍령_4.0가시설수량A-1" xfId="4256"/>
    <cellStyle name="_선정(4)_추풍령_4.0가시설수량A-1 2" xfId="27003"/>
    <cellStyle name="_선정(4)_추풍령_4.추진공(공암)" xfId="4257"/>
    <cellStyle name="_선정(4)_추풍령_4.추진공(공암SAMPLE" xfId="4258"/>
    <cellStyle name="_선정(4)_추풍령_4.추진공(서산)" xfId="4259"/>
    <cellStyle name="_선정(4)_추풍령_4.추진공(읍내)" xfId="4260"/>
    <cellStyle name="_선정(4)_추풍령_4.추진공(추부)" xfId="4261"/>
    <cellStyle name="_선정(4)_추풍령_4.추진공(황간)" xfId="4262"/>
    <cellStyle name="_선정(4)_추풍령_V. 단위수량" xfId="4263"/>
    <cellStyle name="_선정(4)_추풍령_V.단위수량" xfId="4264"/>
    <cellStyle name="_선정(4)_추풍령_영동군추진가시설수량" xfId="4265"/>
    <cellStyle name="_선정(4)_추풍령-1" xfId="4266"/>
    <cellStyle name="_선정(4)_추풍령-1 2" xfId="27004"/>
    <cellStyle name="_선정(4)_추풍령-1_4.0가시설수량A-1" xfId="4267"/>
    <cellStyle name="_선정(4)_추풍령-1_4.0가시설수량A-1 2" xfId="27005"/>
    <cellStyle name="_선정(4)_추풍령-1_4.추진공(공암)" xfId="4268"/>
    <cellStyle name="_선정(4)_추풍령-1_4.추진공(공암SAMPLE" xfId="4269"/>
    <cellStyle name="_선정(4)_추풍령-1_4.추진공(서산)" xfId="4270"/>
    <cellStyle name="_선정(4)_추풍령-1_4.추진공(읍내)" xfId="4271"/>
    <cellStyle name="_선정(4)_추풍령-1_4.추진공(추부)" xfId="4272"/>
    <cellStyle name="_선정(4)_추풍령-1_4.추진공(황간)" xfId="4273"/>
    <cellStyle name="_선정(4)_추풍령-1_V. 단위수량" xfId="4274"/>
    <cellStyle name="_선정(4)_추풍령-1_V.단위수량" xfId="4275"/>
    <cellStyle name="_선정(4)_추풍령-1_영동군추진가시설수량" xfId="4276"/>
    <cellStyle name="_선정(5)" xfId="4277"/>
    <cellStyle name="_선정(5) 2" xfId="27006"/>
    <cellStyle name="_선정(5)_4.0가시설수량A-1" xfId="4278"/>
    <cellStyle name="_선정(5)_4.0가시설수량A-1 2" xfId="27007"/>
    <cellStyle name="_선정(5)_4.추진공(공암)" xfId="4279"/>
    <cellStyle name="_선정(5)_4.추진공(공암SAMPLE" xfId="4280"/>
    <cellStyle name="_선정(5)_4.추진공(서산)" xfId="4281"/>
    <cellStyle name="_선정(5)_4.추진공(읍내)" xfId="4282"/>
    <cellStyle name="_선정(5)_4.추진공(추부)" xfId="4283"/>
    <cellStyle name="_선정(5)_4.추진공(황간)" xfId="4284"/>
    <cellStyle name="_선정(5)_V. 단위수량" xfId="4285"/>
    <cellStyle name="_선정(5)_V.단위수량" xfId="4286"/>
    <cellStyle name="_선정(5)_선정안(삼산)" xfId="4287"/>
    <cellStyle name="_선정(5)_선정안(삼산) 2" xfId="27008"/>
    <cellStyle name="_선정(5)_선정안(삼산)_4.0가시설수량A-1" xfId="4288"/>
    <cellStyle name="_선정(5)_선정안(삼산)_4.0가시설수량A-1 2" xfId="27009"/>
    <cellStyle name="_선정(5)_선정안(삼산)_4.추진공(공암)" xfId="4289"/>
    <cellStyle name="_선정(5)_선정안(삼산)_4.추진공(공암SAMPLE" xfId="4290"/>
    <cellStyle name="_선정(5)_선정안(삼산)_4.추진공(서산)" xfId="4291"/>
    <cellStyle name="_선정(5)_선정안(삼산)_4.추진공(읍내)" xfId="4292"/>
    <cellStyle name="_선정(5)_선정안(삼산)_4.추진공(추부)" xfId="4293"/>
    <cellStyle name="_선정(5)_선정안(삼산)_4.추진공(황간)" xfId="4294"/>
    <cellStyle name="_선정(5)_선정안(삼산)_V. 단위수량" xfId="4295"/>
    <cellStyle name="_선정(5)_선정안(삼산)_V.단위수량" xfId="4296"/>
    <cellStyle name="_선정(5)_선정안(삼산)_영동군추진가시설수량" xfId="4297"/>
    <cellStyle name="_선정(5)_영동군추진가시설수량" xfId="4298"/>
    <cellStyle name="_선정(5)_추풍령" xfId="4299"/>
    <cellStyle name="_선정(5)_추풍령 2" xfId="27010"/>
    <cellStyle name="_선정(5)_추풍령_4.0가시설수량A-1" xfId="4300"/>
    <cellStyle name="_선정(5)_추풍령_4.0가시설수량A-1 2" xfId="27011"/>
    <cellStyle name="_선정(5)_추풍령_4.추진공(공암)" xfId="4301"/>
    <cellStyle name="_선정(5)_추풍령_4.추진공(공암SAMPLE" xfId="4302"/>
    <cellStyle name="_선정(5)_추풍령_4.추진공(서산)" xfId="4303"/>
    <cellStyle name="_선정(5)_추풍령_4.추진공(읍내)" xfId="4304"/>
    <cellStyle name="_선정(5)_추풍령_4.추진공(추부)" xfId="4305"/>
    <cellStyle name="_선정(5)_추풍령_4.추진공(황간)" xfId="4306"/>
    <cellStyle name="_선정(5)_추풍령_V. 단위수량" xfId="4307"/>
    <cellStyle name="_선정(5)_추풍령_V.단위수량" xfId="4308"/>
    <cellStyle name="_선정(5)_추풍령_영동군추진가시설수량" xfId="4309"/>
    <cellStyle name="_선정(5)_추풍령-1" xfId="4310"/>
    <cellStyle name="_선정(5)_추풍령-1 2" xfId="27012"/>
    <cellStyle name="_선정(5)_추풍령-1_4.0가시설수량A-1" xfId="4311"/>
    <cellStyle name="_선정(5)_추풍령-1_4.0가시설수량A-1 2" xfId="27013"/>
    <cellStyle name="_선정(5)_추풍령-1_4.추진공(공암)" xfId="4312"/>
    <cellStyle name="_선정(5)_추풍령-1_4.추진공(공암SAMPLE" xfId="4313"/>
    <cellStyle name="_선정(5)_추풍령-1_4.추진공(서산)" xfId="4314"/>
    <cellStyle name="_선정(5)_추풍령-1_4.추진공(읍내)" xfId="4315"/>
    <cellStyle name="_선정(5)_추풍령-1_4.추진공(추부)" xfId="4316"/>
    <cellStyle name="_선정(5)_추풍령-1_4.추진공(황간)" xfId="4317"/>
    <cellStyle name="_선정(5)_추풍령-1_V. 단위수량" xfId="4318"/>
    <cellStyle name="_선정(5)_추풍령-1_V.단위수량" xfId="4319"/>
    <cellStyle name="_선정(5)_추풍령-1_영동군추진가시설수량" xfId="4320"/>
    <cellStyle name="_성심원" xfId="27014"/>
    <cellStyle name="_성심원(여건)" xfId="27015"/>
    <cellStyle name="_성심원(여건)_실정보고" xfId="27016"/>
    <cellStyle name="_성심원(여건)_실정보고(설계과장)" xfId="27017"/>
    <cellStyle name="_성심원(여건)_여건보고" xfId="27018"/>
    <cellStyle name="_성심원_실정보고" xfId="27019"/>
    <cellStyle name="_성심원_실정보고(설계과장)" xfId="27020"/>
    <cellStyle name="_성심원_여건보고" xfId="27021"/>
    <cellStyle name="_세로줄눈방청도장" xfId="27022"/>
    <cellStyle name="_세로줄눈방청도장_방음벽수량산출(변경))" xfId="27023"/>
    <cellStyle name="_세로줄눈방청도장_방음벽수량산출(변경))_방음벽수량산출(변경))" xfId="27024"/>
    <cellStyle name="_세로줄눈방청도장_방음벽수량산출(변경))_부대공집계" xfId="27025"/>
    <cellStyle name="_세로줄눈방청도장1" xfId="27026"/>
    <cellStyle name="_세륜세차시설(수량)" xfId="4321"/>
    <cellStyle name="_소형맨홀" xfId="4322"/>
    <cellStyle name="_소형맨홀소서" xfId="4323"/>
    <cellStyle name="_소형맨홀수량" xfId="4324"/>
    <cellStyle name="_수 량 연화.내감" xfId="4325"/>
    <cellStyle name="_수 량 연화.내감 2" xfId="27027"/>
    <cellStyle name="_수 량 연화.내감_006_부대공(1BL)2" xfId="4326"/>
    <cellStyle name="_수 량 연화.내감_01토공" xfId="4327"/>
    <cellStyle name="_수 량 연화.내감_01토공(A-)" xfId="4328"/>
    <cellStyle name="_수 량 연화.내감_05-가정배수관(WS)" xfId="27028"/>
    <cellStyle name="_수 량 연화.내감_05-가정배수관(WS)_03-관부설공" xfId="27029"/>
    <cellStyle name="_수 량 연화.내감_1-4.가시설공" xfId="27030"/>
    <cellStyle name="_수 량 연화.내감_1-4.가시설공 2" xfId="27031"/>
    <cellStyle name="_수 량 연화.내감_1-4.가시설공_1-4.가시설공" xfId="27032"/>
    <cellStyle name="_수 량 연화.내감_1-4.가시설공_1-4.가시설공 2" xfId="27033"/>
    <cellStyle name="_수 량 연화.내감_2.포장공(제1지구)" xfId="27034"/>
    <cellStyle name="_수 량 연화.내감_2.포장공(제1지구) 2" xfId="27035"/>
    <cellStyle name="_수 량 연화.내감_2.포장공(제1지구)_1-4.가시설공" xfId="27036"/>
    <cellStyle name="_수 량 연화.내감_2.포장공(제1지구)_1-4.가시설공 2" xfId="27037"/>
    <cellStyle name="_수 량 연화.내감_2.포장공(제1지구)_1-4.가시설공_1-4.가시설공" xfId="27038"/>
    <cellStyle name="_수 량 연화.내감_2.포장공(제1지구)_1-4.가시설공_1-4.가시설공 2" xfId="27039"/>
    <cellStyle name="_수 량 연화.내감_G-계산토공(관로)" xfId="4329"/>
    <cellStyle name="_수 량 연화.내감_OS_3 관부설공1" xfId="27040"/>
    <cellStyle name="_수 량 연화.내감_OS_3 관부설공1_3 관부설공" xfId="27041"/>
    <cellStyle name="_수 량 연화.내감_OS_3 관부설공1_3 관부설공-1" xfId="27042"/>
    <cellStyle name="_수 량 연화.내감_관로부(백신)" xfId="27043"/>
    <cellStyle name="_수 량 연화.내감_금산제수량(전체최종)" xfId="4330"/>
    <cellStyle name="_수 량 연화.내감_금산제수량(전체최종) 2" xfId="27044"/>
    <cellStyle name="_수 량 연화.내감_금산제수량(전체최종)_006_부대공(1BL)2" xfId="4331"/>
    <cellStyle name="_수 량 연화.내감_금산제수량(전체최종)_01토공" xfId="4332"/>
    <cellStyle name="_수 량 연화.내감_금산제수량(전체최종)_01토공(A-)" xfId="4333"/>
    <cellStyle name="_수 량 연화.내감_금산제수량(전체최종)_05-가정배수관(WS)" xfId="27045"/>
    <cellStyle name="_수 량 연화.내감_금산제수량(전체최종)_05-가정배수관(WS)_03-관부설공" xfId="27046"/>
    <cellStyle name="_수 량 연화.내감_금산제수량(전체최종)_1-4.가시설공" xfId="27047"/>
    <cellStyle name="_수 량 연화.내감_금산제수량(전체최종)_1-4.가시설공 2" xfId="27048"/>
    <cellStyle name="_수 량 연화.내감_금산제수량(전체최종)_1-4.가시설공_1-4.가시설공" xfId="27049"/>
    <cellStyle name="_수 량 연화.내감_금산제수량(전체최종)_1-4.가시설공_1-4.가시설공 2" xfId="27050"/>
    <cellStyle name="_수 량 연화.내감_금산제수량(전체최종)_2.포장공(제1지구)" xfId="27051"/>
    <cellStyle name="_수 량 연화.내감_금산제수량(전체최종)_2.포장공(제1지구) 2" xfId="27052"/>
    <cellStyle name="_수 량 연화.내감_금산제수량(전체최종)_2.포장공(제1지구)_1-4.가시설공" xfId="27053"/>
    <cellStyle name="_수 량 연화.내감_금산제수량(전체최종)_2.포장공(제1지구)_1-4.가시설공 2" xfId="27054"/>
    <cellStyle name="_수 량 연화.내감_금산제수량(전체최종)_2.포장공(제1지구)_1-4.가시설공_1-4.가시설공" xfId="27055"/>
    <cellStyle name="_수 량 연화.내감_금산제수량(전체최종)_2.포장공(제1지구)_1-4.가시설공_1-4.가시설공 2" xfId="27056"/>
    <cellStyle name="_수 량 연화.내감_금산제수량(전체최종)_G-계산토공(관로)" xfId="4334"/>
    <cellStyle name="_수 량 연화.내감_금산제수량(전체최종)_OS_3 관부설공1" xfId="27057"/>
    <cellStyle name="_수 량 연화.내감_금산제수량(전체최종)_OS_3 관부설공1_3 관부설공" xfId="27058"/>
    <cellStyle name="_수 량 연화.내감_금산제수량(전체최종)_관로부(백신)" xfId="27059"/>
    <cellStyle name="_수 량 연화.내감_금산제수량(전체최종)_수량산출서(가담2리)" xfId="4335"/>
    <cellStyle name="_수 량 연화.내감_금산제수량(전체최종)_수량산출서(가담2리)_006_부대공(1BL)2" xfId="4336"/>
    <cellStyle name="_수 량 연화.내감_금산제수량(전체최종)_수량산출서(가담2리)_수량산출서(가담2리)" xfId="4337"/>
    <cellStyle name="_수 량 연화.내감_금산제수량(전체최종)_수량산출서(가담2리)_수량산출서(가담2리)_006_부대공(1BL)2" xfId="4338"/>
    <cellStyle name="_수 량 연화.내감_금산제수량(전체최종)_수량산출서(가담2리)_수량산출서(가담2리)_오수본관수량산출(가담2)" xfId="4339"/>
    <cellStyle name="_수 량 연화.내감_금산제수량(전체최종)_수량산출서(가담2리)_수량산출서(가담2리)_오수본관수량산출(가담2)_006_부대공(1BL)2" xfId="4340"/>
    <cellStyle name="_수 량 연화.내감_금산제수량(전체최종)_수량산출서(곡교리)" xfId="4341"/>
    <cellStyle name="_수 량 연화.내감_금산제수량(전체최종)_수량산출서(곡교리)_006_부대공(1BL)2" xfId="4342"/>
    <cellStyle name="_수 량 연화.내감_금산제수량(전체최종)_수량산출서(곡교리)_수량산출서(가담2리)" xfId="4343"/>
    <cellStyle name="_수 량 연화.내감_금산제수량(전체최종)_수량산출서(곡교리)_수량산출서(가담2리)_006_부대공(1BL)2" xfId="4344"/>
    <cellStyle name="_수 량 연화.내감_금산제수량(전체최종)_수량산출서(곡교리)_수량산출서(가담2리)_오수본관수량산출(가담2)" xfId="4345"/>
    <cellStyle name="_수 량 연화.내감_금산제수량(전체최종)_수량산출서(곡교리)_수량산출서(가담2리)_오수본관수량산출(가담2)_006_부대공(1BL)2" xfId="4346"/>
    <cellStyle name="_수 량 연화.내감_금산제수량(전체최종)_오수본관수량산출(가담2)" xfId="4347"/>
    <cellStyle name="_수 량 연화.내감_금산제수량(전체최종)_오수본관수량산출(가담2)_006_부대공(1BL)2" xfId="4348"/>
    <cellStyle name="_수 량 연화.내감_금산제수량(전체최종)_우수3_관부설공●" xfId="27060"/>
    <cellStyle name="_수 량 연화.내감_금산제수량(전체최종)_우수3_관부설공●_03-관부설공" xfId="27061"/>
    <cellStyle name="_수 량 연화.내감_금산제수량(전체최종)_운반비" xfId="4349"/>
    <cellStyle name="_수 량 연화.내감_금산제수량(전체최종)_운반비_총괄자재" xfId="4350"/>
    <cellStyle name="_수 량 연화.내감_금산제수량(전체최종)_취수시설" xfId="27062"/>
    <cellStyle name="_수 량 연화.내감_금산제수량(전체최종)_토공(3지구)" xfId="4351"/>
    <cellStyle name="_수 량 연화.내감_금산제수량(전체최종)_토공(3지구)_01토공" xfId="4352"/>
    <cellStyle name="_수 량 연화.내감_금산제수량(전체최종)_토공(3지구)_01토공(A-)" xfId="4353"/>
    <cellStyle name="_수 량 연화.내감_금산제수량(전체최종)_토공(3지구)_G-계산토공(관로)" xfId="4354"/>
    <cellStyle name="_수 량 연화.내감_금산제수량(전체최종)_토공(3지구)_운반비" xfId="4355"/>
    <cellStyle name="_수 량 연화.내감_금산제수량(전체최종)_토공(3지구)_운반비_총괄자재" xfId="4356"/>
    <cellStyle name="_수 량 연화.내감_금산제수량(전체최종)_토공(3지구)_토공(4지구)" xfId="4357"/>
    <cellStyle name="_수 량 연화.내감_금산제수량(전체최종)_토공(3지구)_토공(4지구)_01토공" xfId="4358"/>
    <cellStyle name="_수 량 연화.내감_금산제수량(전체최종)_토공(3지구)_토공(4지구)_01토공(A-)" xfId="4359"/>
    <cellStyle name="_수 량 연화.내감_금산제수량(전체최종)_토공(3지구)_토공(4지구)_G-계산토공(관로)" xfId="4360"/>
    <cellStyle name="_수 량 연화.내감_금산제수량(전체최종)_토공(3지구)_토공(4지구)_운반비" xfId="4361"/>
    <cellStyle name="_수 량 연화.내감_금산제수량(전체최종)_토공(3지구)_토공(4지구)_운반비_총괄자재" xfId="4362"/>
    <cellStyle name="_수 량 연화.내감_금산제수량(전체최종)_토공(3지구)_토공(4지구)_토공(4지구)" xfId="4363"/>
    <cellStyle name="_수 량 연화.내감_금산제수량(전체최종)_토공(3지구)_토공(4지구)_토공(4지구)_01토공" xfId="4364"/>
    <cellStyle name="_수 량 연화.내감_금산제수량(전체최종)_토공(3지구)_토공(4지구)_토공(4지구)_01토공(A-)" xfId="4365"/>
    <cellStyle name="_수 량 연화.내감_금산제수량(전체최종)_토공(3지구)_토공(4지구)_토공(4지구)_G-계산토공(관로)" xfId="4366"/>
    <cellStyle name="_수 량 연화.내감_금산제수량(전체최종)_토공(3지구)_토공(4지구)_토공(4지구)_운반비" xfId="4367"/>
    <cellStyle name="_수 량 연화.내감_금산제수량(전체최종)_토공(3지구)_토공(4지구)_토공(4지구)_운반비_총괄자재" xfId="4368"/>
    <cellStyle name="_수 량 연화.내감_금산제수량(전체최종)_토공(3지구)_토공(4지구)_토공(4지구)_토공-B" xfId="4369"/>
    <cellStyle name="_수 량 연화.내감_금산제수량(전체최종)_토공(3지구)_토공(4지구)_토공-B" xfId="4370"/>
    <cellStyle name="_수 량 연화.내감_금산제수량(전체최종)_토공(3지구)_토공-B" xfId="4371"/>
    <cellStyle name="_수 량 연화.내감_금산제수량(전체최종)_토공(4지구)" xfId="4372"/>
    <cellStyle name="_수 량 연화.내감_금산제수량(전체최종)_토공(4지구)_01토공" xfId="4373"/>
    <cellStyle name="_수 량 연화.내감_금산제수량(전체최종)_토공(4지구)_01토공(A-)" xfId="4374"/>
    <cellStyle name="_수 량 연화.내감_금산제수량(전체최종)_토공(4지구)_G-계산토공(관로)" xfId="4375"/>
    <cellStyle name="_수 량 연화.내감_금산제수량(전체최종)_토공(4지구)_운반비" xfId="4376"/>
    <cellStyle name="_수 량 연화.내감_금산제수량(전체최종)_토공(4지구)_운반비_총괄자재" xfId="4377"/>
    <cellStyle name="_수 량 연화.내감_금산제수량(전체최종)_토공(4지구)_토공(4지구)" xfId="4378"/>
    <cellStyle name="_수 량 연화.내감_금산제수량(전체최종)_토공(4지구)_토공(4지구)_01토공" xfId="4379"/>
    <cellStyle name="_수 량 연화.내감_금산제수량(전체최종)_토공(4지구)_토공(4지구)_01토공(A-)" xfId="4380"/>
    <cellStyle name="_수 량 연화.내감_금산제수량(전체최종)_토공(4지구)_토공(4지구)_G-계산토공(관로)" xfId="4381"/>
    <cellStyle name="_수 량 연화.내감_금산제수량(전체최종)_토공(4지구)_토공(4지구)_운반비" xfId="4382"/>
    <cellStyle name="_수 량 연화.내감_금산제수량(전체최종)_토공(4지구)_토공(4지구)_운반비_총괄자재" xfId="4383"/>
    <cellStyle name="_수 량 연화.내감_금산제수량(전체최종)_토공(4지구)_토공(4지구)_토공(3지구)" xfId="4384"/>
    <cellStyle name="_수 량 연화.내감_금산제수량(전체최종)_토공(4지구)_토공(4지구)_토공(3지구)_01토공" xfId="4385"/>
    <cellStyle name="_수 량 연화.내감_금산제수량(전체최종)_토공(4지구)_토공(4지구)_토공(3지구)_01토공(A-)" xfId="4386"/>
    <cellStyle name="_수 량 연화.내감_금산제수량(전체최종)_토공(4지구)_토공(4지구)_토공(3지구)_G-계산토공(관로)" xfId="4387"/>
    <cellStyle name="_수 량 연화.내감_금산제수량(전체최종)_토공(4지구)_토공(4지구)_토공(3지구)_운반비" xfId="4388"/>
    <cellStyle name="_수 량 연화.내감_금산제수량(전체최종)_토공(4지구)_토공(4지구)_토공(3지구)_운반비_총괄자재" xfId="4389"/>
    <cellStyle name="_수 량 연화.내감_금산제수량(전체최종)_토공(4지구)_토공(4지구)_토공(3지구)_토공(4지구)" xfId="4390"/>
    <cellStyle name="_수 량 연화.내감_금산제수량(전체최종)_토공(4지구)_토공(4지구)_토공(3지구)_토공(4지구)_01토공" xfId="4391"/>
    <cellStyle name="_수 량 연화.내감_금산제수량(전체최종)_토공(4지구)_토공(4지구)_토공(3지구)_토공(4지구)_01토공(A-)" xfId="4392"/>
    <cellStyle name="_수 량 연화.내감_금산제수량(전체최종)_토공(4지구)_토공(4지구)_토공(3지구)_토공(4지구)_G-계산토공(관로)" xfId="4393"/>
    <cellStyle name="_수 량 연화.내감_금산제수량(전체최종)_토공(4지구)_토공(4지구)_토공(3지구)_토공(4지구)_운반비" xfId="4394"/>
    <cellStyle name="_수 량 연화.내감_금산제수량(전체최종)_토공(4지구)_토공(4지구)_토공(3지구)_토공(4지구)_운반비_총괄자재" xfId="4395"/>
    <cellStyle name="_수 량 연화.내감_금산제수량(전체최종)_토공(4지구)_토공(4지구)_토공(3지구)_토공(4지구)_토공(4지구)" xfId="4396"/>
    <cellStyle name="_수 량 연화.내감_금산제수량(전체최종)_토공(4지구)_토공(4지구)_토공(3지구)_토공(4지구)_토공(4지구)_01토공" xfId="4397"/>
    <cellStyle name="_수 량 연화.내감_금산제수량(전체최종)_토공(4지구)_토공(4지구)_토공(3지구)_토공(4지구)_토공(4지구)_01토공(A-)" xfId="4398"/>
    <cellStyle name="_수 량 연화.내감_금산제수량(전체최종)_토공(4지구)_토공(4지구)_토공(3지구)_토공(4지구)_토공(4지구)_G-계산토공(관로)" xfId="4399"/>
    <cellStyle name="_수 량 연화.내감_금산제수량(전체최종)_토공(4지구)_토공(4지구)_토공(3지구)_토공(4지구)_토공(4지구)_운반비" xfId="4400"/>
    <cellStyle name="_수 량 연화.내감_금산제수량(전체최종)_토공(4지구)_토공(4지구)_토공(3지구)_토공(4지구)_토공(4지구)_운반비_총괄자재" xfId="4401"/>
    <cellStyle name="_수 량 연화.내감_금산제수량(전체최종)_토공(4지구)_토공(4지구)_토공(3지구)_토공(4지구)_토공(4지구)_토공-B" xfId="4402"/>
    <cellStyle name="_수 량 연화.내감_금산제수량(전체최종)_토공(4지구)_토공(4지구)_토공(3지구)_토공(4지구)_토공-B" xfId="4403"/>
    <cellStyle name="_수 량 연화.내감_금산제수량(전체최종)_토공(4지구)_토공(4지구)_토공(3지구)_토공-B" xfId="4404"/>
    <cellStyle name="_수 량 연화.내감_금산제수량(전체최종)_토공(4지구)_토공(4지구)_토공(4지구)" xfId="4405"/>
    <cellStyle name="_수 량 연화.내감_금산제수량(전체최종)_토공(4지구)_토공(4지구)_토공(4지구)_01토공" xfId="4406"/>
    <cellStyle name="_수 량 연화.내감_금산제수량(전체최종)_토공(4지구)_토공(4지구)_토공(4지구)_01토공(A-)" xfId="4407"/>
    <cellStyle name="_수 량 연화.내감_금산제수량(전체최종)_토공(4지구)_토공(4지구)_토공(4지구)_G-계산토공(관로)" xfId="4408"/>
    <cellStyle name="_수 량 연화.내감_금산제수량(전체최종)_토공(4지구)_토공(4지구)_토공(4지구)_운반비" xfId="4409"/>
    <cellStyle name="_수 량 연화.내감_금산제수량(전체최종)_토공(4지구)_토공(4지구)_토공(4지구)_운반비_총괄자재" xfId="4410"/>
    <cellStyle name="_수 량 연화.내감_금산제수량(전체최종)_토공(4지구)_토공(4지구)_토공(4지구)_토공-B" xfId="4411"/>
    <cellStyle name="_수 량 연화.내감_금산제수량(전체최종)_토공(4지구)_토공(4지구)_토공-B" xfId="4412"/>
    <cellStyle name="_수 량 연화.내감_금산제수량(전체최종)_토공(4지구)_토공-B" xfId="4413"/>
    <cellStyle name="_수 량 연화.내감_금산제수량(전체최종)_토공-B" xfId="4414"/>
    <cellStyle name="_수 량 연화.내감_금산제수량(전체최종)_토적계산서" xfId="27063"/>
    <cellStyle name="_수 량 연화.내감_수량산출서(가담2리)" xfId="4415"/>
    <cellStyle name="_수 량 연화.내감_수량산출서(가담2리)_006_부대공(1BL)2" xfId="4416"/>
    <cellStyle name="_수 량 연화.내감_수량산출서(가담2리)_수량산출서(가담2리)" xfId="4417"/>
    <cellStyle name="_수 량 연화.내감_수량산출서(가담2리)_수량산출서(가담2리)_006_부대공(1BL)2" xfId="4418"/>
    <cellStyle name="_수 량 연화.내감_수량산출서(가담2리)_수량산출서(가담2리)_오수본관수량산출(가담2)" xfId="4419"/>
    <cellStyle name="_수 량 연화.내감_수량산출서(가담2리)_수량산출서(가담2리)_오수본관수량산출(가담2)_006_부대공(1BL)2" xfId="4420"/>
    <cellStyle name="_수 량 연화.내감_수량산출서(곡교리)" xfId="4421"/>
    <cellStyle name="_수 량 연화.내감_수량산출서(곡교리)_006_부대공(1BL)2" xfId="4422"/>
    <cellStyle name="_수 량 연화.내감_수량산출서(곡교리)_수량산출서(가담2리)" xfId="4423"/>
    <cellStyle name="_수 량 연화.내감_수량산출서(곡교리)_수량산출서(가담2리)_006_부대공(1BL)2" xfId="4424"/>
    <cellStyle name="_수 량 연화.내감_수량산출서(곡교리)_수량산출서(가담2리)_오수본관수량산출(가담2)" xfId="4425"/>
    <cellStyle name="_수 량 연화.내감_수량산출서(곡교리)_수량산출서(가담2리)_오수본관수량산출(가담2)_006_부대공(1BL)2" xfId="4426"/>
    <cellStyle name="_수 량 연화.내감_오수본관수량산출(가담2)" xfId="4427"/>
    <cellStyle name="_수 량 연화.내감_오수본관수량산출(가담2)_006_부대공(1BL)2" xfId="4428"/>
    <cellStyle name="_수 량 연화.내감_우수3_관부설공●" xfId="27064"/>
    <cellStyle name="_수 량 연화.내감_우수3_관부설공●_03-관부설공" xfId="27065"/>
    <cellStyle name="_수 량 연화.내감_운반비" xfId="4429"/>
    <cellStyle name="_수 량 연화.내감_운반비_총괄자재" xfId="4430"/>
    <cellStyle name="_수 량 연화.내감_취수시설" xfId="27066"/>
    <cellStyle name="_수 량 연화.내감_토공(3지구)" xfId="4431"/>
    <cellStyle name="_수 량 연화.내감_토공(3지구)_01토공" xfId="4432"/>
    <cellStyle name="_수 량 연화.내감_토공(3지구)_01토공(A-)" xfId="4433"/>
    <cellStyle name="_수 량 연화.내감_토공(3지구)_G-계산토공(관로)" xfId="4434"/>
    <cellStyle name="_수 량 연화.내감_토공(3지구)_운반비" xfId="4435"/>
    <cellStyle name="_수 량 연화.내감_토공(3지구)_운반비_총괄자재" xfId="4436"/>
    <cellStyle name="_수 량 연화.내감_토공(3지구)_토공(4지구)" xfId="4437"/>
    <cellStyle name="_수 량 연화.내감_토공(3지구)_토공(4지구)_01토공" xfId="4438"/>
    <cellStyle name="_수 량 연화.내감_토공(3지구)_토공(4지구)_01토공(A-)" xfId="4439"/>
    <cellStyle name="_수 량 연화.내감_토공(3지구)_토공(4지구)_G-계산토공(관로)" xfId="4440"/>
    <cellStyle name="_수 량 연화.내감_토공(3지구)_토공(4지구)_운반비" xfId="4441"/>
    <cellStyle name="_수 량 연화.내감_토공(3지구)_토공(4지구)_운반비_총괄자재" xfId="4442"/>
    <cellStyle name="_수 량 연화.내감_토공(3지구)_토공(4지구)_토공(4지구)" xfId="4443"/>
    <cellStyle name="_수 량 연화.내감_토공(3지구)_토공(4지구)_토공(4지구)_01토공" xfId="4444"/>
    <cellStyle name="_수 량 연화.내감_토공(3지구)_토공(4지구)_토공(4지구)_01토공(A-)" xfId="4445"/>
    <cellStyle name="_수 량 연화.내감_토공(3지구)_토공(4지구)_토공(4지구)_G-계산토공(관로)" xfId="4446"/>
    <cellStyle name="_수 량 연화.내감_토공(3지구)_토공(4지구)_토공(4지구)_운반비" xfId="4447"/>
    <cellStyle name="_수 량 연화.내감_토공(3지구)_토공(4지구)_토공(4지구)_운반비_총괄자재" xfId="4448"/>
    <cellStyle name="_수 량 연화.내감_토공(3지구)_토공(4지구)_토공(4지구)_토공-B" xfId="4449"/>
    <cellStyle name="_수 량 연화.내감_토공(3지구)_토공(4지구)_토공-B" xfId="4450"/>
    <cellStyle name="_수 량 연화.내감_토공(3지구)_토공-B" xfId="4451"/>
    <cellStyle name="_수 량 연화.내감_토공(4지구)" xfId="4452"/>
    <cellStyle name="_수 량 연화.내감_토공(4지구)_01토공" xfId="4453"/>
    <cellStyle name="_수 량 연화.내감_토공(4지구)_01토공(A-)" xfId="4454"/>
    <cellStyle name="_수 량 연화.내감_토공(4지구)_G-계산토공(관로)" xfId="4455"/>
    <cellStyle name="_수 량 연화.내감_토공(4지구)_운반비" xfId="4456"/>
    <cellStyle name="_수 량 연화.내감_토공(4지구)_운반비_총괄자재" xfId="4457"/>
    <cellStyle name="_수 량 연화.내감_토공(4지구)_토공(4지구)" xfId="4458"/>
    <cellStyle name="_수 량 연화.내감_토공(4지구)_토공(4지구)_01토공" xfId="4459"/>
    <cellStyle name="_수 량 연화.내감_토공(4지구)_토공(4지구)_01토공(A-)" xfId="4460"/>
    <cellStyle name="_수 량 연화.내감_토공(4지구)_토공(4지구)_G-계산토공(관로)" xfId="4461"/>
    <cellStyle name="_수 량 연화.내감_토공(4지구)_토공(4지구)_운반비" xfId="4462"/>
    <cellStyle name="_수 량 연화.내감_토공(4지구)_토공(4지구)_운반비_총괄자재" xfId="4463"/>
    <cellStyle name="_수 량 연화.내감_토공(4지구)_토공(4지구)_토공(3지구)" xfId="4464"/>
    <cellStyle name="_수 량 연화.내감_토공(4지구)_토공(4지구)_토공(3지구)_01토공" xfId="4465"/>
    <cellStyle name="_수 량 연화.내감_토공(4지구)_토공(4지구)_토공(3지구)_01토공(A-)" xfId="4466"/>
    <cellStyle name="_수 량 연화.내감_토공(4지구)_토공(4지구)_토공(3지구)_G-계산토공(관로)" xfId="4467"/>
    <cellStyle name="_수 량 연화.내감_토공(4지구)_토공(4지구)_토공(3지구)_운반비" xfId="4468"/>
    <cellStyle name="_수 량 연화.내감_토공(4지구)_토공(4지구)_토공(3지구)_운반비_총괄자재" xfId="4469"/>
    <cellStyle name="_수 량 연화.내감_토공(4지구)_토공(4지구)_토공(3지구)_토공(4지구)" xfId="4470"/>
    <cellStyle name="_수 량 연화.내감_토공(4지구)_토공(4지구)_토공(3지구)_토공(4지구)_01토공" xfId="4471"/>
    <cellStyle name="_수 량 연화.내감_토공(4지구)_토공(4지구)_토공(3지구)_토공(4지구)_01토공(A-)" xfId="4472"/>
    <cellStyle name="_수 량 연화.내감_토공(4지구)_토공(4지구)_토공(3지구)_토공(4지구)_G-계산토공(관로)" xfId="4473"/>
    <cellStyle name="_수 량 연화.내감_토공(4지구)_토공(4지구)_토공(3지구)_토공(4지구)_운반비" xfId="4474"/>
    <cellStyle name="_수 량 연화.내감_토공(4지구)_토공(4지구)_토공(3지구)_토공(4지구)_운반비_총괄자재" xfId="4475"/>
    <cellStyle name="_수 량 연화.내감_토공(4지구)_토공(4지구)_토공(3지구)_토공(4지구)_토공(4지구)" xfId="4476"/>
    <cellStyle name="_수 량 연화.내감_토공(4지구)_토공(4지구)_토공(3지구)_토공(4지구)_토공(4지구)_01토공" xfId="4477"/>
    <cellStyle name="_수 량 연화.내감_토공(4지구)_토공(4지구)_토공(3지구)_토공(4지구)_토공(4지구)_01토공(A-)" xfId="4478"/>
    <cellStyle name="_수 량 연화.내감_토공(4지구)_토공(4지구)_토공(3지구)_토공(4지구)_토공(4지구)_G-계산토공(관로)" xfId="4479"/>
    <cellStyle name="_수 량 연화.내감_토공(4지구)_토공(4지구)_토공(3지구)_토공(4지구)_토공(4지구)_운반비" xfId="4480"/>
    <cellStyle name="_수 량 연화.내감_토공(4지구)_토공(4지구)_토공(3지구)_토공(4지구)_토공(4지구)_운반비_총괄자재" xfId="4481"/>
    <cellStyle name="_수 량 연화.내감_토공(4지구)_토공(4지구)_토공(3지구)_토공(4지구)_토공(4지구)_토공-B" xfId="4482"/>
    <cellStyle name="_수 량 연화.내감_토공(4지구)_토공(4지구)_토공(3지구)_토공(4지구)_토공-B" xfId="4483"/>
    <cellStyle name="_수 량 연화.내감_토공(4지구)_토공(4지구)_토공(3지구)_토공-B" xfId="4484"/>
    <cellStyle name="_수 량 연화.내감_토공(4지구)_토공(4지구)_토공(4지구)" xfId="4485"/>
    <cellStyle name="_수 량 연화.내감_토공(4지구)_토공(4지구)_토공(4지구)_01토공" xfId="4486"/>
    <cellStyle name="_수 량 연화.내감_토공(4지구)_토공(4지구)_토공(4지구)_01토공(A-)" xfId="4487"/>
    <cellStyle name="_수 량 연화.내감_토공(4지구)_토공(4지구)_토공(4지구)_G-계산토공(관로)" xfId="4488"/>
    <cellStyle name="_수 량 연화.내감_토공(4지구)_토공(4지구)_토공(4지구)_운반비" xfId="4489"/>
    <cellStyle name="_수 량 연화.내감_토공(4지구)_토공(4지구)_토공(4지구)_운반비_총괄자재" xfId="4490"/>
    <cellStyle name="_수 량 연화.내감_토공(4지구)_토공(4지구)_토공(4지구)_토공-B" xfId="4491"/>
    <cellStyle name="_수 량 연화.내감_토공(4지구)_토공(4지구)_토공-B" xfId="4492"/>
    <cellStyle name="_수 량 연화.내감_토공(4지구)_토공-B" xfId="4493"/>
    <cellStyle name="_수 량 연화.내감_토공-B" xfId="4494"/>
    <cellStyle name="_수 량 연화.내감_토적계산서" xfId="27067"/>
    <cellStyle name="_수량" xfId="4495"/>
    <cellStyle name="_수량(1차)" xfId="4496"/>
    <cellStyle name="_수량(동두천)" xfId="4497"/>
    <cellStyle name="_수량_1" xfId="4498"/>
    <cellStyle name="_수량_2" xfId="4499"/>
    <cellStyle name="_수량_잡철물" xfId="27068"/>
    <cellStyle name="_수량1" xfId="4500"/>
    <cellStyle name="_수량-1" xfId="4501"/>
    <cellStyle name="_수량1_1" xfId="4502"/>
    <cellStyle name="_수량2" xfId="4503"/>
    <cellStyle name="_수량2_1" xfId="4504"/>
    <cellStyle name="_수량-3" xfId="4505"/>
    <cellStyle name="_수량last" xfId="4506"/>
    <cellStyle name="_수량last_1" xfId="4507"/>
    <cellStyle name="_수량last_2" xfId="4508"/>
    <cellStyle name="_수량금회 연화.내감" xfId="4509"/>
    <cellStyle name="_수량금회 연화.내감 2" xfId="27069"/>
    <cellStyle name="_수량금회 연화.내감_006_부대공(1BL)2" xfId="4510"/>
    <cellStyle name="_수량금회 연화.내감_01토공" xfId="4511"/>
    <cellStyle name="_수량금회 연화.내감_01토공(A-)" xfId="4512"/>
    <cellStyle name="_수량금회 연화.내감_05-가정배수관(WS)" xfId="27070"/>
    <cellStyle name="_수량금회 연화.내감_05-가정배수관(WS)_03-관부설공" xfId="27071"/>
    <cellStyle name="_수량금회 연화.내감_1-4.가시설공" xfId="27072"/>
    <cellStyle name="_수량금회 연화.내감_1-4.가시설공 2" xfId="27073"/>
    <cellStyle name="_수량금회 연화.내감_1-4.가시설공_1-4.가시설공" xfId="27074"/>
    <cellStyle name="_수량금회 연화.내감_1-4.가시설공_1-4.가시설공 2" xfId="27075"/>
    <cellStyle name="_수량금회 연화.내감_2.포장공(제1지구)" xfId="27076"/>
    <cellStyle name="_수량금회 연화.내감_2.포장공(제1지구) 2" xfId="27077"/>
    <cellStyle name="_수량금회 연화.내감_2.포장공(제1지구)_1-4.가시설공" xfId="27078"/>
    <cellStyle name="_수량금회 연화.내감_2.포장공(제1지구)_1-4.가시설공 2" xfId="27079"/>
    <cellStyle name="_수량금회 연화.내감_2.포장공(제1지구)_1-4.가시설공_1-4.가시설공" xfId="27080"/>
    <cellStyle name="_수량금회 연화.내감_2.포장공(제1지구)_1-4.가시설공_1-4.가시설공 2" xfId="27081"/>
    <cellStyle name="_수량금회 연화.내감_G-계산토공(관로)" xfId="4513"/>
    <cellStyle name="_수량금회 연화.내감_OS_3 관부설공1" xfId="27082"/>
    <cellStyle name="_수량금회 연화.내감_OS_3 관부설공1_3 관부설공" xfId="27083"/>
    <cellStyle name="_수량금회 연화.내감_OS_3 관부설공1_3 관부설공-1" xfId="27084"/>
    <cellStyle name="_수량금회 연화.내감_관로부(백신)" xfId="27085"/>
    <cellStyle name="_수량금회 연화.내감_금산제수량(전체최종)" xfId="4514"/>
    <cellStyle name="_수량금회 연화.내감_금산제수량(전체최종) 2" xfId="27086"/>
    <cellStyle name="_수량금회 연화.내감_금산제수량(전체최종)_006_부대공(1BL)2" xfId="4515"/>
    <cellStyle name="_수량금회 연화.내감_금산제수량(전체최종)_01토공" xfId="4516"/>
    <cellStyle name="_수량금회 연화.내감_금산제수량(전체최종)_01토공(A-)" xfId="4517"/>
    <cellStyle name="_수량금회 연화.내감_금산제수량(전체최종)_05-가정배수관(WS)" xfId="27087"/>
    <cellStyle name="_수량금회 연화.내감_금산제수량(전체최종)_05-가정배수관(WS)_03-관부설공" xfId="27088"/>
    <cellStyle name="_수량금회 연화.내감_금산제수량(전체최종)_1-4.가시설공" xfId="27089"/>
    <cellStyle name="_수량금회 연화.내감_금산제수량(전체최종)_1-4.가시설공 2" xfId="27090"/>
    <cellStyle name="_수량금회 연화.내감_금산제수량(전체최종)_1-4.가시설공_1-4.가시설공" xfId="27091"/>
    <cellStyle name="_수량금회 연화.내감_금산제수량(전체최종)_1-4.가시설공_1-4.가시설공 2" xfId="27092"/>
    <cellStyle name="_수량금회 연화.내감_금산제수량(전체최종)_2.포장공(제1지구)" xfId="27093"/>
    <cellStyle name="_수량금회 연화.내감_금산제수량(전체최종)_2.포장공(제1지구) 2" xfId="27094"/>
    <cellStyle name="_수량금회 연화.내감_금산제수량(전체최종)_2.포장공(제1지구)_1-4.가시설공" xfId="27095"/>
    <cellStyle name="_수량금회 연화.내감_금산제수량(전체최종)_2.포장공(제1지구)_1-4.가시설공 2" xfId="27096"/>
    <cellStyle name="_수량금회 연화.내감_금산제수량(전체최종)_2.포장공(제1지구)_1-4.가시설공_1-4.가시설공" xfId="27097"/>
    <cellStyle name="_수량금회 연화.내감_금산제수량(전체최종)_2.포장공(제1지구)_1-4.가시설공_1-4.가시설공 2" xfId="27098"/>
    <cellStyle name="_수량금회 연화.내감_금산제수량(전체최종)_G-계산토공(관로)" xfId="4518"/>
    <cellStyle name="_수량금회 연화.내감_금산제수량(전체최종)_OS_3 관부설공1" xfId="27099"/>
    <cellStyle name="_수량금회 연화.내감_금산제수량(전체최종)_OS_3 관부설공1_3 관부설공" xfId="27100"/>
    <cellStyle name="_수량금회 연화.내감_금산제수량(전체최종)_OS_3 관부설공1_3 관부설공-1" xfId="27101"/>
    <cellStyle name="_수량금회 연화.내감_금산제수량(전체최종)_관로부(백신)" xfId="27102"/>
    <cellStyle name="_수량금회 연화.내감_금산제수량(전체최종)_수량산출서(가담2리)" xfId="4519"/>
    <cellStyle name="_수량금회 연화.내감_금산제수량(전체최종)_수량산출서(가담2리)_006_부대공(1BL)2" xfId="4520"/>
    <cellStyle name="_수량금회 연화.내감_금산제수량(전체최종)_수량산출서(가담2리)_수량산출서(가담2리)" xfId="4521"/>
    <cellStyle name="_수량금회 연화.내감_금산제수량(전체최종)_수량산출서(가담2리)_수량산출서(가담2리)_006_부대공(1BL)2" xfId="4522"/>
    <cellStyle name="_수량금회 연화.내감_금산제수량(전체최종)_수량산출서(가담2리)_수량산출서(가담2리)_오수본관수량산출(가담2)" xfId="4523"/>
    <cellStyle name="_수량금회 연화.내감_금산제수량(전체최종)_수량산출서(가담2리)_수량산출서(가담2리)_오수본관수량산출(가담2)_006_부대공(1BL)2" xfId="4524"/>
    <cellStyle name="_수량금회 연화.내감_금산제수량(전체최종)_수량산출서(곡교리)" xfId="4525"/>
    <cellStyle name="_수량금회 연화.내감_금산제수량(전체최종)_수량산출서(곡교리)_006_부대공(1BL)2" xfId="4526"/>
    <cellStyle name="_수량금회 연화.내감_금산제수량(전체최종)_수량산출서(곡교리)_수량산출서(가담2리)" xfId="4527"/>
    <cellStyle name="_수량금회 연화.내감_금산제수량(전체최종)_수량산출서(곡교리)_수량산출서(가담2리)_006_부대공(1BL)2" xfId="4528"/>
    <cellStyle name="_수량금회 연화.내감_금산제수량(전체최종)_수량산출서(곡교리)_수량산출서(가담2리)_오수본관수량산출(가담2)" xfId="4529"/>
    <cellStyle name="_수량금회 연화.내감_금산제수량(전체최종)_수량산출서(곡교리)_수량산출서(가담2리)_오수본관수량산출(가담2)_006_부대공(1BL)2" xfId="4530"/>
    <cellStyle name="_수량금회 연화.내감_금산제수량(전체최종)_오수본관수량산출(가담2)" xfId="4531"/>
    <cellStyle name="_수량금회 연화.내감_금산제수량(전체최종)_오수본관수량산출(가담2)_006_부대공(1BL)2" xfId="4532"/>
    <cellStyle name="_수량금회 연화.내감_금산제수량(전체최종)_우수3_관부설공●" xfId="27103"/>
    <cellStyle name="_수량금회 연화.내감_금산제수량(전체최종)_우수3_관부설공●_03-관부설공" xfId="27104"/>
    <cellStyle name="_수량금회 연화.내감_금산제수량(전체최종)_운반비" xfId="4533"/>
    <cellStyle name="_수량금회 연화.내감_금산제수량(전체최종)_운반비_총괄자재" xfId="4534"/>
    <cellStyle name="_수량금회 연화.내감_금산제수량(전체최종)_취수시설" xfId="27105"/>
    <cellStyle name="_수량금회 연화.내감_금산제수량(전체최종)_토공(3지구)" xfId="4535"/>
    <cellStyle name="_수량금회 연화.내감_금산제수량(전체최종)_토공(3지구)_01토공" xfId="4536"/>
    <cellStyle name="_수량금회 연화.내감_금산제수량(전체최종)_토공(3지구)_01토공(A-)" xfId="4537"/>
    <cellStyle name="_수량금회 연화.내감_금산제수량(전체최종)_토공(3지구)_G-계산토공(관로)" xfId="4538"/>
    <cellStyle name="_수량금회 연화.내감_금산제수량(전체최종)_토공(3지구)_운반비" xfId="4539"/>
    <cellStyle name="_수량금회 연화.내감_금산제수량(전체최종)_토공(3지구)_운반비_총괄자재" xfId="4540"/>
    <cellStyle name="_수량금회 연화.내감_금산제수량(전체최종)_토공(3지구)_토공(4지구)" xfId="4541"/>
    <cellStyle name="_수량금회 연화.내감_금산제수량(전체최종)_토공(3지구)_토공(4지구)_01토공" xfId="4542"/>
    <cellStyle name="_수량금회 연화.내감_금산제수량(전체최종)_토공(3지구)_토공(4지구)_01토공(A-)" xfId="4543"/>
    <cellStyle name="_수량금회 연화.내감_금산제수량(전체최종)_토공(3지구)_토공(4지구)_G-계산토공(관로)" xfId="4544"/>
    <cellStyle name="_수량금회 연화.내감_금산제수량(전체최종)_토공(3지구)_토공(4지구)_운반비" xfId="4545"/>
    <cellStyle name="_수량금회 연화.내감_금산제수량(전체최종)_토공(3지구)_토공(4지구)_운반비_총괄자재" xfId="4546"/>
    <cellStyle name="_수량금회 연화.내감_금산제수량(전체최종)_토공(3지구)_토공(4지구)_토공(4지구)" xfId="4547"/>
    <cellStyle name="_수량금회 연화.내감_금산제수량(전체최종)_토공(3지구)_토공(4지구)_토공(4지구)_01토공" xfId="4548"/>
    <cellStyle name="_수량금회 연화.내감_금산제수량(전체최종)_토공(3지구)_토공(4지구)_토공(4지구)_01토공(A-)" xfId="4549"/>
    <cellStyle name="_수량금회 연화.내감_금산제수량(전체최종)_토공(3지구)_토공(4지구)_토공(4지구)_G-계산토공(관로)" xfId="4550"/>
    <cellStyle name="_수량금회 연화.내감_금산제수량(전체최종)_토공(3지구)_토공(4지구)_토공(4지구)_운반비" xfId="4551"/>
    <cellStyle name="_수량금회 연화.내감_금산제수량(전체최종)_토공(3지구)_토공(4지구)_토공(4지구)_운반비_총괄자재" xfId="4552"/>
    <cellStyle name="_수량금회 연화.내감_금산제수량(전체최종)_토공(3지구)_토공(4지구)_토공(4지구)_토공-B" xfId="4553"/>
    <cellStyle name="_수량금회 연화.내감_금산제수량(전체최종)_토공(3지구)_토공(4지구)_토공-B" xfId="4554"/>
    <cellStyle name="_수량금회 연화.내감_금산제수량(전체최종)_토공(3지구)_토공-B" xfId="4555"/>
    <cellStyle name="_수량금회 연화.내감_금산제수량(전체최종)_토공(4지구)" xfId="4556"/>
    <cellStyle name="_수량금회 연화.내감_금산제수량(전체최종)_토공(4지구)_01토공" xfId="4557"/>
    <cellStyle name="_수량금회 연화.내감_금산제수량(전체최종)_토공(4지구)_01토공(A-)" xfId="4558"/>
    <cellStyle name="_수량금회 연화.내감_금산제수량(전체최종)_토공(4지구)_G-계산토공(관로)" xfId="4559"/>
    <cellStyle name="_수량금회 연화.내감_금산제수량(전체최종)_토공(4지구)_운반비" xfId="4560"/>
    <cellStyle name="_수량금회 연화.내감_금산제수량(전체최종)_토공(4지구)_운반비_총괄자재" xfId="4561"/>
    <cellStyle name="_수량금회 연화.내감_금산제수량(전체최종)_토공(4지구)_토공(4지구)" xfId="4562"/>
    <cellStyle name="_수량금회 연화.내감_금산제수량(전체최종)_토공(4지구)_토공(4지구)_01토공" xfId="4563"/>
    <cellStyle name="_수량금회 연화.내감_금산제수량(전체최종)_토공(4지구)_토공(4지구)_01토공(A-)" xfId="4564"/>
    <cellStyle name="_수량금회 연화.내감_금산제수량(전체최종)_토공(4지구)_토공(4지구)_G-계산토공(관로)" xfId="4565"/>
    <cellStyle name="_수량금회 연화.내감_금산제수량(전체최종)_토공(4지구)_토공(4지구)_운반비" xfId="4566"/>
    <cellStyle name="_수량금회 연화.내감_금산제수량(전체최종)_토공(4지구)_토공(4지구)_운반비_총괄자재" xfId="4567"/>
    <cellStyle name="_수량금회 연화.내감_금산제수량(전체최종)_토공(4지구)_토공(4지구)_토공(3지구)" xfId="4568"/>
    <cellStyle name="_수량금회 연화.내감_금산제수량(전체최종)_토공(4지구)_토공(4지구)_토공(3지구)_01토공" xfId="4569"/>
    <cellStyle name="_수량금회 연화.내감_금산제수량(전체최종)_토공(4지구)_토공(4지구)_토공(3지구)_01토공(A-)" xfId="4570"/>
    <cellStyle name="_수량금회 연화.내감_금산제수량(전체최종)_토공(4지구)_토공(4지구)_토공(3지구)_G-계산토공(관로)" xfId="4571"/>
    <cellStyle name="_수량금회 연화.내감_금산제수량(전체최종)_토공(4지구)_토공(4지구)_토공(3지구)_운반비" xfId="4572"/>
    <cellStyle name="_수량금회 연화.내감_금산제수량(전체최종)_토공(4지구)_토공(4지구)_토공(3지구)_운반비_총괄자재" xfId="4573"/>
    <cellStyle name="_수량금회 연화.내감_금산제수량(전체최종)_토공(4지구)_토공(4지구)_토공(3지구)_토공(4지구)" xfId="4574"/>
    <cellStyle name="_수량금회 연화.내감_금산제수량(전체최종)_토공(4지구)_토공(4지구)_토공(3지구)_토공(4지구)_01토공" xfId="4575"/>
    <cellStyle name="_수량금회 연화.내감_금산제수량(전체최종)_토공(4지구)_토공(4지구)_토공(3지구)_토공(4지구)_01토공(A-)" xfId="4576"/>
    <cellStyle name="_수량금회 연화.내감_금산제수량(전체최종)_토공(4지구)_토공(4지구)_토공(3지구)_토공(4지구)_G-계산토공(관로)" xfId="4577"/>
    <cellStyle name="_수량금회 연화.내감_금산제수량(전체최종)_토공(4지구)_토공(4지구)_토공(3지구)_토공(4지구)_운반비" xfId="4578"/>
    <cellStyle name="_수량금회 연화.내감_금산제수량(전체최종)_토공(4지구)_토공(4지구)_토공(3지구)_토공(4지구)_운반비_총괄자재" xfId="4579"/>
    <cellStyle name="_수량금회 연화.내감_금산제수량(전체최종)_토공(4지구)_토공(4지구)_토공(3지구)_토공(4지구)_토공(4지구)" xfId="4580"/>
    <cellStyle name="_수량금회 연화.내감_금산제수량(전체최종)_토공(4지구)_토공(4지구)_토공(3지구)_토공(4지구)_토공(4지구)_01토공" xfId="4581"/>
    <cellStyle name="_수량금회 연화.내감_금산제수량(전체최종)_토공(4지구)_토공(4지구)_토공(3지구)_토공(4지구)_토공(4지구)_01토공(A-)" xfId="4582"/>
    <cellStyle name="_수량금회 연화.내감_금산제수량(전체최종)_토공(4지구)_토공(4지구)_토공(3지구)_토공(4지구)_토공(4지구)_G-계산토공(관로)" xfId="4583"/>
    <cellStyle name="_수량금회 연화.내감_금산제수량(전체최종)_토공(4지구)_토공(4지구)_토공(3지구)_토공(4지구)_토공(4지구)_운반비" xfId="4584"/>
    <cellStyle name="_수량금회 연화.내감_금산제수량(전체최종)_토공(4지구)_토공(4지구)_토공(3지구)_토공(4지구)_토공(4지구)_운반비_총괄자재" xfId="4585"/>
    <cellStyle name="_수량금회 연화.내감_금산제수량(전체최종)_토공(4지구)_토공(4지구)_토공(3지구)_토공(4지구)_토공(4지구)_토공-B" xfId="4586"/>
    <cellStyle name="_수량금회 연화.내감_금산제수량(전체최종)_토공(4지구)_토공(4지구)_토공(3지구)_토공(4지구)_토공-B" xfId="4587"/>
    <cellStyle name="_수량금회 연화.내감_금산제수량(전체최종)_토공(4지구)_토공(4지구)_토공(3지구)_토공-B" xfId="4588"/>
    <cellStyle name="_수량금회 연화.내감_금산제수량(전체최종)_토공(4지구)_토공(4지구)_토공(4지구)" xfId="4589"/>
    <cellStyle name="_수량금회 연화.내감_금산제수량(전체최종)_토공(4지구)_토공(4지구)_토공(4지구)_01토공" xfId="4590"/>
    <cellStyle name="_수량금회 연화.내감_금산제수량(전체최종)_토공(4지구)_토공(4지구)_토공(4지구)_01토공(A-)" xfId="4591"/>
    <cellStyle name="_수량금회 연화.내감_금산제수량(전체최종)_토공(4지구)_토공(4지구)_토공(4지구)_G-계산토공(관로)" xfId="4592"/>
    <cellStyle name="_수량금회 연화.내감_금산제수량(전체최종)_토공(4지구)_토공(4지구)_토공(4지구)_운반비" xfId="4593"/>
    <cellStyle name="_수량금회 연화.내감_금산제수량(전체최종)_토공(4지구)_토공(4지구)_토공(4지구)_운반비_총괄자재" xfId="4594"/>
    <cellStyle name="_수량금회 연화.내감_금산제수량(전체최종)_토공(4지구)_토공(4지구)_토공(4지구)_토공-B" xfId="4595"/>
    <cellStyle name="_수량금회 연화.내감_금산제수량(전체최종)_토공(4지구)_토공(4지구)_토공-B" xfId="4596"/>
    <cellStyle name="_수량금회 연화.내감_금산제수량(전체최종)_토공(4지구)_토공-B" xfId="4597"/>
    <cellStyle name="_수량금회 연화.내감_금산제수량(전체최종)_토공-B" xfId="4598"/>
    <cellStyle name="_수량금회 연화.내감_금산제수량(전체최종)_토적계산서" xfId="27106"/>
    <cellStyle name="_수량금회 연화.내감_수량산출서(가담2리)" xfId="4599"/>
    <cellStyle name="_수량금회 연화.내감_수량산출서(가담2리)_006_부대공(1BL)2" xfId="4600"/>
    <cellStyle name="_수량금회 연화.내감_수량산출서(가담2리)_수량산출서(가담2리)" xfId="4601"/>
    <cellStyle name="_수량금회 연화.내감_수량산출서(가담2리)_수량산출서(가담2리)_006_부대공(1BL)2" xfId="4602"/>
    <cellStyle name="_수량금회 연화.내감_수량산출서(가담2리)_수량산출서(가담2리)_오수본관수량산출(가담2)" xfId="4603"/>
    <cellStyle name="_수량금회 연화.내감_수량산출서(가담2리)_수량산출서(가담2리)_오수본관수량산출(가담2)_006_부대공(1BL)2" xfId="4604"/>
    <cellStyle name="_수량금회 연화.내감_수량산출서(곡교리)" xfId="4605"/>
    <cellStyle name="_수량금회 연화.내감_수량산출서(곡교리)_006_부대공(1BL)2" xfId="4606"/>
    <cellStyle name="_수량금회 연화.내감_수량산출서(곡교리)_수량산출서(가담2리)" xfId="4607"/>
    <cellStyle name="_수량금회 연화.내감_수량산출서(곡교리)_수량산출서(가담2리)_006_부대공(1BL)2" xfId="4608"/>
    <cellStyle name="_수량금회 연화.내감_수량산출서(곡교리)_수량산출서(가담2리)_오수본관수량산출(가담2)" xfId="4609"/>
    <cellStyle name="_수량금회 연화.내감_수량산출서(곡교리)_수량산출서(가담2리)_오수본관수량산출(가담2)_006_부대공(1BL)2" xfId="4610"/>
    <cellStyle name="_수량금회 연화.내감_오수본관수량산출(가담2)" xfId="4611"/>
    <cellStyle name="_수량금회 연화.내감_오수본관수량산출(가담2)_006_부대공(1BL)2" xfId="4612"/>
    <cellStyle name="_수량금회 연화.내감_우수3_관부설공●" xfId="27107"/>
    <cellStyle name="_수량금회 연화.내감_우수3_관부설공●_03-관부설공" xfId="27108"/>
    <cellStyle name="_수량금회 연화.내감_운반비" xfId="4613"/>
    <cellStyle name="_수량금회 연화.내감_운반비_총괄자재" xfId="4614"/>
    <cellStyle name="_수량금회 연화.내감_취수시설" xfId="27109"/>
    <cellStyle name="_수량금회 연화.내감_토공(3지구)" xfId="4615"/>
    <cellStyle name="_수량금회 연화.내감_토공(3지구)_01토공" xfId="4616"/>
    <cellStyle name="_수량금회 연화.내감_토공(3지구)_01토공(A-)" xfId="4617"/>
    <cellStyle name="_수량금회 연화.내감_토공(3지구)_G-계산토공(관로)" xfId="4618"/>
    <cellStyle name="_수량금회 연화.내감_토공(3지구)_운반비" xfId="4619"/>
    <cellStyle name="_수량금회 연화.내감_토공(3지구)_운반비_총괄자재" xfId="4620"/>
    <cellStyle name="_수량금회 연화.내감_토공(3지구)_토공(4지구)" xfId="4621"/>
    <cellStyle name="_수량금회 연화.내감_토공(3지구)_토공(4지구)_01토공" xfId="4622"/>
    <cellStyle name="_수량금회 연화.내감_토공(3지구)_토공(4지구)_01토공(A-)" xfId="4623"/>
    <cellStyle name="_수량금회 연화.내감_토공(3지구)_토공(4지구)_G-계산토공(관로)" xfId="4624"/>
    <cellStyle name="_수량금회 연화.내감_토공(3지구)_토공(4지구)_운반비" xfId="4625"/>
    <cellStyle name="_수량금회 연화.내감_토공(3지구)_토공(4지구)_운반비_총괄자재" xfId="4626"/>
    <cellStyle name="_수량금회 연화.내감_토공(3지구)_토공(4지구)_토공(4지구)" xfId="4627"/>
    <cellStyle name="_수량금회 연화.내감_토공(3지구)_토공(4지구)_토공(4지구)_01토공" xfId="4628"/>
    <cellStyle name="_수량금회 연화.내감_토공(3지구)_토공(4지구)_토공(4지구)_01토공(A-)" xfId="4629"/>
    <cellStyle name="_수량금회 연화.내감_토공(3지구)_토공(4지구)_토공(4지구)_G-계산토공(관로)" xfId="4630"/>
    <cellStyle name="_수량금회 연화.내감_토공(3지구)_토공(4지구)_토공(4지구)_운반비" xfId="4631"/>
    <cellStyle name="_수량금회 연화.내감_토공(3지구)_토공(4지구)_토공(4지구)_운반비_총괄자재" xfId="4632"/>
    <cellStyle name="_수량금회 연화.내감_토공(3지구)_토공(4지구)_토공(4지구)_토공-B" xfId="4633"/>
    <cellStyle name="_수량금회 연화.내감_토공(3지구)_토공(4지구)_토공-B" xfId="4634"/>
    <cellStyle name="_수량금회 연화.내감_토공(3지구)_토공-B" xfId="4635"/>
    <cellStyle name="_수량금회 연화.내감_토공(4지구)" xfId="4636"/>
    <cellStyle name="_수량금회 연화.내감_토공(4지구)_01토공" xfId="4637"/>
    <cellStyle name="_수량금회 연화.내감_토공(4지구)_01토공(A-)" xfId="4638"/>
    <cellStyle name="_수량금회 연화.내감_토공(4지구)_G-계산토공(관로)" xfId="4639"/>
    <cellStyle name="_수량금회 연화.내감_토공(4지구)_운반비" xfId="4640"/>
    <cellStyle name="_수량금회 연화.내감_토공(4지구)_운반비_총괄자재" xfId="4641"/>
    <cellStyle name="_수량금회 연화.내감_토공(4지구)_토공(4지구)" xfId="4642"/>
    <cellStyle name="_수량금회 연화.내감_토공(4지구)_토공(4지구)_01토공" xfId="4643"/>
    <cellStyle name="_수량금회 연화.내감_토공(4지구)_토공(4지구)_01토공(A-)" xfId="4644"/>
    <cellStyle name="_수량금회 연화.내감_토공(4지구)_토공(4지구)_G-계산토공(관로)" xfId="4645"/>
    <cellStyle name="_수량금회 연화.내감_토공(4지구)_토공(4지구)_운반비" xfId="4646"/>
    <cellStyle name="_수량금회 연화.내감_토공(4지구)_토공(4지구)_운반비_총괄자재" xfId="4647"/>
    <cellStyle name="_수량금회 연화.내감_토공(4지구)_토공(4지구)_토공(3지구)" xfId="4648"/>
    <cellStyle name="_수량금회 연화.내감_토공(4지구)_토공(4지구)_토공(3지구)_01토공" xfId="4649"/>
    <cellStyle name="_수량금회 연화.내감_토공(4지구)_토공(4지구)_토공(3지구)_01토공(A-)" xfId="4650"/>
    <cellStyle name="_수량금회 연화.내감_토공(4지구)_토공(4지구)_토공(3지구)_G-계산토공(관로)" xfId="4651"/>
    <cellStyle name="_수량금회 연화.내감_토공(4지구)_토공(4지구)_토공(3지구)_운반비" xfId="4652"/>
    <cellStyle name="_수량금회 연화.내감_토공(4지구)_토공(4지구)_토공(3지구)_운반비_총괄자재" xfId="4653"/>
    <cellStyle name="_수량금회 연화.내감_토공(4지구)_토공(4지구)_토공(3지구)_토공(4지구)" xfId="4654"/>
    <cellStyle name="_수량금회 연화.내감_토공(4지구)_토공(4지구)_토공(3지구)_토공(4지구)_01토공" xfId="4655"/>
    <cellStyle name="_수량금회 연화.내감_토공(4지구)_토공(4지구)_토공(3지구)_토공(4지구)_01토공(A-)" xfId="4656"/>
    <cellStyle name="_수량금회 연화.내감_토공(4지구)_토공(4지구)_토공(3지구)_토공(4지구)_G-계산토공(관로)" xfId="4657"/>
    <cellStyle name="_수량금회 연화.내감_토공(4지구)_토공(4지구)_토공(3지구)_토공(4지구)_운반비" xfId="4658"/>
    <cellStyle name="_수량금회 연화.내감_토공(4지구)_토공(4지구)_토공(3지구)_토공(4지구)_운반비_총괄자재" xfId="4659"/>
    <cellStyle name="_수량금회 연화.내감_토공(4지구)_토공(4지구)_토공(3지구)_토공(4지구)_토공(4지구)" xfId="4660"/>
    <cellStyle name="_수량금회 연화.내감_토공(4지구)_토공(4지구)_토공(3지구)_토공(4지구)_토공(4지구)_01토공" xfId="4661"/>
    <cellStyle name="_수량금회 연화.내감_토공(4지구)_토공(4지구)_토공(3지구)_토공(4지구)_토공(4지구)_01토공(A-)" xfId="4662"/>
    <cellStyle name="_수량금회 연화.내감_토공(4지구)_토공(4지구)_토공(3지구)_토공(4지구)_토공(4지구)_G-계산토공(관로)" xfId="4663"/>
    <cellStyle name="_수량금회 연화.내감_토공(4지구)_토공(4지구)_토공(3지구)_토공(4지구)_토공(4지구)_운반비" xfId="4664"/>
    <cellStyle name="_수량금회 연화.내감_토공(4지구)_토공(4지구)_토공(3지구)_토공(4지구)_토공(4지구)_운반비_총괄자재" xfId="4665"/>
    <cellStyle name="_수량금회 연화.내감_토공(4지구)_토공(4지구)_토공(3지구)_토공(4지구)_토공(4지구)_토공-B" xfId="4666"/>
    <cellStyle name="_수량금회 연화.내감_토공(4지구)_토공(4지구)_토공(3지구)_토공(4지구)_토공-B" xfId="4667"/>
    <cellStyle name="_수량금회 연화.내감_토공(4지구)_토공(4지구)_토공(3지구)_토공-B" xfId="4668"/>
    <cellStyle name="_수량금회 연화.내감_토공(4지구)_토공(4지구)_토공(4지구)" xfId="4669"/>
    <cellStyle name="_수량금회 연화.내감_토공(4지구)_토공(4지구)_토공(4지구)_01토공" xfId="4670"/>
    <cellStyle name="_수량금회 연화.내감_토공(4지구)_토공(4지구)_토공(4지구)_01토공(A-)" xfId="4671"/>
    <cellStyle name="_수량금회 연화.내감_토공(4지구)_토공(4지구)_토공(4지구)_G-계산토공(관로)" xfId="4672"/>
    <cellStyle name="_수량금회 연화.내감_토공(4지구)_토공(4지구)_토공(4지구)_운반비" xfId="4673"/>
    <cellStyle name="_수량금회 연화.내감_토공(4지구)_토공(4지구)_토공(4지구)_운반비_총괄자재" xfId="4674"/>
    <cellStyle name="_수량금회 연화.내감_토공(4지구)_토공(4지구)_토공(4지구)_토공-B" xfId="4675"/>
    <cellStyle name="_수량금회 연화.내감_토공(4지구)_토공(4지구)_토공-B" xfId="4676"/>
    <cellStyle name="_수량금회 연화.내감_토공(4지구)_토공-B" xfId="4677"/>
    <cellStyle name="_수량금회 연화.내감_토공-B" xfId="4678"/>
    <cellStyle name="_수량금회 연화.내감_토적계산서" xfId="27110"/>
    <cellStyle name="_수량명세서" xfId="27111"/>
    <cellStyle name="_수량산출 구눌하수도" xfId="4679"/>
    <cellStyle name="_수량산출 구눌하수도 2" xfId="27112"/>
    <cellStyle name="_수량산출 구눌하수도_006_부대공(1BL)2" xfId="4680"/>
    <cellStyle name="_수량산출 구눌하수도_01토공" xfId="4681"/>
    <cellStyle name="_수량산출 구눌하수도_01토공(A-)" xfId="4682"/>
    <cellStyle name="_수량산출 구눌하수도_05-가정배수관(WS)" xfId="27113"/>
    <cellStyle name="_수량산출 구눌하수도_05-가정배수관(WS)_03-관부설공" xfId="27114"/>
    <cellStyle name="_수량산출 구눌하수도_1-4.가시설공" xfId="27115"/>
    <cellStyle name="_수량산출 구눌하수도_1-4.가시설공 2" xfId="27116"/>
    <cellStyle name="_수량산출 구눌하수도_1-4.가시설공_1-4.가시설공" xfId="27117"/>
    <cellStyle name="_수량산출 구눌하수도_1-4.가시설공_1-4.가시설공 2" xfId="27118"/>
    <cellStyle name="_수량산출 구눌하수도_2.포장공(제1지구)" xfId="27119"/>
    <cellStyle name="_수량산출 구눌하수도_2.포장공(제1지구) 2" xfId="27120"/>
    <cellStyle name="_수량산출 구눌하수도_2.포장공(제1지구)_1-4.가시설공" xfId="27121"/>
    <cellStyle name="_수량산출 구눌하수도_2.포장공(제1지구)_1-4.가시설공 2" xfId="27122"/>
    <cellStyle name="_수량산출 구눌하수도_2.포장공(제1지구)_1-4.가시설공_1-4.가시설공" xfId="27123"/>
    <cellStyle name="_수량산출 구눌하수도_2.포장공(제1지구)_1-4.가시설공_1-4.가시설공 2" xfId="27124"/>
    <cellStyle name="_수량산출 구눌하수도_G-계산토공(관로)" xfId="4683"/>
    <cellStyle name="_수량산출 구눌하수도_OS_3 관부설공1" xfId="27125"/>
    <cellStyle name="_수량산출 구눌하수도_OS_3 관부설공1_3 관부설공" xfId="27126"/>
    <cellStyle name="_수량산출 구눌하수도_OS_3 관부설공1_3 관부설공-1" xfId="27127"/>
    <cellStyle name="_수량산출 구눌하수도_관로부(백신)" xfId="27128"/>
    <cellStyle name="_수량산출 구눌하수도_금산제수량(전체최종)" xfId="4684"/>
    <cellStyle name="_수량산출 구눌하수도_금산제수량(전체최종) 2" xfId="27129"/>
    <cellStyle name="_수량산출 구눌하수도_금산제수량(전체최종)_006_부대공(1BL)2" xfId="4685"/>
    <cellStyle name="_수량산출 구눌하수도_금산제수량(전체최종)_01토공" xfId="4686"/>
    <cellStyle name="_수량산출 구눌하수도_금산제수량(전체최종)_01토공(A-)" xfId="4687"/>
    <cellStyle name="_수량산출 구눌하수도_금산제수량(전체최종)_05-가정배수관(WS)" xfId="27130"/>
    <cellStyle name="_수량산출 구눌하수도_금산제수량(전체최종)_05-가정배수관(WS)_03-관부설공" xfId="27131"/>
    <cellStyle name="_수량산출 구눌하수도_금산제수량(전체최종)_1-4.가시설공" xfId="27132"/>
    <cellStyle name="_수량산출 구눌하수도_금산제수량(전체최종)_1-4.가시설공 2" xfId="27133"/>
    <cellStyle name="_수량산출 구눌하수도_금산제수량(전체최종)_1-4.가시설공_1-4.가시설공" xfId="27134"/>
    <cellStyle name="_수량산출 구눌하수도_금산제수량(전체최종)_1-4.가시설공_1-4.가시설공 2" xfId="27135"/>
    <cellStyle name="_수량산출 구눌하수도_금산제수량(전체최종)_2.포장공(제1지구)" xfId="27136"/>
    <cellStyle name="_수량산출 구눌하수도_금산제수량(전체최종)_2.포장공(제1지구) 2" xfId="27137"/>
    <cellStyle name="_수량산출 구눌하수도_금산제수량(전체최종)_2.포장공(제1지구)_1-4.가시설공" xfId="27138"/>
    <cellStyle name="_수량산출 구눌하수도_금산제수량(전체최종)_2.포장공(제1지구)_1-4.가시설공 2" xfId="27139"/>
    <cellStyle name="_수량산출 구눌하수도_금산제수량(전체최종)_2.포장공(제1지구)_1-4.가시설공_1-4.가시설공" xfId="27140"/>
    <cellStyle name="_수량산출 구눌하수도_금산제수량(전체최종)_2.포장공(제1지구)_1-4.가시설공_1-4.가시설공 2" xfId="27141"/>
    <cellStyle name="_수량산출 구눌하수도_금산제수량(전체최종)_G-계산토공(관로)" xfId="4688"/>
    <cellStyle name="_수량산출 구눌하수도_금산제수량(전체최종)_OS_3 관부설공1" xfId="27142"/>
    <cellStyle name="_수량산출 구눌하수도_금산제수량(전체최종)_OS_3 관부설공1_3 관부설공" xfId="27143"/>
    <cellStyle name="_수량산출 구눌하수도_금산제수량(전체최종)_OS_3 관부설공1_3 관부설공-1" xfId="27144"/>
    <cellStyle name="_수량산출 구눌하수도_금산제수량(전체최종)_관로부(백신)" xfId="27145"/>
    <cellStyle name="_수량산출 구눌하수도_금산제수량(전체최종)_수량산출서(가담2리)" xfId="4689"/>
    <cellStyle name="_수량산출 구눌하수도_금산제수량(전체최종)_수량산출서(가담2리)_006_부대공(1BL)2" xfId="4690"/>
    <cellStyle name="_수량산출 구눌하수도_금산제수량(전체최종)_수량산출서(가담2리)_수량산출서(가담2리)" xfId="4691"/>
    <cellStyle name="_수량산출 구눌하수도_금산제수량(전체최종)_수량산출서(가담2리)_수량산출서(가담2리)_006_부대공(1BL)2" xfId="4692"/>
    <cellStyle name="_수량산출 구눌하수도_금산제수량(전체최종)_수량산출서(가담2리)_수량산출서(가담2리)_오수본관수량산출(가담2)" xfId="4693"/>
    <cellStyle name="_수량산출 구눌하수도_금산제수량(전체최종)_수량산출서(가담2리)_수량산출서(가담2리)_오수본관수량산출(가담2)_006_부대공(1BL)2" xfId="4694"/>
    <cellStyle name="_수량산출 구눌하수도_금산제수량(전체최종)_수량산출서(곡교리)" xfId="4695"/>
    <cellStyle name="_수량산출 구눌하수도_금산제수량(전체최종)_수량산출서(곡교리)_006_부대공(1BL)2" xfId="4696"/>
    <cellStyle name="_수량산출 구눌하수도_금산제수량(전체최종)_수량산출서(곡교리)_수량산출서(가담2리)" xfId="4697"/>
    <cellStyle name="_수량산출 구눌하수도_금산제수량(전체최종)_수량산출서(곡교리)_수량산출서(가담2리)_006_부대공(1BL)2" xfId="4698"/>
    <cellStyle name="_수량산출 구눌하수도_금산제수량(전체최종)_수량산출서(곡교리)_수량산출서(가담2리)_오수본관수량산출(가담2)" xfId="4699"/>
    <cellStyle name="_수량산출 구눌하수도_금산제수량(전체최종)_수량산출서(곡교리)_수량산출서(가담2리)_오수본관수량산출(가담2)_006_부대공(1BL)2" xfId="4700"/>
    <cellStyle name="_수량산출 구눌하수도_금산제수량(전체최종)_오수본관수량산출(가담2)" xfId="4701"/>
    <cellStyle name="_수량산출 구눌하수도_금산제수량(전체최종)_오수본관수량산출(가담2)_006_부대공(1BL)2" xfId="4702"/>
    <cellStyle name="_수량산출 구눌하수도_금산제수량(전체최종)_우수3_관부설공●" xfId="27146"/>
    <cellStyle name="_수량산출 구눌하수도_금산제수량(전체최종)_우수3_관부설공●_03-관부설공" xfId="27147"/>
    <cellStyle name="_수량산출 구눌하수도_금산제수량(전체최종)_운반비" xfId="4703"/>
    <cellStyle name="_수량산출 구눌하수도_금산제수량(전체최종)_운반비_총괄자재" xfId="4704"/>
    <cellStyle name="_수량산출 구눌하수도_금산제수량(전체최종)_취수시설" xfId="27148"/>
    <cellStyle name="_수량산출 구눌하수도_금산제수량(전체최종)_토공(3지구)" xfId="4705"/>
    <cellStyle name="_수량산출 구눌하수도_금산제수량(전체최종)_토공(3지구)_01토공" xfId="4706"/>
    <cellStyle name="_수량산출 구눌하수도_금산제수량(전체최종)_토공(3지구)_01토공(A-)" xfId="4707"/>
    <cellStyle name="_수량산출 구눌하수도_금산제수량(전체최종)_토공(3지구)_G-계산토공(관로)" xfId="4708"/>
    <cellStyle name="_수량산출 구눌하수도_금산제수량(전체최종)_토공(3지구)_운반비" xfId="4709"/>
    <cellStyle name="_수량산출 구눌하수도_금산제수량(전체최종)_토공(3지구)_운반비_총괄자재" xfId="4710"/>
    <cellStyle name="_수량산출 구눌하수도_금산제수량(전체최종)_토공(3지구)_토공(4지구)" xfId="4711"/>
    <cellStyle name="_수량산출 구눌하수도_금산제수량(전체최종)_토공(3지구)_토공(4지구)_01토공" xfId="4712"/>
    <cellStyle name="_수량산출 구눌하수도_금산제수량(전체최종)_토공(3지구)_토공(4지구)_01토공(A-)" xfId="4713"/>
    <cellStyle name="_수량산출 구눌하수도_금산제수량(전체최종)_토공(3지구)_토공(4지구)_G-계산토공(관로)" xfId="4714"/>
    <cellStyle name="_수량산출 구눌하수도_금산제수량(전체최종)_토공(3지구)_토공(4지구)_운반비" xfId="4715"/>
    <cellStyle name="_수량산출 구눌하수도_금산제수량(전체최종)_토공(3지구)_토공(4지구)_운반비_총괄자재" xfId="4716"/>
    <cellStyle name="_수량산출 구눌하수도_금산제수량(전체최종)_토공(3지구)_토공(4지구)_토공(4지구)" xfId="4717"/>
    <cellStyle name="_수량산출 구눌하수도_금산제수량(전체최종)_토공(3지구)_토공(4지구)_토공(4지구)_01토공" xfId="4718"/>
    <cellStyle name="_수량산출 구눌하수도_금산제수량(전체최종)_토공(3지구)_토공(4지구)_토공(4지구)_01토공(A-)" xfId="4719"/>
    <cellStyle name="_수량산출 구눌하수도_금산제수량(전체최종)_토공(3지구)_토공(4지구)_토공(4지구)_G-계산토공(관로)" xfId="4720"/>
    <cellStyle name="_수량산출 구눌하수도_금산제수량(전체최종)_토공(3지구)_토공(4지구)_토공(4지구)_운반비" xfId="4721"/>
    <cellStyle name="_수량산출 구눌하수도_금산제수량(전체최종)_토공(3지구)_토공(4지구)_토공(4지구)_운반비_총괄자재" xfId="4722"/>
    <cellStyle name="_수량산출 구눌하수도_금산제수량(전체최종)_토공(3지구)_토공(4지구)_토공(4지구)_토공-B" xfId="4723"/>
    <cellStyle name="_수량산출 구눌하수도_금산제수량(전체최종)_토공(3지구)_토공(4지구)_토공-B" xfId="4724"/>
    <cellStyle name="_수량산출 구눌하수도_금산제수량(전체최종)_토공(3지구)_토공-B" xfId="4725"/>
    <cellStyle name="_수량산출 구눌하수도_금산제수량(전체최종)_토공(4지구)" xfId="4726"/>
    <cellStyle name="_수량산출 구눌하수도_금산제수량(전체최종)_토공(4지구)_01토공" xfId="4727"/>
    <cellStyle name="_수량산출 구눌하수도_금산제수량(전체최종)_토공(4지구)_01토공(A-)" xfId="4728"/>
    <cellStyle name="_수량산출 구눌하수도_금산제수량(전체최종)_토공(4지구)_G-계산토공(관로)" xfId="4729"/>
    <cellStyle name="_수량산출 구눌하수도_금산제수량(전체최종)_토공(4지구)_운반비" xfId="4730"/>
    <cellStyle name="_수량산출 구눌하수도_금산제수량(전체최종)_토공(4지구)_운반비_총괄자재" xfId="4731"/>
    <cellStyle name="_수량산출 구눌하수도_금산제수량(전체최종)_토공(4지구)_토공(4지구)" xfId="4732"/>
    <cellStyle name="_수량산출 구눌하수도_금산제수량(전체최종)_토공(4지구)_토공(4지구)_01토공" xfId="4733"/>
    <cellStyle name="_수량산출 구눌하수도_금산제수량(전체최종)_토공(4지구)_토공(4지구)_01토공(A-)" xfId="4734"/>
    <cellStyle name="_수량산출 구눌하수도_금산제수량(전체최종)_토공(4지구)_토공(4지구)_G-계산토공(관로)" xfId="4735"/>
    <cellStyle name="_수량산출 구눌하수도_금산제수량(전체최종)_토공(4지구)_토공(4지구)_운반비" xfId="4736"/>
    <cellStyle name="_수량산출 구눌하수도_금산제수량(전체최종)_토공(4지구)_토공(4지구)_운반비_총괄자재" xfId="4737"/>
    <cellStyle name="_수량산출 구눌하수도_금산제수량(전체최종)_토공(4지구)_토공(4지구)_토공(3지구)" xfId="4738"/>
    <cellStyle name="_수량산출 구눌하수도_금산제수량(전체최종)_토공(4지구)_토공(4지구)_토공(3지구)_01토공" xfId="4739"/>
    <cellStyle name="_수량산출 구눌하수도_금산제수량(전체최종)_토공(4지구)_토공(4지구)_토공(3지구)_01토공(A-)" xfId="4740"/>
    <cellStyle name="_수량산출 구눌하수도_금산제수량(전체최종)_토공(4지구)_토공(4지구)_토공(3지구)_G-계산토공(관로)" xfId="4741"/>
    <cellStyle name="_수량산출 구눌하수도_금산제수량(전체최종)_토공(4지구)_토공(4지구)_토공(3지구)_운반비" xfId="4742"/>
    <cellStyle name="_수량산출 구눌하수도_금산제수량(전체최종)_토공(4지구)_토공(4지구)_토공(3지구)_운반비_총괄자재" xfId="4743"/>
    <cellStyle name="_수량산출 구눌하수도_금산제수량(전체최종)_토공(4지구)_토공(4지구)_토공(3지구)_토공(4지구)" xfId="4744"/>
    <cellStyle name="_수량산출 구눌하수도_금산제수량(전체최종)_토공(4지구)_토공(4지구)_토공(3지구)_토공(4지구)_01토공" xfId="4745"/>
    <cellStyle name="_수량산출 구눌하수도_금산제수량(전체최종)_토공(4지구)_토공(4지구)_토공(3지구)_토공(4지구)_01토공(A-)" xfId="4746"/>
    <cellStyle name="_수량산출 구눌하수도_금산제수량(전체최종)_토공(4지구)_토공(4지구)_토공(3지구)_토공(4지구)_G-계산토공(관로)" xfId="4747"/>
    <cellStyle name="_수량산출 구눌하수도_금산제수량(전체최종)_토공(4지구)_토공(4지구)_토공(3지구)_토공(4지구)_운반비" xfId="4748"/>
    <cellStyle name="_수량산출 구눌하수도_금산제수량(전체최종)_토공(4지구)_토공(4지구)_토공(3지구)_토공(4지구)_운반비_총괄자재" xfId="4749"/>
    <cellStyle name="_수량산출 구눌하수도_금산제수량(전체최종)_토공(4지구)_토공(4지구)_토공(3지구)_토공(4지구)_토공(4지구)" xfId="4750"/>
    <cellStyle name="_수량산출 구눌하수도_금산제수량(전체최종)_토공(4지구)_토공(4지구)_토공(3지구)_토공(4지구)_토공(4지구)_01토공" xfId="4751"/>
    <cellStyle name="_수량산출 구눌하수도_금산제수량(전체최종)_토공(4지구)_토공(4지구)_토공(3지구)_토공(4지구)_토공(4지구)_01토공(A-)" xfId="4752"/>
    <cellStyle name="_수량산출 구눌하수도_금산제수량(전체최종)_토공(4지구)_토공(4지구)_토공(3지구)_토공(4지구)_토공(4지구)_G-계산토공(관로)" xfId="4753"/>
    <cellStyle name="_수량산출 구눌하수도_금산제수량(전체최종)_토공(4지구)_토공(4지구)_토공(3지구)_토공(4지구)_토공(4지구)_운반비" xfId="4754"/>
    <cellStyle name="_수량산출 구눌하수도_금산제수량(전체최종)_토공(4지구)_토공(4지구)_토공(3지구)_토공(4지구)_토공(4지구)_운반비_총괄자재" xfId="4755"/>
    <cellStyle name="_수량산출 구눌하수도_금산제수량(전체최종)_토공(4지구)_토공(4지구)_토공(3지구)_토공(4지구)_토공(4지구)_토공-B" xfId="4756"/>
    <cellStyle name="_수량산출 구눌하수도_금산제수량(전체최종)_토공(4지구)_토공(4지구)_토공(3지구)_토공(4지구)_토공-B" xfId="4757"/>
    <cellStyle name="_수량산출 구눌하수도_금산제수량(전체최종)_토공(4지구)_토공(4지구)_토공(3지구)_토공-B" xfId="4758"/>
    <cellStyle name="_수량산출 구눌하수도_금산제수량(전체최종)_토공(4지구)_토공(4지구)_토공(4지구)" xfId="4759"/>
    <cellStyle name="_수량산출 구눌하수도_금산제수량(전체최종)_토공(4지구)_토공(4지구)_토공(4지구)_01토공" xfId="4760"/>
    <cellStyle name="_수량산출 구눌하수도_금산제수량(전체최종)_토공(4지구)_토공(4지구)_토공(4지구)_01토공(A-)" xfId="4761"/>
    <cellStyle name="_수량산출 구눌하수도_금산제수량(전체최종)_토공(4지구)_토공(4지구)_토공(4지구)_G-계산토공(관로)" xfId="4762"/>
    <cellStyle name="_수량산출 구눌하수도_금산제수량(전체최종)_토공(4지구)_토공(4지구)_토공(4지구)_운반비" xfId="4763"/>
    <cellStyle name="_수량산출 구눌하수도_금산제수량(전체최종)_토공(4지구)_토공(4지구)_토공(4지구)_운반비_총괄자재" xfId="4764"/>
    <cellStyle name="_수량산출 구눌하수도_금산제수량(전체최종)_토공(4지구)_토공(4지구)_토공(4지구)_토공-B" xfId="4765"/>
    <cellStyle name="_수량산출 구눌하수도_금산제수량(전체최종)_토공(4지구)_토공(4지구)_토공-B" xfId="4766"/>
    <cellStyle name="_수량산출 구눌하수도_금산제수량(전체최종)_토공(4지구)_토공-B" xfId="4767"/>
    <cellStyle name="_수량산출 구눌하수도_금산제수량(전체최종)_토공-B" xfId="4768"/>
    <cellStyle name="_수량산출 구눌하수도_금산제수량(전체최종)_토적계산서" xfId="27149"/>
    <cellStyle name="_수량산출 구눌하수도_수량산출서(가담2리)" xfId="4769"/>
    <cellStyle name="_수량산출 구눌하수도_수량산출서(가담2리)_006_부대공(1BL)2" xfId="4770"/>
    <cellStyle name="_수량산출 구눌하수도_수량산출서(가담2리)_수량산출서(가담2리)" xfId="4771"/>
    <cellStyle name="_수량산출 구눌하수도_수량산출서(가담2리)_수량산출서(가담2리)_006_부대공(1BL)2" xfId="4772"/>
    <cellStyle name="_수량산출 구눌하수도_수량산출서(가담2리)_수량산출서(가담2리)_오수본관수량산출(가담2)" xfId="4773"/>
    <cellStyle name="_수량산출 구눌하수도_수량산출서(가담2리)_수량산출서(가담2리)_오수본관수량산출(가담2)_006_부대공(1BL)2" xfId="4774"/>
    <cellStyle name="_수량산출 구눌하수도_수량산출서(곡교리)" xfId="4775"/>
    <cellStyle name="_수량산출 구눌하수도_수량산출서(곡교리)_006_부대공(1BL)2" xfId="4776"/>
    <cellStyle name="_수량산출 구눌하수도_수량산출서(곡교리)_수량산출서(가담2리)" xfId="4777"/>
    <cellStyle name="_수량산출 구눌하수도_수량산출서(곡교리)_수량산출서(가담2리)_006_부대공(1BL)2" xfId="4778"/>
    <cellStyle name="_수량산출 구눌하수도_수량산출서(곡교리)_수량산출서(가담2리)_오수본관수량산출(가담2)" xfId="4779"/>
    <cellStyle name="_수량산출 구눌하수도_수량산출서(곡교리)_수량산출서(가담2리)_오수본관수량산출(가담2)_006_부대공(1BL)2" xfId="4780"/>
    <cellStyle name="_수량산출 구눌하수도_오수본관수량산출(가담2)" xfId="4781"/>
    <cellStyle name="_수량산출 구눌하수도_오수본관수량산출(가담2)_006_부대공(1BL)2" xfId="4782"/>
    <cellStyle name="_수량산출 구눌하수도_우수3_관부설공●" xfId="27150"/>
    <cellStyle name="_수량산출 구눌하수도_우수3_관부설공●_03-관부설공" xfId="27151"/>
    <cellStyle name="_수량산출 구눌하수도_운반비" xfId="4783"/>
    <cellStyle name="_수량산출 구눌하수도_운반비_총괄자재" xfId="4784"/>
    <cellStyle name="_수량산출 구눌하수도_취수시설" xfId="27152"/>
    <cellStyle name="_수량산출 구눌하수도_토공(3지구)" xfId="4785"/>
    <cellStyle name="_수량산출 구눌하수도_토공(3지구)_01토공" xfId="4786"/>
    <cellStyle name="_수량산출 구눌하수도_토공(3지구)_01토공(A-)" xfId="4787"/>
    <cellStyle name="_수량산출 구눌하수도_토공(3지구)_G-계산토공(관로)" xfId="4788"/>
    <cellStyle name="_수량산출 구눌하수도_토공(3지구)_운반비" xfId="4789"/>
    <cellStyle name="_수량산출 구눌하수도_토공(3지구)_운반비_총괄자재" xfId="4790"/>
    <cellStyle name="_수량산출 구눌하수도_토공(3지구)_토공(4지구)" xfId="4791"/>
    <cellStyle name="_수량산출 구눌하수도_토공(3지구)_토공(4지구)_01토공" xfId="4792"/>
    <cellStyle name="_수량산출 구눌하수도_토공(3지구)_토공(4지구)_01토공(A-)" xfId="4793"/>
    <cellStyle name="_수량산출 구눌하수도_토공(3지구)_토공(4지구)_G-계산토공(관로)" xfId="4794"/>
    <cellStyle name="_수량산출 구눌하수도_토공(3지구)_토공(4지구)_운반비" xfId="4795"/>
    <cellStyle name="_수량산출 구눌하수도_토공(3지구)_토공(4지구)_운반비_총괄자재" xfId="4796"/>
    <cellStyle name="_수량산출 구눌하수도_토공(3지구)_토공(4지구)_토공(4지구)" xfId="4797"/>
    <cellStyle name="_수량산출 구눌하수도_토공(3지구)_토공(4지구)_토공(4지구)_01토공" xfId="4798"/>
    <cellStyle name="_수량산출 구눌하수도_토공(3지구)_토공(4지구)_토공(4지구)_01토공(A-)" xfId="4799"/>
    <cellStyle name="_수량산출 구눌하수도_토공(3지구)_토공(4지구)_토공(4지구)_G-계산토공(관로)" xfId="4800"/>
    <cellStyle name="_수량산출 구눌하수도_토공(3지구)_토공(4지구)_토공(4지구)_운반비" xfId="4801"/>
    <cellStyle name="_수량산출 구눌하수도_토공(3지구)_토공(4지구)_토공(4지구)_운반비_총괄자재" xfId="4802"/>
    <cellStyle name="_수량산출 구눌하수도_토공(3지구)_토공(4지구)_토공(4지구)_토공-B" xfId="4803"/>
    <cellStyle name="_수량산출 구눌하수도_토공(3지구)_토공(4지구)_토공-B" xfId="4804"/>
    <cellStyle name="_수량산출 구눌하수도_토공(3지구)_토공-B" xfId="4805"/>
    <cellStyle name="_수량산출 구눌하수도_토공(4지구)" xfId="4806"/>
    <cellStyle name="_수량산출 구눌하수도_토공(4지구)_01토공" xfId="4807"/>
    <cellStyle name="_수량산출 구눌하수도_토공(4지구)_01토공(A-)" xfId="4808"/>
    <cellStyle name="_수량산출 구눌하수도_토공(4지구)_G-계산토공(관로)" xfId="4809"/>
    <cellStyle name="_수량산출 구눌하수도_토공(4지구)_운반비" xfId="4810"/>
    <cellStyle name="_수량산출 구눌하수도_토공(4지구)_운반비_총괄자재" xfId="4811"/>
    <cellStyle name="_수량산출 구눌하수도_토공(4지구)_토공(4지구)" xfId="4812"/>
    <cellStyle name="_수량산출 구눌하수도_토공(4지구)_토공(4지구)_01토공" xfId="4813"/>
    <cellStyle name="_수량산출 구눌하수도_토공(4지구)_토공(4지구)_01토공(A-)" xfId="4814"/>
    <cellStyle name="_수량산출 구눌하수도_토공(4지구)_토공(4지구)_G-계산토공(관로)" xfId="4815"/>
    <cellStyle name="_수량산출 구눌하수도_토공(4지구)_토공(4지구)_운반비" xfId="4816"/>
    <cellStyle name="_수량산출 구눌하수도_토공(4지구)_토공(4지구)_운반비_총괄자재" xfId="4817"/>
    <cellStyle name="_수량산출 구눌하수도_토공(4지구)_토공(4지구)_토공(3지구)" xfId="4818"/>
    <cellStyle name="_수량산출 구눌하수도_토공(4지구)_토공(4지구)_토공(3지구)_01토공" xfId="4819"/>
    <cellStyle name="_수량산출 구눌하수도_토공(4지구)_토공(4지구)_토공(3지구)_01토공(A-)" xfId="4820"/>
    <cellStyle name="_수량산출 구눌하수도_토공(4지구)_토공(4지구)_토공(3지구)_G-계산토공(관로)" xfId="4821"/>
    <cellStyle name="_수량산출 구눌하수도_토공(4지구)_토공(4지구)_토공(3지구)_운반비" xfId="4822"/>
    <cellStyle name="_수량산출 구눌하수도_토공(4지구)_토공(4지구)_토공(3지구)_운반비_총괄자재" xfId="4823"/>
    <cellStyle name="_수량산출 구눌하수도_토공(4지구)_토공(4지구)_토공(3지구)_토공(4지구)" xfId="4824"/>
    <cellStyle name="_수량산출 구눌하수도_토공(4지구)_토공(4지구)_토공(3지구)_토공(4지구)_01토공" xfId="4825"/>
    <cellStyle name="_수량산출 구눌하수도_토공(4지구)_토공(4지구)_토공(3지구)_토공(4지구)_01토공(A-)" xfId="4826"/>
    <cellStyle name="_수량산출 구눌하수도_토공(4지구)_토공(4지구)_토공(3지구)_토공(4지구)_G-계산토공(관로)" xfId="4827"/>
    <cellStyle name="_수량산출 구눌하수도_토공(4지구)_토공(4지구)_토공(3지구)_토공(4지구)_운반비" xfId="4828"/>
    <cellStyle name="_수량산출 구눌하수도_토공(4지구)_토공(4지구)_토공(3지구)_토공(4지구)_운반비_총괄자재" xfId="4829"/>
    <cellStyle name="_수량산출 구눌하수도_토공(4지구)_토공(4지구)_토공(3지구)_토공(4지구)_토공(4지구)" xfId="4830"/>
    <cellStyle name="_수량산출 구눌하수도_토공(4지구)_토공(4지구)_토공(3지구)_토공(4지구)_토공(4지구)_01토공" xfId="4831"/>
    <cellStyle name="_수량산출 구눌하수도_토공(4지구)_토공(4지구)_토공(3지구)_토공(4지구)_토공(4지구)_01토공(A-)" xfId="4832"/>
    <cellStyle name="_수량산출 구눌하수도_토공(4지구)_토공(4지구)_토공(3지구)_토공(4지구)_토공(4지구)_G-계산토공(관로)" xfId="4833"/>
    <cellStyle name="_수량산출 구눌하수도_토공(4지구)_토공(4지구)_토공(3지구)_토공(4지구)_토공(4지구)_운반비" xfId="4834"/>
    <cellStyle name="_수량산출 구눌하수도_토공(4지구)_토공(4지구)_토공(3지구)_토공(4지구)_토공(4지구)_운반비_총괄자재" xfId="4835"/>
    <cellStyle name="_수량산출 구눌하수도_토공(4지구)_토공(4지구)_토공(3지구)_토공(4지구)_토공(4지구)_토공-B" xfId="4836"/>
    <cellStyle name="_수량산출 구눌하수도_토공(4지구)_토공(4지구)_토공(3지구)_토공(4지구)_토공-B" xfId="4837"/>
    <cellStyle name="_수량산출 구눌하수도_토공(4지구)_토공(4지구)_토공(3지구)_토공-B" xfId="4838"/>
    <cellStyle name="_수량산출 구눌하수도_토공(4지구)_토공(4지구)_토공(4지구)" xfId="4839"/>
    <cellStyle name="_수량산출 구눌하수도_토공(4지구)_토공(4지구)_토공(4지구)_01토공" xfId="4840"/>
    <cellStyle name="_수량산출 구눌하수도_토공(4지구)_토공(4지구)_토공(4지구)_01토공(A-)" xfId="4841"/>
    <cellStyle name="_수량산출 구눌하수도_토공(4지구)_토공(4지구)_토공(4지구)_G-계산토공(관로)" xfId="4842"/>
    <cellStyle name="_수량산출 구눌하수도_토공(4지구)_토공(4지구)_토공(4지구)_운반비" xfId="4843"/>
    <cellStyle name="_수량산출 구눌하수도_토공(4지구)_토공(4지구)_토공(4지구)_운반비_총괄자재" xfId="4844"/>
    <cellStyle name="_수량산출 구눌하수도_토공(4지구)_토공(4지구)_토공(4지구)_토공-B" xfId="4845"/>
    <cellStyle name="_수량산출 구눌하수도_토공(4지구)_토공(4지구)_토공-B" xfId="4846"/>
    <cellStyle name="_수량산출 구눌하수도_토공(4지구)_토공-B" xfId="4847"/>
    <cellStyle name="_수량산출 구눌하수도_토공-B" xfId="4848"/>
    <cellStyle name="_수량산출 구눌하수도_토적계산서" xfId="27153"/>
    <cellStyle name="_수량산출 음지하천" xfId="4849"/>
    <cellStyle name="_수량산출 음지하천 2" xfId="27154"/>
    <cellStyle name="_수량산출 음지하천_006_부대공(1BL)2" xfId="4850"/>
    <cellStyle name="_수량산출 음지하천_01토공" xfId="4851"/>
    <cellStyle name="_수량산출 음지하천_01토공(A-)" xfId="4852"/>
    <cellStyle name="_수량산출 음지하천_05-가정배수관(WS)" xfId="27155"/>
    <cellStyle name="_수량산출 음지하천_05-가정배수관(WS)_03-관부설공" xfId="27156"/>
    <cellStyle name="_수량산출 음지하천_1-4.가시설공" xfId="27157"/>
    <cellStyle name="_수량산출 음지하천_1-4.가시설공 2" xfId="27158"/>
    <cellStyle name="_수량산출 음지하천_1-4.가시설공_1-4.가시설공" xfId="27159"/>
    <cellStyle name="_수량산출 음지하천_1-4.가시설공_1-4.가시설공 2" xfId="27160"/>
    <cellStyle name="_수량산출 음지하천_2.포장공(제1지구)" xfId="27161"/>
    <cellStyle name="_수량산출 음지하천_2.포장공(제1지구) 2" xfId="27162"/>
    <cellStyle name="_수량산출 음지하천_2.포장공(제1지구)_1-4.가시설공" xfId="27163"/>
    <cellStyle name="_수량산출 음지하천_2.포장공(제1지구)_1-4.가시설공 2" xfId="27164"/>
    <cellStyle name="_수량산출 음지하천_2.포장공(제1지구)_1-4.가시설공_1-4.가시설공" xfId="27165"/>
    <cellStyle name="_수량산출 음지하천_2.포장공(제1지구)_1-4.가시설공_1-4.가시설공 2" xfId="27166"/>
    <cellStyle name="_수량산출 음지하천_G-계산토공(관로)" xfId="4853"/>
    <cellStyle name="_수량산출 음지하천_OS_3 관부설공1" xfId="27167"/>
    <cellStyle name="_수량산출 음지하천_OS_3 관부설공1_3 관부설공" xfId="27168"/>
    <cellStyle name="_수량산출 음지하천_OS_3 관부설공1_3 관부설공-1" xfId="27169"/>
    <cellStyle name="_수량산출 음지하천_관로부(백신)" xfId="27170"/>
    <cellStyle name="_수량산출 음지하천_금산제수량(전체최종)" xfId="4854"/>
    <cellStyle name="_수량산출 음지하천_금산제수량(전체최종) 2" xfId="27171"/>
    <cellStyle name="_수량산출 음지하천_금산제수량(전체최종)_006_부대공(1BL)2" xfId="4855"/>
    <cellStyle name="_수량산출 음지하천_금산제수량(전체최종)_01토공" xfId="4856"/>
    <cellStyle name="_수량산출 음지하천_금산제수량(전체최종)_01토공(A-)" xfId="4857"/>
    <cellStyle name="_수량산출 음지하천_금산제수량(전체최종)_05-가정배수관(WS)" xfId="27172"/>
    <cellStyle name="_수량산출 음지하천_금산제수량(전체최종)_05-가정배수관(WS)_03-관부설공" xfId="27173"/>
    <cellStyle name="_수량산출 음지하천_금산제수량(전체최종)_1-4.가시설공" xfId="27174"/>
    <cellStyle name="_수량산출 음지하천_금산제수량(전체최종)_1-4.가시설공 2" xfId="27175"/>
    <cellStyle name="_수량산출 음지하천_금산제수량(전체최종)_1-4.가시설공_1-4.가시설공" xfId="27176"/>
    <cellStyle name="_수량산출 음지하천_금산제수량(전체최종)_1-4.가시설공_1-4.가시설공 2" xfId="27177"/>
    <cellStyle name="_수량산출 음지하천_금산제수량(전체최종)_2.포장공(제1지구)" xfId="27178"/>
    <cellStyle name="_수량산출 음지하천_금산제수량(전체최종)_2.포장공(제1지구) 2" xfId="27179"/>
    <cellStyle name="_수량산출 음지하천_금산제수량(전체최종)_2.포장공(제1지구)_1-4.가시설공" xfId="27180"/>
    <cellStyle name="_수량산출 음지하천_금산제수량(전체최종)_2.포장공(제1지구)_1-4.가시설공 2" xfId="27181"/>
    <cellStyle name="_수량산출 음지하천_금산제수량(전체최종)_2.포장공(제1지구)_1-4.가시설공_1-4.가시설공" xfId="27182"/>
    <cellStyle name="_수량산출 음지하천_금산제수량(전체최종)_2.포장공(제1지구)_1-4.가시설공_1-4.가시설공 2" xfId="27183"/>
    <cellStyle name="_수량산출 음지하천_금산제수량(전체최종)_G-계산토공(관로)" xfId="4858"/>
    <cellStyle name="_수량산출 음지하천_금산제수량(전체최종)_OS_3 관부설공1" xfId="27184"/>
    <cellStyle name="_수량산출 음지하천_금산제수량(전체최종)_OS_3 관부설공1_3 관부설공" xfId="27185"/>
    <cellStyle name="_수량산출 음지하천_금산제수량(전체최종)_OS_3 관부설공1_3 관부설공-1" xfId="27186"/>
    <cellStyle name="_수량산출 음지하천_금산제수량(전체최종)_관로부(백신)" xfId="27187"/>
    <cellStyle name="_수량산출 음지하천_금산제수량(전체최종)_수량산출서(가담2리)" xfId="4859"/>
    <cellStyle name="_수량산출 음지하천_금산제수량(전체최종)_수량산출서(가담2리)_006_부대공(1BL)2" xfId="4860"/>
    <cellStyle name="_수량산출 음지하천_금산제수량(전체최종)_수량산출서(가담2리)_수량산출서(가담2리)" xfId="4861"/>
    <cellStyle name="_수량산출 음지하천_금산제수량(전체최종)_수량산출서(가담2리)_수량산출서(가담2리)_006_부대공(1BL)2" xfId="4862"/>
    <cellStyle name="_수량산출 음지하천_금산제수량(전체최종)_수량산출서(가담2리)_수량산출서(가담2리)_오수본관수량산출(가담2)" xfId="4863"/>
    <cellStyle name="_수량산출 음지하천_금산제수량(전체최종)_수량산출서(가담2리)_수량산출서(가담2리)_오수본관수량산출(가담2)_006_부대공(1BL)2" xfId="4864"/>
    <cellStyle name="_수량산출 음지하천_금산제수량(전체최종)_수량산출서(곡교리)" xfId="4865"/>
    <cellStyle name="_수량산출 음지하천_금산제수량(전체최종)_수량산출서(곡교리)_006_부대공(1BL)2" xfId="4866"/>
    <cellStyle name="_수량산출 음지하천_금산제수량(전체최종)_수량산출서(곡교리)_수량산출서(가담2리)" xfId="4867"/>
    <cellStyle name="_수량산출 음지하천_금산제수량(전체최종)_수량산출서(곡교리)_수량산출서(가담2리)_006_부대공(1BL)2" xfId="4868"/>
    <cellStyle name="_수량산출 음지하천_금산제수량(전체최종)_수량산출서(곡교리)_수량산출서(가담2리)_오수본관수량산출(가담2)" xfId="4869"/>
    <cellStyle name="_수량산출 음지하천_금산제수량(전체최종)_수량산출서(곡교리)_수량산출서(가담2리)_오수본관수량산출(가담2)_006_부대공(1BL)2" xfId="4870"/>
    <cellStyle name="_수량산출 음지하천_금산제수량(전체최종)_오수본관수량산출(가담2)" xfId="4871"/>
    <cellStyle name="_수량산출 음지하천_금산제수량(전체최종)_오수본관수량산출(가담2)_006_부대공(1BL)2" xfId="4872"/>
    <cellStyle name="_수량산출 음지하천_금산제수량(전체최종)_우수3_관부설공●" xfId="27188"/>
    <cellStyle name="_수량산출 음지하천_금산제수량(전체최종)_우수3_관부설공●_03-관부설공" xfId="27189"/>
    <cellStyle name="_수량산출 음지하천_금산제수량(전체최종)_운반비" xfId="4873"/>
    <cellStyle name="_수량산출 음지하천_금산제수량(전체최종)_운반비_총괄자재" xfId="4874"/>
    <cellStyle name="_수량산출 음지하천_금산제수량(전체최종)_취수시설" xfId="27190"/>
    <cellStyle name="_수량산출 음지하천_금산제수량(전체최종)_토공(3지구)" xfId="4875"/>
    <cellStyle name="_수량산출 음지하천_금산제수량(전체최종)_토공(3지구)_01토공" xfId="4876"/>
    <cellStyle name="_수량산출 음지하천_금산제수량(전체최종)_토공(3지구)_01토공(A-)" xfId="4877"/>
    <cellStyle name="_수량산출 음지하천_금산제수량(전체최종)_토공(3지구)_G-계산토공(관로)" xfId="4878"/>
    <cellStyle name="_수량산출 음지하천_금산제수량(전체최종)_토공(3지구)_운반비" xfId="4879"/>
    <cellStyle name="_수량산출 음지하천_금산제수량(전체최종)_토공(3지구)_운반비_총괄자재" xfId="4880"/>
    <cellStyle name="_수량산출 음지하천_금산제수량(전체최종)_토공(3지구)_토공(4지구)" xfId="4881"/>
    <cellStyle name="_수량산출 음지하천_금산제수량(전체최종)_토공(3지구)_토공(4지구)_01토공" xfId="4882"/>
    <cellStyle name="_수량산출 음지하천_금산제수량(전체최종)_토공(3지구)_토공(4지구)_01토공(A-)" xfId="4883"/>
    <cellStyle name="_수량산출 음지하천_금산제수량(전체최종)_토공(3지구)_토공(4지구)_G-계산토공(관로)" xfId="4884"/>
    <cellStyle name="_수량산출 음지하천_금산제수량(전체최종)_토공(3지구)_토공(4지구)_운반비" xfId="4885"/>
    <cellStyle name="_수량산출 음지하천_금산제수량(전체최종)_토공(3지구)_토공(4지구)_운반비_총괄자재" xfId="4886"/>
    <cellStyle name="_수량산출 음지하천_금산제수량(전체최종)_토공(3지구)_토공(4지구)_토공(4지구)" xfId="4887"/>
    <cellStyle name="_수량산출 음지하천_금산제수량(전체최종)_토공(3지구)_토공(4지구)_토공(4지구)_01토공" xfId="4888"/>
    <cellStyle name="_수량산출 음지하천_금산제수량(전체최종)_토공(3지구)_토공(4지구)_토공(4지구)_01토공(A-)" xfId="4889"/>
    <cellStyle name="_수량산출 음지하천_금산제수량(전체최종)_토공(3지구)_토공(4지구)_토공(4지구)_G-계산토공(관로)" xfId="4890"/>
    <cellStyle name="_수량산출 음지하천_금산제수량(전체최종)_토공(3지구)_토공(4지구)_토공(4지구)_운반비" xfId="4891"/>
    <cellStyle name="_수량산출 음지하천_금산제수량(전체최종)_토공(3지구)_토공(4지구)_토공(4지구)_운반비_총괄자재" xfId="4892"/>
    <cellStyle name="_수량산출 음지하천_금산제수량(전체최종)_토공(3지구)_토공(4지구)_토공(4지구)_토공-B" xfId="4893"/>
    <cellStyle name="_수량산출 음지하천_금산제수량(전체최종)_토공(3지구)_토공(4지구)_토공-B" xfId="4894"/>
    <cellStyle name="_수량산출 음지하천_금산제수량(전체최종)_토공(3지구)_토공-B" xfId="4895"/>
    <cellStyle name="_수량산출 음지하천_금산제수량(전체최종)_토공(4지구)" xfId="4896"/>
    <cellStyle name="_수량산출 음지하천_금산제수량(전체최종)_토공(4지구)_01토공" xfId="4897"/>
    <cellStyle name="_수량산출 음지하천_금산제수량(전체최종)_토공(4지구)_01토공(A-)" xfId="4898"/>
    <cellStyle name="_수량산출 음지하천_금산제수량(전체최종)_토공(4지구)_G-계산토공(관로)" xfId="4899"/>
    <cellStyle name="_수량산출 음지하천_금산제수량(전체최종)_토공(4지구)_운반비" xfId="4900"/>
    <cellStyle name="_수량산출 음지하천_금산제수량(전체최종)_토공(4지구)_운반비_총괄자재" xfId="4901"/>
    <cellStyle name="_수량산출 음지하천_금산제수량(전체최종)_토공(4지구)_토공(4지구)" xfId="4902"/>
    <cellStyle name="_수량산출 음지하천_금산제수량(전체최종)_토공(4지구)_토공(4지구)_01토공" xfId="4903"/>
    <cellStyle name="_수량산출 음지하천_금산제수량(전체최종)_토공(4지구)_토공(4지구)_01토공(A-)" xfId="4904"/>
    <cellStyle name="_수량산출 음지하천_금산제수량(전체최종)_토공(4지구)_토공(4지구)_G-계산토공(관로)" xfId="4905"/>
    <cellStyle name="_수량산출 음지하천_금산제수량(전체최종)_토공(4지구)_토공(4지구)_운반비" xfId="4906"/>
    <cellStyle name="_수량산출 음지하천_금산제수량(전체최종)_토공(4지구)_토공(4지구)_운반비_총괄자재" xfId="4907"/>
    <cellStyle name="_수량산출 음지하천_금산제수량(전체최종)_토공(4지구)_토공(4지구)_토공(3지구)" xfId="4908"/>
    <cellStyle name="_수량산출 음지하천_금산제수량(전체최종)_토공(4지구)_토공(4지구)_토공(3지구)_01토공" xfId="4909"/>
    <cellStyle name="_수량산출 음지하천_금산제수량(전체최종)_토공(4지구)_토공(4지구)_토공(3지구)_01토공(A-)" xfId="4910"/>
    <cellStyle name="_수량산출 음지하천_금산제수량(전체최종)_토공(4지구)_토공(4지구)_토공(3지구)_G-계산토공(관로)" xfId="4911"/>
    <cellStyle name="_수량산출 음지하천_금산제수량(전체최종)_토공(4지구)_토공(4지구)_토공(3지구)_운반비" xfId="4912"/>
    <cellStyle name="_수량산출 음지하천_금산제수량(전체최종)_토공(4지구)_토공(4지구)_토공(3지구)_운반비_총괄자재" xfId="4913"/>
    <cellStyle name="_수량산출 음지하천_금산제수량(전체최종)_토공(4지구)_토공(4지구)_토공(3지구)_토공(4지구)" xfId="4914"/>
    <cellStyle name="_수량산출 음지하천_금산제수량(전체최종)_토공(4지구)_토공(4지구)_토공(3지구)_토공(4지구)_01토공" xfId="4915"/>
    <cellStyle name="_수량산출 음지하천_금산제수량(전체최종)_토공(4지구)_토공(4지구)_토공(3지구)_토공(4지구)_01토공(A-)" xfId="4916"/>
    <cellStyle name="_수량산출 음지하천_금산제수량(전체최종)_토공(4지구)_토공(4지구)_토공(3지구)_토공(4지구)_G-계산토공(관로)" xfId="4917"/>
    <cellStyle name="_수량산출 음지하천_금산제수량(전체최종)_토공(4지구)_토공(4지구)_토공(3지구)_토공(4지구)_운반비" xfId="4918"/>
    <cellStyle name="_수량산출 음지하천_금산제수량(전체최종)_토공(4지구)_토공(4지구)_토공(3지구)_토공(4지구)_운반비_총괄자재" xfId="4919"/>
    <cellStyle name="_수량산출 음지하천_금산제수량(전체최종)_토공(4지구)_토공(4지구)_토공(3지구)_토공(4지구)_토공(4지구)" xfId="4920"/>
    <cellStyle name="_수량산출 음지하천_금산제수량(전체최종)_토공(4지구)_토공(4지구)_토공(3지구)_토공(4지구)_토공(4지구)_01토공" xfId="4921"/>
    <cellStyle name="_수량산출 음지하천_금산제수량(전체최종)_토공(4지구)_토공(4지구)_토공(3지구)_토공(4지구)_토공(4지구)_01토공(A-)" xfId="4922"/>
    <cellStyle name="_수량산출 음지하천_금산제수량(전체최종)_토공(4지구)_토공(4지구)_토공(3지구)_토공(4지구)_토공(4지구)_G-계산토공(관로)" xfId="4923"/>
    <cellStyle name="_수량산출 음지하천_금산제수량(전체최종)_토공(4지구)_토공(4지구)_토공(3지구)_토공(4지구)_토공(4지구)_운반비" xfId="4924"/>
    <cellStyle name="_수량산출 음지하천_금산제수량(전체최종)_토공(4지구)_토공(4지구)_토공(3지구)_토공(4지구)_토공(4지구)_운반비_총괄자재" xfId="4925"/>
    <cellStyle name="_수량산출 음지하천_금산제수량(전체최종)_토공(4지구)_토공(4지구)_토공(3지구)_토공(4지구)_토공(4지구)_토공-B" xfId="4926"/>
    <cellStyle name="_수량산출 음지하천_금산제수량(전체최종)_토공(4지구)_토공(4지구)_토공(3지구)_토공(4지구)_토공-B" xfId="4927"/>
    <cellStyle name="_수량산출 음지하천_금산제수량(전체최종)_토공(4지구)_토공(4지구)_토공(3지구)_토공-B" xfId="4928"/>
    <cellStyle name="_수량산출 음지하천_금산제수량(전체최종)_토공(4지구)_토공(4지구)_토공(4지구)" xfId="4929"/>
    <cellStyle name="_수량산출 음지하천_금산제수량(전체최종)_토공(4지구)_토공(4지구)_토공(4지구)_01토공" xfId="4930"/>
    <cellStyle name="_수량산출 음지하천_금산제수량(전체최종)_토공(4지구)_토공(4지구)_토공(4지구)_01토공(A-)" xfId="4931"/>
    <cellStyle name="_수량산출 음지하천_금산제수량(전체최종)_토공(4지구)_토공(4지구)_토공(4지구)_G-계산토공(관로)" xfId="4932"/>
    <cellStyle name="_수량산출 음지하천_금산제수량(전체최종)_토공(4지구)_토공(4지구)_토공(4지구)_운반비" xfId="4933"/>
    <cellStyle name="_수량산출 음지하천_금산제수량(전체최종)_토공(4지구)_토공(4지구)_토공(4지구)_운반비_총괄자재" xfId="4934"/>
    <cellStyle name="_수량산출 음지하천_금산제수량(전체최종)_토공(4지구)_토공(4지구)_토공(4지구)_토공-B" xfId="4935"/>
    <cellStyle name="_수량산출 음지하천_금산제수량(전체최종)_토공(4지구)_토공(4지구)_토공-B" xfId="4936"/>
    <cellStyle name="_수량산출 음지하천_금산제수량(전체최종)_토공(4지구)_토공-B" xfId="4937"/>
    <cellStyle name="_수량산출 음지하천_금산제수량(전체최종)_토공-B" xfId="4938"/>
    <cellStyle name="_수량산출 음지하천_금산제수량(전체최종)_토적계산서" xfId="27191"/>
    <cellStyle name="_수량산출 음지하천_수량산출서(가담2리)" xfId="4939"/>
    <cellStyle name="_수량산출 음지하천_수량산출서(가담2리)_006_부대공(1BL)2" xfId="4940"/>
    <cellStyle name="_수량산출 음지하천_수량산출서(가담2리)_수량산출서(가담2리)" xfId="4941"/>
    <cellStyle name="_수량산출 음지하천_수량산출서(가담2리)_수량산출서(가담2리)_006_부대공(1BL)2" xfId="4942"/>
    <cellStyle name="_수량산출 음지하천_수량산출서(가담2리)_수량산출서(가담2리)_오수본관수량산출(가담2)" xfId="4943"/>
    <cellStyle name="_수량산출 음지하천_수량산출서(가담2리)_수량산출서(가담2리)_오수본관수량산출(가담2)_006_부대공(1BL)2" xfId="4944"/>
    <cellStyle name="_수량산출 음지하천_수량산출서(곡교리)" xfId="4945"/>
    <cellStyle name="_수량산출 음지하천_수량산출서(곡교리)_006_부대공(1BL)2" xfId="4946"/>
    <cellStyle name="_수량산출 음지하천_수량산출서(곡교리)_수량산출서(가담2리)" xfId="4947"/>
    <cellStyle name="_수량산출 음지하천_수량산출서(곡교리)_수량산출서(가담2리)_006_부대공(1BL)2" xfId="4948"/>
    <cellStyle name="_수량산출 음지하천_수량산출서(곡교리)_수량산출서(가담2리)_오수본관수량산출(가담2)" xfId="4949"/>
    <cellStyle name="_수량산출 음지하천_수량산출서(곡교리)_수량산출서(가담2리)_오수본관수량산출(가담2)_006_부대공(1BL)2" xfId="4950"/>
    <cellStyle name="_수량산출 음지하천_오수본관수량산출(가담2)" xfId="4951"/>
    <cellStyle name="_수량산출 음지하천_오수본관수량산출(가담2)_006_부대공(1BL)2" xfId="4952"/>
    <cellStyle name="_수량산출 음지하천_우수3_관부설공●" xfId="27192"/>
    <cellStyle name="_수량산출 음지하천_우수3_관부설공●_03-관부설공" xfId="27193"/>
    <cellStyle name="_수량산출 음지하천_운반비" xfId="4953"/>
    <cellStyle name="_수량산출 음지하천_운반비_총괄자재" xfId="4954"/>
    <cellStyle name="_수량산출 음지하천_취수시설" xfId="27194"/>
    <cellStyle name="_수량산출 음지하천_토공(3지구)" xfId="4955"/>
    <cellStyle name="_수량산출 음지하천_토공(3지구)_01토공" xfId="4956"/>
    <cellStyle name="_수량산출 음지하천_토공(3지구)_01토공(A-)" xfId="4957"/>
    <cellStyle name="_수량산출 음지하천_토공(3지구)_G-계산토공(관로)" xfId="4958"/>
    <cellStyle name="_수량산출 음지하천_토공(3지구)_운반비" xfId="4959"/>
    <cellStyle name="_수량산출 음지하천_토공(3지구)_운반비_총괄자재" xfId="4960"/>
    <cellStyle name="_수량산출 음지하천_토공(3지구)_토공(4지구)" xfId="4961"/>
    <cellStyle name="_수량산출 음지하천_토공(3지구)_토공(4지구)_01토공" xfId="4962"/>
    <cellStyle name="_수량산출 음지하천_토공(3지구)_토공(4지구)_01토공(A-)" xfId="4963"/>
    <cellStyle name="_수량산출 음지하천_토공(3지구)_토공(4지구)_G-계산토공(관로)" xfId="4964"/>
    <cellStyle name="_수량산출 음지하천_토공(3지구)_토공(4지구)_운반비" xfId="4965"/>
    <cellStyle name="_수량산출 음지하천_토공(3지구)_토공(4지구)_운반비_총괄자재" xfId="4966"/>
    <cellStyle name="_수량산출 음지하천_토공(3지구)_토공(4지구)_토공(4지구)" xfId="4967"/>
    <cellStyle name="_수량산출 음지하천_토공(3지구)_토공(4지구)_토공(4지구)_01토공" xfId="4968"/>
    <cellStyle name="_수량산출 음지하천_토공(3지구)_토공(4지구)_토공(4지구)_01토공(A-)" xfId="4969"/>
    <cellStyle name="_수량산출 음지하천_토공(3지구)_토공(4지구)_토공(4지구)_G-계산토공(관로)" xfId="4970"/>
    <cellStyle name="_수량산출 음지하천_토공(3지구)_토공(4지구)_토공(4지구)_운반비" xfId="4971"/>
    <cellStyle name="_수량산출 음지하천_토공(3지구)_토공(4지구)_토공(4지구)_운반비_총괄자재" xfId="4972"/>
    <cellStyle name="_수량산출 음지하천_토공(3지구)_토공(4지구)_토공(4지구)_토공-B" xfId="4973"/>
    <cellStyle name="_수량산출 음지하천_토공(3지구)_토공(4지구)_토공-B" xfId="4974"/>
    <cellStyle name="_수량산출 음지하천_토공(3지구)_토공-B" xfId="4975"/>
    <cellStyle name="_수량산출 음지하천_토공(4지구)" xfId="4976"/>
    <cellStyle name="_수량산출 음지하천_토공(4지구)_01토공" xfId="4977"/>
    <cellStyle name="_수량산출 음지하천_토공(4지구)_01토공(A-)" xfId="4978"/>
    <cellStyle name="_수량산출 음지하천_토공(4지구)_G-계산토공(관로)" xfId="4979"/>
    <cellStyle name="_수량산출 음지하천_토공(4지구)_운반비" xfId="4980"/>
    <cellStyle name="_수량산출 음지하천_토공(4지구)_운반비_총괄자재" xfId="4981"/>
    <cellStyle name="_수량산출 음지하천_토공(4지구)_토공(4지구)" xfId="4982"/>
    <cellStyle name="_수량산출 음지하천_토공(4지구)_토공(4지구)_01토공" xfId="4983"/>
    <cellStyle name="_수량산출 음지하천_토공(4지구)_토공(4지구)_01토공(A-)" xfId="4984"/>
    <cellStyle name="_수량산출 음지하천_토공(4지구)_토공(4지구)_G-계산토공(관로)" xfId="4985"/>
    <cellStyle name="_수량산출 음지하천_토공(4지구)_토공(4지구)_운반비" xfId="4986"/>
    <cellStyle name="_수량산출 음지하천_토공(4지구)_토공(4지구)_운반비_총괄자재" xfId="4987"/>
    <cellStyle name="_수량산출 음지하천_토공(4지구)_토공(4지구)_토공(3지구)" xfId="4988"/>
    <cellStyle name="_수량산출 음지하천_토공(4지구)_토공(4지구)_토공(3지구)_01토공" xfId="4989"/>
    <cellStyle name="_수량산출 음지하천_토공(4지구)_토공(4지구)_토공(3지구)_01토공(A-)" xfId="4990"/>
    <cellStyle name="_수량산출 음지하천_토공(4지구)_토공(4지구)_토공(3지구)_G-계산토공(관로)" xfId="4991"/>
    <cellStyle name="_수량산출 음지하천_토공(4지구)_토공(4지구)_토공(3지구)_운반비" xfId="4992"/>
    <cellStyle name="_수량산출 음지하천_토공(4지구)_토공(4지구)_토공(3지구)_운반비_총괄자재" xfId="4993"/>
    <cellStyle name="_수량산출 음지하천_토공(4지구)_토공(4지구)_토공(3지구)_토공(4지구)" xfId="4994"/>
    <cellStyle name="_수량산출 음지하천_토공(4지구)_토공(4지구)_토공(3지구)_토공(4지구)_01토공" xfId="4995"/>
    <cellStyle name="_수량산출 음지하천_토공(4지구)_토공(4지구)_토공(3지구)_토공(4지구)_01토공(A-)" xfId="4996"/>
    <cellStyle name="_수량산출 음지하천_토공(4지구)_토공(4지구)_토공(3지구)_토공(4지구)_G-계산토공(관로)" xfId="4997"/>
    <cellStyle name="_수량산출 음지하천_토공(4지구)_토공(4지구)_토공(3지구)_토공(4지구)_운반비" xfId="4998"/>
    <cellStyle name="_수량산출 음지하천_토공(4지구)_토공(4지구)_토공(3지구)_토공(4지구)_운반비_총괄자재" xfId="4999"/>
    <cellStyle name="_수량산출 음지하천_토공(4지구)_토공(4지구)_토공(3지구)_토공(4지구)_토공(4지구)" xfId="5000"/>
    <cellStyle name="_수량산출 음지하천_토공(4지구)_토공(4지구)_토공(3지구)_토공(4지구)_토공(4지구)_01토공" xfId="5001"/>
    <cellStyle name="_수량산출 음지하천_토공(4지구)_토공(4지구)_토공(3지구)_토공(4지구)_토공(4지구)_01토공(A-)" xfId="5002"/>
    <cellStyle name="_수량산출 음지하천_토공(4지구)_토공(4지구)_토공(3지구)_토공(4지구)_토공(4지구)_G-계산토공(관로)" xfId="5003"/>
    <cellStyle name="_수량산출 음지하천_토공(4지구)_토공(4지구)_토공(3지구)_토공(4지구)_토공(4지구)_운반비" xfId="5004"/>
    <cellStyle name="_수량산출 음지하천_토공(4지구)_토공(4지구)_토공(3지구)_토공(4지구)_토공(4지구)_운반비_총괄자재" xfId="5005"/>
    <cellStyle name="_수량산출 음지하천_토공(4지구)_토공(4지구)_토공(3지구)_토공(4지구)_토공(4지구)_토공-B" xfId="5006"/>
    <cellStyle name="_수량산출 음지하천_토공(4지구)_토공(4지구)_토공(3지구)_토공(4지구)_토공-B" xfId="5007"/>
    <cellStyle name="_수량산출 음지하천_토공(4지구)_토공(4지구)_토공(3지구)_토공-B" xfId="5008"/>
    <cellStyle name="_수량산출 음지하천_토공(4지구)_토공(4지구)_토공(4지구)" xfId="5009"/>
    <cellStyle name="_수량산출 음지하천_토공(4지구)_토공(4지구)_토공(4지구)_01토공" xfId="5010"/>
    <cellStyle name="_수량산출 음지하천_토공(4지구)_토공(4지구)_토공(4지구)_01토공(A-)" xfId="5011"/>
    <cellStyle name="_수량산출 음지하천_토공(4지구)_토공(4지구)_토공(4지구)_G-계산토공(관로)" xfId="5012"/>
    <cellStyle name="_수량산출 음지하천_토공(4지구)_토공(4지구)_토공(4지구)_운반비" xfId="5013"/>
    <cellStyle name="_수량산출 음지하천_토공(4지구)_토공(4지구)_토공(4지구)_운반비_총괄자재" xfId="5014"/>
    <cellStyle name="_수량산출 음지하천_토공(4지구)_토공(4지구)_토공(4지구)_토공-B" xfId="5015"/>
    <cellStyle name="_수량산출 음지하천_토공(4지구)_토공(4지구)_토공-B" xfId="5016"/>
    <cellStyle name="_수량산출 음지하천_토공(4지구)_토공-B" xfId="5017"/>
    <cellStyle name="_수량산출 음지하천_토공-B" xfId="5018"/>
    <cellStyle name="_수량산출 음지하천_토적계산서" xfId="27195"/>
    <cellStyle name="_수량산출서" xfId="5019"/>
    <cellStyle name="_수량산출서 2" xfId="5020"/>
    <cellStyle name="_수량산출서 3" xfId="27196"/>
    <cellStyle name="_수량산출서 4" xfId="27197"/>
    <cellStyle name="_수량산출서 5" xfId="27198"/>
    <cellStyle name="_수량산출서 6" xfId="27199"/>
    <cellStyle name="_수량산출서 7" xfId="27200"/>
    <cellStyle name="_수량산출서 8" xfId="27201"/>
    <cellStyle name="_수량산출서(1공구)" xfId="5021"/>
    <cellStyle name="_수량산출서(1공구) 2" xfId="5022"/>
    <cellStyle name="_수량산출서(1공구) 3" xfId="27202"/>
    <cellStyle name="_수량산출서(1공구) 4" xfId="27203"/>
    <cellStyle name="_수량산출서(1공구) 5" xfId="27204"/>
    <cellStyle name="_수량산출서(1공구) 6" xfId="27205"/>
    <cellStyle name="_수량산출서(1공구) 7" xfId="27206"/>
    <cellStyle name="_수량산출서(1공구) 8" xfId="27207"/>
    <cellStyle name="_수량산출서(1공구)_00.배수설비공" xfId="5023"/>
    <cellStyle name="_수량산출서(1공구)_00.배수설비공 2" xfId="27208"/>
    <cellStyle name="_수량산출서(1공구)_00.배수설비공 3" xfId="27209"/>
    <cellStyle name="_수량산출서(1공구)_00.배수설비공 4" xfId="27210"/>
    <cellStyle name="_수량산출서(1공구)_00.배수설비공 5" xfId="27211"/>
    <cellStyle name="_수량산출서(1공구)_00.배수설비공 6" xfId="27212"/>
    <cellStyle name="_수량산출서(1공구)_00.배수설비공 7" xfId="27213"/>
    <cellStyle name="_수량산출서(1공구)_00.배수설비공 8" xfId="27214"/>
    <cellStyle name="_수량산출서(1공구)_013.관로공(일과)" xfId="5024"/>
    <cellStyle name="_수량산출서(1공구)_013.관로공(일과) 2" xfId="27215"/>
    <cellStyle name="_수량산출서(1공구)_013.관로공(일과) 3" xfId="27216"/>
    <cellStyle name="_수량산출서(1공구)_013.관로공(일과) 4" xfId="27217"/>
    <cellStyle name="_수량산출서(1공구)_013.관로공(일과) 5" xfId="27218"/>
    <cellStyle name="_수량산출서(1공구)_013.관로공(일과) 6" xfId="27219"/>
    <cellStyle name="_수량산출서(1공구)_013.관로공(일과) 7" xfId="27220"/>
    <cellStyle name="_수량산출서(1공구)_013.관로공(일과) 8" xfId="27221"/>
    <cellStyle name="_수량산출서(1공구)_013.관로공(화순)" xfId="5025"/>
    <cellStyle name="_수량산출서(1공구)_013.관로공(화순) 2" xfId="27222"/>
    <cellStyle name="_수량산출서(1공구)_013.관로공(화순) 3" xfId="27223"/>
    <cellStyle name="_수량산출서(1공구)_013.관로공(화순) 4" xfId="27224"/>
    <cellStyle name="_수량산출서(1공구)_013.관로공(화순) 5" xfId="27225"/>
    <cellStyle name="_수량산출서(1공구)_013.관로공(화순) 6" xfId="27226"/>
    <cellStyle name="_수량산출서(1공구)_013.관로공(화순) 7" xfId="27227"/>
    <cellStyle name="_수량산출서(1공구)_013.관로공(화순) 8" xfId="27228"/>
    <cellStyle name="_수량산출서(1공구)_02.토공" xfId="5026"/>
    <cellStyle name="_수량산출서(1공구)_02.토공 2" xfId="27229"/>
    <cellStyle name="_수량산출서(1공구)_02.토공 3" xfId="27230"/>
    <cellStyle name="_수량산출서(1공구)_02.토공 4" xfId="27231"/>
    <cellStyle name="_수량산출서(1공구)_02.토공 5" xfId="27232"/>
    <cellStyle name="_수량산출서(1공구)_02.토공 6" xfId="27233"/>
    <cellStyle name="_수량산출서(1공구)_02.토공 7" xfId="27234"/>
    <cellStyle name="_수량산출서(1공구)_02.토공 8" xfId="27235"/>
    <cellStyle name="_수량산출서(1공구)_03.관로공" xfId="5027"/>
    <cellStyle name="_수량산출서(1공구)_03.관로공 2" xfId="27236"/>
    <cellStyle name="_수량산출서(1공구)_03.관로공 3" xfId="27237"/>
    <cellStyle name="_수량산출서(1공구)_03.관로공 4" xfId="27238"/>
    <cellStyle name="_수량산출서(1공구)_03.관로공 5" xfId="27239"/>
    <cellStyle name="_수량산출서(1공구)_03.관로공 6" xfId="27240"/>
    <cellStyle name="_수량산출서(1공구)_03.관로공 7" xfId="27241"/>
    <cellStyle name="_수량산출서(1공구)_03.관로공 8" xfId="27242"/>
    <cellStyle name="_수량산출서(1공구)_05.구조물공" xfId="5028"/>
    <cellStyle name="_수량산출서(1공구)_05.구조물공 2" xfId="5029"/>
    <cellStyle name="_수량산출서(1공구)_05.구조물공 3" xfId="27243"/>
    <cellStyle name="_수량산출서(1공구)_05.구조물공 4" xfId="27244"/>
    <cellStyle name="_수량산출서(1공구)_05.구조물공 5" xfId="27245"/>
    <cellStyle name="_수량산출서(1공구)_05.구조물공 6" xfId="27246"/>
    <cellStyle name="_수량산출서(1공구)_05.구조물공 7" xfId="27247"/>
    <cellStyle name="_수량산출서(1공구)_05.구조물공 8" xfId="27248"/>
    <cellStyle name="_수량산출서(1공구)_05.구조물공_00.배수설비공" xfId="5030"/>
    <cellStyle name="_수량산출서(1공구)_05.구조물공_00.배수설비공 2" xfId="27249"/>
    <cellStyle name="_수량산출서(1공구)_05.구조물공_00.배수설비공 3" xfId="27250"/>
    <cellStyle name="_수량산출서(1공구)_05.구조물공_00.배수설비공 4" xfId="27251"/>
    <cellStyle name="_수량산출서(1공구)_05.구조물공_00.배수설비공 5" xfId="27252"/>
    <cellStyle name="_수량산출서(1공구)_05.구조물공_00.배수설비공 6" xfId="27253"/>
    <cellStyle name="_수량산출서(1공구)_05.구조물공_00.배수설비공 7" xfId="27254"/>
    <cellStyle name="_수량산출서(1공구)_05.구조물공_00.배수설비공 8" xfId="27255"/>
    <cellStyle name="_수량산출서(1공구)_05.구조물공_013.관로공(일과)" xfId="5031"/>
    <cellStyle name="_수량산출서(1공구)_05.구조물공_013.관로공(일과) 2" xfId="27256"/>
    <cellStyle name="_수량산출서(1공구)_05.구조물공_013.관로공(일과) 3" xfId="27257"/>
    <cellStyle name="_수량산출서(1공구)_05.구조물공_013.관로공(일과) 4" xfId="27258"/>
    <cellStyle name="_수량산출서(1공구)_05.구조물공_013.관로공(일과) 5" xfId="27259"/>
    <cellStyle name="_수량산출서(1공구)_05.구조물공_013.관로공(일과) 6" xfId="27260"/>
    <cellStyle name="_수량산출서(1공구)_05.구조물공_013.관로공(일과) 7" xfId="27261"/>
    <cellStyle name="_수량산출서(1공구)_05.구조물공_013.관로공(일과) 8" xfId="27262"/>
    <cellStyle name="_수량산출서(1공구)_05.구조물공_013.관로공(화순)" xfId="5032"/>
    <cellStyle name="_수량산출서(1공구)_05.구조물공_013.관로공(화순) 2" xfId="27263"/>
    <cellStyle name="_수량산출서(1공구)_05.구조물공_013.관로공(화순) 3" xfId="27264"/>
    <cellStyle name="_수량산출서(1공구)_05.구조물공_013.관로공(화순) 4" xfId="27265"/>
    <cellStyle name="_수량산출서(1공구)_05.구조물공_013.관로공(화순) 5" xfId="27266"/>
    <cellStyle name="_수량산출서(1공구)_05.구조물공_013.관로공(화순) 6" xfId="27267"/>
    <cellStyle name="_수량산출서(1공구)_05.구조물공_013.관로공(화순) 7" xfId="27268"/>
    <cellStyle name="_수량산출서(1공구)_05.구조물공_013.관로공(화순) 8" xfId="27269"/>
    <cellStyle name="_수량산출서(1공구)_05.구조물공_02.토공" xfId="5033"/>
    <cellStyle name="_수량산출서(1공구)_05.구조물공_02.토공 2" xfId="27270"/>
    <cellStyle name="_수량산출서(1공구)_05.구조물공_02.토공 3" xfId="27271"/>
    <cellStyle name="_수량산출서(1공구)_05.구조물공_02.토공 4" xfId="27272"/>
    <cellStyle name="_수량산출서(1공구)_05.구조물공_02.토공 5" xfId="27273"/>
    <cellStyle name="_수량산출서(1공구)_05.구조물공_02.토공 6" xfId="27274"/>
    <cellStyle name="_수량산출서(1공구)_05.구조물공_02.토공 7" xfId="27275"/>
    <cellStyle name="_수량산출서(1공구)_05.구조물공_02.토공 8" xfId="27276"/>
    <cellStyle name="_수량산출서(1공구)_05.구조물공_03.관로공" xfId="5034"/>
    <cellStyle name="_수량산출서(1공구)_05.구조물공_03.관로공 2" xfId="27277"/>
    <cellStyle name="_수량산출서(1공구)_05.구조물공_03.관로공 3" xfId="27278"/>
    <cellStyle name="_수량산출서(1공구)_05.구조물공_03.관로공 4" xfId="27279"/>
    <cellStyle name="_수량산출서(1공구)_05.구조물공_03.관로공 5" xfId="27280"/>
    <cellStyle name="_수량산출서(1공구)_05.구조물공_03.관로공 6" xfId="27281"/>
    <cellStyle name="_수량산출서(1공구)_05.구조물공_03.관로공 7" xfId="27282"/>
    <cellStyle name="_수량산출서(1공구)_05.구조물공_03.관로공 8" xfId="27283"/>
    <cellStyle name="_수량산출서(1공구)_05.구조물공_관로공BOQ" xfId="5035"/>
    <cellStyle name="_수량산출서(1공구)_05.구조물공_관로공BOQ 2" xfId="27284"/>
    <cellStyle name="_수량산출서(1공구)_05.구조물공_관로공BOQ 3" xfId="27285"/>
    <cellStyle name="_수량산출서(1공구)_05.구조물공_관로공BOQ 4" xfId="27286"/>
    <cellStyle name="_수량산출서(1공구)_05.구조물공_관로공BOQ 5" xfId="27287"/>
    <cellStyle name="_수량산출서(1공구)_05.구조물공_관로공BOQ 6" xfId="27288"/>
    <cellStyle name="_수량산출서(1공구)_05.구조물공_관로공BOQ 7" xfId="27289"/>
    <cellStyle name="_수량산출서(1공구)_05.구조물공_관로공BOQ 8" xfId="27290"/>
    <cellStyle name="_수량산출서(1공구)_05.구조물공_관로수량집계" xfId="5036"/>
    <cellStyle name="_수량산출서(1공구)_05.구조물공_관로수량집계 2" xfId="27291"/>
    <cellStyle name="_수량산출서(1공구)_05.구조물공_관로수량집계 3" xfId="27292"/>
    <cellStyle name="_수량산출서(1공구)_05.구조물공_관로수량집계 4" xfId="27293"/>
    <cellStyle name="_수량산출서(1공구)_05.구조물공_관로수량집계 5" xfId="27294"/>
    <cellStyle name="_수량산출서(1공구)_05.구조물공_관로수량집계 6" xfId="27295"/>
    <cellStyle name="_수량산출서(1공구)_05.구조물공_관로수량집계 7" xfId="27296"/>
    <cellStyle name="_수량산출서(1공구)_05.구조물공_관로수량집계 8" xfId="27297"/>
    <cellStyle name="_수량산출서(1공구)_05.구조물공_내역적용수량" xfId="5037"/>
    <cellStyle name="_수량산출서(1공구)_05.구조물공_내역적용수량 2" xfId="27298"/>
    <cellStyle name="_수량산출서(1공구)_05.구조물공_내역적용수량 3" xfId="27299"/>
    <cellStyle name="_수량산출서(1공구)_05.구조물공_내역적용수량 4" xfId="27300"/>
    <cellStyle name="_수량산출서(1공구)_05.구조물공_내역적용수량 5" xfId="27301"/>
    <cellStyle name="_수량산출서(1공구)_05.구조물공_내역적용수량 6" xfId="27302"/>
    <cellStyle name="_수량산출서(1공구)_05.구조물공_내역적용수량 7" xfId="27303"/>
    <cellStyle name="_수량산출서(1공구)_05.구조물공_내역적용수량 8" xfId="27304"/>
    <cellStyle name="_수량산출서(1공구)_2-4.맨홀토공" xfId="5038"/>
    <cellStyle name="_수량산출서(1공구)_2-4.맨홀토공 2" xfId="5039"/>
    <cellStyle name="_수량산출서(1공구)_2-4.맨홀토공 3" xfId="27305"/>
    <cellStyle name="_수량산출서(1공구)_2-4.맨홀토공 4" xfId="27306"/>
    <cellStyle name="_수량산출서(1공구)_2-4.맨홀토공 5" xfId="27307"/>
    <cellStyle name="_수량산출서(1공구)_2-4.맨홀토공 6" xfId="27308"/>
    <cellStyle name="_수량산출서(1공구)_2-4.맨홀토공 7" xfId="27309"/>
    <cellStyle name="_수량산출서(1공구)_2-4.맨홀토공 8" xfId="27310"/>
    <cellStyle name="_수량산출서(1공구)_2-4.맨홀토공_00.배수설비공" xfId="5040"/>
    <cellStyle name="_수량산출서(1공구)_2-4.맨홀토공_00.배수설비공 2" xfId="27311"/>
    <cellStyle name="_수량산출서(1공구)_2-4.맨홀토공_00.배수설비공 3" xfId="27312"/>
    <cellStyle name="_수량산출서(1공구)_2-4.맨홀토공_00.배수설비공 4" xfId="27313"/>
    <cellStyle name="_수량산출서(1공구)_2-4.맨홀토공_00.배수설비공 5" xfId="27314"/>
    <cellStyle name="_수량산출서(1공구)_2-4.맨홀토공_00.배수설비공 6" xfId="27315"/>
    <cellStyle name="_수량산출서(1공구)_2-4.맨홀토공_00.배수설비공 7" xfId="27316"/>
    <cellStyle name="_수량산출서(1공구)_2-4.맨홀토공_00.배수설비공 8" xfId="27317"/>
    <cellStyle name="_수량산출서(1공구)_2-4.맨홀토공_013.관로공(일과)" xfId="5041"/>
    <cellStyle name="_수량산출서(1공구)_2-4.맨홀토공_013.관로공(일과) 2" xfId="27318"/>
    <cellStyle name="_수량산출서(1공구)_2-4.맨홀토공_013.관로공(일과) 3" xfId="27319"/>
    <cellStyle name="_수량산출서(1공구)_2-4.맨홀토공_013.관로공(일과) 4" xfId="27320"/>
    <cellStyle name="_수량산출서(1공구)_2-4.맨홀토공_013.관로공(일과) 5" xfId="27321"/>
    <cellStyle name="_수량산출서(1공구)_2-4.맨홀토공_013.관로공(일과) 6" xfId="27322"/>
    <cellStyle name="_수량산출서(1공구)_2-4.맨홀토공_013.관로공(일과) 7" xfId="27323"/>
    <cellStyle name="_수량산출서(1공구)_2-4.맨홀토공_013.관로공(일과) 8" xfId="27324"/>
    <cellStyle name="_수량산출서(1공구)_2-4.맨홀토공_013.관로공(화순)" xfId="5042"/>
    <cellStyle name="_수량산출서(1공구)_2-4.맨홀토공_013.관로공(화순) 2" xfId="27325"/>
    <cellStyle name="_수량산출서(1공구)_2-4.맨홀토공_013.관로공(화순) 3" xfId="27326"/>
    <cellStyle name="_수량산출서(1공구)_2-4.맨홀토공_013.관로공(화순) 4" xfId="27327"/>
    <cellStyle name="_수량산출서(1공구)_2-4.맨홀토공_013.관로공(화순) 5" xfId="27328"/>
    <cellStyle name="_수량산출서(1공구)_2-4.맨홀토공_013.관로공(화순) 6" xfId="27329"/>
    <cellStyle name="_수량산출서(1공구)_2-4.맨홀토공_013.관로공(화순) 7" xfId="27330"/>
    <cellStyle name="_수량산출서(1공구)_2-4.맨홀토공_013.관로공(화순) 8" xfId="27331"/>
    <cellStyle name="_수량산출서(1공구)_2-4.맨홀토공_02.토공" xfId="5043"/>
    <cellStyle name="_수량산출서(1공구)_2-4.맨홀토공_02.토공 2" xfId="27332"/>
    <cellStyle name="_수량산출서(1공구)_2-4.맨홀토공_02.토공 3" xfId="27333"/>
    <cellStyle name="_수량산출서(1공구)_2-4.맨홀토공_02.토공 4" xfId="27334"/>
    <cellStyle name="_수량산출서(1공구)_2-4.맨홀토공_02.토공 5" xfId="27335"/>
    <cellStyle name="_수량산출서(1공구)_2-4.맨홀토공_02.토공 6" xfId="27336"/>
    <cellStyle name="_수량산출서(1공구)_2-4.맨홀토공_02.토공 7" xfId="27337"/>
    <cellStyle name="_수량산출서(1공구)_2-4.맨홀토공_02.토공 8" xfId="27338"/>
    <cellStyle name="_수량산출서(1공구)_2-4.맨홀토공_03.관로공" xfId="5044"/>
    <cellStyle name="_수량산출서(1공구)_2-4.맨홀토공_03.관로공 2" xfId="27339"/>
    <cellStyle name="_수량산출서(1공구)_2-4.맨홀토공_03.관로공 3" xfId="27340"/>
    <cellStyle name="_수량산출서(1공구)_2-4.맨홀토공_03.관로공 4" xfId="27341"/>
    <cellStyle name="_수량산출서(1공구)_2-4.맨홀토공_03.관로공 5" xfId="27342"/>
    <cellStyle name="_수량산출서(1공구)_2-4.맨홀토공_03.관로공 6" xfId="27343"/>
    <cellStyle name="_수량산출서(1공구)_2-4.맨홀토공_03.관로공 7" xfId="27344"/>
    <cellStyle name="_수량산출서(1공구)_2-4.맨홀토공_03.관로공 8" xfId="27345"/>
    <cellStyle name="_수량산출서(1공구)_2-4.맨홀토공_관로공BOQ" xfId="5045"/>
    <cellStyle name="_수량산출서(1공구)_2-4.맨홀토공_관로공BOQ 2" xfId="27346"/>
    <cellStyle name="_수량산출서(1공구)_2-4.맨홀토공_관로공BOQ 3" xfId="27347"/>
    <cellStyle name="_수량산출서(1공구)_2-4.맨홀토공_관로공BOQ 4" xfId="27348"/>
    <cellStyle name="_수량산출서(1공구)_2-4.맨홀토공_관로공BOQ 5" xfId="27349"/>
    <cellStyle name="_수량산출서(1공구)_2-4.맨홀토공_관로공BOQ 6" xfId="27350"/>
    <cellStyle name="_수량산출서(1공구)_2-4.맨홀토공_관로공BOQ 7" xfId="27351"/>
    <cellStyle name="_수량산출서(1공구)_2-4.맨홀토공_관로공BOQ 8" xfId="27352"/>
    <cellStyle name="_수량산출서(1공구)_2-4.맨홀토공_관로수량집계" xfId="5046"/>
    <cellStyle name="_수량산출서(1공구)_2-4.맨홀토공_관로수량집계 2" xfId="27353"/>
    <cellStyle name="_수량산출서(1공구)_2-4.맨홀토공_관로수량집계 3" xfId="27354"/>
    <cellStyle name="_수량산출서(1공구)_2-4.맨홀토공_관로수량집계 4" xfId="27355"/>
    <cellStyle name="_수량산출서(1공구)_2-4.맨홀토공_관로수량집계 5" xfId="27356"/>
    <cellStyle name="_수량산출서(1공구)_2-4.맨홀토공_관로수량집계 6" xfId="27357"/>
    <cellStyle name="_수량산출서(1공구)_2-4.맨홀토공_관로수량집계 7" xfId="27358"/>
    <cellStyle name="_수량산출서(1공구)_2-4.맨홀토공_관로수량집계 8" xfId="27359"/>
    <cellStyle name="_수량산출서(1공구)_2-4.맨홀토공_내역적용수량" xfId="5047"/>
    <cellStyle name="_수량산출서(1공구)_2-4.맨홀토공_내역적용수량 2" xfId="27360"/>
    <cellStyle name="_수량산출서(1공구)_2-4.맨홀토공_내역적용수량 3" xfId="27361"/>
    <cellStyle name="_수량산출서(1공구)_2-4.맨홀토공_내역적용수량 4" xfId="27362"/>
    <cellStyle name="_수량산출서(1공구)_2-4.맨홀토공_내역적용수량 5" xfId="27363"/>
    <cellStyle name="_수량산출서(1공구)_2-4.맨홀토공_내역적용수량 6" xfId="27364"/>
    <cellStyle name="_수량산출서(1공구)_2-4.맨홀토공_내역적용수량 7" xfId="27365"/>
    <cellStyle name="_수량산출서(1공구)_2-4.맨홀토공_내역적용수량 8" xfId="27366"/>
    <cellStyle name="_수량산출서(1공구)_관로공BOQ" xfId="5048"/>
    <cellStyle name="_수량산출서(1공구)_관로공BOQ 2" xfId="27367"/>
    <cellStyle name="_수량산출서(1공구)_관로공BOQ 3" xfId="27368"/>
    <cellStyle name="_수량산출서(1공구)_관로공BOQ 4" xfId="27369"/>
    <cellStyle name="_수량산출서(1공구)_관로공BOQ 5" xfId="27370"/>
    <cellStyle name="_수량산출서(1공구)_관로공BOQ 6" xfId="27371"/>
    <cellStyle name="_수량산출서(1공구)_관로공BOQ 7" xfId="27372"/>
    <cellStyle name="_수량산출서(1공구)_관로공BOQ 8" xfId="27373"/>
    <cellStyle name="_수량산출서(1공구)_관로수량집계" xfId="5049"/>
    <cellStyle name="_수량산출서(1공구)_관로수량집계 2" xfId="27374"/>
    <cellStyle name="_수량산출서(1공구)_관로수량집계 3" xfId="27375"/>
    <cellStyle name="_수량산출서(1공구)_관로수량집계 4" xfId="27376"/>
    <cellStyle name="_수량산출서(1공구)_관로수량집계 5" xfId="27377"/>
    <cellStyle name="_수량산출서(1공구)_관로수량집계 6" xfId="27378"/>
    <cellStyle name="_수량산출서(1공구)_관로수량집계 7" xfId="27379"/>
    <cellStyle name="_수량산출서(1공구)_관로수량집계 8" xfId="27380"/>
    <cellStyle name="_수량산출서(1공구)_내역적용수량" xfId="5050"/>
    <cellStyle name="_수량산출서(1공구)_내역적용수량 2" xfId="27381"/>
    <cellStyle name="_수량산출서(1공구)_내역적용수량 3" xfId="27382"/>
    <cellStyle name="_수량산출서(1공구)_내역적용수량 4" xfId="27383"/>
    <cellStyle name="_수량산출서(1공구)_내역적용수량 5" xfId="27384"/>
    <cellStyle name="_수량산출서(1공구)_내역적용수량 6" xfId="27385"/>
    <cellStyle name="_수량산출서(1공구)_내역적용수량 7" xfId="27386"/>
    <cellStyle name="_수량산출서(1공구)_내역적용수량 8" xfId="27387"/>
    <cellStyle name="_수량산출서(귀지1)" xfId="5051"/>
    <cellStyle name="_수량산출서(귀지1) 2" xfId="5052"/>
    <cellStyle name="_수량산출서(귀지1) 3" xfId="27388"/>
    <cellStyle name="_수량산출서(귀지1) 4" xfId="27389"/>
    <cellStyle name="_수량산출서(귀지1) 5" xfId="27390"/>
    <cellStyle name="_수량산출서(귀지1) 6" xfId="27391"/>
    <cellStyle name="_수량산출서(귀지1) 7" xfId="27392"/>
    <cellStyle name="_수량산출서(귀지1) 8" xfId="27393"/>
    <cellStyle name="_수량산출서(귀지1)_00.배수설비공" xfId="5053"/>
    <cellStyle name="_수량산출서(귀지1)_00.배수설비공 2" xfId="27394"/>
    <cellStyle name="_수량산출서(귀지1)_00.배수설비공 3" xfId="27395"/>
    <cellStyle name="_수량산출서(귀지1)_00.배수설비공 4" xfId="27396"/>
    <cellStyle name="_수량산출서(귀지1)_00.배수설비공 5" xfId="27397"/>
    <cellStyle name="_수량산출서(귀지1)_00.배수설비공 6" xfId="27398"/>
    <cellStyle name="_수량산출서(귀지1)_00.배수설비공 7" xfId="27399"/>
    <cellStyle name="_수량산출서(귀지1)_00.배수설비공 8" xfId="27400"/>
    <cellStyle name="_수량산출서(귀지1)_013.관로공(일과)" xfId="5054"/>
    <cellStyle name="_수량산출서(귀지1)_013.관로공(일과) 2" xfId="27401"/>
    <cellStyle name="_수량산출서(귀지1)_013.관로공(일과) 3" xfId="27402"/>
    <cellStyle name="_수량산출서(귀지1)_013.관로공(일과) 4" xfId="27403"/>
    <cellStyle name="_수량산출서(귀지1)_013.관로공(일과) 5" xfId="27404"/>
    <cellStyle name="_수량산출서(귀지1)_013.관로공(일과) 6" xfId="27405"/>
    <cellStyle name="_수량산출서(귀지1)_013.관로공(일과) 7" xfId="27406"/>
    <cellStyle name="_수량산출서(귀지1)_013.관로공(일과) 8" xfId="27407"/>
    <cellStyle name="_수량산출서(귀지1)_013.관로공(화순)" xfId="5055"/>
    <cellStyle name="_수량산출서(귀지1)_013.관로공(화순) 2" xfId="27408"/>
    <cellStyle name="_수량산출서(귀지1)_013.관로공(화순) 3" xfId="27409"/>
    <cellStyle name="_수량산출서(귀지1)_013.관로공(화순) 4" xfId="27410"/>
    <cellStyle name="_수량산출서(귀지1)_013.관로공(화순) 5" xfId="27411"/>
    <cellStyle name="_수량산출서(귀지1)_013.관로공(화순) 6" xfId="27412"/>
    <cellStyle name="_수량산출서(귀지1)_013.관로공(화순) 7" xfId="27413"/>
    <cellStyle name="_수량산출서(귀지1)_013.관로공(화순) 8" xfId="27414"/>
    <cellStyle name="_수량산출서(귀지1)_02.토공" xfId="5056"/>
    <cellStyle name="_수량산출서(귀지1)_02.토공 2" xfId="27415"/>
    <cellStyle name="_수량산출서(귀지1)_02.토공 3" xfId="27416"/>
    <cellStyle name="_수량산출서(귀지1)_02.토공 4" xfId="27417"/>
    <cellStyle name="_수량산출서(귀지1)_02.토공 5" xfId="27418"/>
    <cellStyle name="_수량산출서(귀지1)_02.토공 6" xfId="27419"/>
    <cellStyle name="_수량산출서(귀지1)_02.토공 7" xfId="27420"/>
    <cellStyle name="_수량산출서(귀지1)_02.토공 8" xfId="27421"/>
    <cellStyle name="_수량산출서(귀지1)_03.관로공" xfId="5057"/>
    <cellStyle name="_수량산출서(귀지1)_03.관로공 2" xfId="27422"/>
    <cellStyle name="_수량산출서(귀지1)_03.관로공 3" xfId="27423"/>
    <cellStyle name="_수량산출서(귀지1)_03.관로공 4" xfId="27424"/>
    <cellStyle name="_수량산출서(귀지1)_03.관로공 5" xfId="27425"/>
    <cellStyle name="_수량산출서(귀지1)_03.관로공 6" xfId="27426"/>
    <cellStyle name="_수량산출서(귀지1)_03.관로공 7" xfId="27427"/>
    <cellStyle name="_수량산출서(귀지1)_03.관로공 8" xfId="27428"/>
    <cellStyle name="_수량산출서(귀지1)_05.구조물공" xfId="5058"/>
    <cellStyle name="_수량산출서(귀지1)_05.구조물공 2" xfId="5059"/>
    <cellStyle name="_수량산출서(귀지1)_05.구조물공 3" xfId="27429"/>
    <cellStyle name="_수량산출서(귀지1)_05.구조물공 4" xfId="27430"/>
    <cellStyle name="_수량산출서(귀지1)_05.구조물공 5" xfId="27431"/>
    <cellStyle name="_수량산출서(귀지1)_05.구조물공 6" xfId="27432"/>
    <cellStyle name="_수량산출서(귀지1)_05.구조물공 7" xfId="27433"/>
    <cellStyle name="_수량산출서(귀지1)_05.구조물공 8" xfId="27434"/>
    <cellStyle name="_수량산출서(귀지1)_05.구조물공_00.배수설비공" xfId="5060"/>
    <cellStyle name="_수량산출서(귀지1)_05.구조물공_00.배수설비공 2" xfId="27435"/>
    <cellStyle name="_수량산출서(귀지1)_05.구조물공_00.배수설비공 3" xfId="27436"/>
    <cellStyle name="_수량산출서(귀지1)_05.구조물공_00.배수설비공 4" xfId="27437"/>
    <cellStyle name="_수량산출서(귀지1)_05.구조물공_00.배수설비공 5" xfId="27438"/>
    <cellStyle name="_수량산출서(귀지1)_05.구조물공_00.배수설비공 6" xfId="27439"/>
    <cellStyle name="_수량산출서(귀지1)_05.구조물공_00.배수설비공 7" xfId="27440"/>
    <cellStyle name="_수량산출서(귀지1)_05.구조물공_00.배수설비공 8" xfId="27441"/>
    <cellStyle name="_수량산출서(귀지1)_05.구조물공_013.관로공(일과)" xfId="5061"/>
    <cellStyle name="_수량산출서(귀지1)_05.구조물공_013.관로공(일과) 2" xfId="27442"/>
    <cellStyle name="_수량산출서(귀지1)_05.구조물공_013.관로공(일과) 3" xfId="27443"/>
    <cellStyle name="_수량산출서(귀지1)_05.구조물공_013.관로공(일과) 4" xfId="27444"/>
    <cellStyle name="_수량산출서(귀지1)_05.구조물공_013.관로공(일과) 5" xfId="27445"/>
    <cellStyle name="_수량산출서(귀지1)_05.구조물공_013.관로공(일과) 6" xfId="27446"/>
    <cellStyle name="_수량산출서(귀지1)_05.구조물공_013.관로공(일과) 7" xfId="27447"/>
    <cellStyle name="_수량산출서(귀지1)_05.구조물공_013.관로공(일과) 8" xfId="27448"/>
    <cellStyle name="_수량산출서(귀지1)_05.구조물공_013.관로공(화순)" xfId="5062"/>
    <cellStyle name="_수량산출서(귀지1)_05.구조물공_013.관로공(화순) 2" xfId="27449"/>
    <cellStyle name="_수량산출서(귀지1)_05.구조물공_013.관로공(화순) 3" xfId="27450"/>
    <cellStyle name="_수량산출서(귀지1)_05.구조물공_013.관로공(화순) 4" xfId="27451"/>
    <cellStyle name="_수량산출서(귀지1)_05.구조물공_013.관로공(화순) 5" xfId="27452"/>
    <cellStyle name="_수량산출서(귀지1)_05.구조물공_013.관로공(화순) 6" xfId="27453"/>
    <cellStyle name="_수량산출서(귀지1)_05.구조물공_013.관로공(화순) 7" xfId="27454"/>
    <cellStyle name="_수량산출서(귀지1)_05.구조물공_013.관로공(화순) 8" xfId="27455"/>
    <cellStyle name="_수량산출서(귀지1)_05.구조물공_02.토공" xfId="5063"/>
    <cellStyle name="_수량산출서(귀지1)_05.구조물공_02.토공 2" xfId="27456"/>
    <cellStyle name="_수량산출서(귀지1)_05.구조물공_02.토공 3" xfId="27457"/>
    <cellStyle name="_수량산출서(귀지1)_05.구조물공_02.토공 4" xfId="27458"/>
    <cellStyle name="_수량산출서(귀지1)_05.구조물공_02.토공 5" xfId="27459"/>
    <cellStyle name="_수량산출서(귀지1)_05.구조물공_02.토공 6" xfId="27460"/>
    <cellStyle name="_수량산출서(귀지1)_05.구조물공_02.토공 7" xfId="27461"/>
    <cellStyle name="_수량산출서(귀지1)_05.구조물공_02.토공 8" xfId="27462"/>
    <cellStyle name="_수량산출서(귀지1)_05.구조물공_03.관로공" xfId="5064"/>
    <cellStyle name="_수량산출서(귀지1)_05.구조물공_03.관로공 2" xfId="27463"/>
    <cellStyle name="_수량산출서(귀지1)_05.구조물공_03.관로공 3" xfId="27464"/>
    <cellStyle name="_수량산출서(귀지1)_05.구조물공_03.관로공 4" xfId="27465"/>
    <cellStyle name="_수량산출서(귀지1)_05.구조물공_03.관로공 5" xfId="27466"/>
    <cellStyle name="_수량산출서(귀지1)_05.구조물공_03.관로공 6" xfId="27467"/>
    <cellStyle name="_수량산출서(귀지1)_05.구조물공_03.관로공 7" xfId="27468"/>
    <cellStyle name="_수량산출서(귀지1)_05.구조물공_03.관로공 8" xfId="27469"/>
    <cellStyle name="_수량산출서(귀지1)_05.구조물공_관로공BOQ" xfId="5065"/>
    <cellStyle name="_수량산출서(귀지1)_05.구조물공_관로공BOQ 2" xfId="27470"/>
    <cellStyle name="_수량산출서(귀지1)_05.구조물공_관로공BOQ 3" xfId="27471"/>
    <cellStyle name="_수량산출서(귀지1)_05.구조물공_관로공BOQ 4" xfId="27472"/>
    <cellStyle name="_수량산출서(귀지1)_05.구조물공_관로공BOQ 5" xfId="27473"/>
    <cellStyle name="_수량산출서(귀지1)_05.구조물공_관로공BOQ 6" xfId="27474"/>
    <cellStyle name="_수량산출서(귀지1)_05.구조물공_관로공BOQ 7" xfId="27475"/>
    <cellStyle name="_수량산출서(귀지1)_05.구조물공_관로공BOQ 8" xfId="27476"/>
    <cellStyle name="_수량산출서(귀지1)_05.구조물공_관로수량집계" xfId="5066"/>
    <cellStyle name="_수량산출서(귀지1)_05.구조물공_관로수량집계 2" xfId="27477"/>
    <cellStyle name="_수량산출서(귀지1)_05.구조물공_관로수량집계 3" xfId="27478"/>
    <cellStyle name="_수량산출서(귀지1)_05.구조물공_관로수량집계 4" xfId="27479"/>
    <cellStyle name="_수량산출서(귀지1)_05.구조물공_관로수량집계 5" xfId="27480"/>
    <cellStyle name="_수량산출서(귀지1)_05.구조물공_관로수량집계 6" xfId="27481"/>
    <cellStyle name="_수량산출서(귀지1)_05.구조물공_관로수량집계 7" xfId="27482"/>
    <cellStyle name="_수량산출서(귀지1)_05.구조물공_관로수량집계 8" xfId="27483"/>
    <cellStyle name="_수량산출서(귀지1)_05.구조물공_내역적용수량" xfId="5067"/>
    <cellStyle name="_수량산출서(귀지1)_05.구조물공_내역적용수량 2" xfId="27484"/>
    <cellStyle name="_수량산출서(귀지1)_05.구조물공_내역적용수량 3" xfId="27485"/>
    <cellStyle name="_수량산출서(귀지1)_05.구조물공_내역적용수량 4" xfId="27486"/>
    <cellStyle name="_수량산출서(귀지1)_05.구조물공_내역적용수량 5" xfId="27487"/>
    <cellStyle name="_수량산출서(귀지1)_05.구조물공_내역적용수량 6" xfId="27488"/>
    <cellStyle name="_수량산출서(귀지1)_05.구조물공_내역적용수량 7" xfId="27489"/>
    <cellStyle name="_수량산출서(귀지1)_05.구조물공_내역적용수량 8" xfId="27490"/>
    <cellStyle name="_수량산출서(귀지1)_2-4.맨홀토공" xfId="5068"/>
    <cellStyle name="_수량산출서(귀지1)_2-4.맨홀토공 2" xfId="5069"/>
    <cellStyle name="_수량산출서(귀지1)_2-4.맨홀토공 3" xfId="27491"/>
    <cellStyle name="_수량산출서(귀지1)_2-4.맨홀토공 4" xfId="27492"/>
    <cellStyle name="_수량산출서(귀지1)_2-4.맨홀토공 5" xfId="27493"/>
    <cellStyle name="_수량산출서(귀지1)_2-4.맨홀토공 6" xfId="27494"/>
    <cellStyle name="_수량산출서(귀지1)_2-4.맨홀토공 7" xfId="27495"/>
    <cellStyle name="_수량산출서(귀지1)_2-4.맨홀토공 8" xfId="27496"/>
    <cellStyle name="_수량산출서(귀지1)_2-4.맨홀토공_00.배수설비공" xfId="5070"/>
    <cellStyle name="_수량산출서(귀지1)_2-4.맨홀토공_00.배수설비공 2" xfId="27497"/>
    <cellStyle name="_수량산출서(귀지1)_2-4.맨홀토공_00.배수설비공 3" xfId="27498"/>
    <cellStyle name="_수량산출서(귀지1)_2-4.맨홀토공_00.배수설비공 4" xfId="27499"/>
    <cellStyle name="_수량산출서(귀지1)_2-4.맨홀토공_00.배수설비공 5" xfId="27500"/>
    <cellStyle name="_수량산출서(귀지1)_2-4.맨홀토공_00.배수설비공 6" xfId="27501"/>
    <cellStyle name="_수량산출서(귀지1)_2-4.맨홀토공_00.배수설비공 7" xfId="27502"/>
    <cellStyle name="_수량산출서(귀지1)_2-4.맨홀토공_00.배수설비공 8" xfId="27503"/>
    <cellStyle name="_수량산출서(귀지1)_2-4.맨홀토공_013.관로공(일과)" xfId="5071"/>
    <cellStyle name="_수량산출서(귀지1)_2-4.맨홀토공_013.관로공(일과) 2" xfId="27504"/>
    <cellStyle name="_수량산출서(귀지1)_2-4.맨홀토공_013.관로공(일과) 3" xfId="27505"/>
    <cellStyle name="_수량산출서(귀지1)_2-4.맨홀토공_013.관로공(일과) 4" xfId="27506"/>
    <cellStyle name="_수량산출서(귀지1)_2-4.맨홀토공_013.관로공(일과) 5" xfId="27507"/>
    <cellStyle name="_수량산출서(귀지1)_2-4.맨홀토공_013.관로공(일과) 6" xfId="27508"/>
    <cellStyle name="_수량산출서(귀지1)_2-4.맨홀토공_013.관로공(일과) 7" xfId="27509"/>
    <cellStyle name="_수량산출서(귀지1)_2-4.맨홀토공_013.관로공(일과) 8" xfId="27510"/>
    <cellStyle name="_수량산출서(귀지1)_2-4.맨홀토공_013.관로공(화순)" xfId="5072"/>
    <cellStyle name="_수량산출서(귀지1)_2-4.맨홀토공_013.관로공(화순) 2" xfId="27511"/>
    <cellStyle name="_수량산출서(귀지1)_2-4.맨홀토공_013.관로공(화순) 3" xfId="27512"/>
    <cellStyle name="_수량산출서(귀지1)_2-4.맨홀토공_013.관로공(화순) 4" xfId="27513"/>
    <cellStyle name="_수량산출서(귀지1)_2-4.맨홀토공_013.관로공(화순) 5" xfId="27514"/>
    <cellStyle name="_수량산출서(귀지1)_2-4.맨홀토공_013.관로공(화순) 6" xfId="27515"/>
    <cellStyle name="_수량산출서(귀지1)_2-4.맨홀토공_013.관로공(화순) 7" xfId="27516"/>
    <cellStyle name="_수량산출서(귀지1)_2-4.맨홀토공_013.관로공(화순) 8" xfId="27517"/>
    <cellStyle name="_수량산출서(귀지1)_2-4.맨홀토공_02.토공" xfId="5073"/>
    <cellStyle name="_수량산출서(귀지1)_2-4.맨홀토공_02.토공 2" xfId="27518"/>
    <cellStyle name="_수량산출서(귀지1)_2-4.맨홀토공_02.토공 3" xfId="27519"/>
    <cellStyle name="_수량산출서(귀지1)_2-4.맨홀토공_02.토공 4" xfId="27520"/>
    <cellStyle name="_수량산출서(귀지1)_2-4.맨홀토공_02.토공 5" xfId="27521"/>
    <cellStyle name="_수량산출서(귀지1)_2-4.맨홀토공_02.토공 6" xfId="27522"/>
    <cellStyle name="_수량산출서(귀지1)_2-4.맨홀토공_02.토공 7" xfId="27523"/>
    <cellStyle name="_수량산출서(귀지1)_2-4.맨홀토공_02.토공 8" xfId="27524"/>
    <cellStyle name="_수량산출서(귀지1)_2-4.맨홀토공_03.관로공" xfId="5074"/>
    <cellStyle name="_수량산출서(귀지1)_2-4.맨홀토공_03.관로공 2" xfId="27525"/>
    <cellStyle name="_수량산출서(귀지1)_2-4.맨홀토공_03.관로공 3" xfId="27526"/>
    <cellStyle name="_수량산출서(귀지1)_2-4.맨홀토공_03.관로공 4" xfId="27527"/>
    <cellStyle name="_수량산출서(귀지1)_2-4.맨홀토공_03.관로공 5" xfId="27528"/>
    <cellStyle name="_수량산출서(귀지1)_2-4.맨홀토공_03.관로공 6" xfId="27529"/>
    <cellStyle name="_수량산출서(귀지1)_2-4.맨홀토공_03.관로공 7" xfId="27530"/>
    <cellStyle name="_수량산출서(귀지1)_2-4.맨홀토공_03.관로공 8" xfId="27531"/>
    <cellStyle name="_수량산출서(귀지1)_2-4.맨홀토공_관로공BOQ" xfId="5075"/>
    <cellStyle name="_수량산출서(귀지1)_2-4.맨홀토공_관로공BOQ 2" xfId="27532"/>
    <cellStyle name="_수량산출서(귀지1)_2-4.맨홀토공_관로공BOQ 3" xfId="27533"/>
    <cellStyle name="_수량산출서(귀지1)_2-4.맨홀토공_관로공BOQ 4" xfId="27534"/>
    <cellStyle name="_수량산출서(귀지1)_2-4.맨홀토공_관로공BOQ 5" xfId="27535"/>
    <cellStyle name="_수량산출서(귀지1)_2-4.맨홀토공_관로공BOQ 6" xfId="27536"/>
    <cellStyle name="_수량산출서(귀지1)_2-4.맨홀토공_관로공BOQ 7" xfId="27537"/>
    <cellStyle name="_수량산출서(귀지1)_2-4.맨홀토공_관로공BOQ 8" xfId="27538"/>
    <cellStyle name="_수량산출서(귀지1)_2-4.맨홀토공_관로수량집계" xfId="5076"/>
    <cellStyle name="_수량산출서(귀지1)_2-4.맨홀토공_관로수량집계 2" xfId="27539"/>
    <cellStyle name="_수량산출서(귀지1)_2-4.맨홀토공_관로수량집계 3" xfId="27540"/>
    <cellStyle name="_수량산출서(귀지1)_2-4.맨홀토공_관로수량집계 4" xfId="27541"/>
    <cellStyle name="_수량산출서(귀지1)_2-4.맨홀토공_관로수량집계 5" xfId="27542"/>
    <cellStyle name="_수량산출서(귀지1)_2-4.맨홀토공_관로수량집계 6" xfId="27543"/>
    <cellStyle name="_수량산출서(귀지1)_2-4.맨홀토공_관로수량집계 7" xfId="27544"/>
    <cellStyle name="_수량산출서(귀지1)_2-4.맨홀토공_관로수량집계 8" xfId="27545"/>
    <cellStyle name="_수량산출서(귀지1)_2-4.맨홀토공_내역적용수량" xfId="5077"/>
    <cellStyle name="_수량산출서(귀지1)_2-4.맨홀토공_내역적용수량 2" xfId="27546"/>
    <cellStyle name="_수량산출서(귀지1)_2-4.맨홀토공_내역적용수량 3" xfId="27547"/>
    <cellStyle name="_수량산출서(귀지1)_2-4.맨홀토공_내역적용수량 4" xfId="27548"/>
    <cellStyle name="_수량산출서(귀지1)_2-4.맨홀토공_내역적용수량 5" xfId="27549"/>
    <cellStyle name="_수량산출서(귀지1)_2-4.맨홀토공_내역적용수량 6" xfId="27550"/>
    <cellStyle name="_수량산출서(귀지1)_2-4.맨홀토공_내역적용수량 7" xfId="27551"/>
    <cellStyle name="_수량산출서(귀지1)_2-4.맨홀토공_내역적용수량 8" xfId="27552"/>
    <cellStyle name="_수량산출서(귀지1)_관로공BOQ" xfId="5078"/>
    <cellStyle name="_수량산출서(귀지1)_관로공BOQ 2" xfId="27553"/>
    <cellStyle name="_수량산출서(귀지1)_관로공BOQ 3" xfId="27554"/>
    <cellStyle name="_수량산출서(귀지1)_관로공BOQ 4" xfId="27555"/>
    <cellStyle name="_수량산출서(귀지1)_관로공BOQ 5" xfId="27556"/>
    <cellStyle name="_수량산출서(귀지1)_관로공BOQ 6" xfId="27557"/>
    <cellStyle name="_수량산출서(귀지1)_관로공BOQ 7" xfId="27558"/>
    <cellStyle name="_수량산출서(귀지1)_관로공BOQ 8" xfId="27559"/>
    <cellStyle name="_수량산출서(귀지1)_관로수량집계" xfId="5079"/>
    <cellStyle name="_수량산출서(귀지1)_관로수량집계 2" xfId="27560"/>
    <cellStyle name="_수량산출서(귀지1)_관로수량집계 3" xfId="27561"/>
    <cellStyle name="_수량산출서(귀지1)_관로수량집계 4" xfId="27562"/>
    <cellStyle name="_수량산출서(귀지1)_관로수량집계 5" xfId="27563"/>
    <cellStyle name="_수량산출서(귀지1)_관로수량집계 6" xfId="27564"/>
    <cellStyle name="_수량산출서(귀지1)_관로수량집계 7" xfId="27565"/>
    <cellStyle name="_수량산출서(귀지1)_관로수량집계 8" xfId="27566"/>
    <cellStyle name="_수량산출서(귀지1)_내역적용수량" xfId="5080"/>
    <cellStyle name="_수량산출서(귀지1)_내역적용수량 2" xfId="27567"/>
    <cellStyle name="_수량산출서(귀지1)_내역적용수량 3" xfId="27568"/>
    <cellStyle name="_수량산출서(귀지1)_내역적용수량 4" xfId="27569"/>
    <cellStyle name="_수량산출서(귀지1)_내역적용수량 5" xfId="27570"/>
    <cellStyle name="_수량산출서(귀지1)_내역적용수량 6" xfId="27571"/>
    <cellStyle name="_수량산출서(귀지1)_내역적용수량 7" xfId="27572"/>
    <cellStyle name="_수량산출서(귀지1)_내역적용수량 8" xfId="27573"/>
    <cellStyle name="_수량산출서(당초)" xfId="27574"/>
    <cellStyle name="_수량산출서(당초)_1" xfId="27575"/>
    <cellStyle name="_수량산출서(변경)" xfId="27576"/>
    <cellStyle name="_수량산출서(수정)" xfId="5081"/>
    <cellStyle name="_수량산출서(수정) 2" xfId="5082"/>
    <cellStyle name="_수량산출서(수정) 3" xfId="27577"/>
    <cellStyle name="_수량산출서(수정) 4" xfId="27578"/>
    <cellStyle name="_수량산출서(수정) 5" xfId="27579"/>
    <cellStyle name="_수량산출서(수정) 6" xfId="27580"/>
    <cellStyle name="_수량산출서(수정) 7" xfId="27581"/>
    <cellStyle name="_수량산출서(수정) 8" xfId="27582"/>
    <cellStyle name="_수량산출서(수정)_00.배수설비공" xfId="5083"/>
    <cellStyle name="_수량산출서(수정)_00.배수설비공 2" xfId="27583"/>
    <cellStyle name="_수량산출서(수정)_00.배수설비공 3" xfId="27584"/>
    <cellStyle name="_수량산출서(수정)_00.배수설비공 4" xfId="27585"/>
    <cellStyle name="_수량산출서(수정)_00.배수설비공 5" xfId="27586"/>
    <cellStyle name="_수량산출서(수정)_00.배수설비공 6" xfId="27587"/>
    <cellStyle name="_수량산출서(수정)_00.배수설비공 7" xfId="27588"/>
    <cellStyle name="_수량산출서(수정)_00.배수설비공 8" xfId="27589"/>
    <cellStyle name="_수량산출서(수정)_013.관로공(일과)" xfId="5084"/>
    <cellStyle name="_수량산출서(수정)_013.관로공(일과) 2" xfId="27590"/>
    <cellStyle name="_수량산출서(수정)_013.관로공(일과) 3" xfId="27591"/>
    <cellStyle name="_수량산출서(수정)_013.관로공(일과) 4" xfId="27592"/>
    <cellStyle name="_수량산출서(수정)_013.관로공(일과) 5" xfId="27593"/>
    <cellStyle name="_수량산출서(수정)_013.관로공(일과) 6" xfId="27594"/>
    <cellStyle name="_수량산출서(수정)_013.관로공(일과) 7" xfId="27595"/>
    <cellStyle name="_수량산출서(수정)_013.관로공(일과) 8" xfId="27596"/>
    <cellStyle name="_수량산출서(수정)_013.관로공(화순)" xfId="5085"/>
    <cellStyle name="_수량산출서(수정)_013.관로공(화순) 2" xfId="27597"/>
    <cellStyle name="_수량산출서(수정)_013.관로공(화순) 3" xfId="27598"/>
    <cellStyle name="_수량산출서(수정)_013.관로공(화순) 4" xfId="27599"/>
    <cellStyle name="_수량산출서(수정)_013.관로공(화순) 5" xfId="27600"/>
    <cellStyle name="_수량산출서(수정)_013.관로공(화순) 6" xfId="27601"/>
    <cellStyle name="_수량산출서(수정)_013.관로공(화순) 7" xfId="27602"/>
    <cellStyle name="_수량산출서(수정)_013.관로공(화순) 8" xfId="27603"/>
    <cellStyle name="_수량산출서(수정)_02.토공" xfId="5086"/>
    <cellStyle name="_수량산출서(수정)_02.토공 2" xfId="27604"/>
    <cellStyle name="_수량산출서(수정)_02.토공 3" xfId="27605"/>
    <cellStyle name="_수량산출서(수정)_02.토공 4" xfId="27606"/>
    <cellStyle name="_수량산출서(수정)_02.토공 5" xfId="27607"/>
    <cellStyle name="_수량산출서(수정)_02.토공 6" xfId="27608"/>
    <cellStyle name="_수량산출서(수정)_02.토공 7" xfId="27609"/>
    <cellStyle name="_수량산출서(수정)_02.토공 8" xfId="27610"/>
    <cellStyle name="_수량산출서(수정)_03.관로공" xfId="5087"/>
    <cellStyle name="_수량산출서(수정)_03.관로공 2" xfId="27611"/>
    <cellStyle name="_수량산출서(수정)_03.관로공 3" xfId="27612"/>
    <cellStyle name="_수량산출서(수정)_03.관로공 4" xfId="27613"/>
    <cellStyle name="_수량산출서(수정)_03.관로공 5" xfId="27614"/>
    <cellStyle name="_수량산출서(수정)_03.관로공 6" xfId="27615"/>
    <cellStyle name="_수량산출서(수정)_03.관로공 7" xfId="27616"/>
    <cellStyle name="_수량산출서(수정)_03.관로공 8" xfId="27617"/>
    <cellStyle name="_수량산출서(수정)_05.구조물공" xfId="5088"/>
    <cellStyle name="_수량산출서(수정)_05.구조물공 2" xfId="5089"/>
    <cellStyle name="_수량산출서(수정)_05.구조물공 3" xfId="27618"/>
    <cellStyle name="_수량산출서(수정)_05.구조물공 4" xfId="27619"/>
    <cellStyle name="_수량산출서(수정)_05.구조물공 5" xfId="27620"/>
    <cellStyle name="_수량산출서(수정)_05.구조물공 6" xfId="27621"/>
    <cellStyle name="_수량산출서(수정)_05.구조물공 7" xfId="27622"/>
    <cellStyle name="_수량산출서(수정)_05.구조물공 8" xfId="27623"/>
    <cellStyle name="_수량산출서(수정)_05.구조물공_00.배수설비공" xfId="5090"/>
    <cellStyle name="_수량산출서(수정)_05.구조물공_00.배수설비공 2" xfId="27624"/>
    <cellStyle name="_수량산출서(수정)_05.구조물공_00.배수설비공 3" xfId="27625"/>
    <cellStyle name="_수량산출서(수정)_05.구조물공_00.배수설비공 4" xfId="27626"/>
    <cellStyle name="_수량산출서(수정)_05.구조물공_00.배수설비공 5" xfId="27627"/>
    <cellStyle name="_수량산출서(수정)_05.구조물공_00.배수설비공 6" xfId="27628"/>
    <cellStyle name="_수량산출서(수정)_05.구조물공_00.배수설비공 7" xfId="27629"/>
    <cellStyle name="_수량산출서(수정)_05.구조물공_00.배수설비공 8" xfId="27630"/>
    <cellStyle name="_수량산출서(수정)_05.구조물공_013.관로공(일과)" xfId="5091"/>
    <cellStyle name="_수량산출서(수정)_05.구조물공_013.관로공(일과) 2" xfId="27631"/>
    <cellStyle name="_수량산출서(수정)_05.구조물공_013.관로공(일과) 3" xfId="27632"/>
    <cellStyle name="_수량산출서(수정)_05.구조물공_013.관로공(일과) 4" xfId="27633"/>
    <cellStyle name="_수량산출서(수정)_05.구조물공_013.관로공(일과) 5" xfId="27634"/>
    <cellStyle name="_수량산출서(수정)_05.구조물공_013.관로공(일과) 6" xfId="27635"/>
    <cellStyle name="_수량산출서(수정)_05.구조물공_013.관로공(일과) 7" xfId="27636"/>
    <cellStyle name="_수량산출서(수정)_05.구조물공_013.관로공(일과) 8" xfId="27637"/>
    <cellStyle name="_수량산출서(수정)_05.구조물공_013.관로공(화순)" xfId="5092"/>
    <cellStyle name="_수량산출서(수정)_05.구조물공_013.관로공(화순) 2" xfId="27638"/>
    <cellStyle name="_수량산출서(수정)_05.구조물공_013.관로공(화순) 3" xfId="27639"/>
    <cellStyle name="_수량산출서(수정)_05.구조물공_013.관로공(화순) 4" xfId="27640"/>
    <cellStyle name="_수량산출서(수정)_05.구조물공_013.관로공(화순) 5" xfId="27641"/>
    <cellStyle name="_수량산출서(수정)_05.구조물공_013.관로공(화순) 6" xfId="27642"/>
    <cellStyle name="_수량산출서(수정)_05.구조물공_013.관로공(화순) 7" xfId="27643"/>
    <cellStyle name="_수량산출서(수정)_05.구조물공_013.관로공(화순) 8" xfId="27644"/>
    <cellStyle name="_수량산출서(수정)_05.구조물공_02.토공" xfId="5093"/>
    <cellStyle name="_수량산출서(수정)_05.구조물공_02.토공 2" xfId="27645"/>
    <cellStyle name="_수량산출서(수정)_05.구조물공_02.토공 3" xfId="27646"/>
    <cellStyle name="_수량산출서(수정)_05.구조물공_02.토공 4" xfId="27647"/>
    <cellStyle name="_수량산출서(수정)_05.구조물공_02.토공 5" xfId="27648"/>
    <cellStyle name="_수량산출서(수정)_05.구조물공_02.토공 6" xfId="27649"/>
    <cellStyle name="_수량산출서(수정)_05.구조물공_02.토공 7" xfId="27650"/>
    <cellStyle name="_수량산출서(수정)_05.구조물공_02.토공 8" xfId="27651"/>
    <cellStyle name="_수량산출서(수정)_05.구조물공_03.관로공" xfId="5094"/>
    <cellStyle name="_수량산출서(수정)_05.구조물공_03.관로공 2" xfId="27652"/>
    <cellStyle name="_수량산출서(수정)_05.구조물공_03.관로공 3" xfId="27653"/>
    <cellStyle name="_수량산출서(수정)_05.구조물공_03.관로공 4" xfId="27654"/>
    <cellStyle name="_수량산출서(수정)_05.구조물공_03.관로공 5" xfId="27655"/>
    <cellStyle name="_수량산출서(수정)_05.구조물공_03.관로공 6" xfId="27656"/>
    <cellStyle name="_수량산출서(수정)_05.구조물공_03.관로공 7" xfId="27657"/>
    <cellStyle name="_수량산출서(수정)_05.구조물공_03.관로공 8" xfId="27658"/>
    <cellStyle name="_수량산출서(수정)_05.구조물공_관로공BOQ" xfId="5095"/>
    <cellStyle name="_수량산출서(수정)_05.구조물공_관로공BOQ 2" xfId="27659"/>
    <cellStyle name="_수량산출서(수정)_05.구조물공_관로공BOQ 3" xfId="27660"/>
    <cellStyle name="_수량산출서(수정)_05.구조물공_관로공BOQ 4" xfId="27661"/>
    <cellStyle name="_수량산출서(수정)_05.구조물공_관로공BOQ 5" xfId="27662"/>
    <cellStyle name="_수량산출서(수정)_05.구조물공_관로공BOQ 6" xfId="27663"/>
    <cellStyle name="_수량산출서(수정)_05.구조물공_관로공BOQ 7" xfId="27664"/>
    <cellStyle name="_수량산출서(수정)_05.구조물공_관로공BOQ 8" xfId="27665"/>
    <cellStyle name="_수량산출서(수정)_05.구조물공_관로수량집계" xfId="5096"/>
    <cellStyle name="_수량산출서(수정)_05.구조물공_관로수량집계 2" xfId="27666"/>
    <cellStyle name="_수량산출서(수정)_05.구조물공_관로수량집계 3" xfId="27667"/>
    <cellStyle name="_수량산출서(수정)_05.구조물공_관로수량집계 4" xfId="27668"/>
    <cellStyle name="_수량산출서(수정)_05.구조물공_관로수량집계 5" xfId="27669"/>
    <cellStyle name="_수량산출서(수정)_05.구조물공_관로수량집계 6" xfId="27670"/>
    <cellStyle name="_수량산출서(수정)_05.구조물공_관로수량집계 7" xfId="27671"/>
    <cellStyle name="_수량산출서(수정)_05.구조물공_관로수량집계 8" xfId="27672"/>
    <cellStyle name="_수량산출서(수정)_05.구조물공_내역적용수량" xfId="5097"/>
    <cellStyle name="_수량산출서(수정)_05.구조물공_내역적용수량 2" xfId="27673"/>
    <cellStyle name="_수량산출서(수정)_05.구조물공_내역적용수량 3" xfId="27674"/>
    <cellStyle name="_수량산출서(수정)_05.구조물공_내역적용수량 4" xfId="27675"/>
    <cellStyle name="_수량산출서(수정)_05.구조물공_내역적용수량 5" xfId="27676"/>
    <cellStyle name="_수량산출서(수정)_05.구조물공_내역적용수량 6" xfId="27677"/>
    <cellStyle name="_수량산출서(수정)_05.구조물공_내역적용수량 7" xfId="27678"/>
    <cellStyle name="_수량산출서(수정)_05.구조물공_내역적용수량 8" xfId="27679"/>
    <cellStyle name="_수량산출서(수정)_2-4.맨홀토공" xfId="5098"/>
    <cellStyle name="_수량산출서(수정)_2-4.맨홀토공 2" xfId="5099"/>
    <cellStyle name="_수량산출서(수정)_2-4.맨홀토공 3" xfId="27680"/>
    <cellStyle name="_수량산출서(수정)_2-4.맨홀토공 4" xfId="27681"/>
    <cellStyle name="_수량산출서(수정)_2-4.맨홀토공 5" xfId="27682"/>
    <cellStyle name="_수량산출서(수정)_2-4.맨홀토공 6" xfId="27683"/>
    <cellStyle name="_수량산출서(수정)_2-4.맨홀토공 7" xfId="27684"/>
    <cellStyle name="_수량산출서(수정)_2-4.맨홀토공 8" xfId="27685"/>
    <cellStyle name="_수량산출서(수정)_2-4.맨홀토공_00.배수설비공" xfId="5100"/>
    <cellStyle name="_수량산출서(수정)_2-4.맨홀토공_00.배수설비공 2" xfId="27686"/>
    <cellStyle name="_수량산출서(수정)_2-4.맨홀토공_00.배수설비공 3" xfId="27687"/>
    <cellStyle name="_수량산출서(수정)_2-4.맨홀토공_00.배수설비공 4" xfId="27688"/>
    <cellStyle name="_수량산출서(수정)_2-4.맨홀토공_00.배수설비공 5" xfId="27689"/>
    <cellStyle name="_수량산출서(수정)_2-4.맨홀토공_00.배수설비공 6" xfId="27690"/>
    <cellStyle name="_수량산출서(수정)_2-4.맨홀토공_00.배수설비공 7" xfId="27691"/>
    <cellStyle name="_수량산출서(수정)_2-4.맨홀토공_00.배수설비공 8" xfId="27692"/>
    <cellStyle name="_수량산출서(수정)_2-4.맨홀토공_013.관로공(일과)" xfId="5101"/>
    <cellStyle name="_수량산출서(수정)_2-4.맨홀토공_013.관로공(일과) 2" xfId="27693"/>
    <cellStyle name="_수량산출서(수정)_2-4.맨홀토공_013.관로공(일과) 3" xfId="27694"/>
    <cellStyle name="_수량산출서(수정)_2-4.맨홀토공_013.관로공(일과) 4" xfId="27695"/>
    <cellStyle name="_수량산출서(수정)_2-4.맨홀토공_013.관로공(일과) 5" xfId="27696"/>
    <cellStyle name="_수량산출서(수정)_2-4.맨홀토공_013.관로공(일과) 6" xfId="27697"/>
    <cellStyle name="_수량산출서(수정)_2-4.맨홀토공_013.관로공(일과) 7" xfId="27698"/>
    <cellStyle name="_수량산출서(수정)_2-4.맨홀토공_013.관로공(일과) 8" xfId="27699"/>
    <cellStyle name="_수량산출서(수정)_2-4.맨홀토공_013.관로공(화순)" xfId="5102"/>
    <cellStyle name="_수량산출서(수정)_2-4.맨홀토공_013.관로공(화순) 2" xfId="27700"/>
    <cellStyle name="_수량산출서(수정)_2-4.맨홀토공_013.관로공(화순) 3" xfId="27701"/>
    <cellStyle name="_수량산출서(수정)_2-4.맨홀토공_013.관로공(화순) 4" xfId="27702"/>
    <cellStyle name="_수량산출서(수정)_2-4.맨홀토공_013.관로공(화순) 5" xfId="27703"/>
    <cellStyle name="_수량산출서(수정)_2-4.맨홀토공_013.관로공(화순) 6" xfId="27704"/>
    <cellStyle name="_수량산출서(수정)_2-4.맨홀토공_013.관로공(화순) 7" xfId="27705"/>
    <cellStyle name="_수량산출서(수정)_2-4.맨홀토공_013.관로공(화순) 8" xfId="27706"/>
    <cellStyle name="_수량산출서(수정)_2-4.맨홀토공_02.토공" xfId="5103"/>
    <cellStyle name="_수량산출서(수정)_2-4.맨홀토공_02.토공 2" xfId="27707"/>
    <cellStyle name="_수량산출서(수정)_2-4.맨홀토공_02.토공 3" xfId="27708"/>
    <cellStyle name="_수량산출서(수정)_2-4.맨홀토공_02.토공 4" xfId="27709"/>
    <cellStyle name="_수량산출서(수정)_2-4.맨홀토공_02.토공 5" xfId="27710"/>
    <cellStyle name="_수량산출서(수정)_2-4.맨홀토공_02.토공 6" xfId="27711"/>
    <cellStyle name="_수량산출서(수정)_2-4.맨홀토공_02.토공 7" xfId="27712"/>
    <cellStyle name="_수량산출서(수정)_2-4.맨홀토공_02.토공 8" xfId="27713"/>
    <cellStyle name="_수량산출서(수정)_2-4.맨홀토공_03.관로공" xfId="5104"/>
    <cellStyle name="_수량산출서(수정)_2-4.맨홀토공_03.관로공 2" xfId="27714"/>
    <cellStyle name="_수량산출서(수정)_2-4.맨홀토공_03.관로공 3" xfId="27715"/>
    <cellStyle name="_수량산출서(수정)_2-4.맨홀토공_03.관로공 4" xfId="27716"/>
    <cellStyle name="_수량산출서(수정)_2-4.맨홀토공_03.관로공 5" xfId="27717"/>
    <cellStyle name="_수량산출서(수정)_2-4.맨홀토공_03.관로공 6" xfId="27718"/>
    <cellStyle name="_수량산출서(수정)_2-4.맨홀토공_03.관로공 7" xfId="27719"/>
    <cellStyle name="_수량산출서(수정)_2-4.맨홀토공_03.관로공 8" xfId="27720"/>
    <cellStyle name="_수량산출서(수정)_2-4.맨홀토공_관로공BOQ" xfId="5105"/>
    <cellStyle name="_수량산출서(수정)_2-4.맨홀토공_관로공BOQ 2" xfId="27721"/>
    <cellStyle name="_수량산출서(수정)_2-4.맨홀토공_관로공BOQ 3" xfId="27722"/>
    <cellStyle name="_수량산출서(수정)_2-4.맨홀토공_관로공BOQ 4" xfId="27723"/>
    <cellStyle name="_수량산출서(수정)_2-4.맨홀토공_관로공BOQ 5" xfId="27724"/>
    <cellStyle name="_수량산출서(수정)_2-4.맨홀토공_관로공BOQ 6" xfId="27725"/>
    <cellStyle name="_수량산출서(수정)_2-4.맨홀토공_관로공BOQ 7" xfId="27726"/>
    <cellStyle name="_수량산출서(수정)_2-4.맨홀토공_관로공BOQ 8" xfId="27727"/>
    <cellStyle name="_수량산출서(수정)_2-4.맨홀토공_관로수량집계" xfId="5106"/>
    <cellStyle name="_수량산출서(수정)_2-4.맨홀토공_관로수량집계 2" xfId="27728"/>
    <cellStyle name="_수량산출서(수정)_2-4.맨홀토공_관로수량집계 3" xfId="27729"/>
    <cellStyle name="_수량산출서(수정)_2-4.맨홀토공_관로수량집계 4" xfId="27730"/>
    <cellStyle name="_수량산출서(수정)_2-4.맨홀토공_관로수량집계 5" xfId="27731"/>
    <cellStyle name="_수량산출서(수정)_2-4.맨홀토공_관로수량집계 6" xfId="27732"/>
    <cellStyle name="_수량산출서(수정)_2-4.맨홀토공_관로수량집계 7" xfId="27733"/>
    <cellStyle name="_수량산출서(수정)_2-4.맨홀토공_관로수량집계 8" xfId="27734"/>
    <cellStyle name="_수량산출서(수정)_2-4.맨홀토공_내역적용수량" xfId="5107"/>
    <cellStyle name="_수량산출서(수정)_2-4.맨홀토공_내역적용수량 2" xfId="27735"/>
    <cellStyle name="_수량산출서(수정)_2-4.맨홀토공_내역적용수량 3" xfId="27736"/>
    <cellStyle name="_수량산출서(수정)_2-4.맨홀토공_내역적용수량 4" xfId="27737"/>
    <cellStyle name="_수량산출서(수정)_2-4.맨홀토공_내역적용수량 5" xfId="27738"/>
    <cellStyle name="_수량산출서(수정)_2-4.맨홀토공_내역적용수량 6" xfId="27739"/>
    <cellStyle name="_수량산출서(수정)_2-4.맨홀토공_내역적용수량 7" xfId="27740"/>
    <cellStyle name="_수량산출서(수정)_2-4.맨홀토공_내역적용수량 8" xfId="27741"/>
    <cellStyle name="_수량산출서(수정)_관로공BOQ" xfId="5108"/>
    <cellStyle name="_수량산출서(수정)_관로공BOQ 2" xfId="27742"/>
    <cellStyle name="_수량산출서(수정)_관로공BOQ 3" xfId="27743"/>
    <cellStyle name="_수량산출서(수정)_관로공BOQ 4" xfId="27744"/>
    <cellStyle name="_수량산출서(수정)_관로공BOQ 5" xfId="27745"/>
    <cellStyle name="_수량산출서(수정)_관로공BOQ 6" xfId="27746"/>
    <cellStyle name="_수량산출서(수정)_관로공BOQ 7" xfId="27747"/>
    <cellStyle name="_수량산출서(수정)_관로공BOQ 8" xfId="27748"/>
    <cellStyle name="_수량산출서(수정)_관로수량집계" xfId="5109"/>
    <cellStyle name="_수량산출서(수정)_관로수량집계 2" xfId="27749"/>
    <cellStyle name="_수량산출서(수정)_관로수량집계 3" xfId="27750"/>
    <cellStyle name="_수량산출서(수정)_관로수량집계 4" xfId="27751"/>
    <cellStyle name="_수량산출서(수정)_관로수량집계 5" xfId="27752"/>
    <cellStyle name="_수량산출서(수정)_관로수량집계 6" xfId="27753"/>
    <cellStyle name="_수량산출서(수정)_관로수량집계 7" xfId="27754"/>
    <cellStyle name="_수량산출서(수정)_관로수량집계 8" xfId="27755"/>
    <cellStyle name="_수량산출서(수정)_내역적용수량" xfId="5110"/>
    <cellStyle name="_수량산출서(수정)_내역적용수량 2" xfId="27756"/>
    <cellStyle name="_수량산출서(수정)_내역적용수량 3" xfId="27757"/>
    <cellStyle name="_수량산출서(수정)_내역적용수량 4" xfId="27758"/>
    <cellStyle name="_수량산출서(수정)_내역적용수량 5" xfId="27759"/>
    <cellStyle name="_수량산출서(수정)_내역적용수량 6" xfId="27760"/>
    <cellStyle name="_수량산출서(수정)_내역적용수량 7" xfId="27761"/>
    <cellStyle name="_수량산출서(수정)_내역적용수량 8" xfId="27762"/>
    <cellStyle name="_수량산출서(신명1공구)" xfId="5111"/>
    <cellStyle name="_수량산출서(신명1공구) 2" xfId="5112"/>
    <cellStyle name="_수량산출서(신명1공구) 3" xfId="27763"/>
    <cellStyle name="_수량산출서(신명1공구) 4" xfId="27764"/>
    <cellStyle name="_수량산출서(신명1공구) 5" xfId="27765"/>
    <cellStyle name="_수량산출서(신명1공구) 6" xfId="27766"/>
    <cellStyle name="_수량산출서(신명1공구) 7" xfId="27767"/>
    <cellStyle name="_수량산출서(신명1공구) 8" xfId="27768"/>
    <cellStyle name="_수량산출서(신명2-1공구)" xfId="5113"/>
    <cellStyle name="_수량산출서(신명2-1공구) 2" xfId="5114"/>
    <cellStyle name="_수량산출서(신명2-1공구) 3" xfId="27769"/>
    <cellStyle name="_수량산출서(신명2-1공구) 4" xfId="27770"/>
    <cellStyle name="_수량산출서(신명2-1공구) 5" xfId="27771"/>
    <cellStyle name="_수량산출서(신명2-1공구) 6" xfId="27772"/>
    <cellStyle name="_수량산출서(신명2-1공구) 7" xfId="27773"/>
    <cellStyle name="_수량산출서(신명2-1공구) 8" xfId="27774"/>
    <cellStyle name="_수량산출서(신명2-2공구)" xfId="5115"/>
    <cellStyle name="_수량산출서(신명2-2공구) 2" xfId="5116"/>
    <cellStyle name="_수량산출서(신명2-2공구) 3" xfId="27775"/>
    <cellStyle name="_수량산출서(신명2-2공구) 4" xfId="27776"/>
    <cellStyle name="_수량산출서(신명2-2공구) 5" xfId="27777"/>
    <cellStyle name="_수량산출서(신명2-2공구) 6" xfId="27778"/>
    <cellStyle name="_수량산출서(신명2-2공구) 7" xfId="27779"/>
    <cellStyle name="_수량산출서(신명2-2공구) 8" xfId="27780"/>
    <cellStyle name="_수량산출서(청량화창농로)" xfId="5117"/>
    <cellStyle name="_수량산출서(청량화창농로) 2" xfId="5118"/>
    <cellStyle name="_수량산출서(청량화창농로) 3" xfId="27781"/>
    <cellStyle name="_수량산출서(청량화창농로) 4" xfId="27782"/>
    <cellStyle name="_수량산출서(청량화창농로) 5" xfId="27783"/>
    <cellStyle name="_수량산출서(청량화창농로) 6" xfId="27784"/>
    <cellStyle name="_수량산출서(청량화창농로) 7" xfId="27785"/>
    <cellStyle name="_수량산출서(청량화창농로) 8" xfId="27786"/>
    <cellStyle name="_수량산출서(청량화창농로)_00.배수설비공" xfId="5119"/>
    <cellStyle name="_수량산출서(청량화창농로)_00.배수설비공 2" xfId="27787"/>
    <cellStyle name="_수량산출서(청량화창농로)_00.배수설비공 3" xfId="27788"/>
    <cellStyle name="_수량산출서(청량화창농로)_00.배수설비공 4" xfId="27789"/>
    <cellStyle name="_수량산출서(청량화창농로)_00.배수설비공 5" xfId="27790"/>
    <cellStyle name="_수량산출서(청량화창농로)_00.배수설비공 6" xfId="27791"/>
    <cellStyle name="_수량산출서(청량화창농로)_00.배수설비공 7" xfId="27792"/>
    <cellStyle name="_수량산출서(청량화창농로)_00.배수설비공 8" xfId="27793"/>
    <cellStyle name="_수량산출서(청량화창농로)_013.관로공(일과)" xfId="5120"/>
    <cellStyle name="_수량산출서(청량화창농로)_013.관로공(일과) 2" xfId="27794"/>
    <cellStyle name="_수량산출서(청량화창농로)_013.관로공(일과) 3" xfId="27795"/>
    <cellStyle name="_수량산출서(청량화창농로)_013.관로공(일과) 4" xfId="27796"/>
    <cellStyle name="_수량산출서(청량화창농로)_013.관로공(일과) 5" xfId="27797"/>
    <cellStyle name="_수량산출서(청량화창농로)_013.관로공(일과) 6" xfId="27798"/>
    <cellStyle name="_수량산출서(청량화창농로)_013.관로공(일과) 7" xfId="27799"/>
    <cellStyle name="_수량산출서(청량화창농로)_013.관로공(일과) 8" xfId="27800"/>
    <cellStyle name="_수량산출서(청량화창농로)_013.관로공(화순)" xfId="5121"/>
    <cellStyle name="_수량산출서(청량화창농로)_013.관로공(화순) 2" xfId="27801"/>
    <cellStyle name="_수량산출서(청량화창농로)_013.관로공(화순) 3" xfId="27802"/>
    <cellStyle name="_수량산출서(청량화창농로)_013.관로공(화순) 4" xfId="27803"/>
    <cellStyle name="_수량산출서(청량화창농로)_013.관로공(화순) 5" xfId="27804"/>
    <cellStyle name="_수량산출서(청량화창농로)_013.관로공(화순) 6" xfId="27805"/>
    <cellStyle name="_수량산출서(청량화창농로)_013.관로공(화순) 7" xfId="27806"/>
    <cellStyle name="_수량산출서(청량화창농로)_013.관로공(화순) 8" xfId="27807"/>
    <cellStyle name="_수량산출서(청량화창농로)_02.토공" xfId="5122"/>
    <cellStyle name="_수량산출서(청량화창농로)_02.토공 2" xfId="27808"/>
    <cellStyle name="_수량산출서(청량화창농로)_02.토공 3" xfId="27809"/>
    <cellStyle name="_수량산출서(청량화창농로)_02.토공 4" xfId="27810"/>
    <cellStyle name="_수량산출서(청량화창농로)_02.토공 5" xfId="27811"/>
    <cellStyle name="_수량산출서(청량화창농로)_02.토공 6" xfId="27812"/>
    <cellStyle name="_수량산출서(청량화창농로)_02.토공 7" xfId="27813"/>
    <cellStyle name="_수량산출서(청량화창농로)_02.토공 8" xfId="27814"/>
    <cellStyle name="_수량산출서(청량화창농로)_03.관로공" xfId="5123"/>
    <cellStyle name="_수량산출서(청량화창농로)_03.관로공 2" xfId="27815"/>
    <cellStyle name="_수량산출서(청량화창농로)_03.관로공 3" xfId="27816"/>
    <cellStyle name="_수량산출서(청량화창농로)_03.관로공 4" xfId="27817"/>
    <cellStyle name="_수량산출서(청량화창농로)_03.관로공 5" xfId="27818"/>
    <cellStyle name="_수량산출서(청량화창농로)_03.관로공 6" xfId="27819"/>
    <cellStyle name="_수량산출서(청량화창농로)_03.관로공 7" xfId="27820"/>
    <cellStyle name="_수량산출서(청량화창농로)_03.관로공 8" xfId="27821"/>
    <cellStyle name="_수량산출서(청량화창농로)_05.구조물공" xfId="5124"/>
    <cellStyle name="_수량산출서(청량화창농로)_05.구조물공 2" xfId="5125"/>
    <cellStyle name="_수량산출서(청량화창농로)_05.구조물공 3" xfId="27822"/>
    <cellStyle name="_수량산출서(청량화창농로)_05.구조물공 4" xfId="27823"/>
    <cellStyle name="_수량산출서(청량화창농로)_05.구조물공 5" xfId="27824"/>
    <cellStyle name="_수량산출서(청량화창농로)_05.구조물공 6" xfId="27825"/>
    <cellStyle name="_수량산출서(청량화창농로)_05.구조물공 7" xfId="27826"/>
    <cellStyle name="_수량산출서(청량화창농로)_05.구조물공 8" xfId="27827"/>
    <cellStyle name="_수량산출서(청량화창농로)_05.구조물공_00.배수설비공" xfId="5126"/>
    <cellStyle name="_수량산출서(청량화창농로)_05.구조물공_00.배수설비공 2" xfId="27828"/>
    <cellStyle name="_수량산출서(청량화창농로)_05.구조물공_00.배수설비공 3" xfId="27829"/>
    <cellStyle name="_수량산출서(청량화창농로)_05.구조물공_00.배수설비공 4" xfId="27830"/>
    <cellStyle name="_수량산출서(청량화창농로)_05.구조물공_00.배수설비공 5" xfId="27831"/>
    <cellStyle name="_수량산출서(청량화창농로)_05.구조물공_00.배수설비공 6" xfId="27832"/>
    <cellStyle name="_수량산출서(청량화창농로)_05.구조물공_00.배수설비공 7" xfId="27833"/>
    <cellStyle name="_수량산출서(청량화창농로)_05.구조물공_00.배수설비공 8" xfId="27834"/>
    <cellStyle name="_수량산출서(청량화창농로)_05.구조물공_013.관로공(일과)" xfId="5127"/>
    <cellStyle name="_수량산출서(청량화창농로)_05.구조물공_013.관로공(일과) 2" xfId="27835"/>
    <cellStyle name="_수량산출서(청량화창농로)_05.구조물공_013.관로공(일과) 3" xfId="27836"/>
    <cellStyle name="_수량산출서(청량화창농로)_05.구조물공_013.관로공(일과) 4" xfId="27837"/>
    <cellStyle name="_수량산출서(청량화창농로)_05.구조물공_013.관로공(일과) 5" xfId="27838"/>
    <cellStyle name="_수량산출서(청량화창농로)_05.구조물공_013.관로공(일과) 6" xfId="27839"/>
    <cellStyle name="_수량산출서(청량화창농로)_05.구조물공_013.관로공(일과) 7" xfId="27840"/>
    <cellStyle name="_수량산출서(청량화창농로)_05.구조물공_013.관로공(일과) 8" xfId="27841"/>
    <cellStyle name="_수량산출서(청량화창농로)_05.구조물공_013.관로공(화순)" xfId="5128"/>
    <cellStyle name="_수량산출서(청량화창농로)_05.구조물공_013.관로공(화순) 2" xfId="27842"/>
    <cellStyle name="_수량산출서(청량화창농로)_05.구조물공_013.관로공(화순) 3" xfId="27843"/>
    <cellStyle name="_수량산출서(청량화창농로)_05.구조물공_013.관로공(화순) 4" xfId="27844"/>
    <cellStyle name="_수량산출서(청량화창농로)_05.구조물공_013.관로공(화순) 5" xfId="27845"/>
    <cellStyle name="_수량산출서(청량화창농로)_05.구조물공_013.관로공(화순) 6" xfId="27846"/>
    <cellStyle name="_수량산출서(청량화창농로)_05.구조물공_013.관로공(화순) 7" xfId="27847"/>
    <cellStyle name="_수량산출서(청량화창농로)_05.구조물공_013.관로공(화순) 8" xfId="27848"/>
    <cellStyle name="_수량산출서(청량화창농로)_05.구조물공_02.토공" xfId="5129"/>
    <cellStyle name="_수량산출서(청량화창농로)_05.구조물공_02.토공 2" xfId="27849"/>
    <cellStyle name="_수량산출서(청량화창농로)_05.구조물공_02.토공 3" xfId="27850"/>
    <cellStyle name="_수량산출서(청량화창농로)_05.구조물공_02.토공 4" xfId="27851"/>
    <cellStyle name="_수량산출서(청량화창농로)_05.구조물공_02.토공 5" xfId="27852"/>
    <cellStyle name="_수량산출서(청량화창농로)_05.구조물공_02.토공 6" xfId="27853"/>
    <cellStyle name="_수량산출서(청량화창농로)_05.구조물공_02.토공 7" xfId="27854"/>
    <cellStyle name="_수량산출서(청량화창농로)_05.구조물공_02.토공 8" xfId="27855"/>
    <cellStyle name="_수량산출서(청량화창농로)_05.구조물공_03.관로공" xfId="5130"/>
    <cellStyle name="_수량산출서(청량화창농로)_05.구조물공_03.관로공 2" xfId="27856"/>
    <cellStyle name="_수량산출서(청량화창농로)_05.구조물공_03.관로공 3" xfId="27857"/>
    <cellStyle name="_수량산출서(청량화창농로)_05.구조물공_03.관로공 4" xfId="27858"/>
    <cellStyle name="_수량산출서(청량화창농로)_05.구조물공_03.관로공 5" xfId="27859"/>
    <cellStyle name="_수량산출서(청량화창농로)_05.구조물공_03.관로공 6" xfId="27860"/>
    <cellStyle name="_수량산출서(청량화창농로)_05.구조물공_03.관로공 7" xfId="27861"/>
    <cellStyle name="_수량산출서(청량화창농로)_05.구조물공_03.관로공 8" xfId="27862"/>
    <cellStyle name="_수량산출서(청량화창농로)_05.구조물공_관로공BOQ" xfId="5131"/>
    <cellStyle name="_수량산출서(청량화창농로)_05.구조물공_관로공BOQ 2" xfId="27863"/>
    <cellStyle name="_수량산출서(청량화창농로)_05.구조물공_관로공BOQ 3" xfId="27864"/>
    <cellStyle name="_수량산출서(청량화창농로)_05.구조물공_관로공BOQ 4" xfId="27865"/>
    <cellStyle name="_수량산출서(청량화창농로)_05.구조물공_관로공BOQ 5" xfId="27866"/>
    <cellStyle name="_수량산출서(청량화창농로)_05.구조물공_관로공BOQ 6" xfId="27867"/>
    <cellStyle name="_수량산출서(청량화창농로)_05.구조물공_관로공BOQ 7" xfId="27868"/>
    <cellStyle name="_수량산출서(청량화창농로)_05.구조물공_관로공BOQ 8" xfId="27869"/>
    <cellStyle name="_수량산출서(청량화창농로)_05.구조물공_관로수량집계" xfId="5132"/>
    <cellStyle name="_수량산출서(청량화창농로)_05.구조물공_관로수량집계 2" xfId="27870"/>
    <cellStyle name="_수량산출서(청량화창농로)_05.구조물공_관로수량집계 3" xfId="27871"/>
    <cellStyle name="_수량산출서(청량화창농로)_05.구조물공_관로수량집계 4" xfId="27872"/>
    <cellStyle name="_수량산출서(청량화창농로)_05.구조물공_관로수량집계 5" xfId="27873"/>
    <cellStyle name="_수량산출서(청량화창농로)_05.구조물공_관로수량집계 6" xfId="27874"/>
    <cellStyle name="_수량산출서(청량화창농로)_05.구조물공_관로수량집계 7" xfId="27875"/>
    <cellStyle name="_수량산출서(청량화창농로)_05.구조물공_관로수량집계 8" xfId="27876"/>
    <cellStyle name="_수량산출서(청량화창농로)_05.구조물공_내역적용수량" xfId="5133"/>
    <cellStyle name="_수량산출서(청량화창농로)_05.구조물공_내역적용수량 2" xfId="27877"/>
    <cellStyle name="_수량산출서(청량화창농로)_05.구조물공_내역적용수량 3" xfId="27878"/>
    <cellStyle name="_수량산출서(청량화창농로)_05.구조물공_내역적용수량 4" xfId="27879"/>
    <cellStyle name="_수량산출서(청량화창농로)_05.구조물공_내역적용수량 5" xfId="27880"/>
    <cellStyle name="_수량산출서(청량화창농로)_05.구조물공_내역적용수량 6" xfId="27881"/>
    <cellStyle name="_수량산출서(청량화창농로)_05.구조물공_내역적용수량 7" xfId="27882"/>
    <cellStyle name="_수량산출서(청량화창농로)_05.구조물공_내역적용수량 8" xfId="27883"/>
    <cellStyle name="_수량산출서(청량화창농로)_2-4.맨홀토공" xfId="5134"/>
    <cellStyle name="_수량산출서(청량화창농로)_2-4.맨홀토공 2" xfId="5135"/>
    <cellStyle name="_수량산출서(청량화창농로)_2-4.맨홀토공 3" xfId="27884"/>
    <cellStyle name="_수량산출서(청량화창농로)_2-4.맨홀토공 4" xfId="27885"/>
    <cellStyle name="_수량산출서(청량화창농로)_2-4.맨홀토공 5" xfId="27886"/>
    <cellStyle name="_수량산출서(청량화창농로)_2-4.맨홀토공 6" xfId="27887"/>
    <cellStyle name="_수량산출서(청량화창농로)_2-4.맨홀토공 7" xfId="27888"/>
    <cellStyle name="_수량산출서(청량화창농로)_2-4.맨홀토공 8" xfId="27889"/>
    <cellStyle name="_수량산출서(청량화창농로)_2-4.맨홀토공_00.배수설비공" xfId="5136"/>
    <cellStyle name="_수량산출서(청량화창농로)_2-4.맨홀토공_00.배수설비공 2" xfId="27890"/>
    <cellStyle name="_수량산출서(청량화창농로)_2-4.맨홀토공_00.배수설비공 3" xfId="27891"/>
    <cellStyle name="_수량산출서(청량화창농로)_2-4.맨홀토공_00.배수설비공 4" xfId="27892"/>
    <cellStyle name="_수량산출서(청량화창농로)_2-4.맨홀토공_00.배수설비공 5" xfId="27893"/>
    <cellStyle name="_수량산출서(청량화창농로)_2-4.맨홀토공_00.배수설비공 6" xfId="27894"/>
    <cellStyle name="_수량산출서(청량화창농로)_2-4.맨홀토공_00.배수설비공 7" xfId="27895"/>
    <cellStyle name="_수량산출서(청량화창농로)_2-4.맨홀토공_00.배수설비공 8" xfId="27896"/>
    <cellStyle name="_수량산출서(청량화창농로)_2-4.맨홀토공_013.관로공(일과)" xfId="5137"/>
    <cellStyle name="_수량산출서(청량화창농로)_2-4.맨홀토공_013.관로공(일과) 2" xfId="27897"/>
    <cellStyle name="_수량산출서(청량화창농로)_2-4.맨홀토공_013.관로공(일과) 3" xfId="27898"/>
    <cellStyle name="_수량산출서(청량화창농로)_2-4.맨홀토공_013.관로공(일과) 4" xfId="27899"/>
    <cellStyle name="_수량산출서(청량화창농로)_2-4.맨홀토공_013.관로공(일과) 5" xfId="27900"/>
    <cellStyle name="_수량산출서(청량화창농로)_2-4.맨홀토공_013.관로공(일과) 6" xfId="27901"/>
    <cellStyle name="_수량산출서(청량화창농로)_2-4.맨홀토공_013.관로공(일과) 7" xfId="27902"/>
    <cellStyle name="_수량산출서(청량화창농로)_2-4.맨홀토공_013.관로공(일과) 8" xfId="27903"/>
    <cellStyle name="_수량산출서(청량화창농로)_2-4.맨홀토공_013.관로공(화순)" xfId="5138"/>
    <cellStyle name="_수량산출서(청량화창농로)_2-4.맨홀토공_013.관로공(화순) 2" xfId="27904"/>
    <cellStyle name="_수량산출서(청량화창농로)_2-4.맨홀토공_013.관로공(화순) 3" xfId="27905"/>
    <cellStyle name="_수량산출서(청량화창농로)_2-4.맨홀토공_013.관로공(화순) 4" xfId="27906"/>
    <cellStyle name="_수량산출서(청량화창농로)_2-4.맨홀토공_013.관로공(화순) 5" xfId="27907"/>
    <cellStyle name="_수량산출서(청량화창농로)_2-4.맨홀토공_013.관로공(화순) 6" xfId="27908"/>
    <cellStyle name="_수량산출서(청량화창농로)_2-4.맨홀토공_013.관로공(화순) 7" xfId="27909"/>
    <cellStyle name="_수량산출서(청량화창농로)_2-4.맨홀토공_013.관로공(화순) 8" xfId="27910"/>
    <cellStyle name="_수량산출서(청량화창농로)_2-4.맨홀토공_02.토공" xfId="5139"/>
    <cellStyle name="_수량산출서(청량화창농로)_2-4.맨홀토공_02.토공 2" xfId="27911"/>
    <cellStyle name="_수량산출서(청량화창농로)_2-4.맨홀토공_02.토공 3" xfId="27912"/>
    <cellStyle name="_수량산출서(청량화창농로)_2-4.맨홀토공_02.토공 4" xfId="27913"/>
    <cellStyle name="_수량산출서(청량화창농로)_2-4.맨홀토공_02.토공 5" xfId="27914"/>
    <cellStyle name="_수량산출서(청량화창농로)_2-4.맨홀토공_02.토공 6" xfId="27915"/>
    <cellStyle name="_수량산출서(청량화창농로)_2-4.맨홀토공_02.토공 7" xfId="27916"/>
    <cellStyle name="_수량산출서(청량화창농로)_2-4.맨홀토공_02.토공 8" xfId="27917"/>
    <cellStyle name="_수량산출서(청량화창농로)_2-4.맨홀토공_03.관로공" xfId="5140"/>
    <cellStyle name="_수량산출서(청량화창농로)_2-4.맨홀토공_03.관로공 2" xfId="27918"/>
    <cellStyle name="_수량산출서(청량화창농로)_2-4.맨홀토공_03.관로공 3" xfId="27919"/>
    <cellStyle name="_수량산출서(청량화창농로)_2-4.맨홀토공_03.관로공 4" xfId="27920"/>
    <cellStyle name="_수량산출서(청량화창농로)_2-4.맨홀토공_03.관로공 5" xfId="27921"/>
    <cellStyle name="_수량산출서(청량화창농로)_2-4.맨홀토공_03.관로공 6" xfId="27922"/>
    <cellStyle name="_수량산출서(청량화창농로)_2-4.맨홀토공_03.관로공 7" xfId="27923"/>
    <cellStyle name="_수량산출서(청량화창농로)_2-4.맨홀토공_03.관로공 8" xfId="27924"/>
    <cellStyle name="_수량산출서(청량화창농로)_2-4.맨홀토공_관로공BOQ" xfId="5141"/>
    <cellStyle name="_수량산출서(청량화창농로)_2-4.맨홀토공_관로공BOQ 2" xfId="27925"/>
    <cellStyle name="_수량산출서(청량화창농로)_2-4.맨홀토공_관로공BOQ 3" xfId="27926"/>
    <cellStyle name="_수량산출서(청량화창농로)_2-4.맨홀토공_관로공BOQ 4" xfId="27927"/>
    <cellStyle name="_수량산출서(청량화창농로)_2-4.맨홀토공_관로공BOQ 5" xfId="27928"/>
    <cellStyle name="_수량산출서(청량화창농로)_2-4.맨홀토공_관로공BOQ 6" xfId="27929"/>
    <cellStyle name="_수량산출서(청량화창농로)_2-4.맨홀토공_관로공BOQ 7" xfId="27930"/>
    <cellStyle name="_수량산출서(청량화창농로)_2-4.맨홀토공_관로공BOQ 8" xfId="27931"/>
    <cellStyle name="_수량산출서(청량화창농로)_2-4.맨홀토공_관로수량집계" xfId="5142"/>
    <cellStyle name="_수량산출서(청량화창농로)_2-4.맨홀토공_관로수량집계 2" xfId="27932"/>
    <cellStyle name="_수량산출서(청량화창농로)_2-4.맨홀토공_관로수량집계 3" xfId="27933"/>
    <cellStyle name="_수량산출서(청량화창농로)_2-4.맨홀토공_관로수량집계 4" xfId="27934"/>
    <cellStyle name="_수량산출서(청량화창농로)_2-4.맨홀토공_관로수량집계 5" xfId="27935"/>
    <cellStyle name="_수량산출서(청량화창농로)_2-4.맨홀토공_관로수량집계 6" xfId="27936"/>
    <cellStyle name="_수량산출서(청량화창농로)_2-4.맨홀토공_관로수량집계 7" xfId="27937"/>
    <cellStyle name="_수량산출서(청량화창농로)_2-4.맨홀토공_관로수량집계 8" xfId="27938"/>
    <cellStyle name="_수량산출서(청량화창농로)_2-4.맨홀토공_내역적용수량" xfId="5143"/>
    <cellStyle name="_수량산출서(청량화창농로)_2-4.맨홀토공_내역적용수량 2" xfId="27939"/>
    <cellStyle name="_수량산출서(청량화창농로)_2-4.맨홀토공_내역적용수량 3" xfId="27940"/>
    <cellStyle name="_수량산출서(청량화창농로)_2-4.맨홀토공_내역적용수량 4" xfId="27941"/>
    <cellStyle name="_수량산출서(청량화창농로)_2-4.맨홀토공_내역적용수량 5" xfId="27942"/>
    <cellStyle name="_수량산출서(청량화창농로)_2-4.맨홀토공_내역적용수량 6" xfId="27943"/>
    <cellStyle name="_수량산출서(청량화창농로)_2-4.맨홀토공_내역적용수량 7" xfId="27944"/>
    <cellStyle name="_수량산출서(청량화창농로)_2-4.맨홀토공_내역적용수량 8" xfId="27945"/>
    <cellStyle name="_수량산출서(청량화창농로)_관로공BOQ" xfId="5144"/>
    <cellStyle name="_수량산출서(청량화창농로)_관로공BOQ 2" xfId="27946"/>
    <cellStyle name="_수량산출서(청량화창농로)_관로공BOQ 3" xfId="27947"/>
    <cellStyle name="_수량산출서(청량화창농로)_관로공BOQ 4" xfId="27948"/>
    <cellStyle name="_수량산출서(청량화창농로)_관로공BOQ 5" xfId="27949"/>
    <cellStyle name="_수량산출서(청량화창농로)_관로공BOQ 6" xfId="27950"/>
    <cellStyle name="_수량산출서(청량화창농로)_관로공BOQ 7" xfId="27951"/>
    <cellStyle name="_수량산출서(청량화창농로)_관로공BOQ 8" xfId="27952"/>
    <cellStyle name="_수량산출서(청량화창농로)_관로수량집계" xfId="5145"/>
    <cellStyle name="_수량산출서(청량화창농로)_관로수량집계 2" xfId="27953"/>
    <cellStyle name="_수량산출서(청량화창농로)_관로수량집계 3" xfId="27954"/>
    <cellStyle name="_수량산출서(청량화창농로)_관로수량집계 4" xfId="27955"/>
    <cellStyle name="_수량산출서(청량화창농로)_관로수량집계 5" xfId="27956"/>
    <cellStyle name="_수량산출서(청량화창농로)_관로수량집계 6" xfId="27957"/>
    <cellStyle name="_수량산출서(청량화창농로)_관로수량집계 7" xfId="27958"/>
    <cellStyle name="_수량산출서(청량화창농로)_관로수량집계 8" xfId="27959"/>
    <cellStyle name="_수량산출서(청량화창농로)_내역적용수량" xfId="5146"/>
    <cellStyle name="_수량산출서(청량화창농로)_내역적용수량 2" xfId="27960"/>
    <cellStyle name="_수량산출서(청량화창농로)_내역적용수량 3" xfId="27961"/>
    <cellStyle name="_수량산출서(청량화창농로)_내역적용수량 4" xfId="27962"/>
    <cellStyle name="_수량산출서(청량화창농로)_내역적용수량 5" xfId="27963"/>
    <cellStyle name="_수량산출서(청량화창농로)_내역적용수량 6" xfId="27964"/>
    <cellStyle name="_수량산출서(청량화창농로)_내역적용수량 7" xfId="27965"/>
    <cellStyle name="_수량산출서(청량화창농로)_내역적용수량 8" xfId="27966"/>
    <cellStyle name="_수량산출서_00.배수설비공" xfId="5147"/>
    <cellStyle name="_수량산출서_00.배수설비공 2" xfId="27967"/>
    <cellStyle name="_수량산출서_00.배수설비공 3" xfId="27968"/>
    <cellStyle name="_수량산출서_00.배수설비공 4" xfId="27969"/>
    <cellStyle name="_수량산출서_00.배수설비공 5" xfId="27970"/>
    <cellStyle name="_수량산출서_00.배수설비공 6" xfId="27971"/>
    <cellStyle name="_수량산출서_00.배수설비공 7" xfId="27972"/>
    <cellStyle name="_수량산출서_00.배수설비공 8" xfId="27973"/>
    <cellStyle name="_수량산출서_013.관로공(일과)" xfId="5148"/>
    <cellStyle name="_수량산출서_013.관로공(일과) 2" xfId="27974"/>
    <cellStyle name="_수량산출서_013.관로공(일과) 3" xfId="27975"/>
    <cellStyle name="_수량산출서_013.관로공(일과) 4" xfId="27976"/>
    <cellStyle name="_수량산출서_013.관로공(일과) 5" xfId="27977"/>
    <cellStyle name="_수량산출서_013.관로공(일과) 6" xfId="27978"/>
    <cellStyle name="_수량산출서_013.관로공(일과) 7" xfId="27979"/>
    <cellStyle name="_수량산출서_013.관로공(일과) 8" xfId="27980"/>
    <cellStyle name="_수량산출서_013.관로공(화순)" xfId="5149"/>
    <cellStyle name="_수량산출서_013.관로공(화순) 2" xfId="27981"/>
    <cellStyle name="_수량산출서_013.관로공(화순) 3" xfId="27982"/>
    <cellStyle name="_수량산출서_013.관로공(화순) 4" xfId="27983"/>
    <cellStyle name="_수량산출서_013.관로공(화순) 5" xfId="27984"/>
    <cellStyle name="_수량산출서_013.관로공(화순) 6" xfId="27985"/>
    <cellStyle name="_수량산출서_013.관로공(화순) 7" xfId="27986"/>
    <cellStyle name="_수량산출서_013.관로공(화순) 8" xfId="27987"/>
    <cellStyle name="_수량산출서_02.토공" xfId="5150"/>
    <cellStyle name="_수량산출서_02.토공 2" xfId="27988"/>
    <cellStyle name="_수량산출서_02.토공 3" xfId="27989"/>
    <cellStyle name="_수량산출서_02.토공 4" xfId="27990"/>
    <cellStyle name="_수량산출서_02.토공 5" xfId="27991"/>
    <cellStyle name="_수량산출서_02.토공 6" xfId="27992"/>
    <cellStyle name="_수량산출서_02.토공 7" xfId="27993"/>
    <cellStyle name="_수량산출서_02.토공 8" xfId="27994"/>
    <cellStyle name="_수량산출서_03.관로공" xfId="5151"/>
    <cellStyle name="_수량산출서_03.관로공 2" xfId="27995"/>
    <cellStyle name="_수량산출서_03.관로공 3" xfId="27996"/>
    <cellStyle name="_수량산출서_03.관로공 4" xfId="27997"/>
    <cellStyle name="_수량산출서_03.관로공 5" xfId="27998"/>
    <cellStyle name="_수량산출서_03.관로공 6" xfId="27999"/>
    <cellStyle name="_수량산출서_03.관로공 7" xfId="28000"/>
    <cellStyle name="_수량산출서_03.관로공 8" xfId="28001"/>
    <cellStyle name="_수량산출서_05.구조물공" xfId="5152"/>
    <cellStyle name="_수량산출서_05.구조물공 2" xfId="5153"/>
    <cellStyle name="_수량산출서_05.구조물공 3" xfId="28002"/>
    <cellStyle name="_수량산출서_05.구조물공 4" xfId="28003"/>
    <cellStyle name="_수량산출서_05.구조물공 5" xfId="28004"/>
    <cellStyle name="_수량산출서_05.구조물공 6" xfId="28005"/>
    <cellStyle name="_수량산출서_05.구조물공 7" xfId="28006"/>
    <cellStyle name="_수량산출서_05.구조물공 8" xfId="28007"/>
    <cellStyle name="_수량산출서_05.구조물공_00.배수설비공" xfId="5154"/>
    <cellStyle name="_수량산출서_05.구조물공_00.배수설비공 2" xfId="28008"/>
    <cellStyle name="_수량산출서_05.구조물공_00.배수설비공 3" xfId="28009"/>
    <cellStyle name="_수량산출서_05.구조물공_00.배수설비공 4" xfId="28010"/>
    <cellStyle name="_수량산출서_05.구조물공_00.배수설비공 5" xfId="28011"/>
    <cellStyle name="_수량산출서_05.구조물공_00.배수설비공 6" xfId="28012"/>
    <cellStyle name="_수량산출서_05.구조물공_00.배수설비공 7" xfId="28013"/>
    <cellStyle name="_수량산출서_05.구조물공_00.배수설비공 8" xfId="28014"/>
    <cellStyle name="_수량산출서_05.구조물공_013.관로공(일과)" xfId="5155"/>
    <cellStyle name="_수량산출서_05.구조물공_013.관로공(일과) 2" xfId="28015"/>
    <cellStyle name="_수량산출서_05.구조물공_013.관로공(일과) 3" xfId="28016"/>
    <cellStyle name="_수량산출서_05.구조물공_013.관로공(일과) 4" xfId="28017"/>
    <cellStyle name="_수량산출서_05.구조물공_013.관로공(일과) 5" xfId="28018"/>
    <cellStyle name="_수량산출서_05.구조물공_013.관로공(일과) 6" xfId="28019"/>
    <cellStyle name="_수량산출서_05.구조물공_013.관로공(일과) 7" xfId="28020"/>
    <cellStyle name="_수량산출서_05.구조물공_013.관로공(일과) 8" xfId="28021"/>
    <cellStyle name="_수량산출서_05.구조물공_013.관로공(화순)" xfId="5156"/>
    <cellStyle name="_수량산출서_05.구조물공_013.관로공(화순) 2" xfId="28022"/>
    <cellStyle name="_수량산출서_05.구조물공_013.관로공(화순) 3" xfId="28023"/>
    <cellStyle name="_수량산출서_05.구조물공_013.관로공(화순) 4" xfId="28024"/>
    <cellStyle name="_수량산출서_05.구조물공_013.관로공(화순) 5" xfId="28025"/>
    <cellStyle name="_수량산출서_05.구조물공_013.관로공(화순) 6" xfId="28026"/>
    <cellStyle name="_수량산출서_05.구조물공_013.관로공(화순) 7" xfId="28027"/>
    <cellStyle name="_수량산출서_05.구조물공_013.관로공(화순) 8" xfId="28028"/>
    <cellStyle name="_수량산출서_05.구조물공_02.토공" xfId="5157"/>
    <cellStyle name="_수량산출서_05.구조물공_02.토공 2" xfId="28029"/>
    <cellStyle name="_수량산출서_05.구조물공_02.토공 3" xfId="28030"/>
    <cellStyle name="_수량산출서_05.구조물공_02.토공 4" xfId="28031"/>
    <cellStyle name="_수량산출서_05.구조물공_02.토공 5" xfId="28032"/>
    <cellStyle name="_수량산출서_05.구조물공_02.토공 6" xfId="28033"/>
    <cellStyle name="_수량산출서_05.구조물공_02.토공 7" xfId="28034"/>
    <cellStyle name="_수량산출서_05.구조물공_02.토공 8" xfId="28035"/>
    <cellStyle name="_수량산출서_05.구조물공_03.관로공" xfId="5158"/>
    <cellStyle name="_수량산출서_05.구조물공_03.관로공 2" xfId="28036"/>
    <cellStyle name="_수량산출서_05.구조물공_03.관로공 3" xfId="28037"/>
    <cellStyle name="_수량산출서_05.구조물공_03.관로공 4" xfId="28038"/>
    <cellStyle name="_수량산출서_05.구조물공_03.관로공 5" xfId="28039"/>
    <cellStyle name="_수량산출서_05.구조물공_03.관로공 6" xfId="28040"/>
    <cellStyle name="_수량산출서_05.구조물공_03.관로공 7" xfId="28041"/>
    <cellStyle name="_수량산출서_05.구조물공_03.관로공 8" xfId="28042"/>
    <cellStyle name="_수량산출서_05.구조물공_관로공BOQ" xfId="5159"/>
    <cellStyle name="_수량산출서_05.구조물공_관로공BOQ 2" xfId="28043"/>
    <cellStyle name="_수량산출서_05.구조물공_관로공BOQ 3" xfId="28044"/>
    <cellStyle name="_수량산출서_05.구조물공_관로공BOQ 4" xfId="28045"/>
    <cellStyle name="_수량산출서_05.구조물공_관로공BOQ 5" xfId="28046"/>
    <cellStyle name="_수량산출서_05.구조물공_관로공BOQ 6" xfId="28047"/>
    <cellStyle name="_수량산출서_05.구조물공_관로공BOQ 7" xfId="28048"/>
    <cellStyle name="_수량산출서_05.구조물공_관로공BOQ 8" xfId="28049"/>
    <cellStyle name="_수량산출서_05.구조물공_관로수량집계" xfId="5160"/>
    <cellStyle name="_수량산출서_05.구조물공_관로수량집계 2" xfId="28050"/>
    <cellStyle name="_수량산출서_05.구조물공_관로수량집계 3" xfId="28051"/>
    <cellStyle name="_수량산출서_05.구조물공_관로수량집계 4" xfId="28052"/>
    <cellStyle name="_수량산출서_05.구조물공_관로수량집계 5" xfId="28053"/>
    <cellStyle name="_수량산출서_05.구조물공_관로수량집계 6" xfId="28054"/>
    <cellStyle name="_수량산출서_05.구조물공_관로수량집계 7" xfId="28055"/>
    <cellStyle name="_수량산출서_05.구조물공_관로수량집계 8" xfId="28056"/>
    <cellStyle name="_수량산출서_05.구조물공_내역적용수량" xfId="5161"/>
    <cellStyle name="_수량산출서_05.구조물공_내역적용수량 2" xfId="28057"/>
    <cellStyle name="_수량산출서_05.구조물공_내역적용수량 3" xfId="28058"/>
    <cellStyle name="_수량산출서_05.구조물공_내역적용수량 4" xfId="28059"/>
    <cellStyle name="_수량산출서_05.구조물공_내역적용수량 5" xfId="28060"/>
    <cellStyle name="_수량산출서_05.구조물공_내역적용수량 6" xfId="28061"/>
    <cellStyle name="_수량산출서_05.구조물공_내역적용수량 7" xfId="28062"/>
    <cellStyle name="_수량산출서_05.구조물공_내역적용수량 8" xfId="28063"/>
    <cellStyle name="_수량산출서_2-4.맨홀토공" xfId="5162"/>
    <cellStyle name="_수량산출서_2-4.맨홀토공 2" xfId="5163"/>
    <cellStyle name="_수량산출서_2-4.맨홀토공 3" xfId="28064"/>
    <cellStyle name="_수량산출서_2-4.맨홀토공 4" xfId="28065"/>
    <cellStyle name="_수량산출서_2-4.맨홀토공 5" xfId="28066"/>
    <cellStyle name="_수량산출서_2-4.맨홀토공 6" xfId="28067"/>
    <cellStyle name="_수량산출서_2-4.맨홀토공 7" xfId="28068"/>
    <cellStyle name="_수량산출서_2-4.맨홀토공 8" xfId="28069"/>
    <cellStyle name="_수량산출서_2-4.맨홀토공_00.배수설비공" xfId="5164"/>
    <cellStyle name="_수량산출서_2-4.맨홀토공_00.배수설비공 2" xfId="28070"/>
    <cellStyle name="_수량산출서_2-4.맨홀토공_00.배수설비공 3" xfId="28071"/>
    <cellStyle name="_수량산출서_2-4.맨홀토공_00.배수설비공 4" xfId="28072"/>
    <cellStyle name="_수량산출서_2-4.맨홀토공_00.배수설비공 5" xfId="28073"/>
    <cellStyle name="_수량산출서_2-4.맨홀토공_00.배수설비공 6" xfId="28074"/>
    <cellStyle name="_수량산출서_2-4.맨홀토공_00.배수설비공 7" xfId="28075"/>
    <cellStyle name="_수량산출서_2-4.맨홀토공_00.배수설비공 8" xfId="28076"/>
    <cellStyle name="_수량산출서_2-4.맨홀토공_013.관로공(일과)" xfId="5165"/>
    <cellStyle name="_수량산출서_2-4.맨홀토공_013.관로공(일과) 2" xfId="28077"/>
    <cellStyle name="_수량산출서_2-4.맨홀토공_013.관로공(일과) 3" xfId="28078"/>
    <cellStyle name="_수량산출서_2-4.맨홀토공_013.관로공(일과) 4" xfId="28079"/>
    <cellStyle name="_수량산출서_2-4.맨홀토공_013.관로공(일과) 5" xfId="28080"/>
    <cellStyle name="_수량산출서_2-4.맨홀토공_013.관로공(일과) 6" xfId="28081"/>
    <cellStyle name="_수량산출서_2-4.맨홀토공_013.관로공(일과) 7" xfId="28082"/>
    <cellStyle name="_수량산출서_2-4.맨홀토공_013.관로공(일과) 8" xfId="28083"/>
    <cellStyle name="_수량산출서_2-4.맨홀토공_013.관로공(화순)" xfId="5166"/>
    <cellStyle name="_수량산출서_2-4.맨홀토공_013.관로공(화순) 2" xfId="28084"/>
    <cellStyle name="_수량산출서_2-4.맨홀토공_013.관로공(화순) 3" xfId="28085"/>
    <cellStyle name="_수량산출서_2-4.맨홀토공_013.관로공(화순) 4" xfId="28086"/>
    <cellStyle name="_수량산출서_2-4.맨홀토공_013.관로공(화순) 5" xfId="28087"/>
    <cellStyle name="_수량산출서_2-4.맨홀토공_013.관로공(화순) 6" xfId="28088"/>
    <cellStyle name="_수량산출서_2-4.맨홀토공_013.관로공(화순) 7" xfId="28089"/>
    <cellStyle name="_수량산출서_2-4.맨홀토공_013.관로공(화순) 8" xfId="28090"/>
    <cellStyle name="_수량산출서_2-4.맨홀토공_02.토공" xfId="5167"/>
    <cellStyle name="_수량산출서_2-4.맨홀토공_02.토공 2" xfId="28091"/>
    <cellStyle name="_수량산출서_2-4.맨홀토공_02.토공 3" xfId="28092"/>
    <cellStyle name="_수량산출서_2-4.맨홀토공_02.토공 4" xfId="28093"/>
    <cellStyle name="_수량산출서_2-4.맨홀토공_02.토공 5" xfId="28094"/>
    <cellStyle name="_수량산출서_2-4.맨홀토공_02.토공 6" xfId="28095"/>
    <cellStyle name="_수량산출서_2-4.맨홀토공_02.토공 7" xfId="28096"/>
    <cellStyle name="_수량산출서_2-4.맨홀토공_02.토공 8" xfId="28097"/>
    <cellStyle name="_수량산출서_2-4.맨홀토공_03.관로공" xfId="5168"/>
    <cellStyle name="_수량산출서_2-4.맨홀토공_03.관로공 2" xfId="28098"/>
    <cellStyle name="_수량산출서_2-4.맨홀토공_03.관로공 3" xfId="28099"/>
    <cellStyle name="_수량산출서_2-4.맨홀토공_03.관로공 4" xfId="28100"/>
    <cellStyle name="_수량산출서_2-4.맨홀토공_03.관로공 5" xfId="28101"/>
    <cellStyle name="_수량산출서_2-4.맨홀토공_03.관로공 6" xfId="28102"/>
    <cellStyle name="_수량산출서_2-4.맨홀토공_03.관로공 7" xfId="28103"/>
    <cellStyle name="_수량산출서_2-4.맨홀토공_03.관로공 8" xfId="28104"/>
    <cellStyle name="_수량산출서_2-4.맨홀토공_관로공BOQ" xfId="5169"/>
    <cellStyle name="_수량산출서_2-4.맨홀토공_관로공BOQ 2" xfId="28105"/>
    <cellStyle name="_수량산출서_2-4.맨홀토공_관로공BOQ 3" xfId="28106"/>
    <cellStyle name="_수량산출서_2-4.맨홀토공_관로공BOQ 4" xfId="28107"/>
    <cellStyle name="_수량산출서_2-4.맨홀토공_관로공BOQ 5" xfId="28108"/>
    <cellStyle name="_수량산출서_2-4.맨홀토공_관로공BOQ 6" xfId="28109"/>
    <cellStyle name="_수량산출서_2-4.맨홀토공_관로공BOQ 7" xfId="28110"/>
    <cellStyle name="_수량산출서_2-4.맨홀토공_관로공BOQ 8" xfId="28111"/>
    <cellStyle name="_수량산출서_2-4.맨홀토공_관로수량집계" xfId="5170"/>
    <cellStyle name="_수량산출서_2-4.맨홀토공_관로수량집계 2" xfId="28112"/>
    <cellStyle name="_수량산출서_2-4.맨홀토공_관로수량집계 3" xfId="28113"/>
    <cellStyle name="_수량산출서_2-4.맨홀토공_관로수량집계 4" xfId="28114"/>
    <cellStyle name="_수량산출서_2-4.맨홀토공_관로수량집계 5" xfId="28115"/>
    <cellStyle name="_수량산출서_2-4.맨홀토공_관로수량집계 6" xfId="28116"/>
    <cellStyle name="_수량산출서_2-4.맨홀토공_관로수량집계 7" xfId="28117"/>
    <cellStyle name="_수량산출서_2-4.맨홀토공_관로수량집계 8" xfId="28118"/>
    <cellStyle name="_수량산출서_2-4.맨홀토공_내역적용수량" xfId="5171"/>
    <cellStyle name="_수량산출서_2-4.맨홀토공_내역적용수량 2" xfId="28119"/>
    <cellStyle name="_수량산출서_2-4.맨홀토공_내역적용수량 3" xfId="28120"/>
    <cellStyle name="_수량산출서_2-4.맨홀토공_내역적용수량 4" xfId="28121"/>
    <cellStyle name="_수량산출서_2-4.맨홀토공_내역적용수량 5" xfId="28122"/>
    <cellStyle name="_수량산출서_2-4.맨홀토공_내역적용수량 6" xfId="28123"/>
    <cellStyle name="_수량산출서_2-4.맨홀토공_내역적용수량 7" xfId="28124"/>
    <cellStyle name="_수량산출서_2-4.맨홀토공_내역적용수량 8" xfId="28125"/>
    <cellStyle name="_수량산출서_관로공BOQ" xfId="5172"/>
    <cellStyle name="_수량산출서_관로공BOQ 2" xfId="28126"/>
    <cellStyle name="_수량산출서_관로공BOQ 3" xfId="28127"/>
    <cellStyle name="_수량산출서_관로공BOQ 4" xfId="28128"/>
    <cellStyle name="_수량산출서_관로공BOQ 5" xfId="28129"/>
    <cellStyle name="_수량산출서_관로공BOQ 6" xfId="28130"/>
    <cellStyle name="_수량산출서_관로공BOQ 7" xfId="28131"/>
    <cellStyle name="_수량산출서_관로공BOQ 8" xfId="28132"/>
    <cellStyle name="_수량산출서_관로수량집계" xfId="5173"/>
    <cellStyle name="_수량산출서_관로수량집계 2" xfId="28133"/>
    <cellStyle name="_수량산출서_관로수량집계 3" xfId="28134"/>
    <cellStyle name="_수량산출서_관로수량집계 4" xfId="28135"/>
    <cellStyle name="_수량산출서_관로수량집계 5" xfId="28136"/>
    <cellStyle name="_수량산출서_관로수량집계 6" xfId="28137"/>
    <cellStyle name="_수량산출서_관로수량집계 7" xfId="28138"/>
    <cellStyle name="_수량산출서_관로수량집계 8" xfId="28139"/>
    <cellStyle name="_수량산출서_내역적용수량" xfId="5174"/>
    <cellStyle name="_수량산출서_내역적용수량 2" xfId="28140"/>
    <cellStyle name="_수량산출서_내역적용수량 3" xfId="28141"/>
    <cellStyle name="_수량산출서_내역적용수량 4" xfId="28142"/>
    <cellStyle name="_수량산출서_내역적용수량 5" xfId="28143"/>
    <cellStyle name="_수량산출서_내역적용수량 6" xfId="28144"/>
    <cellStyle name="_수량산출서_내역적용수량 7" xfId="28145"/>
    <cellStyle name="_수량산출서_내역적용수량 8" xfId="28146"/>
    <cellStyle name="_수로암거" xfId="5175"/>
    <cellStyle name="_승본도로수량(금회분)" xfId="5176"/>
    <cellStyle name="_승본도로수량(금회분) 2" xfId="28147"/>
    <cellStyle name="_승본도로수량(금회분)_006_부대공(1BL)2" xfId="5177"/>
    <cellStyle name="_승본도로수량(금회분)_01토공" xfId="5178"/>
    <cellStyle name="_승본도로수량(금회분)_01토공(A-)" xfId="5179"/>
    <cellStyle name="_승본도로수량(금회분)_05-가정배수관(WS)" xfId="28148"/>
    <cellStyle name="_승본도로수량(금회분)_05-가정배수관(WS)_03-관부설공" xfId="28149"/>
    <cellStyle name="_승본도로수량(금회분)_1-4.가시설공" xfId="28150"/>
    <cellStyle name="_승본도로수량(금회분)_1-4.가시설공 2" xfId="28151"/>
    <cellStyle name="_승본도로수량(금회분)_1-4.가시설공_1-4.가시설공" xfId="28152"/>
    <cellStyle name="_승본도로수량(금회분)_1-4.가시설공_1-4.가시설공 2" xfId="28153"/>
    <cellStyle name="_승본도로수량(금회분)_2.포장공(제1지구)" xfId="28154"/>
    <cellStyle name="_승본도로수량(금회분)_2.포장공(제1지구) 2" xfId="28155"/>
    <cellStyle name="_승본도로수량(금회분)_2.포장공(제1지구)_1-4.가시설공" xfId="28156"/>
    <cellStyle name="_승본도로수량(금회분)_2.포장공(제1지구)_1-4.가시설공 2" xfId="28157"/>
    <cellStyle name="_승본도로수량(금회분)_2.포장공(제1지구)_1-4.가시설공_1-4.가시설공" xfId="28158"/>
    <cellStyle name="_승본도로수량(금회분)_2.포장공(제1지구)_1-4.가시설공_1-4.가시설공 2" xfId="28159"/>
    <cellStyle name="_승본도로수량(금회분)_G-계산토공(관로)" xfId="5180"/>
    <cellStyle name="_승본도로수량(금회분)_OS_3 관부설공1" xfId="28160"/>
    <cellStyle name="_승본도로수량(금회분)_OS_3 관부설공1_3 관부설공" xfId="28161"/>
    <cellStyle name="_승본도로수량(금회분)_OS_3 관부설공1_3 관부설공-1" xfId="28162"/>
    <cellStyle name="_승본도로수량(금회분)_관로부(백신)" xfId="28163"/>
    <cellStyle name="_승본도로수량(금회분)_수량산출서(가담2리)" xfId="5181"/>
    <cellStyle name="_승본도로수량(금회분)_수량산출서(가담2리)_006_부대공(1BL)2" xfId="5182"/>
    <cellStyle name="_승본도로수량(금회분)_수량산출서(가담2리)_수량산출서(가담2리)" xfId="5183"/>
    <cellStyle name="_승본도로수량(금회분)_수량산출서(가담2리)_수량산출서(가담2리)_006_부대공(1BL)2" xfId="5184"/>
    <cellStyle name="_승본도로수량(금회분)_수량산출서(가담2리)_수량산출서(가담2리)_오수본관수량산출(가담2)" xfId="5185"/>
    <cellStyle name="_승본도로수량(금회분)_수량산출서(가담2리)_수량산출서(가담2리)_오수본관수량산출(가담2)_006_부대공(1BL)2" xfId="5186"/>
    <cellStyle name="_승본도로수량(금회분)_수량산출서(곡교리)" xfId="5187"/>
    <cellStyle name="_승본도로수량(금회분)_수량산출서(곡교리)_006_부대공(1BL)2" xfId="5188"/>
    <cellStyle name="_승본도로수량(금회분)_수량산출서(곡교리)_수량산출서(가담2리)" xfId="5189"/>
    <cellStyle name="_승본도로수량(금회분)_수량산출서(곡교리)_수량산출서(가담2리)_006_부대공(1BL)2" xfId="5190"/>
    <cellStyle name="_승본도로수량(금회분)_수량산출서(곡교리)_수량산출서(가담2리)_오수본관수량산출(가담2)" xfId="5191"/>
    <cellStyle name="_승본도로수량(금회분)_수량산출서(곡교리)_수량산출서(가담2리)_오수본관수량산출(가담2)_006_부대공(1BL)2" xfId="5192"/>
    <cellStyle name="_승본도로수량(금회분)_오수본관수량산출(가담2)" xfId="5193"/>
    <cellStyle name="_승본도로수량(금회분)_오수본관수량산출(가담2)_006_부대공(1BL)2" xfId="5194"/>
    <cellStyle name="_승본도로수량(금회분)_우수3_관부설공●" xfId="28164"/>
    <cellStyle name="_승본도로수량(금회분)_우수3_관부설공●_03-관부설공" xfId="28165"/>
    <cellStyle name="_승본도로수량(금회분)_운반비" xfId="5195"/>
    <cellStyle name="_승본도로수량(금회분)_운반비_총괄자재" xfId="5196"/>
    <cellStyle name="_승본도로수량(금회분)_취수시설" xfId="28166"/>
    <cellStyle name="_승본도로수량(금회분)_토공(3지구)" xfId="5197"/>
    <cellStyle name="_승본도로수량(금회분)_토공(3지구)_01토공" xfId="5198"/>
    <cellStyle name="_승본도로수량(금회분)_토공(3지구)_01토공(A-)" xfId="5199"/>
    <cellStyle name="_승본도로수량(금회분)_토공(3지구)_G-계산토공(관로)" xfId="5200"/>
    <cellStyle name="_승본도로수량(금회분)_토공(3지구)_운반비" xfId="5201"/>
    <cellStyle name="_승본도로수량(금회분)_토공(3지구)_운반비_총괄자재" xfId="5202"/>
    <cellStyle name="_승본도로수량(금회분)_토공(3지구)_토공(4지구)" xfId="5203"/>
    <cellStyle name="_승본도로수량(금회분)_토공(3지구)_토공(4지구)_01토공" xfId="5204"/>
    <cellStyle name="_승본도로수량(금회분)_토공(3지구)_토공(4지구)_01토공(A-)" xfId="5205"/>
    <cellStyle name="_승본도로수량(금회분)_토공(3지구)_토공(4지구)_G-계산토공(관로)" xfId="5206"/>
    <cellStyle name="_승본도로수량(금회분)_토공(3지구)_토공(4지구)_운반비" xfId="5207"/>
    <cellStyle name="_승본도로수량(금회분)_토공(3지구)_토공(4지구)_운반비_총괄자재" xfId="5208"/>
    <cellStyle name="_승본도로수량(금회분)_토공(3지구)_토공(4지구)_토공(4지구)" xfId="5209"/>
    <cellStyle name="_승본도로수량(금회분)_토공(3지구)_토공(4지구)_토공(4지구)_01토공" xfId="5210"/>
    <cellStyle name="_승본도로수량(금회분)_토공(3지구)_토공(4지구)_토공(4지구)_01토공(A-)" xfId="5211"/>
    <cellStyle name="_승본도로수량(금회분)_토공(3지구)_토공(4지구)_토공(4지구)_G-계산토공(관로)" xfId="5212"/>
    <cellStyle name="_승본도로수량(금회분)_토공(3지구)_토공(4지구)_토공(4지구)_운반비" xfId="5213"/>
    <cellStyle name="_승본도로수량(금회분)_토공(3지구)_토공(4지구)_토공(4지구)_운반비_총괄자재" xfId="5214"/>
    <cellStyle name="_승본도로수량(금회분)_토공(3지구)_토공(4지구)_토공(4지구)_토공-B" xfId="5215"/>
    <cellStyle name="_승본도로수량(금회분)_토공(3지구)_토공(4지구)_토공-B" xfId="5216"/>
    <cellStyle name="_승본도로수량(금회분)_토공(3지구)_토공-B" xfId="5217"/>
    <cellStyle name="_승본도로수량(금회분)_토공(4지구)" xfId="5218"/>
    <cellStyle name="_승본도로수량(금회분)_토공(4지구)_01토공" xfId="5219"/>
    <cellStyle name="_승본도로수량(금회분)_토공(4지구)_01토공(A-)" xfId="5220"/>
    <cellStyle name="_승본도로수량(금회분)_토공(4지구)_G-계산토공(관로)" xfId="5221"/>
    <cellStyle name="_승본도로수량(금회분)_토공(4지구)_운반비" xfId="5222"/>
    <cellStyle name="_승본도로수량(금회분)_토공(4지구)_운반비_총괄자재" xfId="5223"/>
    <cellStyle name="_승본도로수량(금회분)_토공(4지구)_토공(4지구)" xfId="5224"/>
    <cellStyle name="_승본도로수량(금회분)_토공(4지구)_토공(4지구)_01토공" xfId="5225"/>
    <cellStyle name="_승본도로수량(금회분)_토공(4지구)_토공(4지구)_01토공(A-)" xfId="5226"/>
    <cellStyle name="_승본도로수량(금회분)_토공(4지구)_토공(4지구)_G-계산토공(관로)" xfId="5227"/>
    <cellStyle name="_승본도로수량(금회분)_토공(4지구)_토공(4지구)_운반비" xfId="5228"/>
    <cellStyle name="_승본도로수량(금회분)_토공(4지구)_토공(4지구)_운반비_총괄자재" xfId="5229"/>
    <cellStyle name="_승본도로수량(금회분)_토공(4지구)_토공(4지구)_토공(3지구)" xfId="5230"/>
    <cellStyle name="_승본도로수량(금회분)_토공(4지구)_토공(4지구)_토공(3지구)_01토공" xfId="5231"/>
    <cellStyle name="_승본도로수량(금회분)_토공(4지구)_토공(4지구)_토공(3지구)_01토공(A-)" xfId="5232"/>
    <cellStyle name="_승본도로수량(금회분)_토공(4지구)_토공(4지구)_토공(3지구)_G-계산토공(관로)" xfId="5233"/>
    <cellStyle name="_승본도로수량(금회분)_토공(4지구)_토공(4지구)_토공(3지구)_운반비" xfId="5234"/>
    <cellStyle name="_승본도로수량(금회분)_토공(4지구)_토공(4지구)_토공(3지구)_운반비_총괄자재" xfId="5235"/>
    <cellStyle name="_승본도로수량(금회분)_토공(4지구)_토공(4지구)_토공(3지구)_토공(4지구)" xfId="5236"/>
    <cellStyle name="_승본도로수량(금회분)_토공(4지구)_토공(4지구)_토공(3지구)_토공(4지구)_01토공" xfId="5237"/>
    <cellStyle name="_승본도로수량(금회분)_토공(4지구)_토공(4지구)_토공(3지구)_토공(4지구)_01토공(A-)" xfId="5238"/>
    <cellStyle name="_승본도로수량(금회분)_토공(4지구)_토공(4지구)_토공(3지구)_토공(4지구)_G-계산토공(관로)" xfId="5239"/>
    <cellStyle name="_승본도로수량(금회분)_토공(4지구)_토공(4지구)_토공(3지구)_토공(4지구)_운반비" xfId="5240"/>
    <cellStyle name="_승본도로수량(금회분)_토공(4지구)_토공(4지구)_토공(3지구)_토공(4지구)_운반비_총괄자재" xfId="5241"/>
    <cellStyle name="_승본도로수량(금회분)_토공(4지구)_토공(4지구)_토공(3지구)_토공(4지구)_토공(4지구)" xfId="5242"/>
    <cellStyle name="_승본도로수량(금회분)_토공(4지구)_토공(4지구)_토공(3지구)_토공(4지구)_토공(4지구)_01토공" xfId="5243"/>
    <cellStyle name="_승본도로수량(금회분)_토공(4지구)_토공(4지구)_토공(3지구)_토공(4지구)_토공(4지구)_01토공(A-)" xfId="5244"/>
    <cellStyle name="_승본도로수량(금회분)_토공(4지구)_토공(4지구)_토공(3지구)_토공(4지구)_토공(4지구)_G-계산토공(관로)" xfId="5245"/>
    <cellStyle name="_승본도로수량(금회분)_토공(4지구)_토공(4지구)_토공(3지구)_토공(4지구)_토공(4지구)_운반비" xfId="5246"/>
    <cellStyle name="_승본도로수량(금회분)_토공(4지구)_토공(4지구)_토공(3지구)_토공(4지구)_토공(4지구)_운반비_총괄자재" xfId="5247"/>
    <cellStyle name="_승본도로수량(금회분)_토공(4지구)_토공(4지구)_토공(3지구)_토공(4지구)_토공(4지구)_토공-B" xfId="5248"/>
    <cellStyle name="_승본도로수량(금회분)_토공(4지구)_토공(4지구)_토공(3지구)_토공(4지구)_토공-B" xfId="5249"/>
    <cellStyle name="_승본도로수량(금회분)_토공(4지구)_토공(4지구)_토공(3지구)_토공-B" xfId="5250"/>
    <cellStyle name="_승본도로수량(금회분)_토공(4지구)_토공(4지구)_토공(4지구)" xfId="5251"/>
    <cellStyle name="_승본도로수량(금회분)_토공(4지구)_토공(4지구)_토공(4지구)_01토공" xfId="5252"/>
    <cellStyle name="_승본도로수량(금회분)_토공(4지구)_토공(4지구)_토공(4지구)_01토공(A-)" xfId="5253"/>
    <cellStyle name="_승본도로수량(금회분)_토공(4지구)_토공(4지구)_토공(4지구)_G-계산토공(관로)" xfId="5254"/>
    <cellStyle name="_승본도로수량(금회분)_토공(4지구)_토공(4지구)_토공(4지구)_운반비" xfId="5255"/>
    <cellStyle name="_승본도로수량(금회분)_토공(4지구)_토공(4지구)_토공(4지구)_운반비_총괄자재" xfId="5256"/>
    <cellStyle name="_승본도로수량(금회분)_토공(4지구)_토공(4지구)_토공(4지구)_토공-B" xfId="5257"/>
    <cellStyle name="_승본도로수량(금회분)_토공(4지구)_토공(4지구)_토공-B" xfId="5258"/>
    <cellStyle name="_승본도로수량(금회분)_토공(4지구)_토공-B" xfId="5259"/>
    <cellStyle name="_승본도로수량(금회분)_토공-B" xfId="5260"/>
    <cellStyle name="_승본도로수량(금회분)_토적계산서" xfId="28167"/>
    <cellStyle name="_승본도로수량산출" xfId="5261"/>
    <cellStyle name="_승본도로수량산출 2" xfId="28168"/>
    <cellStyle name="_승본도로수량산출_006_부대공(1BL)2" xfId="5262"/>
    <cellStyle name="_승본도로수량산출_01토공" xfId="5263"/>
    <cellStyle name="_승본도로수량산출_01토공(A-)" xfId="5264"/>
    <cellStyle name="_승본도로수량산출_05-가정배수관(WS)" xfId="28169"/>
    <cellStyle name="_승본도로수량산출_05-가정배수관(WS)_03-관부설공" xfId="28170"/>
    <cellStyle name="_승본도로수량산출_1-4.가시설공" xfId="28171"/>
    <cellStyle name="_승본도로수량산출_1-4.가시설공 2" xfId="28172"/>
    <cellStyle name="_승본도로수량산출_1-4.가시설공_1-4.가시설공" xfId="28173"/>
    <cellStyle name="_승본도로수량산출_1-4.가시설공_1-4.가시설공 2" xfId="28174"/>
    <cellStyle name="_승본도로수량산출_2.포장공(제1지구)" xfId="28175"/>
    <cellStyle name="_승본도로수량산출_2.포장공(제1지구) 2" xfId="28176"/>
    <cellStyle name="_승본도로수량산출_2.포장공(제1지구)_1-4.가시설공" xfId="28177"/>
    <cellStyle name="_승본도로수량산출_2.포장공(제1지구)_1-4.가시설공 2" xfId="28178"/>
    <cellStyle name="_승본도로수량산출_2.포장공(제1지구)_1-4.가시설공_1-4.가시설공" xfId="28179"/>
    <cellStyle name="_승본도로수량산출_2.포장공(제1지구)_1-4.가시설공_1-4.가시설공 2" xfId="28180"/>
    <cellStyle name="_승본도로수량산출_G-계산토공(관로)" xfId="5265"/>
    <cellStyle name="_승본도로수량산출_OS_3 관부설공1" xfId="28181"/>
    <cellStyle name="_승본도로수량산출_OS_3 관부설공1_3 관부설공" xfId="28182"/>
    <cellStyle name="_승본도로수량산출_OS_3 관부설공1_3 관부설공-1" xfId="28183"/>
    <cellStyle name="_승본도로수량산출_관로부(백신)" xfId="28184"/>
    <cellStyle name="_승본도로수량산출_수량산출서(가담2리)" xfId="5266"/>
    <cellStyle name="_승본도로수량산출_수량산출서(가담2리)_006_부대공(1BL)2" xfId="5267"/>
    <cellStyle name="_승본도로수량산출_수량산출서(가담2리)_수량산출서(가담2리)" xfId="5268"/>
    <cellStyle name="_승본도로수량산출_수량산출서(가담2리)_수량산출서(가담2리)_006_부대공(1BL)2" xfId="5269"/>
    <cellStyle name="_승본도로수량산출_수량산출서(가담2리)_수량산출서(가담2리)_오수본관수량산출(가담2)" xfId="5270"/>
    <cellStyle name="_승본도로수량산출_수량산출서(가담2리)_수량산출서(가담2리)_오수본관수량산출(가담2)_006_부대공(1BL)2" xfId="5271"/>
    <cellStyle name="_승본도로수량산출_수량산출서(곡교리)" xfId="5272"/>
    <cellStyle name="_승본도로수량산출_수량산출서(곡교리)_006_부대공(1BL)2" xfId="5273"/>
    <cellStyle name="_승본도로수량산출_수량산출서(곡교리)_수량산출서(가담2리)" xfId="5274"/>
    <cellStyle name="_승본도로수량산출_수량산출서(곡교리)_수량산출서(가담2리)_006_부대공(1BL)2" xfId="5275"/>
    <cellStyle name="_승본도로수량산출_수량산출서(곡교리)_수량산출서(가담2리)_오수본관수량산출(가담2)" xfId="5276"/>
    <cellStyle name="_승본도로수량산출_수량산출서(곡교리)_수량산출서(가담2리)_오수본관수량산출(가담2)_006_부대공(1BL)2" xfId="5277"/>
    <cellStyle name="_승본도로수량산출_오수본관수량산출(가담2)" xfId="5278"/>
    <cellStyle name="_승본도로수량산출_오수본관수량산출(가담2)_006_부대공(1BL)2" xfId="5279"/>
    <cellStyle name="_승본도로수량산출_우수3_관부설공●" xfId="28185"/>
    <cellStyle name="_승본도로수량산출_우수3_관부설공●_03-관부설공" xfId="28186"/>
    <cellStyle name="_승본도로수량산출_운반비" xfId="5280"/>
    <cellStyle name="_승본도로수량산출_운반비_총괄자재" xfId="5281"/>
    <cellStyle name="_승본도로수량산출_취수시설" xfId="28187"/>
    <cellStyle name="_승본도로수량산출_토공(3지구)" xfId="5282"/>
    <cellStyle name="_승본도로수량산출_토공(3지구)_01토공" xfId="5283"/>
    <cellStyle name="_승본도로수량산출_토공(3지구)_01토공(A-)" xfId="5284"/>
    <cellStyle name="_승본도로수량산출_토공(3지구)_G-계산토공(관로)" xfId="5285"/>
    <cellStyle name="_승본도로수량산출_토공(3지구)_운반비" xfId="5286"/>
    <cellStyle name="_승본도로수량산출_토공(3지구)_운반비_총괄자재" xfId="5287"/>
    <cellStyle name="_승본도로수량산출_토공(3지구)_토공(4지구)" xfId="5288"/>
    <cellStyle name="_승본도로수량산출_토공(3지구)_토공(4지구)_01토공" xfId="5289"/>
    <cellStyle name="_승본도로수량산출_토공(3지구)_토공(4지구)_01토공(A-)" xfId="5290"/>
    <cellStyle name="_승본도로수량산출_토공(3지구)_토공(4지구)_G-계산토공(관로)" xfId="5291"/>
    <cellStyle name="_승본도로수량산출_토공(3지구)_토공(4지구)_운반비" xfId="5292"/>
    <cellStyle name="_승본도로수량산출_토공(3지구)_토공(4지구)_운반비_총괄자재" xfId="5293"/>
    <cellStyle name="_승본도로수량산출_토공(3지구)_토공(4지구)_토공(4지구)" xfId="5294"/>
    <cellStyle name="_승본도로수량산출_토공(3지구)_토공(4지구)_토공(4지구)_01토공" xfId="5295"/>
    <cellStyle name="_승본도로수량산출_토공(3지구)_토공(4지구)_토공(4지구)_01토공(A-)" xfId="5296"/>
    <cellStyle name="_승본도로수량산출_토공(3지구)_토공(4지구)_토공(4지구)_G-계산토공(관로)" xfId="5297"/>
    <cellStyle name="_승본도로수량산출_토공(3지구)_토공(4지구)_토공(4지구)_운반비" xfId="5298"/>
    <cellStyle name="_승본도로수량산출_토공(3지구)_토공(4지구)_토공(4지구)_운반비_총괄자재" xfId="5299"/>
    <cellStyle name="_승본도로수량산출_토공(3지구)_토공(4지구)_토공(4지구)_토공-B" xfId="5300"/>
    <cellStyle name="_승본도로수량산출_토공(3지구)_토공(4지구)_토공-B" xfId="5301"/>
    <cellStyle name="_승본도로수량산출_토공(3지구)_토공-B" xfId="5302"/>
    <cellStyle name="_승본도로수량산출_토공(4지구)" xfId="5303"/>
    <cellStyle name="_승본도로수량산출_토공(4지구)_01토공" xfId="5304"/>
    <cellStyle name="_승본도로수량산출_토공(4지구)_01토공(A-)" xfId="5305"/>
    <cellStyle name="_승본도로수량산출_토공(4지구)_G-계산토공(관로)" xfId="5306"/>
    <cellStyle name="_승본도로수량산출_토공(4지구)_운반비" xfId="5307"/>
    <cellStyle name="_승본도로수량산출_토공(4지구)_운반비_총괄자재" xfId="5308"/>
    <cellStyle name="_승본도로수량산출_토공(4지구)_토공(4지구)" xfId="5309"/>
    <cellStyle name="_승본도로수량산출_토공(4지구)_토공(4지구)_01토공" xfId="5310"/>
    <cellStyle name="_승본도로수량산출_토공(4지구)_토공(4지구)_01토공(A-)" xfId="5311"/>
    <cellStyle name="_승본도로수량산출_토공(4지구)_토공(4지구)_G-계산토공(관로)" xfId="5312"/>
    <cellStyle name="_승본도로수량산출_토공(4지구)_토공(4지구)_운반비" xfId="5313"/>
    <cellStyle name="_승본도로수량산출_토공(4지구)_토공(4지구)_운반비_총괄자재" xfId="5314"/>
    <cellStyle name="_승본도로수량산출_토공(4지구)_토공(4지구)_토공(3지구)" xfId="5315"/>
    <cellStyle name="_승본도로수량산출_토공(4지구)_토공(4지구)_토공(3지구)_01토공" xfId="5316"/>
    <cellStyle name="_승본도로수량산출_토공(4지구)_토공(4지구)_토공(3지구)_01토공(A-)" xfId="5317"/>
    <cellStyle name="_승본도로수량산출_토공(4지구)_토공(4지구)_토공(3지구)_G-계산토공(관로)" xfId="5318"/>
    <cellStyle name="_승본도로수량산출_토공(4지구)_토공(4지구)_토공(3지구)_운반비" xfId="5319"/>
    <cellStyle name="_승본도로수량산출_토공(4지구)_토공(4지구)_토공(3지구)_운반비_총괄자재" xfId="5320"/>
    <cellStyle name="_승본도로수량산출_토공(4지구)_토공(4지구)_토공(3지구)_토공(4지구)" xfId="5321"/>
    <cellStyle name="_승본도로수량산출_토공(4지구)_토공(4지구)_토공(3지구)_토공(4지구)_01토공" xfId="5322"/>
    <cellStyle name="_승본도로수량산출_토공(4지구)_토공(4지구)_토공(3지구)_토공(4지구)_01토공(A-)" xfId="5323"/>
    <cellStyle name="_승본도로수량산출_토공(4지구)_토공(4지구)_토공(3지구)_토공(4지구)_G-계산토공(관로)" xfId="5324"/>
    <cellStyle name="_승본도로수량산출_토공(4지구)_토공(4지구)_토공(3지구)_토공(4지구)_운반비" xfId="5325"/>
    <cellStyle name="_승본도로수량산출_토공(4지구)_토공(4지구)_토공(3지구)_토공(4지구)_운반비_총괄자재" xfId="5326"/>
    <cellStyle name="_승본도로수량산출_토공(4지구)_토공(4지구)_토공(3지구)_토공(4지구)_토공(4지구)" xfId="5327"/>
    <cellStyle name="_승본도로수량산출_토공(4지구)_토공(4지구)_토공(3지구)_토공(4지구)_토공(4지구)_01토공" xfId="5328"/>
    <cellStyle name="_승본도로수량산출_토공(4지구)_토공(4지구)_토공(3지구)_토공(4지구)_토공(4지구)_01토공(A-)" xfId="5329"/>
    <cellStyle name="_승본도로수량산출_토공(4지구)_토공(4지구)_토공(3지구)_토공(4지구)_토공(4지구)_G-계산토공(관로)" xfId="5330"/>
    <cellStyle name="_승본도로수량산출_토공(4지구)_토공(4지구)_토공(3지구)_토공(4지구)_토공(4지구)_운반비" xfId="5331"/>
    <cellStyle name="_승본도로수량산출_토공(4지구)_토공(4지구)_토공(3지구)_토공(4지구)_토공(4지구)_운반비_총괄자재" xfId="5332"/>
    <cellStyle name="_승본도로수량산출_토공(4지구)_토공(4지구)_토공(3지구)_토공(4지구)_토공(4지구)_토공-B" xfId="5333"/>
    <cellStyle name="_승본도로수량산출_토공(4지구)_토공(4지구)_토공(3지구)_토공(4지구)_토공-B" xfId="5334"/>
    <cellStyle name="_승본도로수량산출_토공(4지구)_토공(4지구)_토공(3지구)_토공-B" xfId="5335"/>
    <cellStyle name="_승본도로수량산출_토공(4지구)_토공(4지구)_토공(4지구)" xfId="5336"/>
    <cellStyle name="_승본도로수량산출_토공(4지구)_토공(4지구)_토공(4지구)_01토공" xfId="5337"/>
    <cellStyle name="_승본도로수량산출_토공(4지구)_토공(4지구)_토공(4지구)_01토공(A-)" xfId="5338"/>
    <cellStyle name="_승본도로수량산출_토공(4지구)_토공(4지구)_토공(4지구)_G-계산토공(관로)" xfId="5339"/>
    <cellStyle name="_승본도로수량산출_토공(4지구)_토공(4지구)_토공(4지구)_운반비" xfId="5340"/>
    <cellStyle name="_승본도로수량산출_토공(4지구)_토공(4지구)_토공(4지구)_운반비_총괄자재" xfId="5341"/>
    <cellStyle name="_승본도로수량산출_토공(4지구)_토공(4지구)_토공(4지구)_토공-B" xfId="5342"/>
    <cellStyle name="_승본도로수량산출_토공(4지구)_토공(4지구)_토공-B" xfId="5343"/>
    <cellStyle name="_승본도로수량산출_토공(4지구)_토공-B" xfId="5344"/>
    <cellStyle name="_승본도로수량산출_토공-B" xfId="5345"/>
    <cellStyle name="_승본도로수량산출_토적계산서" xfId="28188"/>
    <cellStyle name="_승학내역서(물량정산)" xfId="5346"/>
    <cellStyle name="_승학내역서(물량정산) 2" xfId="5347"/>
    <cellStyle name="_승학내역서(물량정산) 3" xfId="28189"/>
    <cellStyle name="_승학내역서(물량정산) 4" xfId="28190"/>
    <cellStyle name="_승학내역서(물량정산) 5" xfId="28191"/>
    <cellStyle name="_승학내역서(물량정산) 6" xfId="28192"/>
    <cellStyle name="_승학내역서(물량정산) 7" xfId="28193"/>
    <cellStyle name="_승학내역서(물량정산) 8" xfId="28194"/>
    <cellStyle name="_승학내역서(물량정산)_날개벽" xfId="5348"/>
    <cellStyle name="_승학내역서(물량정산)_날개벽 2" xfId="5349"/>
    <cellStyle name="_승학내역서(물량정산)_날개벽 3" xfId="28195"/>
    <cellStyle name="_승학내역서(물량정산)_날개벽 4" xfId="28196"/>
    <cellStyle name="_승학내역서(물량정산)_날개벽 5" xfId="28197"/>
    <cellStyle name="_승학내역서(물량정산)_날개벽 6" xfId="28198"/>
    <cellStyle name="_승학내역서(물량정산)_날개벽 7" xfId="28199"/>
    <cellStyle name="_승학내역서(물량정산)_날개벽 8" xfId="28200"/>
    <cellStyle name="_시멘트밀크그라우팅" xfId="28201"/>
    <cellStyle name="_시멘트밀크그라우팅_방음벽수량산출(변경))" xfId="28202"/>
    <cellStyle name="_시멘트밀크그라우팅_방음벽수량산출(변경))_방음벽수량산출(변경))" xfId="28203"/>
    <cellStyle name="_시멘트밀크그라우팅_방음벽수량산출(변경))_부대공집계" xfId="28204"/>
    <cellStyle name="_시선유도" xfId="5350"/>
    <cellStyle name="_식재" xfId="28205"/>
    <cellStyle name="_신규단가(중분대집수정)" xfId="28206"/>
    <cellStyle name="_신규단가(투명+흡음방음판)" xfId="28207"/>
    <cellStyle name="_신규단가(투명방음판)" xfId="28208"/>
    <cellStyle name="_신규단가산출서(최종)" xfId="28209"/>
    <cellStyle name="_신기교상부공수량" xfId="5351"/>
    <cellStyle name="_신기교수량" xfId="5352"/>
    <cellStyle name="_신당천수량 변경(전체)" xfId="5353"/>
    <cellStyle name="_신당천수량 변경(전체) 2" xfId="28210"/>
    <cellStyle name="_신당천수량 변경(전체)_006_부대공(1BL)2" xfId="5354"/>
    <cellStyle name="_신당천수량 변경(전체)_01토공" xfId="5355"/>
    <cellStyle name="_신당천수량 변경(전체)_01토공(A-)" xfId="5356"/>
    <cellStyle name="_신당천수량 변경(전체)_05-가정배수관(WS)" xfId="28211"/>
    <cellStyle name="_신당천수량 변경(전체)_05-가정배수관(WS)_03-관부설공" xfId="28212"/>
    <cellStyle name="_신당천수량 변경(전체)_1-4.가시설공" xfId="28213"/>
    <cellStyle name="_신당천수량 변경(전체)_1-4.가시설공 2" xfId="28214"/>
    <cellStyle name="_신당천수량 변경(전체)_1-4.가시설공_1-4.가시설공" xfId="28215"/>
    <cellStyle name="_신당천수량 변경(전체)_1-4.가시설공_1-4.가시설공 2" xfId="28216"/>
    <cellStyle name="_신당천수량 변경(전체)_2.포장공(제1지구)" xfId="28217"/>
    <cellStyle name="_신당천수량 변경(전체)_2.포장공(제1지구) 2" xfId="28218"/>
    <cellStyle name="_신당천수량 변경(전체)_2.포장공(제1지구)_1-4.가시설공" xfId="28219"/>
    <cellStyle name="_신당천수량 변경(전체)_2.포장공(제1지구)_1-4.가시설공 2" xfId="28220"/>
    <cellStyle name="_신당천수량 변경(전체)_2.포장공(제1지구)_1-4.가시설공_1-4.가시설공" xfId="28221"/>
    <cellStyle name="_신당천수량 변경(전체)_2.포장공(제1지구)_1-4.가시설공_1-4.가시설공 2" xfId="28222"/>
    <cellStyle name="_신당천수량 변경(전체)_G-계산토공(관로)" xfId="5357"/>
    <cellStyle name="_신당천수량 변경(전체)_OS_3 관부설공1" xfId="28223"/>
    <cellStyle name="_신당천수량 변경(전체)_OS_3 관부설공1_3 관부설공" xfId="28224"/>
    <cellStyle name="_신당천수량 변경(전체)_OS_3 관부설공1_3 관부설공-1" xfId="28225"/>
    <cellStyle name="_신당천수량 변경(전체)_관로부(백신)" xfId="28226"/>
    <cellStyle name="_신당천수량 변경(전체)_수량산출서(가담2리)" xfId="5358"/>
    <cellStyle name="_신당천수량 변경(전체)_수량산출서(가담2리)_006_부대공(1BL)2" xfId="5359"/>
    <cellStyle name="_신당천수량 변경(전체)_수량산출서(가담2리)_수량산출서(가담2리)" xfId="5360"/>
    <cellStyle name="_신당천수량 변경(전체)_수량산출서(가담2리)_수량산출서(가담2리)_006_부대공(1BL)2" xfId="5361"/>
    <cellStyle name="_신당천수량 변경(전체)_수량산출서(가담2리)_수량산출서(가담2리)_오수본관수량산출(가담2)" xfId="5362"/>
    <cellStyle name="_신당천수량 변경(전체)_수량산출서(가담2리)_수량산출서(가담2리)_오수본관수량산출(가담2)_006_부대공(1BL)2" xfId="5363"/>
    <cellStyle name="_신당천수량 변경(전체)_수량산출서(곡교리)" xfId="5364"/>
    <cellStyle name="_신당천수량 변경(전체)_수량산출서(곡교리)_006_부대공(1BL)2" xfId="5365"/>
    <cellStyle name="_신당천수량 변경(전체)_수량산출서(곡교리)_수량산출서(가담2리)" xfId="5366"/>
    <cellStyle name="_신당천수량 변경(전체)_수량산출서(곡교리)_수량산출서(가담2리)_006_부대공(1BL)2" xfId="5367"/>
    <cellStyle name="_신당천수량 변경(전체)_수량산출서(곡교리)_수량산출서(가담2리)_오수본관수량산출(가담2)" xfId="5368"/>
    <cellStyle name="_신당천수량 변경(전체)_수량산출서(곡교리)_수량산출서(가담2리)_오수본관수량산출(가담2)_006_부대공(1BL)2" xfId="5369"/>
    <cellStyle name="_신당천수량 변경(전체)_오수본관수량산출(가담2)" xfId="5370"/>
    <cellStyle name="_신당천수량 변경(전체)_오수본관수량산출(가담2)_006_부대공(1BL)2" xfId="5371"/>
    <cellStyle name="_신당천수량 변경(전체)_우수3_관부설공●" xfId="28227"/>
    <cellStyle name="_신당천수량 변경(전체)_우수3_관부설공●_03-관부설공" xfId="28228"/>
    <cellStyle name="_신당천수량 변경(전체)_운반비" xfId="5372"/>
    <cellStyle name="_신당천수량 변경(전체)_운반비_총괄자재" xfId="5373"/>
    <cellStyle name="_신당천수량 변경(전체)_취수시설" xfId="28229"/>
    <cellStyle name="_신당천수량 변경(전체)_토공(3지구)" xfId="5374"/>
    <cellStyle name="_신당천수량 변경(전체)_토공(3지구)_01토공" xfId="5375"/>
    <cellStyle name="_신당천수량 변경(전체)_토공(3지구)_01토공(A-)" xfId="5376"/>
    <cellStyle name="_신당천수량 변경(전체)_토공(3지구)_G-계산토공(관로)" xfId="5377"/>
    <cellStyle name="_신당천수량 변경(전체)_토공(3지구)_운반비" xfId="5378"/>
    <cellStyle name="_신당천수량 변경(전체)_토공(3지구)_운반비_총괄자재" xfId="5379"/>
    <cellStyle name="_신당천수량 변경(전체)_토공(3지구)_토공(4지구)" xfId="5380"/>
    <cellStyle name="_신당천수량 변경(전체)_토공(3지구)_토공(4지구)_01토공" xfId="5381"/>
    <cellStyle name="_신당천수량 변경(전체)_토공(3지구)_토공(4지구)_01토공(A-)" xfId="5382"/>
    <cellStyle name="_신당천수량 변경(전체)_토공(3지구)_토공(4지구)_G-계산토공(관로)" xfId="5383"/>
    <cellStyle name="_신당천수량 변경(전체)_토공(3지구)_토공(4지구)_운반비" xfId="5384"/>
    <cellStyle name="_신당천수량 변경(전체)_토공(3지구)_토공(4지구)_운반비_총괄자재" xfId="5385"/>
    <cellStyle name="_신당천수량 변경(전체)_토공(3지구)_토공(4지구)_토공(4지구)" xfId="5386"/>
    <cellStyle name="_신당천수량 변경(전체)_토공(3지구)_토공(4지구)_토공(4지구)_01토공" xfId="5387"/>
    <cellStyle name="_신당천수량 변경(전체)_토공(3지구)_토공(4지구)_토공(4지구)_01토공(A-)" xfId="5388"/>
    <cellStyle name="_신당천수량 변경(전체)_토공(3지구)_토공(4지구)_토공(4지구)_G-계산토공(관로)" xfId="5389"/>
    <cellStyle name="_신당천수량 변경(전체)_토공(3지구)_토공(4지구)_토공(4지구)_운반비" xfId="5390"/>
    <cellStyle name="_신당천수량 변경(전체)_토공(3지구)_토공(4지구)_토공(4지구)_운반비_총괄자재" xfId="5391"/>
    <cellStyle name="_신당천수량 변경(전체)_토공(3지구)_토공(4지구)_토공(4지구)_토공-B" xfId="5392"/>
    <cellStyle name="_신당천수량 변경(전체)_토공(3지구)_토공(4지구)_토공-B" xfId="5393"/>
    <cellStyle name="_신당천수량 변경(전체)_토공(3지구)_토공-B" xfId="5394"/>
    <cellStyle name="_신당천수량 변경(전체)_토공(4지구)" xfId="5395"/>
    <cellStyle name="_신당천수량 변경(전체)_토공(4지구)_01토공" xfId="5396"/>
    <cellStyle name="_신당천수량 변경(전체)_토공(4지구)_01토공(A-)" xfId="5397"/>
    <cellStyle name="_신당천수량 변경(전체)_토공(4지구)_G-계산토공(관로)" xfId="5398"/>
    <cellStyle name="_신당천수량 변경(전체)_토공(4지구)_운반비" xfId="5399"/>
    <cellStyle name="_신당천수량 변경(전체)_토공(4지구)_운반비_총괄자재" xfId="5400"/>
    <cellStyle name="_신당천수량 변경(전체)_토공(4지구)_토공(4지구)" xfId="5401"/>
    <cellStyle name="_신당천수량 변경(전체)_토공(4지구)_토공(4지구)_01토공" xfId="5402"/>
    <cellStyle name="_신당천수량 변경(전체)_토공(4지구)_토공(4지구)_01토공(A-)" xfId="5403"/>
    <cellStyle name="_신당천수량 변경(전체)_토공(4지구)_토공(4지구)_G-계산토공(관로)" xfId="5404"/>
    <cellStyle name="_신당천수량 변경(전체)_토공(4지구)_토공(4지구)_운반비" xfId="5405"/>
    <cellStyle name="_신당천수량 변경(전체)_토공(4지구)_토공(4지구)_운반비_총괄자재" xfId="5406"/>
    <cellStyle name="_신당천수량 변경(전체)_토공(4지구)_토공(4지구)_토공(3지구)" xfId="5407"/>
    <cellStyle name="_신당천수량 변경(전체)_토공(4지구)_토공(4지구)_토공(3지구)_01토공" xfId="5408"/>
    <cellStyle name="_신당천수량 변경(전체)_토공(4지구)_토공(4지구)_토공(3지구)_01토공(A-)" xfId="5409"/>
    <cellStyle name="_신당천수량 변경(전체)_토공(4지구)_토공(4지구)_토공(3지구)_G-계산토공(관로)" xfId="5410"/>
    <cellStyle name="_신당천수량 변경(전체)_토공(4지구)_토공(4지구)_토공(3지구)_운반비" xfId="5411"/>
    <cellStyle name="_신당천수량 변경(전체)_토공(4지구)_토공(4지구)_토공(3지구)_운반비_총괄자재" xfId="5412"/>
    <cellStyle name="_신당천수량 변경(전체)_토공(4지구)_토공(4지구)_토공(3지구)_토공(4지구)" xfId="5413"/>
    <cellStyle name="_신당천수량 변경(전체)_토공(4지구)_토공(4지구)_토공(3지구)_토공(4지구)_01토공" xfId="5414"/>
    <cellStyle name="_신당천수량 변경(전체)_토공(4지구)_토공(4지구)_토공(3지구)_토공(4지구)_01토공(A-)" xfId="5415"/>
    <cellStyle name="_신당천수량 변경(전체)_토공(4지구)_토공(4지구)_토공(3지구)_토공(4지구)_G-계산토공(관로)" xfId="5416"/>
    <cellStyle name="_신당천수량 변경(전체)_토공(4지구)_토공(4지구)_토공(3지구)_토공(4지구)_운반비" xfId="5417"/>
    <cellStyle name="_신당천수량 변경(전체)_토공(4지구)_토공(4지구)_토공(3지구)_토공(4지구)_운반비_총괄자재" xfId="5418"/>
    <cellStyle name="_신당천수량 변경(전체)_토공(4지구)_토공(4지구)_토공(3지구)_토공(4지구)_토공(4지구)" xfId="5419"/>
    <cellStyle name="_신당천수량 변경(전체)_토공(4지구)_토공(4지구)_토공(3지구)_토공(4지구)_토공(4지구)_01토공" xfId="5420"/>
    <cellStyle name="_신당천수량 변경(전체)_토공(4지구)_토공(4지구)_토공(3지구)_토공(4지구)_토공(4지구)_01토공(A-)" xfId="5421"/>
    <cellStyle name="_신당천수량 변경(전체)_토공(4지구)_토공(4지구)_토공(3지구)_토공(4지구)_토공(4지구)_G-계산토공(관로)" xfId="5422"/>
    <cellStyle name="_신당천수량 변경(전체)_토공(4지구)_토공(4지구)_토공(3지구)_토공(4지구)_토공(4지구)_운반비" xfId="5423"/>
    <cellStyle name="_신당천수량 변경(전체)_토공(4지구)_토공(4지구)_토공(3지구)_토공(4지구)_토공(4지구)_운반비_총괄자재" xfId="5424"/>
    <cellStyle name="_신당천수량 변경(전체)_토공(4지구)_토공(4지구)_토공(3지구)_토공(4지구)_토공(4지구)_토공-B" xfId="5425"/>
    <cellStyle name="_신당천수량 변경(전체)_토공(4지구)_토공(4지구)_토공(3지구)_토공(4지구)_토공-B" xfId="5426"/>
    <cellStyle name="_신당천수량 변경(전체)_토공(4지구)_토공(4지구)_토공(3지구)_토공-B" xfId="5427"/>
    <cellStyle name="_신당천수량 변경(전체)_토공(4지구)_토공(4지구)_토공(4지구)" xfId="5428"/>
    <cellStyle name="_신당천수량 변경(전체)_토공(4지구)_토공(4지구)_토공(4지구)_01토공" xfId="5429"/>
    <cellStyle name="_신당천수량 변경(전체)_토공(4지구)_토공(4지구)_토공(4지구)_01토공(A-)" xfId="5430"/>
    <cellStyle name="_신당천수량 변경(전체)_토공(4지구)_토공(4지구)_토공(4지구)_G-계산토공(관로)" xfId="5431"/>
    <cellStyle name="_신당천수량 변경(전체)_토공(4지구)_토공(4지구)_토공(4지구)_운반비" xfId="5432"/>
    <cellStyle name="_신당천수량 변경(전체)_토공(4지구)_토공(4지구)_토공(4지구)_운반비_총괄자재" xfId="5433"/>
    <cellStyle name="_신당천수량 변경(전체)_토공(4지구)_토공(4지구)_토공(4지구)_토공-B" xfId="5434"/>
    <cellStyle name="_신당천수량 변경(전체)_토공(4지구)_토공(4지구)_토공-B" xfId="5435"/>
    <cellStyle name="_신당천수량 변경(전체)_토공(4지구)_토공-B" xfId="5436"/>
    <cellStyle name="_신당천수량 변경(전체)_토공-B" xfId="5437"/>
    <cellStyle name="_신당천수량 변경(전체)_토적계산서" xfId="28230"/>
    <cellStyle name="_신동12펌프장공" xfId="5438"/>
    <cellStyle name="_신리5교 상부" xfId="28231"/>
    <cellStyle name="_신리5교 상부_2.3_퇴수관로" xfId="28232"/>
    <cellStyle name="_신리5교 상부_교각" xfId="28233"/>
    <cellStyle name="_신리5교 상부_교각_2.3_퇴수관로" xfId="28234"/>
    <cellStyle name="_신리5교 상부_교각_봉남교 교각수량" xfId="28235"/>
    <cellStyle name="_신리5교 상부_교각_봉남교 교각수량_2.3_퇴수관로" xfId="28236"/>
    <cellStyle name="_신리5교 상부_교각_봉남교 교대수량" xfId="28237"/>
    <cellStyle name="_신리5교 상부_교각_봉남교 교대수량_2.3_퇴수관로" xfId="28238"/>
    <cellStyle name="_신리5교 상부_교각_봉남교 상-하부수량-1" xfId="28239"/>
    <cellStyle name="_신리5교 상부_교각_봉남교 상-하부수량-1_2.3_퇴수관로" xfId="28240"/>
    <cellStyle name="_신리5교 상부_교각_봉남교 상-하부수량-3" xfId="28241"/>
    <cellStyle name="_신리5교 상부_교각_봉남교 상-하부수량-3_2.3_퇴수관로" xfId="28242"/>
    <cellStyle name="_신리5교 상부_교각_봉남교 상-하부수량-8" xfId="28243"/>
    <cellStyle name="_신리5교 상부_교각_봉남교 상-하부수량-8_2.3_퇴수관로" xfId="28244"/>
    <cellStyle name="_신리5교 상부_대곡교 교각일반" xfId="28245"/>
    <cellStyle name="_신리5교 상부_대곡교 교각일반_2.3_퇴수관로" xfId="28246"/>
    <cellStyle name="_신리5교 상부_대곡교 교각일반_봉남교 교각수량" xfId="28247"/>
    <cellStyle name="_신리5교 상부_대곡교 교각일반_봉남교 교각수량_2.3_퇴수관로" xfId="28248"/>
    <cellStyle name="_신리5교 상부_대곡교 교각일반_봉남교 교대수량" xfId="28249"/>
    <cellStyle name="_신리5교 상부_대곡교 교각일반_봉남교 교대수량_2.3_퇴수관로" xfId="28250"/>
    <cellStyle name="_신리5교 상부_대곡교 교각일반_봉남교 상-하부수량-1" xfId="28251"/>
    <cellStyle name="_신리5교 상부_대곡교 교각일반_봉남교 상-하부수량-1_2.3_퇴수관로" xfId="28252"/>
    <cellStyle name="_신리5교 상부_대곡교 교각일반_봉남교 상-하부수량-3" xfId="28253"/>
    <cellStyle name="_신리5교 상부_대곡교 교각일반_봉남교 상-하부수량-3_2.3_퇴수관로" xfId="28254"/>
    <cellStyle name="_신리5교 상부_대곡교 교각일반_봉남교 상-하부수량-8" xfId="28255"/>
    <cellStyle name="_신리5교 상부_대곡교 교각일반_봉남교 상-하부수량-8_2.3_퇴수관로" xfId="28256"/>
    <cellStyle name="_신리5교 상부_대곡교 교각일반수량" xfId="28257"/>
    <cellStyle name="_신리5교 상부_대곡교 교각일반수량_2.3_퇴수관로" xfId="28258"/>
    <cellStyle name="_신리5교 상부_대곡교 교각일반수량_봉남교 교각수량" xfId="28259"/>
    <cellStyle name="_신리5교 상부_대곡교 교각일반수량_봉남교 교각수량_2.3_퇴수관로" xfId="28260"/>
    <cellStyle name="_신리5교 상부_대곡교 교각일반수량_봉남교 교대수량" xfId="28261"/>
    <cellStyle name="_신리5교 상부_대곡교 교각일반수량_봉남교 교대수량_2.3_퇴수관로" xfId="28262"/>
    <cellStyle name="_신리5교 상부_대곡교 교각일반수량_봉남교 상-하부수량-1" xfId="28263"/>
    <cellStyle name="_신리5교 상부_대곡교 교각일반수량_봉남교 상-하부수량-1_2.3_퇴수관로" xfId="28264"/>
    <cellStyle name="_신리5교 상부_대곡교 교각일반수량_봉남교 상-하부수량-3" xfId="28265"/>
    <cellStyle name="_신리5교 상부_대곡교 교각일반수량_봉남교 상-하부수량-3_2.3_퇴수관로" xfId="28266"/>
    <cellStyle name="_신리5교 상부_대곡교 교각일반수량_봉남교 상-하부수량-8" xfId="28267"/>
    <cellStyle name="_신리5교 상부_대곡교 교각일반수량_봉남교 상-하부수량-8_2.3_퇴수관로" xfId="28268"/>
    <cellStyle name="_신리5교 상부_대곡교 교대" xfId="28269"/>
    <cellStyle name="_신리5교 상부_대곡교 교대_2.3_퇴수관로" xfId="28270"/>
    <cellStyle name="_신리5교 상부_대곡교 교대_봉남교 교각수량" xfId="28271"/>
    <cellStyle name="_신리5교 상부_대곡교 교대_봉남교 교각수량_2.3_퇴수관로" xfId="28272"/>
    <cellStyle name="_신리5교 상부_대곡교 교대_봉남교 교대수량" xfId="28273"/>
    <cellStyle name="_신리5교 상부_대곡교 교대_봉남교 교대수량_2.3_퇴수관로" xfId="28274"/>
    <cellStyle name="_신리5교 상부_대곡교 교대_봉남교 상-하부수량-1" xfId="28275"/>
    <cellStyle name="_신리5교 상부_대곡교 교대_봉남교 상-하부수량-1_2.3_퇴수관로" xfId="28276"/>
    <cellStyle name="_신리5교 상부_대곡교 교대_봉남교 상-하부수량-3" xfId="28277"/>
    <cellStyle name="_신리5교 상부_대곡교 교대_봉남교 상-하부수량-3_2.3_퇴수관로" xfId="28278"/>
    <cellStyle name="_신리5교 상부_대곡교 교대_봉남교 상-하부수량-8" xfId="28279"/>
    <cellStyle name="_신리5교 상부_대곡교 교대_봉남교 상-하부수량-8_2.3_퇴수관로" xfId="28280"/>
    <cellStyle name="_신리5교 상부_대곡교 상부수량" xfId="28281"/>
    <cellStyle name="_신리5교 상부_대곡교 상부수량_2.3_퇴수관로" xfId="28282"/>
    <cellStyle name="_신리5교 상부_대곡교 상부수량_봉남교 교각수량" xfId="28283"/>
    <cellStyle name="_신리5교 상부_대곡교 상부수량_봉남교 교각수량_2.3_퇴수관로" xfId="28284"/>
    <cellStyle name="_신리5교 상부_대곡교 상부수량_봉남교 교대수량" xfId="28285"/>
    <cellStyle name="_신리5교 상부_대곡교 상부수량_봉남교 교대수량_2.3_퇴수관로" xfId="28286"/>
    <cellStyle name="_신리5교 상부_대곡교 상부수량_봉남교 상-하부수량-1" xfId="28287"/>
    <cellStyle name="_신리5교 상부_대곡교 상부수량_봉남교 상-하부수량-1_2.3_퇴수관로" xfId="28288"/>
    <cellStyle name="_신리5교 상부_대곡교 상부수량_봉남교 상-하부수량-3" xfId="28289"/>
    <cellStyle name="_신리5교 상부_대곡교 상부수량_봉남교 상-하부수량-3_2.3_퇴수관로" xfId="28290"/>
    <cellStyle name="_신리5교 상부_대곡교 상부수량_봉남교 상-하부수량-8" xfId="28291"/>
    <cellStyle name="_신리5교 상부_대곡교 상부수량_봉남교 상-하부수량-8_2.3_퇴수관로" xfId="28292"/>
    <cellStyle name="_신리5교 상부_대곡교 일반수량" xfId="28293"/>
    <cellStyle name="_신리5교 상부_대곡교 일반수량_2.3_퇴수관로" xfId="28294"/>
    <cellStyle name="_신리5교 상부_대곡교 일반수량_봉남교 교각수량" xfId="28295"/>
    <cellStyle name="_신리5교 상부_대곡교 일반수량_봉남교 교각수량_2.3_퇴수관로" xfId="28296"/>
    <cellStyle name="_신리5교 상부_대곡교 일반수량_봉남교 교대수량" xfId="28297"/>
    <cellStyle name="_신리5교 상부_대곡교 일반수량_봉남교 교대수량_2.3_퇴수관로" xfId="28298"/>
    <cellStyle name="_신리5교 상부_대곡교 일반수량_봉남교 상-하부수량-1" xfId="28299"/>
    <cellStyle name="_신리5교 상부_대곡교 일반수량_봉남교 상-하부수량-1_2.3_퇴수관로" xfId="28300"/>
    <cellStyle name="_신리5교 상부_대곡교 일반수량_봉남교 상-하부수량-3" xfId="28301"/>
    <cellStyle name="_신리5교 상부_대곡교 일반수량_봉남교 상-하부수량-3_2.3_퇴수관로" xfId="28302"/>
    <cellStyle name="_신리5교 상부_대곡교 일반수량_봉남교 상-하부수량-8" xfId="28303"/>
    <cellStyle name="_신리5교 상부_대곡교 일반수량_봉남교 상-하부수량-8_2.3_퇴수관로" xfId="28304"/>
    <cellStyle name="_신리5교 상부_대곡교(교대수량)" xfId="28305"/>
    <cellStyle name="_신리5교 상부_대곡교(교대수량)_2.3_퇴수관로" xfId="28306"/>
    <cellStyle name="_신리5교 상부_대곡교(교대수량)_봉남교 교각수량" xfId="28307"/>
    <cellStyle name="_신리5교 상부_대곡교(교대수량)_봉남교 교각수량_2.3_퇴수관로" xfId="28308"/>
    <cellStyle name="_신리5교 상부_대곡교(교대수량)_봉남교 교대수량" xfId="28309"/>
    <cellStyle name="_신리5교 상부_대곡교(교대수량)_봉남교 교대수량_2.3_퇴수관로" xfId="28310"/>
    <cellStyle name="_신리5교 상부_대곡교(교대수량)_봉남교 상-하부수량-1" xfId="28311"/>
    <cellStyle name="_신리5교 상부_대곡교(교대수량)_봉남교 상-하부수량-1_2.3_퇴수관로" xfId="28312"/>
    <cellStyle name="_신리5교 상부_대곡교(교대수량)_봉남교 상-하부수량-3" xfId="28313"/>
    <cellStyle name="_신리5교 상부_대곡교(교대수량)_봉남교 상-하부수량-3_2.3_퇴수관로" xfId="28314"/>
    <cellStyle name="_신리5교 상부_대곡교(교대수량)_봉남교 상-하부수량-8" xfId="28315"/>
    <cellStyle name="_신리5교 상부_대곡교(교대수량)_봉남교 상-하부수량-8_2.3_퇴수관로" xfId="28316"/>
    <cellStyle name="_신리5교 상부_대곡교(진짜)" xfId="28317"/>
    <cellStyle name="_신리5교 상부_대곡교(진짜)_2.3_퇴수관로" xfId="28318"/>
    <cellStyle name="_신리5교 상부_대곡교(진짜)_봉남교 교각수량" xfId="28319"/>
    <cellStyle name="_신리5교 상부_대곡교(진짜)_봉남교 교각수량_2.3_퇴수관로" xfId="28320"/>
    <cellStyle name="_신리5교 상부_대곡교(진짜)_봉남교 교대수량" xfId="28321"/>
    <cellStyle name="_신리5교 상부_대곡교(진짜)_봉남교 교대수량_2.3_퇴수관로" xfId="28322"/>
    <cellStyle name="_신리5교 상부_대곡교(진짜)_봉남교 상-하부수량-1" xfId="28323"/>
    <cellStyle name="_신리5교 상부_대곡교(진짜)_봉남교 상-하부수량-1_2.3_퇴수관로" xfId="28324"/>
    <cellStyle name="_신리5교 상부_대곡교(진짜)_봉남교 상-하부수량-3" xfId="28325"/>
    <cellStyle name="_신리5교 상부_대곡교(진짜)_봉남교 상-하부수량-3_2.3_퇴수관로" xfId="28326"/>
    <cellStyle name="_신리5교 상부_대곡교(진짜)_봉남교 상-하부수량-8" xfId="28327"/>
    <cellStyle name="_신리5교 상부_대곡교(진짜)_봉남교 상-하부수량-8_2.3_퇴수관로" xfId="28328"/>
    <cellStyle name="_신리5교 상부_대곡교(진짜진짜)" xfId="28329"/>
    <cellStyle name="_신리5교 상부_대곡교(진짜진짜)_2.3_퇴수관로" xfId="28330"/>
    <cellStyle name="_신리5교 상부_대곡교(진짜진짜)_봉남교 교각수량" xfId="28331"/>
    <cellStyle name="_신리5교 상부_대곡교(진짜진짜)_봉남교 교각수량_2.3_퇴수관로" xfId="28332"/>
    <cellStyle name="_신리5교 상부_대곡교(진짜진짜)_봉남교 교대수량" xfId="28333"/>
    <cellStyle name="_신리5교 상부_대곡교(진짜진짜)_봉남교 교대수량_2.3_퇴수관로" xfId="28334"/>
    <cellStyle name="_신리5교 상부_대곡교(진짜진짜)_봉남교 상-하부수량-1" xfId="28335"/>
    <cellStyle name="_신리5교 상부_대곡교(진짜진짜)_봉남교 상-하부수량-1_2.3_퇴수관로" xfId="28336"/>
    <cellStyle name="_신리5교 상부_대곡교(진짜진짜)_봉남교 상-하부수량-3" xfId="28337"/>
    <cellStyle name="_신리5교 상부_대곡교(진짜진짜)_봉남교 상-하부수량-3_2.3_퇴수관로" xfId="28338"/>
    <cellStyle name="_신리5교 상부_대곡교(진짜진짜)_봉남교 상-하부수량-8" xfId="28339"/>
    <cellStyle name="_신리5교 상부_대곡교(진짜진짜)_봉남교 상-하부수량-8_2.3_퇴수관로" xfId="28340"/>
    <cellStyle name="_신리5교 상부_축내교 교각일반수량" xfId="28341"/>
    <cellStyle name="_신리5교 상부_축내교 교각일반수량_2.3_퇴수관로" xfId="28342"/>
    <cellStyle name="_신리5교 상부_축내교 교각일반수량_봉남교 교각수량" xfId="28343"/>
    <cellStyle name="_신리5교 상부_축내교 교각일반수량_봉남교 교각수량_2.3_퇴수관로" xfId="28344"/>
    <cellStyle name="_신리5교 상부_축내교 교각일반수량_봉남교 교대수량" xfId="28345"/>
    <cellStyle name="_신리5교 상부_축내교 교각일반수량_봉남교 교대수량_2.3_퇴수관로" xfId="28346"/>
    <cellStyle name="_신리5교 상부_축내교 상부수량" xfId="28347"/>
    <cellStyle name="_신리5교 상부_축내교 상부수량_2.3_퇴수관로" xfId="28348"/>
    <cellStyle name="_신리5교 상부_축내교 상부수량_봉남교 교각수량" xfId="28349"/>
    <cellStyle name="_신리5교 상부_축내교 상부수량_봉남교 교각수량_2.3_퇴수관로" xfId="28350"/>
    <cellStyle name="_신리5교 상부_축내교 상부수량_봉남교 교대수량" xfId="28351"/>
    <cellStyle name="_신리5교 상부_축내교 상부수량_봉남교 교대수량_2.3_퇴수관로" xfId="28352"/>
    <cellStyle name="_신리5교 상부_축내교 총괄수량" xfId="28353"/>
    <cellStyle name="_신리5교 상부_축내교 총괄수량_2.3_퇴수관로" xfId="28354"/>
    <cellStyle name="_신리5교 상부_축내교 총괄수량_봉남교 교각수량" xfId="28355"/>
    <cellStyle name="_신리5교 상부_축내교 총괄수량_봉남교 교각수량_2.3_퇴수관로" xfId="28356"/>
    <cellStyle name="_신리5교 상부_축내교 총괄수량_봉남교 교대수량" xfId="28357"/>
    <cellStyle name="_신리5교 상부_축내교 총괄수량_봉남교 교대수량_2.3_퇴수관로" xfId="28358"/>
    <cellStyle name="_신리5교 상부_축내교(교대수량)" xfId="28359"/>
    <cellStyle name="_신리5교 상부_축내교(교대수량)_2.3_퇴수관로" xfId="28360"/>
    <cellStyle name="_신리5교 상부_축내교(교대수량)_봉남교 교각수량" xfId="28361"/>
    <cellStyle name="_신리5교 상부_축내교(교대수량)_봉남교 교각수량_2.3_퇴수관로" xfId="28362"/>
    <cellStyle name="_신리5교 상부_축내교(교대수량)_봉남교 교대수량" xfId="28363"/>
    <cellStyle name="_신리5교 상부_축내교(교대수량)_봉남교 교대수량_2.3_퇴수관로" xfId="28364"/>
    <cellStyle name="_신리5교 상부_축내교(교대수량)_봉남교 상-하부수량-1" xfId="28365"/>
    <cellStyle name="_신리5교 상부_축내교(교대수량)_봉남교 상-하부수량-1_2.3_퇴수관로" xfId="28366"/>
    <cellStyle name="_신리5교 상부_축내교(교대수량)_봉남교 상-하부수량-3" xfId="28367"/>
    <cellStyle name="_신리5교 상부_축내교(교대수량)_봉남교 상-하부수량-3_2.3_퇴수관로" xfId="28368"/>
    <cellStyle name="_신리5교 상부_축내교(교대수량)_봉남교 상-하부수량-8" xfId="28369"/>
    <cellStyle name="_신리5교 상부_축내교(교대수량)_봉남교 상-하부수량-8_2.3_퇴수관로" xfId="28370"/>
    <cellStyle name="_신리5교 상부_축내교(진짜진짜)" xfId="28371"/>
    <cellStyle name="_신리5교 상부_축내교(진짜진짜)_2.3_퇴수관로" xfId="28372"/>
    <cellStyle name="_신리5교 상부_축내교(진짜진짜)_봉남교 교각수량" xfId="28373"/>
    <cellStyle name="_신리5교 상부_축내교(진짜진짜)_봉남교 교각수량_2.3_퇴수관로" xfId="28374"/>
    <cellStyle name="_신리5교 상부_축내교(진짜진짜)_봉남교 교대수량" xfId="28375"/>
    <cellStyle name="_신리5교 상부_축내교(진짜진짜)_봉남교 교대수량_2.3_퇴수관로" xfId="28376"/>
    <cellStyle name="_신리5교 상부_축내교(진짜진짜)_봉남교 상-하부수량-1" xfId="28377"/>
    <cellStyle name="_신리5교 상부_축내교(진짜진짜)_봉남교 상-하부수량-1_2.3_퇴수관로" xfId="28378"/>
    <cellStyle name="_신리5교 상부_축내교(진짜진짜)_봉남교 상-하부수량-3" xfId="28379"/>
    <cellStyle name="_신리5교 상부_축내교(진짜진짜)_봉남교 상-하부수량-3_2.3_퇴수관로" xfId="28380"/>
    <cellStyle name="_신리5교 상부_축내교(진짜진짜)_봉남교 상-하부수량-8" xfId="28381"/>
    <cellStyle name="_신리5교 상부_축내교(진짜진짜)_봉남교 상-하부수량-8_2.3_퇴수관로" xfId="28382"/>
    <cellStyle name="_신리5교교대" xfId="28383"/>
    <cellStyle name="_신리5교교대토공" xfId="28384"/>
    <cellStyle name="_신리6교 상부" xfId="28385"/>
    <cellStyle name="_신리6교 상부_2.3_퇴수관로" xfId="28386"/>
    <cellStyle name="_신리6교 상부_교각" xfId="28387"/>
    <cellStyle name="_신리6교 상부_교각_2.3_퇴수관로" xfId="28388"/>
    <cellStyle name="_신리6교 상부_교각_봉남교 교각수량" xfId="28389"/>
    <cellStyle name="_신리6교 상부_교각_봉남교 교각수량_2.3_퇴수관로" xfId="28390"/>
    <cellStyle name="_신리6교 상부_교각_봉남교 교대수량" xfId="28391"/>
    <cellStyle name="_신리6교 상부_교각_봉남교 교대수량_2.3_퇴수관로" xfId="28392"/>
    <cellStyle name="_신리6교 상부_교각_봉남교 상-하부수량-1" xfId="28393"/>
    <cellStyle name="_신리6교 상부_교각_봉남교 상-하부수량-1_2.3_퇴수관로" xfId="28394"/>
    <cellStyle name="_신리6교 상부_교각_봉남교 상-하부수량-3" xfId="28395"/>
    <cellStyle name="_신리6교 상부_교각_봉남교 상-하부수량-3_2.3_퇴수관로" xfId="28396"/>
    <cellStyle name="_신리6교 상부_교각_봉남교 상-하부수량-8" xfId="28397"/>
    <cellStyle name="_신리6교 상부_교각_봉남교 상-하부수량-8_2.3_퇴수관로" xfId="28398"/>
    <cellStyle name="_신리6교 상부_대곡교 교각일반" xfId="28399"/>
    <cellStyle name="_신리6교 상부_대곡교 교각일반_2.3_퇴수관로" xfId="28400"/>
    <cellStyle name="_신리6교 상부_대곡교 교각일반_봉남교 교각수량" xfId="28401"/>
    <cellStyle name="_신리6교 상부_대곡교 교각일반_봉남교 교각수량_2.3_퇴수관로" xfId="28402"/>
    <cellStyle name="_신리6교 상부_대곡교 교각일반_봉남교 교대수량" xfId="28403"/>
    <cellStyle name="_신리6교 상부_대곡교 교각일반_봉남교 교대수량_2.3_퇴수관로" xfId="28404"/>
    <cellStyle name="_신리6교 상부_대곡교 교각일반_봉남교 상-하부수량-1" xfId="28405"/>
    <cellStyle name="_신리6교 상부_대곡교 교각일반_봉남교 상-하부수량-1_2.3_퇴수관로" xfId="28406"/>
    <cellStyle name="_신리6교 상부_대곡교 교각일반_봉남교 상-하부수량-3" xfId="28407"/>
    <cellStyle name="_신리6교 상부_대곡교 교각일반_봉남교 상-하부수량-3_2.3_퇴수관로" xfId="28408"/>
    <cellStyle name="_신리6교 상부_대곡교 교각일반_봉남교 상-하부수량-8" xfId="28409"/>
    <cellStyle name="_신리6교 상부_대곡교 교각일반_봉남교 상-하부수량-8_2.3_퇴수관로" xfId="28410"/>
    <cellStyle name="_신리6교 상부_대곡교 교각일반수량" xfId="28411"/>
    <cellStyle name="_신리6교 상부_대곡교 교각일반수량_2.3_퇴수관로" xfId="28412"/>
    <cellStyle name="_신리6교 상부_대곡교 교각일반수량_봉남교 교각수량" xfId="28413"/>
    <cellStyle name="_신리6교 상부_대곡교 교각일반수량_봉남교 교각수량_2.3_퇴수관로" xfId="28414"/>
    <cellStyle name="_신리6교 상부_대곡교 교각일반수량_봉남교 교대수량" xfId="28415"/>
    <cellStyle name="_신리6교 상부_대곡교 교각일반수량_봉남교 교대수량_2.3_퇴수관로" xfId="28416"/>
    <cellStyle name="_신리6교 상부_대곡교 교각일반수량_봉남교 상-하부수량-1" xfId="28417"/>
    <cellStyle name="_신리6교 상부_대곡교 교각일반수량_봉남교 상-하부수량-1_2.3_퇴수관로" xfId="28418"/>
    <cellStyle name="_신리6교 상부_대곡교 교각일반수량_봉남교 상-하부수량-3" xfId="28419"/>
    <cellStyle name="_신리6교 상부_대곡교 교각일반수량_봉남교 상-하부수량-3_2.3_퇴수관로" xfId="28420"/>
    <cellStyle name="_신리6교 상부_대곡교 교각일반수량_봉남교 상-하부수량-8" xfId="28421"/>
    <cellStyle name="_신리6교 상부_대곡교 교각일반수량_봉남교 상-하부수량-8_2.3_퇴수관로" xfId="28422"/>
    <cellStyle name="_신리6교 상부_대곡교 교대" xfId="28423"/>
    <cellStyle name="_신리6교 상부_대곡교 교대_2.3_퇴수관로" xfId="28424"/>
    <cellStyle name="_신리6교 상부_대곡교 교대_봉남교 교각수량" xfId="28425"/>
    <cellStyle name="_신리6교 상부_대곡교 교대_봉남교 교각수량_2.3_퇴수관로" xfId="28426"/>
    <cellStyle name="_신리6교 상부_대곡교 교대_봉남교 교대수량" xfId="28427"/>
    <cellStyle name="_신리6교 상부_대곡교 교대_봉남교 교대수량_2.3_퇴수관로" xfId="28428"/>
    <cellStyle name="_신리6교 상부_대곡교 교대_봉남교 상-하부수량-1" xfId="28429"/>
    <cellStyle name="_신리6교 상부_대곡교 교대_봉남교 상-하부수량-1_2.3_퇴수관로" xfId="28430"/>
    <cellStyle name="_신리6교 상부_대곡교 교대_봉남교 상-하부수량-3" xfId="28431"/>
    <cellStyle name="_신리6교 상부_대곡교 교대_봉남교 상-하부수량-3_2.3_퇴수관로" xfId="28432"/>
    <cellStyle name="_신리6교 상부_대곡교 교대_봉남교 상-하부수량-8" xfId="28433"/>
    <cellStyle name="_신리6교 상부_대곡교 교대_봉남교 상-하부수량-8_2.3_퇴수관로" xfId="28434"/>
    <cellStyle name="_신리6교 상부_대곡교 상부수량" xfId="28435"/>
    <cellStyle name="_신리6교 상부_대곡교 상부수량_2.3_퇴수관로" xfId="28436"/>
    <cellStyle name="_신리6교 상부_대곡교 상부수량_봉남교 교각수량" xfId="28437"/>
    <cellStyle name="_신리6교 상부_대곡교 상부수량_봉남교 교각수량_2.3_퇴수관로" xfId="28438"/>
    <cellStyle name="_신리6교 상부_대곡교 상부수량_봉남교 교대수량" xfId="28439"/>
    <cellStyle name="_신리6교 상부_대곡교 상부수량_봉남교 교대수량_2.3_퇴수관로" xfId="28440"/>
    <cellStyle name="_신리6교 상부_대곡교 상부수량_봉남교 상-하부수량-1" xfId="28441"/>
    <cellStyle name="_신리6교 상부_대곡교 상부수량_봉남교 상-하부수량-1_2.3_퇴수관로" xfId="28442"/>
    <cellStyle name="_신리6교 상부_대곡교 상부수량_봉남교 상-하부수량-3" xfId="28443"/>
    <cellStyle name="_신리6교 상부_대곡교 상부수량_봉남교 상-하부수량-3_2.3_퇴수관로" xfId="28444"/>
    <cellStyle name="_신리6교 상부_대곡교 상부수량_봉남교 상-하부수량-8" xfId="28445"/>
    <cellStyle name="_신리6교 상부_대곡교 상부수량_봉남교 상-하부수량-8_2.3_퇴수관로" xfId="28446"/>
    <cellStyle name="_신리6교 상부_대곡교 일반수량" xfId="28447"/>
    <cellStyle name="_신리6교 상부_대곡교 일반수량_2.3_퇴수관로" xfId="28448"/>
    <cellStyle name="_신리6교 상부_대곡교 일반수량_봉남교 교각수량" xfId="28449"/>
    <cellStyle name="_신리6교 상부_대곡교 일반수량_봉남교 교각수량_2.3_퇴수관로" xfId="28450"/>
    <cellStyle name="_신리6교 상부_대곡교 일반수량_봉남교 교대수량" xfId="28451"/>
    <cellStyle name="_신리6교 상부_대곡교 일반수량_봉남교 교대수량_2.3_퇴수관로" xfId="28452"/>
    <cellStyle name="_신리6교 상부_대곡교 일반수량_봉남교 상-하부수량-1" xfId="28453"/>
    <cellStyle name="_신리6교 상부_대곡교 일반수량_봉남교 상-하부수량-1_2.3_퇴수관로" xfId="28454"/>
    <cellStyle name="_신리6교 상부_대곡교 일반수량_봉남교 상-하부수량-3" xfId="28455"/>
    <cellStyle name="_신리6교 상부_대곡교 일반수량_봉남교 상-하부수량-3_2.3_퇴수관로" xfId="28456"/>
    <cellStyle name="_신리6교 상부_대곡교 일반수량_봉남교 상-하부수량-8" xfId="28457"/>
    <cellStyle name="_신리6교 상부_대곡교 일반수량_봉남교 상-하부수량-8_2.3_퇴수관로" xfId="28458"/>
    <cellStyle name="_신리6교 상부_대곡교(교대수량)" xfId="28459"/>
    <cellStyle name="_신리6교 상부_대곡교(교대수량)_2.3_퇴수관로" xfId="28460"/>
    <cellStyle name="_신리6교 상부_대곡교(교대수량)_봉남교 교각수량" xfId="28461"/>
    <cellStyle name="_신리6교 상부_대곡교(교대수량)_봉남교 교각수량_2.3_퇴수관로" xfId="28462"/>
    <cellStyle name="_신리6교 상부_대곡교(교대수량)_봉남교 교대수량" xfId="28463"/>
    <cellStyle name="_신리6교 상부_대곡교(교대수량)_봉남교 교대수량_2.3_퇴수관로" xfId="28464"/>
    <cellStyle name="_신리6교 상부_대곡교(교대수량)_봉남교 상-하부수량-1" xfId="28465"/>
    <cellStyle name="_신리6교 상부_대곡교(교대수량)_봉남교 상-하부수량-1_2.3_퇴수관로" xfId="28466"/>
    <cellStyle name="_신리6교 상부_대곡교(교대수량)_봉남교 상-하부수량-3" xfId="28467"/>
    <cellStyle name="_신리6교 상부_대곡교(교대수량)_봉남교 상-하부수량-3_2.3_퇴수관로" xfId="28468"/>
    <cellStyle name="_신리6교 상부_대곡교(교대수량)_봉남교 상-하부수량-8" xfId="28469"/>
    <cellStyle name="_신리6교 상부_대곡교(교대수량)_봉남교 상-하부수량-8_2.3_퇴수관로" xfId="28470"/>
    <cellStyle name="_신리6교 상부_대곡교(진짜)" xfId="28471"/>
    <cellStyle name="_신리6교 상부_대곡교(진짜)_2.3_퇴수관로" xfId="28472"/>
    <cellStyle name="_신리6교 상부_대곡교(진짜)_봉남교 교각수량" xfId="28473"/>
    <cellStyle name="_신리6교 상부_대곡교(진짜)_봉남교 교각수량_2.3_퇴수관로" xfId="28474"/>
    <cellStyle name="_신리6교 상부_대곡교(진짜)_봉남교 교대수량" xfId="28475"/>
    <cellStyle name="_신리6교 상부_대곡교(진짜)_봉남교 교대수량_2.3_퇴수관로" xfId="28476"/>
    <cellStyle name="_신리6교 상부_대곡교(진짜)_봉남교 상-하부수량-1" xfId="28477"/>
    <cellStyle name="_신리6교 상부_대곡교(진짜)_봉남교 상-하부수량-1_2.3_퇴수관로" xfId="28478"/>
    <cellStyle name="_신리6교 상부_대곡교(진짜)_봉남교 상-하부수량-3" xfId="28479"/>
    <cellStyle name="_신리6교 상부_대곡교(진짜)_봉남교 상-하부수량-3_2.3_퇴수관로" xfId="28480"/>
    <cellStyle name="_신리6교 상부_대곡교(진짜)_봉남교 상-하부수량-8" xfId="28481"/>
    <cellStyle name="_신리6교 상부_대곡교(진짜)_봉남교 상-하부수량-8_2.3_퇴수관로" xfId="28482"/>
    <cellStyle name="_신리6교 상부_대곡교(진짜진짜)" xfId="28483"/>
    <cellStyle name="_신리6교 상부_대곡교(진짜진짜)_2.3_퇴수관로" xfId="28484"/>
    <cellStyle name="_신리6교 상부_대곡교(진짜진짜)_봉남교 교각수량" xfId="28485"/>
    <cellStyle name="_신리6교 상부_대곡교(진짜진짜)_봉남교 교각수량_2.3_퇴수관로" xfId="28486"/>
    <cellStyle name="_신리6교 상부_대곡교(진짜진짜)_봉남교 교대수량" xfId="28487"/>
    <cellStyle name="_신리6교 상부_대곡교(진짜진짜)_봉남교 교대수량_2.3_퇴수관로" xfId="28488"/>
    <cellStyle name="_신리6교 상부_대곡교(진짜진짜)_봉남교 상-하부수량-1" xfId="28489"/>
    <cellStyle name="_신리6교 상부_대곡교(진짜진짜)_봉남교 상-하부수량-1_2.3_퇴수관로" xfId="28490"/>
    <cellStyle name="_신리6교 상부_대곡교(진짜진짜)_봉남교 상-하부수량-3" xfId="28491"/>
    <cellStyle name="_신리6교 상부_대곡교(진짜진짜)_봉남교 상-하부수량-3_2.3_퇴수관로" xfId="28492"/>
    <cellStyle name="_신리6교 상부_대곡교(진짜진짜)_봉남교 상-하부수량-8" xfId="28493"/>
    <cellStyle name="_신리6교 상부_대곡교(진짜진짜)_봉남교 상-하부수량-8_2.3_퇴수관로" xfId="28494"/>
    <cellStyle name="_신리6교 상부_축내교 교각일반수량" xfId="28495"/>
    <cellStyle name="_신리6교 상부_축내교 교각일반수량_2.3_퇴수관로" xfId="28496"/>
    <cellStyle name="_신리6교 상부_축내교 교각일반수량_봉남교 교각수량" xfId="28497"/>
    <cellStyle name="_신리6교 상부_축내교 교각일반수량_봉남교 교각수량_2.3_퇴수관로" xfId="28498"/>
    <cellStyle name="_신리6교 상부_축내교 교각일반수량_봉남교 교대수량" xfId="28499"/>
    <cellStyle name="_신리6교 상부_축내교 교각일반수량_봉남교 교대수량_2.3_퇴수관로" xfId="28500"/>
    <cellStyle name="_신리6교 상부_축내교 상부수량" xfId="28501"/>
    <cellStyle name="_신리6교 상부_축내교 상부수량_2.3_퇴수관로" xfId="28502"/>
    <cellStyle name="_신리6교 상부_축내교 상부수량_봉남교 교각수량" xfId="28503"/>
    <cellStyle name="_신리6교 상부_축내교 상부수량_봉남교 교각수량_2.3_퇴수관로" xfId="28504"/>
    <cellStyle name="_신리6교 상부_축내교 상부수량_봉남교 교대수량" xfId="28505"/>
    <cellStyle name="_신리6교 상부_축내교 상부수량_봉남교 교대수량_2.3_퇴수관로" xfId="28506"/>
    <cellStyle name="_신리6교 상부_축내교 총괄수량" xfId="28507"/>
    <cellStyle name="_신리6교 상부_축내교 총괄수량_2.3_퇴수관로" xfId="28508"/>
    <cellStyle name="_신리6교 상부_축내교 총괄수량_봉남교 교각수량" xfId="28509"/>
    <cellStyle name="_신리6교 상부_축내교 총괄수량_봉남교 교각수량_2.3_퇴수관로" xfId="28510"/>
    <cellStyle name="_신리6교 상부_축내교 총괄수량_봉남교 교대수량" xfId="28511"/>
    <cellStyle name="_신리6교 상부_축내교 총괄수량_봉남교 교대수량_2.3_퇴수관로" xfId="28512"/>
    <cellStyle name="_신리6교 상부_축내교(교대수량)" xfId="28513"/>
    <cellStyle name="_신리6교 상부_축내교(교대수량)_2.3_퇴수관로" xfId="28514"/>
    <cellStyle name="_신리6교 상부_축내교(교대수량)_봉남교 교각수량" xfId="28515"/>
    <cellStyle name="_신리6교 상부_축내교(교대수량)_봉남교 교각수량_2.3_퇴수관로" xfId="28516"/>
    <cellStyle name="_신리6교 상부_축내교(교대수량)_봉남교 교대수량" xfId="28517"/>
    <cellStyle name="_신리6교 상부_축내교(교대수량)_봉남교 교대수량_2.3_퇴수관로" xfId="28518"/>
    <cellStyle name="_신리6교 상부_축내교(교대수량)_봉남교 상-하부수량-1" xfId="28519"/>
    <cellStyle name="_신리6교 상부_축내교(교대수량)_봉남교 상-하부수량-1_2.3_퇴수관로" xfId="28520"/>
    <cellStyle name="_신리6교 상부_축내교(교대수량)_봉남교 상-하부수량-3" xfId="28521"/>
    <cellStyle name="_신리6교 상부_축내교(교대수량)_봉남교 상-하부수량-3_2.3_퇴수관로" xfId="28522"/>
    <cellStyle name="_신리6교 상부_축내교(교대수량)_봉남교 상-하부수량-8" xfId="28523"/>
    <cellStyle name="_신리6교 상부_축내교(교대수량)_봉남교 상-하부수량-8_2.3_퇴수관로" xfId="28524"/>
    <cellStyle name="_신리6교 상부_축내교(진짜진짜)" xfId="28525"/>
    <cellStyle name="_신리6교 상부_축내교(진짜진짜)_2.3_퇴수관로" xfId="28526"/>
    <cellStyle name="_신리6교 상부_축내교(진짜진짜)_봉남교 교각수량" xfId="28527"/>
    <cellStyle name="_신리6교 상부_축내교(진짜진짜)_봉남교 교각수량_2.3_퇴수관로" xfId="28528"/>
    <cellStyle name="_신리6교 상부_축내교(진짜진짜)_봉남교 교대수량" xfId="28529"/>
    <cellStyle name="_신리6교 상부_축내교(진짜진짜)_봉남교 교대수량_2.3_퇴수관로" xfId="28530"/>
    <cellStyle name="_신리6교 상부_축내교(진짜진짜)_봉남교 상-하부수량-1" xfId="28531"/>
    <cellStyle name="_신리6교 상부_축내교(진짜진짜)_봉남교 상-하부수량-1_2.3_퇴수관로" xfId="28532"/>
    <cellStyle name="_신리6교 상부_축내교(진짜진짜)_봉남교 상-하부수량-3" xfId="28533"/>
    <cellStyle name="_신리6교 상부_축내교(진짜진짜)_봉남교 상-하부수량-3_2.3_퇴수관로" xfId="28534"/>
    <cellStyle name="_신리6교 상부_축내교(진짜진짜)_봉남교 상-하부수량-8" xfId="28535"/>
    <cellStyle name="_신리6교 상부_축내교(진짜진짜)_봉남교 상-하부수량-8_2.3_퇴수관로" xfId="28536"/>
    <cellStyle name="_신사(구조물공)_외부ES#8 " xfId="5439"/>
    <cellStyle name="_신정가시설수량" xfId="28537"/>
    <cellStyle name="_신창가시설수량" xfId="28538"/>
    <cellStyle name="_실정보고(STA(1)(1).0+800~1+100)" xfId="28539"/>
    <cellStyle name="_실정보고(STA(1)(1).0+800~1+100)_실정보고" xfId="28540"/>
    <cellStyle name="_실정보고(STA(1)(1).0+800~1+100)_실정보고(설계과장)" xfId="28541"/>
    <cellStyle name="_실정보고(STA(1)(1).0+800~1+100)_여건보고" xfId="28542"/>
    <cellStyle name="_실행내역2001년1월변경" xfId="5440"/>
    <cellStyle name="_실행내역2001년1월변경_2003년실행양식" xfId="5441"/>
    <cellStyle name="_실행내역2001년1월변경_2003년실행양식_4.추진공(공암)" xfId="5442"/>
    <cellStyle name="_실행내역2001년1월변경_2003년실행양식_4.추진공(공암SAMPLE" xfId="5443"/>
    <cellStyle name="_실행내역2001년1월변경_2003년실행양식_4.추진공(서산)" xfId="5444"/>
    <cellStyle name="_실행내역2001년1월변경_2003년실행양식_4.추진공(읍내)" xfId="5445"/>
    <cellStyle name="_실행내역2001년1월변경_2003년실행양식_4.추진공(추부)" xfId="5446"/>
    <cellStyle name="_실행내역2001년1월변경_2003년실행양식_4.추진공(황간)" xfId="5447"/>
    <cellStyle name="_실행내역2001년1월변경_2003년실행양식_영동군추진가시설수량" xfId="5448"/>
    <cellStyle name="_실행내역2001년1월변경_2003년실행양식0" xfId="5449"/>
    <cellStyle name="_실행내역2001년1월변경_2003년실행양식0_4.추진공(공암)" xfId="5450"/>
    <cellStyle name="_실행내역2001년1월변경_2003년실행양식0_4.추진공(공암SAMPLE" xfId="5451"/>
    <cellStyle name="_실행내역2001년1월변경_2003년실행양식0_4.추진공(서산)" xfId="5452"/>
    <cellStyle name="_실행내역2001년1월변경_2003년실행양식0_4.추진공(읍내)" xfId="5453"/>
    <cellStyle name="_실행내역2001년1월변경_2003년실행양식0_4.추진공(추부)" xfId="5454"/>
    <cellStyle name="_실행내역2001년1월변경_2003년실행양식0_4.추진공(황간)" xfId="5455"/>
    <cellStyle name="_실행내역2001년1월변경_2003년실행양식0_영동군추진가시설수량" xfId="5456"/>
    <cellStyle name="_실행내역2001년1월변경_2003년실행양식-1" xfId="5457"/>
    <cellStyle name="_실행내역2001년1월변경_2003년실행양식-1_4.추진공(공암)" xfId="5458"/>
    <cellStyle name="_실행내역2001년1월변경_2003년실행양식-1_4.추진공(공암SAMPLE" xfId="5459"/>
    <cellStyle name="_실행내역2001년1월변경_2003년실행양식-1_4.추진공(서산)" xfId="5460"/>
    <cellStyle name="_실행내역2001년1월변경_2003년실행양식-1_4.추진공(읍내)" xfId="5461"/>
    <cellStyle name="_실행내역2001년1월변경_2003년실행양식-1_4.추진공(추부)" xfId="5462"/>
    <cellStyle name="_실행내역2001년1월변경_2003년실행양식-1_4.추진공(황간)" xfId="5463"/>
    <cellStyle name="_실행내역2001년1월변경_2003년실행양식-1_영동군추진가시설수량" xfId="5464"/>
    <cellStyle name="_실행내역2001년1월변경_4.추진공(공암)" xfId="5465"/>
    <cellStyle name="_실행내역2001년1월변경_4.추진공(공암SAMPLE" xfId="5466"/>
    <cellStyle name="_실행내역2001년1월변경_4.추진공(서산)" xfId="5467"/>
    <cellStyle name="_실행내역2001년1월변경_4.추진공(읍내)" xfId="5468"/>
    <cellStyle name="_실행내역2001년1월변경_4.추진공(추부)" xfId="5469"/>
    <cellStyle name="_실행내역2001년1월변경_4.추진공(황간)" xfId="5470"/>
    <cellStyle name="_실행내역2001년1월변경_영동군추진가시설수량" xfId="5471"/>
    <cellStyle name="_아랫선부대공" xfId="5472"/>
    <cellStyle name="_아랫선수량집계" xfId="5473"/>
    <cellStyle name="_암  거" xfId="5474"/>
    <cellStyle name="_암  거 2" xfId="28543"/>
    <cellStyle name="_암  거_006_부대공(1BL)2" xfId="5475"/>
    <cellStyle name="_암  거_01토공" xfId="5476"/>
    <cellStyle name="_암  거_01토공(A-)" xfId="5477"/>
    <cellStyle name="_암  거_05-가정배수관(WS)" xfId="28544"/>
    <cellStyle name="_암  거_05-가정배수관(WS)_03-관부설공" xfId="28545"/>
    <cellStyle name="_암  거_1-4.가시설공" xfId="28546"/>
    <cellStyle name="_암  거_1-4.가시설공 2" xfId="28547"/>
    <cellStyle name="_암  거_1-4.가시설공_1-4.가시설공" xfId="28548"/>
    <cellStyle name="_암  거_1-4.가시설공_1-4.가시설공 2" xfId="28549"/>
    <cellStyle name="_암  거_2.포장공(제1지구)" xfId="28550"/>
    <cellStyle name="_암  거_2.포장공(제1지구) 2" xfId="28551"/>
    <cellStyle name="_암  거_2.포장공(제1지구)_1-4.가시설공" xfId="28552"/>
    <cellStyle name="_암  거_2.포장공(제1지구)_1-4.가시설공 2" xfId="28553"/>
    <cellStyle name="_암  거_2.포장공(제1지구)_1-4.가시설공_1-4.가시설공" xfId="28554"/>
    <cellStyle name="_암  거_2.포장공(제1지구)_1-4.가시설공_1-4.가시설공 2" xfId="28555"/>
    <cellStyle name="_암  거_G-계산토공(관로)" xfId="5478"/>
    <cellStyle name="_암  거_OS_3 관부설공1" xfId="28556"/>
    <cellStyle name="_암  거_OS_3 관부설공1_3 관부설공" xfId="28557"/>
    <cellStyle name="_암  거_OS_3 관부설공1_3 관부설공-1" xfId="28558"/>
    <cellStyle name="_암  거_관로부(백신)" xfId="28559"/>
    <cellStyle name="_암  거_수량산출서(가담2리)" xfId="5479"/>
    <cellStyle name="_암  거_수량산출서(가담2리)_006_부대공(1BL)2" xfId="5480"/>
    <cellStyle name="_암  거_수량산출서(가담2리)_수량산출서(가담2리)" xfId="5481"/>
    <cellStyle name="_암  거_수량산출서(가담2리)_수량산출서(가담2리)_006_부대공(1BL)2" xfId="5482"/>
    <cellStyle name="_암  거_수량산출서(가담2리)_수량산출서(가담2리)_오수본관수량산출(가담2)" xfId="5483"/>
    <cellStyle name="_암  거_수량산출서(가담2리)_수량산출서(가담2리)_오수본관수량산출(가담2)_006_부대공(1BL)2" xfId="5484"/>
    <cellStyle name="_암  거_수량산출서(곡교리)" xfId="5485"/>
    <cellStyle name="_암  거_수량산출서(곡교리)_006_부대공(1BL)2" xfId="5486"/>
    <cellStyle name="_암  거_수량산출서(곡교리)_수량산출서(가담2리)" xfId="5487"/>
    <cellStyle name="_암  거_수량산출서(곡교리)_수량산출서(가담2리)_006_부대공(1BL)2" xfId="5488"/>
    <cellStyle name="_암  거_수량산출서(곡교리)_수량산출서(가담2리)_오수본관수량산출(가담2)" xfId="5489"/>
    <cellStyle name="_암  거_수량산출서(곡교리)_수량산출서(가담2리)_오수본관수량산출(가담2)_006_부대공(1BL)2" xfId="5490"/>
    <cellStyle name="_암  거_오수본관수량산출(가담2)" xfId="5491"/>
    <cellStyle name="_암  거_오수본관수량산출(가담2)_006_부대공(1BL)2" xfId="5492"/>
    <cellStyle name="_암  거_우수3_관부설공●" xfId="28560"/>
    <cellStyle name="_암  거_우수3_관부설공●_03-관부설공" xfId="28561"/>
    <cellStyle name="_암  거_운반비" xfId="5493"/>
    <cellStyle name="_암  거_운반비_총괄자재" xfId="5494"/>
    <cellStyle name="_암  거_취수시설" xfId="28562"/>
    <cellStyle name="_암  거_토공(3지구)" xfId="5495"/>
    <cellStyle name="_암  거_토공(3지구)_01토공" xfId="5496"/>
    <cellStyle name="_암  거_토공(3지구)_01토공(A-)" xfId="5497"/>
    <cellStyle name="_암  거_토공(3지구)_G-계산토공(관로)" xfId="5498"/>
    <cellStyle name="_암  거_토공(3지구)_운반비" xfId="5499"/>
    <cellStyle name="_암  거_토공(3지구)_운반비_총괄자재" xfId="5500"/>
    <cellStyle name="_암  거_토공(3지구)_토공(4지구)" xfId="5501"/>
    <cellStyle name="_암  거_토공(3지구)_토공(4지구)_01토공" xfId="5502"/>
    <cellStyle name="_암  거_토공(3지구)_토공(4지구)_01토공(A-)" xfId="5503"/>
    <cellStyle name="_암  거_토공(3지구)_토공(4지구)_G-계산토공(관로)" xfId="5504"/>
    <cellStyle name="_암  거_토공(3지구)_토공(4지구)_운반비" xfId="5505"/>
    <cellStyle name="_암  거_토공(3지구)_토공(4지구)_운반비_총괄자재" xfId="5506"/>
    <cellStyle name="_암  거_토공(3지구)_토공(4지구)_토공(4지구)" xfId="5507"/>
    <cellStyle name="_암  거_토공(3지구)_토공(4지구)_토공(4지구)_01토공" xfId="5508"/>
    <cellStyle name="_암  거_토공(3지구)_토공(4지구)_토공(4지구)_01토공(A-)" xfId="5509"/>
    <cellStyle name="_암  거_토공(3지구)_토공(4지구)_토공(4지구)_G-계산토공(관로)" xfId="5510"/>
    <cellStyle name="_암  거_토공(3지구)_토공(4지구)_토공(4지구)_운반비" xfId="5511"/>
    <cellStyle name="_암  거_토공(3지구)_토공(4지구)_토공(4지구)_운반비_총괄자재" xfId="5512"/>
    <cellStyle name="_암  거_토공(3지구)_토공(4지구)_토공(4지구)_토공-B" xfId="5513"/>
    <cellStyle name="_암  거_토공(3지구)_토공(4지구)_토공-B" xfId="5514"/>
    <cellStyle name="_암  거_토공(3지구)_토공-B" xfId="5515"/>
    <cellStyle name="_암  거_토공(4지구)" xfId="5516"/>
    <cellStyle name="_암  거_토공(4지구)_01토공" xfId="5517"/>
    <cellStyle name="_암  거_토공(4지구)_01토공(A-)" xfId="5518"/>
    <cellStyle name="_암  거_토공(4지구)_G-계산토공(관로)" xfId="5519"/>
    <cellStyle name="_암  거_토공(4지구)_운반비" xfId="5520"/>
    <cellStyle name="_암  거_토공(4지구)_운반비_총괄자재" xfId="5521"/>
    <cellStyle name="_암  거_토공(4지구)_토공(4지구)" xfId="5522"/>
    <cellStyle name="_암  거_토공(4지구)_토공(4지구)_01토공" xfId="5523"/>
    <cellStyle name="_암  거_토공(4지구)_토공(4지구)_01토공(A-)" xfId="5524"/>
    <cellStyle name="_암  거_토공(4지구)_토공(4지구)_G-계산토공(관로)" xfId="5525"/>
    <cellStyle name="_암  거_토공(4지구)_토공(4지구)_운반비" xfId="5526"/>
    <cellStyle name="_암  거_토공(4지구)_토공(4지구)_운반비_총괄자재" xfId="5527"/>
    <cellStyle name="_암  거_토공(4지구)_토공(4지구)_토공(3지구)" xfId="5528"/>
    <cellStyle name="_암  거_토공(4지구)_토공(4지구)_토공(3지구)_01토공" xfId="5529"/>
    <cellStyle name="_암  거_토공(4지구)_토공(4지구)_토공(3지구)_01토공(A-)" xfId="5530"/>
    <cellStyle name="_암  거_토공(4지구)_토공(4지구)_토공(3지구)_G-계산토공(관로)" xfId="5531"/>
    <cellStyle name="_암  거_토공(4지구)_토공(4지구)_토공(3지구)_운반비" xfId="5532"/>
    <cellStyle name="_암  거_토공(4지구)_토공(4지구)_토공(3지구)_운반비_총괄자재" xfId="5533"/>
    <cellStyle name="_암  거_토공(4지구)_토공(4지구)_토공(3지구)_토공(4지구)" xfId="5534"/>
    <cellStyle name="_암  거_토공(4지구)_토공(4지구)_토공(3지구)_토공(4지구)_01토공" xfId="5535"/>
    <cellStyle name="_암  거_토공(4지구)_토공(4지구)_토공(3지구)_토공(4지구)_01토공(A-)" xfId="5536"/>
    <cellStyle name="_암  거_토공(4지구)_토공(4지구)_토공(3지구)_토공(4지구)_G-계산토공(관로)" xfId="5537"/>
    <cellStyle name="_암  거_토공(4지구)_토공(4지구)_토공(3지구)_토공(4지구)_운반비" xfId="5538"/>
    <cellStyle name="_암  거_토공(4지구)_토공(4지구)_토공(3지구)_토공(4지구)_운반비_총괄자재" xfId="5539"/>
    <cellStyle name="_암  거_토공(4지구)_토공(4지구)_토공(3지구)_토공(4지구)_토공(4지구)" xfId="5540"/>
    <cellStyle name="_암  거_토공(4지구)_토공(4지구)_토공(3지구)_토공(4지구)_토공(4지구)_01토공" xfId="5541"/>
    <cellStyle name="_암  거_토공(4지구)_토공(4지구)_토공(3지구)_토공(4지구)_토공(4지구)_01토공(A-)" xfId="5542"/>
    <cellStyle name="_암  거_토공(4지구)_토공(4지구)_토공(3지구)_토공(4지구)_토공(4지구)_G-계산토공(관로)" xfId="5543"/>
    <cellStyle name="_암  거_토공(4지구)_토공(4지구)_토공(3지구)_토공(4지구)_토공(4지구)_운반비" xfId="5544"/>
    <cellStyle name="_암  거_토공(4지구)_토공(4지구)_토공(3지구)_토공(4지구)_토공(4지구)_운반비_총괄자재" xfId="5545"/>
    <cellStyle name="_암  거_토공(4지구)_토공(4지구)_토공(3지구)_토공(4지구)_토공(4지구)_토공-B" xfId="5546"/>
    <cellStyle name="_암  거_토공(4지구)_토공(4지구)_토공(3지구)_토공(4지구)_토공-B" xfId="5547"/>
    <cellStyle name="_암  거_토공(4지구)_토공(4지구)_토공(3지구)_토공-B" xfId="5548"/>
    <cellStyle name="_암  거_토공(4지구)_토공(4지구)_토공(4지구)" xfId="5549"/>
    <cellStyle name="_암  거_토공(4지구)_토공(4지구)_토공(4지구)_01토공" xfId="5550"/>
    <cellStyle name="_암  거_토공(4지구)_토공(4지구)_토공(4지구)_01토공(A-)" xfId="5551"/>
    <cellStyle name="_암  거_토공(4지구)_토공(4지구)_토공(4지구)_G-계산토공(관로)" xfId="5552"/>
    <cellStyle name="_암  거_토공(4지구)_토공(4지구)_토공(4지구)_운반비" xfId="5553"/>
    <cellStyle name="_암  거_토공(4지구)_토공(4지구)_토공(4지구)_운반비_총괄자재" xfId="5554"/>
    <cellStyle name="_암  거_토공(4지구)_토공(4지구)_토공(4지구)_토공-B" xfId="5555"/>
    <cellStyle name="_암  거_토공(4지구)_토공(4지구)_토공-B" xfId="5556"/>
    <cellStyle name="_암  거_토공(4지구)_토공-B" xfId="5557"/>
    <cellStyle name="_암  거_토공-B" xfId="5558"/>
    <cellStyle name="_암  거_토적계산서" xfId="28563"/>
    <cellStyle name="_암  거04" xfId="5559"/>
    <cellStyle name="_암  거04 2" xfId="28564"/>
    <cellStyle name="_암  거04_006_부대공(1BL)2" xfId="5560"/>
    <cellStyle name="_암  거04_01토공" xfId="5561"/>
    <cellStyle name="_암  거04_01토공(A-)" xfId="5562"/>
    <cellStyle name="_암  거04_05-가정배수관(WS)" xfId="28565"/>
    <cellStyle name="_암  거04_05-가정배수관(WS)_03-관부설공" xfId="28566"/>
    <cellStyle name="_암  거04_1-4.가시설공" xfId="28567"/>
    <cellStyle name="_암  거04_1-4.가시설공 2" xfId="28568"/>
    <cellStyle name="_암  거04_1-4.가시설공_1-4.가시설공" xfId="28569"/>
    <cellStyle name="_암  거04_1-4.가시설공_1-4.가시설공 2" xfId="28570"/>
    <cellStyle name="_암  거04_2.포장공(제1지구)" xfId="28571"/>
    <cellStyle name="_암  거04_2.포장공(제1지구) 2" xfId="28572"/>
    <cellStyle name="_암  거04_2.포장공(제1지구)_1-4.가시설공" xfId="28573"/>
    <cellStyle name="_암  거04_2.포장공(제1지구)_1-4.가시설공 2" xfId="28574"/>
    <cellStyle name="_암  거04_2.포장공(제1지구)_1-4.가시설공_1-4.가시설공" xfId="28575"/>
    <cellStyle name="_암  거04_2.포장공(제1지구)_1-4.가시설공_1-4.가시설공 2" xfId="28576"/>
    <cellStyle name="_암  거04_G-계산토공(관로)" xfId="5563"/>
    <cellStyle name="_암  거04_OS_3 관부설공1" xfId="28577"/>
    <cellStyle name="_암  거04_OS_3 관부설공1_3 관부설공" xfId="28578"/>
    <cellStyle name="_암  거04_OS_3 관부설공1_3 관부설공-1" xfId="28579"/>
    <cellStyle name="_암  거04_관로부(백신)" xfId="28580"/>
    <cellStyle name="_암  거04_수량산출서(가담2리)" xfId="5564"/>
    <cellStyle name="_암  거04_수량산출서(가담2리)_006_부대공(1BL)2" xfId="5565"/>
    <cellStyle name="_암  거04_수량산출서(가담2리)_수량산출서(가담2리)" xfId="5566"/>
    <cellStyle name="_암  거04_수량산출서(가담2리)_수량산출서(가담2리)_006_부대공(1BL)2" xfId="5567"/>
    <cellStyle name="_암  거04_수량산출서(가담2리)_수량산출서(가담2리)_오수본관수량산출(가담2)" xfId="5568"/>
    <cellStyle name="_암  거04_수량산출서(가담2리)_수량산출서(가담2리)_오수본관수량산출(가담2)_006_부대공(1BL)2" xfId="5569"/>
    <cellStyle name="_암  거04_수량산출서(곡교리)" xfId="5570"/>
    <cellStyle name="_암  거04_수량산출서(곡교리)_006_부대공(1BL)2" xfId="5571"/>
    <cellStyle name="_암  거04_수량산출서(곡교리)_수량산출서(가담2리)" xfId="5572"/>
    <cellStyle name="_암  거04_수량산출서(곡교리)_수량산출서(가담2리)_006_부대공(1BL)2" xfId="5573"/>
    <cellStyle name="_암  거04_수량산출서(곡교리)_수량산출서(가담2리)_오수본관수량산출(가담2)" xfId="5574"/>
    <cellStyle name="_암  거04_수량산출서(곡교리)_수량산출서(가담2리)_오수본관수량산출(가담2)_006_부대공(1BL)2" xfId="5575"/>
    <cellStyle name="_암  거04_오수본관수량산출(가담2)" xfId="5576"/>
    <cellStyle name="_암  거04_오수본관수량산출(가담2)_006_부대공(1BL)2" xfId="5577"/>
    <cellStyle name="_암  거04_우수3_관부설공●" xfId="28581"/>
    <cellStyle name="_암  거04_우수3_관부설공●_03-관부설공" xfId="28582"/>
    <cellStyle name="_암  거04_운반비" xfId="5578"/>
    <cellStyle name="_암  거04_운반비_총괄자재" xfId="5579"/>
    <cellStyle name="_암  거04_취수시설" xfId="28583"/>
    <cellStyle name="_암  거04_토공(3지구)" xfId="5580"/>
    <cellStyle name="_암  거04_토공(3지구)_01토공" xfId="5581"/>
    <cellStyle name="_암  거04_토공(3지구)_01토공(A-)" xfId="5582"/>
    <cellStyle name="_암  거04_토공(3지구)_G-계산토공(관로)" xfId="5583"/>
    <cellStyle name="_암  거04_토공(3지구)_운반비" xfId="5584"/>
    <cellStyle name="_암  거04_토공(3지구)_운반비_총괄자재" xfId="5585"/>
    <cellStyle name="_암  거04_토공(3지구)_토공(4지구)" xfId="5586"/>
    <cellStyle name="_암  거04_토공(3지구)_토공(4지구)_01토공" xfId="5587"/>
    <cellStyle name="_암  거04_토공(3지구)_토공(4지구)_01토공(A-)" xfId="5588"/>
    <cellStyle name="_암  거04_토공(3지구)_토공(4지구)_G-계산토공(관로)" xfId="5589"/>
    <cellStyle name="_암  거04_토공(3지구)_토공(4지구)_운반비" xfId="5590"/>
    <cellStyle name="_암  거04_토공(3지구)_토공(4지구)_운반비_총괄자재" xfId="5591"/>
    <cellStyle name="_암  거04_토공(3지구)_토공(4지구)_토공(4지구)" xfId="5592"/>
    <cellStyle name="_암  거04_토공(3지구)_토공(4지구)_토공(4지구)_01토공" xfId="5593"/>
    <cellStyle name="_암  거04_토공(3지구)_토공(4지구)_토공(4지구)_01토공(A-)" xfId="5594"/>
    <cellStyle name="_암  거04_토공(3지구)_토공(4지구)_토공(4지구)_G-계산토공(관로)" xfId="5595"/>
    <cellStyle name="_암  거04_토공(3지구)_토공(4지구)_토공(4지구)_운반비" xfId="5596"/>
    <cellStyle name="_암  거04_토공(3지구)_토공(4지구)_토공(4지구)_운반비_총괄자재" xfId="5597"/>
    <cellStyle name="_암  거04_토공(3지구)_토공(4지구)_토공(4지구)_토공-B" xfId="5598"/>
    <cellStyle name="_암  거04_토공(3지구)_토공(4지구)_토공-B" xfId="5599"/>
    <cellStyle name="_암  거04_토공(3지구)_토공-B" xfId="5600"/>
    <cellStyle name="_암  거04_토공(4지구)" xfId="5601"/>
    <cellStyle name="_암  거04_토공(4지구)_01토공" xfId="5602"/>
    <cellStyle name="_암  거04_토공(4지구)_01토공(A-)" xfId="5603"/>
    <cellStyle name="_암  거04_토공(4지구)_G-계산토공(관로)" xfId="5604"/>
    <cellStyle name="_암  거04_토공(4지구)_운반비" xfId="5605"/>
    <cellStyle name="_암  거04_토공(4지구)_운반비_총괄자재" xfId="5606"/>
    <cellStyle name="_암  거04_토공(4지구)_토공(4지구)" xfId="5607"/>
    <cellStyle name="_암  거04_토공(4지구)_토공(4지구)_01토공" xfId="5608"/>
    <cellStyle name="_암  거04_토공(4지구)_토공(4지구)_01토공(A-)" xfId="5609"/>
    <cellStyle name="_암  거04_토공(4지구)_토공(4지구)_G-계산토공(관로)" xfId="5610"/>
    <cellStyle name="_암  거04_토공(4지구)_토공(4지구)_운반비" xfId="5611"/>
    <cellStyle name="_암  거04_토공(4지구)_토공(4지구)_운반비_총괄자재" xfId="5612"/>
    <cellStyle name="_암  거04_토공(4지구)_토공(4지구)_토공(3지구)" xfId="5613"/>
    <cellStyle name="_암  거04_토공(4지구)_토공(4지구)_토공(3지구)_01토공" xfId="5614"/>
    <cellStyle name="_암  거04_토공(4지구)_토공(4지구)_토공(3지구)_01토공(A-)" xfId="5615"/>
    <cellStyle name="_암  거04_토공(4지구)_토공(4지구)_토공(3지구)_G-계산토공(관로)" xfId="5616"/>
    <cellStyle name="_암  거04_토공(4지구)_토공(4지구)_토공(3지구)_운반비" xfId="5617"/>
    <cellStyle name="_암  거04_토공(4지구)_토공(4지구)_토공(3지구)_운반비_총괄자재" xfId="5618"/>
    <cellStyle name="_암  거04_토공(4지구)_토공(4지구)_토공(3지구)_토공(4지구)" xfId="5619"/>
    <cellStyle name="_암  거04_토공(4지구)_토공(4지구)_토공(3지구)_토공(4지구)_01토공" xfId="5620"/>
    <cellStyle name="_암  거04_토공(4지구)_토공(4지구)_토공(3지구)_토공(4지구)_01토공(A-)" xfId="5621"/>
    <cellStyle name="_암  거04_토공(4지구)_토공(4지구)_토공(3지구)_토공(4지구)_G-계산토공(관로)" xfId="5622"/>
    <cellStyle name="_암  거04_토공(4지구)_토공(4지구)_토공(3지구)_토공(4지구)_운반비" xfId="5623"/>
    <cellStyle name="_암  거04_토공(4지구)_토공(4지구)_토공(3지구)_토공(4지구)_운반비_총괄자재" xfId="5624"/>
    <cellStyle name="_암  거04_토공(4지구)_토공(4지구)_토공(3지구)_토공(4지구)_토공(4지구)" xfId="5625"/>
    <cellStyle name="_암  거04_토공(4지구)_토공(4지구)_토공(3지구)_토공(4지구)_토공(4지구)_01토공" xfId="5626"/>
    <cellStyle name="_암  거04_토공(4지구)_토공(4지구)_토공(3지구)_토공(4지구)_토공(4지구)_01토공(A-)" xfId="5627"/>
    <cellStyle name="_암  거04_토공(4지구)_토공(4지구)_토공(3지구)_토공(4지구)_토공(4지구)_G-계산토공(관로)" xfId="5628"/>
    <cellStyle name="_암  거04_토공(4지구)_토공(4지구)_토공(3지구)_토공(4지구)_토공(4지구)_운반비" xfId="5629"/>
    <cellStyle name="_암  거04_토공(4지구)_토공(4지구)_토공(3지구)_토공(4지구)_토공(4지구)_운반비_총괄자재" xfId="5630"/>
    <cellStyle name="_암  거04_토공(4지구)_토공(4지구)_토공(3지구)_토공(4지구)_토공(4지구)_토공-B" xfId="5631"/>
    <cellStyle name="_암  거04_토공(4지구)_토공(4지구)_토공(3지구)_토공(4지구)_토공-B" xfId="5632"/>
    <cellStyle name="_암  거04_토공(4지구)_토공(4지구)_토공(3지구)_토공-B" xfId="5633"/>
    <cellStyle name="_암  거04_토공(4지구)_토공(4지구)_토공(4지구)" xfId="5634"/>
    <cellStyle name="_암  거04_토공(4지구)_토공(4지구)_토공(4지구)_01토공" xfId="5635"/>
    <cellStyle name="_암  거04_토공(4지구)_토공(4지구)_토공(4지구)_01토공(A-)" xfId="5636"/>
    <cellStyle name="_암  거04_토공(4지구)_토공(4지구)_토공(4지구)_G-계산토공(관로)" xfId="5637"/>
    <cellStyle name="_암  거04_토공(4지구)_토공(4지구)_토공(4지구)_운반비" xfId="5638"/>
    <cellStyle name="_암  거04_토공(4지구)_토공(4지구)_토공(4지구)_운반비_총괄자재" xfId="5639"/>
    <cellStyle name="_암  거04_토공(4지구)_토공(4지구)_토공(4지구)_토공-B" xfId="5640"/>
    <cellStyle name="_암  거04_토공(4지구)_토공(4지구)_토공-B" xfId="5641"/>
    <cellStyle name="_암  거04_토공(4지구)_토공-B" xfId="5642"/>
    <cellStyle name="_암  거04_토공-B" xfId="5643"/>
    <cellStyle name="_암  거04_토적계산서" xfId="28584"/>
    <cellStyle name="_암거낙차부" xfId="5644"/>
    <cellStyle name="_암거낙차부 2" xfId="5645"/>
    <cellStyle name="_암거낙차부 3" xfId="28585"/>
    <cellStyle name="_암거낙차부 4" xfId="28586"/>
    <cellStyle name="_암거낙차부 5" xfId="28587"/>
    <cellStyle name="_암거낙차부 6" xfId="28588"/>
    <cellStyle name="_암거낙차부 7" xfId="28589"/>
    <cellStyle name="_암거낙차부 8" xfId="28590"/>
    <cellStyle name="_암거낙차부_(12)PC암거수량산출(성남시)" xfId="5646"/>
    <cellStyle name="_암거낙차부_(12)PC암거수량산출(성남시)_H191-PCBOX" xfId="5647"/>
    <cellStyle name="_암거낙차부_(12)PC암거수량산출(성남시)_H191-PCBOX_H191-PCBOX" xfId="5648"/>
    <cellStyle name="_암거낙차부_(12)PC암거수량산출(성남시)_H191-PCBOX_H191-PCBOX_H191-PCBOX" xfId="5649"/>
    <cellStyle name="_암거낙차부_(12)PC암거수량산출(성남시)_H191-PCBOX1" xfId="5650"/>
    <cellStyle name="_암거낙차부_006_부대공(1BL)2" xfId="5651"/>
    <cellStyle name="_암거낙차부_02오수공수량(청라)-맨홀공" xfId="5652"/>
    <cellStyle name="_암거낙차부_02오수공수량(청라)-맨홀공(최종)" xfId="5653"/>
    <cellStyle name="_암거낙차부_02오수공수량(청라)-맨홀공(최종)_01오수토공(청라)0826" xfId="5654"/>
    <cellStyle name="_암거낙차부_02오수공수량(청라)-맨홀공(최종)_01오수토공(청라)0826_1. 토공" xfId="5655"/>
    <cellStyle name="_암거낙차부_02오수공수량(청라)-맨홀공(최종)_02-10.오수공수량1" xfId="5656"/>
    <cellStyle name="_암거낙차부_02오수공수량(청라)-맨홀공(최종)_02-10.오수공수량1_1. 토공" xfId="5657"/>
    <cellStyle name="_암거낙차부_02오수공수량(청라)-맨홀공(최종)_02오수공수량(청라)" xfId="5658"/>
    <cellStyle name="_암거낙차부_02오수공수량(청라)-맨홀공(최종)_02오수공수량(청라)_1. 토공" xfId="5659"/>
    <cellStyle name="_암거낙차부_02오수공수량(청라)-맨홀공(최종)_02오수공수량(청라)0728" xfId="5660"/>
    <cellStyle name="_암거낙차부_02오수공수량(청라)-맨홀공(최종)_02오수공수량(청라)0728_1. 토공" xfId="5661"/>
    <cellStyle name="_암거낙차부_02오수공수량(청라)-맨홀공(최종)_02오수공수량(청라)0826" xfId="5662"/>
    <cellStyle name="_암거낙차부_02오수공수량(청라)-맨홀공(최종)_02오수공수량(청라)0826_1. 토공" xfId="5663"/>
    <cellStyle name="_암거낙차부_02오수공수량(청라)-맨홀공(최종)_02오수공수량(청라)0827" xfId="5664"/>
    <cellStyle name="_암거낙차부_02오수공수량(청라)-맨홀공(최종)_02오수공수량(청라)0827_1. 토공" xfId="5665"/>
    <cellStyle name="_암거낙차부_02오수공수량(청라)-맨홀공(최종)_1. 토공" xfId="5666"/>
    <cellStyle name="_암거낙차부_02오수공수량(청라)-맨홀공(최종)_관기초단위수량" xfId="5667"/>
    <cellStyle name="_암거낙차부_02오수공수량(청라)-맨홀공(최종)_관기초단위수량_01오수토공(청라)0826" xfId="5668"/>
    <cellStyle name="_암거낙차부_02오수공수량(청라)-맨홀공(최종)_관기초단위수량_01오수토공(청라)0826_1. 토공" xfId="5669"/>
    <cellStyle name="_암거낙차부_02오수공수량(청라)-맨홀공(최종)_관기초단위수량_02-10.오수공수량1" xfId="5670"/>
    <cellStyle name="_암거낙차부_02오수공수량(청라)-맨홀공(최종)_관기초단위수량_02-10.오수공수량1_1. 토공" xfId="5671"/>
    <cellStyle name="_암거낙차부_02오수공수량(청라)-맨홀공(최종)_관기초단위수량_02오수공수량(청라)" xfId="5672"/>
    <cellStyle name="_암거낙차부_02오수공수량(청라)-맨홀공(최종)_관기초단위수량_02오수공수량(청라)_1. 토공" xfId="5673"/>
    <cellStyle name="_암거낙차부_02오수공수량(청라)-맨홀공(최종)_관기초단위수량_02오수공수량(청라)0728" xfId="5674"/>
    <cellStyle name="_암거낙차부_02오수공수량(청라)-맨홀공(최종)_관기초단위수량_02오수공수량(청라)0728_1. 토공" xfId="5675"/>
    <cellStyle name="_암거낙차부_02오수공수량(청라)-맨홀공(최종)_관기초단위수량_02오수공수량(청라)0826" xfId="5676"/>
    <cellStyle name="_암거낙차부_02오수공수량(청라)-맨홀공(최종)_관기초단위수량_02오수공수량(청라)0826_1. 토공" xfId="5677"/>
    <cellStyle name="_암거낙차부_02오수공수량(청라)-맨홀공(최종)_관기초단위수량_02오수공수량(청라)0827" xfId="5678"/>
    <cellStyle name="_암거낙차부_02오수공수량(청라)-맨홀공(최종)_관기초단위수량_02오수공수량(청라)0827_1. 토공" xfId="5679"/>
    <cellStyle name="_암거낙차부_02오수공수량(청라)-맨홀공(최종)_관기초단위수량_1. 토공" xfId="5680"/>
    <cellStyle name="_암거낙차부_02오수공수량(청라)-맨홀공_01오수토공(청라)0826" xfId="5681"/>
    <cellStyle name="_암거낙차부_02오수공수량(청라)-맨홀공_01오수토공(청라)0826_1. 토공" xfId="5682"/>
    <cellStyle name="_암거낙차부_02오수공수량(청라)-맨홀공_02-10.오수공수량1" xfId="5683"/>
    <cellStyle name="_암거낙차부_02오수공수량(청라)-맨홀공_02-10.오수공수량1_1. 토공" xfId="5684"/>
    <cellStyle name="_암거낙차부_02오수공수량(청라)-맨홀공_02오수공수량(청라)" xfId="5685"/>
    <cellStyle name="_암거낙차부_02오수공수량(청라)-맨홀공_02오수공수량(청라)_1. 토공" xfId="5686"/>
    <cellStyle name="_암거낙차부_02오수공수량(청라)-맨홀공_02오수공수량(청라)0728" xfId="5687"/>
    <cellStyle name="_암거낙차부_02오수공수량(청라)-맨홀공_02오수공수량(청라)0728_1. 토공" xfId="5688"/>
    <cellStyle name="_암거낙차부_02오수공수량(청라)-맨홀공_02오수공수량(청라)0826" xfId="5689"/>
    <cellStyle name="_암거낙차부_02오수공수량(청라)-맨홀공_02오수공수량(청라)0826_1. 토공" xfId="5690"/>
    <cellStyle name="_암거낙차부_02오수공수량(청라)-맨홀공_02오수공수량(청라)0827" xfId="5691"/>
    <cellStyle name="_암거낙차부_02오수공수량(청라)-맨홀공_02오수공수량(청라)0827_1. 토공" xfId="5692"/>
    <cellStyle name="_암거낙차부_02오수공수량(청라)-맨홀공_1. 토공" xfId="5693"/>
    <cellStyle name="_암거낙차부_02오수공수량(청라)-맨홀공_관기초단위수량" xfId="5694"/>
    <cellStyle name="_암거낙차부_02오수공수량(청라)-맨홀공_관기초단위수량_01오수토공(청라)0826" xfId="5695"/>
    <cellStyle name="_암거낙차부_02오수공수량(청라)-맨홀공_관기초단위수량_01오수토공(청라)0826_1. 토공" xfId="5696"/>
    <cellStyle name="_암거낙차부_02오수공수량(청라)-맨홀공_관기초단위수량_02-10.오수공수량1" xfId="5697"/>
    <cellStyle name="_암거낙차부_02오수공수량(청라)-맨홀공_관기초단위수량_02-10.오수공수량1_1. 토공" xfId="5698"/>
    <cellStyle name="_암거낙차부_02오수공수량(청라)-맨홀공_관기초단위수량_02오수공수량(청라)" xfId="5699"/>
    <cellStyle name="_암거낙차부_02오수공수량(청라)-맨홀공_관기초단위수량_02오수공수량(청라)_1. 토공" xfId="5700"/>
    <cellStyle name="_암거낙차부_02오수공수량(청라)-맨홀공_관기초단위수량_02오수공수량(청라)0728" xfId="5701"/>
    <cellStyle name="_암거낙차부_02오수공수량(청라)-맨홀공_관기초단위수량_02오수공수량(청라)0728_1. 토공" xfId="5702"/>
    <cellStyle name="_암거낙차부_02오수공수량(청라)-맨홀공_관기초단위수량_02오수공수량(청라)0826" xfId="5703"/>
    <cellStyle name="_암거낙차부_02오수공수량(청라)-맨홀공_관기초단위수량_02오수공수량(청라)0826_1. 토공" xfId="5704"/>
    <cellStyle name="_암거낙차부_02오수공수량(청라)-맨홀공_관기초단위수량_02오수공수량(청라)0827" xfId="5705"/>
    <cellStyle name="_암거낙차부_02오수공수량(청라)-맨홀공_관기초단위수량_02오수공수량(청라)0827_1. 토공" xfId="5706"/>
    <cellStyle name="_암거낙차부_02오수공수량(청라)-맨홀공_관기초단위수량_1. 토공" xfId="5707"/>
    <cellStyle name="_암거낙차부_02차선도색" xfId="5708"/>
    <cellStyle name="_암거낙차부_02차선도색_02차선도색" xfId="5709"/>
    <cellStyle name="_암거낙차부_02차선도색_포장공수량" xfId="5710"/>
    <cellStyle name="_암거낙차부_05-우수맨홀" xfId="5711"/>
    <cellStyle name="_암거낙차부_05-우수맨홀_1. 토공" xfId="5712"/>
    <cellStyle name="_암거낙차부_1. 토공" xfId="5713"/>
    <cellStyle name="_암거낙차부_100포장공사" xfId="5714"/>
    <cellStyle name="_암거낙차부_100포장공사_02차선도색" xfId="5715"/>
    <cellStyle name="_암거낙차부_100포장공사_02차선도색_02차선도색" xfId="5716"/>
    <cellStyle name="_암거낙차부_100포장공사_02차선도색_포장공수량" xfId="5717"/>
    <cellStyle name="_암거낙차부_100포장공사_100포장공사" xfId="5718"/>
    <cellStyle name="_암거낙차부_100포장공사_100포장공사_02차선도색" xfId="5719"/>
    <cellStyle name="_암거낙차부_100포장공사_100포장공사_02차선도색_02차선도색" xfId="5720"/>
    <cellStyle name="_암거낙차부_100포장공사_100포장공사_02차선도색_포장공수량" xfId="5721"/>
    <cellStyle name="_암거낙차부_100포장공사_100포장공사_1" xfId="5722"/>
    <cellStyle name="_암거낙차부_100포장공사_100포장공사_1_02차선도색" xfId="5723"/>
    <cellStyle name="_암거낙차부_100포장공사_100포장공사_1_02차선도색_02차선도색" xfId="5724"/>
    <cellStyle name="_암거낙차부_100포장공사_100포장공사_1_02차선도색_포장공수량" xfId="5725"/>
    <cellStyle name="_암거낙차부_100포장공사_100포장공사_100포장공사" xfId="5726"/>
    <cellStyle name="_암거낙차부_100포장공사_100포장공사_100포장공사_02차선도색" xfId="5727"/>
    <cellStyle name="_암거낙차부_100포장공사_100포장공사_100포장공사_02차선도색_02차선도색" xfId="5728"/>
    <cellStyle name="_암거낙차부_100포장공사_100포장공사_100포장공사_02차선도색_포장공수량" xfId="5729"/>
    <cellStyle name="_암거낙차부_3.오수공" xfId="5730"/>
    <cellStyle name="_암거낙차부_3.오수공_03.우수수량0320" xfId="5731"/>
    <cellStyle name="_암거낙차부_3.오수공_3.우수수량" xfId="5732"/>
    <cellStyle name="_암거낙차부_3.오수공_우수수량" xfId="5733"/>
    <cellStyle name="_암거낙차부_3.오수공_우수수량_03.우수수량0320" xfId="5734"/>
    <cellStyle name="_암거낙차부_3.오수공_우수수량_3.우수수량" xfId="5735"/>
    <cellStyle name="_암거낙차부_3.오수공_우수수량_방수거 단위수량" xfId="5736"/>
    <cellStyle name="_암거낙차부_3.오수공_우수수량_방수거 단위수량_03.우수수량0320" xfId="5737"/>
    <cellStyle name="_암거낙차부_3.오수공_우수수량_방수거 단위수량_3.우수수량" xfId="5738"/>
    <cellStyle name="_암거낙차부_3.오수공_우수수량_우수수량" xfId="5739"/>
    <cellStyle name="_암거낙차부_3.오수공_우수수량_우수수량_03.우수수량0320" xfId="5740"/>
    <cellStyle name="_암거낙차부_3.오수공_우수수량_우수수량_3.우수수량" xfId="5741"/>
    <cellStyle name="_암거낙차부_358-04.오수공사-F" xfId="5742"/>
    <cellStyle name="_암거낙차부_H041-현장타설(직선부)" xfId="5743"/>
    <cellStyle name="_암거낙차부_H041-현장타설(직선부)_PCBOX- 5공구" xfId="5744"/>
    <cellStyle name="_암거낙차부_H04-우수맨홀" xfId="5745"/>
    <cellStyle name="_암거낙차부_H04-우수맨홀_맨홀조서(2공구)" xfId="5746"/>
    <cellStyle name="_암거낙차부_H13-PCBOX(151)" xfId="5747"/>
    <cellStyle name="_암거낙차부_H14-PCBOX(202)" xfId="5748"/>
    <cellStyle name="_암거낙차부_H191-PCBOX" xfId="5749"/>
    <cellStyle name="_암거낙차부_H191-PCBOX_H191-PCBOX" xfId="5750"/>
    <cellStyle name="_암거낙차부_PC암거수량산출(B-TYPE)" xfId="5751"/>
    <cellStyle name="_암거낙차부_PC암거수량산출(B-TYPE)_PC암거수량산출(B-TYPE)" xfId="5752"/>
    <cellStyle name="_암거낙차부_가시설" xfId="28591"/>
    <cellStyle name="_암거낙차부_가시설_4.가시설공(3블럭신설오수)" xfId="28592"/>
    <cellStyle name="_암거낙차부_가시설_4.가시설공(4블럭신설오수)" xfId="28593"/>
    <cellStyle name="_암거낙차부_가시설_가시설(1구역)" xfId="28594"/>
    <cellStyle name="_암거낙차부_관기초단위수량" xfId="5753"/>
    <cellStyle name="_암거낙차부_관기초단위수량_01오수토공(청라)0826" xfId="5754"/>
    <cellStyle name="_암거낙차부_관기초단위수량_01오수토공(청라)0826_1. 토공" xfId="5755"/>
    <cellStyle name="_암거낙차부_관기초단위수량_02-10.오수공수량1" xfId="5756"/>
    <cellStyle name="_암거낙차부_관기초단위수량_02-10.오수공수량1_1. 토공" xfId="5757"/>
    <cellStyle name="_암거낙차부_관기초단위수량_02오수공수량(청라)" xfId="5758"/>
    <cellStyle name="_암거낙차부_관기초단위수량_02오수공수량(청라)_1. 토공" xfId="5759"/>
    <cellStyle name="_암거낙차부_관기초단위수량_02오수공수량(청라)0728" xfId="5760"/>
    <cellStyle name="_암거낙차부_관기초단위수량_02오수공수량(청라)0728_1. 토공" xfId="5761"/>
    <cellStyle name="_암거낙차부_관기초단위수량_02오수공수량(청라)0826" xfId="5762"/>
    <cellStyle name="_암거낙차부_관기초단위수량_02오수공수량(청라)0826_1. 토공" xfId="5763"/>
    <cellStyle name="_암거낙차부_관기초단위수량_02오수공수량(청라)0827" xfId="5764"/>
    <cellStyle name="_암거낙차부_관기초단위수량_02오수공수량(청라)0827_1. 토공" xfId="5765"/>
    <cellStyle name="_암거낙차부_관기초단위수량_1. 토공" xfId="5766"/>
    <cellStyle name="_암거낙차부_드레인 관로 토공" xfId="5767"/>
    <cellStyle name="_암거낙차부_수량" xfId="5768"/>
    <cellStyle name="_암거낙차부_수량(낙차부)" xfId="5769"/>
    <cellStyle name="_암거낙차부_수량(접합부)" xfId="5770"/>
    <cellStyle name="_암거낙차부_수량산출서간지" xfId="5771"/>
    <cellStyle name="_암거낙차부_수량산출서간지_3. 우수공수량산출서목차및간지" xfId="5772"/>
    <cellStyle name="_암거낙차부_수량산출서간지_수량산출서간지" xfId="5773"/>
    <cellStyle name="_암거낙차부_수량산출서간지_수량산출서간지_수량산출서간지" xfId="5774"/>
    <cellStyle name="_암거낙차부_수량산출서간지_수량산출서간지_수량산출서간지_3. 우수공수량산출서목차및간지" xfId="5775"/>
    <cellStyle name="_암거낙차부_수량산출서간지_수량산출서간지_수량산출서간지_수량산출서간지" xfId="5776"/>
    <cellStyle name="_암거낙차부_수량산출서간지_수량산출서간지_수량산출서간지_수량산출서간지_수량산출서간지" xfId="5777"/>
    <cellStyle name="_암거낙차부_수량산출서간지_수량산출서간지_수량산출서간지_수량산출서간지_수량산출서간지_3. 우수공수량산출서목차및간지" xfId="5778"/>
    <cellStyle name="_암거낙차부_수량산출서간지_수량산출서간지_수량산출서간지_수량산출서간지_수량산출서간지_수량산출서간지" xfId="5779"/>
    <cellStyle name="_암거낙차부_수량산출서간지_수량산출서간지_수량산출서간지_수량산출서간지_수량산출서간지_수량산출서간지1" xfId="5780"/>
    <cellStyle name="_암거낙차부_수량산출서간지_수량산출서간지_수량산출서간지_수량산출서간지1" xfId="5781"/>
    <cellStyle name="_암거낙차부_수량산출서간지_수량산출서간지1" xfId="5782"/>
    <cellStyle name="_암거낙차부_암거날개벽수량-0226" xfId="5783"/>
    <cellStyle name="_암거낙차부_오수공사-1차" xfId="5784"/>
    <cellStyle name="_암거낙차부_오수공사-1차_006_부대공(1BL)2" xfId="5785"/>
    <cellStyle name="_암거낙차부_오수공사-1차_가시설" xfId="28595"/>
    <cellStyle name="_암거낙차부_오수공사-1차_가시설_4.가시설공(3블럭신설오수)" xfId="28596"/>
    <cellStyle name="_암거낙차부_오수공사-1차_가시설_4.가시설공(4블럭신설오수)" xfId="28597"/>
    <cellStyle name="_암거낙차부_오수공사-1차_가시설_가시설(1구역)" xfId="28598"/>
    <cellStyle name="_암거낙차부_오수공사-1차_오수공사(단지내)-1차" xfId="5786"/>
    <cellStyle name="_암거낙차부_오수공사-1차_오수공사(단지내)-1차_006_부대공(1BL)2" xfId="5787"/>
    <cellStyle name="_암거낙차부_오수공사-1차_오수공사(단지내)-1차_가시설" xfId="28599"/>
    <cellStyle name="_암거낙차부_오수공사-1차_오수공사(단지내)-1차_가시설_4.가시설공(3블럭신설오수)" xfId="28600"/>
    <cellStyle name="_암거낙차부_오수공사-1차_오수공사(단지내)-1차_가시설_4.가시설공(4블럭신설오수)" xfId="28601"/>
    <cellStyle name="_암거낙차부_오수공사-1차_오수공사(단지내)-1차_가시설_가시설(1구역)" xfId="28602"/>
    <cellStyle name="_암거낙차부_우수공의 백업" xfId="5788"/>
    <cellStyle name="_암거낙차부_우수수량" xfId="5789"/>
    <cellStyle name="_암거낙차부_우수수량_03.우수수량0320" xfId="5790"/>
    <cellStyle name="_암거낙차부_우수수량_3.우수수량" xfId="5791"/>
    <cellStyle name="_암거낙차부_우수수량_방수거 단위수량" xfId="5792"/>
    <cellStyle name="_암거낙차부_우수수량_방수거 단위수량_03.우수수량0320" xfId="5793"/>
    <cellStyle name="_암거낙차부_우수수량_방수거 단위수량_3.우수수량" xfId="5794"/>
    <cellStyle name="_암거낙차부_우수수량_우수수량" xfId="5795"/>
    <cellStyle name="_암거낙차부_우수수량_우수수량_03.우수수량0320" xfId="5796"/>
    <cellStyle name="_암거낙차부_우수수량_우수수량_3.우수수량" xfId="5797"/>
    <cellStyle name="_암거낙차부_유수지" xfId="5798"/>
    <cellStyle name="_암거토공" xfId="5799"/>
    <cellStyle name="_암거표준구간" xfId="5800"/>
    <cellStyle name="_압구정(구조물공)_외부ES#8 " xfId="5801"/>
    <cellStyle name="_양등중보들농로포장" xfId="5802"/>
    <cellStyle name="_양등중보들농로포장 2" xfId="5803"/>
    <cellStyle name="_양등중보들농로포장 3" xfId="28603"/>
    <cellStyle name="_양등중보들농로포장 4" xfId="28604"/>
    <cellStyle name="_양등중보들농로포장 5" xfId="28605"/>
    <cellStyle name="_양등중보들농로포장 6" xfId="28606"/>
    <cellStyle name="_양등중보들농로포장 7" xfId="28607"/>
    <cellStyle name="_양등중보들농로포장 8" xfId="28608"/>
    <cellStyle name="_양식" xfId="5804"/>
    <cellStyle name="_양식 10" xfId="28609"/>
    <cellStyle name="_양식 11" xfId="28610"/>
    <cellStyle name="_양식 12" xfId="28611"/>
    <cellStyle name="_양식 13" xfId="28612"/>
    <cellStyle name="_양식 14" xfId="28613"/>
    <cellStyle name="_양식 15" xfId="28614"/>
    <cellStyle name="_양식 2" xfId="28615"/>
    <cellStyle name="_양식 3" xfId="28616"/>
    <cellStyle name="_양식 4" xfId="28617"/>
    <cellStyle name="_양식 5" xfId="28618"/>
    <cellStyle name="_양식 6" xfId="28619"/>
    <cellStyle name="_양식 7" xfId="28620"/>
    <cellStyle name="_양식 8" xfId="28621"/>
    <cellStyle name="_양식 9" xfId="28622"/>
    <cellStyle name="_양식_1" xfId="5805"/>
    <cellStyle name="_양식_2" xfId="5806"/>
    <cellStyle name="_에스콰이어 수량산출 " xfId="48689"/>
    <cellStyle name="_여건보고(교면포장공법변경)" xfId="28623"/>
    <cellStyle name="_여과지" xfId="5807"/>
    <cellStyle name="_여천(개량)오수관로공" xfId="5808"/>
    <cellStyle name="_여천(개량)우수관로공" xfId="5809"/>
    <cellStyle name="_역곡리(방송선,용수관)" xfId="28624"/>
    <cellStyle name="_역곡리(방송선,용수관)_5.06가드레일(변경)권영구" xfId="28625"/>
    <cellStyle name="_역곡리(방송선,용수관)_방음벽수량산출(변경))" xfId="28626"/>
    <cellStyle name="_역곡리(방송선,용수관)_부대공집계" xfId="28627"/>
    <cellStyle name="_역곡리(방송선,용수관)_실정보고" xfId="28628"/>
    <cellStyle name="_역곡리(방송선,용수관)_실정보고(설계과장)" xfId="28629"/>
    <cellStyle name="_역곡리(방송선,용수관)_여건보고" xfId="28630"/>
    <cellStyle name="_역곡리(방송선,용수관)_영업소변경(변경)" xfId="28631"/>
    <cellStyle name="_역곡리(방송선,용수관)_지산교A1보강토(여건보고)" xfId="28632"/>
    <cellStyle name="_역삼(구조물공)_외부ES#8 " xfId="5810"/>
    <cellStyle name="_역삼(구조물공수정)_외부ES#8 " xfId="5811"/>
    <cellStyle name="_연제구측 연결로 수량산출" xfId="5812"/>
    <cellStyle name="_연제구측 연결로 수량산출 2" xfId="5813"/>
    <cellStyle name="_연제구측 연결로 수량산출 3" xfId="28633"/>
    <cellStyle name="_연제구측 연결로 수량산출 4" xfId="28634"/>
    <cellStyle name="_연제구측 연결로 수량산출 5" xfId="28635"/>
    <cellStyle name="_연제구측 연결로 수량산출 6" xfId="28636"/>
    <cellStyle name="_연제구측 연결로 수량산출 7" xfId="28637"/>
    <cellStyle name="_연제구측 연결로 수량산출 8" xfId="28638"/>
    <cellStyle name="_연제구측 연결로 수량산출_00.수영4호교 도로공 구조물 자재집계" xfId="5814"/>
    <cellStyle name="_연제구측 연결로 수량산출_00.수영4호교 도로공 구조물 자재집계 2" xfId="5815"/>
    <cellStyle name="_연제구측 연결로 수량산출_00.수영4호교 도로공 구조물 자재집계 3" xfId="28639"/>
    <cellStyle name="_연제구측 연결로 수량산출_00.수영4호교 도로공 구조물 자재집계 4" xfId="28640"/>
    <cellStyle name="_연제구측 연결로 수량산출_00.수영4호교 도로공 구조물 자재집계 5" xfId="28641"/>
    <cellStyle name="_연제구측 연결로 수량산출_00.수영4호교 도로공 구조물 자재집계 6" xfId="28642"/>
    <cellStyle name="_연제구측 연결로 수량산출_00.수영4호교 도로공 구조물 자재집계 7" xfId="28643"/>
    <cellStyle name="_연제구측 연결로 수량산출_00.수영4호교 도로공 구조물 자재집계 8" xfId="28644"/>
    <cellStyle name="_연제구측 연결로 수량산출_00.수영4호교 도로공 구조물 자재집계_날개벽" xfId="5816"/>
    <cellStyle name="_연제구측 연결로 수량산출_00.수영4호교 도로공 구조물 자재집계_날개벽 2" xfId="5817"/>
    <cellStyle name="_연제구측 연결로 수량산출_00.수영4호교 도로공 구조물 자재집계_날개벽 3" xfId="28645"/>
    <cellStyle name="_연제구측 연결로 수량산출_00.수영4호교 도로공 구조물 자재집계_날개벽 4" xfId="28646"/>
    <cellStyle name="_연제구측 연결로 수량산출_00.수영4호교 도로공 구조물 자재집계_날개벽 5" xfId="28647"/>
    <cellStyle name="_연제구측 연결로 수량산출_00.수영4호교 도로공 구조물 자재집계_날개벽 6" xfId="28648"/>
    <cellStyle name="_연제구측 연결로 수량산출_00.수영4호교 도로공 구조물 자재집계_날개벽 7" xfId="28649"/>
    <cellStyle name="_연제구측 연결로 수량산출_00.수영4호교 도로공 구조물 자재집계_날개벽 8" xfId="28650"/>
    <cellStyle name="_연제구측 연결로 수량산출_01.연제구측 연결로 수량산출" xfId="5818"/>
    <cellStyle name="_연제구측 연결로 수량산출_01.연제구측 연결로 수량산출 2" xfId="5819"/>
    <cellStyle name="_연제구측 연결로 수량산출_01.연제구측 연결로 수량산출 3" xfId="28651"/>
    <cellStyle name="_연제구측 연결로 수량산출_01.연제구측 연결로 수량산출 4" xfId="28652"/>
    <cellStyle name="_연제구측 연결로 수량산출_01.연제구측 연결로 수량산출 5" xfId="28653"/>
    <cellStyle name="_연제구측 연결로 수량산출_01.연제구측 연결로 수량산출 6" xfId="28654"/>
    <cellStyle name="_연제구측 연결로 수량산출_01.연제구측 연결로 수량산출 7" xfId="28655"/>
    <cellStyle name="_연제구측 연결로 수량산출_01.연제구측 연결로 수량산출 8" xfId="28656"/>
    <cellStyle name="_연제구측 연결로 수량산출_01.연제구측 연결로 수량산출_날개벽" xfId="5820"/>
    <cellStyle name="_연제구측 연결로 수량산출_01.연제구측 연결로 수량산출_날개벽 2" xfId="5821"/>
    <cellStyle name="_연제구측 연결로 수량산출_01.연제구측 연결로 수량산출_날개벽 3" xfId="28657"/>
    <cellStyle name="_연제구측 연결로 수량산출_01.연제구측 연결로 수량산출_날개벽 4" xfId="28658"/>
    <cellStyle name="_연제구측 연결로 수량산출_01.연제구측 연결로 수량산출_날개벽 5" xfId="28659"/>
    <cellStyle name="_연제구측 연결로 수량산출_01.연제구측 연결로 수량산출_날개벽 6" xfId="28660"/>
    <cellStyle name="_연제구측 연결로 수량산출_01.연제구측 연결로 수량산출_날개벽 7" xfId="28661"/>
    <cellStyle name="_연제구측 연결로 수량산출_01.연제구측 연결로 수량산출_날개벽 8" xfId="28662"/>
    <cellStyle name="_연제구측 연결로 수량산출_03.구조물공 수량산출" xfId="5822"/>
    <cellStyle name="_연제구측 연결로 수량산출_03.구조물공 수량산출 2" xfId="5823"/>
    <cellStyle name="_연제구측 연결로 수량산출_03.구조물공 수량산출 3" xfId="28663"/>
    <cellStyle name="_연제구측 연결로 수량산출_03.구조물공 수량산출 4" xfId="28664"/>
    <cellStyle name="_연제구측 연결로 수량산출_03.구조물공 수량산출 5" xfId="28665"/>
    <cellStyle name="_연제구측 연결로 수량산출_03.구조물공 수량산출 6" xfId="28666"/>
    <cellStyle name="_연제구측 연결로 수량산출_03.구조물공 수량산출 7" xfId="28667"/>
    <cellStyle name="_연제구측 연결로 수량산출_03.구조물공 수량산출 8" xfId="28668"/>
    <cellStyle name="_연제구측 연결로 수량산출_03.구조물공 수량산출_날개벽" xfId="5824"/>
    <cellStyle name="_연제구측 연결로 수량산출_03.구조물공 수량산출_날개벽 2" xfId="5825"/>
    <cellStyle name="_연제구측 연결로 수량산출_03.구조물공 수량산출_날개벽 3" xfId="28669"/>
    <cellStyle name="_연제구측 연결로 수량산출_03.구조물공 수량산출_날개벽 4" xfId="28670"/>
    <cellStyle name="_연제구측 연결로 수량산출_03.구조물공 수량산출_날개벽 5" xfId="28671"/>
    <cellStyle name="_연제구측 연결로 수량산출_03.구조물공 수량산출_날개벽 6" xfId="28672"/>
    <cellStyle name="_연제구측 연결로 수량산출_03.구조물공 수량산출_날개벽 7" xfId="28673"/>
    <cellStyle name="_연제구측 연결로 수량산출_03.구조물공 수량산출_날개벽 8" xfId="28674"/>
    <cellStyle name="_연제구측 연결로 수량산출_구조물공 수량산출" xfId="5826"/>
    <cellStyle name="_연제구측 연결로 수량산출_구조물공 수량산출 2" xfId="5827"/>
    <cellStyle name="_연제구측 연결로 수량산출_구조물공 수량산출 3" xfId="28675"/>
    <cellStyle name="_연제구측 연결로 수량산출_구조물공 수량산출 4" xfId="28676"/>
    <cellStyle name="_연제구측 연결로 수량산출_구조물공 수량산출 5" xfId="28677"/>
    <cellStyle name="_연제구측 연결로 수량산출_구조물공 수량산출 6" xfId="28678"/>
    <cellStyle name="_연제구측 연결로 수량산출_구조물공 수량산출 7" xfId="28679"/>
    <cellStyle name="_연제구측 연결로 수량산출_구조물공 수량산출 8" xfId="28680"/>
    <cellStyle name="_연제구측 연결로 수량산출_구조물공 수량산출_날개벽" xfId="5828"/>
    <cellStyle name="_연제구측 연결로 수량산출_구조물공 수량산출_날개벽 2" xfId="5829"/>
    <cellStyle name="_연제구측 연결로 수량산출_구조물공 수량산출_날개벽 3" xfId="28681"/>
    <cellStyle name="_연제구측 연결로 수량산출_구조물공 수량산출_날개벽 4" xfId="28682"/>
    <cellStyle name="_연제구측 연결로 수량산출_구조물공 수량산출_날개벽 5" xfId="28683"/>
    <cellStyle name="_연제구측 연결로 수량산출_구조물공 수량산출_날개벽 6" xfId="28684"/>
    <cellStyle name="_연제구측 연결로 수량산출_구조물공 수량산출_날개벽 7" xfId="28685"/>
    <cellStyle name="_연제구측 연결로 수량산출_구조물공 수량산출_날개벽 8" xfId="28686"/>
    <cellStyle name="_연제구측 연결로 수량산출_날개벽" xfId="5830"/>
    <cellStyle name="_연제구측 연결로 수량산출_날개벽 2" xfId="5831"/>
    <cellStyle name="_연제구측 연결로 수량산출_날개벽 3" xfId="28687"/>
    <cellStyle name="_연제구측 연결로 수량산출_날개벽 4" xfId="28688"/>
    <cellStyle name="_연제구측 연결로 수량산출_날개벽 5" xfId="28689"/>
    <cellStyle name="_연제구측 연결로 수량산출_날개벽 6" xfId="28690"/>
    <cellStyle name="_연제구측 연결로 수량산출_날개벽 7" xfId="28691"/>
    <cellStyle name="_연제구측 연결로 수량산출_날개벽 8" xfId="28692"/>
    <cellStyle name="_연화지제(3공구) 수량" xfId="5832"/>
    <cellStyle name="_연화지제(3공구) 수량 2" xfId="28693"/>
    <cellStyle name="_연화지제(3공구) 수량_006_부대공(1BL)2" xfId="5833"/>
    <cellStyle name="_연화지제(3공구) 수량_01토공" xfId="5834"/>
    <cellStyle name="_연화지제(3공구) 수량_01토공(A-)" xfId="5835"/>
    <cellStyle name="_연화지제(3공구) 수량_05-가정배수관(WS)" xfId="28694"/>
    <cellStyle name="_연화지제(3공구) 수량_05-가정배수관(WS)_03-관부설공" xfId="28695"/>
    <cellStyle name="_연화지제(3공구) 수량_1-4.가시설공" xfId="28696"/>
    <cellStyle name="_연화지제(3공구) 수량_1-4.가시설공 2" xfId="28697"/>
    <cellStyle name="_연화지제(3공구) 수량_1-4.가시설공_1-4.가시설공" xfId="28698"/>
    <cellStyle name="_연화지제(3공구) 수량_1-4.가시설공_1-4.가시설공 2" xfId="28699"/>
    <cellStyle name="_연화지제(3공구) 수량_2.포장공(제1지구)" xfId="28700"/>
    <cellStyle name="_연화지제(3공구) 수량_2.포장공(제1지구) 2" xfId="28701"/>
    <cellStyle name="_연화지제(3공구) 수량_2.포장공(제1지구)_1-4.가시설공" xfId="28702"/>
    <cellStyle name="_연화지제(3공구) 수량_2.포장공(제1지구)_1-4.가시설공 2" xfId="28703"/>
    <cellStyle name="_연화지제(3공구) 수량_2.포장공(제1지구)_1-4.가시설공_1-4.가시설공" xfId="28704"/>
    <cellStyle name="_연화지제(3공구) 수량_2.포장공(제1지구)_1-4.가시설공_1-4.가시설공 2" xfId="28705"/>
    <cellStyle name="_연화지제(3공구) 수량_G-계산토공(관로)" xfId="5836"/>
    <cellStyle name="_연화지제(3공구) 수량_OS_3 관부설공1" xfId="28706"/>
    <cellStyle name="_연화지제(3공구) 수량_OS_3 관부설공1_3 관부설공" xfId="28707"/>
    <cellStyle name="_연화지제(3공구) 수량_OS_3 관부설공1_3 관부설공-1" xfId="28708"/>
    <cellStyle name="_연화지제(3공구) 수량_관로부(백신)" xfId="28709"/>
    <cellStyle name="_연화지제(3공구) 수량_수량산출서(가담2리)" xfId="5837"/>
    <cellStyle name="_연화지제(3공구) 수량_수량산출서(가담2리)_006_부대공(1BL)2" xfId="5838"/>
    <cellStyle name="_연화지제(3공구) 수량_수량산출서(가담2리)_수량산출서(가담2리)" xfId="5839"/>
    <cellStyle name="_연화지제(3공구) 수량_수량산출서(가담2리)_수량산출서(가담2리)_006_부대공(1BL)2" xfId="5840"/>
    <cellStyle name="_연화지제(3공구) 수량_수량산출서(가담2리)_수량산출서(가담2리)_오수본관수량산출(가담2)" xfId="5841"/>
    <cellStyle name="_연화지제(3공구) 수량_수량산출서(가담2리)_수량산출서(가담2리)_오수본관수량산출(가담2)_006_부대공(1BL)2" xfId="5842"/>
    <cellStyle name="_연화지제(3공구) 수량_수량산출서(곡교리)" xfId="5843"/>
    <cellStyle name="_연화지제(3공구) 수량_수량산출서(곡교리)_006_부대공(1BL)2" xfId="5844"/>
    <cellStyle name="_연화지제(3공구) 수량_수량산출서(곡교리)_수량산출서(가담2리)" xfId="5845"/>
    <cellStyle name="_연화지제(3공구) 수량_수량산출서(곡교리)_수량산출서(가담2리)_006_부대공(1BL)2" xfId="5846"/>
    <cellStyle name="_연화지제(3공구) 수량_수량산출서(곡교리)_수량산출서(가담2리)_오수본관수량산출(가담2)" xfId="5847"/>
    <cellStyle name="_연화지제(3공구) 수량_수량산출서(곡교리)_수량산출서(가담2리)_오수본관수량산출(가담2)_006_부대공(1BL)2" xfId="5848"/>
    <cellStyle name="_연화지제(3공구) 수량_오수본관수량산출(가담2)" xfId="5849"/>
    <cellStyle name="_연화지제(3공구) 수량_오수본관수량산출(가담2)_006_부대공(1BL)2" xfId="5850"/>
    <cellStyle name="_연화지제(3공구) 수량_우수3_관부설공●" xfId="28710"/>
    <cellStyle name="_연화지제(3공구) 수량_우수3_관부설공●_03-관부설공" xfId="28711"/>
    <cellStyle name="_연화지제(3공구) 수량_운반비" xfId="5851"/>
    <cellStyle name="_연화지제(3공구) 수량_운반비_총괄자재" xfId="5852"/>
    <cellStyle name="_연화지제(3공구) 수량_취수시설" xfId="28712"/>
    <cellStyle name="_연화지제(3공구) 수량_토공(3지구)" xfId="5853"/>
    <cellStyle name="_연화지제(3공구) 수량_토공(3지구)_01토공" xfId="5854"/>
    <cellStyle name="_연화지제(3공구) 수량_토공(3지구)_01토공(A-)" xfId="5855"/>
    <cellStyle name="_연화지제(3공구) 수량_토공(3지구)_G-계산토공(관로)" xfId="5856"/>
    <cellStyle name="_연화지제(3공구) 수량_토공(3지구)_운반비" xfId="5857"/>
    <cellStyle name="_연화지제(3공구) 수량_토공(3지구)_운반비_총괄자재" xfId="5858"/>
    <cellStyle name="_연화지제(3공구) 수량_토공(3지구)_토공(4지구)" xfId="5859"/>
    <cellStyle name="_연화지제(3공구) 수량_토공(3지구)_토공(4지구)_01토공" xfId="5860"/>
    <cellStyle name="_연화지제(3공구) 수량_토공(3지구)_토공(4지구)_01토공(A-)" xfId="5861"/>
    <cellStyle name="_연화지제(3공구) 수량_토공(3지구)_토공(4지구)_G-계산토공(관로)" xfId="5862"/>
    <cellStyle name="_연화지제(3공구) 수량_토공(3지구)_토공(4지구)_운반비" xfId="5863"/>
    <cellStyle name="_연화지제(3공구) 수량_토공(3지구)_토공(4지구)_운반비_총괄자재" xfId="5864"/>
    <cellStyle name="_연화지제(3공구) 수량_토공(3지구)_토공(4지구)_토공(4지구)" xfId="5865"/>
    <cellStyle name="_연화지제(3공구) 수량_토공(3지구)_토공(4지구)_토공(4지구)_01토공" xfId="5866"/>
    <cellStyle name="_연화지제(3공구) 수량_토공(3지구)_토공(4지구)_토공(4지구)_01토공(A-)" xfId="5867"/>
    <cellStyle name="_연화지제(3공구) 수량_토공(3지구)_토공(4지구)_토공(4지구)_G-계산토공(관로)" xfId="5868"/>
    <cellStyle name="_연화지제(3공구) 수량_토공(3지구)_토공(4지구)_토공(4지구)_운반비" xfId="5869"/>
    <cellStyle name="_연화지제(3공구) 수량_토공(3지구)_토공(4지구)_토공(4지구)_운반비_총괄자재" xfId="5870"/>
    <cellStyle name="_연화지제(3공구) 수량_토공(3지구)_토공(4지구)_토공(4지구)_토공-B" xfId="5871"/>
    <cellStyle name="_연화지제(3공구) 수량_토공(3지구)_토공(4지구)_토공-B" xfId="5872"/>
    <cellStyle name="_연화지제(3공구) 수량_토공(3지구)_토공-B" xfId="5873"/>
    <cellStyle name="_연화지제(3공구) 수량_토공(4지구)" xfId="5874"/>
    <cellStyle name="_연화지제(3공구) 수량_토공(4지구)_01토공" xfId="5875"/>
    <cellStyle name="_연화지제(3공구) 수량_토공(4지구)_01토공(A-)" xfId="5876"/>
    <cellStyle name="_연화지제(3공구) 수량_토공(4지구)_G-계산토공(관로)" xfId="5877"/>
    <cellStyle name="_연화지제(3공구) 수량_토공(4지구)_운반비" xfId="5878"/>
    <cellStyle name="_연화지제(3공구) 수량_토공(4지구)_운반비_총괄자재" xfId="5879"/>
    <cellStyle name="_연화지제(3공구) 수량_토공(4지구)_토공(4지구)" xfId="5880"/>
    <cellStyle name="_연화지제(3공구) 수량_토공(4지구)_토공(4지구)_01토공" xfId="5881"/>
    <cellStyle name="_연화지제(3공구) 수량_토공(4지구)_토공(4지구)_01토공(A-)" xfId="5882"/>
    <cellStyle name="_연화지제(3공구) 수량_토공(4지구)_토공(4지구)_G-계산토공(관로)" xfId="5883"/>
    <cellStyle name="_연화지제(3공구) 수량_토공(4지구)_토공(4지구)_운반비" xfId="5884"/>
    <cellStyle name="_연화지제(3공구) 수량_토공(4지구)_토공(4지구)_운반비_총괄자재" xfId="5885"/>
    <cellStyle name="_연화지제(3공구) 수량_토공(4지구)_토공(4지구)_토공(3지구)" xfId="5886"/>
    <cellStyle name="_연화지제(3공구) 수량_토공(4지구)_토공(4지구)_토공(3지구)_01토공" xfId="5887"/>
    <cellStyle name="_연화지제(3공구) 수량_토공(4지구)_토공(4지구)_토공(3지구)_01토공(A-)" xfId="5888"/>
    <cellStyle name="_연화지제(3공구) 수량_토공(4지구)_토공(4지구)_토공(3지구)_G-계산토공(관로)" xfId="5889"/>
    <cellStyle name="_연화지제(3공구) 수량_토공(4지구)_토공(4지구)_토공(3지구)_운반비" xfId="5890"/>
    <cellStyle name="_연화지제(3공구) 수량_토공(4지구)_토공(4지구)_토공(3지구)_운반비_총괄자재" xfId="5891"/>
    <cellStyle name="_연화지제(3공구) 수량_토공(4지구)_토공(4지구)_토공(3지구)_토공(4지구)" xfId="5892"/>
    <cellStyle name="_연화지제(3공구) 수량_토공(4지구)_토공(4지구)_토공(3지구)_토공(4지구)_01토공" xfId="5893"/>
    <cellStyle name="_연화지제(3공구) 수량_토공(4지구)_토공(4지구)_토공(3지구)_토공(4지구)_01토공(A-)" xfId="5894"/>
    <cellStyle name="_연화지제(3공구) 수량_토공(4지구)_토공(4지구)_토공(3지구)_토공(4지구)_G-계산토공(관로)" xfId="5895"/>
    <cellStyle name="_연화지제(3공구) 수량_토공(4지구)_토공(4지구)_토공(3지구)_토공(4지구)_운반비" xfId="5896"/>
    <cellStyle name="_연화지제(3공구) 수량_토공(4지구)_토공(4지구)_토공(3지구)_토공(4지구)_운반비_총괄자재" xfId="5897"/>
    <cellStyle name="_연화지제(3공구) 수량_토공(4지구)_토공(4지구)_토공(3지구)_토공(4지구)_토공(4지구)" xfId="5898"/>
    <cellStyle name="_연화지제(3공구) 수량_토공(4지구)_토공(4지구)_토공(3지구)_토공(4지구)_토공(4지구)_01토공" xfId="5899"/>
    <cellStyle name="_연화지제(3공구) 수량_토공(4지구)_토공(4지구)_토공(3지구)_토공(4지구)_토공(4지구)_01토공(A-)" xfId="5900"/>
    <cellStyle name="_연화지제(3공구) 수량_토공(4지구)_토공(4지구)_토공(3지구)_토공(4지구)_토공(4지구)_G-계산토공(관로)" xfId="5901"/>
    <cellStyle name="_연화지제(3공구) 수량_토공(4지구)_토공(4지구)_토공(3지구)_토공(4지구)_토공(4지구)_운반비" xfId="5902"/>
    <cellStyle name="_연화지제(3공구) 수량_토공(4지구)_토공(4지구)_토공(3지구)_토공(4지구)_토공(4지구)_운반비_총괄자재" xfId="5903"/>
    <cellStyle name="_연화지제(3공구) 수량_토공(4지구)_토공(4지구)_토공(3지구)_토공(4지구)_토공(4지구)_토공-B" xfId="5904"/>
    <cellStyle name="_연화지제(3공구) 수량_토공(4지구)_토공(4지구)_토공(3지구)_토공(4지구)_토공-B" xfId="5905"/>
    <cellStyle name="_연화지제(3공구) 수량_토공(4지구)_토공(4지구)_토공(3지구)_토공-B" xfId="5906"/>
    <cellStyle name="_연화지제(3공구) 수량_토공(4지구)_토공(4지구)_토공(4지구)" xfId="5907"/>
    <cellStyle name="_연화지제(3공구) 수량_토공(4지구)_토공(4지구)_토공(4지구)_01토공" xfId="5908"/>
    <cellStyle name="_연화지제(3공구) 수량_토공(4지구)_토공(4지구)_토공(4지구)_01토공(A-)" xfId="5909"/>
    <cellStyle name="_연화지제(3공구) 수량_토공(4지구)_토공(4지구)_토공(4지구)_G-계산토공(관로)" xfId="5910"/>
    <cellStyle name="_연화지제(3공구) 수량_토공(4지구)_토공(4지구)_토공(4지구)_운반비" xfId="5911"/>
    <cellStyle name="_연화지제(3공구) 수량_토공(4지구)_토공(4지구)_토공(4지구)_운반비_총괄자재" xfId="5912"/>
    <cellStyle name="_연화지제(3공구) 수량_토공(4지구)_토공(4지구)_토공(4지구)_토공-B" xfId="5913"/>
    <cellStyle name="_연화지제(3공구) 수량_토공(4지구)_토공(4지구)_토공-B" xfId="5914"/>
    <cellStyle name="_연화지제(3공구) 수량_토공(4지구)_토공-B" xfId="5915"/>
    <cellStyle name="_연화지제(3공구) 수량_토공-B" xfId="5916"/>
    <cellStyle name="_연화지제(3공구) 수량_토적계산서" xfId="28713"/>
    <cellStyle name="_영등포-1" xfId="5917"/>
    <cellStyle name="_영등포-1_마포청소토목수량-03" xfId="5918"/>
    <cellStyle name="_영등포-1_마포청소토목수량-07" xfId="5919"/>
    <cellStyle name="_영업소 광장부철근삭제" xfId="28714"/>
    <cellStyle name="_영업소변경" xfId="28715"/>
    <cellStyle name="_영업소회차로(2)" xfId="28716"/>
    <cellStyle name="_영업소회차로(2)_방음벽수량산출(변경))" xfId="28717"/>
    <cellStyle name="_영업소회차로(2)_부대공집계" xfId="28718"/>
    <cellStyle name="_영업소회차로(2)_영업소변경(변경)" xfId="28719"/>
    <cellStyle name="_오대앞수량산출서(1공구)" xfId="5920"/>
    <cellStyle name="_오대앞수량산출서(1공구) 2" xfId="5921"/>
    <cellStyle name="_오대앞수량산출서(1공구) 3" xfId="28720"/>
    <cellStyle name="_오대앞수량산출서(1공구) 4" xfId="28721"/>
    <cellStyle name="_오대앞수량산출서(1공구) 5" xfId="28722"/>
    <cellStyle name="_오대앞수량산출서(1공구) 6" xfId="28723"/>
    <cellStyle name="_오대앞수량산출서(1공구) 7" xfId="28724"/>
    <cellStyle name="_오대앞수량산출서(1공구) 8" xfId="28725"/>
    <cellStyle name="_오대앞수량산출서(1공구)_00.배수설비공" xfId="5922"/>
    <cellStyle name="_오대앞수량산출서(1공구)_00.배수설비공 2" xfId="28726"/>
    <cellStyle name="_오대앞수량산출서(1공구)_00.배수설비공 3" xfId="28727"/>
    <cellStyle name="_오대앞수량산출서(1공구)_00.배수설비공 4" xfId="28728"/>
    <cellStyle name="_오대앞수량산출서(1공구)_00.배수설비공 5" xfId="28729"/>
    <cellStyle name="_오대앞수량산출서(1공구)_00.배수설비공 6" xfId="28730"/>
    <cellStyle name="_오대앞수량산출서(1공구)_00.배수설비공 7" xfId="28731"/>
    <cellStyle name="_오대앞수량산출서(1공구)_00.배수설비공 8" xfId="28732"/>
    <cellStyle name="_오대앞수량산출서(1공구)_013.관로공(일과)" xfId="5923"/>
    <cellStyle name="_오대앞수량산출서(1공구)_013.관로공(일과) 2" xfId="28733"/>
    <cellStyle name="_오대앞수량산출서(1공구)_013.관로공(일과) 3" xfId="28734"/>
    <cellStyle name="_오대앞수량산출서(1공구)_013.관로공(일과) 4" xfId="28735"/>
    <cellStyle name="_오대앞수량산출서(1공구)_013.관로공(일과) 5" xfId="28736"/>
    <cellStyle name="_오대앞수량산출서(1공구)_013.관로공(일과) 6" xfId="28737"/>
    <cellStyle name="_오대앞수량산출서(1공구)_013.관로공(일과) 7" xfId="28738"/>
    <cellStyle name="_오대앞수량산출서(1공구)_013.관로공(일과) 8" xfId="28739"/>
    <cellStyle name="_오대앞수량산출서(1공구)_013.관로공(화순)" xfId="5924"/>
    <cellStyle name="_오대앞수량산출서(1공구)_013.관로공(화순) 2" xfId="28740"/>
    <cellStyle name="_오대앞수량산출서(1공구)_013.관로공(화순) 3" xfId="28741"/>
    <cellStyle name="_오대앞수량산출서(1공구)_013.관로공(화순) 4" xfId="28742"/>
    <cellStyle name="_오대앞수량산출서(1공구)_013.관로공(화순) 5" xfId="28743"/>
    <cellStyle name="_오대앞수량산출서(1공구)_013.관로공(화순) 6" xfId="28744"/>
    <cellStyle name="_오대앞수량산출서(1공구)_013.관로공(화순) 7" xfId="28745"/>
    <cellStyle name="_오대앞수량산출서(1공구)_013.관로공(화순) 8" xfId="28746"/>
    <cellStyle name="_오대앞수량산출서(1공구)_02.토공" xfId="5925"/>
    <cellStyle name="_오대앞수량산출서(1공구)_02.토공 2" xfId="28747"/>
    <cellStyle name="_오대앞수량산출서(1공구)_02.토공 3" xfId="28748"/>
    <cellStyle name="_오대앞수량산출서(1공구)_02.토공 4" xfId="28749"/>
    <cellStyle name="_오대앞수량산출서(1공구)_02.토공 5" xfId="28750"/>
    <cellStyle name="_오대앞수량산출서(1공구)_02.토공 6" xfId="28751"/>
    <cellStyle name="_오대앞수량산출서(1공구)_02.토공 7" xfId="28752"/>
    <cellStyle name="_오대앞수량산출서(1공구)_02.토공 8" xfId="28753"/>
    <cellStyle name="_오대앞수량산출서(1공구)_03.관로공" xfId="5926"/>
    <cellStyle name="_오대앞수량산출서(1공구)_03.관로공 2" xfId="28754"/>
    <cellStyle name="_오대앞수량산출서(1공구)_03.관로공 3" xfId="28755"/>
    <cellStyle name="_오대앞수량산출서(1공구)_03.관로공 4" xfId="28756"/>
    <cellStyle name="_오대앞수량산출서(1공구)_03.관로공 5" xfId="28757"/>
    <cellStyle name="_오대앞수량산출서(1공구)_03.관로공 6" xfId="28758"/>
    <cellStyle name="_오대앞수량산출서(1공구)_03.관로공 7" xfId="28759"/>
    <cellStyle name="_오대앞수량산출서(1공구)_03.관로공 8" xfId="28760"/>
    <cellStyle name="_오대앞수량산출서(1공구)_05.구조물공" xfId="5927"/>
    <cellStyle name="_오대앞수량산출서(1공구)_05.구조물공 2" xfId="5928"/>
    <cellStyle name="_오대앞수량산출서(1공구)_05.구조물공 3" xfId="28761"/>
    <cellStyle name="_오대앞수량산출서(1공구)_05.구조물공 4" xfId="28762"/>
    <cellStyle name="_오대앞수량산출서(1공구)_05.구조물공 5" xfId="28763"/>
    <cellStyle name="_오대앞수량산출서(1공구)_05.구조물공 6" xfId="28764"/>
    <cellStyle name="_오대앞수량산출서(1공구)_05.구조물공 7" xfId="28765"/>
    <cellStyle name="_오대앞수량산출서(1공구)_05.구조물공 8" xfId="28766"/>
    <cellStyle name="_오대앞수량산출서(1공구)_05.구조물공_00.배수설비공" xfId="5929"/>
    <cellStyle name="_오대앞수량산출서(1공구)_05.구조물공_00.배수설비공 2" xfId="28767"/>
    <cellStyle name="_오대앞수량산출서(1공구)_05.구조물공_00.배수설비공 3" xfId="28768"/>
    <cellStyle name="_오대앞수량산출서(1공구)_05.구조물공_00.배수설비공 4" xfId="28769"/>
    <cellStyle name="_오대앞수량산출서(1공구)_05.구조물공_00.배수설비공 5" xfId="28770"/>
    <cellStyle name="_오대앞수량산출서(1공구)_05.구조물공_00.배수설비공 6" xfId="28771"/>
    <cellStyle name="_오대앞수량산출서(1공구)_05.구조물공_00.배수설비공 7" xfId="28772"/>
    <cellStyle name="_오대앞수량산출서(1공구)_05.구조물공_00.배수설비공 8" xfId="28773"/>
    <cellStyle name="_오대앞수량산출서(1공구)_05.구조물공_013.관로공(일과)" xfId="5930"/>
    <cellStyle name="_오대앞수량산출서(1공구)_05.구조물공_013.관로공(일과) 2" xfId="28774"/>
    <cellStyle name="_오대앞수량산출서(1공구)_05.구조물공_013.관로공(일과) 3" xfId="28775"/>
    <cellStyle name="_오대앞수량산출서(1공구)_05.구조물공_013.관로공(일과) 4" xfId="28776"/>
    <cellStyle name="_오대앞수량산출서(1공구)_05.구조물공_013.관로공(일과) 5" xfId="28777"/>
    <cellStyle name="_오대앞수량산출서(1공구)_05.구조물공_013.관로공(일과) 6" xfId="28778"/>
    <cellStyle name="_오대앞수량산출서(1공구)_05.구조물공_013.관로공(일과) 7" xfId="28779"/>
    <cellStyle name="_오대앞수량산출서(1공구)_05.구조물공_013.관로공(일과) 8" xfId="28780"/>
    <cellStyle name="_오대앞수량산출서(1공구)_05.구조물공_013.관로공(화순)" xfId="5931"/>
    <cellStyle name="_오대앞수량산출서(1공구)_05.구조물공_013.관로공(화순) 2" xfId="28781"/>
    <cellStyle name="_오대앞수량산출서(1공구)_05.구조물공_013.관로공(화순) 3" xfId="28782"/>
    <cellStyle name="_오대앞수량산출서(1공구)_05.구조물공_013.관로공(화순) 4" xfId="28783"/>
    <cellStyle name="_오대앞수량산출서(1공구)_05.구조물공_013.관로공(화순) 5" xfId="28784"/>
    <cellStyle name="_오대앞수량산출서(1공구)_05.구조물공_013.관로공(화순) 6" xfId="28785"/>
    <cellStyle name="_오대앞수량산출서(1공구)_05.구조물공_013.관로공(화순) 7" xfId="28786"/>
    <cellStyle name="_오대앞수량산출서(1공구)_05.구조물공_013.관로공(화순) 8" xfId="28787"/>
    <cellStyle name="_오대앞수량산출서(1공구)_05.구조물공_02.토공" xfId="5932"/>
    <cellStyle name="_오대앞수량산출서(1공구)_05.구조물공_02.토공 2" xfId="28788"/>
    <cellStyle name="_오대앞수량산출서(1공구)_05.구조물공_02.토공 3" xfId="28789"/>
    <cellStyle name="_오대앞수량산출서(1공구)_05.구조물공_02.토공 4" xfId="28790"/>
    <cellStyle name="_오대앞수량산출서(1공구)_05.구조물공_02.토공 5" xfId="28791"/>
    <cellStyle name="_오대앞수량산출서(1공구)_05.구조물공_02.토공 6" xfId="28792"/>
    <cellStyle name="_오대앞수량산출서(1공구)_05.구조물공_02.토공 7" xfId="28793"/>
    <cellStyle name="_오대앞수량산출서(1공구)_05.구조물공_02.토공 8" xfId="28794"/>
    <cellStyle name="_오대앞수량산출서(1공구)_05.구조물공_03.관로공" xfId="5933"/>
    <cellStyle name="_오대앞수량산출서(1공구)_05.구조물공_03.관로공 2" xfId="28795"/>
    <cellStyle name="_오대앞수량산출서(1공구)_05.구조물공_03.관로공 3" xfId="28796"/>
    <cellStyle name="_오대앞수량산출서(1공구)_05.구조물공_03.관로공 4" xfId="28797"/>
    <cellStyle name="_오대앞수량산출서(1공구)_05.구조물공_03.관로공 5" xfId="28798"/>
    <cellStyle name="_오대앞수량산출서(1공구)_05.구조물공_03.관로공 6" xfId="28799"/>
    <cellStyle name="_오대앞수량산출서(1공구)_05.구조물공_03.관로공 7" xfId="28800"/>
    <cellStyle name="_오대앞수량산출서(1공구)_05.구조물공_03.관로공 8" xfId="28801"/>
    <cellStyle name="_오대앞수량산출서(1공구)_05.구조물공_관로공BOQ" xfId="5934"/>
    <cellStyle name="_오대앞수량산출서(1공구)_05.구조물공_관로공BOQ 2" xfId="28802"/>
    <cellStyle name="_오대앞수량산출서(1공구)_05.구조물공_관로공BOQ 3" xfId="28803"/>
    <cellStyle name="_오대앞수량산출서(1공구)_05.구조물공_관로공BOQ 4" xfId="28804"/>
    <cellStyle name="_오대앞수량산출서(1공구)_05.구조물공_관로공BOQ 5" xfId="28805"/>
    <cellStyle name="_오대앞수량산출서(1공구)_05.구조물공_관로공BOQ 6" xfId="28806"/>
    <cellStyle name="_오대앞수량산출서(1공구)_05.구조물공_관로공BOQ 7" xfId="28807"/>
    <cellStyle name="_오대앞수량산출서(1공구)_05.구조물공_관로공BOQ 8" xfId="28808"/>
    <cellStyle name="_오대앞수량산출서(1공구)_05.구조물공_관로수량집계" xfId="5935"/>
    <cellStyle name="_오대앞수량산출서(1공구)_05.구조물공_관로수량집계 2" xfId="28809"/>
    <cellStyle name="_오대앞수량산출서(1공구)_05.구조물공_관로수량집계 3" xfId="28810"/>
    <cellStyle name="_오대앞수량산출서(1공구)_05.구조물공_관로수량집계 4" xfId="28811"/>
    <cellStyle name="_오대앞수량산출서(1공구)_05.구조물공_관로수량집계 5" xfId="28812"/>
    <cellStyle name="_오대앞수량산출서(1공구)_05.구조물공_관로수량집계 6" xfId="28813"/>
    <cellStyle name="_오대앞수량산출서(1공구)_05.구조물공_관로수량집계 7" xfId="28814"/>
    <cellStyle name="_오대앞수량산출서(1공구)_05.구조물공_관로수량집계 8" xfId="28815"/>
    <cellStyle name="_오대앞수량산출서(1공구)_05.구조물공_내역적용수량" xfId="5936"/>
    <cellStyle name="_오대앞수량산출서(1공구)_05.구조물공_내역적용수량 2" xfId="28816"/>
    <cellStyle name="_오대앞수량산출서(1공구)_05.구조물공_내역적용수량 3" xfId="28817"/>
    <cellStyle name="_오대앞수량산출서(1공구)_05.구조물공_내역적용수량 4" xfId="28818"/>
    <cellStyle name="_오대앞수량산출서(1공구)_05.구조물공_내역적용수량 5" xfId="28819"/>
    <cellStyle name="_오대앞수량산출서(1공구)_05.구조물공_내역적용수량 6" xfId="28820"/>
    <cellStyle name="_오대앞수량산출서(1공구)_05.구조물공_내역적용수량 7" xfId="28821"/>
    <cellStyle name="_오대앞수량산출서(1공구)_05.구조물공_내역적용수량 8" xfId="28822"/>
    <cellStyle name="_오대앞수량산출서(1공구)_2-4.맨홀토공" xfId="5937"/>
    <cellStyle name="_오대앞수량산출서(1공구)_2-4.맨홀토공 2" xfId="5938"/>
    <cellStyle name="_오대앞수량산출서(1공구)_2-4.맨홀토공 3" xfId="28823"/>
    <cellStyle name="_오대앞수량산출서(1공구)_2-4.맨홀토공 4" xfId="28824"/>
    <cellStyle name="_오대앞수량산출서(1공구)_2-4.맨홀토공 5" xfId="28825"/>
    <cellStyle name="_오대앞수량산출서(1공구)_2-4.맨홀토공 6" xfId="28826"/>
    <cellStyle name="_오대앞수량산출서(1공구)_2-4.맨홀토공 7" xfId="28827"/>
    <cellStyle name="_오대앞수량산출서(1공구)_2-4.맨홀토공 8" xfId="28828"/>
    <cellStyle name="_오대앞수량산출서(1공구)_2-4.맨홀토공_00.배수설비공" xfId="5939"/>
    <cellStyle name="_오대앞수량산출서(1공구)_2-4.맨홀토공_00.배수설비공 2" xfId="28829"/>
    <cellStyle name="_오대앞수량산출서(1공구)_2-4.맨홀토공_00.배수설비공 3" xfId="28830"/>
    <cellStyle name="_오대앞수량산출서(1공구)_2-4.맨홀토공_00.배수설비공 4" xfId="28831"/>
    <cellStyle name="_오대앞수량산출서(1공구)_2-4.맨홀토공_00.배수설비공 5" xfId="28832"/>
    <cellStyle name="_오대앞수량산출서(1공구)_2-4.맨홀토공_00.배수설비공 6" xfId="28833"/>
    <cellStyle name="_오대앞수량산출서(1공구)_2-4.맨홀토공_00.배수설비공 7" xfId="28834"/>
    <cellStyle name="_오대앞수량산출서(1공구)_2-4.맨홀토공_00.배수설비공 8" xfId="28835"/>
    <cellStyle name="_오대앞수량산출서(1공구)_2-4.맨홀토공_013.관로공(일과)" xfId="5940"/>
    <cellStyle name="_오대앞수량산출서(1공구)_2-4.맨홀토공_013.관로공(일과) 2" xfId="28836"/>
    <cellStyle name="_오대앞수량산출서(1공구)_2-4.맨홀토공_013.관로공(일과) 3" xfId="28837"/>
    <cellStyle name="_오대앞수량산출서(1공구)_2-4.맨홀토공_013.관로공(일과) 4" xfId="28838"/>
    <cellStyle name="_오대앞수량산출서(1공구)_2-4.맨홀토공_013.관로공(일과) 5" xfId="28839"/>
    <cellStyle name="_오대앞수량산출서(1공구)_2-4.맨홀토공_013.관로공(일과) 6" xfId="28840"/>
    <cellStyle name="_오대앞수량산출서(1공구)_2-4.맨홀토공_013.관로공(일과) 7" xfId="28841"/>
    <cellStyle name="_오대앞수량산출서(1공구)_2-4.맨홀토공_013.관로공(일과) 8" xfId="28842"/>
    <cellStyle name="_오대앞수량산출서(1공구)_2-4.맨홀토공_013.관로공(화순)" xfId="5941"/>
    <cellStyle name="_오대앞수량산출서(1공구)_2-4.맨홀토공_013.관로공(화순) 2" xfId="28843"/>
    <cellStyle name="_오대앞수량산출서(1공구)_2-4.맨홀토공_013.관로공(화순) 3" xfId="28844"/>
    <cellStyle name="_오대앞수량산출서(1공구)_2-4.맨홀토공_013.관로공(화순) 4" xfId="28845"/>
    <cellStyle name="_오대앞수량산출서(1공구)_2-4.맨홀토공_013.관로공(화순) 5" xfId="28846"/>
    <cellStyle name="_오대앞수량산출서(1공구)_2-4.맨홀토공_013.관로공(화순) 6" xfId="28847"/>
    <cellStyle name="_오대앞수량산출서(1공구)_2-4.맨홀토공_013.관로공(화순) 7" xfId="28848"/>
    <cellStyle name="_오대앞수량산출서(1공구)_2-4.맨홀토공_013.관로공(화순) 8" xfId="28849"/>
    <cellStyle name="_오대앞수량산출서(1공구)_2-4.맨홀토공_02.토공" xfId="5942"/>
    <cellStyle name="_오대앞수량산출서(1공구)_2-4.맨홀토공_02.토공 2" xfId="28850"/>
    <cellStyle name="_오대앞수량산출서(1공구)_2-4.맨홀토공_02.토공 3" xfId="28851"/>
    <cellStyle name="_오대앞수량산출서(1공구)_2-4.맨홀토공_02.토공 4" xfId="28852"/>
    <cellStyle name="_오대앞수량산출서(1공구)_2-4.맨홀토공_02.토공 5" xfId="28853"/>
    <cellStyle name="_오대앞수량산출서(1공구)_2-4.맨홀토공_02.토공 6" xfId="28854"/>
    <cellStyle name="_오대앞수량산출서(1공구)_2-4.맨홀토공_02.토공 7" xfId="28855"/>
    <cellStyle name="_오대앞수량산출서(1공구)_2-4.맨홀토공_02.토공 8" xfId="28856"/>
    <cellStyle name="_오대앞수량산출서(1공구)_2-4.맨홀토공_03.관로공" xfId="5943"/>
    <cellStyle name="_오대앞수량산출서(1공구)_2-4.맨홀토공_03.관로공 2" xfId="28857"/>
    <cellStyle name="_오대앞수량산출서(1공구)_2-4.맨홀토공_03.관로공 3" xfId="28858"/>
    <cellStyle name="_오대앞수량산출서(1공구)_2-4.맨홀토공_03.관로공 4" xfId="28859"/>
    <cellStyle name="_오대앞수량산출서(1공구)_2-4.맨홀토공_03.관로공 5" xfId="28860"/>
    <cellStyle name="_오대앞수량산출서(1공구)_2-4.맨홀토공_03.관로공 6" xfId="28861"/>
    <cellStyle name="_오대앞수량산출서(1공구)_2-4.맨홀토공_03.관로공 7" xfId="28862"/>
    <cellStyle name="_오대앞수량산출서(1공구)_2-4.맨홀토공_03.관로공 8" xfId="28863"/>
    <cellStyle name="_오대앞수량산출서(1공구)_2-4.맨홀토공_관로공BOQ" xfId="5944"/>
    <cellStyle name="_오대앞수량산출서(1공구)_2-4.맨홀토공_관로공BOQ 2" xfId="28864"/>
    <cellStyle name="_오대앞수량산출서(1공구)_2-4.맨홀토공_관로공BOQ 3" xfId="28865"/>
    <cellStyle name="_오대앞수량산출서(1공구)_2-4.맨홀토공_관로공BOQ 4" xfId="28866"/>
    <cellStyle name="_오대앞수량산출서(1공구)_2-4.맨홀토공_관로공BOQ 5" xfId="28867"/>
    <cellStyle name="_오대앞수량산출서(1공구)_2-4.맨홀토공_관로공BOQ 6" xfId="28868"/>
    <cellStyle name="_오대앞수량산출서(1공구)_2-4.맨홀토공_관로공BOQ 7" xfId="28869"/>
    <cellStyle name="_오대앞수량산출서(1공구)_2-4.맨홀토공_관로공BOQ 8" xfId="28870"/>
    <cellStyle name="_오대앞수량산출서(1공구)_2-4.맨홀토공_관로수량집계" xfId="5945"/>
    <cellStyle name="_오대앞수량산출서(1공구)_2-4.맨홀토공_관로수량집계 2" xfId="28871"/>
    <cellStyle name="_오대앞수량산출서(1공구)_2-4.맨홀토공_관로수량집계 3" xfId="28872"/>
    <cellStyle name="_오대앞수량산출서(1공구)_2-4.맨홀토공_관로수량집계 4" xfId="28873"/>
    <cellStyle name="_오대앞수량산출서(1공구)_2-4.맨홀토공_관로수량집계 5" xfId="28874"/>
    <cellStyle name="_오대앞수량산출서(1공구)_2-4.맨홀토공_관로수량집계 6" xfId="28875"/>
    <cellStyle name="_오대앞수량산출서(1공구)_2-4.맨홀토공_관로수량집계 7" xfId="28876"/>
    <cellStyle name="_오대앞수량산출서(1공구)_2-4.맨홀토공_관로수량집계 8" xfId="28877"/>
    <cellStyle name="_오대앞수량산출서(1공구)_2-4.맨홀토공_내역적용수량" xfId="5946"/>
    <cellStyle name="_오대앞수량산출서(1공구)_2-4.맨홀토공_내역적용수량 2" xfId="28878"/>
    <cellStyle name="_오대앞수량산출서(1공구)_2-4.맨홀토공_내역적용수량 3" xfId="28879"/>
    <cellStyle name="_오대앞수량산출서(1공구)_2-4.맨홀토공_내역적용수량 4" xfId="28880"/>
    <cellStyle name="_오대앞수량산출서(1공구)_2-4.맨홀토공_내역적용수량 5" xfId="28881"/>
    <cellStyle name="_오대앞수량산출서(1공구)_2-4.맨홀토공_내역적용수량 6" xfId="28882"/>
    <cellStyle name="_오대앞수량산출서(1공구)_2-4.맨홀토공_내역적용수량 7" xfId="28883"/>
    <cellStyle name="_오대앞수량산출서(1공구)_2-4.맨홀토공_내역적용수량 8" xfId="28884"/>
    <cellStyle name="_오대앞수량산출서(1공구)_관로공BOQ" xfId="5947"/>
    <cellStyle name="_오대앞수량산출서(1공구)_관로공BOQ 2" xfId="28885"/>
    <cellStyle name="_오대앞수량산출서(1공구)_관로공BOQ 3" xfId="28886"/>
    <cellStyle name="_오대앞수량산출서(1공구)_관로공BOQ 4" xfId="28887"/>
    <cellStyle name="_오대앞수량산출서(1공구)_관로공BOQ 5" xfId="28888"/>
    <cellStyle name="_오대앞수량산출서(1공구)_관로공BOQ 6" xfId="28889"/>
    <cellStyle name="_오대앞수량산출서(1공구)_관로공BOQ 7" xfId="28890"/>
    <cellStyle name="_오대앞수량산출서(1공구)_관로공BOQ 8" xfId="28891"/>
    <cellStyle name="_오대앞수량산출서(1공구)_관로수량집계" xfId="5948"/>
    <cellStyle name="_오대앞수량산출서(1공구)_관로수량집계 2" xfId="28892"/>
    <cellStyle name="_오대앞수량산출서(1공구)_관로수량집계 3" xfId="28893"/>
    <cellStyle name="_오대앞수량산출서(1공구)_관로수량집계 4" xfId="28894"/>
    <cellStyle name="_오대앞수량산출서(1공구)_관로수량집계 5" xfId="28895"/>
    <cellStyle name="_오대앞수량산출서(1공구)_관로수량집계 6" xfId="28896"/>
    <cellStyle name="_오대앞수량산출서(1공구)_관로수량집계 7" xfId="28897"/>
    <cellStyle name="_오대앞수량산출서(1공구)_관로수량집계 8" xfId="28898"/>
    <cellStyle name="_오대앞수량산출서(1공구)_내역적용수량" xfId="5949"/>
    <cellStyle name="_오대앞수량산출서(1공구)_내역적용수량 2" xfId="28899"/>
    <cellStyle name="_오대앞수량산출서(1공구)_내역적용수량 3" xfId="28900"/>
    <cellStyle name="_오대앞수량산출서(1공구)_내역적용수량 4" xfId="28901"/>
    <cellStyle name="_오대앞수량산출서(1공구)_내역적용수량 5" xfId="28902"/>
    <cellStyle name="_오대앞수량산출서(1공구)_내역적용수량 6" xfId="28903"/>
    <cellStyle name="_오대앞수량산출서(1공구)_내역적용수량 7" xfId="28904"/>
    <cellStyle name="_오대앞수량산출서(1공구)_내역적용수량 8" xfId="28905"/>
    <cellStyle name="_오수1호맨홀 평균h산정표" xfId="5950"/>
    <cellStyle name="_오수수량-2" xfId="5951"/>
    <cellStyle name="_옹벽수량(8-23)" xfId="5952"/>
    <cellStyle name="_완산 구조물공" xfId="28906"/>
    <cellStyle name="_용정2p3(아포)" xfId="5953"/>
    <cellStyle name="_용정2p3(아포)_1토공(배수지만)" xfId="5954"/>
    <cellStyle name="_용정2p3(아포)_4.1가압장포장공" xfId="5955"/>
    <cellStyle name="_용정2p3(아포)_7.부대공1" xfId="5956"/>
    <cellStyle name="_용정2p3(아포)_PC암거수량산출(B-TYPE)" xfId="5957"/>
    <cellStyle name="_용정2p3(아포)_가곡계산서" xfId="5958"/>
    <cellStyle name="_용정2p3(아포)_가압장계산서" xfId="5959"/>
    <cellStyle name="_용정2p3(아포)_가압장계산서_가곡계산서" xfId="5960"/>
    <cellStyle name="_용정2p3(아포)_가압장계산서_계산서" xfId="5961"/>
    <cellStyle name="_용정2p3(아포)_가압장계산서_계산서_가곡계산서" xfId="5962"/>
    <cellStyle name="_용정2p3(아포)_가압장계산서_무이2리계산서" xfId="5963"/>
    <cellStyle name="_용정2p3(아포)_가압장계산서_무이2리계산서_가곡계산서" xfId="5964"/>
    <cellStyle name="_용정2p3(아포)_가압장계산서_봉양계산서" xfId="5965"/>
    <cellStyle name="_용정2p3(아포)_가압장계산서_봉양계산서_가곡계산서" xfId="5966"/>
    <cellStyle name="_용정2p3(아포)_가압장계산서_삼가처리장" xfId="5967"/>
    <cellStyle name="_용정2p3(아포)_가압장계산서_삼가처리장_가곡계산서" xfId="5968"/>
    <cellStyle name="_용정2p3(아포)_가압장계산서_신기계산서(최종)" xfId="5969"/>
    <cellStyle name="_용정2p3(아포)_가압장계산서_신기계산서(최종)_가곡계산서" xfId="5970"/>
    <cellStyle name="_용정2p3(아포)_가압장계산서_영월배수지" xfId="5971"/>
    <cellStyle name="_용정2p3(아포)_가압장계산서_영월배수지_가곡계산서" xfId="5972"/>
    <cellStyle name="_용정2p3(아포)_가압장계산서_우곡계산서" xfId="5973"/>
    <cellStyle name="_용정2p3(아포)_가압장계산서_우곡계산서_가곡계산서" xfId="5974"/>
    <cellStyle name="_용정2p3(아포)_가압장계산서_유입부(최종)" xfId="5975"/>
    <cellStyle name="_용정2p3(아포)_가압장계산서_유입부(최종)_가곡계산서" xfId="5976"/>
    <cellStyle name="_용정2p3(아포)_가압장계산서_유입부(최종)_삼가처리장" xfId="5977"/>
    <cellStyle name="_용정2p3(아포)_가압장계산서_유입부(최종)_삼가처리장_가곡계산서" xfId="5978"/>
    <cellStyle name="_용정2p3(아포)_가압장계산서_유입부(최종)_하수처리장" xfId="5979"/>
    <cellStyle name="_용정2p3(아포)_가압장계산서_유입부(최종)_하수처리장_가곡계산서" xfId="5980"/>
    <cellStyle name="_용정2p3(아포)_가압장계산서_유입부(최종)_하수처리장_오음리하수처리장" xfId="5981"/>
    <cellStyle name="_용정2p3(아포)_가압장계산서_유입부(최종)_하수처리장_오음리하수처리장_가곡계산서" xfId="5982"/>
    <cellStyle name="_용정2p3(아포)_가압장계산서_유입부(최종)_화천봉오리" xfId="5983"/>
    <cellStyle name="_용정2p3(아포)_가압장계산서_유입부(최종)_화천봉오리_가곡계산서" xfId="5984"/>
    <cellStyle name="_용정2p3(아포)_가압장계산서_하수처리장" xfId="5985"/>
    <cellStyle name="_용정2p3(아포)_가압장계산서_하수처리장_가곡계산서" xfId="5986"/>
    <cellStyle name="_용정2p3(아포)_가압장계산서_하수처리장_오음리하수처리장" xfId="5987"/>
    <cellStyle name="_용정2p3(아포)_가압장계산서_하수처리장_오음리하수처리장_가곡계산서" xfId="5988"/>
    <cellStyle name="_용정2p3(아포)_가압장계산서_화천봉오리" xfId="5989"/>
    <cellStyle name="_용정2p3(아포)_가압장계산서_화천봉오리_가곡계산서" xfId="5990"/>
    <cellStyle name="_용정2p3(아포)_계산서" xfId="5991"/>
    <cellStyle name="_용정2p3(아포)_계산서_가곡계산서" xfId="5992"/>
    <cellStyle name="_용정2p3(아포)_구조물공(A-LINE)" xfId="5993"/>
    <cellStyle name="_용정2p3(아포)_구조물공(A-LINE)_1토공(배수지만)" xfId="5994"/>
    <cellStyle name="_용정2p3(아포)_구조물공(A-LINE)_7.부대공1" xfId="5995"/>
    <cellStyle name="_용정2p3(아포)_구조물공(A-LINE)_A-LINE" xfId="5996"/>
    <cellStyle name="_용정2p3(아포)_구조물공(A-LINE)_A-LINE_1토공(배수지만)" xfId="5997"/>
    <cellStyle name="_용정2p3(아포)_구조물공(A-LINE)_A-LINE_7.부대공1" xfId="5998"/>
    <cellStyle name="_용정2p3(아포)_구조물공(A-LINE)_B-LINE" xfId="5999"/>
    <cellStyle name="_용정2p3(아포)_구조물공(A-LINE)_B-LINE_1토공(배수지만)" xfId="6000"/>
    <cellStyle name="_용정2p3(아포)_구조물공(A-LINE)_B-LINE_7.부대공1" xfId="6001"/>
    <cellStyle name="_용정2p3(아포)_구조물공(도수1)" xfId="6002"/>
    <cellStyle name="_용정2p3(아포)_구조물공(도수1)_1토공(배수지만)" xfId="6003"/>
    <cellStyle name="_용정2p3(아포)_구조물공(도수1)_7.부대공1" xfId="6004"/>
    <cellStyle name="_용정2p3(아포)_구조물공(도수1)_구조물공(A-LINE)" xfId="6005"/>
    <cellStyle name="_용정2p3(아포)_구조물공(도수1)_구조물공(A-LINE)_1토공(배수지만)" xfId="6006"/>
    <cellStyle name="_용정2p3(아포)_구조물공(도수1)_구조물공(A-LINE)_7.부대공1" xfId="6007"/>
    <cellStyle name="_용정2p3(아포)_구조물공(도수1)_구조물공(A-LINE)_A-LINE" xfId="6008"/>
    <cellStyle name="_용정2p3(아포)_구조물공(도수1)_구조물공(A-LINE)_A-LINE_1토공(배수지만)" xfId="6009"/>
    <cellStyle name="_용정2p3(아포)_구조물공(도수1)_구조물공(A-LINE)_A-LINE_7.부대공1" xfId="6010"/>
    <cellStyle name="_용정2p3(아포)_구조물공(도수1)_구조물공(A-LINE)_B-LINE" xfId="6011"/>
    <cellStyle name="_용정2p3(아포)_구조물공(도수1)_구조물공(A-LINE)_B-LINE_1토공(배수지만)" xfId="6012"/>
    <cellStyle name="_용정2p3(아포)_구조물공(도수1)_구조물공(A-LINE)_B-LINE_7.부대공1" xfId="6013"/>
    <cellStyle name="_용정2p3(아포)_무이2리계산서" xfId="6014"/>
    <cellStyle name="_용정2p3(아포)_무이2리계산서_가곡계산서" xfId="6015"/>
    <cellStyle name="_용정2p3(아포)_반응조1" xfId="6016"/>
    <cellStyle name="_용정2p3(아포)_반응조1_가곡계산서" xfId="6017"/>
    <cellStyle name="_용정2p3(아포)_반응조1_추부계산서" xfId="6018"/>
    <cellStyle name="_용정2p3(아포)_반응조1_추부계산서_가곡계산서" xfId="6019"/>
    <cellStyle name="_용정2p3(아포)_반응조1_추부계산서_계산서" xfId="6020"/>
    <cellStyle name="_용정2p3(아포)_반응조1_추부계산서_계산서_가곡계산서" xfId="6021"/>
    <cellStyle name="_용정2p3(아포)_반응조1_추부계산서_무이2리계산서" xfId="6022"/>
    <cellStyle name="_용정2p3(아포)_반응조1_추부계산서_무이2리계산서_가곡계산서" xfId="6023"/>
    <cellStyle name="_용정2p3(아포)_반응조1_추부계산서_봉양계산서" xfId="6024"/>
    <cellStyle name="_용정2p3(아포)_반응조1_추부계산서_봉양계산서_가곡계산서" xfId="6025"/>
    <cellStyle name="_용정2p3(아포)_봉양계산서" xfId="6026"/>
    <cellStyle name="_용정2p3(아포)_봉양계산서_가곡계산서" xfId="6027"/>
    <cellStyle name="_용정2p3(아포)_삼가처리장" xfId="6028"/>
    <cellStyle name="_용정2p3(아포)_삼가처리장_가곡계산서" xfId="6029"/>
    <cellStyle name="_용정2p3(아포)_설비동" xfId="6030"/>
    <cellStyle name="_용정2p3(아포)_설비동_가곡계산서" xfId="6031"/>
    <cellStyle name="_용정2p3(아포)_설비동_반응조" xfId="6032"/>
    <cellStyle name="_용정2p3(아포)_설비동_반응조_가곡계산서" xfId="6033"/>
    <cellStyle name="_용정2p3(아포)_설비동_반응조_계산서" xfId="6034"/>
    <cellStyle name="_용정2p3(아포)_설비동_반응조_계산서_가곡계산서" xfId="6035"/>
    <cellStyle name="_용정2p3(아포)_설비동_반응조_무이2리계산서" xfId="6036"/>
    <cellStyle name="_용정2p3(아포)_설비동_반응조_무이2리계산서_가곡계산서" xfId="6037"/>
    <cellStyle name="_용정2p3(아포)_설비동_반응조_반응조1" xfId="6038"/>
    <cellStyle name="_용정2p3(아포)_설비동_반응조_반응조1_가곡계산서" xfId="6039"/>
    <cellStyle name="_용정2p3(아포)_설비동_반응조_반응조1_추부계산서" xfId="6040"/>
    <cellStyle name="_용정2p3(아포)_설비동_반응조_반응조1_추부계산서_가곡계산서" xfId="6041"/>
    <cellStyle name="_용정2p3(아포)_설비동_반응조_반응조1_추부계산서_계산서" xfId="6042"/>
    <cellStyle name="_용정2p3(아포)_설비동_반응조_반응조1_추부계산서_계산서_가곡계산서" xfId="6043"/>
    <cellStyle name="_용정2p3(아포)_설비동_반응조_반응조1_추부계산서_무이2리계산서" xfId="6044"/>
    <cellStyle name="_용정2p3(아포)_설비동_반응조_반응조1_추부계산서_무이2리계산서_가곡계산서" xfId="6045"/>
    <cellStyle name="_용정2p3(아포)_설비동_반응조_반응조1_추부계산서_봉양계산서" xfId="6046"/>
    <cellStyle name="_용정2p3(아포)_설비동_반응조_반응조1_추부계산서_봉양계산서_가곡계산서" xfId="6047"/>
    <cellStyle name="_용정2p3(아포)_설비동_반응조_봉양계산서" xfId="6048"/>
    <cellStyle name="_용정2p3(아포)_설비동_반응조_봉양계산서_가곡계산서" xfId="6049"/>
    <cellStyle name="_용정2p3(아포)_설비동_반응조_영월배수지" xfId="6050"/>
    <cellStyle name="_용정2p3(아포)_설비동_반응조_영월배수지_가곡계산서" xfId="6051"/>
    <cellStyle name="_용정2p3(아포)_설비동_반응조_우곡계산서" xfId="6052"/>
    <cellStyle name="_용정2p3(아포)_설비동_반응조_우곡계산서_가곡계산서" xfId="6053"/>
    <cellStyle name="_용정2p3(아포)_설비동_반응조_지진" xfId="6054"/>
    <cellStyle name="_용정2p3(아포)_설비동_반응조_지진_가곡계산서" xfId="6055"/>
    <cellStyle name="_용정2p3(아포)_설비동_반응조_지진_추부계산서" xfId="6056"/>
    <cellStyle name="_용정2p3(아포)_설비동_반응조_지진_추부계산서_가곡계산서" xfId="6057"/>
    <cellStyle name="_용정2p3(아포)_설비동_반응조_지진_추부계산서_계산서" xfId="6058"/>
    <cellStyle name="_용정2p3(아포)_설비동_반응조_지진_추부계산서_계산서_가곡계산서" xfId="6059"/>
    <cellStyle name="_용정2p3(아포)_설비동_반응조_지진_추부계산서_무이2리계산서" xfId="6060"/>
    <cellStyle name="_용정2p3(아포)_설비동_반응조_지진_추부계산서_무이2리계산서_가곡계산서" xfId="6061"/>
    <cellStyle name="_용정2p3(아포)_설비동_반응조_지진_추부계산서_봉양계산서" xfId="6062"/>
    <cellStyle name="_용정2p3(아포)_설비동_반응조_지진_추부계산서_봉양계산서_가곡계산서" xfId="6063"/>
    <cellStyle name="_용정2p3(아포)_설비동_삼가처리장" xfId="6064"/>
    <cellStyle name="_용정2p3(아포)_설비동_삼가처리장_가곡계산서" xfId="6065"/>
    <cellStyle name="_용정2p3(아포)_설비동_소양강" xfId="6066"/>
    <cellStyle name="_용정2p3(아포)_설비동_소양강_가곡계산서" xfId="6067"/>
    <cellStyle name="_용정2p3(아포)_설비동_스크린실" xfId="6068"/>
    <cellStyle name="_용정2p3(아포)_설비동_스크린실_가곡계산서" xfId="6069"/>
    <cellStyle name="_용정2p3(아포)_설비동_스크린실_오음리하수처리장" xfId="6070"/>
    <cellStyle name="_용정2p3(아포)_설비동_스크린실_오음리하수처리장_가곡계산서" xfId="6071"/>
    <cellStyle name="_용정2p3(아포)_설비동_스크린실_화천봉오리" xfId="6072"/>
    <cellStyle name="_용정2p3(아포)_설비동_스크린실_화천봉오리_가곡계산서" xfId="6073"/>
    <cellStyle name="_용정2p3(아포)_설비동_오음리하수처리장" xfId="6074"/>
    <cellStyle name="_용정2p3(아포)_설비동_오음리하수처리장_가곡계산서" xfId="6075"/>
    <cellStyle name="_용정2p3(아포)_설비동_추부계산서" xfId="6076"/>
    <cellStyle name="_용정2p3(아포)_설비동_추부계산서_가곡계산서" xfId="6077"/>
    <cellStyle name="_용정2p3(아포)_설비동_추부계산서_계산서" xfId="6078"/>
    <cellStyle name="_용정2p3(아포)_설비동_추부계산서_계산서_가곡계산서" xfId="6079"/>
    <cellStyle name="_용정2p3(아포)_설비동_추부계산서_무이2리계산서" xfId="6080"/>
    <cellStyle name="_용정2p3(아포)_설비동_추부계산서_무이2리계산서_가곡계산서" xfId="6081"/>
    <cellStyle name="_용정2p3(아포)_설비동_추부계산서_봉양계산서" xfId="6082"/>
    <cellStyle name="_용정2p3(아포)_설비동_추부계산서_봉양계산서_가곡계산서" xfId="6083"/>
    <cellStyle name="_용정2p3(아포)_설비동_화천봉오리" xfId="6084"/>
    <cellStyle name="_용정2p3(아포)_설비동_화천봉오리_가곡계산서" xfId="6085"/>
    <cellStyle name="_용정2p3(아포)_신기계산서(최종)" xfId="6086"/>
    <cellStyle name="_용정2p3(아포)_신기계산서(최종)_가곡계산서" xfId="6087"/>
    <cellStyle name="_용정2p3(아포)_영월배수지" xfId="6088"/>
    <cellStyle name="_용정2p3(아포)_영월배수지_가곡계산서" xfId="6089"/>
    <cellStyle name="_용정2p3(아포)_완도중계펌프장" xfId="6090"/>
    <cellStyle name="_용정2p3(아포)_완도중계펌프장_가곡계산서" xfId="6091"/>
    <cellStyle name="_용정2p3(아포)_완도중계펌프장_계산서" xfId="6092"/>
    <cellStyle name="_용정2p3(아포)_완도중계펌프장_계산서_가곡계산서" xfId="6093"/>
    <cellStyle name="_용정2p3(아포)_완도중계펌프장_무이2리계산서" xfId="6094"/>
    <cellStyle name="_용정2p3(아포)_완도중계펌프장_무이2리계산서_가곡계산서" xfId="6095"/>
    <cellStyle name="_용정2p3(아포)_완도중계펌프장_봉양계산서" xfId="6096"/>
    <cellStyle name="_용정2p3(아포)_완도중계펌프장_봉양계산서_가곡계산서" xfId="6097"/>
    <cellStyle name="_용정2p3(아포)_완도중계펌프장_삼가처리장" xfId="6098"/>
    <cellStyle name="_용정2p3(아포)_완도중계펌프장_삼가처리장_가곡계산서" xfId="6099"/>
    <cellStyle name="_용정2p3(아포)_완도중계펌프장_신기계산서(최종)" xfId="6100"/>
    <cellStyle name="_용정2p3(아포)_완도중계펌프장_신기계산서(최종)_가곡계산서" xfId="6101"/>
    <cellStyle name="_용정2p3(아포)_완도중계펌프장_영월배수지" xfId="6102"/>
    <cellStyle name="_용정2p3(아포)_완도중계펌프장_영월배수지_가곡계산서" xfId="6103"/>
    <cellStyle name="_용정2p3(아포)_완도중계펌프장_우곡계산서" xfId="6104"/>
    <cellStyle name="_용정2p3(아포)_완도중계펌프장_우곡계산서_가곡계산서" xfId="6105"/>
    <cellStyle name="_용정2p3(아포)_완도중계펌프장_유입부(최종)" xfId="6106"/>
    <cellStyle name="_용정2p3(아포)_완도중계펌프장_유입부(최종)_가곡계산서" xfId="6107"/>
    <cellStyle name="_용정2p3(아포)_완도중계펌프장_유입부(최종)_삼가처리장" xfId="6108"/>
    <cellStyle name="_용정2p3(아포)_완도중계펌프장_유입부(최종)_삼가처리장_가곡계산서" xfId="6109"/>
    <cellStyle name="_용정2p3(아포)_완도중계펌프장_유입부(최종)_하수처리장" xfId="6110"/>
    <cellStyle name="_용정2p3(아포)_완도중계펌프장_유입부(최종)_하수처리장_가곡계산서" xfId="6111"/>
    <cellStyle name="_용정2p3(아포)_완도중계펌프장_유입부(최종)_하수처리장_오음리하수처리장" xfId="6112"/>
    <cellStyle name="_용정2p3(아포)_완도중계펌프장_유입부(최종)_하수처리장_오음리하수처리장_가곡계산서" xfId="6113"/>
    <cellStyle name="_용정2p3(아포)_완도중계펌프장_유입부(최종)_화천봉오리" xfId="6114"/>
    <cellStyle name="_용정2p3(아포)_완도중계펌프장_유입부(최종)_화천봉오리_가곡계산서" xfId="6115"/>
    <cellStyle name="_용정2p3(아포)_완도중계펌프장_하수처리장" xfId="6116"/>
    <cellStyle name="_용정2p3(아포)_완도중계펌프장_하수처리장_가곡계산서" xfId="6117"/>
    <cellStyle name="_용정2p3(아포)_완도중계펌프장_하수처리장_오음리하수처리장" xfId="6118"/>
    <cellStyle name="_용정2p3(아포)_완도중계펌프장_하수처리장_오음리하수처리장_가곡계산서" xfId="6119"/>
    <cellStyle name="_용정2p3(아포)_완도중계펌프장_화천봉오리" xfId="6120"/>
    <cellStyle name="_용정2p3(아포)_완도중계펌프장_화천봉오리_가곡계산서" xfId="6121"/>
    <cellStyle name="_용정2p3(아포)_완도중계펌프장-2" xfId="6122"/>
    <cellStyle name="_용정2p3(아포)_완도중계펌프장-2_가곡계산서" xfId="6123"/>
    <cellStyle name="_용정2p3(아포)_완도중계펌프장-2_계산서" xfId="6124"/>
    <cellStyle name="_용정2p3(아포)_완도중계펌프장-2_계산서_가곡계산서" xfId="6125"/>
    <cellStyle name="_용정2p3(아포)_완도중계펌프장-2_무이2리계산서" xfId="6126"/>
    <cellStyle name="_용정2p3(아포)_완도중계펌프장-2_무이2리계산서_가곡계산서" xfId="6127"/>
    <cellStyle name="_용정2p3(아포)_완도중계펌프장-2_봉양계산서" xfId="6128"/>
    <cellStyle name="_용정2p3(아포)_완도중계펌프장-2_봉양계산서_가곡계산서" xfId="6129"/>
    <cellStyle name="_용정2p3(아포)_완도중계펌프장-2_삼가처리장" xfId="6130"/>
    <cellStyle name="_용정2p3(아포)_완도중계펌프장-2_삼가처리장_가곡계산서" xfId="6131"/>
    <cellStyle name="_용정2p3(아포)_완도중계펌프장-2_신기계산서(최종)" xfId="6132"/>
    <cellStyle name="_용정2p3(아포)_완도중계펌프장-2_신기계산서(최종)_가곡계산서" xfId="6133"/>
    <cellStyle name="_용정2p3(아포)_완도중계펌프장-2_영월배수지" xfId="6134"/>
    <cellStyle name="_용정2p3(아포)_완도중계펌프장-2_영월배수지_가곡계산서" xfId="6135"/>
    <cellStyle name="_용정2p3(아포)_완도중계펌프장-2_우곡계산서" xfId="6136"/>
    <cellStyle name="_용정2p3(아포)_완도중계펌프장-2_우곡계산서_가곡계산서" xfId="6137"/>
    <cellStyle name="_용정2p3(아포)_완도중계펌프장-2_유입부(최종)" xfId="6138"/>
    <cellStyle name="_용정2p3(아포)_완도중계펌프장-2_유입부(최종)_가곡계산서" xfId="6139"/>
    <cellStyle name="_용정2p3(아포)_완도중계펌프장-2_유입부(최종)_삼가처리장" xfId="6140"/>
    <cellStyle name="_용정2p3(아포)_완도중계펌프장-2_유입부(최종)_삼가처리장_가곡계산서" xfId="6141"/>
    <cellStyle name="_용정2p3(아포)_완도중계펌프장-2_유입부(최종)_하수처리장" xfId="6142"/>
    <cellStyle name="_용정2p3(아포)_완도중계펌프장-2_유입부(최종)_하수처리장_가곡계산서" xfId="6143"/>
    <cellStyle name="_용정2p3(아포)_완도중계펌프장-2_유입부(최종)_하수처리장_오음리하수처리장" xfId="6144"/>
    <cellStyle name="_용정2p3(아포)_완도중계펌프장-2_유입부(최종)_하수처리장_오음리하수처리장_가곡계산서" xfId="6145"/>
    <cellStyle name="_용정2p3(아포)_완도중계펌프장-2_유입부(최종)_화천봉오리" xfId="6146"/>
    <cellStyle name="_용정2p3(아포)_완도중계펌프장-2_유입부(최종)_화천봉오리_가곡계산서" xfId="6147"/>
    <cellStyle name="_용정2p3(아포)_완도중계펌프장-2_하수처리장" xfId="6148"/>
    <cellStyle name="_용정2p3(아포)_완도중계펌프장-2_하수처리장_가곡계산서" xfId="6149"/>
    <cellStyle name="_용정2p3(아포)_완도중계펌프장-2_하수처리장_오음리하수처리장" xfId="6150"/>
    <cellStyle name="_용정2p3(아포)_완도중계펌프장-2_하수처리장_오음리하수처리장_가곡계산서" xfId="6151"/>
    <cellStyle name="_용정2p3(아포)_완도중계펌프장-2_화천봉오리" xfId="6152"/>
    <cellStyle name="_용정2p3(아포)_완도중계펌프장-2_화천봉오리_가곡계산서" xfId="6153"/>
    <cellStyle name="_용정2p3(아포)_우곡계산서" xfId="6154"/>
    <cellStyle name="_용정2p3(아포)_우곡계산서_가곡계산서" xfId="6155"/>
    <cellStyle name="_용정2p3(아포)_우수C-line(1.5x1.5)" xfId="6156"/>
    <cellStyle name="_용정2p3(아포)_우수C-line(1.5x1.5)_가곡계산서" xfId="6157"/>
    <cellStyle name="_용정2p3(아포)_우수C-line(1.5x1.5)_계산서" xfId="6158"/>
    <cellStyle name="_용정2p3(아포)_우수C-line(1.5x1.5)_계산서_가곡계산서" xfId="6159"/>
    <cellStyle name="_용정2p3(아포)_우수C-line(1.5x1.5)_무이2리계산서" xfId="6160"/>
    <cellStyle name="_용정2p3(아포)_우수C-line(1.5x1.5)_무이2리계산서_가곡계산서" xfId="6161"/>
    <cellStyle name="_용정2p3(아포)_우수C-line(1.5x1.5)_봉양계산서" xfId="6162"/>
    <cellStyle name="_용정2p3(아포)_우수C-line(1.5x1.5)_봉양계산서_가곡계산서" xfId="6163"/>
    <cellStyle name="_용정2p3(아포)_우수C-line(1.5x1.5)_삼가처리장" xfId="6164"/>
    <cellStyle name="_용정2p3(아포)_우수C-line(1.5x1.5)_삼가처리장_가곡계산서" xfId="6165"/>
    <cellStyle name="_용정2p3(아포)_우수C-line(1.5x1.5)_신기계산서(최종)" xfId="6166"/>
    <cellStyle name="_용정2p3(아포)_우수C-line(1.5x1.5)_신기계산서(최종)_가곡계산서" xfId="6167"/>
    <cellStyle name="_용정2p3(아포)_우수C-line(1.5x1.5)_영월배수지" xfId="6168"/>
    <cellStyle name="_용정2p3(아포)_우수C-line(1.5x1.5)_영월배수지_가곡계산서" xfId="6169"/>
    <cellStyle name="_용정2p3(아포)_우수C-line(1.5x1.5)_우곡계산서" xfId="6170"/>
    <cellStyle name="_용정2p3(아포)_우수C-line(1.5x1.5)_우곡계산서_가곡계산서" xfId="6171"/>
    <cellStyle name="_용정2p3(아포)_우수C-line(1.5x1.5)_유입부(최종)" xfId="6172"/>
    <cellStyle name="_용정2p3(아포)_우수C-line(1.5x1.5)_유입부(최종)_가곡계산서" xfId="6173"/>
    <cellStyle name="_용정2p3(아포)_우수C-line(1.5x1.5)_유입부(최종)_삼가처리장" xfId="6174"/>
    <cellStyle name="_용정2p3(아포)_우수C-line(1.5x1.5)_유입부(최종)_삼가처리장_가곡계산서" xfId="6175"/>
    <cellStyle name="_용정2p3(아포)_우수C-line(1.5x1.5)_유입부(최종)_하수처리장" xfId="6176"/>
    <cellStyle name="_용정2p3(아포)_우수C-line(1.5x1.5)_유입부(최종)_하수처리장_가곡계산서" xfId="6177"/>
    <cellStyle name="_용정2p3(아포)_우수C-line(1.5x1.5)_유입부(최종)_하수처리장_오음리하수처리장" xfId="6178"/>
    <cellStyle name="_용정2p3(아포)_우수C-line(1.5x1.5)_유입부(최종)_하수처리장_오음리하수처리장_가곡계산서" xfId="6179"/>
    <cellStyle name="_용정2p3(아포)_우수C-line(1.5x1.5)_유입부(최종)_화천봉오리" xfId="6180"/>
    <cellStyle name="_용정2p3(아포)_우수C-line(1.5x1.5)_유입부(최종)_화천봉오리_가곡계산서" xfId="6181"/>
    <cellStyle name="_용정2p3(아포)_우수C-line(1.5x1.5)_하수처리장" xfId="6182"/>
    <cellStyle name="_용정2p3(아포)_우수C-line(1.5x1.5)_하수처리장_가곡계산서" xfId="6183"/>
    <cellStyle name="_용정2p3(아포)_우수C-line(1.5x1.5)_하수처리장_오음리하수처리장" xfId="6184"/>
    <cellStyle name="_용정2p3(아포)_우수C-line(1.5x1.5)_하수처리장_오음리하수처리장_가곡계산서" xfId="6185"/>
    <cellStyle name="_용정2p3(아포)_우수C-line(1.5x1.5)_화천봉오리" xfId="6186"/>
    <cellStyle name="_용정2p3(아포)_우수C-line(1.5x1.5)_화천봉오리_가곡계산서" xfId="6187"/>
    <cellStyle name="_용정2p3(아포)_유입부(최종)" xfId="6188"/>
    <cellStyle name="_용정2p3(아포)_유입부(최종)_가곡계산서" xfId="6189"/>
    <cellStyle name="_용정2p3(아포)_유입부(최종)_삼가처리장" xfId="6190"/>
    <cellStyle name="_용정2p3(아포)_유입부(최종)_삼가처리장_가곡계산서" xfId="6191"/>
    <cellStyle name="_용정2p3(아포)_유입부(최종)_하수처리장" xfId="6192"/>
    <cellStyle name="_용정2p3(아포)_유입부(최종)_하수처리장_가곡계산서" xfId="6193"/>
    <cellStyle name="_용정2p3(아포)_유입부(최종)_하수처리장_오음리하수처리장" xfId="6194"/>
    <cellStyle name="_용정2p3(아포)_유입부(최종)_하수처리장_오음리하수처리장_가곡계산서" xfId="6195"/>
    <cellStyle name="_용정2p3(아포)_유입부(최종)_화천봉오리" xfId="6196"/>
    <cellStyle name="_용정2p3(아포)_유입부(최종)_화천봉오리_가곡계산서" xfId="6197"/>
    <cellStyle name="_용정2p3(아포)_자연휴양림가압장" xfId="6198"/>
    <cellStyle name="_용정2p3(아포)_자연휴양림가압장_가곡계산서" xfId="6199"/>
    <cellStyle name="_용정2p3(아포)_자연휴양림가압장_계산서" xfId="6200"/>
    <cellStyle name="_용정2p3(아포)_자연휴양림가압장_계산서_가곡계산서" xfId="6201"/>
    <cellStyle name="_용정2p3(아포)_자연휴양림가압장_무이2리계산서" xfId="6202"/>
    <cellStyle name="_용정2p3(아포)_자연휴양림가압장_무이2리계산서_가곡계산서" xfId="6203"/>
    <cellStyle name="_용정2p3(아포)_자연휴양림가압장_봉양계산서" xfId="6204"/>
    <cellStyle name="_용정2p3(아포)_자연휴양림가압장_봉양계산서_가곡계산서" xfId="6205"/>
    <cellStyle name="_용정2p3(아포)_자연휴양림가압장_삼가처리장" xfId="6206"/>
    <cellStyle name="_용정2p3(아포)_자연휴양림가압장_삼가처리장_가곡계산서" xfId="6207"/>
    <cellStyle name="_용정2p3(아포)_자연휴양림가압장_신기계산서(최종)" xfId="6208"/>
    <cellStyle name="_용정2p3(아포)_자연휴양림가압장_신기계산서(최종)_가곡계산서" xfId="6209"/>
    <cellStyle name="_용정2p3(아포)_자연휴양림가압장_영월배수지" xfId="6210"/>
    <cellStyle name="_용정2p3(아포)_자연휴양림가압장_영월배수지_가곡계산서" xfId="6211"/>
    <cellStyle name="_용정2p3(아포)_자연휴양림가압장_우곡계산서" xfId="6212"/>
    <cellStyle name="_용정2p3(아포)_자연휴양림가압장_우곡계산서_가곡계산서" xfId="6213"/>
    <cellStyle name="_용정2p3(아포)_자연휴양림가압장_유입부(최종)" xfId="6214"/>
    <cellStyle name="_용정2p3(아포)_자연휴양림가압장_유입부(최종)_가곡계산서" xfId="6215"/>
    <cellStyle name="_용정2p3(아포)_자연휴양림가압장_유입부(최종)_삼가처리장" xfId="6216"/>
    <cellStyle name="_용정2p3(아포)_자연휴양림가압장_유입부(최종)_삼가처리장_가곡계산서" xfId="6217"/>
    <cellStyle name="_용정2p3(아포)_자연휴양림가압장_유입부(최종)_하수처리장" xfId="6218"/>
    <cellStyle name="_용정2p3(아포)_자연휴양림가압장_유입부(최종)_하수처리장_가곡계산서" xfId="6219"/>
    <cellStyle name="_용정2p3(아포)_자연휴양림가압장_유입부(최종)_하수처리장_오음리하수처리장" xfId="6220"/>
    <cellStyle name="_용정2p3(아포)_자연휴양림가압장_유입부(최종)_하수처리장_오음리하수처리장_가곡계산서" xfId="6221"/>
    <cellStyle name="_용정2p3(아포)_자연휴양림가압장_유입부(최종)_화천봉오리" xfId="6222"/>
    <cellStyle name="_용정2p3(아포)_자연휴양림가압장_유입부(최종)_화천봉오리_가곡계산서" xfId="6223"/>
    <cellStyle name="_용정2p3(아포)_자연휴양림가압장_하수처리장" xfId="6224"/>
    <cellStyle name="_용정2p3(아포)_자연휴양림가압장_하수처리장_가곡계산서" xfId="6225"/>
    <cellStyle name="_용정2p3(아포)_자연휴양림가압장_하수처리장_오음리하수처리장" xfId="6226"/>
    <cellStyle name="_용정2p3(아포)_자연휴양림가압장_하수처리장_오음리하수처리장_가곡계산서" xfId="6227"/>
    <cellStyle name="_용정2p3(아포)_자연휴양림가압장_화천봉오리" xfId="6228"/>
    <cellStyle name="_용정2p3(아포)_자연휴양림가압장_화천봉오리_가곡계산서" xfId="6229"/>
    <cellStyle name="_용정2p3(아포)_지진" xfId="6230"/>
    <cellStyle name="_용정2p3(아포)_지진_가곡계산서" xfId="6231"/>
    <cellStyle name="_용정2p3(아포)_지진_추부계산서" xfId="6232"/>
    <cellStyle name="_용정2p3(아포)_지진_추부계산서_가곡계산서" xfId="6233"/>
    <cellStyle name="_용정2p3(아포)_지진_추부계산서_계산서" xfId="6234"/>
    <cellStyle name="_용정2p3(아포)_지진_추부계산서_계산서_가곡계산서" xfId="6235"/>
    <cellStyle name="_용정2p3(아포)_지진_추부계산서_무이2리계산서" xfId="6236"/>
    <cellStyle name="_용정2p3(아포)_지진_추부계산서_무이2리계산서_가곡계산서" xfId="6237"/>
    <cellStyle name="_용정2p3(아포)_지진_추부계산서_봉양계산서" xfId="6238"/>
    <cellStyle name="_용정2p3(아포)_지진_추부계산서_봉양계산서_가곡계산서" xfId="6239"/>
    <cellStyle name="_용정2p3(아포)_집계" xfId="6240"/>
    <cellStyle name="_용정2p3(아포)_처리장" xfId="6241"/>
    <cellStyle name="_용정2p3(아포)_처리장_가곡계산서" xfId="6242"/>
    <cellStyle name="_용정2p3(아포)_처리장_계산서" xfId="6243"/>
    <cellStyle name="_용정2p3(아포)_처리장_계산서_가곡계산서" xfId="6244"/>
    <cellStyle name="_용정2p3(아포)_처리장_무이2리계산서" xfId="6245"/>
    <cellStyle name="_용정2p3(아포)_처리장_무이2리계산서_가곡계산서" xfId="6246"/>
    <cellStyle name="_용정2p3(아포)_처리장_봉양계산서" xfId="6247"/>
    <cellStyle name="_용정2p3(아포)_처리장_봉양계산서_가곡계산서" xfId="6248"/>
    <cellStyle name="_용정2p3(아포)_처리장_삼가처리장" xfId="6249"/>
    <cellStyle name="_용정2p3(아포)_처리장_삼가처리장_가곡계산서" xfId="6250"/>
    <cellStyle name="_용정2p3(아포)_처리장_신기계산서(최종)" xfId="6251"/>
    <cellStyle name="_용정2p3(아포)_처리장_신기계산서(최종)_가곡계산서" xfId="6252"/>
    <cellStyle name="_용정2p3(아포)_처리장_영월배수지" xfId="6253"/>
    <cellStyle name="_용정2p3(아포)_처리장_영월배수지_가곡계산서" xfId="6254"/>
    <cellStyle name="_용정2p3(아포)_처리장_우곡계산서" xfId="6255"/>
    <cellStyle name="_용정2p3(아포)_처리장_우곡계산서_가곡계산서" xfId="6256"/>
    <cellStyle name="_용정2p3(아포)_처리장_유입부(최종)" xfId="6257"/>
    <cellStyle name="_용정2p3(아포)_처리장_유입부(최종)_가곡계산서" xfId="6258"/>
    <cellStyle name="_용정2p3(아포)_처리장_유입부(최종)_삼가처리장" xfId="6259"/>
    <cellStyle name="_용정2p3(아포)_처리장_유입부(최종)_삼가처리장_가곡계산서" xfId="6260"/>
    <cellStyle name="_용정2p3(아포)_처리장_유입부(최종)_하수처리장" xfId="6261"/>
    <cellStyle name="_용정2p3(아포)_처리장_유입부(최종)_하수처리장_가곡계산서" xfId="6262"/>
    <cellStyle name="_용정2p3(아포)_처리장_유입부(최종)_하수처리장_오음리하수처리장" xfId="6263"/>
    <cellStyle name="_용정2p3(아포)_처리장_유입부(최종)_하수처리장_오음리하수처리장_가곡계산서" xfId="6264"/>
    <cellStyle name="_용정2p3(아포)_처리장_유입부(최종)_화천봉오리" xfId="6265"/>
    <cellStyle name="_용정2p3(아포)_처리장_유입부(최종)_화천봉오리_가곡계산서" xfId="6266"/>
    <cellStyle name="_용정2p3(아포)_처리장_하수처리장" xfId="6267"/>
    <cellStyle name="_용정2p3(아포)_처리장_하수처리장_가곡계산서" xfId="6268"/>
    <cellStyle name="_용정2p3(아포)_처리장_하수처리장_오음리하수처리장" xfId="6269"/>
    <cellStyle name="_용정2p3(아포)_처리장_하수처리장_오음리하수처리장_가곡계산서" xfId="6270"/>
    <cellStyle name="_용정2p3(아포)_처리장_화천봉오리" xfId="6271"/>
    <cellStyle name="_용정2p3(아포)_처리장_화천봉오리_가곡계산서" xfId="6272"/>
    <cellStyle name="_용정2p3(아포)_처리장수량" xfId="6273"/>
    <cellStyle name="_용정2p3(아포)_판교1교(광양-p1,6직접)" xfId="6274"/>
    <cellStyle name="_용정2p3(아포)_판교1교(광양-p1,6직접)_가곡계산서" xfId="6275"/>
    <cellStyle name="_용정2p3(아포)_판교1교(광양-p1,6직접)_계산서" xfId="6276"/>
    <cellStyle name="_용정2p3(아포)_판교1교(광양-p1,6직접)_계산서_가곡계산서" xfId="6277"/>
    <cellStyle name="_용정2p3(아포)_판교1교(광양-p1,6직접)_무이2리계산서" xfId="6278"/>
    <cellStyle name="_용정2p3(아포)_판교1교(광양-p1,6직접)_무이2리계산서_가곡계산서" xfId="6279"/>
    <cellStyle name="_용정2p3(아포)_판교1교(광양-p1,6직접)_반응조1" xfId="6280"/>
    <cellStyle name="_용정2p3(아포)_판교1교(광양-p1,6직접)_반응조1_가곡계산서" xfId="6281"/>
    <cellStyle name="_용정2p3(아포)_판교1교(광양-p1,6직접)_반응조1_추부계산서" xfId="6282"/>
    <cellStyle name="_용정2p3(아포)_판교1교(광양-p1,6직접)_반응조1_추부계산서_가곡계산서" xfId="6283"/>
    <cellStyle name="_용정2p3(아포)_판교1교(광양-p1,6직접)_반응조1_추부계산서_계산서" xfId="6284"/>
    <cellStyle name="_용정2p3(아포)_판교1교(광양-p1,6직접)_반응조1_추부계산서_계산서_가곡계산서" xfId="6285"/>
    <cellStyle name="_용정2p3(아포)_판교1교(광양-p1,6직접)_반응조1_추부계산서_무이2리계산서" xfId="6286"/>
    <cellStyle name="_용정2p3(아포)_판교1교(광양-p1,6직접)_반응조1_추부계산서_무이2리계산서_가곡계산서" xfId="6287"/>
    <cellStyle name="_용정2p3(아포)_판교1교(광양-p1,6직접)_반응조1_추부계산서_봉양계산서" xfId="6288"/>
    <cellStyle name="_용정2p3(아포)_판교1교(광양-p1,6직접)_반응조1_추부계산서_봉양계산서_가곡계산서" xfId="6289"/>
    <cellStyle name="_용정2p3(아포)_판교1교(광양-p1,6직접)_봉양계산서" xfId="6290"/>
    <cellStyle name="_용정2p3(아포)_판교1교(광양-p1,6직접)_봉양계산서_가곡계산서" xfId="6291"/>
    <cellStyle name="_용정2p3(아포)_판교1교(광양-p1,6직접)_삼가처리장" xfId="6292"/>
    <cellStyle name="_용정2p3(아포)_판교1교(광양-p1,6직접)_삼가처리장_가곡계산서" xfId="6293"/>
    <cellStyle name="_용정2p3(아포)_판교1교(광양-p1,6직접)_설비동" xfId="6294"/>
    <cellStyle name="_용정2p3(아포)_판교1교(광양-p1,6직접)_설비동_가곡계산서" xfId="6295"/>
    <cellStyle name="_용정2p3(아포)_판교1교(광양-p1,6직접)_설비동_반응조" xfId="6296"/>
    <cellStyle name="_용정2p3(아포)_판교1교(광양-p1,6직접)_설비동_반응조_가곡계산서" xfId="6297"/>
    <cellStyle name="_용정2p3(아포)_판교1교(광양-p1,6직접)_설비동_반응조_계산서" xfId="6298"/>
    <cellStyle name="_용정2p3(아포)_판교1교(광양-p1,6직접)_설비동_반응조_계산서_가곡계산서" xfId="6299"/>
    <cellStyle name="_용정2p3(아포)_판교1교(광양-p1,6직접)_설비동_반응조_무이2리계산서" xfId="6300"/>
    <cellStyle name="_용정2p3(아포)_판교1교(광양-p1,6직접)_설비동_반응조_무이2리계산서_가곡계산서" xfId="6301"/>
    <cellStyle name="_용정2p3(아포)_판교1교(광양-p1,6직접)_설비동_반응조_반응조1" xfId="6302"/>
    <cellStyle name="_용정2p3(아포)_판교1교(광양-p1,6직접)_설비동_반응조_반응조1_가곡계산서" xfId="6303"/>
    <cellStyle name="_용정2p3(아포)_판교1교(광양-p1,6직접)_설비동_반응조_반응조1_추부계산서" xfId="6304"/>
    <cellStyle name="_용정2p3(아포)_판교1교(광양-p1,6직접)_설비동_반응조_반응조1_추부계산서_가곡계산서" xfId="6305"/>
    <cellStyle name="_용정2p3(아포)_판교1교(광양-p1,6직접)_설비동_반응조_반응조1_추부계산서_계산서" xfId="6306"/>
    <cellStyle name="_용정2p3(아포)_판교1교(광양-p1,6직접)_설비동_반응조_반응조1_추부계산서_계산서_가곡계산서" xfId="6307"/>
    <cellStyle name="_용정2p3(아포)_판교1교(광양-p1,6직접)_설비동_반응조_반응조1_추부계산서_무이2리계산서" xfId="6308"/>
    <cellStyle name="_용정2p3(아포)_판교1교(광양-p1,6직접)_설비동_반응조_반응조1_추부계산서_무이2리계산서_가곡계산서" xfId="6309"/>
    <cellStyle name="_용정2p3(아포)_판교1교(광양-p1,6직접)_설비동_반응조_반응조1_추부계산서_봉양계산서" xfId="6310"/>
    <cellStyle name="_용정2p3(아포)_판교1교(광양-p1,6직접)_설비동_반응조_반응조1_추부계산서_봉양계산서_가곡계산서" xfId="6311"/>
    <cellStyle name="_용정2p3(아포)_판교1교(광양-p1,6직접)_설비동_반응조_봉양계산서" xfId="6312"/>
    <cellStyle name="_용정2p3(아포)_판교1교(광양-p1,6직접)_설비동_반응조_봉양계산서_가곡계산서" xfId="6313"/>
    <cellStyle name="_용정2p3(아포)_판교1교(광양-p1,6직접)_설비동_반응조_영월배수지" xfId="6314"/>
    <cellStyle name="_용정2p3(아포)_판교1교(광양-p1,6직접)_설비동_반응조_영월배수지_가곡계산서" xfId="6315"/>
    <cellStyle name="_용정2p3(아포)_판교1교(광양-p1,6직접)_설비동_반응조_우곡계산서" xfId="6316"/>
    <cellStyle name="_용정2p3(아포)_판교1교(광양-p1,6직접)_설비동_반응조_우곡계산서_가곡계산서" xfId="6317"/>
    <cellStyle name="_용정2p3(아포)_판교1교(광양-p1,6직접)_설비동_반응조_지진" xfId="6318"/>
    <cellStyle name="_용정2p3(아포)_판교1교(광양-p1,6직접)_설비동_반응조_지진_가곡계산서" xfId="6319"/>
    <cellStyle name="_용정2p3(아포)_판교1교(광양-p1,6직접)_설비동_반응조_지진_추부계산서" xfId="6320"/>
    <cellStyle name="_용정2p3(아포)_판교1교(광양-p1,6직접)_설비동_반응조_지진_추부계산서_가곡계산서" xfId="6321"/>
    <cellStyle name="_용정2p3(아포)_판교1교(광양-p1,6직접)_설비동_반응조_지진_추부계산서_계산서" xfId="6322"/>
    <cellStyle name="_용정2p3(아포)_판교1교(광양-p1,6직접)_설비동_반응조_지진_추부계산서_계산서_가곡계산서" xfId="6323"/>
    <cellStyle name="_용정2p3(아포)_판교1교(광양-p1,6직접)_설비동_반응조_지진_추부계산서_무이2리계산서" xfId="6324"/>
    <cellStyle name="_용정2p3(아포)_판교1교(광양-p1,6직접)_설비동_반응조_지진_추부계산서_무이2리계산서_가곡계산서" xfId="6325"/>
    <cellStyle name="_용정2p3(아포)_판교1교(광양-p1,6직접)_설비동_반응조_지진_추부계산서_봉양계산서" xfId="6326"/>
    <cellStyle name="_용정2p3(아포)_판교1교(광양-p1,6직접)_설비동_반응조_지진_추부계산서_봉양계산서_가곡계산서" xfId="6327"/>
    <cellStyle name="_용정2p3(아포)_판교1교(광양-p1,6직접)_설비동_삼가처리장" xfId="6328"/>
    <cellStyle name="_용정2p3(아포)_판교1교(광양-p1,6직접)_설비동_삼가처리장_가곡계산서" xfId="6329"/>
    <cellStyle name="_용정2p3(아포)_판교1교(광양-p1,6직접)_설비동_소양강" xfId="6330"/>
    <cellStyle name="_용정2p3(아포)_판교1교(광양-p1,6직접)_설비동_소양강_가곡계산서" xfId="6331"/>
    <cellStyle name="_용정2p3(아포)_판교1교(광양-p1,6직접)_설비동_스크린실" xfId="6332"/>
    <cellStyle name="_용정2p3(아포)_판교1교(광양-p1,6직접)_설비동_스크린실_가곡계산서" xfId="6333"/>
    <cellStyle name="_용정2p3(아포)_판교1교(광양-p1,6직접)_설비동_스크린실_오음리하수처리장" xfId="6334"/>
    <cellStyle name="_용정2p3(아포)_판교1교(광양-p1,6직접)_설비동_스크린실_오음리하수처리장_가곡계산서" xfId="6335"/>
    <cellStyle name="_용정2p3(아포)_판교1교(광양-p1,6직접)_설비동_스크린실_화천봉오리" xfId="6336"/>
    <cellStyle name="_용정2p3(아포)_판교1교(광양-p1,6직접)_설비동_스크린실_화천봉오리_가곡계산서" xfId="6337"/>
    <cellStyle name="_용정2p3(아포)_판교1교(광양-p1,6직접)_설비동_오음리하수처리장" xfId="6338"/>
    <cellStyle name="_용정2p3(아포)_판교1교(광양-p1,6직접)_설비동_오음리하수처리장_가곡계산서" xfId="6339"/>
    <cellStyle name="_용정2p3(아포)_판교1교(광양-p1,6직접)_설비동_추부계산서" xfId="6340"/>
    <cellStyle name="_용정2p3(아포)_판교1교(광양-p1,6직접)_설비동_추부계산서_가곡계산서" xfId="6341"/>
    <cellStyle name="_용정2p3(아포)_판교1교(광양-p1,6직접)_설비동_추부계산서_계산서" xfId="6342"/>
    <cellStyle name="_용정2p3(아포)_판교1교(광양-p1,6직접)_설비동_추부계산서_계산서_가곡계산서" xfId="6343"/>
    <cellStyle name="_용정2p3(아포)_판교1교(광양-p1,6직접)_설비동_추부계산서_무이2리계산서" xfId="6344"/>
    <cellStyle name="_용정2p3(아포)_판교1교(광양-p1,6직접)_설비동_추부계산서_무이2리계산서_가곡계산서" xfId="6345"/>
    <cellStyle name="_용정2p3(아포)_판교1교(광양-p1,6직접)_설비동_추부계산서_봉양계산서" xfId="6346"/>
    <cellStyle name="_용정2p3(아포)_판교1교(광양-p1,6직접)_설비동_추부계산서_봉양계산서_가곡계산서" xfId="6347"/>
    <cellStyle name="_용정2p3(아포)_판교1교(광양-p1,6직접)_설비동_화천봉오리" xfId="6348"/>
    <cellStyle name="_용정2p3(아포)_판교1교(광양-p1,6직접)_설비동_화천봉오리_가곡계산서" xfId="6349"/>
    <cellStyle name="_용정2p3(아포)_판교1교(광양-p1,6직접)_영월배수지" xfId="6350"/>
    <cellStyle name="_용정2p3(아포)_판교1교(광양-p1,6직접)_영월배수지_가곡계산서" xfId="6351"/>
    <cellStyle name="_용정2p3(아포)_판교1교(광양-p1,6직접)_오음리하수처리장" xfId="6352"/>
    <cellStyle name="_용정2p3(아포)_판교1교(광양-p1,6직접)_오음리하수처리장_가곡계산서" xfId="6353"/>
    <cellStyle name="_용정2p3(아포)_판교1교(광양-p1,6직접)_우곡계산서" xfId="6354"/>
    <cellStyle name="_용정2p3(아포)_판교1교(광양-p1,6직접)_우곡계산서_가곡계산서" xfId="6355"/>
    <cellStyle name="_용정2p3(아포)_판교1교(광양-p1,6직접)_지진" xfId="6356"/>
    <cellStyle name="_용정2p3(아포)_판교1교(광양-p1,6직접)_지진_가곡계산서" xfId="6357"/>
    <cellStyle name="_용정2p3(아포)_판교1교(광양-p1,6직접)_지진_추부계산서" xfId="6358"/>
    <cellStyle name="_용정2p3(아포)_판교1교(광양-p1,6직접)_지진_추부계산서_가곡계산서" xfId="6359"/>
    <cellStyle name="_용정2p3(아포)_판교1교(광양-p1,6직접)_지진_추부계산서_계산서" xfId="6360"/>
    <cellStyle name="_용정2p3(아포)_판교1교(광양-p1,6직접)_지진_추부계산서_계산서_가곡계산서" xfId="6361"/>
    <cellStyle name="_용정2p3(아포)_판교1교(광양-p1,6직접)_지진_추부계산서_무이2리계산서" xfId="6362"/>
    <cellStyle name="_용정2p3(아포)_판교1교(광양-p1,6직접)_지진_추부계산서_무이2리계산서_가곡계산서" xfId="6363"/>
    <cellStyle name="_용정2p3(아포)_판교1교(광양-p1,6직접)_지진_추부계산서_봉양계산서" xfId="6364"/>
    <cellStyle name="_용정2p3(아포)_판교1교(광양-p1,6직접)_지진_추부계산서_봉양계산서_가곡계산서" xfId="6365"/>
    <cellStyle name="_용정2p3(아포)_판교1교(광양-p1,6직접)_화천봉오리" xfId="6366"/>
    <cellStyle name="_용정2p3(아포)_판교1교(광양-p1,6직접)_화천봉오리_가곡계산서" xfId="6367"/>
    <cellStyle name="_용정2p3(아포)_하수처리장" xfId="6368"/>
    <cellStyle name="_용정2p3(아포)_하수처리장_가곡계산서" xfId="6369"/>
    <cellStyle name="_용정2p3(아포)_하수처리장_오음리하수처리장" xfId="6370"/>
    <cellStyle name="_용정2p3(아포)_하수처리장_오음리하수처리장_가곡계산서" xfId="6371"/>
    <cellStyle name="_용정2p3(아포)_화천봉오리" xfId="6372"/>
    <cellStyle name="_용정2p3(아포)_화천봉오리_가곡계산서" xfId="6373"/>
    <cellStyle name="_용정2p3(아포)_효포가압장" xfId="6374"/>
    <cellStyle name="_용정2p3(아포)_효포가압장_가곡계산서" xfId="6375"/>
    <cellStyle name="_용정2p3(아포)_효포가압장_계산서" xfId="6376"/>
    <cellStyle name="_용정2p3(아포)_효포가압장_계산서_가곡계산서" xfId="6377"/>
    <cellStyle name="_용정2p3(아포)_효포가압장_무이2리계산서" xfId="6378"/>
    <cellStyle name="_용정2p3(아포)_효포가압장_무이2리계산서_가곡계산서" xfId="6379"/>
    <cellStyle name="_용정2p3(아포)_효포가압장_봉양계산서" xfId="6380"/>
    <cellStyle name="_용정2p3(아포)_효포가압장_봉양계산서_가곡계산서" xfId="6381"/>
    <cellStyle name="_용정2p3(아포)_효포가압장_삼가처리장" xfId="6382"/>
    <cellStyle name="_용정2p3(아포)_효포가압장_삼가처리장_가곡계산서" xfId="6383"/>
    <cellStyle name="_용정2p3(아포)_효포가압장_신기계산서(최종)" xfId="6384"/>
    <cellStyle name="_용정2p3(아포)_효포가압장_신기계산서(최종)_가곡계산서" xfId="6385"/>
    <cellStyle name="_용정2p3(아포)_효포가압장_영월배수지" xfId="6386"/>
    <cellStyle name="_용정2p3(아포)_효포가압장_영월배수지_가곡계산서" xfId="6387"/>
    <cellStyle name="_용정2p3(아포)_효포가압장_우곡계산서" xfId="6388"/>
    <cellStyle name="_용정2p3(아포)_효포가압장_우곡계산서_가곡계산서" xfId="6389"/>
    <cellStyle name="_용정2p3(아포)_효포가압장_유입부(최종)" xfId="6390"/>
    <cellStyle name="_용정2p3(아포)_효포가압장_유입부(최종)_가곡계산서" xfId="6391"/>
    <cellStyle name="_용정2p3(아포)_효포가압장_유입부(최종)_삼가처리장" xfId="6392"/>
    <cellStyle name="_용정2p3(아포)_효포가압장_유입부(최종)_삼가처리장_가곡계산서" xfId="6393"/>
    <cellStyle name="_용정2p3(아포)_효포가압장_유입부(최종)_하수처리장" xfId="6394"/>
    <cellStyle name="_용정2p3(아포)_효포가압장_유입부(최종)_하수처리장_가곡계산서" xfId="6395"/>
    <cellStyle name="_용정2p3(아포)_효포가압장_유입부(최종)_하수처리장_오음리하수처리장" xfId="6396"/>
    <cellStyle name="_용정2p3(아포)_효포가압장_유입부(최종)_하수처리장_오음리하수처리장_가곡계산서" xfId="6397"/>
    <cellStyle name="_용정2p3(아포)_효포가압장_유입부(최종)_화천봉오리" xfId="6398"/>
    <cellStyle name="_용정2p3(아포)_효포가압장_유입부(최종)_화천봉오리_가곡계산서" xfId="6399"/>
    <cellStyle name="_용정2p3(아포)_효포가압장_하수처리장" xfId="6400"/>
    <cellStyle name="_용정2p3(아포)_효포가압장_하수처리장_가곡계산서" xfId="6401"/>
    <cellStyle name="_용정2p3(아포)_효포가압장_하수처리장_오음리하수처리장" xfId="6402"/>
    <cellStyle name="_용정2p3(아포)_효포가압장_하수처리장_오음리하수처리장_가곡계산서" xfId="6403"/>
    <cellStyle name="_용정2p3(아포)_효포가압장_화천봉오리" xfId="6404"/>
    <cellStyle name="_용정2p3(아포)_효포가압장_화천봉오리_가곡계산서" xfId="6405"/>
    <cellStyle name="_우수공(각종토공)" xfId="6406"/>
    <cellStyle name="_우수공(각종토공산출)" xfId="6407"/>
    <cellStyle name="_우수공사1-11" xfId="6408"/>
    <cellStyle name="_우수공사1-11 2" xfId="6409"/>
    <cellStyle name="_우수공사1-11 3" xfId="28907"/>
    <cellStyle name="_우수공사1-11 4" xfId="28908"/>
    <cellStyle name="_우수공사1-11 5" xfId="28909"/>
    <cellStyle name="_우수공사1-11 6" xfId="28910"/>
    <cellStyle name="_우수공사1-11 7" xfId="28911"/>
    <cellStyle name="_우수공사1-11 8" xfId="28912"/>
    <cellStyle name="_우수공사1-11_002 배수공(1공구)" xfId="6410"/>
    <cellStyle name="_우수공사1-11_002 배수공(1공구) 2" xfId="6411"/>
    <cellStyle name="_우수공사1-11_002 배수공(1공구) 3" xfId="28913"/>
    <cellStyle name="_우수공사1-11_002 배수공(1공구) 4" xfId="28914"/>
    <cellStyle name="_우수공사1-11_002 배수공(1공구) 5" xfId="28915"/>
    <cellStyle name="_우수공사1-11_002 배수공(1공구) 6" xfId="28916"/>
    <cellStyle name="_우수공사1-11_002 배수공(1공구) 7" xfId="28917"/>
    <cellStyle name="_우수공사1-11_002 배수공(1공구) 8" xfId="28918"/>
    <cellStyle name="_우수공사1-11_002 배수공(1공구)_날개벽" xfId="6412"/>
    <cellStyle name="_우수공사1-11_002 배수공(1공구)_날개벽 2" xfId="6413"/>
    <cellStyle name="_우수공사1-11_002 배수공(1공구)_날개벽 3" xfId="28919"/>
    <cellStyle name="_우수공사1-11_002 배수공(1공구)_날개벽 4" xfId="28920"/>
    <cellStyle name="_우수공사1-11_002 배수공(1공구)_날개벽 5" xfId="28921"/>
    <cellStyle name="_우수공사1-11_002 배수공(1공구)_날개벽 6" xfId="28922"/>
    <cellStyle name="_우수공사1-11_002 배수공(1공구)_날개벽 7" xfId="28923"/>
    <cellStyle name="_우수공사1-11_002 배수공(1공구)_날개벽 8" xfId="28924"/>
    <cellStyle name="_우수공사1-11_날개벽" xfId="6414"/>
    <cellStyle name="_우수공사1-11_날개벽 2" xfId="6415"/>
    <cellStyle name="_우수공사1-11_날개벽 3" xfId="28925"/>
    <cellStyle name="_우수공사1-11_날개벽 4" xfId="28926"/>
    <cellStyle name="_우수공사1-11_날개벽 5" xfId="28927"/>
    <cellStyle name="_우수공사1-11_날개벽 6" xfId="28928"/>
    <cellStyle name="_우수공사1-11_날개벽 7" xfId="28929"/>
    <cellStyle name="_우수공사1-11_날개벽 8" xfId="28930"/>
    <cellStyle name="_우수공사1-4" xfId="6416"/>
    <cellStyle name="_우수공사1-4 2" xfId="6417"/>
    <cellStyle name="_우수공사1-4 3" xfId="28931"/>
    <cellStyle name="_우수공사1-4 4" xfId="28932"/>
    <cellStyle name="_우수공사1-4 5" xfId="28933"/>
    <cellStyle name="_우수공사1-4 6" xfId="28934"/>
    <cellStyle name="_우수공사1-4 7" xfId="28935"/>
    <cellStyle name="_우수공사1-4 8" xfId="28936"/>
    <cellStyle name="_우수공사1-4_002 배수공(1공구)" xfId="6418"/>
    <cellStyle name="_우수공사1-4_002 배수공(1공구) 2" xfId="6419"/>
    <cellStyle name="_우수공사1-4_002 배수공(1공구) 3" xfId="28937"/>
    <cellStyle name="_우수공사1-4_002 배수공(1공구) 4" xfId="28938"/>
    <cellStyle name="_우수공사1-4_002 배수공(1공구) 5" xfId="28939"/>
    <cellStyle name="_우수공사1-4_002 배수공(1공구) 6" xfId="28940"/>
    <cellStyle name="_우수공사1-4_002 배수공(1공구) 7" xfId="28941"/>
    <cellStyle name="_우수공사1-4_002 배수공(1공구) 8" xfId="28942"/>
    <cellStyle name="_우수공사1-4_002 배수공(1공구)_날개벽" xfId="6420"/>
    <cellStyle name="_우수공사1-4_002 배수공(1공구)_날개벽 2" xfId="6421"/>
    <cellStyle name="_우수공사1-4_002 배수공(1공구)_날개벽 3" xfId="28943"/>
    <cellStyle name="_우수공사1-4_002 배수공(1공구)_날개벽 4" xfId="28944"/>
    <cellStyle name="_우수공사1-4_002 배수공(1공구)_날개벽 5" xfId="28945"/>
    <cellStyle name="_우수공사1-4_002 배수공(1공구)_날개벽 6" xfId="28946"/>
    <cellStyle name="_우수공사1-4_002 배수공(1공구)_날개벽 7" xfId="28947"/>
    <cellStyle name="_우수공사1-4_002 배수공(1공구)_날개벽 8" xfId="28948"/>
    <cellStyle name="_우수공사1-4_날개벽" xfId="6422"/>
    <cellStyle name="_우수공사1-4_날개벽 2" xfId="6423"/>
    <cellStyle name="_우수공사1-4_날개벽 3" xfId="28949"/>
    <cellStyle name="_우수공사1-4_날개벽 4" xfId="28950"/>
    <cellStyle name="_우수공사1-4_날개벽 5" xfId="28951"/>
    <cellStyle name="_우수공사1-4_날개벽 6" xfId="28952"/>
    <cellStyle name="_우수공사1-4_날개벽 7" xfId="28953"/>
    <cellStyle name="_우수공사1-4_날개벽 8" xfId="28954"/>
    <cellStyle name="_우수공의 백업" xfId="6424"/>
    <cellStyle name="_우수관로공(남해A우수신설)" xfId="6425"/>
    <cellStyle name="_우수관로공(남해B우수개량)" xfId="6426"/>
    <cellStyle name="_우수토공" xfId="6427"/>
    <cellStyle name="_우수토실(A-LINE)집계표" xfId="6428"/>
    <cellStyle name="_우수토실(B-LINE)집계표" xfId="6429"/>
    <cellStyle name="_우수토실(E-LINE)집계표" xfId="6430"/>
    <cellStyle name="_우수토실폐쇄" xfId="6431"/>
    <cellStyle name="_우수토실폐쇄_006_부대공(1BL)2" xfId="6432"/>
    <cellStyle name="_우수토실폐쇄_수량산출서(가담2리)" xfId="6433"/>
    <cellStyle name="_우수토실폐쇄_수량산출서(가담2리)_006_부대공(1BL)2" xfId="6434"/>
    <cellStyle name="_우수토실폐쇄_수량산출서(가담2리)_수량산출서(가담2리)" xfId="6435"/>
    <cellStyle name="_우수토실폐쇄_수량산출서(가담2리)_수량산출서(가담2리)_006_부대공(1BL)2" xfId="6436"/>
    <cellStyle name="_우수토실폐쇄_수량산출서(가담2리)_수량산출서(가담2리)_오수본관수량산출(가담2)" xfId="6437"/>
    <cellStyle name="_우수토실폐쇄_수량산출서(가담2리)_수량산출서(가담2리)_오수본관수량산출(가담2)_006_부대공(1BL)2" xfId="6438"/>
    <cellStyle name="_우수토실폐쇄_수량산출서(곡교리)" xfId="6439"/>
    <cellStyle name="_우수토실폐쇄_수량산출서(곡교리)_006_부대공(1BL)2" xfId="6440"/>
    <cellStyle name="_우수토실폐쇄_수량산출서(곡교리)_수량산출서(가담2리)" xfId="6441"/>
    <cellStyle name="_우수토실폐쇄_수량산출서(곡교리)_수량산출서(가담2리)_006_부대공(1BL)2" xfId="6442"/>
    <cellStyle name="_우수토실폐쇄_수량산출서(곡교리)_수량산출서(가담2리)_오수본관수량산출(가담2)" xfId="6443"/>
    <cellStyle name="_우수토실폐쇄_수량산출서(곡교리)_수량산출서(가담2리)_오수본관수량산출(가담2)_006_부대공(1BL)2" xfId="6444"/>
    <cellStyle name="_우수토실폐쇄_오수본관수량산출(가담2)" xfId="6445"/>
    <cellStyle name="_우수토실폐쇄_오수본관수량산출(가담2)_006_부대공(1BL)2" xfId="6446"/>
    <cellStyle name="_우오수공수량산출(고매)" xfId="6447"/>
    <cellStyle name="_운반비" xfId="6448"/>
    <cellStyle name="_운반비_총괄자재" xfId="6449"/>
    <cellStyle name="_웅촌앵미들수량(최종)" xfId="6450"/>
    <cellStyle name="_웅촌앵미들수량(최종) 2" xfId="6451"/>
    <cellStyle name="_웅촌앵미들수량(최종) 3" xfId="28955"/>
    <cellStyle name="_웅촌앵미들수량(최종) 4" xfId="28956"/>
    <cellStyle name="_웅촌앵미들수량(최종) 5" xfId="28957"/>
    <cellStyle name="_웅촌앵미들수량(최종) 6" xfId="28958"/>
    <cellStyle name="_웅촌앵미들수량(최종) 7" xfId="28959"/>
    <cellStyle name="_웅촌앵미들수량(최종) 8" xfId="28960"/>
    <cellStyle name="_웅촌앵미들수량(최종)_00.배수설비공" xfId="6452"/>
    <cellStyle name="_웅촌앵미들수량(최종)_00.배수설비공 2" xfId="28961"/>
    <cellStyle name="_웅촌앵미들수량(최종)_00.배수설비공 3" xfId="28962"/>
    <cellStyle name="_웅촌앵미들수량(최종)_00.배수설비공 4" xfId="28963"/>
    <cellStyle name="_웅촌앵미들수량(최종)_00.배수설비공 5" xfId="28964"/>
    <cellStyle name="_웅촌앵미들수량(최종)_00.배수설비공 6" xfId="28965"/>
    <cellStyle name="_웅촌앵미들수량(최종)_00.배수설비공 7" xfId="28966"/>
    <cellStyle name="_웅촌앵미들수량(최종)_00.배수설비공 8" xfId="28967"/>
    <cellStyle name="_웅촌앵미들수량(최종)_013.관로공(일과)" xfId="6453"/>
    <cellStyle name="_웅촌앵미들수량(최종)_013.관로공(일과) 2" xfId="28968"/>
    <cellStyle name="_웅촌앵미들수량(최종)_013.관로공(일과) 3" xfId="28969"/>
    <cellStyle name="_웅촌앵미들수량(최종)_013.관로공(일과) 4" xfId="28970"/>
    <cellStyle name="_웅촌앵미들수량(최종)_013.관로공(일과) 5" xfId="28971"/>
    <cellStyle name="_웅촌앵미들수량(최종)_013.관로공(일과) 6" xfId="28972"/>
    <cellStyle name="_웅촌앵미들수량(최종)_013.관로공(일과) 7" xfId="28973"/>
    <cellStyle name="_웅촌앵미들수량(최종)_013.관로공(일과) 8" xfId="28974"/>
    <cellStyle name="_웅촌앵미들수량(최종)_013.관로공(화순)" xfId="6454"/>
    <cellStyle name="_웅촌앵미들수량(최종)_013.관로공(화순) 2" xfId="28975"/>
    <cellStyle name="_웅촌앵미들수량(최종)_013.관로공(화순) 3" xfId="28976"/>
    <cellStyle name="_웅촌앵미들수량(최종)_013.관로공(화순) 4" xfId="28977"/>
    <cellStyle name="_웅촌앵미들수량(최종)_013.관로공(화순) 5" xfId="28978"/>
    <cellStyle name="_웅촌앵미들수량(최종)_013.관로공(화순) 6" xfId="28979"/>
    <cellStyle name="_웅촌앵미들수량(최종)_013.관로공(화순) 7" xfId="28980"/>
    <cellStyle name="_웅촌앵미들수량(최종)_013.관로공(화순) 8" xfId="28981"/>
    <cellStyle name="_웅촌앵미들수량(최종)_02.토공" xfId="6455"/>
    <cellStyle name="_웅촌앵미들수량(최종)_02.토공 2" xfId="28982"/>
    <cellStyle name="_웅촌앵미들수량(최종)_02.토공 3" xfId="28983"/>
    <cellStyle name="_웅촌앵미들수량(최종)_02.토공 4" xfId="28984"/>
    <cellStyle name="_웅촌앵미들수량(최종)_02.토공 5" xfId="28985"/>
    <cellStyle name="_웅촌앵미들수량(최종)_02.토공 6" xfId="28986"/>
    <cellStyle name="_웅촌앵미들수량(최종)_02.토공 7" xfId="28987"/>
    <cellStyle name="_웅촌앵미들수량(최종)_02.토공 8" xfId="28988"/>
    <cellStyle name="_웅촌앵미들수량(최종)_03.관로공" xfId="6456"/>
    <cellStyle name="_웅촌앵미들수량(최종)_03.관로공 2" xfId="28989"/>
    <cellStyle name="_웅촌앵미들수량(최종)_03.관로공 3" xfId="28990"/>
    <cellStyle name="_웅촌앵미들수량(최종)_03.관로공 4" xfId="28991"/>
    <cellStyle name="_웅촌앵미들수량(최종)_03.관로공 5" xfId="28992"/>
    <cellStyle name="_웅촌앵미들수량(최종)_03.관로공 6" xfId="28993"/>
    <cellStyle name="_웅촌앵미들수량(최종)_03.관로공 7" xfId="28994"/>
    <cellStyle name="_웅촌앵미들수량(최종)_03.관로공 8" xfId="28995"/>
    <cellStyle name="_웅촌앵미들수량(최종)_05.구조물공" xfId="6457"/>
    <cellStyle name="_웅촌앵미들수량(최종)_05.구조물공 2" xfId="6458"/>
    <cellStyle name="_웅촌앵미들수량(최종)_05.구조물공 3" xfId="28996"/>
    <cellStyle name="_웅촌앵미들수량(최종)_05.구조물공 4" xfId="28997"/>
    <cellStyle name="_웅촌앵미들수량(최종)_05.구조물공 5" xfId="28998"/>
    <cellStyle name="_웅촌앵미들수량(최종)_05.구조물공 6" xfId="28999"/>
    <cellStyle name="_웅촌앵미들수량(최종)_05.구조물공 7" xfId="29000"/>
    <cellStyle name="_웅촌앵미들수량(최종)_05.구조물공 8" xfId="29001"/>
    <cellStyle name="_웅촌앵미들수량(최종)_05.구조물공_00.배수설비공" xfId="6459"/>
    <cellStyle name="_웅촌앵미들수량(최종)_05.구조물공_00.배수설비공 2" xfId="29002"/>
    <cellStyle name="_웅촌앵미들수량(최종)_05.구조물공_00.배수설비공 3" xfId="29003"/>
    <cellStyle name="_웅촌앵미들수량(최종)_05.구조물공_00.배수설비공 4" xfId="29004"/>
    <cellStyle name="_웅촌앵미들수량(최종)_05.구조물공_00.배수설비공 5" xfId="29005"/>
    <cellStyle name="_웅촌앵미들수량(최종)_05.구조물공_00.배수설비공 6" xfId="29006"/>
    <cellStyle name="_웅촌앵미들수량(최종)_05.구조물공_00.배수설비공 7" xfId="29007"/>
    <cellStyle name="_웅촌앵미들수량(최종)_05.구조물공_00.배수설비공 8" xfId="29008"/>
    <cellStyle name="_웅촌앵미들수량(최종)_05.구조물공_013.관로공(일과)" xfId="6460"/>
    <cellStyle name="_웅촌앵미들수량(최종)_05.구조물공_013.관로공(일과) 2" xfId="29009"/>
    <cellStyle name="_웅촌앵미들수량(최종)_05.구조물공_013.관로공(일과) 3" xfId="29010"/>
    <cellStyle name="_웅촌앵미들수량(최종)_05.구조물공_013.관로공(일과) 4" xfId="29011"/>
    <cellStyle name="_웅촌앵미들수량(최종)_05.구조물공_013.관로공(일과) 5" xfId="29012"/>
    <cellStyle name="_웅촌앵미들수량(최종)_05.구조물공_013.관로공(일과) 6" xfId="29013"/>
    <cellStyle name="_웅촌앵미들수량(최종)_05.구조물공_013.관로공(일과) 7" xfId="29014"/>
    <cellStyle name="_웅촌앵미들수량(최종)_05.구조물공_013.관로공(일과) 8" xfId="29015"/>
    <cellStyle name="_웅촌앵미들수량(최종)_05.구조물공_013.관로공(화순)" xfId="6461"/>
    <cellStyle name="_웅촌앵미들수량(최종)_05.구조물공_013.관로공(화순) 2" xfId="29016"/>
    <cellStyle name="_웅촌앵미들수량(최종)_05.구조물공_013.관로공(화순) 3" xfId="29017"/>
    <cellStyle name="_웅촌앵미들수량(최종)_05.구조물공_013.관로공(화순) 4" xfId="29018"/>
    <cellStyle name="_웅촌앵미들수량(최종)_05.구조물공_013.관로공(화순) 5" xfId="29019"/>
    <cellStyle name="_웅촌앵미들수량(최종)_05.구조물공_013.관로공(화순) 6" xfId="29020"/>
    <cellStyle name="_웅촌앵미들수량(최종)_05.구조물공_013.관로공(화순) 7" xfId="29021"/>
    <cellStyle name="_웅촌앵미들수량(최종)_05.구조물공_013.관로공(화순) 8" xfId="29022"/>
    <cellStyle name="_웅촌앵미들수량(최종)_05.구조물공_02.토공" xfId="6462"/>
    <cellStyle name="_웅촌앵미들수량(최종)_05.구조물공_02.토공 2" xfId="29023"/>
    <cellStyle name="_웅촌앵미들수량(최종)_05.구조물공_02.토공 3" xfId="29024"/>
    <cellStyle name="_웅촌앵미들수량(최종)_05.구조물공_02.토공 4" xfId="29025"/>
    <cellStyle name="_웅촌앵미들수량(최종)_05.구조물공_02.토공 5" xfId="29026"/>
    <cellStyle name="_웅촌앵미들수량(최종)_05.구조물공_02.토공 6" xfId="29027"/>
    <cellStyle name="_웅촌앵미들수량(최종)_05.구조물공_02.토공 7" xfId="29028"/>
    <cellStyle name="_웅촌앵미들수량(최종)_05.구조물공_02.토공 8" xfId="29029"/>
    <cellStyle name="_웅촌앵미들수량(최종)_05.구조물공_03.관로공" xfId="6463"/>
    <cellStyle name="_웅촌앵미들수량(최종)_05.구조물공_03.관로공 2" xfId="29030"/>
    <cellStyle name="_웅촌앵미들수량(최종)_05.구조물공_03.관로공 3" xfId="29031"/>
    <cellStyle name="_웅촌앵미들수량(최종)_05.구조물공_03.관로공 4" xfId="29032"/>
    <cellStyle name="_웅촌앵미들수량(최종)_05.구조물공_03.관로공 5" xfId="29033"/>
    <cellStyle name="_웅촌앵미들수량(최종)_05.구조물공_03.관로공 6" xfId="29034"/>
    <cellStyle name="_웅촌앵미들수량(최종)_05.구조물공_03.관로공 7" xfId="29035"/>
    <cellStyle name="_웅촌앵미들수량(최종)_05.구조물공_03.관로공 8" xfId="29036"/>
    <cellStyle name="_웅촌앵미들수량(최종)_05.구조물공_관로공BOQ" xfId="6464"/>
    <cellStyle name="_웅촌앵미들수량(최종)_05.구조물공_관로공BOQ 2" xfId="29037"/>
    <cellStyle name="_웅촌앵미들수량(최종)_05.구조물공_관로공BOQ 3" xfId="29038"/>
    <cellStyle name="_웅촌앵미들수량(최종)_05.구조물공_관로공BOQ 4" xfId="29039"/>
    <cellStyle name="_웅촌앵미들수량(최종)_05.구조물공_관로공BOQ 5" xfId="29040"/>
    <cellStyle name="_웅촌앵미들수량(최종)_05.구조물공_관로공BOQ 6" xfId="29041"/>
    <cellStyle name="_웅촌앵미들수량(최종)_05.구조물공_관로공BOQ 7" xfId="29042"/>
    <cellStyle name="_웅촌앵미들수량(최종)_05.구조물공_관로공BOQ 8" xfId="29043"/>
    <cellStyle name="_웅촌앵미들수량(최종)_05.구조물공_관로수량집계" xfId="6465"/>
    <cellStyle name="_웅촌앵미들수량(최종)_05.구조물공_관로수량집계 2" xfId="29044"/>
    <cellStyle name="_웅촌앵미들수량(최종)_05.구조물공_관로수량집계 3" xfId="29045"/>
    <cellStyle name="_웅촌앵미들수량(최종)_05.구조물공_관로수량집계 4" xfId="29046"/>
    <cellStyle name="_웅촌앵미들수량(최종)_05.구조물공_관로수량집계 5" xfId="29047"/>
    <cellStyle name="_웅촌앵미들수량(최종)_05.구조물공_관로수량집계 6" xfId="29048"/>
    <cellStyle name="_웅촌앵미들수량(최종)_05.구조물공_관로수량집계 7" xfId="29049"/>
    <cellStyle name="_웅촌앵미들수량(최종)_05.구조물공_관로수량집계 8" xfId="29050"/>
    <cellStyle name="_웅촌앵미들수량(최종)_05.구조물공_내역적용수량" xfId="6466"/>
    <cellStyle name="_웅촌앵미들수량(최종)_05.구조물공_내역적용수량 2" xfId="29051"/>
    <cellStyle name="_웅촌앵미들수량(최종)_05.구조물공_내역적용수량 3" xfId="29052"/>
    <cellStyle name="_웅촌앵미들수량(최종)_05.구조물공_내역적용수량 4" xfId="29053"/>
    <cellStyle name="_웅촌앵미들수량(최종)_05.구조물공_내역적용수량 5" xfId="29054"/>
    <cellStyle name="_웅촌앵미들수량(최종)_05.구조물공_내역적용수량 6" xfId="29055"/>
    <cellStyle name="_웅촌앵미들수량(최종)_05.구조물공_내역적용수량 7" xfId="29056"/>
    <cellStyle name="_웅촌앵미들수량(최종)_05.구조물공_내역적용수량 8" xfId="29057"/>
    <cellStyle name="_웅촌앵미들수량(최종)_2-4.맨홀토공" xfId="6467"/>
    <cellStyle name="_웅촌앵미들수량(최종)_2-4.맨홀토공 2" xfId="6468"/>
    <cellStyle name="_웅촌앵미들수량(최종)_2-4.맨홀토공 3" xfId="29058"/>
    <cellStyle name="_웅촌앵미들수량(최종)_2-4.맨홀토공 4" xfId="29059"/>
    <cellStyle name="_웅촌앵미들수량(최종)_2-4.맨홀토공 5" xfId="29060"/>
    <cellStyle name="_웅촌앵미들수량(최종)_2-4.맨홀토공 6" xfId="29061"/>
    <cellStyle name="_웅촌앵미들수량(최종)_2-4.맨홀토공 7" xfId="29062"/>
    <cellStyle name="_웅촌앵미들수량(최종)_2-4.맨홀토공 8" xfId="29063"/>
    <cellStyle name="_웅촌앵미들수량(최종)_2-4.맨홀토공_00.배수설비공" xfId="6469"/>
    <cellStyle name="_웅촌앵미들수량(최종)_2-4.맨홀토공_00.배수설비공 2" xfId="29064"/>
    <cellStyle name="_웅촌앵미들수량(최종)_2-4.맨홀토공_00.배수설비공 3" xfId="29065"/>
    <cellStyle name="_웅촌앵미들수량(최종)_2-4.맨홀토공_00.배수설비공 4" xfId="29066"/>
    <cellStyle name="_웅촌앵미들수량(최종)_2-4.맨홀토공_00.배수설비공 5" xfId="29067"/>
    <cellStyle name="_웅촌앵미들수량(최종)_2-4.맨홀토공_00.배수설비공 6" xfId="29068"/>
    <cellStyle name="_웅촌앵미들수량(최종)_2-4.맨홀토공_00.배수설비공 7" xfId="29069"/>
    <cellStyle name="_웅촌앵미들수량(최종)_2-4.맨홀토공_00.배수설비공 8" xfId="29070"/>
    <cellStyle name="_웅촌앵미들수량(최종)_2-4.맨홀토공_013.관로공(일과)" xfId="6470"/>
    <cellStyle name="_웅촌앵미들수량(최종)_2-4.맨홀토공_013.관로공(일과) 2" xfId="29071"/>
    <cellStyle name="_웅촌앵미들수량(최종)_2-4.맨홀토공_013.관로공(일과) 3" xfId="29072"/>
    <cellStyle name="_웅촌앵미들수량(최종)_2-4.맨홀토공_013.관로공(일과) 4" xfId="29073"/>
    <cellStyle name="_웅촌앵미들수량(최종)_2-4.맨홀토공_013.관로공(일과) 5" xfId="29074"/>
    <cellStyle name="_웅촌앵미들수량(최종)_2-4.맨홀토공_013.관로공(일과) 6" xfId="29075"/>
    <cellStyle name="_웅촌앵미들수량(최종)_2-4.맨홀토공_013.관로공(일과) 7" xfId="29076"/>
    <cellStyle name="_웅촌앵미들수량(최종)_2-4.맨홀토공_013.관로공(일과) 8" xfId="29077"/>
    <cellStyle name="_웅촌앵미들수량(최종)_2-4.맨홀토공_013.관로공(화순)" xfId="6471"/>
    <cellStyle name="_웅촌앵미들수량(최종)_2-4.맨홀토공_013.관로공(화순) 2" xfId="29078"/>
    <cellStyle name="_웅촌앵미들수량(최종)_2-4.맨홀토공_013.관로공(화순) 3" xfId="29079"/>
    <cellStyle name="_웅촌앵미들수량(최종)_2-4.맨홀토공_013.관로공(화순) 4" xfId="29080"/>
    <cellStyle name="_웅촌앵미들수량(최종)_2-4.맨홀토공_013.관로공(화순) 5" xfId="29081"/>
    <cellStyle name="_웅촌앵미들수량(최종)_2-4.맨홀토공_013.관로공(화순) 6" xfId="29082"/>
    <cellStyle name="_웅촌앵미들수량(최종)_2-4.맨홀토공_013.관로공(화순) 7" xfId="29083"/>
    <cellStyle name="_웅촌앵미들수량(최종)_2-4.맨홀토공_013.관로공(화순) 8" xfId="29084"/>
    <cellStyle name="_웅촌앵미들수량(최종)_2-4.맨홀토공_02.토공" xfId="6472"/>
    <cellStyle name="_웅촌앵미들수량(최종)_2-4.맨홀토공_02.토공 2" xfId="29085"/>
    <cellStyle name="_웅촌앵미들수량(최종)_2-4.맨홀토공_02.토공 3" xfId="29086"/>
    <cellStyle name="_웅촌앵미들수량(최종)_2-4.맨홀토공_02.토공 4" xfId="29087"/>
    <cellStyle name="_웅촌앵미들수량(최종)_2-4.맨홀토공_02.토공 5" xfId="29088"/>
    <cellStyle name="_웅촌앵미들수량(최종)_2-4.맨홀토공_02.토공 6" xfId="29089"/>
    <cellStyle name="_웅촌앵미들수량(최종)_2-4.맨홀토공_02.토공 7" xfId="29090"/>
    <cellStyle name="_웅촌앵미들수량(최종)_2-4.맨홀토공_02.토공 8" xfId="29091"/>
    <cellStyle name="_웅촌앵미들수량(최종)_2-4.맨홀토공_03.관로공" xfId="6473"/>
    <cellStyle name="_웅촌앵미들수량(최종)_2-4.맨홀토공_03.관로공 2" xfId="29092"/>
    <cellStyle name="_웅촌앵미들수량(최종)_2-4.맨홀토공_03.관로공 3" xfId="29093"/>
    <cellStyle name="_웅촌앵미들수량(최종)_2-4.맨홀토공_03.관로공 4" xfId="29094"/>
    <cellStyle name="_웅촌앵미들수량(최종)_2-4.맨홀토공_03.관로공 5" xfId="29095"/>
    <cellStyle name="_웅촌앵미들수량(최종)_2-4.맨홀토공_03.관로공 6" xfId="29096"/>
    <cellStyle name="_웅촌앵미들수량(최종)_2-4.맨홀토공_03.관로공 7" xfId="29097"/>
    <cellStyle name="_웅촌앵미들수량(최종)_2-4.맨홀토공_03.관로공 8" xfId="29098"/>
    <cellStyle name="_웅촌앵미들수량(최종)_2-4.맨홀토공_관로공BOQ" xfId="6474"/>
    <cellStyle name="_웅촌앵미들수량(최종)_2-4.맨홀토공_관로공BOQ 2" xfId="29099"/>
    <cellStyle name="_웅촌앵미들수량(최종)_2-4.맨홀토공_관로공BOQ 3" xfId="29100"/>
    <cellStyle name="_웅촌앵미들수량(최종)_2-4.맨홀토공_관로공BOQ 4" xfId="29101"/>
    <cellStyle name="_웅촌앵미들수량(최종)_2-4.맨홀토공_관로공BOQ 5" xfId="29102"/>
    <cellStyle name="_웅촌앵미들수량(최종)_2-4.맨홀토공_관로공BOQ 6" xfId="29103"/>
    <cellStyle name="_웅촌앵미들수량(최종)_2-4.맨홀토공_관로공BOQ 7" xfId="29104"/>
    <cellStyle name="_웅촌앵미들수량(최종)_2-4.맨홀토공_관로공BOQ 8" xfId="29105"/>
    <cellStyle name="_웅촌앵미들수량(최종)_2-4.맨홀토공_관로수량집계" xfId="6475"/>
    <cellStyle name="_웅촌앵미들수량(최종)_2-4.맨홀토공_관로수량집계 2" xfId="29106"/>
    <cellStyle name="_웅촌앵미들수량(최종)_2-4.맨홀토공_관로수량집계 3" xfId="29107"/>
    <cellStyle name="_웅촌앵미들수량(최종)_2-4.맨홀토공_관로수량집계 4" xfId="29108"/>
    <cellStyle name="_웅촌앵미들수량(최종)_2-4.맨홀토공_관로수량집계 5" xfId="29109"/>
    <cellStyle name="_웅촌앵미들수량(최종)_2-4.맨홀토공_관로수량집계 6" xfId="29110"/>
    <cellStyle name="_웅촌앵미들수량(최종)_2-4.맨홀토공_관로수량집계 7" xfId="29111"/>
    <cellStyle name="_웅촌앵미들수량(최종)_2-4.맨홀토공_관로수량집계 8" xfId="29112"/>
    <cellStyle name="_웅촌앵미들수량(최종)_2-4.맨홀토공_내역적용수량" xfId="6476"/>
    <cellStyle name="_웅촌앵미들수량(최종)_2-4.맨홀토공_내역적용수량 2" xfId="29113"/>
    <cellStyle name="_웅촌앵미들수량(최종)_2-4.맨홀토공_내역적용수량 3" xfId="29114"/>
    <cellStyle name="_웅촌앵미들수량(최종)_2-4.맨홀토공_내역적용수량 4" xfId="29115"/>
    <cellStyle name="_웅촌앵미들수량(최종)_2-4.맨홀토공_내역적용수량 5" xfId="29116"/>
    <cellStyle name="_웅촌앵미들수량(최종)_2-4.맨홀토공_내역적용수량 6" xfId="29117"/>
    <cellStyle name="_웅촌앵미들수량(최종)_2-4.맨홀토공_내역적용수량 7" xfId="29118"/>
    <cellStyle name="_웅촌앵미들수량(최종)_2-4.맨홀토공_내역적용수량 8" xfId="29119"/>
    <cellStyle name="_웅촌앵미들수량(최종)_관로공BOQ" xfId="6477"/>
    <cellStyle name="_웅촌앵미들수량(최종)_관로공BOQ 2" xfId="29120"/>
    <cellStyle name="_웅촌앵미들수량(최종)_관로공BOQ 3" xfId="29121"/>
    <cellStyle name="_웅촌앵미들수량(최종)_관로공BOQ 4" xfId="29122"/>
    <cellStyle name="_웅촌앵미들수량(최종)_관로공BOQ 5" xfId="29123"/>
    <cellStyle name="_웅촌앵미들수량(최종)_관로공BOQ 6" xfId="29124"/>
    <cellStyle name="_웅촌앵미들수량(최종)_관로공BOQ 7" xfId="29125"/>
    <cellStyle name="_웅촌앵미들수량(최종)_관로공BOQ 8" xfId="29126"/>
    <cellStyle name="_웅촌앵미들수량(최종)_관로수량집계" xfId="6478"/>
    <cellStyle name="_웅촌앵미들수량(최종)_관로수량집계 2" xfId="29127"/>
    <cellStyle name="_웅촌앵미들수량(최종)_관로수량집계 3" xfId="29128"/>
    <cellStyle name="_웅촌앵미들수량(최종)_관로수량집계 4" xfId="29129"/>
    <cellStyle name="_웅촌앵미들수량(최종)_관로수량집계 5" xfId="29130"/>
    <cellStyle name="_웅촌앵미들수량(최종)_관로수량집계 6" xfId="29131"/>
    <cellStyle name="_웅촌앵미들수량(최종)_관로수량집계 7" xfId="29132"/>
    <cellStyle name="_웅촌앵미들수량(최종)_관로수량집계 8" xfId="29133"/>
    <cellStyle name="_웅촌앵미들수량(최종)_내역적용수량" xfId="6479"/>
    <cellStyle name="_웅촌앵미들수량(최종)_내역적용수량 2" xfId="29134"/>
    <cellStyle name="_웅촌앵미들수량(최종)_내역적용수량 3" xfId="29135"/>
    <cellStyle name="_웅촌앵미들수량(최종)_내역적용수량 4" xfId="29136"/>
    <cellStyle name="_웅촌앵미들수량(최종)_내역적용수량 5" xfId="29137"/>
    <cellStyle name="_웅촌앵미들수량(최종)_내역적용수량 6" xfId="29138"/>
    <cellStyle name="_웅촌앵미들수량(최종)_내역적용수량 7" xfId="29139"/>
    <cellStyle name="_웅촌앵미들수량(최종)_내역적용수량 8" xfId="29140"/>
    <cellStyle name="_원가계산" xfId="6480"/>
    <cellStyle name="_원가계산_1.7 부대공" xfId="6481"/>
    <cellStyle name="_원가계산_2.7 부대공(금산)" xfId="6482"/>
    <cellStyle name="_원가계산_2.7 부대공(후곤)" xfId="6483"/>
    <cellStyle name="_원심력사각수로관" xfId="6484"/>
    <cellStyle name="_원형1,2호맨홀수량" xfId="6485"/>
    <cellStyle name="_원형1호맨홀평균H" xfId="6486"/>
    <cellStyle name="_유량계실" xfId="29141"/>
    <cellStyle name="_유량계실(여천)" xfId="29142"/>
    <cellStyle name="_유수지" xfId="6487"/>
    <cellStyle name="_유첨3(서식)" xfId="6488"/>
    <cellStyle name="_유첨3(서식) 10" xfId="29143"/>
    <cellStyle name="_유첨3(서식) 11" xfId="29144"/>
    <cellStyle name="_유첨3(서식) 12" xfId="29145"/>
    <cellStyle name="_유첨3(서식) 13" xfId="29146"/>
    <cellStyle name="_유첨3(서식) 14" xfId="29147"/>
    <cellStyle name="_유첨3(서식) 15" xfId="29148"/>
    <cellStyle name="_유첨3(서식) 2" xfId="29149"/>
    <cellStyle name="_유첨3(서식) 3" xfId="29150"/>
    <cellStyle name="_유첨3(서식) 4" xfId="29151"/>
    <cellStyle name="_유첨3(서식) 5" xfId="29152"/>
    <cellStyle name="_유첨3(서식) 6" xfId="29153"/>
    <cellStyle name="_유첨3(서식) 7" xfId="29154"/>
    <cellStyle name="_유첨3(서식) 8" xfId="29155"/>
    <cellStyle name="_유첨3(서식) 9" xfId="29156"/>
    <cellStyle name="_유첨3(서식)_1" xfId="6489"/>
    <cellStyle name="_음성간지" xfId="6490"/>
    <cellStyle name="_음성방향-p1" xfId="6491"/>
    <cellStyle name="_이유서및집계표(스크리닝스)" xfId="29157"/>
    <cellStyle name="_인원계획표 " xfId="71"/>
    <cellStyle name="_인원계획표  2" xfId="6492"/>
    <cellStyle name="_인원계획표  3" xfId="29158"/>
    <cellStyle name="_인원계획표  4" xfId="29159"/>
    <cellStyle name="_인원계획표  5" xfId="29160"/>
    <cellStyle name="_인원계획표  6" xfId="29161"/>
    <cellStyle name="_인원계획표  7" xfId="29162"/>
    <cellStyle name="_인원계획표  8" xfId="29163"/>
    <cellStyle name="_인원계획표 _01.관로공" xfId="6493"/>
    <cellStyle name="_인원계획표 _01.관로공 2" xfId="6494"/>
    <cellStyle name="_인원계획표 _01.관로공 3" xfId="29164"/>
    <cellStyle name="_인원계획표 _01.관로공 4" xfId="29165"/>
    <cellStyle name="_인원계획표 _01.관로공 5" xfId="29166"/>
    <cellStyle name="_인원계획표 _01.관로공 6" xfId="29167"/>
    <cellStyle name="_인원계획표 _01.관로공 7" xfId="29168"/>
    <cellStyle name="_인원계획표 _01.관로공 8" xfId="29169"/>
    <cellStyle name="_인원계획표 _01.관로공(1-1공구)" xfId="6495"/>
    <cellStyle name="_인원계획표 _01.관로공(1-1공구) 2" xfId="29170"/>
    <cellStyle name="_인원계획표 _01.관로공(1-1공구) 3" xfId="29171"/>
    <cellStyle name="_인원계획표 _01.관로공(1-1공구) 4" xfId="29172"/>
    <cellStyle name="_인원계획표 _01.관로공(1-1공구) 5" xfId="29173"/>
    <cellStyle name="_인원계획표 _01.관로공(1-1공구) 6" xfId="29174"/>
    <cellStyle name="_인원계획표 _01.관로공(1-1공구) 7" xfId="29175"/>
    <cellStyle name="_인원계획표 _01.관로공(1-1공구) 8" xfId="29176"/>
    <cellStyle name="_인원계획표 _01.관로공(1-1공구)_013.관로공(일과)" xfId="6496"/>
    <cellStyle name="_인원계획표 _01.관로공(1-1공구)_013.관로공(일과) 2" xfId="29177"/>
    <cellStyle name="_인원계획표 _01.관로공(1-1공구)_013.관로공(일과) 3" xfId="29178"/>
    <cellStyle name="_인원계획표 _01.관로공(1-1공구)_013.관로공(일과) 4" xfId="29179"/>
    <cellStyle name="_인원계획표 _01.관로공(1-1공구)_013.관로공(일과) 5" xfId="29180"/>
    <cellStyle name="_인원계획표 _01.관로공(1-1공구)_013.관로공(일과) 6" xfId="29181"/>
    <cellStyle name="_인원계획표 _01.관로공(1-1공구)_013.관로공(일과) 7" xfId="29182"/>
    <cellStyle name="_인원계획표 _01.관로공(1-1공구)_013.관로공(일과) 8" xfId="29183"/>
    <cellStyle name="_인원계획표 _01.관로공(1-1공구)_013.관로공(화순)" xfId="6497"/>
    <cellStyle name="_인원계획표 _01.관로공(1-1공구)_013.관로공(화순) 2" xfId="29184"/>
    <cellStyle name="_인원계획표 _01.관로공(1-1공구)_013.관로공(화순) 3" xfId="29185"/>
    <cellStyle name="_인원계획표 _01.관로공(1-1공구)_013.관로공(화순) 4" xfId="29186"/>
    <cellStyle name="_인원계획표 _01.관로공(1-1공구)_013.관로공(화순) 5" xfId="29187"/>
    <cellStyle name="_인원계획표 _01.관로공(1-1공구)_013.관로공(화순) 6" xfId="29188"/>
    <cellStyle name="_인원계획표 _01.관로공(1-1공구)_013.관로공(화순) 7" xfId="29189"/>
    <cellStyle name="_인원계획표 _01.관로공(1-1공구)_013.관로공(화순) 8" xfId="29190"/>
    <cellStyle name="_인원계획표 _01.관로공(1-1공구)_03.관로공" xfId="6498"/>
    <cellStyle name="_인원계획표 _01.관로공(1-1공구)_03.관로공 2" xfId="29191"/>
    <cellStyle name="_인원계획표 _01.관로공(1-1공구)_03.관로공 3" xfId="29192"/>
    <cellStyle name="_인원계획표 _01.관로공(1-1공구)_03.관로공 4" xfId="29193"/>
    <cellStyle name="_인원계획표 _01.관로공(1-1공구)_03.관로공 5" xfId="29194"/>
    <cellStyle name="_인원계획표 _01.관로공(1-1공구)_03.관로공 6" xfId="29195"/>
    <cellStyle name="_인원계획표 _01.관로공(1-1공구)_03.관로공 7" xfId="29196"/>
    <cellStyle name="_인원계획표 _01.관로공(1-1공구)_03.관로공 8" xfId="29197"/>
    <cellStyle name="_인원계획표 _01.관로공(1-1공구)_관로공BOQ" xfId="6499"/>
    <cellStyle name="_인원계획표 _01.관로공(1-1공구)_관로공BOQ 2" xfId="29198"/>
    <cellStyle name="_인원계획표 _01.관로공(1-1공구)_관로공BOQ 3" xfId="29199"/>
    <cellStyle name="_인원계획표 _01.관로공(1-1공구)_관로공BOQ 4" xfId="29200"/>
    <cellStyle name="_인원계획표 _01.관로공(1-1공구)_관로공BOQ 5" xfId="29201"/>
    <cellStyle name="_인원계획표 _01.관로공(1-1공구)_관로공BOQ 6" xfId="29202"/>
    <cellStyle name="_인원계획표 _01.관로공(1-1공구)_관로공BOQ 7" xfId="29203"/>
    <cellStyle name="_인원계획표 _01.관로공(1-1공구)_관로공BOQ 8" xfId="29204"/>
    <cellStyle name="_인원계획표 _01.관로공(1-1공구)_관로수량집계" xfId="6500"/>
    <cellStyle name="_인원계획표 _01.관로공(1-1공구)_관로수량집계 2" xfId="29205"/>
    <cellStyle name="_인원계획표 _01.관로공(1-1공구)_관로수량집계 3" xfId="29206"/>
    <cellStyle name="_인원계획표 _01.관로공(1-1공구)_관로수량집계 4" xfId="29207"/>
    <cellStyle name="_인원계획표 _01.관로공(1-1공구)_관로수량집계 5" xfId="29208"/>
    <cellStyle name="_인원계획표 _01.관로공(1-1공구)_관로수량집계 6" xfId="29209"/>
    <cellStyle name="_인원계획표 _01.관로공(1-1공구)_관로수량집계 7" xfId="29210"/>
    <cellStyle name="_인원계획표 _01.관로공(1-1공구)_관로수량집계 8" xfId="29211"/>
    <cellStyle name="_인원계획표 _01.관로공(1-1공구)_내역적용수량" xfId="6501"/>
    <cellStyle name="_인원계획표 _01.관로공(1-1공구)_내역적용수량 2" xfId="29212"/>
    <cellStyle name="_인원계획표 _01.관로공(1-1공구)_내역적용수량 3" xfId="29213"/>
    <cellStyle name="_인원계획표 _01.관로공(1-1공구)_내역적용수량 4" xfId="29214"/>
    <cellStyle name="_인원계획표 _01.관로공(1-1공구)_내역적용수량 5" xfId="29215"/>
    <cellStyle name="_인원계획표 _01.관로공(1-1공구)_내역적용수량 6" xfId="29216"/>
    <cellStyle name="_인원계획표 _01.관로공(1-1공구)_내역적용수량 7" xfId="29217"/>
    <cellStyle name="_인원계획표 _01.관로공(1-1공구)_내역적용수량 8" xfId="29218"/>
    <cellStyle name="_인원계획표 _01.관로공(2-1공구)" xfId="6502"/>
    <cellStyle name="_인원계획표 _01.관로공(2-1공구) 2" xfId="29219"/>
    <cellStyle name="_인원계획표 _01.관로공(2-1공구) 3" xfId="29220"/>
    <cellStyle name="_인원계획표 _01.관로공(2-1공구) 4" xfId="29221"/>
    <cellStyle name="_인원계획표 _01.관로공(2-1공구) 5" xfId="29222"/>
    <cellStyle name="_인원계획표 _01.관로공(2-1공구) 6" xfId="29223"/>
    <cellStyle name="_인원계획표 _01.관로공(2-1공구) 7" xfId="29224"/>
    <cellStyle name="_인원계획표 _01.관로공(2-1공구) 8" xfId="29225"/>
    <cellStyle name="_인원계획표 _01.관로공(2-1공구)_013.관로공(일과)" xfId="6503"/>
    <cellStyle name="_인원계획표 _01.관로공(2-1공구)_013.관로공(일과) 2" xfId="29226"/>
    <cellStyle name="_인원계획표 _01.관로공(2-1공구)_013.관로공(일과) 3" xfId="29227"/>
    <cellStyle name="_인원계획표 _01.관로공(2-1공구)_013.관로공(일과) 4" xfId="29228"/>
    <cellStyle name="_인원계획표 _01.관로공(2-1공구)_013.관로공(일과) 5" xfId="29229"/>
    <cellStyle name="_인원계획표 _01.관로공(2-1공구)_013.관로공(일과) 6" xfId="29230"/>
    <cellStyle name="_인원계획표 _01.관로공(2-1공구)_013.관로공(일과) 7" xfId="29231"/>
    <cellStyle name="_인원계획표 _01.관로공(2-1공구)_013.관로공(일과) 8" xfId="29232"/>
    <cellStyle name="_인원계획표 _01.관로공(2-1공구)_013.관로공(화순)" xfId="6504"/>
    <cellStyle name="_인원계획표 _01.관로공(2-1공구)_013.관로공(화순) 2" xfId="29233"/>
    <cellStyle name="_인원계획표 _01.관로공(2-1공구)_013.관로공(화순) 3" xfId="29234"/>
    <cellStyle name="_인원계획표 _01.관로공(2-1공구)_013.관로공(화순) 4" xfId="29235"/>
    <cellStyle name="_인원계획표 _01.관로공(2-1공구)_013.관로공(화순) 5" xfId="29236"/>
    <cellStyle name="_인원계획표 _01.관로공(2-1공구)_013.관로공(화순) 6" xfId="29237"/>
    <cellStyle name="_인원계획표 _01.관로공(2-1공구)_013.관로공(화순) 7" xfId="29238"/>
    <cellStyle name="_인원계획표 _01.관로공(2-1공구)_013.관로공(화순) 8" xfId="29239"/>
    <cellStyle name="_인원계획표 _01.관로공(2-1공구)_03.관로공" xfId="6505"/>
    <cellStyle name="_인원계획표 _01.관로공(2-1공구)_03.관로공 2" xfId="29240"/>
    <cellStyle name="_인원계획표 _01.관로공(2-1공구)_03.관로공 3" xfId="29241"/>
    <cellStyle name="_인원계획표 _01.관로공(2-1공구)_03.관로공 4" xfId="29242"/>
    <cellStyle name="_인원계획표 _01.관로공(2-1공구)_03.관로공 5" xfId="29243"/>
    <cellStyle name="_인원계획표 _01.관로공(2-1공구)_03.관로공 6" xfId="29244"/>
    <cellStyle name="_인원계획표 _01.관로공(2-1공구)_03.관로공 7" xfId="29245"/>
    <cellStyle name="_인원계획표 _01.관로공(2-1공구)_03.관로공 8" xfId="29246"/>
    <cellStyle name="_인원계획표 _01.관로공(2-1공구)_관로공BOQ" xfId="6506"/>
    <cellStyle name="_인원계획표 _01.관로공(2-1공구)_관로공BOQ 2" xfId="29247"/>
    <cellStyle name="_인원계획표 _01.관로공(2-1공구)_관로공BOQ 3" xfId="29248"/>
    <cellStyle name="_인원계획표 _01.관로공(2-1공구)_관로공BOQ 4" xfId="29249"/>
    <cellStyle name="_인원계획표 _01.관로공(2-1공구)_관로공BOQ 5" xfId="29250"/>
    <cellStyle name="_인원계획표 _01.관로공(2-1공구)_관로공BOQ 6" xfId="29251"/>
    <cellStyle name="_인원계획표 _01.관로공(2-1공구)_관로공BOQ 7" xfId="29252"/>
    <cellStyle name="_인원계획표 _01.관로공(2-1공구)_관로공BOQ 8" xfId="29253"/>
    <cellStyle name="_인원계획표 _01.관로공(2-1공구)_관로수량집계" xfId="6507"/>
    <cellStyle name="_인원계획표 _01.관로공(2-1공구)_관로수량집계 2" xfId="29254"/>
    <cellStyle name="_인원계획표 _01.관로공(2-1공구)_관로수량집계 3" xfId="29255"/>
    <cellStyle name="_인원계획표 _01.관로공(2-1공구)_관로수량집계 4" xfId="29256"/>
    <cellStyle name="_인원계획표 _01.관로공(2-1공구)_관로수량집계 5" xfId="29257"/>
    <cellStyle name="_인원계획표 _01.관로공(2-1공구)_관로수량집계 6" xfId="29258"/>
    <cellStyle name="_인원계획표 _01.관로공(2-1공구)_관로수량집계 7" xfId="29259"/>
    <cellStyle name="_인원계획표 _01.관로공(2-1공구)_관로수량집계 8" xfId="29260"/>
    <cellStyle name="_인원계획표 _01.관로공(2-1공구)_내역적용수량" xfId="6508"/>
    <cellStyle name="_인원계획표 _01.관로공(2-1공구)_내역적용수량 2" xfId="29261"/>
    <cellStyle name="_인원계획표 _01.관로공(2-1공구)_내역적용수량 3" xfId="29262"/>
    <cellStyle name="_인원계획표 _01.관로공(2-1공구)_내역적용수량 4" xfId="29263"/>
    <cellStyle name="_인원계획표 _01.관로공(2-1공구)_내역적용수량 5" xfId="29264"/>
    <cellStyle name="_인원계획표 _01.관로공(2-1공구)_내역적용수량 6" xfId="29265"/>
    <cellStyle name="_인원계획표 _01.관로공(2-1공구)_내역적용수량 7" xfId="29266"/>
    <cellStyle name="_인원계획표 _01.관로공(2-1공구)_내역적용수량 8" xfId="29267"/>
    <cellStyle name="_인원계획표 _01.관로공(주간)" xfId="6509"/>
    <cellStyle name="_인원계획표 _01.관로공(주간) 2" xfId="29268"/>
    <cellStyle name="_인원계획표 _01.관로공(주간) 3" xfId="29269"/>
    <cellStyle name="_인원계획표 _01.관로공(주간) 4" xfId="29270"/>
    <cellStyle name="_인원계획표 _01.관로공(주간) 5" xfId="29271"/>
    <cellStyle name="_인원계획표 _01.관로공(주간) 6" xfId="29272"/>
    <cellStyle name="_인원계획표 _01.관로공(주간) 7" xfId="29273"/>
    <cellStyle name="_인원계획표 _01.관로공(주간) 8" xfId="29274"/>
    <cellStyle name="_인원계획표 _01.관로공(주간)_013.관로공(일과)" xfId="6510"/>
    <cellStyle name="_인원계획표 _01.관로공(주간)_013.관로공(일과) 2" xfId="29275"/>
    <cellStyle name="_인원계획표 _01.관로공(주간)_013.관로공(일과) 3" xfId="29276"/>
    <cellStyle name="_인원계획표 _01.관로공(주간)_013.관로공(일과) 4" xfId="29277"/>
    <cellStyle name="_인원계획표 _01.관로공(주간)_013.관로공(일과) 5" xfId="29278"/>
    <cellStyle name="_인원계획표 _01.관로공(주간)_013.관로공(일과) 6" xfId="29279"/>
    <cellStyle name="_인원계획표 _01.관로공(주간)_013.관로공(일과) 7" xfId="29280"/>
    <cellStyle name="_인원계획표 _01.관로공(주간)_013.관로공(일과) 8" xfId="29281"/>
    <cellStyle name="_인원계획표 _01.관로공(주간)_013.관로공(화순)" xfId="6511"/>
    <cellStyle name="_인원계획표 _01.관로공(주간)_013.관로공(화순) 2" xfId="29282"/>
    <cellStyle name="_인원계획표 _01.관로공(주간)_013.관로공(화순) 3" xfId="29283"/>
    <cellStyle name="_인원계획표 _01.관로공(주간)_013.관로공(화순) 4" xfId="29284"/>
    <cellStyle name="_인원계획표 _01.관로공(주간)_013.관로공(화순) 5" xfId="29285"/>
    <cellStyle name="_인원계획표 _01.관로공(주간)_013.관로공(화순) 6" xfId="29286"/>
    <cellStyle name="_인원계획표 _01.관로공(주간)_013.관로공(화순) 7" xfId="29287"/>
    <cellStyle name="_인원계획표 _01.관로공(주간)_013.관로공(화순) 8" xfId="29288"/>
    <cellStyle name="_인원계획표 _01.관로공(주간)_03.관로공" xfId="6512"/>
    <cellStyle name="_인원계획표 _01.관로공(주간)_03.관로공 2" xfId="29289"/>
    <cellStyle name="_인원계획표 _01.관로공(주간)_03.관로공 3" xfId="29290"/>
    <cellStyle name="_인원계획표 _01.관로공(주간)_03.관로공 4" xfId="29291"/>
    <cellStyle name="_인원계획표 _01.관로공(주간)_03.관로공 5" xfId="29292"/>
    <cellStyle name="_인원계획표 _01.관로공(주간)_03.관로공 6" xfId="29293"/>
    <cellStyle name="_인원계획표 _01.관로공(주간)_03.관로공 7" xfId="29294"/>
    <cellStyle name="_인원계획표 _01.관로공(주간)_03.관로공 8" xfId="29295"/>
    <cellStyle name="_인원계획표 _01.관로공(주간)_관로공BOQ" xfId="6513"/>
    <cellStyle name="_인원계획표 _01.관로공(주간)_관로공BOQ 2" xfId="29296"/>
    <cellStyle name="_인원계획표 _01.관로공(주간)_관로공BOQ 3" xfId="29297"/>
    <cellStyle name="_인원계획표 _01.관로공(주간)_관로공BOQ 4" xfId="29298"/>
    <cellStyle name="_인원계획표 _01.관로공(주간)_관로공BOQ 5" xfId="29299"/>
    <cellStyle name="_인원계획표 _01.관로공(주간)_관로공BOQ 6" xfId="29300"/>
    <cellStyle name="_인원계획표 _01.관로공(주간)_관로공BOQ 7" xfId="29301"/>
    <cellStyle name="_인원계획표 _01.관로공(주간)_관로공BOQ 8" xfId="29302"/>
    <cellStyle name="_인원계획표 _01.관로공(주간)_관로수량집계" xfId="6514"/>
    <cellStyle name="_인원계획표 _01.관로공(주간)_관로수량집계 2" xfId="29303"/>
    <cellStyle name="_인원계획표 _01.관로공(주간)_관로수량집계 3" xfId="29304"/>
    <cellStyle name="_인원계획표 _01.관로공(주간)_관로수량집계 4" xfId="29305"/>
    <cellStyle name="_인원계획표 _01.관로공(주간)_관로수량집계 5" xfId="29306"/>
    <cellStyle name="_인원계획표 _01.관로공(주간)_관로수량집계 6" xfId="29307"/>
    <cellStyle name="_인원계획표 _01.관로공(주간)_관로수량집계 7" xfId="29308"/>
    <cellStyle name="_인원계획표 _01.관로공(주간)_관로수량집계 8" xfId="29309"/>
    <cellStyle name="_인원계획표 _01.관로공(주간)_내역적용수량" xfId="6515"/>
    <cellStyle name="_인원계획표 _01.관로공(주간)_내역적용수량 2" xfId="29310"/>
    <cellStyle name="_인원계획표 _01.관로공(주간)_내역적용수량 3" xfId="29311"/>
    <cellStyle name="_인원계획표 _01.관로공(주간)_내역적용수량 4" xfId="29312"/>
    <cellStyle name="_인원계획표 _01.관로공(주간)_내역적용수량 5" xfId="29313"/>
    <cellStyle name="_인원계획표 _01.관로공(주간)_내역적용수량 6" xfId="29314"/>
    <cellStyle name="_인원계획표 _01.관로공(주간)_내역적용수량 7" xfId="29315"/>
    <cellStyle name="_인원계획표 _01.관로공(주간)_내역적용수량 8" xfId="29316"/>
    <cellStyle name="_인원계획표 _01.관로공(주간-1구역)" xfId="6516"/>
    <cellStyle name="_인원계획표 _01.관로공(주간-1구역) 2" xfId="29317"/>
    <cellStyle name="_인원계획표 _01.관로공(주간-1구역) 3" xfId="29318"/>
    <cellStyle name="_인원계획표 _01.관로공(주간-1구역) 4" xfId="29319"/>
    <cellStyle name="_인원계획표 _01.관로공(주간-1구역) 5" xfId="29320"/>
    <cellStyle name="_인원계획표 _01.관로공(주간-1구역) 6" xfId="29321"/>
    <cellStyle name="_인원계획표 _01.관로공(주간-1구역) 7" xfId="29322"/>
    <cellStyle name="_인원계획표 _01.관로공(주간-1구역) 8" xfId="29323"/>
    <cellStyle name="_인원계획표 _01.관로공(주간-1구역)_013.관로공(일과)" xfId="6517"/>
    <cellStyle name="_인원계획표 _01.관로공(주간-1구역)_013.관로공(일과) 2" xfId="29324"/>
    <cellStyle name="_인원계획표 _01.관로공(주간-1구역)_013.관로공(일과) 3" xfId="29325"/>
    <cellStyle name="_인원계획표 _01.관로공(주간-1구역)_013.관로공(일과) 4" xfId="29326"/>
    <cellStyle name="_인원계획표 _01.관로공(주간-1구역)_013.관로공(일과) 5" xfId="29327"/>
    <cellStyle name="_인원계획표 _01.관로공(주간-1구역)_013.관로공(일과) 6" xfId="29328"/>
    <cellStyle name="_인원계획표 _01.관로공(주간-1구역)_013.관로공(일과) 7" xfId="29329"/>
    <cellStyle name="_인원계획표 _01.관로공(주간-1구역)_013.관로공(일과) 8" xfId="29330"/>
    <cellStyle name="_인원계획표 _01.관로공(주간-1구역)_013.관로공(화순)" xfId="6518"/>
    <cellStyle name="_인원계획표 _01.관로공(주간-1구역)_013.관로공(화순) 2" xfId="29331"/>
    <cellStyle name="_인원계획표 _01.관로공(주간-1구역)_013.관로공(화순) 3" xfId="29332"/>
    <cellStyle name="_인원계획표 _01.관로공(주간-1구역)_013.관로공(화순) 4" xfId="29333"/>
    <cellStyle name="_인원계획표 _01.관로공(주간-1구역)_013.관로공(화순) 5" xfId="29334"/>
    <cellStyle name="_인원계획표 _01.관로공(주간-1구역)_013.관로공(화순) 6" xfId="29335"/>
    <cellStyle name="_인원계획표 _01.관로공(주간-1구역)_013.관로공(화순) 7" xfId="29336"/>
    <cellStyle name="_인원계획표 _01.관로공(주간-1구역)_013.관로공(화순) 8" xfId="29337"/>
    <cellStyle name="_인원계획표 _01.관로공(주간-1구역)_03.관로공" xfId="6519"/>
    <cellStyle name="_인원계획표 _01.관로공(주간-1구역)_03.관로공 2" xfId="29338"/>
    <cellStyle name="_인원계획표 _01.관로공(주간-1구역)_03.관로공 3" xfId="29339"/>
    <cellStyle name="_인원계획표 _01.관로공(주간-1구역)_03.관로공 4" xfId="29340"/>
    <cellStyle name="_인원계획표 _01.관로공(주간-1구역)_03.관로공 5" xfId="29341"/>
    <cellStyle name="_인원계획표 _01.관로공(주간-1구역)_03.관로공 6" xfId="29342"/>
    <cellStyle name="_인원계획표 _01.관로공(주간-1구역)_03.관로공 7" xfId="29343"/>
    <cellStyle name="_인원계획표 _01.관로공(주간-1구역)_03.관로공 8" xfId="29344"/>
    <cellStyle name="_인원계획표 _01.관로공(주간-1구역)_관로공BOQ" xfId="6520"/>
    <cellStyle name="_인원계획표 _01.관로공(주간-1구역)_관로공BOQ 2" xfId="29345"/>
    <cellStyle name="_인원계획표 _01.관로공(주간-1구역)_관로공BOQ 3" xfId="29346"/>
    <cellStyle name="_인원계획표 _01.관로공(주간-1구역)_관로공BOQ 4" xfId="29347"/>
    <cellStyle name="_인원계획표 _01.관로공(주간-1구역)_관로공BOQ 5" xfId="29348"/>
    <cellStyle name="_인원계획표 _01.관로공(주간-1구역)_관로공BOQ 6" xfId="29349"/>
    <cellStyle name="_인원계획표 _01.관로공(주간-1구역)_관로공BOQ 7" xfId="29350"/>
    <cellStyle name="_인원계획표 _01.관로공(주간-1구역)_관로공BOQ 8" xfId="29351"/>
    <cellStyle name="_인원계획표 _01.관로공(주간-1구역)_관로수량집계" xfId="6521"/>
    <cellStyle name="_인원계획표 _01.관로공(주간-1구역)_관로수량집계 2" xfId="29352"/>
    <cellStyle name="_인원계획표 _01.관로공(주간-1구역)_관로수량집계 3" xfId="29353"/>
    <cellStyle name="_인원계획표 _01.관로공(주간-1구역)_관로수량집계 4" xfId="29354"/>
    <cellStyle name="_인원계획표 _01.관로공(주간-1구역)_관로수량집계 5" xfId="29355"/>
    <cellStyle name="_인원계획표 _01.관로공(주간-1구역)_관로수량집계 6" xfId="29356"/>
    <cellStyle name="_인원계획표 _01.관로공(주간-1구역)_관로수량집계 7" xfId="29357"/>
    <cellStyle name="_인원계획표 _01.관로공(주간-1구역)_관로수량집계 8" xfId="29358"/>
    <cellStyle name="_인원계획표 _01.관로공(주간-1구역)_내역적용수량" xfId="6522"/>
    <cellStyle name="_인원계획표 _01.관로공(주간-1구역)_내역적용수량 2" xfId="29359"/>
    <cellStyle name="_인원계획표 _01.관로공(주간-1구역)_내역적용수량 3" xfId="29360"/>
    <cellStyle name="_인원계획표 _01.관로공(주간-1구역)_내역적용수량 4" xfId="29361"/>
    <cellStyle name="_인원계획표 _01.관로공(주간-1구역)_내역적용수량 5" xfId="29362"/>
    <cellStyle name="_인원계획표 _01.관로공(주간-1구역)_내역적용수량 6" xfId="29363"/>
    <cellStyle name="_인원계획표 _01.관로공(주간-1구역)_내역적용수량 7" xfId="29364"/>
    <cellStyle name="_인원계획표 _01.관로공(주간-1구역)_내역적용수량 8" xfId="29365"/>
    <cellStyle name="_인원계획표 _01.관로공_00.배수설비공" xfId="6523"/>
    <cellStyle name="_인원계획표 _01.관로공_00.배수설비공 2" xfId="29366"/>
    <cellStyle name="_인원계획표 _01.관로공_00.배수설비공 3" xfId="29367"/>
    <cellStyle name="_인원계획표 _01.관로공_00.배수설비공 4" xfId="29368"/>
    <cellStyle name="_인원계획표 _01.관로공_00.배수설비공 5" xfId="29369"/>
    <cellStyle name="_인원계획표 _01.관로공_00.배수설비공 6" xfId="29370"/>
    <cellStyle name="_인원계획표 _01.관로공_00.배수설비공 7" xfId="29371"/>
    <cellStyle name="_인원계획표 _01.관로공_00.배수설비공 8" xfId="29372"/>
    <cellStyle name="_인원계획표 _01.관로토공" xfId="6524"/>
    <cellStyle name="_인원계획표 _01.관로토공 10" xfId="6525"/>
    <cellStyle name="_인원계획표 _01.관로토공 10 2" xfId="6526"/>
    <cellStyle name="_인원계획표 _01.관로토공 11" xfId="6527"/>
    <cellStyle name="_인원계획표 _01.관로토공 11 2" xfId="6528"/>
    <cellStyle name="_인원계획표 _01.관로토공 12" xfId="6529"/>
    <cellStyle name="_인원계획표 _01.관로토공 12 2" xfId="6530"/>
    <cellStyle name="_인원계획표 _01.관로토공 13" xfId="6531"/>
    <cellStyle name="_인원계획표 _01.관로토공 13 2" xfId="6532"/>
    <cellStyle name="_인원계획표 _01.관로토공 14" xfId="6533"/>
    <cellStyle name="_인원계획표 _01.관로토공 14 2" xfId="6534"/>
    <cellStyle name="_인원계획표 _01.관로토공 15" xfId="29373"/>
    <cellStyle name="_인원계획표 _01.관로토공 16" xfId="29374"/>
    <cellStyle name="_인원계획표 _01.관로토공 17" xfId="29375"/>
    <cellStyle name="_인원계획표 _01.관로토공 2" xfId="6535"/>
    <cellStyle name="_인원계획표 _01.관로토공 2 2" xfId="6536"/>
    <cellStyle name="_인원계획표 _01.관로토공 3" xfId="6537"/>
    <cellStyle name="_인원계획표 _01.관로토공 3 2" xfId="6538"/>
    <cellStyle name="_인원계획표 _01.관로토공 4" xfId="6539"/>
    <cellStyle name="_인원계획표 _01.관로토공 4 2" xfId="6540"/>
    <cellStyle name="_인원계획표 _01.관로토공 5" xfId="6541"/>
    <cellStyle name="_인원계획표 _01.관로토공 5 2" xfId="6542"/>
    <cellStyle name="_인원계획표 _01.관로토공 6" xfId="6543"/>
    <cellStyle name="_인원계획표 _01.관로토공 6 2" xfId="6544"/>
    <cellStyle name="_인원계획표 _01.관로토공 7" xfId="6545"/>
    <cellStyle name="_인원계획표 _01.관로토공 7 2" xfId="6546"/>
    <cellStyle name="_인원계획표 _01.관로토공 8" xfId="6547"/>
    <cellStyle name="_인원계획표 _01.관로토공 8 2" xfId="6548"/>
    <cellStyle name="_인원계획표 _01.관로토공 9" xfId="6549"/>
    <cellStyle name="_인원계획표 _01.관로토공 9 2" xfId="6550"/>
    <cellStyle name="_인원계획표 _01.관로토공_00.배수설비공" xfId="6551"/>
    <cellStyle name="_인원계획표 _01.관로토공_00.배수설비공 2" xfId="6552"/>
    <cellStyle name="_인원계획표 _01.관로토공_00.배수설비공 3" xfId="29376"/>
    <cellStyle name="_인원계획표 _01.관로토공_00.배수설비공 4" xfId="29377"/>
    <cellStyle name="_인원계획표 _01.관로토공_00.배수설비공 5" xfId="29378"/>
    <cellStyle name="_인원계획표 _01.관로토공_00.배수설비공 6" xfId="29379"/>
    <cellStyle name="_인원계획표 _01.관로토공_00.배수설비공 7" xfId="29380"/>
    <cellStyle name="_인원계획표 _01.관로토공_00.배수설비공 8" xfId="29381"/>
    <cellStyle name="_인원계획표 _01.관로토공_012.토공" xfId="6553"/>
    <cellStyle name="_인원계획표 _01.관로토공_012.토공 2" xfId="6554"/>
    <cellStyle name="_인원계획표 _01.관로토공_012.토공 3" xfId="29382"/>
    <cellStyle name="_인원계획표 _01.관로토공_012.토공 4" xfId="29383"/>
    <cellStyle name="_인원계획표 _01.관로토공_012.토공 5" xfId="29384"/>
    <cellStyle name="_인원계획표 _01.관로토공_012.토공 6" xfId="29385"/>
    <cellStyle name="_인원계획표 _01.관로토공_012.토공 7" xfId="29386"/>
    <cellStyle name="_인원계획표 _01.관로토공_012.토공 8" xfId="29387"/>
    <cellStyle name="_인원계획표 _01.관로토공_012.토공(A구간)" xfId="6555"/>
    <cellStyle name="_인원계획표 _01.관로토공_012.토공(A구간) 2" xfId="6556"/>
    <cellStyle name="_인원계획표 _01.관로토공_012.토공(A구간) 3" xfId="29388"/>
    <cellStyle name="_인원계획표 _01.관로토공_012.토공(A구간) 4" xfId="29389"/>
    <cellStyle name="_인원계획표 _01.관로토공_012.토공(A구간) 5" xfId="29390"/>
    <cellStyle name="_인원계획표 _01.관로토공_012.토공(A구간) 6" xfId="29391"/>
    <cellStyle name="_인원계획표 _01.관로토공_012.토공(A구간) 7" xfId="29392"/>
    <cellStyle name="_인원계획표 _01.관로토공_012.토공(A구간) 8" xfId="29393"/>
    <cellStyle name="_인원계획표 _01.관로토공_012.토공(사계)(정준)" xfId="6557"/>
    <cellStyle name="_인원계획표 _01.관로토공_012.토공(사계)(정준) 2" xfId="6558"/>
    <cellStyle name="_인원계획표 _01.관로토공_012.토공(사계)(정준) 3" xfId="29394"/>
    <cellStyle name="_인원계획표 _01.관로토공_012.토공(사계)(정준) 4" xfId="29395"/>
    <cellStyle name="_인원계획표 _01.관로토공_012.토공(사계)(정준) 5" xfId="29396"/>
    <cellStyle name="_인원계획표 _01.관로토공_012.토공(사계)(정준) 6" xfId="29397"/>
    <cellStyle name="_인원계획표 _01.관로토공_012.토공(사계)(정준) 7" xfId="29398"/>
    <cellStyle name="_인원계획표 _01.관로토공_012.토공(사계)(정준) 8" xfId="29399"/>
    <cellStyle name="_인원계획표 _01.관로토공_012.토공(사계)@" xfId="6559"/>
    <cellStyle name="_인원계획표 _01.관로토공_012.토공(사계)@ 2" xfId="6560"/>
    <cellStyle name="_인원계획표 _01.관로토공_012.토공(사계)@ 3" xfId="29400"/>
    <cellStyle name="_인원계획표 _01.관로토공_012.토공(사계)@ 4" xfId="29401"/>
    <cellStyle name="_인원계획표 _01.관로토공_012.토공(사계)@ 5" xfId="29402"/>
    <cellStyle name="_인원계획표 _01.관로토공_012.토공(사계)@ 6" xfId="29403"/>
    <cellStyle name="_인원계획표 _01.관로토공_012.토공(사계)@ 7" xfId="29404"/>
    <cellStyle name="_인원계획표 _01.관로토공_012.토공(사계)@ 8" xfId="29405"/>
    <cellStyle name="_인원계획표 _01.관로토공_012.토공(사계)-동우" xfId="6561"/>
    <cellStyle name="_인원계획표 _01.관로토공_012.토공(사계)-동우 2" xfId="6562"/>
    <cellStyle name="_인원계획표 _01.관로토공_012.토공(사계)-동우 3" xfId="29406"/>
    <cellStyle name="_인원계획표 _01.관로토공_012.토공(사계)-동우 4" xfId="29407"/>
    <cellStyle name="_인원계획표 _01.관로토공_012.토공(사계)-동우 5" xfId="29408"/>
    <cellStyle name="_인원계획표 _01.관로토공_012.토공(사계)-동우 6" xfId="29409"/>
    <cellStyle name="_인원계획표 _01.관로토공_012.토공(사계)-동우 7" xfId="29410"/>
    <cellStyle name="_인원계획표 _01.관로토공_012.토공(사계)-동우 8" xfId="29411"/>
    <cellStyle name="_인원계획표 _01.관로토공_012.토공(산이수동)" xfId="6563"/>
    <cellStyle name="_인원계획표 _01.관로토공_012.토공(산이수동) 2" xfId="6564"/>
    <cellStyle name="_인원계획표 _01.관로토공_012.토공(산이수동) 3" xfId="29412"/>
    <cellStyle name="_인원계획표 _01.관로토공_012.토공(산이수동) 4" xfId="29413"/>
    <cellStyle name="_인원계획표 _01.관로토공_012.토공(산이수동) 5" xfId="29414"/>
    <cellStyle name="_인원계획표 _01.관로토공_012.토공(산이수동) 6" xfId="29415"/>
    <cellStyle name="_인원계획표 _01.관로토공_012.토공(산이수동) 7" xfId="29416"/>
    <cellStyle name="_인원계획표 _01.관로토공_012.토공(산이수동) 8" xfId="29417"/>
    <cellStyle name="_인원계획표 _01.관로토공_012.토공(영락)" xfId="6565"/>
    <cellStyle name="_인원계획표 _01.관로토공_012.토공(영락) 2" xfId="6566"/>
    <cellStyle name="_인원계획표 _01.관로토공_012.토공(하모)" xfId="6567"/>
    <cellStyle name="_인원계획표 _01.관로토공_012.토공(하모) 2" xfId="6568"/>
    <cellStyle name="_인원계획표 _01.관로토공_012.토공(하모) 3" xfId="29418"/>
    <cellStyle name="_인원계획표 _01.관로토공_012.토공(하모) 4" xfId="29419"/>
    <cellStyle name="_인원계획표 _01.관로토공_012.토공(하모) 5" xfId="29420"/>
    <cellStyle name="_인원계획표 _01.관로토공_012.토공(하모) 6" xfId="29421"/>
    <cellStyle name="_인원계획표 _01.관로토공_012.토공(하모) 7" xfId="29422"/>
    <cellStyle name="_인원계획표 _01.관로토공_012.토공(하모) 8" xfId="29423"/>
    <cellStyle name="_인원계획표 _01.관로토공_012.토공(하모)취합하는것" xfId="6569"/>
    <cellStyle name="_인원계획표 _01.관로토공_012.토공(하모)취합하는것 2" xfId="6570"/>
    <cellStyle name="_인원계획표 _01.관로토공_012.토공(하모)취합하는것 3" xfId="29424"/>
    <cellStyle name="_인원계획표 _01.관로토공_012.토공(하모)취합하는것 4" xfId="29425"/>
    <cellStyle name="_인원계획표 _01.관로토공_012.토공(하모)취합하는것 5" xfId="29426"/>
    <cellStyle name="_인원계획표 _01.관로토공_012.토공(하모)취합하는것 6" xfId="29427"/>
    <cellStyle name="_인원계획표 _01.관로토공_012.토공(하모)취합하는것 7" xfId="29428"/>
    <cellStyle name="_인원계획표 _01.관로토공_012.토공(하모)취합하는것 8" xfId="29429"/>
    <cellStyle name="_인원계획표 _01.관로토공_012.토공(화순)" xfId="6571"/>
    <cellStyle name="_인원계획표 _01.관로토공_012.토공(화순) 2" xfId="6572"/>
    <cellStyle name="_인원계획표 _01.관로토공_012.토공(화순) 3" xfId="29430"/>
    <cellStyle name="_인원계획표 _01.관로토공_012.토공(화순) 4" xfId="29431"/>
    <cellStyle name="_인원계획표 _01.관로토공_012.토공(화순) 5" xfId="29432"/>
    <cellStyle name="_인원계획표 _01.관로토공_012.토공(화순) 6" xfId="29433"/>
    <cellStyle name="_인원계획표 _01.관로토공_012.토공(화순) 7" xfId="29434"/>
    <cellStyle name="_인원계획표 _01.관로토공_012.토공(화순) 8" xfId="29435"/>
    <cellStyle name="_인원계획표 _01.관로토공_017.포장공(하모)" xfId="29436"/>
    <cellStyle name="_인원계획표 _01.관로토공_017.포장공(하모) 2" xfId="29437"/>
    <cellStyle name="_인원계획표 _01.관로토공_017.포장공(하모) 3" xfId="29438"/>
    <cellStyle name="_인원계획표 _01.관로토공_017.포장공(하모) 4" xfId="29439"/>
    <cellStyle name="_인원계획표 _01.관로토공_017.포장공(하모) 5" xfId="29440"/>
    <cellStyle name="_인원계획표 _01.관로토공_017.포장공(하모) 6" xfId="29441"/>
    <cellStyle name="_인원계획표 _01.관로토공_017.포장공(하모) 7" xfId="29442"/>
    <cellStyle name="_인원계획표 _01.관로토공_017.포장공(하모) 8" xfId="29443"/>
    <cellStyle name="_인원계획표 _01.관로토공_02.토공" xfId="6573"/>
    <cellStyle name="_인원계획표 _01.관로토공_02.토공 2" xfId="6574"/>
    <cellStyle name="_인원계획표 _01.관로토공_02.토공 3" xfId="29444"/>
    <cellStyle name="_인원계획표 _01.관로토공_02.토공 4" xfId="29445"/>
    <cellStyle name="_인원계획표 _01.관로토공_02.토공 5" xfId="29446"/>
    <cellStyle name="_인원계획표 _01.관로토공_02.토공 6" xfId="29447"/>
    <cellStyle name="_인원계획표 _01.관로토공_02.토공 7" xfId="29448"/>
    <cellStyle name="_인원계획표 _01.관로토공_02.토공 8" xfId="29449"/>
    <cellStyle name="_인원계획표 _01.관로토공_022.토공(하모)" xfId="6575"/>
    <cellStyle name="_인원계획표 _01.관로토공_022.토공(하모) 2" xfId="6576"/>
    <cellStyle name="_인원계획표 _01.관로토공_022.토공(하모) 3" xfId="29450"/>
    <cellStyle name="_인원계획표 _01.관로토공_022.토공(하모) 4" xfId="29451"/>
    <cellStyle name="_인원계획표 _01.관로토공_022.토공(하모) 5" xfId="29452"/>
    <cellStyle name="_인원계획표 _01.관로토공_022.토공(하모) 6" xfId="29453"/>
    <cellStyle name="_인원계획표 _01.관로토공_022.토공(하모) 7" xfId="29454"/>
    <cellStyle name="_인원계획표 _01.관로토공_022.토공(하모) 8" xfId="29455"/>
    <cellStyle name="_인원계획표 _01.관로토공_04.구조물공" xfId="6577"/>
    <cellStyle name="_인원계획표 _01.관로토공_04.구조물공 2" xfId="29456"/>
    <cellStyle name="_인원계획표 _01.관로토공_04.구조물공 3" xfId="29457"/>
    <cellStyle name="_인원계획표 _01.관로토공_04.구조물공 4" xfId="29458"/>
    <cellStyle name="_인원계획표 _01.관로토공_04.구조물공 5" xfId="29459"/>
    <cellStyle name="_인원계획표 _01.관로토공_04.구조물공 6" xfId="29460"/>
    <cellStyle name="_인원계획표 _01.관로토공_04.구조물공 7" xfId="29461"/>
    <cellStyle name="_인원계획표 _01.관로토공_04.구조물공 8" xfId="29462"/>
    <cellStyle name="_인원계획표 _01.관로토공_맨홀평균H" xfId="6578"/>
    <cellStyle name="_인원계획표 _01.관로토공_맨홀평균H 2" xfId="6579"/>
    <cellStyle name="_인원계획표 _01.관로토공_맨홀평균H 3" xfId="29463"/>
    <cellStyle name="_인원계획표 _01.관로토공_맨홀평균H 4" xfId="29464"/>
    <cellStyle name="_인원계획표 _01.관로토공_맨홀평균H 5" xfId="29465"/>
    <cellStyle name="_인원계획표 _01.관로토공_맨홀평균H 6" xfId="29466"/>
    <cellStyle name="_인원계획표 _01.관로토공_맨홀평균H 7" xfId="29467"/>
    <cellStyle name="_인원계획표 _01.관로토공_맨홀평균H 8" xfId="29468"/>
    <cellStyle name="_인원계획표 _01.관로토공_사본 - 05.포장공" xfId="6580"/>
    <cellStyle name="_인원계획표 _01.관로토공_사본 - 05.포장공 2" xfId="29469"/>
    <cellStyle name="_인원계획표 _01.관로토공_사본 - 05.포장공 3" xfId="29470"/>
    <cellStyle name="_인원계획표 _01.관로토공_사본 - 05.포장공 4" xfId="29471"/>
    <cellStyle name="_인원계획표 _01.관로토공_사본 - 05.포장공 5" xfId="29472"/>
    <cellStyle name="_인원계획표 _01.관로토공_사본 - 05.포장공 6" xfId="29473"/>
    <cellStyle name="_인원계획표 _01.관로토공_사본 - 05.포장공 7" xfId="29474"/>
    <cellStyle name="_인원계획표 _01.관로토공_사본 - 05.포장공 8" xfId="29475"/>
    <cellStyle name="_인원계획표 _01.관로토공_토공유용계획" xfId="6581"/>
    <cellStyle name="_인원계획표 _01.관로토공_토공유용계획 2" xfId="6582"/>
    <cellStyle name="_인원계획표 _01.관로토공_토공유용계획 3" xfId="29476"/>
    <cellStyle name="_인원계획표 _01.관로토공_토공유용계획 4" xfId="29477"/>
    <cellStyle name="_인원계획표 _01.관로토공_토공유용계획 5" xfId="29478"/>
    <cellStyle name="_인원계획표 _01.관로토공_토공유용계획 6" xfId="29479"/>
    <cellStyle name="_인원계획표 _01.관로토공_토공유용계획 7" xfId="29480"/>
    <cellStyle name="_인원계획표 _01.관로토공_토공유용계획 8" xfId="29481"/>
    <cellStyle name="_인원계획표 _01.관로토공_포장공BOQ" xfId="6583"/>
    <cellStyle name="_인원계획표 _01.관로토공_포장공BOQ 2" xfId="29482"/>
    <cellStyle name="_인원계획표 _01.관로토공_포장공BOQ 3" xfId="29483"/>
    <cellStyle name="_인원계획표 _01.관로토공_포장공BOQ 4" xfId="29484"/>
    <cellStyle name="_인원계획표 _01.관로토공_포장공BOQ 5" xfId="29485"/>
    <cellStyle name="_인원계획표 _01.관로토공_포장공BOQ 6" xfId="29486"/>
    <cellStyle name="_인원계획표 _01.관로토공_포장공BOQ 7" xfId="29487"/>
    <cellStyle name="_인원계획표 _01.관로토공_포장공BOQ 8" xfId="29488"/>
    <cellStyle name="_인원계획표 _01.관로토공_포장수량집계" xfId="6584"/>
    <cellStyle name="_인원계획표 _01.관로토공_포장수량집계 2" xfId="29489"/>
    <cellStyle name="_인원계획표 _01.관로토공_포장수량집계 3" xfId="29490"/>
    <cellStyle name="_인원계획표 _01.관로토공_포장수량집계 4" xfId="29491"/>
    <cellStyle name="_인원계획표 _01.관로토공_포장수량집계 5" xfId="29492"/>
    <cellStyle name="_인원계획표 _01.관로토공_포장수량집계 6" xfId="29493"/>
    <cellStyle name="_인원계획표 _01.관로토공_포장수량집계 7" xfId="29494"/>
    <cellStyle name="_인원계획표 _01.관로토공_포장수량집계 8" xfId="29495"/>
    <cellStyle name="_인원계획표 _01.맨홀공(1-1공구)" xfId="6585"/>
    <cellStyle name="_인원계획표 _01.맨홀공(1-1공구) 2" xfId="6586"/>
    <cellStyle name="_인원계획표 _01.맨홀공(1-1공구) 3" xfId="29496"/>
    <cellStyle name="_인원계획표 _01.맨홀공(1-1공구) 4" xfId="29497"/>
    <cellStyle name="_인원계획표 _01.맨홀공(1-1공구) 5" xfId="29498"/>
    <cellStyle name="_인원계획표 _01.맨홀공(1-1공구) 6" xfId="29499"/>
    <cellStyle name="_인원계획표 _01.맨홀공(1-1공구) 7" xfId="29500"/>
    <cellStyle name="_인원계획표 _01.맨홀공(1-1공구) 8" xfId="29501"/>
    <cellStyle name="_인원계획표 _01.맨홀공(1-1공구)_01.가정배수관" xfId="6587"/>
    <cellStyle name="_인원계획표 _01.맨홀공(1-1공구)_01.가정배수관 2" xfId="29502"/>
    <cellStyle name="_인원계획표 _01.맨홀공(1-1공구)_01.가정배수관 3" xfId="29503"/>
    <cellStyle name="_인원계획표 _01.맨홀공(1-1공구)_01.가정배수관 4" xfId="29504"/>
    <cellStyle name="_인원계획표 _01.맨홀공(1-1공구)_01.가정배수관 5" xfId="29505"/>
    <cellStyle name="_인원계획표 _01.맨홀공(1-1공구)_01.가정배수관 6" xfId="29506"/>
    <cellStyle name="_인원계획표 _01.맨홀공(1-1공구)_01.가정배수관 7" xfId="29507"/>
    <cellStyle name="_인원계획표 _01.맨홀공(1-1공구)_01.가정배수관 8" xfId="29508"/>
    <cellStyle name="_인원계획표 _01.맨홀공(1-1공구)_013.관로공(일과)" xfId="6588"/>
    <cellStyle name="_인원계획표 _01.맨홀공(1-1공구)_013.관로공(일과) 2" xfId="29509"/>
    <cellStyle name="_인원계획표 _01.맨홀공(1-1공구)_013.관로공(일과) 3" xfId="29510"/>
    <cellStyle name="_인원계획표 _01.맨홀공(1-1공구)_013.관로공(일과) 4" xfId="29511"/>
    <cellStyle name="_인원계획표 _01.맨홀공(1-1공구)_013.관로공(일과) 5" xfId="29512"/>
    <cellStyle name="_인원계획표 _01.맨홀공(1-1공구)_013.관로공(일과) 6" xfId="29513"/>
    <cellStyle name="_인원계획표 _01.맨홀공(1-1공구)_013.관로공(일과) 7" xfId="29514"/>
    <cellStyle name="_인원계획표 _01.맨홀공(1-1공구)_013.관로공(일과) 8" xfId="29515"/>
    <cellStyle name="_인원계획표 _01.맨홀공(1-1공구)_013.관로공(화순)" xfId="6589"/>
    <cellStyle name="_인원계획표 _01.맨홀공(1-1공구)_013.관로공(화순) 2" xfId="29516"/>
    <cellStyle name="_인원계획표 _01.맨홀공(1-1공구)_013.관로공(화순) 3" xfId="29517"/>
    <cellStyle name="_인원계획표 _01.맨홀공(1-1공구)_013.관로공(화순) 4" xfId="29518"/>
    <cellStyle name="_인원계획표 _01.맨홀공(1-1공구)_013.관로공(화순) 5" xfId="29519"/>
    <cellStyle name="_인원계획표 _01.맨홀공(1-1공구)_013.관로공(화순) 6" xfId="29520"/>
    <cellStyle name="_인원계획표 _01.맨홀공(1-1공구)_013.관로공(화순) 7" xfId="29521"/>
    <cellStyle name="_인원계획표 _01.맨홀공(1-1공구)_013.관로공(화순) 8" xfId="29522"/>
    <cellStyle name="_인원계획표 _01.맨홀공(1-1공구)_017.포장공(하모)" xfId="6590"/>
    <cellStyle name="_인원계획표 _01.맨홀공(1-1공구)_017.포장공(하모) 2" xfId="29523"/>
    <cellStyle name="_인원계획표 _01.맨홀공(1-1공구)_017.포장공(하모) 3" xfId="29524"/>
    <cellStyle name="_인원계획표 _01.맨홀공(1-1공구)_017.포장공(하모) 4" xfId="29525"/>
    <cellStyle name="_인원계획표 _01.맨홀공(1-1공구)_017.포장공(하모) 5" xfId="29526"/>
    <cellStyle name="_인원계획표 _01.맨홀공(1-1공구)_017.포장공(하모) 6" xfId="29527"/>
    <cellStyle name="_인원계획표 _01.맨홀공(1-1공구)_017.포장공(하모) 7" xfId="29528"/>
    <cellStyle name="_인원계획표 _01.맨홀공(1-1공구)_017.포장공(하모) 8" xfId="29529"/>
    <cellStyle name="_인원계획표 _01.맨홀공(1-1공구)_02.오수연결관" xfId="6591"/>
    <cellStyle name="_인원계획표 _01.맨홀공(1-1공구)_02.오수연결관 2" xfId="29530"/>
    <cellStyle name="_인원계획표 _01.맨홀공(1-1공구)_02.오수연결관 3" xfId="29531"/>
    <cellStyle name="_인원계획표 _01.맨홀공(1-1공구)_02.오수연결관 4" xfId="29532"/>
    <cellStyle name="_인원계획표 _01.맨홀공(1-1공구)_02.오수연결관 5" xfId="29533"/>
    <cellStyle name="_인원계획표 _01.맨홀공(1-1공구)_02.오수연결관 6" xfId="29534"/>
    <cellStyle name="_인원계획표 _01.맨홀공(1-1공구)_02.오수연결관 7" xfId="29535"/>
    <cellStyle name="_인원계획표 _01.맨홀공(1-1공구)_02.오수연결관 8" xfId="29536"/>
    <cellStyle name="_인원계획표 _01.맨홀공(1-1공구)_02.오수연결관공" xfId="6592"/>
    <cellStyle name="_인원계획표 _01.맨홀공(1-1공구)_02.오수연결관공 2" xfId="29537"/>
    <cellStyle name="_인원계획표 _01.맨홀공(1-1공구)_02.오수연결관공 3" xfId="29538"/>
    <cellStyle name="_인원계획표 _01.맨홀공(1-1공구)_02.오수연결관공 4" xfId="29539"/>
    <cellStyle name="_인원계획표 _01.맨홀공(1-1공구)_02.오수연결관공 5" xfId="29540"/>
    <cellStyle name="_인원계획표 _01.맨홀공(1-1공구)_02.오수연결관공 6" xfId="29541"/>
    <cellStyle name="_인원계획표 _01.맨홀공(1-1공구)_02.오수연결관공 7" xfId="29542"/>
    <cellStyle name="_인원계획표 _01.맨홀공(1-1공구)_02.오수연결관공 8" xfId="29543"/>
    <cellStyle name="_인원계획표 _01.맨홀공(1-1공구)_02.토공" xfId="6593"/>
    <cellStyle name="_인원계획표 _01.맨홀공(1-1공구)_02.토공 2" xfId="29544"/>
    <cellStyle name="_인원계획표 _01.맨홀공(1-1공구)_02.토공 3" xfId="29545"/>
    <cellStyle name="_인원계획표 _01.맨홀공(1-1공구)_02.토공 4" xfId="29546"/>
    <cellStyle name="_인원계획표 _01.맨홀공(1-1공구)_02.토공 5" xfId="29547"/>
    <cellStyle name="_인원계획표 _01.맨홀공(1-1공구)_02.토공 6" xfId="29548"/>
    <cellStyle name="_인원계획표 _01.맨홀공(1-1공구)_02.토공 7" xfId="29549"/>
    <cellStyle name="_인원계획표 _01.맨홀공(1-1공구)_02.토공 8" xfId="29550"/>
    <cellStyle name="_인원계획표 _01.맨홀공(1-1공구)_03.관로공" xfId="6594"/>
    <cellStyle name="_인원계획표 _01.맨홀공(1-1공구)_03.관로공 2" xfId="29551"/>
    <cellStyle name="_인원계획표 _01.맨홀공(1-1공구)_03.관로공 3" xfId="29552"/>
    <cellStyle name="_인원계획표 _01.맨홀공(1-1공구)_03.관로공 4" xfId="29553"/>
    <cellStyle name="_인원계획표 _01.맨홀공(1-1공구)_03.관로공 5" xfId="29554"/>
    <cellStyle name="_인원계획표 _01.맨홀공(1-1공구)_03.관로공 6" xfId="29555"/>
    <cellStyle name="_인원계획표 _01.맨홀공(1-1공구)_03.관로공 7" xfId="29556"/>
    <cellStyle name="_인원계획표 _01.맨홀공(1-1공구)_03.관로공 8" xfId="29557"/>
    <cellStyle name="_인원계획표 _01.맨홀공(1-1공구)_032.가정배수관" xfId="6595"/>
    <cellStyle name="_인원계획표 _01.맨홀공(1-1공구)_032.가정배수관 2" xfId="29558"/>
    <cellStyle name="_인원계획표 _01.맨홀공(1-1공구)_032.가정배수관 3" xfId="29559"/>
    <cellStyle name="_인원계획표 _01.맨홀공(1-1공구)_032.가정배수관 4" xfId="29560"/>
    <cellStyle name="_인원계획표 _01.맨홀공(1-1공구)_032.가정배수관 5" xfId="29561"/>
    <cellStyle name="_인원계획표 _01.맨홀공(1-1공구)_032.가정배수관 6" xfId="29562"/>
    <cellStyle name="_인원계획표 _01.맨홀공(1-1공구)_032.가정배수관 7" xfId="29563"/>
    <cellStyle name="_인원계획표 _01.맨홀공(1-1공구)_032.가정배수관 8" xfId="29564"/>
    <cellStyle name="_인원계획표 _01.맨홀공(1-1공구)_033.오수연결관(영락)" xfId="6596"/>
    <cellStyle name="_인원계획표 _01.맨홀공(1-1공구)_033.오수연결관(영락) 2" xfId="29565"/>
    <cellStyle name="_인원계획표 _01.맨홀공(1-1공구)_033.오수연결관(영락) 3" xfId="29566"/>
    <cellStyle name="_인원계획표 _01.맨홀공(1-1공구)_033.오수연결관(영락) 4" xfId="29567"/>
    <cellStyle name="_인원계획표 _01.맨홀공(1-1공구)_033.오수연결관(영락) 5" xfId="29568"/>
    <cellStyle name="_인원계획표 _01.맨홀공(1-1공구)_033.오수연결관(영락) 6" xfId="29569"/>
    <cellStyle name="_인원계획표 _01.맨홀공(1-1공구)_033.오수연결관(영락) 7" xfId="29570"/>
    <cellStyle name="_인원계획표 _01.맨홀공(1-1공구)_033.오수연결관(영락) 8" xfId="29571"/>
    <cellStyle name="_인원계획표 _01.맨홀공(1-1공구)_033.오수연결관(일과)" xfId="6597"/>
    <cellStyle name="_인원계획표 _01.맨홀공(1-1공구)_033.오수연결관(일과) 2" xfId="29572"/>
    <cellStyle name="_인원계획표 _01.맨홀공(1-1공구)_033.오수연결관(일과) 3" xfId="29573"/>
    <cellStyle name="_인원계획표 _01.맨홀공(1-1공구)_033.오수연결관(일과) 4" xfId="29574"/>
    <cellStyle name="_인원계획표 _01.맨홀공(1-1공구)_033.오수연결관(일과) 5" xfId="29575"/>
    <cellStyle name="_인원계획표 _01.맨홀공(1-1공구)_033.오수연결관(일과) 6" xfId="29576"/>
    <cellStyle name="_인원계획표 _01.맨홀공(1-1공구)_033.오수연결관(일과) 7" xfId="29577"/>
    <cellStyle name="_인원계획표 _01.맨홀공(1-1공구)_033.오수연결관(일과) 8" xfId="29578"/>
    <cellStyle name="_인원계획표 _01.맨홀공(1-1공구)_033.오수연결관(하모)" xfId="6598"/>
    <cellStyle name="_인원계획표 _01.맨홀공(1-1공구)_033.오수연결관(하모) 2" xfId="29579"/>
    <cellStyle name="_인원계획표 _01.맨홀공(1-1공구)_033.오수연결관(하모) 3" xfId="29580"/>
    <cellStyle name="_인원계획표 _01.맨홀공(1-1공구)_033.오수연결관(하모) 4" xfId="29581"/>
    <cellStyle name="_인원계획표 _01.맨홀공(1-1공구)_033.오수연결관(하모) 5" xfId="29582"/>
    <cellStyle name="_인원계획표 _01.맨홀공(1-1공구)_033.오수연결관(하모) 6" xfId="29583"/>
    <cellStyle name="_인원계획표 _01.맨홀공(1-1공구)_033.오수연결관(하모) 7" xfId="29584"/>
    <cellStyle name="_인원계획표 _01.맨홀공(1-1공구)_033.오수연결관(하모) 8" xfId="29585"/>
    <cellStyle name="_인원계획표 _01.맨홀공(1-1공구)_033.오수연결관(화순)" xfId="6599"/>
    <cellStyle name="_인원계획표 _01.맨홀공(1-1공구)_033.오수연결관(화순) 2" xfId="29586"/>
    <cellStyle name="_인원계획표 _01.맨홀공(1-1공구)_033.오수연결관(화순) 3" xfId="29587"/>
    <cellStyle name="_인원계획표 _01.맨홀공(1-1공구)_033.오수연결관(화순) 4" xfId="29588"/>
    <cellStyle name="_인원계획표 _01.맨홀공(1-1공구)_033.오수연결관(화순) 5" xfId="29589"/>
    <cellStyle name="_인원계획표 _01.맨홀공(1-1공구)_033.오수연결관(화순) 6" xfId="29590"/>
    <cellStyle name="_인원계획표 _01.맨홀공(1-1공구)_033.오수연결관(화순) 7" xfId="29591"/>
    <cellStyle name="_인원계획표 _01.맨홀공(1-1공구)_033.오수연결관(화순) 8" xfId="29592"/>
    <cellStyle name="_인원계획표 _01.맨홀공(1-1공구)_041.부대공(화순)" xfId="6600"/>
    <cellStyle name="_인원계획표 _01.맨홀공(1-1공구)_041.부대공(화순) 2" xfId="29593"/>
    <cellStyle name="_인원계획표 _01.맨홀공(1-1공구)_041.부대공(화순) 3" xfId="29594"/>
    <cellStyle name="_인원계획표 _01.맨홀공(1-1공구)_041.부대공(화순) 4" xfId="29595"/>
    <cellStyle name="_인원계획표 _01.맨홀공(1-1공구)_041.부대공(화순) 5" xfId="29596"/>
    <cellStyle name="_인원계획표 _01.맨홀공(1-1공구)_041.부대공(화순) 6" xfId="29597"/>
    <cellStyle name="_인원계획표 _01.맨홀공(1-1공구)_041.부대공(화순) 7" xfId="29598"/>
    <cellStyle name="_인원계획표 _01.맨홀공(1-1공구)_041.부대공(화순) 8" xfId="29599"/>
    <cellStyle name="_인원계획표 _01.맨홀공(1-1공구)_관로공BOQ" xfId="6601"/>
    <cellStyle name="_인원계획표 _01.맨홀공(1-1공구)_관로공BOQ 2" xfId="29600"/>
    <cellStyle name="_인원계획표 _01.맨홀공(1-1공구)_관로공BOQ 3" xfId="29601"/>
    <cellStyle name="_인원계획표 _01.맨홀공(1-1공구)_관로공BOQ 4" xfId="29602"/>
    <cellStyle name="_인원계획표 _01.맨홀공(1-1공구)_관로공BOQ 5" xfId="29603"/>
    <cellStyle name="_인원계획표 _01.맨홀공(1-1공구)_관로공BOQ 6" xfId="29604"/>
    <cellStyle name="_인원계획표 _01.맨홀공(1-1공구)_관로공BOQ 7" xfId="29605"/>
    <cellStyle name="_인원계획표 _01.맨홀공(1-1공구)_관로공BOQ 8" xfId="29606"/>
    <cellStyle name="_인원계획표 _01.맨홀공(1-1공구)_관로수량집계" xfId="6602"/>
    <cellStyle name="_인원계획표 _01.맨홀공(1-1공구)_관로수량집계 2" xfId="29607"/>
    <cellStyle name="_인원계획표 _01.맨홀공(1-1공구)_관로수량집계 3" xfId="29608"/>
    <cellStyle name="_인원계획표 _01.맨홀공(1-1공구)_관로수량집계 4" xfId="29609"/>
    <cellStyle name="_인원계획표 _01.맨홀공(1-1공구)_관로수량집계 5" xfId="29610"/>
    <cellStyle name="_인원계획표 _01.맨홀공(1-1공구)_관로수량집계 6" xfId="29611"/>
    <cellStyle name="_인원계획표 _01.맨홀공(1-1공구)_관로수량집계 7" xfId="29612"/>
    <cellStyle name="_인원계획표 _01.맨홀공(1-1공구)_관로수량집계 8" xfId="29613"/>
    <cellStyle name="_인원계획표 _01.맨홀공(1-1공구)_내역적용수량" xfId="6603"/>
    <cellStyle name="_인원계획표 _01.맨홀공(1-1공구)_내역적용수량 2" xfId="29614"/>
    <cellStyle name="_인원계획표 _01.맨홀공(1-1공구)_내역적용수량 3" xfId="29615"/>
    <cellStyle name="_인원계획표 _01.맨홀공(1-1공구)_내역적용수량 4" xfId="29616"/>
    <cellStyle name="_인원계획표 _01.맨홀공(1-1공구)_내역적용수량 5" xfId="29617"/>
    <cellStyle name="_인원계획표 _01.맨홀공(1-1공구)_내역적용수량 6" xfId="29618"/>
    <cellStyle name="_인원계획표 _01.맨홀공(1-1공구)_내역적용수량 7" xfId="29619"/>
    <cellStyle name="_인원계획표 _01.맨홀공(1-1공구)_내역적용수량 8" xfId="29620"/>
    <cellStyle name="_인원계획표 _01.맨홀펌프장공(2-4공구)" xfId="6604"/>
    <cellStyle name="_인원계획표 _01.맨홀펌프장공(2-4공구) 2" xfId="29621"/>
    <cellStyle name="_인원계획표 _01.맨홀펌프장공(2-4공구) 3" xfId="29622"/>
    <cellStyle name="_인원계획표 _01.맨홀펌프장공(2-4공구) 4" xfId="29623"/>
    <cellStyle name="_인원계획표 _01.맨홀펌프장공(2-4공구) 5" xfId="29624"/>
    <cellStyle name="_인원계획표 _01.맨홀펌프장공(2-4공구) 6" xfId="29625"/>
    <cellStyle name="_인원계획표 _01.맨홀펌프장공(2-4공구) 7" xfId="29626"/>
    <cellStyle name="_인원계획표 _01.맨홀펌프장공(2-4공구)_015.맨홀펌프장공(사계1)" xfId="29627"/>
    <cellStyle name="_인원계획표 _01.맨홀펌프장공(2-4공구)_015.맨홀펌프장공(사계1) 2" xfId="29628"/>
    <cellStyle name="_인원계획표 _01.맨홀펌프장공(2-4공구)_015.맨홀펌프장공(사계1) 3" xfId="29629"/>
    <cellStyle name="_인원계획표 _01.맨홀펌프장공(2-4공구)_015.맨홀펌프장공(사계1) 4" xfId="29630"/>
    <cellStyle name="_인원계획표 _01.맨홀펌프장공(2-4공구)_015.맨홀펌프장공(사계1) 5" xfId="29631"/>
    <cellStyle name="_인원계획표 _01.맨홀펌프장공(2-4공구)_015.맨홀펌프장공(사계1) 6" xfId="29632"/>
    <cellStyle name="_인원계획표 _01.맨홀펌프장공(2-4공구)_015.맨홀펌프장공(사계1) 7" xfId="29633"/>
    <cellStyle name="_인원계획표 _01.맨홀펌프장공(2-4공구)_015.맨홀펌프장공(화순)" xfId="6605"/>
    <cellStyle name="_인원계획표 _01.맨홀펌프장공(2-4공구)_015.맨홀펌프장공(화순) 2" xfId="29634"/>
    <cellStyle name="_인원계획표 _01.맨홀펌프장공(2-4공구)_015.맨홀펌프장공(화순) 3" xfId="29635"/>
    <cellStyle name="_인원계획표 _01.맨홀펌프장공(2-4공구)_015.맨홀펌프장공(화순) 4" xfId="29636"/>
    <cellStyle name="_인원계획표 _01.맨홀펌프장공(2-4공구)_015.맨홀펌프장공(화순) 5" xfId="29637"/>
    <cellStyle name="_인원계획표 _01.맨홀펌프장공(2-4공구)_015.맨홀펌프장공(화순) 6" xfId="29638"/>
    <cellStyle name="_인원계획표 _01.맨홀펌프장공(2-4공구)_015.맨홀펌프장공(화순) 7" xfId="29639"/>
    <cellStyle name="_인원계획표 _01.맨홀펌프장공(2-4공구)_016.맨홀펌프장공(하모)" xfId="6606"/>
    <cellStyle name="_인원계획표 _01.맨홀펌프장공(2-4공구)_016.맨홀펌프장공(하모) 2" xfId="29640"/>
    <cellStyle name="_인원계획표 _01.맨홀펌프장공(2-4공구)_016.맨홀펌프장공(하모) 3" xfId="29641"/>
    <cellStyle name="_인원계획표 _01.맨홀펌프장공(2-4공구)_016.맨홀펌프장공(하모) 4" xfId="29642"/>
    <cellStyle name="_인원계획표 _01.맨홀펌프장공(2-4공구)_016.맨홀펌프장공(하모) 5" xfId="29643"/>
    <cellStyle name="_인원계획표 _01.맨홀펌프장공(2-4공구)_016.맨홀펌프장공(하모) 6" xfId="29644"/>
    <cellStyle name="_인원계획표 _01.맨홀펌프장공(2-4공구)_016.맨홀펌프장공(하모) 7" xfId="29645"/>
    <cellStyle name="_인원계획표 _01.맨홀펌프장공(2-4공구)_맨홀펌프장공BOQ" xfId="29646"/>
    <cellStyle name="_인원계획표 _01.맨홀펌프장공(2-4공구)_맨홀펌프장공BOQ 2" xfId="29647"/>
    <cellStyle name="_인원계획표 _01.맨홀펌프장공(2-4공구)_맨홀펌프장공BOQ 3" xfId="29648"/>
    <cellStyle name="_인원계획표 _01.맨홀펌프장공(2-4공구)_맨홀펌프장공BOQ 4" xfId="29649"/>
    <cellStyle name="_인원계획표 _01.맨홀펌프장공(2-4공구)_맨홀펌프장공BOQ 5" xfId="29650"/>
    <cellStyle name="_인원계획표 _01.맨홀펌프장공(2-4공구)_맨홀펌프장공BOQ 6" xfId="29651"/>
    <cellStyle name="_인원계획표 _01.맨홀펌프장공(2-4공구)_맨홀펌프장공BOQ 7" xfId="29652"/>
    <cellStyle name="_인원계획표 _01.맨홀펌프장공(2-4공구)-1" xfId="6607"/>
    <cellStyle name="_인원계획표 _01.맨홀펌프장공(2-4공구)-1 2" xfId="29653"/>
    <cellStyle name="_인원계획표 _01.맨홀펌프장공(2-4공구)-1 3" xfId="29654"/>
    <cellStyle name="_인원계획표 _01.맨홀펌프장공(2-4공구)-1 4" xfId="29655"/>
    <cellStyle name="_인원계획표 _01.맨홀펌프장공(2-4공구)-1 5" xfId="29656"/>
    <cellStyle name="_인원계획표 _01.맨홀펌프장공(2-4공구)-1 6" xfId="29657"/>
    <cellStyle name="_인원계획표 _01.맨홀펌프장공(2-4공구)-1 7" xfId="29658"/>
    <cellStyle name="_인원계획표 _01.맨홀펌프장공(2-4공구)-1_015.맨홀펌프장공(사계1)" xfId="29659"/>
    <cellStyle name="_인원계획표 _01.맨홀펌프장공(2-4공구)-1_015.맨홀펌프장공(사계1) 2" xfId="29660"/>
    <cellStyle name="_인원계획표 _01.맨홀펌프장공(2-4공구)-1_015.맨홀펌프장공(사계1) 3" xfId="29661"/>
    <cellStyle name="_인원계획표 _01.맨홀펌프장공(2-4공구)-1_015.맨홀펌프장공(사계1) 4" xfId="29662"/>
    <cellStyle name="_인원계획표 _01.맨홀펌프장공(2-4공구)-1_015.맨홀펌프장공(사계1) 5" xfId="29663"/>
    <cellStyle name="_인원계획표 _01.맨홀펌프장공(2-4공구)-1_015.맨홀펌프장공(사계1) 6" xfId="29664"/>
    <cellStyle name="_인원계획표 _01.맨홀펌프장공(2-4공구)-1_015.맨홀펌프장공(사계1) 7" xfId="29665"/>
    <cellStyle name="_인원계획표 _01.맨홀펌프장공(2-4공구)-1_015.맨홀펌프장공(화순)" xfId="6608"/>
    <cellStyle name="_인원계획표 _01.맨홀펌프장공(2-4공구)-1_015.맨홀펌프장공(화순) 2" xfId="29666"/>
    <cellStyle name="_인원계획표 _01.맨홀펌프장공(2-4공구)-1_015.맨홀펌프장공(화순) 3" xfId="29667"/>
    <cellStyle name="_인원계획표 _01.맨홀펌프장공(2-4공구)-1_015.맨홀펌프장공(화순) 4" xfId="29668"/>
    <cellStyle name="_인원계획표 _01.맨홀펌프장공(2-4공구)-1_015.맨홀펌프장공(화순) 5" xfId="29669"/>
    <cellStyle name="_인원계획표 _01.맨홀펌프장공(2-4공구)-1_015.맨홀펌프장공(화순) 6" xfId="29670"/>
    <cellStyle name="_인원계획표 _01.맨홀펌프장공(2-4공구)-1_015.맨홀펌프장공(화순) 7" xfId="29671"/>
    <cellStyle name="_인원계획표 _01.맨홀펌프장공(2-4공구)-1_016.맨홀펌프장공(하모)" xfId="6609"/>
    <cellStyle name="_인원계획표 _01.맨홀펌프장공(2-4공구)-1_016.맨홀펌프장공(하모) 2" xfId="29672"/>
    <cellStyle name="_인원계획표 _01.맨홀펌프장공(2-4공구)-1_016.맨홀펌프장공(하모) 3" xfId="29673"/>
    <cellStyle name="_인원계획표 _01.맨홀펌프장공(2-4공구)-1_016.맨홀펌프장공(하모) 4" xfId="29674"/>
    <cellStyle name="_인원계획표 _01.맨홀펌프장공(2-4공구)-1_016.맨홀펌프장공(하모) 5" xfId="29675"/>
    <cellStyle name="_인원계획표 _01.맨홀펌프장공(2-4공구)-1_016.맨홀펌프장공(하모) 6" xfId="29676"/>
    <cellStyle name="_인원계획표 _01.맨홀펌프장공(2-4공구)-1_016.맨홀펌프장공(하모) 7" xfId="29677"/>
    <cellStyle name="_인원계획표 _01.맨홀펌프장공(2-4공구)-1_맨홀펌프장공BOQ" xfId="29678"/>
    <cellStyle name="_인원계획표 _01.맨홀펌프장공(2-4공구)-1_맨홀펌프장공BOQ 2" xfId="29679"/>
    <cellStyle name="_인원계획표 _01.맨홀펌프장공(2-4공구)-1_맨홀펌프장공BOQ 3" xfId="29680"/>
    <cellStyle name="_인원계획표 _01.맨홀펌프장공(2-4공구)-1_맨홀펌프장공BOQ 4" xfId="29681"/>
    <cellStyle name="_인원계획표 _01.맨홀펌프장공(2-4공구)-1_맨홀펌프장공BOQ 5" xfId="29682"/>
    <cellStyle name="_인원계획표 _01.맨홀펌프장공(2-4공구)-1_맨홀펌프장공BOQ 6" xfId="29683"/>
    <cellStyle name="_인원계획표 _01.맨홀펌프장공(2-4공구)-1_맨홀펌프장공BOQ 7" xfId="29684"/>
    <cellStyle name="_인원계획표 _01.자재집계표" xfId="6610"/>
    <cellStyle name="_인원계획표 _01.자재집계표 2" xfId="6611"/>
    <cellStyle name="_인원계획표 _01.자재집계표 3" xfId="29685"/>
    <cellStyle name="_인원계획표 _01.자재집계표 4" xfId="29686"/>
    <cellStyle name="_인원계획표 _01.자재집계표 5" xfId="29687"/>
    <cellStyle name="_인원계획표 _01.자재집계표 6" xfId="29688"/>
    <cellStyle name="_인원계획표 _01.자재집계표 7" xfId="29689"/>
    <cellStyle name="_인원계획표 _01.자재집계표 8" xfId="29690"/>
    <cellStyle name="_인원계획표 _01.자재집계표(서부1호) " xfId="6612"/>
    <cellStyle name="_인원계획표 _01.자재집계표_00.배수설비공" xfId="6613"/>
    <cellStyle name="_인원계획표 _01.자재집계표_00.배수설비공 2" xfId="29691"/>
    <cellStyle name="_인원계획표 _01.자재집계표_00.배수설비공 3" xfId="29692"/>
    <cellStyle name="_인원계획표 _01.자재집계표_00.배수설비공 4" xfId="29693"/>
    <cellStyle name="_인원계획표 _01.자재집계표_00.배수설비공 5" xfId="29694"/>
    <cellStyle name="_인원계획표 _01.자재집계표_00.배수설비공 6" xfId="29695"/>
    <cellStyle name="_인원계획표 _01.자재집계표_00.배수설비공 7" xfId="29696"/>
    <cellStyle name="_인원계획표 _01.자재집계표_00.배수설비공 8" xfId="29697"/>
    <cellStyle name="_인원계획표 _01.토공1" xfId="29698"/>
    <cellStyle name="_인원계획표 _02.관로공(2-2공구)" xfId="6614"/>
    <cellStyle name="_인원계획표 _02.관로공(2-2공구) 2" xfId="29699"/>
    <cellStyle name="_인원계획표 _02.관로공(2-2공구) 3" xfId="29700"/>
    <cellStyle name="_인원계획표 _02.관로공(2-2공구) 4" xfId="29701"/>
    <cellStyle name="_인원계획표 _02.관로공(2-2공구) 5" xfId="29702"/>
    <cellStyle name="_인원계획표 _02.관로공(2-2공구) 6" xfId="29703"/>
    <cellStyle name="_인원계획표 _02.관로공(2-2공구) 7" xfId="29704"/>
    <cellStyle name="_인원계획표 _02.관로공(2-2공구) 8" xfId="29705"/>
    <cellStyle name="_인원계획표 _02.관로공(2-2공구)_013.관로공(일과)" xfId="6615"/>
    <cellStyle name="_인원계획표 _02.관로공(2-2공구)_013.관로공(일과) 2" xfId="29706"/>
    <cellStyle name="_인원계획표 _02.관로공(2-2공구)_013.관로공(일과) 3" xfId="29707"/>
    <cellStyle name="_인원계획표 _02.관로공(2-2공구)_013.관로공(일과) 4" xfId="29708"/>
    <cellStyle name="_인원계획표 _02.관로공(2-2공구)_013.관로공(일과) 5" xfId="29709"/>
    <cellStyle name="_인원계획표 _02.관로공(2-2공구)_013.관로공(일과) 6" xfId="29710"/>
    <cellStyle name="_인원계획표 _02.관로공(2-2공구)_013.관로공(일과) 7" xfId="29711"/>
    <cellStyle name="_인원계획표 _02.관로공(2-2공구)_013.관로공(일과) 8" xfId="29712"/>
    <cellStyle name="_인원계획표 _02.관로공(2-2공구)_013.관로공(화순)" xfId="6616"/>
    <cellStyle name="_인원계획표 _02.관로공(2-2공구)_013.관로공(화순) 2" xfId="29713"/>
    <cellStyle name="_인원계획표 _02.관로공(2-2공구)_013.관로공(화순) 3" xfId="29714"/>
    <cellStyle name="_인원계획표 _02.관로공(2-2공구)_013.관로공(화순) 4" xfId="29715"/>
    <cellStyle name="_인원계획표 _02.관로공(2-2공구)_013.관로공(화순) 5" xfId="29716"/>
    <cellStyle name="_인원계획표 _02.관로공(2-2공구)_013.관로공(화순) 6" xfId="29717"/>
    <cellStyle name="_인원계획표 _02.관로공(2-2공구)_013.관로공(화순) 7" xfId="29718"/>
    <cellStyle name="_인원계획표 _02.관로공(2-2공구)_013.관로공(화순) 8" xfId="29719"/>
    <cellStyle name="_인원계획표 _02.관로공(2-2공구)_03.관로공" xfId="6617"/>
    <cellStyle name="_인원계획표 _02.관로공(2-2공구)_03.관로공 2" xfId="29720"/>
    <cellStyle name="_인원계획표 _02.관로공(2-2공구)_03.관로공 3" xfId="29721"/>
    <cellStyle name="_인원계획표 _02.관로공(2-2공구)_03.관로공 4" xfId="29722"/>
    <cellStyle name="_인원계획표 _02.관로공(2-2공구)_03.관로공 5" xfId="29723"/>
    <cellStyle name="_인원계획표 _02.관로공(2-2공구)_03.관로공 6" xfId="29724"/>
    <cellStyle name="_인원계획표 _02.관로공(2-2공구)_03.관로공 7" xfId="29725"/>
    <cellStyle name="_인원계획표 _02.관로공(2-2공구)_03.관로공 8" xfId="29726"/>
    <cellStyle name="_인원계획표 _02.관로공(2-2공구)_관로공BOQ" xfId="6618"/>
    <cellStyle name="_인원계획표 _02.관로공(2-2공구)_관로공BOQ 2" xfId="29727"/>
    <cellStyle name="_인원계획표 _02.관로공(2-2공구)_관로공BOQ 3" xfId="29728"/>
    <cellStyle name="_인원계획표 _02.관로공(2-2공구)_관로공BOQ 4" xfId="29729"/>
    <cellStyle name="_인원계획표 _02.관로공(2-2공구)_관로공BOQ 5" xfId="29730"/>
    <cellStyle name="_인원계획표 _02.관로공(2-2공구)_관로공BOQ 6" xfId="29731"/>
    <cellStyle name="_인원계획표 _02.관로공(2-2공구)_관로공BOQ 7" xfId="29732"/>
    <cellStyle name="_인원계획표 _02.관로공(2-2공구)_관로공BOQ 8" xfId="29733"/>
    <cellStyle name="_인원계획표 _02.관로공(2-2공구)_관로수량집계" xfId="6619"/>
    <cellStyle name="_인원계획표 _02.관로공(2-2공구)_관로수량집계 2" xfId="29734"/>
    <cellStyle name="_인원계획표 _02.관로공(2-2공구)_관로수량집계 3" xfId="29735"/>
    <cellStyle name="_인원계획표 _02.관로공(2-2공구)_관로수량집계 4" xfId="29736"/>
    <cellStyle name="_인원계획표 _02.관로공(2-2공구)_관로수량집계 5" xfId="29737"/>
    <cellStyle name="_인원계획표 _02.관로공(2-2공구)_관로수량집계 6" xfId="29738"/>
    <cellStyle name="_인원계획표 _02.관로공(2-2공구)_관로수량집계 7" xfId="29739"/>
    <cellStyle name="_인원계획표 _02.관로공(2-2공구)_관로수량집계 8" xfId="29740"/>
    <cellStyle name="_인원계획표 _02.관로공(2-2공구)_내역적용수량" xfId="6620"/>
    <cellStyle name="_인원계획표 _02.관로공(2-2공구)_내역적용수량 2" xfId="29741"/>
    <cellStyle name="_인원계획표 _02.관로공(2-2공구)_내역적용수량 3" xfId="29742"/>
    <cellStyle name="_인원계획표 _02.관로공(2-2공구)_내역적용수량 4" xfId="29743"/>
    <cellStyle name="_인원계획표 _02.관로공(2-2공구)_내역적용수량 5" xfId="29744"/>
    <cellStyle name="_인원계획표 _02.관로공(2-2공구)_내역적용수량 6" xfId="29745"/>
    <cellStyle name="_인원계획표 _02.관로공(2-2공구)_내역적용수량 7" xfId="29746"/>
    <cellStyle name="_인원계획표 _02.관로공(2-2공구)_내역적용수량 8" xfId="29747"/>
    <cellStyle name="_인원계획표 _02.토공" xfId="6621"/>
    <cellStyle name="_인원계획표 _02.토공 10" xfId="29748"/>
    <cellStyle name="_인원계획표 _02.토공 11" xfId="29749"/>
    <cellStyle name="_인원계획표 _02.토공 12" xfId="29750"/>
    <cellStyle name="_인원계획표 _02.토공 13" xfId="29751"/>
    <cellStyle name="_인원계획표 _02.토공 14" xfId="29752"/>
    <cellStyle name="_인원계획표 _02.토공 15" xfId="29753"/>
    <cellStyle name="_인원계획표 _02.토공 16" xfId="29754"/>
    <cellStyle name="_인원계획표 _02.토공 17" xfId="29755"/>
    <cellStyle name="_인원계획표 _02.토공 2" xfId="6622"/>
    <cellStyle name="_인원계획표 _02.토공 3" xfId="29756"/>
    <cellStyle name="_인원계획표 _02.토공 4" xfId="29757"/>
    <cellStyle name="_인원계획표 _02.토공 5" xfId="29758"/>
    <cellStyle name="_인원계획표 _02.토공 6" xfId="29759"/>
    <cellStyle name="_인원계획표 _02.토공 7" xfId="29760"/>
    <cellStyle name="_인원계획표 _02.토공 8" xfId="29761"/>
    <cellStyle name="_인원계획표 _02.토공 9" xfId="29762"/>
    <cellStyle name="_인원계획표 _02.토공_017.포장공(하모)" xfId="29763"/>
    <cellStyle name="_인원계획표 _02.토공_017.포장공(하모) 2" xfId="29764"/>
    <cellStyle name="_인원계획표 _02.토공_017.포장공(하모) 3" xfId="29765"/>
    <cellStyle name="_인원계획표 _02.토공_017.포장공(하모) 4" xfId="29766"/>
    <cellStyle name="_인원계획표 _02.토공_017.포장공(하모) 5" xfId="29767"/>
    <cellStyle name="_인원계획표 _02.토공_017.포장공(하모) 6" xfId="29768"/>
    <cellStyle name="_인원계획표 _02.토공_017.포장공(하모) 7" xfId="29769"/>
    <cellStyle name="_인원계획표 _02.토공_017.포장공(하모) 8" xfId="29770"/>
    <cellStyle name="_인원계획표 _02.토공_04.구조물공" xfId="6623"/>
    <cellStyle name="_인원계획표 _02.토공_04.구조물공 2" xfId="29771"/>
    <cellStyle name="_인원계획표 _02.토공_04.구조물공 3" xfId="29772"/>
    <cellStyle name="_인원계획표 _02.토공_04.구조물공 4" xfId="29773"/>
    <cellStyle name="_인원계획표 _02.토공_04.구조물공 5" xfId="29774"/>
    <cellStyle name="_인원계획표 _02.토공_04.구조물공 6" xfId="29775"/>
    <cellStyle name="_인원계획표 _02.토공_04.구조물공 7" xfId="29776"/>
    <cellStyle name="_인원계획표 _02.토공_04.구조물공 8" xfId="29777"/>
    <cellStyle name="_인원계획표 _02.토공_사본 - 05.포장공" xfId="6624"/>
    <cellStyle name="_인원계획표 _02.토공_사본 - 05.포장공 2" xfId="29778"/>
    <cellStyle name="_인원계획표 _02.토공_사본 - 05.포장공 3" xfId="29779"/>
    <cellStyle name="_인원계획표 _02.토공_사본 - 05.포장공 4" xfId="29780"/>
    <cellStyle name="_인원계획표 _02.토공_사본 - 05.포장공 5" xfId="29781"/>
    <cellStyle name="_인원계획표 _02.토공_사본 - 05.포장공 6" xfId="29782"/>
    <cellStyle name="_인원계획표 _02.토공_사본 - 05.포장공 7" xfId="29783"/>
    <cellStyle name="_인원계획표 _02.토공_사본 - 05.포장공 8" xfId="29784"/>
    <cellStyle name="_인원계획표 _02.토공_포장공BOQ" xfId="6625"/>
    <cellStyle name="_인원계획표 _02.토공_포장공BOQ 2" xfId="29785"/>
    <cellStyle name="_인원계획표 _02.토공_포장공BOQ 3" xfId="29786"/>
    <cellStyle name="_인원계획표 _02.토공_포장공BOQ 4" xfId="29787"/>
    <cellStyle name="_인원계획표 _02.토공_포장공BOQ 5" xfId="29788"/>
    <cellStyle name="_인원계획표 _02.토공_포장공BOQ 6" xfId="29789"/>
    <cellStyle name="_인원계획표 _02.토공_포장공BOQ 7" xfId="29790"/>
    <cellStyle name="_인원계획표 _02.토공_포장공BOQ 8" xfId="29791"/>
    <cellStyle name="_인원계획표 _02.토공_포장수량집계" xfId="6626"/>
    <cellStyle name="_인원계획표 _02.토공_포장수량집계 2" xfId="29792"/>
    <cellStyle name="_인원계획표 _02.토공_포장수량집계 3" xfId="29793"/>
    <cellStyle name="_인원계획표 _02.토공_포장수량집계 4" xfId="29794"/>
    <cellStyle name="_인원계획표 _02.토공_포장수량집계 5" xfId="29795"/>
    <cellStyle name="_인원계획표 _02.토공_포장수량집계 6" xfId="29796"/>
    <cellStyle name="_인원계획표 _02.토공_포장수량집계 7" xfId="29797"/>
    <cellStyle name="_인원계획표 _02.토공_포장수량집계 8" xfId="29798"/>
    <cellStyle name="_인원계획표 _02.토공집계표" xfId="6627"/>
    <cellStyle name="_인원계획표 _02.토공집계표 2" xfId="6628"/>
    <cellStyle name="_인원계획표 _02.토공집계표 3" xfId="29799"/>
    <cellStyle name="_인원계획표 _02.토공집계표 4" xfId="29800"/>
    <cellStyle name="_인원계획표 _02.토공집계표 5" xfId="29801"/>
    <cellStyle name="_인원계획표 _02.토공집계표 6" xfId="29802"/>
    <cellStyle name="_인원계획표 _02.토공집계표 7" xfId="29803"/>
    <cellStyle name="_인원계획표 _02.토공집계표 8" xfId="29804"/>
    <cellStyle name="_인원계획표 _02.토공집계표_00.배수설비공" xfId="6629"/>
    <cellStyle name="_인원계획표 _02.토공집계표_00.배수설비공 2" xfId="29805"/>
    <cellStyle name="_인원계획표 _02.토공집계표_00.배수설비공 3" xfId="29806"/>
    <cellStyle name="_인원계획표 _02.토공집계표_00.배수설비공 4" xfId="29807"/>
    <cellStyle name="_인원계획표 _02.토공집계표_00.배수설비공 5" xfId="29808"/>
    <cellStyle name="_인원계획표 _02.토공집계표_00.배수설비공 6" xfId="29809"/>
    <cellStyle name="_인원계획표 _02.토공집계표_00.배수설비공 7" xfId="29810"/>
    <cellStyle name="_인원계획표 _02.토공집계표_00.배수설비공 8" xfId="29811"/>
    <cellStyle name="_인원계획표 _02_토공" xfId="29812"/>
    <cellStyle name="_인원계획표 _02_토공(SC)" xfId="29813"/>
    <cellStyle name="_인원계획표 _02_토공(SC)_우수3_관부설공●" xfId="29814"/>
    <cellStyle name="_인원계획표 _02_토공(SC)_우수3_관부설공●_03-관부설공" xfId="29815"/>
    <cellStyle name="_인원계획표 _02_토공(SH)" xfId="29816"/>
    <cellStyle name="_인원계획표 _02_토공(SH)_우수3_관부설공●" xfId="29817"/>
    <cellStyle name="_인원계획표 _02_토공(SH)_우수3_관부설공●_03-관부설공" xfId="29818"/>
    <cellStyle name="_인원계획표 _02_토공_우수3_관부설공●" xfId="29819"/>
    <cellStyle name="_인원계획표 _02_토공_우수3_관부설공●_03-관부설공" xfId="29820"/>
    <cellStyle name="_인원계획표 _02-1.토적표(1)" xfId="6630"/>
    <cellStyle name="_인원계획표 _02-1.토적표(1) 2" xfId="6631"/>
    <cellStyle name="_인원계획표 _02-1.토적표(1) 3" xfId="29821"/>
    <cellStyle name="_인원계획표 _02-1.토적표(1) 4" xfId="29822"/>
    <cellStyle name="_인원계획표 _02-1.토적표(1) 5" xfId="29823"/>
    <cellStyle name="_인원계획표 _02-1.토적표(1) 6" xfId="29824"/>
    <cellStyle name="_인원계획표 _02-1.토적표(1) 7" xfId="29825"/>
    <cellStyle name="_인원계획표 _02-1.토적표(1) 8" xfId="29826"/>
    <cellStyle name="_인원계획표 _02-1.토적표(1)_00.배수설비공" xfId="6632"/>
    <cellStyle name="_인원계획표 _02-1.토적표(1)_00.배수설비공 2" xfId="29827"/>
    <cellStyle name="_인원계획표 _02-1.토적표(1)_00.배수설비공 3" xfId="29828"/>
    <cellStyle name="_인원계획표 _02-1.토적표(1)_00.배수설비공 4" xfId="29829"/>
    <cellStyle name="_인원계획표 _02-1.토적표(1)_00.배수설비공 5" xfId="29830"/>
    <cellStyle name="_인원계획표 _02-1.토적표(1)_00.배수설비공 6" xfId="29831"/>
    <cellStyle name="_인원계획표 _02-1.토적표(1)_00.배수설비공 7" xfId="29832"/>
    <cellStyle name="_인원계획표 _02-1.토적표(1)_00.배수설비공 8" xfId="29833"/>
    <cellStyle name="_인원계획표 _02-11-토공(SH)" xfId="29834"/>
    <cellStyle name="_인원계획표 _02-11-토공(SH)_우수3_관부설공●" xfId="29835"/>
    <cellStyle name="_인원계획표 _02-11-토공(SH)_우수3_관부설공●_03-관부설공" xfId="29836"/>
    <cellStyle name="_인원계획표 _02-1-토공(SH)" xfId="29837"/>
    <cellStyle name="_인원계획표 _02-1-토공(SH)_우수3_관부설공●" xfId="29838"/>
    <cellStyle name="_인원계획표 _02-1-토공(SH)_우수3_관부설공●_03-관부설공" xfId="29839"/>
    <cellStyle name="_인원계획표 _02-토공(CI)" xfId="29840"/>
    <cellStyle name="_인원계획표 _02-토공(CI)_우수3_관부설공●" xfId="29841"/>
    <cellStyle name="_인원계획표 _02-토공(CI)_우수3_관부설공●_03-관부설공" xfId="29842"/>
    <cellStyle name="_인원계획표 _03.가시설공" xfId="6633"/>
    <cellStyle name="_인원계획표 _03.가시설공 2" xfId="6634"/>
    <cellStyle name="_인원계획표 _03.가시설공 3" xfId="29843"/>
    <cellStyle name="_인원계획표 _03.가시설공 4" xfId="29844"/>
    <cellStyle name="_인원계획표 _03.가시설공 5" xfId="29845"/>
    <cellStyle name="_인원계획표 _03.가시설공 6" xfId="29846"/>
    <cellStyle name="_인원계획표 _03.가시설공 7" xfId="29847"/>
    <cellStyle name="_인원계획표 _03.가시설공 8" xfId="29848"/>
    <cellStyle name="_인원계획표 _03.가시설공_00.배수설비공" xfId="6635"/>
    <cellStyle name="_인원계획표 _03.가시설공_00.배수설비공 2" xfId="29849"/>
    <cellStyle name="_인원계획표 _03.가시설공_00.배수설비공 3" xfId="29850"/>
    <cellStyle name="_인원계획표 _03.가시설공_00.배수설비공 4" xfId="29851"/>
    <cellStyle name="_인원계획표 _03.가시설공_00.배수설비공 5" xfId="29852"/>
    <cellStyle name="_인원계획표 _03.가시설공_00.배수설비공 6" xfId="29853"/>
    <cellStyle name="_인원계획표 _03.가시설공_00.배수설비공 7" xfId="29854"/>
    <cellStyle name="_인원계획표 _03.가시설공_00.배수설비공 8" xfId="29855"/>
    <cellStyle name="_인원계획표 _03.가시설공_013.관로공(일과)" xfId="6636"/>
    <cellStyle name="_인원계획표 _03.가시설공_013.관로공(일과) 2" xfId="29856"/>
    <cellStyle name="_인원계획표 _03.가시설공_013.관로공(일과) 3" xfId="29857"/>
    <cellStyle name="_인원계획표 _03.가시설공_013.관로공(일과) 4" xfId="29858"/>
    <cellStyle name="_인원계획표 _03.가시설공_013.관로공(일과) 5" xfId="29859"/>
    <cellStyle name="_인원계획표 _03.가시설공_013.관로공(일과) 6" xfId="29860"/>
    <cellStyle name="_인원계획표 _03.가시설공_013.관로공(일과) 7" xfId="29861"/>
    <cellStyle name="_인원계획표 _03.가시설공_013.관로공(일과) 8" xfId="29862"/>
    <cellStyle name="_인원계획표 _03.가시설공_013.관로공(화순)" xfId="6637"/>
    <cellStyle name="_인원계획표 _03.가시설공_013.관로공(화순) 2" xfId="29863"/>
    <cellStyle name="_인원계획표 _03.가시설공_013.관로공(화순) 3" xfId="29864"/>
    <cellStyle name="_인원계획표 _03.가시설공_013.관로공(화순) 4" xfId="29865"/>
    <cellStyle name="_인원계획표 _03.가시설공_013.관로공(화순) 5" xfId="29866"/>
    <cellStyle name="_인원계획표 _03.가시설공_013.관로공(화순) 6" xfId="29867"/>
    <cellStyle name="_인원계획표 _03.가시설공_013.관로공(화순) 7" xfId="29868"/>
    <cellStyle name="_인원계획표 _03.가시설공_013.관로공(화순) 8" xfId="29869"/>
    <cellStyle name="_인원계획표 _03.가시설공_02.토공" xfId="6638"/>
    <cellStyle name="_인원계획표 _03.가시설공_02.토공 2" xfId="29870"/>
    <cellStyle name="_인원계획표 _03.가시설공_02.토공 3" xfId="29871"/>
    <cellStyle name="_인원계획표 _03.가시설공_02.토공 4" xfId="29872"/>
    <cellStyle name="_인원계획표 _03.가시설공_02.토공 5" xfId="29873"/>
    <cellStyle name="_인원계획표 _03.가시설공_02.토공 6" xfId="29874"/>
    <cellStyle name="_인원계획표 _03.가시설공_02.토공 7" xfId="29875"/>
    <cellStyle name="_인원계획표 _03.가시설공_02.토공 8" xfId="29876"/>
    <cellStyle name="_인원계획표 _03.가시설공_03.관로공" xfId="6639"/>
    <cellStyle name="_인원계획표 _03.가시설공_03.관로공 2" xfId="29877"/>
    <cellStyle name="_인원계획표 _03.가시설공_03.관로공 3" xfId="29878"/>
    <cellStyle name="_인원계획표 _03.가시설공_03.관로공 4" xfId="29879"/>
    <cellStyle name="_인원계획표 _03.가시설공_03.관로공 5" xfId="29880"/>
    <cellStyle name="_인원계획표 _03.가시설공_03.관로공 6" xfId="29881"/>
    <cellStyle name="_인원계획표 _03.가시설공_03.관로공 7" xfId="29882"/>
    <cellStyle name="_인원계획표 _03.가시설공_03.관로공 8" xfId="29883"/>
    <cellStyle name="_인원계획표 _03.가시설공_관로공BOQ" xfId="6640"/>
    <cellStyle name="_인원계획표 _03.가시설공_관로공BOQ 2" xfId="29884"/>
    <cellStyle name="_인원계획표 _03.가시설공_관로공BOQ 3" xfId="29885"/>
    <cellStyle name="_인원계획표 _03.가시설공_관로공BOQ 4" xfId="29886"/>
    <cellStyle name="_인원계획표 _03.가시설공_관로공BOQ 5" xfId="29887"/>
    <cellStyle name="_인원계획표 _03.가시설공_관로공BOQ 6" xfId="29888"/>
    <cellStyle name="_인원계획표 _03.가시설공_관로공BOQ 7" xfId="29889"/>
    <cellStyle name="_인원계획표 _03.가시설공_관로공BOQ 8" xfId="29890"/>
    <cellStyle name="_인원계획표 _03.가시설공_관로수량집계" xfId="6641"/>
    <cellStyle name="_인원계획표 _03.가시설공_관로수량집계 2" xfId="29891"/>
    <cellStyle name="_인원계획표 _03.가시설공_관로수량집계 3" xfId="29892"/>
    <cellStyle name="_인원계획표 _03.가시설공_관로수량집계 4" xfId="29893"/>
    <cellStyle name="_인원계획표 _03.가시설공_관로수량집계 5" xfId="29894"/>
    <cellStyle name="_인원계획표 _03.가시설공_관로수량집계 6" xfId="29895"/>
    <cellStyle name="_인원계획표 _03.가시설공_관로수량집계 7" xfId="29896"/>
    <cellStyle name="_인원계획표 _03.가시설공_관로수량집계 8" xfId="29897"/>
    <cellStyle name="_인원계획표 _03.가시설공_내역적용수량" xfId="6642"/>
    <cellStyle name="_인원계획표 _03.가시설공_내역적용수량 2" xfId="29898"/>
    <cellStyle name="_인원계획표 _03.가시설공_내역적용수량 3" xfId="29899"/>
    <cellStyle name="_인원계획표 _03.가시설공_내역적용수량 4" xfId="29900"/>
    <cellStyle name="_인원계획표 _03.가시설공_내역적용수량 5" xfId="29901"/>
    <cellStyle name="_인원계획표 _03.가시설공_내역적용수량 6" xfId="29902"/>
    <cellStyle name="_인원계획표 _03.가시설공_내역적용수량 7" xfId="29903"/>
    <cellStyle name="_인원계획표 _03.가시설공_내역적용수량 8" xfId="29904"/>
    <cellStyle name="_인원계획표 _03.관로공" xfId="6643"/>
    <cellStyle name="_인원계획표 _03.관로공 2" xfId="29905"/>
    <cellStyle name="_인원계획표 _03.관로공 3" xfId="29906"/>
    <cellStyle name="_인원계획표 _03.관로공 4" xfId="29907"/>
    <cellStyle name="_인원계획표 _03.관로공 5" xfId="29908"/>
    <cellStyle name="_인원계획표 _03.관로공 6" xfId="29909"/>
    <cellStyle name="_인원계획표 _03.관로공 7" xfId="29910"/>
    <cellStyle name="_인원계획표 _03.관로공 8" xfId="29911"/>
    <cellStyle name="_인원계획표 _03.관로공(2-3공구)" xfId="6644"/>
    <cellStyle name="_인원계획표 _03.관로공(2-3공구) 2" xfId="29912"/>
    <cellStyle name="_인원계획표 _03.관로공(2-3공구) 3" xfId="29913"/>
    <cellStyle name="_인원계획표 _03.관로공(2-3공구) 4" xfId="29914"/>
    <cellStyle name="_인원계획표 _03.관로공(2-3공구) 5" xfId="29915"/>
    <cellStyle name="_인원계획표 _03.관로공(2-3공구) 6" xfId="29916"/>
    <cellStyle name="_인원계획표 _03.관로공(2-3공구) 7" xfId="29917"/>
    <cellStyle name="_인원계획표 _03.관로공(2-3공구) 8" xfId="29918"/>
    <cellStyle name="_인원계획표 _03.관로공(2-3공구)_013.관로공(일과)" xfId="6645"/>
    <cellStyle name="_인원계획표 _03.관로공(2-3공구)_013.관로공(일과) 2" xfId="29919"/>
    <cellStyle name="_인원계획표 _03.관로공(2-3공구)_013.관로공(일과) 3" xfId="29920"/>
    <cellStyle name="_인원계획표 _03.관로공(2-3공구)_013.관로공(일과) 4" xfId="29921"/>
    <cellStyle name="_인원계획표 _03.관로공(2-3공구)_013.관로공(일과) 5" xfId="29922"/>
    <cellStyle name="_인원계획표 _03.관로공(2-3공구)_013.관로공(일과) 6" xfId="29923"/>
    <cellStyle name="_인원계획표 _03.관로공(2-3공구)_013.관로공(일과) 7" xfId="29924"/>
    <cellStyle name="_인원계획표 _03.관로공(2-3공구)_013.관로공(일과) 8" xfId="29925"/>
    <cellStyle name="_인원계획표 _03.관로공(2-3공구)_013.관로공(화순)" xfId="6646"/>
    <cellStyle name="_인원계획표 _03.관로공(2-3공구)_013.관로공(화순) 2" xfId="29926"/>
    <cellStyle name="_인원계획표 _03.관로공(2-3공구)_013.관로공(화순) 3" xfId="29927"/>
    <cellStyle name="_인원계획표 _03.관로공(2-3공구)_013.관로공(화순) 4" xfId="29928"/>
    <cellStyle name="_인원계획표 _03.관로공(2-3공구)_013.관로공(화순) 5" xfId="29929"/>
    <cellStyle name="_인원계획표 _03.관로공(2-3공구)_013.관로공(화순) 6" xfId="29930"/>
    <cellStyle name="_인원계획표 _03.관로공(2-3공구)_013.관로공(화순) 7" xfId="29931"/>
    <cellStyle name="_인원계획표 _03.관로공(2-3공구)_013.관로공(화순) 8" xfId="29932"/>
    <cellStyle name="_인원계획표 _03.관로공(2-3공구)_03.관로공" xfId="6647"/>
    <cellStyle name="_인원계획표 _03.관로공(2-3공구)_03.관로공 2" xfId="29933"/>
    <cellStyle name="_인원계획표 _03.관로공(2-3공구)_03.관로공 3" xfId="29934"/>
    <cellStyle name="_인원계획표 _03.관로공(2-3공구)_03.관로공 4" xfId="29935"/>
    <cellStyle name="_인원계획표 _03.관로공(2-3공구)_03.관로공 5" xfId="29936"/>
    <cellStyle name="_인원계획표 _03.관로공(2-3공구)_03.관로공 6" xfId="29937"/>
    <cellStyle name="_인원계획표 _03.관로공(2-3공구)_03.관로공 7" xfId="29938"/>
    <cellStyle name="_인원계획표 _03.관로공(2-3공구)_03.관로공 8" xfId="29939"/>
    <cellStyle name="_인원계획표 _03.관로공(2-3공구)_관로공BOQ" xfId="6648"/>
    <cellStyle name="_인원계획표 _03.관로공(2-3공구)_관로공BOQ 2" xfId="29940"/>
    <cellStyle name="_인원계획표 _03.관로공(2-3공구)_관로공BOQ 3" xfId="29941"/>
    <cellStyle name="_인원계획표 _03.관로공(2-3공구)_관로공BOQ 4" xfId="29942"/>
    <cellStyle name="_인원계획표 _03.관로공(2-3공구)_관로공BOQ 5" xfId="29943"/>
    <cellStyle name="_인원계획표 _03.관로공(2-3공구)_관로공BOQ 6" xfId="29944"/>
    <cellStyle name="_인원계획표 _03.관로공(2-3공구)_관로공BOQ 7" xfId="29945"/>
    <cellStyle name="_인원계획표 _03.관로공(2-3공구)_관로공BOQ 8" xfId="29946"/>
    <cellStyle name="_인원계획표 _03.관로공(2-3공구)_관로수량집계" xfId="6649"/>
    <cellStyle name="_인원계획표 _03.관로공(2-3공구)_관로수량집계 2" xfId="29947"/>
    <cellStyle name="_인원계획표 _03.관로공(2-3공구)_관로수량집계 3" xfId="29948"/>
    <cellStyle name="_인원계획표 _03.관로공(2-3공구)_관로수량집계 4" xfId="29949"/>
    <cellStyle name="_인원계획표 _03.관로공(2-3공구)_관로수량집계 5" xfId="29950"/>
    <cellStyle name="_인원계획표 _03.관로공(2-3공구)_관로수량집계 6" xfId="29951"/>
    <cellStyle name="_인원계획표 _03.관로공(2-3공구)_관로수량집계 7" xfId="29952"/>
    <cellStyle name="_인원계획표 _03.관로공(2-3공구)_관로수량집계 8" xfId="29953"/>
    <cellStyle name="_인원계획표 _03.관로공(2-3공구)_내역적용수량" xfId="6650"/>
    <cellStyle name="_인원계획표 _03.관로공(2-3공구)_내역적용수량 2" xfId="29954"/>
    <cellStyle name="_인원계획표 _03.관로공(2-3공구)_내역적용수량 3" xfId="29955"/>
    <cellStyle name="_인원계획표 _03.관로공(2-3공구)_내역적용수량 4" xfId="29956"/>
    <cellStyle name="_인원계획표 _03.관로공(2-3공구)_내역적용수량 5" xfId="29957"/>
    <cellStyle name="_인원계획표 _03.관로공(2-3공구)_내역적용수량 6" xfId="29958"/>
    <cellStyle name="_인원계획표 _03.관로공(2-3공구)_내역적용수량 7" xfId="29959"/>
    <cellStyle name="_인원계획표 _03.관로공(2-3공구)_내역적용수량 8" xfId="29960"/>
    <cellStyle name="_인원계획표 _03.관로공_013.관로공(일과)" xfId="6651"/>
    <cellStyle name="_인원계획표 _03.관로공_013.관로공(일과) 2" xfId="29961"/>
    <cellStyle name="_인원계획표 _03.관로공_013.관로공(일과) 3" xfId="29962"/>
    <cellStyle name="_인원계획표 _03.관로공_013.관로공(일과) 4" xfId="29963"/>
    <cellStyle name="_인원계획표 _03.관로공_013.관로공(일과) 5" xfId="29964"/>
    <cellStyle name="_인원계획표 _03.관로공_013.관로공(일과) 6" xfId="29965"/>
    <cellStyle name="_인원계획표 _03.관로공_013.관로공(일과) 7" xfId="29966"/>
    <cellStyle name="_인원계획표 _03.관로공_013.관로공(일과) 8" xfId="29967"/>
    <cellStyle name="_인원계획표 _03.관로공_013.관로공(화순)" xfId="6652"/>
    <cellStyle name="_인원계획표 _03.관로공_013.관로공(화순) 2" xfId="29968"/>
    <cellStyle name="_인원계획표 _03.관로공_013.관로공(화순) 3" xfId="29969"/>
    <cellStyle name="_인원계획표 _03.관로공_013.관로공(화순) 4" xfId="29970"/>
    <cellStyle name="_인원계획표 _03.관로공_013.관로공(화순) 5" xfId="29971"/>
    <cellStyle name="_인원계획표 _03.관로공_013.관로공(화순) 6" xfId="29972"/>
    <cellStyle name="_인원계획표 _03.관로공_013.관로공(화순) 7" xfId="29973"/>
    <cellStyle name="_인원계획표 _03.관로공_013.관로공(화순) 8" xfId="29974"/>
    <cellStyle name="_인원계획표 _03.관로공_03.관로공" xfId="6653"/>
    <cellStyle name="_인원계획표 _03.관로공_03.관로공 2" xfId="29975"/>
    <cellStyle name="_인원계획표 _03.관로공_03.관로공 3" xfId="29976"/>
    <cellStyle name="_인원계획표 _03.관로공_03.관로공 4" xfId="29977"/>
    <cellStyle name="_인원계획표 _03.관로공_03.관로공 5" xfId="29978"/>
    <cellStyle name="_인원계획표 _03.관로공_03.관로공 6" xfId="29979"/>
    <cellStyle name="_인원계획표 _03.관로공_03.관로공 7" xfId="29980"/>
    <cellStyle name="_인원계획표 _03.관로공_03.관로공 8" xfId="29981"/>
    <cellStyle name="_인원계획표 _03.관로공_관로공BOQ" xfId="6654"/>
    <cellStyle name="_인원계획표 _03.관로공_관로공BOQ 2" xfId="29982"/>
    <cellStyle name="_인원계획표 _03.관로공_관로공BOQ 3" xfId="29983"/>
    <cellStyle name="_인원계획표 _03.관로공_관로공BOQ 4" xfId="29984"/>
    <cellStyle name="_인원계획표 _03.관로공_관로공BOQ 5" xfId="29985"/>
    <cellStyle name="_인원계획표 _03.관로공_관로공BOQ 6" xfId="29986"/>
    <cellStyle name="_인원계획표 _03.관로공_관로공BOQ 7" xfId="29987"/>
    <cellStyle name="_인원계획표 _03.관로공_관로공BOQ 8" xfId="29988"/>
    <cellStyle name="_인원계획표 _03.관로공_관로수량집계" xfId="6655"/>
    <cellStyle name="_인원계획표 _03.관로공_관로수량집계 2" xfId="29989"/>
    <cellStyle name="_인원계획표 _03.관로공_관로수량집계 3" xfId="29990"/>
    <cellStyle name="_인원계획표 _03.관로공_관로수량집계 4" xfId="29991"/>
    <cellStyle name="_인원계획표 _03.관로공_관로수량집계 5" xfId="29992"/>
    <cellStyle name="_인원계획표 _03.관로공_관로수량집계 6" xfId="29993"/>
    <cellStyle name="_인원계획표 _03.관로공_관로수량집계 7" xfId="29994"/>
    <cellStyle name="_인원계획표 _03.관로공_관로수량집계 8" xfId="29995"/>
    <cellStyle name="_인원계획표 _03.관로공_내역적용수량" xfId="6656"/>
    <cellStyle name="_인원계획표 _03.관로공_내역적용수량 2" xfId="29996"/>
    <cellStyle name="_인원계획표 _03.관로공_내역적용수량 3" xfId="29997"/>
    <cellStyle name="_인원계획표 _03.관로공_내역적용수량 4" xfId="29998"/>
    <cellStyle name="_인원계획표 _03.관로공_내역적용수량 5" xfId="29999"/>
    <cellStyle name="_인원계획표 _03.관로공_내역적용수량 6" xfId="30000"/>
    <cellStyle name="_인원계획표 _03.관로공_내역적용수량 7" xfId="30001"/>
    <cellStyle name="_인원계획표 _03.관로공_내역적용수량 8" xfId="30002"/>
    <cellStyle name="_인원계획표 _03.구조물철거(1-1공구)" xfId="6657"/>
    <cellStyle name="_인원계획표 _03.구조물철거(1-1공구) 2" xfId="6658"/>
    <cellStyle name="_인원계획표 _03.구조물철거(1-1공구) 3" xfId="30003"/>
    <cellStyle name="_인원계획표 _03.구조물철거(1-1공구) 4" xfId="30004"/>
    <cellStyle name="_인원계획표 _03.구조물철거(1-1공구) 5" xfId="30005"/>
    <cellStyle name="_인원계획표 _03.구조물철거(1-1공구)_012.토공(신도2)" xfId="6659"/>
    <cellStyle name="_인원계획표 _03.구조물철거(1-1공구)_012.토공(신도2) 2" xfId="30006"/>
    <cellStyle name="_인원계획표 _03.구조물철거(1-1공구)_012.토공(신도2) 3" xfId="30007"/>
    <cellStyle name="_인원계획표 _03.구조물철거(1-1공구)_012.토공(신도2) 4" xfId="30008"/>
    <cellStyle name="_인원계획표 _03.구조물철거(1-1공구)_012.토공(신도2) 5" xfId="30009"/>
    <cellStyle name="_인원계획표 _03.구조물철거(1-1공구)_012.토공(신도2) 6" xfId="30010"/>
    <cellStyle name="_인원계획표 _03.구조물철거(1-1공구)_012.토공(신도2) 7" xfId="30011"/>
    <cellStyle name="_인원계획표 _03.구조물철거(1-1공구)_012.토공(신도2) 8" xfId="30012"/>
    <cellStyle name="_인원계획표 _03.구조물철거(1-1공구)_02.토공" xfId="6660"/>
    <cellStyle name="_인원계획표 _03.구조물철거(1-1공구)_02.토공 2" xfId="30013"/>
    <cellStyle name="_인원계획표 _03.구조물철거(1-1공구)_02.토공 3" xfId="30014"/>
    <cellStyle name="_인원계획표 _03.구조물철거(1-1공구)_02.토공 4" xfId="30015"/>
    <cellStyle name="_인원계획표 _03.구조물철거(1-1공구)_02.토공 5" xfId="30016"/>
    <cellStyle name="_인원계획표 _03.구조물철거(1-1공구)_02.토공 6" xfId="30017"/>
    <cellStyle name="_인원계획표 _03.구조물철거(1-1공구)_02.토공 7" xfId="30018"/>
    <cellStyle name="_인원계획표 _03.구조물철거(1-1공구)_02.토공 8" xfId="30019"/>
    <cellStyle name="_인원계획표 _03.구조물철거(1-1공구)_022.토공" xfId="6661"/>
    <cellStyle name="_인원계획표 _03.구조물철거(1-1공구)_022.토공 2" xfId="30020"/>
    <cellStyle name="_인원계획표 _03.구조물철거(1-1공구)_022.토공 3" xfId="30021"/>
    <cellStyle name="_인원계획표 _03.구조물철거(1-1공구)_022.토공 4" xfId="30022"/>
    <cellStyle name="_인원계획표 _03.구조물철거(1-1공구)_022.토공 5" xfId="30023"/>
    <cellStyle name="_인원계획표 _03.구조물철거(1-1공구)_022.토공 6" xfId="30024"/>
    <cellStyle name="_인원계획표 _03.구조물철거(1-1공구)_022.토공 7" xfId="30025"/>
    <cellStyle name="_인원계획표 _03.구조물철거(1-1공구)_022.토공 8" xfId="30026"/>
    <cellStyle name="_인원계획표 _03.구조물철거(1-1공구)_041.부대공" xfId="6662"/>
    <cellStyle name="_인원계획표 _03.구조물철거(1-1공구)_041.부대공 2" xfId="30027"/>
    <cellStyle name="_인원계획표 _03.구조물철거(1-1공구)_041.부대공 3" xfId="30028"/>
    <cellStyle name="_인원계획표 _03.구조물철거(1-1공구)_041.부대공 4" xfId="30029"/>
    <cellStyle name="_인원계획표 _03.구조물철거(1-1공구)_041.부대공 5" xfId="30030"/>
    <cellStyle name="_인원계획표 _03.구조물철거(1-1공구)_041.부대공 6" xfId="30031"/>
    <cellStyle name="_인원계획표 _03.구조물철거(1-1공구)_041.부대공 7" xfId="30032"/>
    <cellStyle name="_인원계획표 _03.구조물철거(1-1공구)_041.부대공 8" xfId="30033"/>
    <cellStyle name="_인원계획표 _03.구조물철거(1-1공구)_041.부대공(덕수)" xfId="6663"/>
    <cellStyle name="_인원계획표 _03.구조물철거(1-1공구)_041.부대공(덕수) 2" xfId="30034"/>
    <cellStyle name="_인원계획표 _03.구조물철거(1-1공구)_041.부대공(덕수) 3" xfId="30035"/>
    <cellStyle name="_인원계획표 _03.구조물철거(1-1공구)_041.부대공(덕수) 4" xfId="30036"/>
    <cellStyle name="_인원계획표 _03.구조물철거(1-1공구)_041.부대공(덕수) 5" xfId="30037"/>
    <cellStyle name="_인원계획표 _03.구조물철거(1-1공구)_041.부대공(덕수) 6" xfId="30038"/>
    <cellStyle name="_인원계획표 _03.구조물철거(1-1공구)_041.부대공(덕수) 7" xfId="30039"/>
    <cellStyle name="_인원계획표 _03.구조물철거(1-1공구)_041.부대공(덕수) 8" xfId="30040"/>
    <cellStyle name="_인원계획표 _03.구조물철거(1-1공구)_041.부대공(신도2)" xfId="6664"/>
    <cellStyle name="_인원계획표 _03.구조물철거(1-1공구)_041.부대공(신도2) 2" xfId="30041"/>
    <cellStyle name="_인원계획표 _03.구조물철거(1-1공구)_041.부대공(신도2) 3" xfId="30042"/>
    <cellStyle name="_인원계획표 _03.구조물철거(1-1공구)_041.부대공(신도2) 4" xfId="30043"/>
    <cellStyle name="_인원계획표 _03.구조물철거(1-1공구)_041.부대공(신도2) 5" xfId="30044"/>
    <cellStyle name="_인원계획표 _03.구조물철거(1-1공구)_041.부대공(신도2) 6" xfId="30045"/>
    <cellStyle name="_인원계획표 _03.구조물철거(1-1공구)_041.부대공(신도2) 7" xfId="30046"/>
    <cellStyle name="_인원계획표 _03.구조물철거(1-1공구)_041.부대공(신도2) 8" xfId="30047"/>
    <cellStyle name="_인원계획표 _03.구조물철거(1-1공구)_041.부대공(영락)" xfId="6665"/>
    <cellStyle name="_인원계획표 _03.구조물철거(1-1공구)_041.부대공(영락) 2" xfId="30048"/>
    <cellStyle name="_인원계획표 _03.구조물철거(1-1공구)_041.부대공(영락) 3" xfId="30049"/>
    <cellStyle name="_인원계획표 _03.구조물철거(1-1공구)_041.부대공(영락) 4" xfId="30050"/>
    <cellStyle name="_인원계획표 _03.구조물철거(1-1공구)_041.부대공(영락) 5" xfId="30051"/>
    <cellStyle name="_인원계획표 _03.구조물철거(1-1공구)_041.부대공(영락) 6" xfId="30052"/>
    <cellStyle name="_인원계획표 _03.구조물철거(1-1공구)_041.부대공(영락) 7" xfId="30053"/>
    <cellStyle name="_인원계획표 _03.구조물철거(1-1공구)_041.부대공(영락) 8" xfId="30054"/>
    <cellStyle name="_인원계획표 _03.구조물철거(1-1공구)_041.부대공(하모)" xfId="6666"/>
    <cellStyle name="_인원계획표 _03.구조물철거(1-1공구)_041.부대공(하모) 2" xfId="30055"/>
    <cellStyle name="_인원계획표 _03.구조물철거(1-1공구)_041.부대공(하모) 3" xfId="30056"/>
    <cellStyle name="_인원계획표 _03.구조물철거(1-1공구)_041.부대공(하모) 4" xfId="30057"/>
    <cellStyle name="_인원계획표 _03.구조물철거(1-1공구)_041.부대공(하모) 5" xfId="30058"/>
    <cellStyle name="_인원계획표 _03.구조물철거(1-1공구)_041.부대공(하모) 6" xfId="30059"/>
    <cellStyle name="_인원계획표 _03.구조물철거(1-1공구)_041.부대공(하모) 7" xfId="30060"/>
    <cellStyle name="_인원계획표 _03.구조물철거(1-1공구)_041.부대공(하모) 8" xfId="30061"/>
    <cellStyle name="_인원계획표 _03.구조물철거(1-1공구)_041.부대공(화순)" xfId="6667"/>
    <cellStyle name="_인원계획표 _03.구조물철거(1-1공구)_041.부대공(화순) 2" xfId="30062"/>
    <cellStyle name="_인원계획표 _03.구조물철거(1-1공구)_041.부대공(화순) 3" xfId="30063"/>
    <cellStyle name="_인원계획표 _03.구조물철거(1-1공구)_041.부대공(화순) 4" xfId="30064"/>
    <cellStyle name="_인원계획표 _03.구조물철거(1-1공구)_041.부대공(화순) 5" xfId="30065"/>
    <cellStyle name="_인원계획표 _03.구조물철거(1-1공구)_041.부대공(화순) 6" xfId="30066"/>
    <cellStyle name="_인원계획표 _03.구조물철거(1-1공구)_041.부대공(화순) 7" xfId="30067"/>
    <cellStyle name="_인원계획표 _03.구조물철거(1-1공구)_041.부대공(화순) 8" xfId="30068"/>
    <cellStyle name="_인원계획표 _03.구조물철거(1-1공구)_06.사계리" xfId="6668"/>
    <cellStyle name="_인원계획표 _03.구조물철거(1-1공구)_06.사계리 2" xfId="6669"/>
    <cellStyle name="_인원계획표 _03.구조물철거(1-1공구)_06.사계리 3" xfId="30069"/>
    <cellStyle name="_인원계획표 _03.구조물철거(1-1공구)_06.사계리 4" xfId="30070"/>
    <cellStyle name="_인원계획표 _03.구조물철거(1-1공구)_06.사계리 5" xfId="30071"/>
    <cellStyle name="_인원계획표 _03.구조물철거(1-1공구)_06.사계리 6" xfId="30072"/>
    <cellStyle name="_인원계획표 _03.구조물철거(1-1공구)_06.사계리 7" xfId="30073"/>
    <cellStyle name="_인원계획표 _03.구조물철거(1-1공구)_06.사계리 8" xfId="30074"/>
    <cellStyle name="_인원계획표 _03.구조물철거(1-1공구)_07.부대공" xfId="6670"/>
    <cellStyle name="_인원계획표 _03.구조물철거(1-1공구)_07.부대공 2" xfId="6671"/>
    <cellStyle name="_인원계획표 _03.구조물철거(1-1공구)_07.부대공 3" xfId="30075"/>
    <cellStyle name="_인원계획표 _03.구조물철거(1-1공구)_07.부대공 4" xfId="30076"/>
    <cellStyle name="_인원계획표 _03.구조물철거(1-1공구)_07.부대공 5" xfId="30077"/>
    <cellStyle name="_인원계획표 _03.구조물철거(1-1공구)_07.부대공 6" xfId="30078"/>
    <cellStyle name="_인원계획표 _03.구조물철거(1-1공구)_07.부대공 7" xfId="30079"/>
    <cellStyle name="_인원계획표 _03.구조물철거(1-1공구)_07.부대공 8" xfId="30080"/>
    <cellStyle name="_인원계획표 _03.포장공(성천포)" xfId="6672"/>
    <cellStyle name="_인원계획표 _03.포장공(성천포) 10" xfId="30081"/>
    <cellStyle name="_인원계획표 _03.포장공(성천포) 11" xfId="30082"/>
    <cellStyle name="_인원계획표 _03.포장공(성천포) 12" xfId="30083"/>
    <cellStyle name="_인원계획표 _03.포장공(성천포) 13" xfId="30084"/>
    <cellStyle name="_인원계획표 _03.포장공(성천포) 14" xfId="30085"/>
    <cellStyle name="_인원계획표 _03.포장공(성천포) 15" xfId="30086"/>
    <cellStyle name="_인원계획표 _03.포장공(성천포) 16" xfId="30087"/>
    <cellStyle name="_인원계획표 _03.포장공(성천포) 17" xfId="30088"/>
    <cellStyle name="_인원계획표 _03.포장공(성천포) 2" xfId="6673"/>
    <cellStyle name="_인원계획표 _03.포장공(성천포) 3" xfId="30089"/>
    <cellStyle name="_인원계획표 _03.포장공(성천포) 4" xfId="30090"/>
    <cellStyle name="_인원계획표 _03.포장공(성천포) 5" xfId="30091"/>
    <cellStyle name="_인원계획표 _03.포장공(성천포) 6" xfId="30092"/>
    <cellStyle name="_인원계획표 _03.포장공(성천포) 7" xfId="30093"/>
    <cellStyle name="_인원계획표 _03.포장공(성천포) 8" xfId="30094"/>
    <cellStyle name="_인원계획표 _03.포장공(성천포) 9" xfId="30095"/>
    <cellStyle name="_인원계획표 _03.포장공(성천포)_017.포장공(하모)" xfId="30096"/>
    <cellStyle name="_인원계획표 _03.포장공(성천포)_017.포장공(하모) 2" xfId="30097"/>
    <cellStyle name="_인원계획표 _03.포장공(성천포)_017.포장공(하모) 3" xfId="30098"/>
    <cellStyle name="_인원계획표 _03.포장공(성천포)_017.포장공(하모) 4" xfId="30099"/>
    <cellStyle name="_인원계획표 _03.포장공(성천포)_017.포장공(하모) 5" xfId="30100"/>
    <cellStyle name="_인원계획표 _03.포장공(성천포)_017.포장공(하모) 6" xfId="30101"/>
    <cellStyle name="_인원계획표 _03.포장공(성천포)_017.포장공(하모) 7" xfId="30102"/>
    <cellStyle name="_인원계획표 _03.포장공(성천포)_017.포장공(하모) 8" xfId="30103"/>
    <cellStyle name="_인원계획표 _03.포장공(성천포)_04.구조물공" xfId="6674"/>
    <cellStyle name="_인원계획표 _03.포장공(성천포)_04.구조물공 2" xfId="30104"/>
    <cellStyle name="_인원계획표 _03.포장공(성천포)_04.구조물공 3" xfId="30105"/>
    <cellStyle name="_인원계획표 _03.포장공(성천포)_04.구조물공 4" xfId="30106"/>
    <cellStyle name="_인원계획표 _03.포장공(성천포)_04.구조물공 5" xfId="30107"/>
    <cellStyle name="_인원계획표 _03.포장공(성천포)_04.구조물공 6" xfId="30108"/>
    <cellStyle name="_인원계획표 _03.포장공(성천포)_04.구조물공 7" xfId="30109"/>
    <cellStyle name="_인원계획표 _03.포장공(성천포)_04.구조물공 8" xfId="30110"/>
    <cellStyle name="_인원계획표 _03.포장공(성천포)_사본 - 05.포장공" xfId="6675"/>
    <cellStyle name="_인원계획표 _03.포장공(성천포)_사본 - 05.포장공 2" xfId="30111"/>
    <cellStyle name="_인원계획표 _03.포장공(성천포)_사본 - 05.포장공 3" xfId="30112"/>
    <cellStyle name="_인원계획표 _03.포장공(성천포)_사본 - 05.포장공 4" xfId="30113"/>
    <cellStyle name="_인원계획표 _03.포장공(성천포)_사본 - 05.포장공 5" xfId="30114"/>
    <cellStyle name="_인원계획표 _03.포장공(성천포)_사본 - 05.포장공 6" xfId="30115"/>
    <cellStyle name="_인원계획표 _03.포장공(성천포)_사본 - 05.포장공 7" xfId="30116"/>
    <cellStyle name="_인원계획표 _03.포장공(성천포)_사본 - 05.포장공 8" xfId="30117"/>
    <cellStyle name="_인원계획표 _03.포장공(성천포)_포장공BOQ" xfId="6676"/>
    <cellStyle name="_인원계획표 _03.포장공(성천포)_포장공BOQ 2" xfId="30118"/>
    <cellStyle name="_인원계획표 _03.포장공(성천포)_포장공BOQ 3" xfId="30119"/>
    <cellStyle name="_인원계획표 _03.포장공(성천포)_포장공BOQ 4" xfId="30120"/>
    <cellStyle name="_인원계획표 _03.포장공(성천포)_포장공BOQ 5" xfId="30121"/>
    <cellStyle name="_인원계획표 _03.포장공(성천포)_포장공BOQ 6" xfId="30122"/>
    <cellStyle name="_인원계획표 _03.포장공(성천포)_포장공BOQ 7" xfId="30123"/>
    <cellStyle name="_인원계획표 _03.포장공(성천포)_포장공BOQ 8" xfId="30124"/>
    <cellStyle name="_인원계획표 _03.포장공(성천포)_포장수량집계" xfId="6677"/>
    <cellStyle name="_인원계획표 _03.포장공(성천포)_포장수량집계 2" xfId="30125"/>
    <cellStyle name="_인원계획표 _03.포장공(성천포)_포장수량집계 3" xfId="30126"/>
    <cellStyle name="_인원계획표 _03.포장공(성천포)_포장수량집계 4" xfId="30127"/>
    <cellStyle name="_인원계획표 _03.포장공(성천포)_포장수량집계 5" xfId="30128"/>
    <cellStyle name="_인원계획표 _03.포장공(성천포)_포장수량집계 6" xfId="30129"/>
    <cellStyle name="_인원계획표 _03.포장공(성천포)_포장수량집계 7" xfId="30130"/>
    <cellStyle name="_인원계획표 _03.포장공(성천포)_포장수량집계 8" xfId="30131"/>
    <cellStyle name="_인원계획표 _03년전체내역1(3월)" xfId="30132"/>
    <cellStyle name="_인원계획표 _04.관로공" xfId="6678"/>
    <cellStyle name="_인원계획표 _04.관로공 2" xfId="6679"/>
    <cellStyle name="_인원계획표 _04.관로공 3" xfId="30133"/>
    <cellStyle name="_인원계획표 _04.관로공 4" xfId="30134"/>
    <cellStyle name="_인원계획표 _04.관로공 5" xfId="30135"/>
    <cellStyle name="_인원계획표 _04.관로공 6" xfId="30136"/>
    <cellStyle name="_인원계획표 _04.관로공 7" xfId="30137"/>
    <cellStyle name="_인원계획표 _04.관로공 8" xfId="30138"/>
    <cellStyle name="_인원계획표 _04.관로공(2-4공구)" xfId="6680"/>
    <cellStyle name="_인원계획표 _04.관로공(2-4공구) 2" xfId="30139"/>
    <cellStyle name="_인원계획표 _04.관로공(2-4공구) 3" xfId="30140"/>
    <cellStyle name="_인원계획표 _04.관로공(2-4공구) 4" xfId="30141"/>
    <cellStyle name="_인원계획표 _04.관로공(2-4공구) 5" xfId="30142"/>
    <cellStyle name="_인원계획표 _04.관로공(2-4공구) 6" xfId="30143"/>
    <cellStyle name="_인원계획표 _04.관로공(2-4공구) 7" xfId="30144"/>
    <cellStyle name="_인원계획표 _04.관로공(2-4공구) 8" xfId="30145"/>
    <cellStyle name="_인원계획표 _04.관로공(2-4공구)_013.관로공(일과)" xfId="6681"/>
    <cellStyle name="_인원계획표 _04.관로공(2-4공구)_013.관로공(일과) 2" xfId="30146"/>
    <cellStyle name="_인원계획표 _04.관로공(2-4공구)_013.관로공(일과) 3" xfId="30147"/>
    <cellStyle name="_인원계획표 _04.관로공(2-4공구)_013.관로공(일과) 4" xfId="30148"/>
    <cellStyle name="_인원계획표 _04.관로공(2-4공구)_013.관로공(일과) 5" xfId="30149"/>
    <cellStyle name="_인원계획표 _04.관로공(2-4공구)_013.관로공(일과) 6" xfId="30150"/>
    <cellStyle name="_인원계획표 _04.관로공(2-4공구)_013.관로공(일과) 7" xfId="30151"/>
    <cellStyle name="_인원계획표 _04.관로공(2-4공구)_013.관로공(일과) 8" xfId="30152"/>
    <cellStyle name="_인원계획표 _04.관로공(2-4공구)_013.관로공(화순)" xfId="6682"/>
    <cellStyle name="_인원계획표 _04.관로공(2-4공구)_013.관로공(화순) 2" xfId="30153"/>
    <cellStyle name="_인원계획표 _04.관로공(2-4공구)_013.관로공(화순) 3" xfId="30154"/>
    <cellStyle name="_인원계획표 _04.관로공(2-4공구)_013.관로공(화순) 4" xfId="30155"/>
    <cellStyle name="_인원계획표 _04.관로공(2-4공구)_013.관로공(화순) 5" xfId="30156"/>
    <cellStyle name="_인원계획표 _04.관로공(2-4공구)_013.관로공(화순) 6" xfId="30157"/>
    <cellStyle name="_인원계획표 _04.관로공(2-4공구)_013.관로공(화순) 7" xfId="30158"/>
    <cellStyle name="_인원계획표 _04.관로공(2-4공구)_013.관로공(화순) 8" xfId="30159"/>
    <cellStyle name="_인원계획표 _04.관로공(2-4공구)_03.관로공" xfId="6683"/>
    <cellStyle name="_인원계획표 _04.관로공(2-4공구)_03.관로공 2" xfId="30160"/>
    <cellStyle name="_인원계획표 _04.관로공(2-4공구)_03.관로공 3" xfId="30161"/>
    <cellStyle name="_인원계획표 _04.관로공(2-4공구)_03.관로공 4" xfId="30162"/>
    <cellStyle name="_인원계획표 _04.관로공(2-4공구)_03.관로공 5" xfId="30163"/>
    <cellStyle name="_인원계획표 _04.관로공(2-4공구)_03.관로공 6" xfId="30164"/>
    <cellStyle name="_인원계획표 _04.관로공(2-4공구)_03.관로공 7" xfId="30165"/>
    <cellStyle name="_인원계획표 _04.관로공(2-4공구)_03.관로공 8" xfId="30166"/>
    <cellStyle name="_인원계획표 _04.관로공(2-4공구)_관로공BOQ" xfId="6684"/>
    <cellStyle name="_인원계획표 _04.관로공(2-4공구)_관로공BOQ 2" xfId="30167"/>
    <cellStyle name="_인원계획표 _04.관로공(2-4공구)_관로공BOQ 3" xfId="30168"/>
    <cellStyle name="_인원계획표 _04.관로공(2-4공구)_관로공BOQ 4" xfId="30169"/>
    <cellStyle name="_인원계획표 _04.관로공(2-4공구)_관로공BOQ 5" xfId="30170"/>
    <cellStyle name="_인원계획표 _04.관로공(2-4공구)_관로공BOQ 6" xfId="30171"/>
    <cellStyle name="_인원계획표 _04.관로공(2-4공구)_관로공BOQ 7" xfId="30172"/>
    <cellStyle name="_인원계획표 _04.관로공(2-4공구)_관로공BOQ 8" xfId="30173"/>
    <cellStyle name="_인원계획표 _04.관로공(2-4공구)_관로수량집계" xfId="6685"/>
    <cellStyle name="_인원계획표 _04.관로공(2-4공구)_관로수량집계 2" xfId="30174"/>
    <cellStyle name="_인원계획표 _04.관로공(2-4공구)_관로수량집계 3" xfId="30175"/>
    <cellStyle name="_인원계획표 _04.관로공(2-4공구)_관로수량집계 4" xfId="30176"/>
    <cellStyle name="_인원계획표 _04.관로공(2-4공구)_관로수량집계 5" xfId="30177"/>
    <cellStyle name="_인원계획표 _04.관로공(2-4공구)_관로수량집계 6" xfId="30178"/>
    <cellStyle name="_인원계획표 _04.관로공(2-4공구)_관로수량집계 7" xfId="30179"/>
    <cellStyle name="_인원계획표 _04.관로공(2-4공구)_관로수량집계 8" xfId="30180"/>
    <cellStyle name="_인원계획표 _04.관로공(2-4공구)_내역적용수량" xfId="6686"/>
    <cellStyle name="_인원계획표 _04.관로공(2-4공구)_내역적용수량 2" xfId="30181"/>
    <cellStyle name="_인원계획표 _04.관로공(2-4공구)_내역적용수량 3" xfId="30182"/>
    <cellStyle name="_인원계획표 _04.관로공(2-4공구)_내역적용수량 4" xfId="30183"/>
    <cellStyle name="_인원계획표 _04.관로공(2-4공구)_내역적용수량 5" xfId="30184"/>
    <cellStyle name="_인원계획표 _04.관로공(2-4공구)_내역적용수량 6" xfId="30185"/>
    <cellStyle name="_인원계획표 _04.관로공(2-4공구)_내역적용수량 7" xfId="30186"/>
    <cellStyle name="_인원계획표 _04.관로공(2-4공구)_내역적용수량 8" xfId="30187"/>
    <cellStyle name="_인원계획표 _04.관로공(B구역)" xfId="6687"/>
    <cellStyle name="_인원계획표 _04.관로공(B구역) 2" xfId="6688"/>
    <cellStyle name="_인원계획표 _04.관로공(B구역) 3" xfId="30188"/>
    <cellStyle name="_인원계획표 _04.관로공(B구역) 4" xfId="30189"/>
    <cellStyle name="_인원계획표 _04.관로공(B구역) 5" xfId="30190"/>
    <cellStyle name="_인원계획표 _04.관로공(B구역) 6" xfId="30191"/>
    <cellStyle name="_인원계획표 _04.관로공(B구역) 7" xfId="30192"/>
    <cellStyle name="_인원계획표 _04.관로공(B구역) 8" xfId="30193"/>
    <cellStyle name="_인원계획표 _04.관로공(B구역)_00.배수설비공" xfId="6689"/>
    <cellStyle name="_인원계획표 _04.관로공(B구역)_00.배수설비공 2" xfId="30194"/>
    <cellStyle name="_인원계획표 _04.관로공(B구역)_00.배수설비공 3" xfId="30195"/>
    <cellStyle name="_인원계획표 _04.관로공(B구역)_00.배수설비공 4" xfId="30196"/>
    <cellStyle name="_인원계획표 _04.관로공(B구역)_00.배수설비공 5" xfId="30197"/>
    <cellStyle name="_인원계획표 _04.관로공(B구역)_00.배수설비공 6" xfId="30198"/>
    <cellStyle name="_인원계획표 _04.관로공(B구역)_00.배수설비공 7" xfId="30199"/>
    <cellStyle name="_인원계획표 _04.관로공(B구역)_00.배수설비공 8" xfId="30200"/>
    <cellStyle name="_인원계획표 _04.관로공(B구역)_01.가정배수관" xfId="6690"/>
    <cellStyle name="_인원계획표 _04.관로공(B구역)_01.가정배수관 2" xfId="30201"/>
    <cellStyle name="_인원계획표 _04.관로공(B구역)_01.가정배수관 3" xfId="30202"/>
    <cellStyle name="_인원계획표 _04.관로공(B구역)_01.가정배수관 4" xfId="30203"/>
    <cellStyle name="_인원계획표 _04.관로공(B구역)_01.가정배수관 5" xfId="30204"/>
    <cellStyle name="_인원계획표 _04.관로공(B구역)_01.가정배수관 6" xfId="30205"/>
    <cellStyle name="_인원계획표 _04.관로공(B구역)_01.가정배수관 7" xfId="30206"/>
    <cellStyle name="_인원계획표 _04.관로공(B구역)_01.가정배수관 8" xfId="30207"/>
    <cellStyle name="_인원계획표 _04.관로공(B구역)_01.맨홀공(1-1공구)" xfId="6691"/>
    <cellStyle name="_인원계획표 _04.관로공(B구역)_01.맨홀공(1-1공구) 2" xfId="30208"/>
    <cellStyle name="_인원계획표 _04.관로공(B구역)_01.맨홀공(1-1공구) 3" xfId="30209"/>
    <cellStyle name="_인원계획표 _04.관로공(B구역)_01.맨홀공(1-1공구) 4" xfId="30210"/>
    <cellStyle name="_인원계획표 _04.관로공(B구역)_01.맨홀공(1-1공구) 5" xfId="30211"/>
    <cellStyle name="_인원계획표 _04.관로공(B구역)_01.맨홀공(1-1공구) 6" xfId="30212"/>
    <cellStyle name="_인원계획표 _04.관로공(B구역)_01.맨홀공(1-1공구) 7" xfId="30213"/>
    <cellStyle name="_인원계획표 _04.관로공(B구역)_01.맨홀공(1-1공구) 8" xfId="30214"/>
    <cellStyle name="_인원계획표 _04.관로공(B구역)_013.관로공(일과)" xfId="6692"/>
    <cellStyle name="_인원계획표 _04.관로공(B구역)_013.관로공(일과) 2" xfId="30215"/>
    <cellStyle name="_인원계획표 _04.관로공(B구역)_013.관로공(일과) 3" xfId="30216"/>
    <cellStyle name="_인원계획표 _04.관로공(B구역)_013.관로공(일과) 4" xfId="30217"/>
    <cellStyle name="_인원계획표 _04.관로공(B구역)_013.관로공(일과) 5" xfId="30218"/>
    <cellStyle name="_인원계획표 _04.관로공(B구역)_013.관로공(일과) 6" xfId="30219"/>
    <cellStyle name="_인원계획표 _04.관로공(B구역)_013.관로공(일과) 7" xfId="30220"/>
    <cellStyle name="_인원계획표 _04.관로공(B구역)_013.관로공(일과) 8" xfId="30221"/>
    <cellStyle name="_인원계획표 _04.관로공(B구역)_013.관로공(화순)" xfId="6693"/>
    <cellStyle name="_인원계획표 _04.관로공(B구역)_013.관로공(화순) 2" xfId="30222"/>
    <cellStyle name="_인원계획표 _04.관로공(B구역)_013.관로공(화순) 3" xfId="30223"/>
    <cellStyle name="_인원계획표 _04.관로공(B구역)_013.관로공(화순) 4" xfId="30224"/>
    <cellStyle name="_인원계획표 _04.관로공(B구역)_013.관로공(화순) 5" xfId="30225"/>
    <cellStyle name="_인원계획표 _04.관로공(B구역)_013.관로공(화순) 6" xfId="30226"/>
    <cellStyle name="_인원계획표 _04.관로공(B구역)_013.관로공(화순) 7" xfId="30227"/>
    <cellStyle name="_인원계획표 _04.관로공(B구역)_013.관로공(화순) 8" xfId="30228"/>
    <cellStyle name="_인원계획표 _04.관로공(B구역)_017.포장공(하모)" xfId="6694"/>
    <cellStyle name="_인원계획표 _04.관로공(B구역)_017.포장공(하모) 2" xfId="30229"/>
    <cellStyle name="_인원계획표 _04.관로공(B구역)_017.포장공(하모) 3" xfId="30230"/>
    <cellStyle name="_인원계획표 _04.관로공(B구역)_017.포장공(하모) 4" xfId="30231"/>
    <cellStyle name="_인원계획표 _04.관로공(B구역)_017.포장공(하모) 5" xfId="30232"/>
    <cellStyle name="_인원계획표 _04.관로공(B구역)_017.포장공(하모) 6" xfId="30233"/>
    <cellStyle name="_인원계획표 _04.관로공(B구역)_017.포장공(하모) 7" xfId="30234"/>
    <cellStyle name="_인원계획표 _04.관로공(B구역)_017.포장공(하모) 8" xfId="30235"/>
    <cellStyle name="_인원계획표 _04.관로공(B구역)_02.오수연결관" xfId="6695"/>
    <cellStyle name="_인원계획표 _04.관로공(B구역)_02.오수연결관 2" xfId="30236"/>
    <cellStyle name="_인원계획표 _04.관로공(B구역)_02.오수연결관 3" xfId="30237"/>
    <cellStyle name="_인원계획표 _04.관로공(B구역)_02.오수연결관 4" xfId="30238"/>
    <cellStyle name="_인원계획표 _04.관로공(B구역)_02.오수연결관 5" xfId="30239"/>
    <cellStyle name="_인원계획표 _04.관로공(B구역)_02.오수연결관 6" xfId="30240"/>
    <cellStyle name="_인원계획표 _04.관로공(B구역)_02.오수연결관 7" xfId="30241"/>
    <cellStyle name="_인원계획표 _04.관로공(B구역)_02.오수연결관 8" xfId="30242"/>
    <cellStyle name="_인원계획표 _04.관로공(B구역)_02.오수연결관공" xfId="6696"/>
    <cellStyle name="_인원계획표 _04.관로공(B구역)_02.오수연결관공 2" xfId="30243"/>
    <cellStyle name="_인원계획표 _04.관로공(B구역)_02.오수연결관공 3" xfId="30244"/>
    <cellStyle name="_인원계획표 _04.관로공(B구역)_02.오수연결관공 4" xfId="30245"/>
    <cellStyle name="_인원계획표 _04.관로공(B구역)_02.오수연결관공 5" xfId="30246"/>
    <cellStyle name="_인원계획표 _04.관로공(B구역)_02.오수연결관공 6" xfId="30247"/>
    <cellStyle name="_인원계획표 _04.관로공(B구역)_02.오수연결관공 7" xfId="30248"/>
    <cellStyle name="_인원계획표 _04.관로공(B구역)_02.오수연결관공 8" xfId="30249"/>
    <cellStyle name="_인원계획표 _04.관로공(B구역)_02.토공" xfId="6697"/>
    <cellStyle name="_인원계획표 _04.관로공(B구역)_02.토공 2" xfId="30250"/>
    <cellStyle name="_인원계획표 _04.관로공(B구역)_02.토공 3" xfId="30251"/>
    <cellStyle name="_인원계획표 _04.관로공(B구역)_02.토공 4" xfId="30252"/>
    <cellStyle name="_인원계획표 _04.관로공(B구역)_02.토공 5" xfId="30253"/>
    <cellStyle name="_인원계획표 _04.관로공(B구역)_02.토공 6" xfId="30254"/>
    <cellStyle name="_인원계획표 _04.관로공(B구역)_02.토공 7" xfId="30255"/>
    <cellStyle name="_인원계획표 _04.관로공(B구역)_02.토공 8" xfId="30256"/>
    <cellStyle name="_인원계획표 _04.관로공(B구역)_03.관로공" xfId="6698"/>
    <cellStyle name="_인원계획표 _04.관로공(B구역)_03.관로공 2" xfId="30257"/>
    <cellStyle name="_인원계획표 _04.관로공(B구역)_03.관로공 3" xfId="30258"/>
    <cellStyle name="_인원계획표 _04.관로공(B구역)_03.관로공 4" xfId="30259"/>
    <cellStyle name="_인원계획표 _04.관로공(B구역)_03.관로공 5" xfId="30260"/>
    <cellStyle name="_인원계획표 _04.관로공(B구역)_03.관로공 6" xfId="30261"/>
    <cellStyle name="_인원계획표 _04.관로공(B구역)_03.관로공 7" xfId="30262"/>
    <cellStyle name="_인원계획표 _04.관로공(B구역)_03.관로공 8" xfId="30263"/>
    <cellStyle name="_인원계획표 _04.관로공(B구역)_032.가정배수관" xfId="6699"/>
    <cellStyle name="_인원계획표 _04.관로공(B구역)_032.가정배수관 2" xfId="30264"/>
    <cellStyle name="_인원계획표 _04.관로공(B구역)_032.가정배수관 3" xfId="30265"/>
    <cellStyle name="_인원계획표 _04.관로공(B구역)_032.가정배수관 4" xfId="30266"/>
    <cellStyle name="_인원계획표 _04.관로공(B구역)_032.가정배수관 5" xfId="30267"/>
    <cellStyle name="_인원계획표 _04.관로공(B구역)_032.가정배수관 6" xfId="30268"/>
    <cellStyle name="_인원계획표 _04.관로공(B구역)_032.가정배수관 7" xfId="30269"/>
    <cellStyle name="_인원계획표 _04.관로공(B구역)_032.가정배수관 8" xfId="30270"/>
    <cellStyle name="_인원계획표 _04.관로공(B구역)_033.오수연결관(영락)" xfId="6700"/>
    <cellStyle name="_인원계획표 _04.관로공(B구역)_033.오수연결관(영락) 2" xfId="30271"/>
    <cellStyle name="_인원계획표 _04.관로공(B구역)_033.오수연결관(영락) 3" xfId="30272"/>
    <cellStyle name="_인원계획표 _04.관로공(B구역)_033.오수연결관(영락) 4" xfId="30273"/>
    <cellStyle name="_인원계획표 _04.관로공(B구역)_033.오수연결관(영락) 5" xfId="30274"/>
    <cellStyle name="_인원계획표 _04.관로공(B구역)_033.오수연결관(영락) 6" xfId="30275"/>
    <cellStyle name="_인원계획표 _04.관로공(B구역)_033.오수연결관(영락) 7" xfId="30276"/>
    <cellStyle name="_인원계획표 _04.관로공(B구역)_033.오수연결관(영락) 8" xfId="30277"/>
    <cellStyle name="_인원계획표 _04.관로공(B구역)_033.오수연결관(일과)" xfId="6701"/>
    <cellStyle name="_인원계획표 _04.관로공(B구역)_033.오수연결관(일과) 2" xfId="30278"/>
    <cellStyle name="_인원계획표 _04.관로공(B구역)_033.오수연결관(일과) 3" xfId="30279"/>
    <cellStyle name="_인원계획표 _04.관로공(B구역)_033.오수연결관(일과) 4" xfId="30280"/>
    <cellStyle name="_인원계획표 _04.관로공(B구역)_033.오수연결관(일과) 5" xfId="30281"/>
    <cellStyle name="_인원계획표 _04.관로공(B구역)_033.오수연결관(일과) 6" xfId="30282"/>
    <cellStyle name="_인원계획표 _04.관로공(B구역)_033.오수연결관(일과) 7" xfId="30283"/>
    <cellStyle name="_인원계획표 _04.관로공(B구역)_033.오수연결관(일과) 8" xfId="30284"/>
    <cellStyle name="_인원계획표 _04.관로공(B구역)_033.오수연결관(하모)" xfId="6702"/>
    <cellStyle name="_인원계획표 _04.관로공(B구역)_033.오수연결관(하모) 2" xfId="30285"/>
    <cellStyle name="_인원계획표 _04.관로공(B구역)_033.오수연결관(하모) 3" xfId="30286"/>
    <cellStyle name="_인원계획표 _04.관로공(B구역)_033.오수연결관(하모) 4" xfId="30287"/>
    <cellStyle name="_인원계획표 _04.관로공(B구역)_033.오수연결관(하모) 5" xfId="30288"/>
    <cellStyle name="_인원계획표 _04.관로공(B구역)_033.오수연결관(하모) 6" xfId="30289"/>
    <cellStyle name="_인원계획표 _04.관로공(B구역)_033.오수연결관(하모) 7" xfId="30290"/>
    <cellStyle name="_인원계획표 _04.관로공(B구역)_033.오수연결관(하모) 8" xfId="30291"/>
    <cellStyle name="_인원계획표 _04.관로공(B구역)_033.오수연결관(화순)" xfId="6703"/>
    <cellStyle name="_인원계획표 _04.관로공(B구역)_033.오수연결관(화순) 2" xfId="30292"/>
    <cellStyle name="_인원계획표 _04.관로공(B구역)_033.오수연결관(화순) 3" xfId="30293"/>
    <cellStyle name="_인원계획표 _04.관로공(B구역)_033.오수연결관(화순) 4" xfId="30294"/>
    <cellStyle name="_인원계획표 _04.관로공(B구역)_033.오수연결관(화순) 5" xfId="30295"/>
    <cellStyle name="_인원계획표 _04.관로공(B구역)_033.오수연결관(화순) 6" xfId="30296"/>
    <cellStyle name="_인원계획표 _04.관로공(B구역)_033.오수연결관(화순) 7" xfId="30297"/>
    <cellStyle name="_인원계획표 _04.관로공(B구역)_033.오수연결관(화순) 8" xfId="30298"/>
    <cellStyle name="_인원계획표 _04.관로공(B구역)_04.관로공" xfId="6704"/>
    <cellStyle name="_인원계획표 _04.관로공(B구역)_04.관로공 2" xfId="6705"/>
    <cellStyle name="_인원계획표 _04.관로공(B구역)_04.관로공 3" xfId="30299"/>
    <cellStyle name="_인원계획표 _04.관로공(B구역)_04.관로공 4" xfId="30300"/>
    <cellStyle name="_인원계획표 _04.관로공(B구역)_04.관로공 5" xfId="30301"/>
    <cellStyle name="_인원계획표 _04.관로공(B구역)_04.관로공 6" xfId="30302"/>
    <cellStyle name="_인원계획표 _04.관로공(B구역)_04.관로공 7" xfId="30303"/>
    <cellStyle name="_인원계획표 _04.관로공(B구역)_04.관로공 8" xfId="30304"/>
    <cellStyle name="_인원계획표 _04.관로공(B구역)_04.관로공_00.배수설비공" xfId="6706"/>
    <cellStyle name="_인원계획표 _04.관로공(B구역)_04.관로공_00.배수설비공 2" xfId="30305"/>
    <cellStyle name="_인원계획표 _04.관로공(B구역)_04.관로공_00.배수설비공 3" xfId="30306"/>
    <cellStyle name="_인원계획표 _04.관로공(B구역)_04.관로공_00.배수설비공 4" xfId="30307"/>
    <cellStyle name="_인원계획표 _04.관로공(B구역)_04.관로공_00.배수설비공 5" xfId="30308"/>
    <cellStyle name="_인원계획표 _04.관로공(B구역)_04.관로공_00.배수설비공 6" xfId="30309"/>
    <cellStyle name="_인원계획표 _04.관로공(B구역)_04.관로공_00.배수설비공 7" xfId="30310"/>
    <cellStyle name="_인원계획표 _04.관로공(B구역)_04.관로공_00.배수설비공 8" xfId="30311"/>
    <cellStyle name="_인원계획표 _04.관로공(B구역)_04.관로공_01.관로공(주간)" xfId="6707"/>
    <cellStyle name="_인원계획표 _04.관로공(B구역)_04.관로공_01.관로공(주간) 2" xfId="30312"/>
    <cellStyle name="_인원계획표 _04.관로공(B구역)_04.관로공_01.관로공(주간) 3" xfId="30313"/>
    <cellStyle name="_인원계획표 _04.관로공(B구역)_04.관로공_01.관로공(주간) 4" xfId="30314"/>
    <cellStyle name="_인원계획표 _04.관로공(B구역)_04.관로공_01.관로공(주간) 5" xfId="30315"/>
    <cellStyle name="_인원계획표 _04.관로공(B구역)_04.관로공_01.관로공(주간) 6" xfId="30316"/>
    <cellStyle name="_인원계획표 _04.관로공(B구역)_04.관로공_01.관로공(주간) 7" xfId="30317"/>
    <cellStyle name="_인원계획표 _04.관로공(B구역)_04.관로공_01.관로공(주간) 8" xfId="30318"/>
    <cellStyle name="_인원계획표 _04.관로공(B구역)_04.관로공_01.관로공(주간)_013.관로공(일과)" xfId="6708"/>
    <cellStyle name="_인원계획표 _04.관로공(B구역)_04.관로공_01.관로공(주간)_013.관로공(일과) 2" xfId="30319"/>
    <cellStyle name="_인원계획표 _04.관로공(B구역)_04.관로공_01.관로공(주간)_013.관로공(일과) 3" xfId="30320"/>
    <cellStyle name="_인원계획표 _04.관로공(B구역)_04.관로공_01.관로공(주간)_013.관로공(일과) 4" xfId="30321"/>
    <cellStyle name="_인원계획표 _04.관로공(B구역)_04.관로공_01.관로공(주간)_013.관로공(일과) 5" xfId="30322"/>
    <cellStyle name="_인원계획표 _04.관로공(B구역)_04.관로공_01.관로공(주간)_013.관로공(일과) 6" xfId="30323"/>
    <cellStyle name="_인원계획표 _04.관로공(B구역)_04.관로공_01.관로공(주간)_013.관로공(일과) 7" xfId="30324"/>
    <cellStyle name="_인원계획표 _04.관로공(B구역)_04.관로공_01.관로공(주간)_013.관로공(일과) 8" xfId="30325"/>
    <cellStyle name="_인원계획표 _04.관로공(B구역)_04.관로공_01.관로공(주간)_013.관로공(화순)" xfId="6709"/>
    <cellStyle name="_인원계획표 _04.관로공(B구역)_04.관로공_01.관로공(주간)_013.관로공(화순) 2" xfId="30326"/>
    <cellStyle name="_인원계획표 _04.관로공(B구역)_04.관로공_01.관로공(주간)_013.관로공(화순) 3" xfId="30327"/>
    <cellStyle name="_인원계획표 _04.관로공(B구역)_04.관로공_01.관로공(주간)_013.관로공(화순) 4" xfId="30328"/>
    <cellStyle name="_인원계획표 _04.관로공(B구역)_04.관로공_01.관로공(주간)_013.관로공(화순) 5" xfId="30329"/>
    <cellStyle name="_인원계획표 _04.관로공(B구역)_04.관로공_01.관로공(주간)_013.관로공(화순) 6" xfId="30330"/>
    <cellStyle name="_인원계획표 _04.관로공(B구역)_04.관로공_01.관로공(주간)_013.관로공(화순) 7" xfId="30331"/>
    <cellStyle name="_인원계획표 _04.관로공(B구역)_04.관로공_01.관로공(주간)_013.관로공(화순) 8" xfId="30332"/>
    <cellStyle name="_인원계획표 _04.관로공(B구역)_04.관로공_01.관로공(주간)_03.관로공" xfId="6710"/>
    <cellStyle name="_인원계획표 _04.관로공(B구역)_04.관로공_01.관로공(주간)_03.관로공 2" xfId="30333"/>
    <cellStyle name="_인원계획표 _04.관로공(B구역)_04.관로공_01.관로공(주간)_03.관로공 3" xfId="30334"/>
    <cellStyle name="_인원계획표 _04.관로공(B구역)_04.관로공_01.관로공(주간)_03.관로공 4" xfId="30335"/>
    <cellStyle name="_인원계획표 _04.관로공(B구역)_04.관로공_01.관로공(주간)_03.관로공 5" xfId="30336"/>
    <cellStyle name="_인원계획표 _04.관로공(B구역)_04.관로공_01.관로공(주간)_03.관로공 6" xfId="30337"/>
    <cellStyle name="_인원계획표 _04.관로공(B구역)_04.관로공_01.관로공(주간)_03.관로공 7" xfId="30338"/>
    <cellStyle name="_인원계획표 _04.관로공(B구역)_04.관로공_01.관로공(주간)_03.관로공 8" xfId="30339"/>
    <cellStyle name="_인원계획표 _04.관로공(B구역)_04.관로공_01.관로공(주간)_관로공BOQ" xfId="6711"/>
    <cellStyle name="_인원계획표 _04.관로공(B구역)_04.관로공_01.관로공(주간)_관로공BOQ 2" xfId="30340"/>
    <cellStyle name="_인원계획표 _04.관로공(B구역)_04.관로공_01.관로공(주간)_관로공BOQ 3" xfId="30341"/>
    <cellStyle name="_인원계획표 _04.관로공(B구역)_04.관로공_01.관로공(주간)_관로공BOQ 4" xfId="30342"/>
    <cellStyle name="_인원계획표 _04.관로공(B구역)_04.관로공_01.관로공(주간)_관로공BOQ 5" xfId="30343"/>
    <cellStyle name="_인원계획표 _04.관로공(B구역)_04.관로공_01.관로공(주간)_관로공BOQ 6" xfId="30344"/>
    <cellStyle name="_인원계획표 _04.관로공(B구역)_04.관로공_01.관로공(주간)_관로공BOQ 7" xfId="30345"/>
    <cellStyle name="_인원계획표 _04.관로공(B구역)_04.관로공_01.관로공(주간)_관로공BOQ 8" xfId="30346"/>
    <cellStyle name="_인원계획표 _04.관로공(B구역)_04.관로공_01.관로공(주간)_관로수량집계" xfId="6712"/>
    <cellStyle name="_인원계획표 _04.관로공(B구역)_04.관로공_01.관로공(주간)_관로수량집계 2" xfId="30347"/>
    <cellStyle name="_인원계획표 _04.관로공(B구역)_04.관로공_01.관로공(주간)_관로수량집계 3" xfId="30348"/>
    <cellStyle name="_인원계획표 _04.관로공(B구역)_04.관로공_01.관로공(주간)_관로수량집계 4" xfId="30349"/>
    <cellStyle name="_인원계획표 _04.관로공(B구역)_04.관로공_01.관로공(주간)_관로수량집계 5" xfId="30350"/>
    <cellStyle name="_인원계획표 _04.관로공(B구역)_04.관로공_01.관로공(주간)_관로수량집계 6" xfId="30351"/>
    <cellStyle name="_인원계획표 _04.관로공(B구역)_04.관로공_01.관로공(주간)_관로수량집계 7" xfId="30352"/>
    <cellStyle name="_인원계획표 _04.관로공(B구역)_04.관로공_01.관로공(주간)_관로수량집계 8" xfId="30353"/>
    <cellStyle name="_인원계획표 _04.관로공(B구역)_04.관로공_01.관로공(주간)_내역적용수량" xfId="6713"/>
    <cellStyle name="_인원계획표 _04.관로공(B구역)_04.관로공_01.관로공(주간)_내역적용수량 2" xfId="30354"/>
    <cellStyle name="_인원계획표 _04.관로공(B구역)_04.관로공_01.관로공(주간)_내역적용수량 3" xfId="30355"/>
    <cellStyle name="_인원계획표 _04.관로공(B구역)_04.관로공_01.관로공(주간)_내역적용수량 4" xfId="30356"/>
    <cellStyle name="_인원계획표 _04.관로공(B구역)_04.관로공_01.관로공(주간)_내역적용수량 5" xfId="30357"/>
    <cellStyle name="_인원계획표 _04.관로공(B구역)_04.관로공_01.관로공(주간)_내역적용수량 6" xfId="30358"/>
    <cellStyle name="_인원계획표 _04.관로공(B구역)_04.관로공_01.관로공(주간)_내역적용수량 7" xfId="30359"/>
    <cellStyle name="_인원계획표 _04.관로공(B구역)_04.관로공_01.관로공(주간)_내역적용수량 8" xfId="30360"/>
    <cellStyle name="_인원계획표 _04.관로공(B구역)_04.관로공_01.관로공(주간-1구역)" xfId="6714"/>
    <cellStyle name="_인원계획표 _04.관로공(B구역)_04.관로공_01.관로공(주간-1구역) 2" xfId="30361"/>
    <cellStyle name="_인원계획표 _04.관로공(B구역)_04.관로공_01.관로공(주간-1구역) 3" xfId="30362"/>
    <cellStyle name="_인원계획표 _04.관로공(B구역)_04.관로공_01.관로공(주간-1구역) 4" xfId="30363"/>
    <cellStyle name="_인원계획표 _04.관로공(B구역)_04.관로공_01.관로공(주간-1구역) 5" xfId="30364"/>
    <cellStyle name="_인원계획표 _04.관로공(B구역)_04.관로공_01.관로공(주간-1구역) 6" xfId="30365"/>
    <cellStyle name="_인원계획표 _04.관로공(B구역)_04.관로공_01.관로공(주간-1구역) 7" xfId="30366"/>
    <cellStyle name="_인원계획표 _04.관로공(B구역)_04.관로공_01.관로공(주간-1구역) 8" xfId="30367"/>
    <cellStyle name="_인원계획표 _04.관로공(B구역)_04.관로공_01.관로공(주간-1구역)_013.관로공(일과)" xfId="6715"/>
    <cellStyle name="_인원계획표 _04.관로공(B구역)_04.관로공_01.관로공(주간-1구역)_013.관로공(일과) 2" xfId="30368"/>
    <cellStyle name="_인원계획표 _04.관로공(B구역)_04.관로공_01.관로공(주간-1구역)_013.관로공(일과) 3" xfId="30369"/>
    <cellStyle name="_인원계획표 _04.관로공(B구역)_04.관로공_01.관로공(주간-1구역)_013.관로공(일과) 4" xfId="30370"/>
    <cellStyle name="_인원계획표 _04.관로공(B구역)_04.관로공_01.관로공(주간-1구역)_013.관로공(일과) 5" xfId="30371"/>
    <cellStyle name="_인원계획표 _04.관로공(B구역)_04.관로공_01.관로공(주간-1구역)_013.관로공(일과) 6" xfId="30372"/>
    <cellStyle name="_인원계획표 _04.관로공(B구역)_04.관로공_01.관로공(주간-1구역)_013.관로공(일과) 7" xfId="30373"/>
    <cellStyle name="_인원계획표 _04.관로공(B구역)_04.관로공_01.관로공(주간-1구역)_013.관로공(일과) 8" xfId="30374"/>
    <cellStyle name="_인원계획표 _04.관로공(B구역)_04.관로공_01.관로공(주간-1구역)_013.관로공(화순)" xfId="6716"/>
    <cellStyle name="_인원계획표 _04.관로공(B구역)_04.관로공_01.관로공(주간-1구역)_013.관로공(화순) 2" xfId="30375"/>
    <cellStyle name="_인원계획표 _04.관로공(B구역)_04.관로공_01.관로공(주간-1구역)_013.관로공(화순) 3" xfId="30376"/>
    <cellStyle name="_인원계획표 _04.관로공(B구역)_04.관로공_01.관로공(주간-1구역)_013.관로공(화순) 4" xfId="30377"/>
    <cellStyle name="_인원계획표 _04.관로공(B구역)_04.관로공_01.관로공(주간-1구역)_013.관로공(화순) 5" xfId="30378"/>
    <cellStyle name="_인원계획표 _04.관로공(B구역)_04.관로공_01.관로공(주간-1구역)_013.관로공(화순) 6" xfId="30379"/>
    <cellStyle name="_인원계획표 _04.관로공(B구역)_04.관로공_01.관로공(주간-1구역)_013.관로공(화순) 7" xfId="30380"/>
    <cellStyle name="_인원계획표 _04.관로공(B구역)_04.관로공_01.관로공(주간-1구역)_013.관로공(화순) 8" xfId="30381"/>
    <cellStyle name="_인원계획표 _04.관로공(B구역)_04.관로공_01.관로공(주간-1구역)_03.관로공" xfId="6717"/>
    <cellStyle name="_인원계획표 _04.관로공(B구역)_04.관로공_01.관로공(주간-1구역)_03.관로공 2" xfId="30382"/>
    <cellStyle name="_인원계획표 _04.관로공(B구역)_04.관로공_01.관로공(주간-1구역)_03.관로공 3" xfId="30383"/>
    <cellStyle name="_인원계획표 _04.관로공(B구역)_04.관로공_01.관로공(주간-1구역)_03.관로공 4" xfId="30384"/>
    <cellStyle name="_인원계획표 _04.관로공(B구역)_04.관로공_01.관로공(주간-1구역)_03.관로공 5" xfId="30385"/>
    <cellStyle name="_인원계획표 _04.관로공(B구역)_04.관로공_01.관로공(주간-1구역)_03.관로공 6" xfId="30386"/>
    <cellStyle name="_인원계획표 _04.관로공(B구역)_04.관로공_01.관로공(주간-1구역)_03.관로공 7" xfId="30387"/>
    <cellStyle name="_인원계획표 _04.관로공(B구역)_04.관로공_01.관로공(주간-1구역)_03.관로공 8" xfId="30388"/>
    <cellStyle name="_인원계획표 _04.관로공(B구역)_04.관로공_01.관로공(주간-1구역)_관로공BOQ" xfId="6718"/>
    <cellStyle name="_인원계획표 _04.관로공(B구역)_04.관로공_01.관로공(주간-1구역)_관로공BOQ 2" xfId="30389"/>
    <cellStyle name="_인원계획표 _04.관로공(B구역)_04.관로공_01.관로공(주간-1구역)_관로공BOQ 3" xfId="30390"/>
    <cellStyle name="_인원계획표 _04.관로공(B구역)_04.관로공_01.관로공(주간-1구역)_관로공BOQ 4" xfId="30391"/>
    <cellStyle name="_인원계획표 _04.관로공(B구역)_04.관로공_01.관로공(주간-1구역)_관로공BOQ 5" xfId="30392"/>
    <cellStyle name="_인원계획표 _04.관로공(B구역)_04.관로공_01.관로공(주간-1구역)_관로공BOQ 6" xfId="30393"/>
    <cellStyle name="_인원계획표 _04.관로공(B구역)_04.관로공_01.관로공(주간-1구역)_관로공BOQ 7" xfId="30394"/>
    <cellStyle name="_인원계획표 _04.관로공(B구역)_04.관로공_01.관로공(주간-1구역)_관로공BOQ 8" xfId="30395"/>
    <cellStyle name="_인원계획표 _04.관로공(B구역)_04.관로공_01.관로공(주간-1구역)_관로수량집계" xfId="6719"/>
    <cellStyle name="_인원계획표 _04.관로공(B구역)_04.관로공_01.관로공(주간-1구역)_관로수량집계 2" xfId="30396"/>
    <cellStyle name="_인원계획표 _04.관로공(B구역)_04.관로공_01.관로공(주간-1구역)_관로수량집계 3" xfId="30397"/>
    <cellStyle name="_인원계획표 _04.관로공(B구역)_04.관로공_01.관로공(주간-1구역)_관로수량집계 4" xfId="30398"/>
    <cellStyle name="_인원계획표 _04.관로공(B구역)_04.관로공_01.관로공(주간-1구역)_관로수량집계 5" xfId="30399"/>
    <cellStyle name="_인원계획표 _04.관로공(B구역)_04.관로공_01.관로공(주간-1구역)_관로수량집계 6" xfId="30400"/>
    <cellStyle name="_인원계획표 _04.관로공(B구역)_04.관로공_01.관로공(주간-1구역)_관로수량집계 7" xfId="30401"/>
    <cellStyle name="_인원계획표 _04.관로공(B구역)_04.관로공_01.관로공(주간-1구역)_관로수량집계 8" xfId="30402"/>
    <cellStyle name="_인원계획표 _04.관로공(B구역)_04.관로공_01.관로공(주간-1구역)_내역적용수량" xfId="6720"/>
    <cellStyle name="_인원계획표 _04.관로공(B구역)_04.관로공_01.관로공(주간-1구역)_내역적용수량 2" xfId="30403"/>
    <cellStyle name="_인원계획표 _04.관로공(B구역)_04.관로공_01.관로공(주간-1구역)_내역적용수량 3" xfId="30404"/>
    <cellStyle name="_인원계획표 _04.관로공(B구역)_04.관로공_01.관로공(주간-1구역)_내역적용수량 4" xfId="30405"/>
    <cellStyle name="_인원계획표 _04.관로공(B구역)_04.관로공_01.관로공(주간-1구역)_내역적용수량 5" xfId="30406"/>
    <cellStyle name="_인원계획표 _04.관로공(B구역)_04.관로공_01.관로공(주간-1구역)_내역적용수량 6" xfId="30407"/>
    <cellStyle name="_인원계획표 _04.관로공(B구역)_04.관로공_01.관로공(주간-1구역)_내역적용수량 7" xfId="30408"/>
    <cellStyle name="_인원계획표 _04.관로공(B구역)_04.관로공_01.관로공(주간-1구역)_내역적용수량 8" xfId="30409"/>
    <cellStyle name="_인원계획표 _04.관로공(B구역)_04.관로공_04.관로공" xfId="6721"/>
    <cellStyle name="_인원계획표 _04.관로공(B구역)_04.관로공_04.관로공 2" xfId="6722"/>
    <cellStyle name="_인원계획표 _04.관로공(B구역)_04.관로공_04.관로공 3" xfId="30410"/>
    <cellStyle name="_인원계획표 _04.관로공(B구역)_04.관로공_04.관로공 4" xfId="30411"/>
    <cellStyle name="_인원계획표 _04.관로공(B구역)_04.관로공_04.관로공 5" xfId="30412"/>
    <cellStyle name="_인원계획표 _04.관로공(B구역)_04.관로공_04.관로공 6" xfId="30413"/>
    <cellStyle name="_인원계획표 _04.관로공(B구역)_04.관로공_04.관로공 7" xfId="30414"/>
    <cellStyle name="_인원계획표 _04.관로공(B구역)_04.관로공_04.관로공 8" xfId="30415"/>
    <cellStyle name="_인원계획표 _04.관로공(B구역)_04.관로공_04.관로공(양마단지)" xfId="6723"/>
    <cellStyle name="_인원계획표 _04.관로공(B구역)_04.관로공_04.관로공(양마단지) 2" xfId="30416"/>
    <cellStyle name="_인원계획표 _04.관로공(B구역)_04.관로공_04.관로공(양마단지) 3" xfId="30417"/>
    <cellStyle name="_인원계획표 _04.관로공(B구역)_04.관로공_04.관로공(양마단지) 4" xfId="30418"/>
    <cellStyle name="_인원계획표 _04.관로공(B구역)_04.관로공_04.관로공(양마단지) 5" xfId="30419"/>
    <cellStyle name="_인원계획표 _04.관로공(B구역)_04.관로공_04.관로공(양마단지) 6" xfId="30420"/>
    <cellStyle name="_인원계획표 _04.관로공(B구역)_04.관로공_04.관로공(양마단지) 7" xfId="30421"/>
    <cellStyle name="_인원계획표 _04.관로공(B구역)_04.관로공_04.관로공(양마단지) 8" xfId="30422"/>
    <cellStyle name="_인원계획표 _04.관로공(B구역)_04.관로공_04.관로공(양마단지)_013.관로공(일과)" xfId="6724"/>
    <cellStyle name="_인원계획표 _04.관로공(B구역)_04.관로공_04.관로공(양마단지)_013.관로공(일과) 2" xfId="30423"/>
    <cellStyle name="_인원계획표 _04.관로공(B구역)_04.관로공_04.관로공(양마단지)_013.관로공(일과) 3" xfId="30424"/>
    <cellStyle name="_인원계획표 _04.관로공(B구역)_04.관로공_04.관로공(양마단지)_013.관로공(일과) 4" xfId="30425"/>
    <cellStyle name="_인원계획표 _04.관로공(B구역)_04.관로공_04.관로공(양마단지)_013.관로공(일과) 5" xfId="30426"/>
    <cellStyle name="_인원계획표 _04.관로공(B구역)_04.관로공_04.관로공(양마단지)_013.관로공(일과) 6" xfId="30427"/>
    <cellStyle name="_인원계획표 _04.관로공(B구역)_04.관로공_04.관로공(양마단지)_013.관로공(일과) 7" xfId="30428"/>
    <cellStyle name="_인원계획표 _04.관로공(B구역)_04.관로공_04.관로공(양마단지)_013.관로공(일과) 8" xfId="30429"/>
    <cellStyle name="_인원계획표 _04.관로공(B구역)_04.관로공_04.관로공(양마단지)_013.관로공(화순)" xfId="6725"/>
    <cellStyle name="_인원계획표 _04.관로공(B구역)_04.관로공_04.관로공(양마단지)_013.관로공(화순) 2" xfId="30430"/>
    <cellStyle name="_인원계획표 _04.관로공(B구역)_04.관로공_04.관로공(양마단지)_013.관로공(화순) 3" xfId="30431"/>
    <cellStyle name="_인원계획표 _04.관로공(B구역)_04.관로공_04.관로공(양마단지)_013.관로공(화순) 4" xfId="30432"/>
    <cellStyle name="_인원계획표 _04.관로공(B구역)_04.관로공_04.관로공(양마단지)_013.관로공(화순) 5" xfId="30433"/>
    <cellStyle name="_인원계획표 _04.관로공(B구역)_04.관로공_04.관로공(양마단지)_013.관로공(화순) 6" xfId="30434"/>
    <cellStyle name="_인원계획표 _04.관로공(B구역)_04.관로공_04.관로공(양마단지)_013.관로공(화순) 7" xfId="30435"/>
    <cellStyle name="_인원계획표 _04.관로공(B구역)_04.관로공_04.관로공(양마단지)_013.관로공(화순) 8" xfId="30436"/>
    <cellStyle name="_인원계획표 _04.관로공(B구역)_04.관로공_04.관로공(양마단지)_03.관로공" xfId="6726"/>
    <cellStyle name="_인원계획표 _04.관로공(B구역)_04.관로공_04.관로공(양마단지)_03.관로공 2" xfId="30437"/>
    <cellStyle name="_인원계획표 _04.관로공(B구역)_04.관로공_04.관로공(양마단지)_03.관로공 3" xfId="30438"/>
    <cellStyle name="_인원계획표 _04.관로공(B구역)_04.관로공_04.관로공(양마단지)_03.관로공 4" xfId="30439"/>
    <cellStyle name="_인원계획표 _04.관로공(B구역)_04.관로공_04.관로공(양마단지)_03.관로공 5" xfId="30440"/>
    <cellStyle name="_인원계획표 _04.관로공(B구역)_04.관로공_04.관로공(양마단지)_03.관로공 6" xfId="30441"/>
    <cellStyle name="_인원계획표 _04.관로공(B구역)_04.관로공_04.관로공(양마단지)_03.관로공 7" xfId="30442"/>
    <cellStyle name="_인원계획표 _04.관로공(B구역)_04.관로공_04.관로공(양마단지)_03.관로공 8" xfId="30443"/>
    <cellStyle name="_인원계획표 _04.관로공(B구역)_04.관로공_04.관로공(양마단지)_관로공BOQ" xfId="6727"/>
    <cellStyle name="_인원계획표 _04.관로공(B구역)_04.관로공_04.관로공(양마단지)_관로공BOQ 2" xfId="30444"/>
    <cellStyle name="_인원계획표 _04.관로공(B구역)_04.관로공_04.관로공(양마단지)_관로공BOQ 3" xfId="30445"/>
    <cellStyle name="_인원계획표 _04.관로공(B구역)_04.관로공_04.관로공(양마단지)_관로공BOQ 4" xfId="30446"/>
    <cellStyle name="_인원계획표 _04.관로공(B구역)_04.관로공_04.관로공(양마단지)_관로공BOQ 5" xfId="30447"/>
    <cellStyle name="_인원계획표 _04.관로공(B구역)_04.관로공_04.관로공(양마단지)_관로공BOQ 6" xfId="30448"/>
    <cellStyle name="_인원계획표 _04.관로공(B구역)_04.관로공_04.관로공(양마단지)_관로공BOQ 7" xfId="30449"/>
    <cellStyle name="_인원계획표 _04.관로공(B구역)_04.관로공_04.관로공(양마단지)_관로공BOQ 8" xfId="30450"/>
    <cellStyle name="_인원계획표 _04.관로공(B구역)_04.관로공_04.관로공(양마단지)_관로수량집계" xfId="6728"/>
    <cellStyle name="_인원계획표 _04.관로공(B구역)_04.관로공_04.관로공(양마단지)_관로수량집계 2" xfId="30451"/>
    <cellStyle name="_인원계획표 _04.관로공(B구역)_04.관로공_04.관로공(양마단지)_관로수량집계 3" xfId="30452"/>
    <cellStyle name="_인원계획표 _04.관로공(B구역)_04.관로공_04.관로공(양마단지)_관로수량집계 4" xfId="30453"/>
    <cellStyle name="_인원계획표 _04.관로공(B구역)_04.관로공_04.관로공(양마단지)_관로수량집계 5" xfId="30454"/>
    <cellStyle name="_인원계획표 _04.관로공(B구역)_04.관로공_04.관로공(양마단지)_관로수량집계 6" xfId="30455"/>
    <cellStyle name="_인원계획표 _04.관로공(B구역)_04.관로공_04.관로공(양마단지)_관로수량집계 7" xfId="30456"/>
    <cellStyle name="_인원계획표 _04.관로공(B구역)_04.관로공_04.관로공(양마단지)_관로수량집계 8" xfId="30457"/>
    <cellStyle name="_인원계획표 _04.관로공(B구역)_04.관로공_04.관로공(양마단지)_내역적용수량" xfId="6729"/>
    <cellStyle name="_인원계획표 _04.관로공(B구역)_04.관로공_04.관로공(양마단지)_내역적용수량 2" xfId="30458"/>
    <cellStyle name="_인원계획표 _04.관로공(B구역)_04.관로공_04.관로공(양마단지)_내역적용수량 3" xfId="30459"/>
    <cellStyle name="_인원계획표 _04.관로공(B구역)_04.관로공_04.관로공(양마단지)_내역적용수량 4" xfId="30460"/>
    <cellStyle name="_인원계획표 _04.관로공(B구역)_04.관로공_04.관로공(양마단지)_내역적용수량 5" xfId="30461"/>
    <cellStyle name="_인원계획표 _04.관로공(B구역)_04.관로공_04.관로공(양마단지)_내역적용수량 6" xfId="30462"/>
    <cellStyle name="_인원계획표 _04.관로공(B구역)_04.관로공_04.관로공(양마단지)_내역적용수량 7" xfId="30463"/>
    <cellStyle name="_인원계획표 _04.관로공(B구역)_04.관로공_04.관로공(양마단지)_내역적용수량 8" xfId="30464"/>
    <cellStyle name="_인원계획표 _04.관로공(B구역)_04.관로공_04.관로공_00.배수설비공" xfId="6730"/>
    <cellStyle name="_인원계획표 _04.관로공(B구역)_04.관로공_04.관로공_00.배수설비공 2" xfId="30465"/>
    <cellStyle name="_인원계획표 _04.관로공(B구역)_04.관로공_04.관로공_00.배수설비공 3" xfId="30466"/>
    <cellStyle name="_인원계획표 _04.관로공(B구역)_04.관로공_04.관로공_00.배수설비공 4" xfId="30467"/>
    <cellStyle name="_인원계획표 _04.관로공(B구역)_04.관로공_04.관로공_00.배수설비공 5" xfId="30468"/>
    <cellStyle name="_인원계획표 _04.관로공(B구역)_04.관로공_04.관로공_00.배수설비공 6" xfId="30469"/>
    <cellStyle name="_인원계획표 _04.관로공(B구역)_04.관로공_04.관로공_00.배수설비공 7" xfId="30470"/>
    <cellStyle name="_인원계획표 _04.관로공(B구역)_04.관로공_04.관로공_00.배수설비공 8" xfId="30471"/>
    <cellStyle name="_인원계획표 _04.관로공(B구역)_04.관로공_04.관로공_013.관로공(일과)" xfId="6731"/>
    <cellStyle name="_인원계획표 _04.관로공(B구역)_04.관로공_04.관로공_013.관로공(일과) 2" xfId="30472"/>
    <cellStyle name="_인원계획표 _04.관로공(B구역)_04.관로공_04.관로공_013.관로공(일과) 3" xfId="30473"/>
    <cellStyle name="_인원계획표 _04.관로공(B구역)_04.관로공_04.관로공_013.관로공(일과) 4" xfId="30474"/>
    <cellStyle name="_인원계획표 _04.관로공(B구역)_04.관로공_04.관로공_013.관로공(일과) 5" xfId="30475"/>
    <cellStyle name="_인원계획표 _04.관로공(B구역)_04.관로공_04.관로공_013.관로공(일과) 6" xfId="30476"/>
    <cellStyle name="_인원계획표 _04.관로공(B구역)_04.관로공_04.관로공_013.관로공(일과) 7" xfId="30477"/>
    <cellStyle name="_인원계획표 _04.관로공(B구역)_04.관로공_04.관로공_013.관로공(일과) 8" xfId="30478"/>
    <cellStyle name="_인원계획표 _04.관로공(B구역)_04.관로공_04.관로공_013.관로공(화순)" xfId="6732"/>
    <cellStyle name="_인원계획표 _04.관로공(B구역)_04.관로공_04.관로공_013.관로공(화순) 2" xfId="30479"/>
    <cellStyle name="_인원계획표 _04.관로공(B구역)_04.관로공_04.관로공_013.관로공(화순) 3" xfId="30480"/>
    <cellStyle name="_인원계획표 _04.관로공(B구역)_04.관로공_04.관로공_013.관로공(화순) 4" xfId="30481"/>
    <cellStyle name="_인원계획표 _04.관로공(B구역)_04.관로공_04.관로공_013.관로공(화순) 5" xfId="30482"/>
    <cellStyle name="_인원계획표 _04.관로공(B구역)_04.관로공_04.관로공_013.관로공(화순) 6" xfId="30483"/>
    <cellStyle name="_인원계획표 _04.관로공(B구역)_04.관로공_04.관로공_013.관로공(화순) 7" xfId="30484"/>
    <cellStyle name="_인원계획표 _04.관로공(B구역)_04.관로공_04.관로공_013.관로공(화순) 8" xfId="30485"/>
    <cellStyle name="_인원계획표 _04.관로공(B구역)_04.관로공_04.관로공_02.토공" xfId="6733"/>
    <cellStyle name="_인원계획표 _04.관로공(B구역)_04.관로공_04.관로공_02.토공 2" xfId="30486"/>
    <cellStyle name="_인원계획표 _04.관로공(B구역)_04.관로공_04.관로공_02.토공 3" xfId="30487"/>
    <cellStyle name="_인원계획표 _04.관로공(B구역)_04.관로공_04.관로공_02.토공 4" xfId="30488"/>
    <cellStyle name="_인원계획표 _04.관로공(B구역)_04.관로공_04.관로공_02.토공 5" xfId="30489"/>
    <cellStyle name="_인원계획표 _04.관로공(B구역)_04.관로공_04.관로공_02.토공 6" xfId="30490"/>
    <cellStyle name="_인원계획표 _04.관로공(B구역)_04.관로공_04.관로공_02.토공 7" xfId="30491"/>
    <cellStyle name="_인원계획표 _04.관로공(B구역)_04.관로공_04.관로공_02.토공 8" xfId="30492"/>
    <cellStyle name="_인원계획표 _04.관로공(B구역)_04.관로공_04.관로공_03.관로공" xfId="6734"/>
    <cellStyle name="_인원계획표 _04.관로공(B구역)_04.관로공_04.관로공_03.관로공 2" xfId="30493"/>
    <cellStyle name="_인원계획표 _04.관로공(B구역)_04.관로공_04.관로공_03.관로공 3" xfId="30494"/>
    <cellStyle name="_인원계획표 _04.관로공(B구역)_04.관로공_04.관로공_03.관로공 4" xfId="30495"/>
    <cellStyle name="_인원계획표 _04.관로공(B구역)_04.관로공_04.관로공_03.관로공 5" xfId="30496"/>
    <cellStyle name="_인원계획표 _04.관로공(B구역)_04.관로공_04.관로공_03.관로공 6" xfId="30497"/>
    <cellStyle name="_인원계획표 _04.관로공(B구역)_04.관로공_04.관로공_03.관로공 7" xfId="30498"/>
    <cellStyle name="_인원계획표 _04.관로공(B구역)_04.관로공_04.관로공_03.관로공 8" xfId="30499"/>
    <cellStyle name="_인원계획표 _04.관로공(B구역)_04.관로공_04.관로공_관로공BOQ" xfId="6735"/>
    <cellStyle name="_인원계획표 _04.관로공(B구역)_04.관로공_04.관로공_관로공BOQ 2" xfId="30500"/>
    <cellStyle name="_인원계획표 _04.관로공(B구역)_04.관로공_04.관로공_관로공BOQ 3" xfId="30501"/>
    <cellStyle name="_인원계획표 _04.관로공(B구역)_04.관로공_04.관로공_관로공BOQ 4" xfId="30502"/>
    <cellStyle name="_인원계획표 _04.관로공(B구역)_04.관로공_04.관로공_관로공BOQ 5" xfId="30503"/>
    <cellStyle name="_인원계획표 _04.관로공(B구역)_04.관로공_04.관로공_관로공BOQ 6" xfId="30504"/>
    <cellStyle name="_인원계획표 _04.관로공(B구역)_04.관로공_04.관로공_관로공BOQ 7" xfId="30505"/>
    <cellStyle name="_인원계획표 _04.관로공(B구역)_04.관로공_04.관로공_관로공BOQ 8" xfId="30506"/>
    <cellStyle name="_인원계획표 _04.관로공(B구역)_04.관로공_04.관로공_관로수량집계" xfId="6736"/>
    <cellStyle name="_인원계획표 _04.관로공(B구역)_04.관로공_04.관로공_관로수량집계 2" xfId="30507"/>
    <cellStyle name="_인원계획표 _04.관로공(B구역)_04.관로공_04.관로공_관로수량집계 3" xfId="30508"/>
    <cellStyle name="_인원계획표 _04.관로공(B구역)_04.관로공_04.관로공_관로수량집계 4" xfId="30509"/>
    <cellStyle name="_인원계획표 _04.관로공(B구역)_04.관로공_04.관로공_관로수량집계 5" xfId="30510"/>
    <cellStyle name="_인원계획표 _04.관로공(B구역)_04.관로공_04.관로공_관로수량집계 6" xfId="30511"/>
    <cellStyle name="_인원계획표 _04.관로공(B구역)_04.관로공_04.관로공_관로수량집계 7" xfId="30512"/>
    <cellStyle name="_인원계획표 _04.관로공(B구역)_04.관로공_04.관로공_관로수량집계 8" xfId="30513"/>
    <cellStyle name="_인원계획표 _04.관로공(B구역)_04.관로공_04.관로공_내역적용수량" xfId="6737"/>
    <cellStyle name="_인원계획표 _04.관로공(B구역)_04.관로공_04.관로공_내역적용수량 2" xfId="30514"/>
    <cellStyle name="_인원계획표 _04.관로공(B구역)_04.관로공_04.관로공_내역적용수량 3" xfId="30515"/>
    <cellStyle name="_인원계획표 _04.관로공(B구역)_04.관로공_04.관로공_내역적용수량 4" xfId="30516"/>
    <cellStyle name="_인원계획표 _04.관로공(B구역)_04.관로공_04.관로공_내역적용수량 5" xfId="30517"/>
    <cellStyle name="_인원계획표 _04.관로공(B구역)_04.관로공_04.관로공_내역적용수량 6" xfId="30518"/>
    <cellStyle name="_인원계획표 _04.관로공(B구역)_04.관로공_04.관로공_내역적용수량 7" xfId="30519"/>
    <cellStyle name="_인원계획표 _04.관로공(B구역)_04.관로공_04.관로공_내역적용수량 8" xfId="30520"/>
    <cellStyle name="_인원계획표 _04.관로공(B구역)_041.부대공(화순)" xfId="6738"/>
    <cellStyle name="_인원계획표 _04.관로공(B구역)_041.부대공(화순) 2" xfId="30521"/>
    <cellStyle name="_인원계획표 _04.관로공(B구역)_041.부대공(화순) 3" xfId="30522"/>
    <cellStyle name="_인원계획표 _04.관로공(B구역)_041.부대공(화순) 4" xfId="30523"/>
    <cellStyle name="_인원계획표 _04.관로공(B구역)_041.부대공(화순) 5" xfId="30524"/>
    <cellStyle name="_인원계획표 _04.관로공(B구역)_041.부대공(화순) 6" xfId="30525"/>
    <cellStyle name="_인원계획표 _04.관로공(B구역)_041.부대공(화순) 7" xfId="30526"/>
    <cellStyle name="_인원계획표 _04.관로공(B구역)_041.부대공(화순) 8" xfId="30527"/>
    <cellStyle name="_인원계획표 _04.관로공(B구역)_관로공BOQ" xfId="6739"/>
    <cellStyle name="_인원계획표 _04.관로공(B구역)_관로공BOQ 2" xfId="30528"/>
    <cellStyle name="_인원계획표 _04.관로공(B구역)_관로공BOQ 3" xfId="30529"/>
    <cellStyle name="_인원계획표 _04.관로공(B구역)_관로공BOQ 4" xfId="30530"/>
    <cellStyle name="_인원계획표 _04.관로공(B구역)_관로공BOQ 5" xfId="30531"/>
    <cellStyle name="_인원계획표 _04.관로공(B구역)_관로공BOQ 6" xfId="30532"/>
    <cellStyle name="_인원계획표 _04.관로공(B구역)_관로공BOQ 7" xfId="30533"/>
    <cellStyle name="_인원계획표 _04.관로공(B구역)_관로공BOQ 8" xfId="30534"/>
    <cellStyle name="_인원계획표 _04.관로공(B구역)_관로수량집계" xfId="6740"/>
    <cellStyle name="_인원계획표 _04.관로공(B구역)_관로수량집계 2" xfId="30535"/>
    <cellStyle name="_인원계획표 _04.관로공(B구역)_관로수량집계 3" xfId="30536"/>
    <cellStyle name="_인원계획표 _04.관로공(B구역)_관로수량집계 4" xfId="30537"/>
    <cellStyle name="_인원계획표 _04.관로공(B구역)_관로수량집계 5" xfId="30538"/>
    <cellStyle name="_인원계획표 _04.관로공(B구역)_관로수량집계 6" xfId="30539"/>
    <cellStyle name="_인원계획표 _04.관로공(B구역)_관로수량집계 7" xfId="30540"/>
    <cellStyle name="_인원계획표 _04.관로공(B구역)_관로수량집계 8" xfId="30541"/>
    <cellStyle name="_인원계획표 _04.관로공(B구역)_내역적용수량" xfId="6741"/>
    <cellStyle name="_인원계획표 _04.관로공(B구역)_내역적용수량 2" xfId="30542"/>
    <cellStyle name="_인원계획표 _04.관로공(B구역)_내역적용수량 3" xfId="30543"/>
    <cellStyle name="_인원계획표 _04.관로공(B구역)_내역적용수량 4" xfId="30544"/>
    <cellStyle name="_인원계획표 _04.관로공(B구역)_내역적용수량 5" xfId="30545"/>
    <cellStyle name="_인원계획표 _04.관로공(B구역)_내역적용수량 6" xfId="30546"/>
    <cellStyle name="_인원계획표 _04.관로공(B구역)_내역적용수량 7" xfId="30547"/>
    <cellStyle name="_인원계획표 _04.관로공(B구역)_내역적용수량 8" xfId="30548"/>
    <cellStyle name="_인원계획표 _04.관로공(C구역)" xfId="6742"/>
    <cellStyle name="_인원계획표 _04.관로공(C구역) 2" xfId="6743"/>
    <cellStyle name="_인원계획표 _04.관로공(C구역) 3" xfId="30549"/>
    <cellStyle name="_인원계획표 _04.관로공(C구역) 4" xfId="30550"/>
    <cellStyle name="_인원계획표 _04.관로공(C구역) 5" xfId="30551"/>
    <cellStyle name="_인원계획표 _04.관로공(C구역) 6" xfId="30552"/>
    <cellStyle name="_인원계획표 _04.관로공(C구역) 7" xfId="30553"/>
    <cellStyle name="_인원계획표 _04.관로공(C구역) 8" xfId="30554"/>
    <cellStyle name="_인원계획표 _04.관로공(C구역)_00.배수설비공" xfId="6744"/>
    <cellStyle name="_인원계획표 _04.관로공(C구역)_00.배수설비공 2" xfId="30555"/>
    <cellStyle name="_인원계획표 _04.관로공(C구역)_00.배수설비공 3" xfId="30556"/>
    <cellStyle name="_인원계획표 _04.관로공(C구역)_00.배수설비공 4" xfId="30557"/>
    <cellStyle name="_인원계획표 _04.관로공(C구역)_00.배수설비공 5" xfId="30558"/>
    <cellStyle name="_인원계획표 _04.관로공(C구역)_00.배수설비공 6" xfId="30559"/>
    <cellStyle name="_인원계획표 _04.관로공(C구역)_00.배수설비공 7" xfId="30560"/>
    <cellStyle name="_인원계획표 _04.관로공(C구역)_00.배수설비공 8" xfId="30561"/>
    <cellStyle name="_인원계획표 _04.관로공(C구역)_01.가정배수관" xfId="6745"/>
    <cellStyle name="_인원계획표 _04.관로공(C구역)_01.가정배수관 2" xfId="30562"/>
    <cellStyle name="_인원계획표 _04.관로공(C구역)_01.가정배수관 3" xfId="30563"/>
    <cellStyle name="_인원계획표 _04.관로공(C구역)_01.가정배수관 4" xfId="30564"/>
    <cellStyle name="_인원계획표 _04.관로공(C구역)_01.가정배수관 5" xfId="30565"/>
    <cellStyle name="_인원계획표 _04.관로공(C구역)_01.가정배수관 6" xfId="30566"/>
    <cellStyle name="_인원계획표 _04.관로공(C구역)_01.가정배수관 7" xfId="30567"/>
    <cellStyle name="_인원계획표 _04.관로공(C구역)_01.가정배수관 8" xfId="30568"/>
    <cellStyle name="_인원계획표 _04.관로공(C구역)_01.맨홀공(1-1공구)" xfId="6746"/>
    <cellStyle name="_인원계획표 _04.관로공(C구역)_01.맨홀공(1-1공구) 2" xfId="30569"/>
    <cellStyle name="_인원계획표 _04.관로공(C구역)_01.맨홀공(1-1공구) 3" xfId="30570"/>
    <cellStyle name="_인원계획표 _04.관로공(C구역)_01.맨홀공(1-1공구) 4" xfId="30571"/>
    <cellStyle name="_인원계획표 _04.관로공(C구역)_01.맨홀공(1-1공구) 5" xfId="30572"/>
    <cellStyle name="_인원계획표 _04.관로공(C구역)_01.맨홀공(1-1공구) 6" xfId="30573"/>
    <cellStyle name="_인원계획표 _04.관로공(C구역)_01.맨홀공(1-1공구) 7" xfId="30574"/>
    <cellStyle name="_인원계획표 _04.관로공(C구역)_01.맨홀공(1-1공구) 8" xfId="30575"/>
    <cellStyle name="_인원계획표 _04.관로공(C구역)_013.관로공(일과)" xfId="6747"/>
    <cellStyle name="_인원계획표 _04.관로공(C구역)_013.관로공(일과) 2" xfId="30576"/>
    <cellStyle name="_인원계획표 _04.관로공(C구역)_013.관로공(일과) 3" xfId="30577"/>
    <cellStyle name="_인원계획표 _04.관로공(C구역)_013.관로공(일과) 4" xfId="30578"/>
    <cellStyle name="_인원계획표 _04.관로공(C구역)_013.관로공(일과) 5" xfId="30579"/>
    <cellStyle name="_인원계획표 _04.관로공(C구역)_013.관로공(일과) 6" xfId="30580"/>
    <cellStyle name="_인원계획표 _04.관로공(C구역)_013.관로공(일과) 7" xfId="30581"/>
    <cellStyle name="_인원계획표 _04.관로공(C구역)_013.관로공(일과) 8" xfId="30582"/>
    <cellStyle name="_인원계획표 _04.관로공(C구역)_013.관로공(화순)" xfId="6748"/>
    <cellStyle name="_인원계획표 _04.관로공(C구역)_013.관로공(화순) 2" xfId="30583"/>
    <cellStyle name="_인원계획표 _04.관로공(C구역)_013.관로공(화순) 3" xfId="30584"/>
    <cellStyle name="_인원계획표 _04.관로공(C구역)_013.관로공(화순) 4" xfId="30585"/>
    <cellStyle name="_인원계획표 _04.관로공(C구역)_013.관로공(화순) 5" xfId="30586"/>
    <cellStyle name="_인원계획표 _04.관로공(C구역)_013.관로공(화순) 6" xfId="30587"/>
    <cellStyle name="_인원계획표 _04.관로공(C구역)_013.관로공(화순) 7" xfId="30588"/>
    <cellStyle name="_인원계획표 _04.관로공(C구역)_013.관로공(화순) 8" xfId="30589"/>
    <cellStyle name="_인원계획표 _04.관로공(C구역)_017.포장공(하모)" xfId="6749"/>
    <cellStyle name="_인원계획표 _04.관로공(C구역)_017.포장공(하모) 2" xfId="30590"/>
    <cellStyle name="_인원계획표 _04.관로공(C구역)_017.포장공(하모) 3" xfId="30591"/>
    <cellStyle name="_인원계획표 _04.관로공(C구역)_017.포장공(하모) 4" xfId="30592"/>
    <cellStyle name="_인원계획표 _04.관로공(C구역)_017.포장공(하모) 5" xfId="30593"/>
    <cellStyle name="_인원계획표 _04.관로공(C구역)_017.포장공(하모) 6" xfId="30594"/>
    <cellStyle name="_인원계획표 _04.관로공(C구역)_017.포장공(하모) 7" xfId="30595"/>
    <cellStyle name="_인원계획표 _04.관로공(C구역)_017.포장공(하모) 8" xfId="30596"/>
    <cellStyle name="_인원계획표 _04.관로공(C구역)_02.오수연결관" xfId="6750"/>
    <cellStyle name="_인원계획표 _04.관로공(C구역)_02.오수연결관 2" xfId="30597"/>
    <cellStyle name="_인원계획표 _04.관로공(C구역)_02.오수연결관 3" xfId="30598"/>
    <cellStyle name="_인원계획표 _04.관로공(C구역)_02.오수연결관 4" xfId="30599"/>
    <cellStyle name="_인원계획표 _04.관로공(C구역)_02.오수연결관 5" xfId="30600"/>
    <cellStyle name="_인원계획표 _04.관로공(C구역)_02.오수연결관 6" xfId="30601"/>
    <cellStyle name="_인원계획표 _04.관로공(C구역)_02.오수연결관 7" xfId="30602"/>
    <cellStyle name="_인원계획표 _04.관로공(C구역)_02.오수연결관 8" xfId="30603"/>
    <cellStyle name="_인원계획표 _04.관로공(C구역)_02.오수연결관공" xfId="6751"/>
    <cellStyle name="_인원계획표 _04.관로공(C구역)_02.오수연결관공 2" xfId="30604"/>
    <cellStyle name="_인원계획표 _04.관로공(C구역)_02.오수연결관공 3" xfId="30605"/>
    <cellStyle name="_인원계획표 _04.관로공(C구역)_02.오수연결관공 4" xfId="30606"/>
    <cellStyle name="_인원계획표 _04.관로공(C구역)_02.오수연결관공 5" xfId="30607"/>
    <cellStyle name="_인원계획표 _04.관로공(C구역)_02.오수연결관공 6" xfId="30608"/>
    <cellStyle name="_인원계획표 _04.관로공(C구역)_02.오수연결관공 7" xfId="30609"/>
    <cellStyle name="_인원계획표 _04.관로공(C구역)_02.오수연결관공 8" xfId="30610"/>
    <cellStyle name="_인원계획표 _04.관로공(C구역)_02.토공" xfId="6752"/>
    <cellStyle name="_인원계획표 _04.관로공(C구역)_02.토공 2" xfId="30611"/>
    <cellStyle name="_인원계획표 _04.관로공(C구역)_02.토공 3" xfId="30612"/>
    <cellStyle name="_인원계획표 _04.관로공(C구역)_02.토공 4" xfId="30613"/>
    <cellStyle name="_인원계획표 _04.관로공(C구역)_02.토공 5" xfId="30614"/>
    <cellStyle name="_인원계획표 _04.관로공(C구역)_02.토공 6" xfId="30615"/>
    <cellStyle name="_인원계획표 _04.관로공(C구역)_02.토공 7" xfId="30616"/>
    <cellStyle name="_인원계획표 _04.관로공(C구역)_02.토공 8" xfId="30617"/>
    <cellStyle name="_인원계획표 _04.관로공(C구역)_03.관로공" xfId="6753"/>
    <cellStyle name="_인원계획표 _04.관로공(C구역)_03.관로공 2" xfId="30618"/>
    <cellStyle name="_인원계획표 _04.관로공(C구역)_03.관로공 3" xfId="30619"/>
    <cellStyle name="_인원계획표 _04.관로공(C구역)_03.관로공 4" xfId="30620"/>
    <cellStyle name="_인원계획표 _04.관로공(C구역)_03.관로공 5" xfId="30621"/>
    <cellStyle name="_인원계획표 _04.관로공(C구역)_03.관로공 6" xfId="30622"/>
    <cellStyle name="_인원계획표 _04.관로공(C구역)_03.관로공 7" xfId="30623"/>
    <cellStyle name="_인원계획표 _04.관로공(C구역)_03.관로공 8" xfId="30624"/>
    <cellStyle name="_인원계획표 _04.관로공(C구역)_032.가정배수관" xfId="6754"/>
    <cellStyle name="_인원계획표 _04.관로공(C구역)_032.가정배수관 2" xfId="30625"/>
    <cellStyle name="_인원계획표 _04.관로공(C구역)_032.가정배수관 3" xfId="30626"/>
    <cellStyle name="_인원계획표 _04.관로공(C구역)_032.가정배수관 4" xfId="30627"/>
    <cellStyle name="_인원계획표 _04.관로공(C구역)_032.가정배수관 5" xfId="30628"/>
    <cellStyle name="_인원계획표 _04.관로공(C구역)_032.가정배수관 6" xfId="30629"/>
    <cellStyle name="_인원계획표 _04.관로공(C구역)_032.가정배수관 7" xfId="30630"/>
    <cellStyle name="_인원계획표 _04.관로공(C구역)_032.가정배수관 8" xfId="30631"/>
    <cellStyle name="_인원계획표 _04.관로공(C구역)_033.오수연결관(영락)" xfId="6755"/>
    <cellStyle name="_인원계획표 _04.관로공(C구역)_033.오수연결관(영락) 2" xfId="30632"/>
    <cellStyle name="_인원계획표 _04.관로공(C구역)_033.오수연결관(영락) 3" xfId="30633"/>
    <cellStyle name="_인원계획표 _04.관로공(C구역)_033.오수연결관(영락) 4" xfId="30634"/>
    <cellStyle name="_인원계획표 _04.관로공(C구역)_033.오수연결관(영락) 5" xfId="30635"/>
    <cellStyle name="_인원계획표 _04.관로공(C구역)_033.오수연결관(영락) 6" xfId="30636"/>
    <cellStyle name="_인원계획표 _04.관로공(C구역)_033.오수연결관(영락) 7" xfId="30637"/>
    <cellStyle name="_인원계획표 _04.관로공(C구역)_033.오수연결관(영락) 8" xfId="30638"/>
    <cellStyle name="_인원계획표 _04.관로공(C구역)_033.오수연결관(일과)" xfId="6756"/>
    <cellStyle name="_인원계획표 _04.관로공(C구역)_033.오수연결관(일과) 2" xfId="30639"/>
    <cellStyle name="_인원계획표 _04.관로공(C구역)_033.오수연결관(일과) 3" xfId="30640"/>
    <cellStyle name="_인원계획표 _04.관로공(C구역)_033.오수연결관(일과) 4" xfId="30641"/>
    <cellStyle name="_인원계획표 _04.관로공(C구역)_033.오수연결관(일과) 5" xfId="30642"/>
    <cellStyle name="_인원계획표 _04.관로공(C구역)_033.오수연결관(일과) 6" xfId="30643"/>
    <cellStyle name="_인원계획표 _04.관로공(C구역)_033.오수연결관(일과) 7" xfId="30644"/>
    <cellStyle name="_인원계획표 _04.관로공(C구역)_033.오수연결관(일과) 8" xfId="30645"/>
    <cellStyle name="_인원계획표 _04.관로공(C구역)_033.오수연결관(하모)" xfId="6757"/>
    <cellStyle name="_인원계획표 _04.관로공(C구역)_033.오수연결관(하모) 2" xfId="30646"/>
    <cellStyle name="_인원계획표 _04.관로공(C구역)_033.오수연결관(하모) 3" xfId="30647"/>
    <cellStyle name="_인원계획표 _04.관로공(C구역)_033.오수연결관(하모) 4" xfId="30648"/>
    <cellStyle name="_인원계획표 _04.관로공(C구역)_033.오수연결관(하모) 5" xfId="30649"/>
    <cellStyle name="_인원계획표 _04.관로공(C구역)_033.오수연결관(하모) 6" xfId="30650"/>
    <cellStyle name="_인원계획표 _04.관로공(C구역)_033.오수연결관(하모) 7" xfId="30651"/>
    <cellStyle name="_인원계획표 _04.관로공(C구역)_033.오수연결관(하모) 8" xfId="30652"/>
    <cellStyle name="_인원계획표 _04.관로공(C구역)_033.오수연결관(화순)" xfId="6758"/>
    <cellStyle name="_인원계획표 _04.관로공(C구역)_033.오수연결관(화순) 2" xfId="30653"/>
    <cellStyle name="_인원계획표 _04.관로공(C구역)_033.오수연결관(화순) 3" xfId="30654"/>
    <cellStyle name="_인원계획표 _04.관로공(C구역)_033.오수연결관(화순) 4" xfId="30655"/>
    <cellStyle name="_인원계획표 _04.관로공(C구역)_033.오수연결관(화순) 5" xfId="30656"/>
    <cellStyle name="_인원계획표 _04.관로공(C구역)_033.오수연결관(화순) 6" xfId="30657"/>
    <cellStyle name="_인원계획표 _04.관로공(C구역)_033.오수연결관(화순) 7" xfId="30658"/>
    <cellStyle name="_인원계획표 _04.관로공(C구역)_033.오수연결관(화순) 8" xfId="30659"/>
    <cellStyle name="_인원계획표 _04.관로공(C구역)_04.관로공" xfId="6759"/>
    <cellStyle name="_인원계획표 _04.관로공(C구역)_04.관로공 2" xfId="6760"/>
    <cellStyle name="_인원계획표 _04.관로공(C구역)_04.관로공 3" xfId="30660"/>
    <cellStyle name="_인원계획표 _04.관로공(C구역)_04.관로공 4" xfId="30661"/>
    <cellStyle name="_인원계획표 _04.관로공(C구역)_04.관로공 5" xfId="30662"/>
    <cellStyle name="_인원계획표 _04.관로공(C구역)_04.관로공 6" xfId="30663"/>
    <cellStyle name="_인원계획표 _04.관로공(C구역)_04.관로공 7" xfId="30664"/>
    <cellStyle name="_인원계획표 _04.관로공(C구역)_04.관로공 8" xfId="30665"/>
    <cellStyle name="_인원계획표 _04.관로공(C구역)_04.관로공_00.배수설비공" xfId="6761"/>
    <cellStyle name="_인원계획표 _04.관로공(C구역)_04.관로공_00.배수설비공 2" xfId="30666"/>
    <cellStyle name="_인원계획표 _04.관로공(C구역)_04.관로공_00.배수설비공 3" xfId="30667"/>
    <cellStyle name="_인원계획표 _04.관로공(C구역)_04.관로공_00.배수설비공 4" xfId="30668"/>
    <cellStyle name="_인원계획표 _04.관로공(C구역)_04.관로공_00.배수설비공 5" xfId="30669"/>
    <cellStyle name="_인원계획표 _04.관로공(C구역)_04.관로공_00.배수설비공 6" xfId="30670"/>
    <cellStyle name="_인원계획표 _04.관로공(C구역)_04.관로공_00.배수설비공 7" xfId="30671"/>
    <cellStyle name="_인원계획표 _04.관로공(C구역)_04.관로공_00.배수설비공 8" xfId="30672"/>
    <cellStyle name="_인원계획표 _04.관로공(C구역)_04.관로공_01.관로공(주간)" xfId="6762"/>
    <cellStyle name="_인원계획표 _04.관로공(C구역)_04.관로공_01.관로공(주간) 2" xfId="30673"/>
    <cellStyle name="_인원계획표 _04.관로공(C구역)_04.관로공_01.관로공(주간) 3" xfId="30674"/>
    <cellStyle name="_인원계획표 _04.관로공(C구역)_04.관로공_01.관로공(주간) 4" xfId="30675"/>
    <cellStyle name="_인원계획표 _04.관로공(C구역)_04.관로공_01.관로공(주간) 5" xfId="30676"/>
    <cellStyle name="_인원계획표 _04.관로공(C구역)_04.관로공_01.관로공(주간) 6" xfId="30677"/>
    <cellStyle name="_인원계획표 _04.관로공(C구역)_04.관로공_01.관로공(주간) 7" xfId="30678"/>
    <cellStyle name="_인원계획표 _04.관로공(C구역)_04.관로공_01.관로공(주간) 8" xfId="30679"/>
    <cellStyle name="_인원계획표 _04.관로공(C구역)_04.관로공_01.관로공(주간)_013.관로공(일과)" xfId="6763"/>
    <cellStyle name="_인원계획표 _04.관로공(C구역)_04.관로공_01.관로공(주간)_013.관로공(일과) 2" xfId="30680"/>
    <cellStyle name="_인원계획표 _04.관로공(C구역)_04.관로공_01.관로공(주간)_013.관로공(일과) 3" xfId="30681"/>
    <cellStyle name="_인원계획표 _04.관로공(C구역)_04.관로공_01.관로공(주간)_013.관로공(일과) 4" xfId="30682"/>
    <cellStyle name="_인원계획표 _04.관로공(C구역)_04.관로공_01.관로공(주간)_013.관로공(일과) 5" xfId="30683"/>
    <cellStyle name="_인원계획표 _04.관로공(C구역)_04.관로공_01.관로공(주간)_013.관로공(일과) 6" xfId="30684"/>
    <cellStyle name="_인원계획표 _04.관로공(C구역)_04.관로공_01.관로공(주간)_013.관로공(일과) 7" xfId="30685"/>
    <cellStyle name="_인원계획표 _04.관로공(C구역)_04.관로공_01.관로공(주간)_013.관로공(일과) 8" xfId="30686"/>
    <cellStyle name="_인원계획표 _04.관로공(C구역)_04.관로공_01.관로공(주간)_013.관로공(화순)" xfId="6764"/>
    <cellStyle name="_인원계획표 _04.관로공(C구역)_04.관로공_01.관로공(주간)_013.관로공(화순) 2" xfId="30687"/>
    <cellStyle name="_인원계획표 _04.관로공(C구역)_04.관로공_01.관로공(주간)_013.관로공(화순) 3" xfId="30688"/>
    <cellStyle name="_인원계획표 _04.관로공(C구역)_04.관로공_01.관로공(주간)_013.관로공(화순) 4" xfId="30689"/>
    <cellStyle name="_인원계획표 _04.관로공(C구역)_04.관로공_01.관로공(주간)_013.관로공(화순) 5" xfId="30690"/>
    <cellStyle name="_인원계획표 _04.관로공(C구역)_04.관로공_01.관로공(주간)_013.관로공(화순) 6" xfId="30691"/>
    <cellStyle name="_인원계획표 _04.관로공(C구역)_04.관로공_01.관로공(주간)_013.관로공(화순) 7" xfId="30692"/>
    <cellStyle name="_인원계획표 _04.관로공(C구역)_04.관로공_01.관로공(주간)_013.관로공(화순) 8" xfId="30693"/>
    <cellStyle name="_인원계획표 _04.관로공(C구역)_04.관로공_01.관로공(주간)_03.관로공" xfId="6765"/>
    <cellStyle name="_인원계획표 _04.관로공(C구역)_04.관로공_01.관로공(주간)_03.관로공 2" xfId="30694"/>
    <cellStyle name="_인원계획표 _04.관로공(C구역)_04.관로공_01.관로공(주간)_03.관로공 3" xfId="30695"/>
    <cellStyle name="_인원계획표 _04.관로공(C구역)_04.관로공_01.관로공(주간)_03.관로공 4" xfId="30696"/>
    <cellStyle name="_인원계획표 _04.관로공(C구역)_04.관로공_01.관로공(주간)_03.관로공 5" xfId="30697"/>
    <cellStyle name="_인원계획표 _04.관로공(C구역)_04.관로공_01.관로공(주간)_03.관로공 6" xfId="30698"/>
    <cellStyle name="_인원계획표 _04.관로공(C구역)_04.관로공_01.관로공(주간)_03.관로공 7" xfId="30699"/>
    <cellStyle name="_인원계획표 _04.관로공(C구역)_04.관로공_01.관로공(주간)_03.관로공 8" xfId="30700"/>
    <cellStyle name="_인원계획표 _04.관로공(C구역)_04.관로공_01.관로공(주간)_관로공BOQ" xfId="6766"/>
    <cellStyle name="_인원계획표 _04.관로공(C구역)_04.관로공_01.관로공(주간)_관로공BOQ 2" xfId="30701"/>
    <cellStyle name="_인원계획표 _04.관로공(C구역)_04.관로공_01.관로공(주간)_관로공BOQ 3" xfId="30702"/>
    <cellStyle name="_인원계획표 _04.관로공(C구역)_04.관로공_01.관로공(주간)_관로공BOQ 4" xfId="30703"/>
    <cellStyle name="_인원계획표 _04.관로공(C구역)_04.관로공_01.관로공(주간)_관로공BOQ 5" xfId="30704"/>
    <cellStyle name="_인원계획표 _04.관로공(C구역)_04.관로공_01.관로공(주간)_관로공BOQ 6" xfId="30705"/>
    <cellStyle name="_인원계획표 _04.관로공(C구역)_04.관로공_01.관로공(주간)_관로공BOQ 7" xfId="30706"/>
    <cellStyle name="_인원계획표 _04.관로공(C구역)_04.관로공_01.관로공(주간)_관로공BOQ 8" xfId="30707"/>
    <cellStyle name="_인원계획표 _04.관로공(C구역)_04.관로공_01.관로공(주간)_관로수량집계" xfId="6767"/>
    <cellStyle name="_인원계획표 _04.관로공(C구역)_04.관로공_01.관로공(주간)_관로수량집계 2" xfId="30708"/>
    <cellStyle name="_인원계획표 _04.관로공(C구역)_04.관로공_01.관로공(주간)_관로수량집계 3" xfId="30709"/>
    <cellStyle name="_인원계획표 _04.관로공(C구역)_04.관로공_01.관로공(주간)_관로수량집계 4" xfId="30710"/>
    <cellStyle name="_인원계획표 _04.관로공(C구역)_04.관로공_01.관로공(주간)_관로수량집계 5" xfId="30711"/>
    <cellStyle name="_인원계획표 _04.관로공(C구역)_04.관로공_01.관로공(주간)_관로수량집계 6" xfId="30712"/>
    <cellStyle name="_인원계획표 _04.관로공(C구역)_04.관로공_01.관로공(주간)_관로수량집계 7" xfId="30713"/>
    <cellStyle name="_인원계획표 _04.관로공(C구역)_04.관로공_01.관로공(주간)_관로수량집계 8" xfId="30714"/>
    <cellStyle name="_인원계획표 _04.관로공(C구역)_04.관로공_01.관로공(주간)_내역적용수량" xfId="6768"/>
    <cellStyle name="_인원계획표 _04.관로공(C구역)_04.관로공_01.관로공(주간)_내역적용수량 2" xfId="30715"/>
    <cellStyle name="_인원계획표 _04.관로공(C구역)_04.관로공_01.관로공(주간)_내역적용수량 3" xfId="30716"/>
    <cellStyle name="_인원계획표 _04.관로공(C구역)_04.관로공_01.관로공(주간)_내역적용수량 4" xfId="30717"/>
    <cellStyle name="_인원계획표 _04.관로공(C구역)_04.관로공_01.관로공(주간)_내역적용수량 5" xfId="30718"/>
    <cellStyle name="_인원계획표 _04.관로공(C구역)_04.관로공_01.관로공(주간)_내역적용수량 6" xfId="30719"/>
    <cellStyle name="_인원계획표 _04.관로공(C구역)_04.관로공_01.관로공(주간)_내역적용수량 7" xfId="30720"/>
    <cellStyle name="_인원계획표 _04.관로공(C구역)_04.관로공_01.관로공(주간)_내역적용수량 8" xfId="30721"/>
    <cellStyle name="_인원계획표 _04.관로공(C구역)_04.관로공_01.관로공(주간-1구역)" xfId="6769"/>
    <cellStyle name="_인원계획표 _04.관로공(C구역)_04.관로공_01.관로공(주간-1구역) 2" xfId="30722"/>
    <cellStyle name="_인원계획표 _04.관로공(C구역)_04.관로공_01.관로공(주간-1구역) 3" xfId="30723"/>
    <cellStyle name="_인원계획표 _04.관로공(C구역)_04.관로공_01.관로공(주간-1구역) 4" xfId="30724"/>
    <cellStyle name="_인원계획표 _04.관로공(C구역)_04.관로공_01.관로공(주간-1구역) 5" xfId="30725"/>
    <cellStyle name="_인원계획표 _04.관로공(C구역)_04.관로공_01.관로공(주간-1구역) 6" xfId="30726"/>
    <cellStyle name="_인원계획표 _04.관로공(C구역)_04.관로공_01.관로공(주간-1구역) 7" xfId="30727"/>
    <cellStyle name="_인원계획표 _04.관로공(C구역)_04.관로공_01.관로공(주간-1구역) 8" xfId="30728"/>
    <cellStyle name="_인원계획표 _04.관로공(C구역)_04.관로공_01.관로공(주간-1구역)_013.관로공(일과)" xfId="6770"/>
    <cellStyle name="_인원계획표 _04.관로공(C구역)_04.관로공_01.관로공(주간-1구역)_013.관로공(일과) 2" xfId="30729"/>
    <cellStyle name="_인원계획표 _04.관로공(C구역)_04.관로공_01.관로공(주간-1구역)_013.관로공(일과) 3" xfId="30730"/>
    <cellStyle name="_인원계획표 _04.관로공(C구역)_04.관로공_01.관로공(주간-1구역)_013.관로공(일과) 4" xfId="30731"/>
    <cellStyle name="_인원계획표 _04.관로공(C구역)_04.관로공_01.관로공(주간-1구역)_013.관로공(일과) 5" xfId="30732"/>
    <cellStyle name="_인원계획표 _04.관로공(C구역)_04.관로공_01.관로공(주간-1구역)_013.관로공(일과) 6" xfId="30733"/>
    <cellStyle name="_인원계획표 _04.관로공(C구역)_04.관로공_01.관로공(주간-1구역)_013.관로공(일과) 7" xfId="30734"/>
    <cellStyle name="_인원계획표 _04.관로공(C구역)_04.관로공_01.관로공(주간-1구역)_013.관로공(일과) 8" xfId="30735"/>
    <cellStyle name="_인원계획표 _04.관로공(C구역)_04.관로공_01.관로공(주간-1구역)_013.관로공(화순)" xfId="6771"/>
    <cellStyle name="_인원계획표 _04.관로공(C구역)_04.관로공_01.관로공(주간-1구역)_013.관로공(화순) 2" xfId="30736"/>
    <cellStyle name="_인원계획표 _04.관로공(C구역)_04.관로공_01.관로공(주간-1구역)_013.관로공(화순) 3" xfId="30737"/>
    <cellStyle name="_인원계획표 _04.관로공(C구역)_04.관로공_01.관로공(주간-1구역)_013.관로공(화순) 4" xfId="30738"/>
    <cellStyle name="_인원계획표 _04.관로공(C구역)_04.관로공_01.관로공(주간-1구역)_013.관로공(화순) 5" xfId="30739"/>
    <cellStyle name="_인원계획표 _04.관로공(C구역)_04.관로공_01.관로공(주간-1구역)_013.관로공(화순) 6" xfId="30740"/>
    <cellStyle name="_인원계획표 _04.관로공(C구역)_04.관로공_01.관로공(주간-1구역)_013.관로공(화순) 7" xfId="30741"/>
    <cellStyle name="_인원계획표 _04.관로공(C구역)_04.관로공_01.관로공(주간-1구역)_013.관로공(화순) 8" xfId="30742"/>
    <cellStyle name="_인원계획표 _04.관로공(C구역)_04.관로공_01.관로공(주간-1구역)_03.관로공" xfId="6772"/>
    <cellStyle name="_인원계획표 _04.관로공(C구역)_04.관로공_01.관로공(주간-1구역)_03.관로공 2" xfId="30743"/>
    <cellStyle name="_인원계획표 _04.관로공(C구역)_04.관로공_01.관로공(주간-1구역)_03.관로공 3" xfId="30744"/>
    <cellStyle name="_인원계획표 _04.관로공(C구역)_04.관로공_01.관로공(주간-1구역)_03.관로공 4" xfId="30745"/>
    <cellStyle name="_인원계획표 _04.관로공(C구역)_04.관로공_01.관로공(주간-1구역)_03.관로공 5" xfId="30746"/>
    <cellStyle name="_인원계획표 _04.관로공(C구역)_04.관로공_01.관로공(주간-1구역)_03.관로공 6" xfId="30747"/>
    <cellStyle name="_인원계획표 _04.관로공(C구역)_04.관로공_01.관로공(주간-1구역)_03.관로공 7" xfId="30748"/>
    <cellStyle name="_인원계획표 _04.관로공(C구역)_04.관로공_01.관로공(주간-1구역)_03.관로공 8" xfId="30749"/>
    <cellStyle name="_인원계획표 _04.관로공(C구역)_04.관로공_01.관로공(주간-1구역)_관로공BOQ" xfId="6773"/>
    <cellStyle name="_인원계획표 _04.관로공(C구역)_04.관로공_01.관로공(주간-1구역)_관로공BOQ 2" xfId="30750"/>
    <cellStyle name="_인원계획표 _04.관로공(C구역)_04.관로공_01.관로공(주간-1구역)_관로공BOQ 3" xfId="30751"/>
    <cellStyle name="_인원계획표 _04.관로공(C구역)_04.관로공_01.관로공(주간-1구역)_관로공BOQ 4" xfId="30752"/>
    <cellStyle name="_인원계획표 _04.관로공(C구역)_04.관로공_01.관로공(주간-1구역)_관로공BOQ 5" xfId="30753"/>
    <cellStyle name="_인원계획표 _04.관로공(C구역)_04.관로공_01.관로공(주간-1구역)_관로공BOQ 6" xfId="30754"/>
    <cellStyle name="_인원계획표 _04.관로공(C구역)_04.관로공_01.관로공(주간-1구역)_관로공BOQ 7" xfId="30755"/>
    <cellStyle name="_인원계획표 _04.관로공(C구역)_04.관로공_01.관로공(주간-1구역)_관로공BOQ 8" xfId="30756"/>
    <cellStyle name="_인원계획표 _04.관로공(C구역)_04.관로공_01.관로공(주간-1구역)_관로수량집계" xfId="6774"/>
    <cellStyle name="_인원계획표 _04.관로공(C구역)_04.관로공_01.관로공(주간-1구역)_관로수량집계 2" xfId="30757"/>
    <cellStyle name="_인원계획표 _04.관로공(C구역)_04.관로공_01.관로공(주간-1구역)_관로수량집계 3" xfId="30758"/>
    <cellStyle name="_인원계획표 _04.관로공(C구역)_04.관로공_01.관로공(주간-1구역)_관로수량집계 4" xfId="30759"/>
    <cellStyle name="_인원계획표 _04.관로공(C구역)_04.관로공_01.관로공(주간-1구역)_관로수량집계 5" xfId="30760"/>
    <cellStyle name="_인원계획표 _04.관로공(C구역)_04.관로공_01.관로공(주간-1구역)_관로수량집계 6" xfId="30761"/>
    <cellStyle name="_인원계획표 _04.관로공(C구역)_04.관로공_01.관로공(주간-1구역)_관로수량집계 7" xfId="30762"/>
    <cellStyle name="_인원계획표 _04.관로공(C구역)_04.관로공_01.관로공(주간-1구역)_관로수량집계 8" xfId="30763"/>
    <cellStyle name="_인원계획표 _04.관로공(C구역)_04.관로공_01.관로공(주간-1구역)_내역적용수량" xfId="6775"/>
    <cellStyle name="_인원계획표 _04.관로공(C구역)_04.관로공_01.관로공(주간-1구역)_내역적용수량 2" xfId="30764"/>
    <cellStyle name="_인원계획표 _04.관로공(C구역)_04.관로공_01.관로공(주간-1구역)_내역적용수량 3" xfId="30765"/>
    <cellStyle name="_인원계획표 _04.관로공(C구역)_04.관로공_01.관로공(주간-1구역)_내역적용수량 4" xfId="30766"/>
    <cellStyle name="_인원계획표 _04.관로공(C구역)_04.관로공_01.관로공(주간-1구역)_내역적용수량 5" xfId="30767"/>
    <cellStyle name="_인원계획표 _04.관로공(C구역)_04.관로공_01.관로공(주간-1구역)_내역적용수량 6" xfId="30768"/>
    <cellStyle name="_인원계획표 _04.관로공(C구역)_04.관로공_01.관로공(주간-1구역)_내역적용수량 7" xfId="30769"/>
    <cellStyle name="_인원계획표 _04.관로공(C구역)_04.관로공_01.관로공(주간-1구역)_내역적용수량 8" xfId="30770"/>
    <cellStyle name="_인원계획표 _04.관로공(C구역)_04.관로공_04.관로공" xfId="6776"/>
    <cellStyle name="_인원계획표 _04.관로공(C구역)_04.관로공_04.관로공 2" xfId="6777"/>
    <cellStyle name="_인원계획표 _04.관로공(C구역)_04.관로공_04.관로공 3" xfId="30771"/>
    <cellStyle name="_인원계획표 _04.관로공(C구역)_04.관로공_04.관로공 4" xfId="30772"/>
    <cellStyle name="_인원계획표 _04.관로공(C구역)_04.관로공_04.관로공 5" xfId="30773"/>
    <cellStyle name="_인원계획표 _04.관로공(C구역)_04.관로공_04.관로공 6" xfId="30774"/>
    <cellStyle name="_인원계획표 _04.관로공(C구역)_04.관로공_04.관로공 7" xfId="30775"/>
    <cellStyle name="_인원계획표 _04.관로공(C구역)_04.관로공_04.관로공 8" xfId="30776"/>
    <cellStyle name="_인원계획표 _04.관로공(C구역)_04.관로공_04.관로공(양마단지)" xfId="6778"/>
    <cellStyle name="_인원계획표 _04.관로공(C구역)_04.관로공_04.관로공(양마단지) 2" xfId="30777"/>
    <cellStyle name="_인원계획표 _04.관로공(C구역)_04.관로공_04.관로공(양마단지) 3" xfId="30778"/>
    <cellStyle name="_인원계획표 _04.관로공(C구역)_04.관로공_04.관로공(양마단지) 4" xfId="30779"/>
    <cellStyle name="_인원계획표 _04.관로공(C구역)_04.관로공_04.관로공(양마단지) 5" xfId="30780"/>
    <cellStyle name="_인원계획표 _04.관로공(C구역)_04.관로공_04.관로공(양마단지) 6" xfId="30781"/>
    <cellStyle name="_인원계획표 _04.관로공(C구역)_04.관로공_04.관로공(양마단지) 7" xfId="30782"/>
    <cellStyle name="_인원계획표 _04.관로공(C구역)_04.관로공_04.관로공(양마단지) 8" xfId="30783"/>
    <cellStyle name="_인원계획표 _04.관로공(C구역)_04.관로공_04.관로공(양마단지)_013.관로공(일과)" xfId="6779"/>
    <cellStyle name="_인원계획표 _04.관로공(C구역)_04.관로공_04.관로공(양마단지)_013.관로공(일과) 2" xfId="30784"/>
    <cellStyle name="_인원계획표 _04.관로공(C구역)_04.관로공_04.관로공(양마단지)_013.관로공(일과) 3" xfId="30785"/>
    <cellStyle name="_인원계획표 _04.관로공(C구역)_04.관로공_04.관로공(양마단지)_013.관로공(일과) 4" xfId="30786"/>
    <cellStyle name="_인원계획표 _04.관로공(C구역)_04.관로공_04.관로공(양마단지)_013.관로공(일과) 5" xfId="30787"/>
    <cellStyle name="_인원계획표 _04.관로공(C구역)_04.관로공_04.관로공(양마단지)_013.관로공(일과) 6" xfId="30788"/>
    <cellStyle name="_인원계획표 _04.관로공(C구역)_04.관로공_04.관로공(양마단지)_013.관로공(일과) 7" xfId="30789"/>
    <cellStyle name="_인원계획표 _04.관로공(C구역)_04.관로공_04.관로공(양마단지)_013.관로공(일과) 8" xfId="30790"/>
    <cellStyle name="_인원계획표 _04.관로공(C구역)_04.관로공_04.관로공(양마단지)_013.관로공(화순)" xfId="6780"/>
    <cellStyle name="_인원계획표 _04.관로공(C구역)_04.관로공_04.관로공(양마단지)_013.관로공(화순) 2" xfId="30791"/>
    <cellStyle name="_인원계획표 _04.관로공(C구역)_04.관로공_04.관로공(양마단지)_013.관로공(화순) 3" xfId="30792"/>
    <cellStyle name="_인원계획표 _04.관로공(C구역)_04.관로공_04.관로공(양마단지)_013.관로공(화순) 4" xfId="30793"/>
    <cellStyle name="_인원계획표 _04.관로공(C구역)_04.관로공_04.관로공(양마단지)_013.관로공(화순) 5" xfId="30794"/>
    <cellStyle name="_인원계획표 _04.관로공(C구역)_04.관로공_04.관로공(양마단지)_013.관로공(화순) 6" xfId="30795"/>
    <cellStyle name="_인원계획표 _04.관로공(C구역)_04.관로공_04.관로공(양마단지)_013.관로공(화순) 7" xfId="30796"/>
    <cellStyle name="_인원계획표 _04.관로공(C구역)_04.관로공_04.관로공(양마단지)_013.관로공(화순) 8" xfId="30797"/>
    <cellStyle name="_인원계획표 _04.관로공(C구역)_04.관로공_04.관로공(양마단지)_03.관로공" xfId="6781"/>
    <cellStyle name="_인원계획표 _04.관로공(C구역)_04.관로공_04.관로공(양마단지)_03.관로공 2" xfId="30798"/>
    <cellStyle name="_인원계획표 _04.관로공(C구역)_04.관로공_04.관로공(양마단지)_03.관로공 3" xfId="30799"/>
    <cellStyle name="_인원계획표 _04.관로공(C구역)_04.관로공_04.관로공(양마단지)_03.관로공 4" xfId="30800"/>
    <cellStyle name="_인원계획표 _04.관로공(C구역)_04.관로공_04.관로공(양마단지)_03.관로공 5" xfId="30801"/>
    <cellStyle name="_인원계획표 _04.관로공(C구역)_04.관로공_04.관로공(양마단지)_03.관로공 6" xfId="30802"/>
    <cellStyle name="_인원계획표 _04.관로공(C구역)_04.관로공_04.관로공(양마단지)_03.관로공 7" xfId="30803"/>
    <cellStyle name="_인원계획표 _04.관로공(C구역)_04.관로공_04.관로공(양마단지)_03.관로공 8" xfId="30804"/>
    <cellStyle name="_인원계획표 _04.관로공(C구역)_04.관로공_04.관로공(양마단지)_관로공BOQ" xfId="6782"/>
    <cellStyle name="_인원계획표 _04.관로공(C구역)_04.관로공_04.관로공(양마단지)_관로공BOQ 2" xfId="30805"/>
    <cellStyle name="_인원계획표 _04.관로공(C구역)_04.관로공_04.관로공(양마단지)_관로공BOQ 3" xfId="30806"/>
    <cellStyle name="_인원계획표 _04.관로공(C구역)_04.관로공_04.관로공(양마단지)_관로공BOQ 4" xfId="30807"/>
    <cellStyle name="_인원계획표 _04.관로공(C구역)_04.관로공_04.관로공(양마단지)_관로공BOQ 5" xfId="30808"/>
    <cellStyle name="_인원계획표 _04.관로공(C구역)_04.관로공_04.관로공(양마단지)_관로공BOQ 6" xfId="30809"/>
    <cellStyle name="_인원계획표 _04.관로공(C구역)_04.관로공_04.관로공(양마단지)_관로공BOQ 7" xfId="30810"/>
    <cellStyle name="_인원계획표 _04.관로공(C구역)_04.관로공_04.관로공(양마단지)_관로공BOQ 8" xfId="30811"/>
    <cellStyle name="_인원계획표 _04.관로공(C구역)_04.관로공_04.관로공(양마단지)_관로수량집계" xfId="6783"/>
    <cellStyle name="_인원계획표 _04.관로공(C구역)_04.관로공_04.관로공(양마단지)_관로수량집계 2" xfId="30812"/>
    <cellStyle name="_인원계획표 _04.관로공(C구역)_04.관로공_04.관로공(양마단지)_관로수량집계 3" xfId="30813"/>
    <cellStyle name="_인원계획표 _04.관로공(C구역)_04.관로공_04.관로공(양마단지)_관로수량집계 4" xfId="30814"/>
    <cellStyle name="_인원계획표 _04.관로공(C구역)_04.관로공_04.관로공(양마단지)_관로수량집계 5" xfId="30815"/>
    <cellStyle name="_인원계획표 _04.관로공(C구역)_04.관로공_04.관로공(양마단지)_관로수량집계 6" xfId="30816"/>
    <cellStyle name="_인원계획표 _04.관로공(C구역)_04.관로공_04.관로공(양마단지)_관로수량집계 7" xfId="30817"/>
    <cellStyle name="_인원계획표 _04.관로공(C구역)_04.관로공_04.관로공(양마단지)_관로수량집계 8" xfId="30818"/>
    <cellStyle name="_인원계획표 _04.관로공(C구역)_04.관로공_04.관로공(양마단지)_내역적용수량" xfId="6784"/>
    <cellStyle name="_인원계획표 _04.관로공(C구역)_04.관로공_04.관로공(양마단지)_내역적용수량 2" xfId="30819"/>
    <cellStyle name="_인원계획표 _04.관로공(C구역)_04.관로공_04.관로공(양마단지)_내역적용수량 3" xfId="30820"/>
    <cellStyle name="_인원계획표 _04.관로공(C구역)_04.관로공_04.관로공(양마단지)_내역적용수량 4" xfId="30821"/>
    <cellStyle name="_인원계획표 _04.관로공(C구역)_04.관로공_04.관로공(양마단지)_내역적용수량 5" xfId="30822"/>
    <cellStyle name="_인원계획표 _04.관로공(C구역)_04.관로공_04.관로공(양마단지)_내역적용수량 6" xfId="30823"/>
    <cellStyle name="_인원계획표 _04.관로공(C구역)_04.관로공_04.관로공(양마단지)_내역적용수량 7" xfId="30824"/>
    <cellStyle name="_인원계획표 _04.관로공(C구역)_04.관로공_04.관로공(양마단지)_내역적용수량 8" xfId="30825"/>
    <cellStyle name="_인원계획표 _04.관로공(C구역)_04.관로공_04.관로공_00.배수설비공" xfId="6785"/>
    <cellStyle name="_인원계획표 _04.관로공(C구역)_04.관로공_04.관로공_00.배수설비공 2" xfId="30826"/>
    <cellStyle name="_인원계획표 _04.관로공(C구역)_04.관로공_04.관로공_00.배수설비공 3" xfId="30827"/>
    <cellStyle name="_인원계획표 _04.관로공(C구역)_04.관로공_04.관로공_00.배수설비공 4" xfId="30828"/>
    <cellStyle name="_인원계획표 _04.관로공(C구역)_04.관로공_04.관로공_00.배수설비공 5" xfId="30829"/>
    <cellStyle name="_인원계획표 _04.관로공(C구역)_04.관로공_04.관로공_00.배수설비공 6" xfId="30830"/>
    <cellStyle name="_인원계획표 _04.관로공(C구역)_04.관로공_04.관로공_00.배수설비공 7" xfId="30831"/>
    <cellStyle name="_인원계획표 _04.관로공(C구역)_04.관로공_04.관로공_00.배수설비공 8" xfId="30832"/>
    <cellStyle name="_인원계획표 _04.관로공(C구역)_04.관로공_04.관로공_013.관로공(일과)" xfId="6786"/>
    <cellStyle name="_인원계획표 _04.관로공(C구역)_04.관로공_04.관로공_013.관로공(일과) 2" xfId="30833"/>
    <cellStyle name="_인원계획표 _04.관로공(C구역)_04.관로공_04.관로공_013.관로공(일과) 3" xfId="30834"/>
    <cellStyle name="_인원계획표 _04.관로공(C구역)_04.관로공_04.관로공_013.관로공(일과) 4" xfId="30835"/>
    <cellStyle name="_인원계획표 _04.관로공(C구역)_04.관로공_04.관로공_013.관로공(일과) 5" xfId="30836"/>
    <cellStyle name="_인원계획표 _04.관로공(C구역)_04.관로공_04.관로공_013.관로공(일과) 6" xfId="30837"/>
    <cellStyle name="_인원계획표 _04.관로공(C구역)_04.관로공_04.관로공_013.관로공(일과) 7" xfId="30838"/>
    <cellStyle name="_인원계획표 _04.관로공(C구역)_04.관로공_04.관로공_013.관로공(일과) 8" xfId="30839"/>
    <cellStyle name="_인원계획표 _04.관로공(C구역)_04.관로공_04.관로공_013.관로공(화순)" xfId="6787"/>
    <cellStyle name="_인원계획표 _04.관로공(C구역)_04.관로공_04.관로공_013.관로공(화순) 2" xfId="30840"/>
    <cellStyle name="_인원계획표 _04.관로공(C구역)_04.관로공_04.관로공_013.관로공(화순) 3" xfId="30841"/>
    <cellStyle name="_인원계획표 _04.관로공(C구역)_04.관로공_04.관로공_013.관로공(화순) 4" xfId="30842"/>
    <cellStyle name="_인원계획표 _04.관로공(C구역)_04.관로공_04.관로공_013.관로공(화순) 5" xfId="30843"/>
    <cellStyle name="_인원계획표 _04.관로공(C구역)_04.관로공_04.관로공_013.관로공(화순) 6" xfId="30844"/>
    <cellStyle name="_인원계획표 _04.관로공(C구역)_04.관로공_04.관로공_013.관로공(화순) 7" xfId="30845"/>
    <cellStyle name="_인원계획표 _04.관로공(C구역)_04.관로공_04.관로공_013.관로공(화순) 8" xfId="30846"/>
    <cellStyle name="_인원계획표 _04.관로공(C구역)_04.관로공_04.관로공_02.토공" xfId="6788"/>
    <cellStyle name="_인원계획표 _04.관로공(C구역)_04.관로공_04.관로공_02.토공 2" xfId="30847"/>
    <cellStyle name="_인원계획표 _04.관로공(C구역)_04.관로공_04.관로공_02.토공 3" xfId="30848"/>
    <cellStyle name="_인원계획표 _04.관로공(C구역)_04.관로공_04.관로공_02.토공 4" xfId="30849"/>
    <cellStyle name="_인원계획표 _04.관로공(C구역)_04.관로공_04.관로공_02.토공 5" xfId="30850"/>
    <cellStyle name="_인원계획표 _04.관로공(C구역)_04.관로공_04.관로공_02.토공 6" xfId="30851"/>
    <cellStyle name="_인원계획표 _04.관로공(C구역)_04.관로공_04.관로공_02.토공 7" xfId="30852"/>
    <cellStyle name="_인원계획표 _04.관로공(C구역)_04.관로공_04.관로공_02.토공 8" xfId="30853"/>
    <cellStyle name="_인원계획표 _04.관로공(C구역)_04.관로공_04.관로공_03.관로공" xfId="6789"/>
    <cellStyle name="_인원계획표 _04.관로공(C구역)_04.관로공_04.관로공_03.관로공 2" xfId="30854"/>
    <cellStyle name="_인원계획표 _04.관로공(C구역)_04.관로공_04.관로공_03.관로공 3" xfId="30855"/>
    <cellStyle name="_인원계획표 _04.관로공(C구역)_04.관로공_04.관로공_03.관로공 4" xfId="30856"/>
    <cellStyle name="_인원계획표 _04.관로공(C구역)_04.관로공_04.관로공_03.관로공 5" xfId="30857"/>
    <cellStyle name="_인원계획표 _04.관로공(C구역)_04.관로공_04.관로공_03.관로공 6" xfId="30858"/>
    <cellStyle name="_인원계획표 _04.관로공(C구역)_04.관로공_04.관로공_03.관로공 7" xfId="30859"/>
    <cellStyle name="_인원계획표 _04.관로공(C구역)_04.관로공_04.관로공_03.관로공 8" xfId="30860"/>
    <cellStyle name="_인원계획표 _04.관로공(C구역)_04.관로공_04.관로공_관로공BOQ" xfId="6790"/>
    <cellStyle name="_인원계획표 _04.관로공(C구역)_04.관로공_04.관로공_관로공BOQ 2" xfId="30861"/>
    <cellStyle name="_인원계획표 _04.관로공(C구역)_04.관로공_04.관로공_관로공BOQ 3" xfId="30862"/>
    <cellStyle name="_인원계획표 _04.관로공(C구역)_04.관로공_04.관로공_관로공BOQ 4" xfId="30863"/>
    <cellStyle name="_인원계획표 _04.관로공(C구역)_04.관로공_04.관로공_관로공BOQ 5" xfId="30864"/>
    <cellStyle name="_인원계획표 _04.관로공(C구역)_04.관로공_04.관로공_관로공BOQ 6" xfId="30865"/>
    <cellStyle name="_인원계획표 _04.관로공(C구역)_04.관로공_04.관로공_관로공BOQ 7" xfId="30866"/>
    <cellStyle name="_인원계획표 _04.관로공(C구역)_04.관로공_04.관로공_관로공BOQ 8" xfId="30867"/>
    <cellStyle name="_인원계획표 _04.관로공(C구역)_04.관로공_04.관로공_관로수량집계" xfId="6791"/>
    <cellStyle name="_인원계획표 _04.관로공(C구역)_04.관로공_04.관로공_관로수량집계 2" xfId="30868"/>
    <cellStyle name="_인원계획표 _04.관로공(C구역)_04.관로공_04.관로공_관로수량집계 3" xfId="30869"/>
    <cellStyle name="_인원계획표 _04.관로공(C구역)_04.관로공_04.관로공_관로수량집계 4" xfId="30870"/>
    <cellStyle name="_인원계획표 _04.관로공(C구역)_04.관로공_04.관로공_관로수량집계 5" xfId="30871"/>
    <cellStyle name="_인원계획표 _04.관로공(C구역)_04.관로공_04.관로공_관로수량집계 6" xfId="30872"/>
    <cellStyle name="_인원계획표 _04.관로공(C구역)_04.관로공_04.관로공_관로수량집계 7" xfId="30873"/>
    <cellStyle name="_인원계획표 _04.관로공(C구역)_04.관로공_04.관로공_관로수량집계 8" xfId="30874"/>
    <cellStyle name="_인원계획표 _04.관로공(C구역)_04.관로공_04.관로공_내역적용수량" xfId="6792"/>
    <cellStyle name="_인원계획표 _04.관로공(C구역)_04.관로공_04.관로공_내역적용수량 2" xfId="30875"/>
    <cellStyle name="_인원계획표 _04.관로공(C구역)_04.관로공_04.관로공_내역적용수량 3" xfId="30876"/>
    <cellStyle name="_인원계획표 _04.관로공(C구역)_04.관로공_04.관로공_내역적용수량 4" xfId="30877"/>
    <cellStyle name="_인원계획표 _04.관로공(C구역)_04.관로공_04.관로공_내역적용수량 5" xfId="30878"/>
    <cellStyle name="_인원계획표 _04.관로공(C구역)_04.관로공_04.관로공_내역적용수량 6" xfId="30879"/>
    <cellStyle name="_인원계획표 _04.관로공(C구역)_04.관로공_04.관로공_내역적용수량 7" xfId="30880"/>
    <cellStyle name="_인원계획표 _04.관로공(C구역)_04.관로공_04.관로공_내역적용수량 8" xfId="30881"/>
    <cellStyle name="_인원계획표 _04.관로공(C구역)_041.부대공(화순)" xfId="6793"/>
    <cellStyle name="_인원계획표 _04.관로공(C구역)_041.부대공(화순) 2" xfId="30882"/>
    <cellStyle name="_인원계획표 _04.관로공(C구역)_041.부대공(화순) 3" xfId="30883"/>
    <cellStyle name="_인원계획표 _04.관로공(C구역)_041.부대공(화순) 4" xfId="30884"/>
    <cellStyle name="_인원계획표 _04.관로공(C구역)_041.부대공(화순) 5" xfId="30885"/>
    <cellStyle name="_인원계획표 _04.관로공(C구역)_041.부대공(화순) 6" xfId="30886"/>
    <cellStyle name="_인원계획표 _04.관로공(C구역)_041.부대공(화순) 7" xfId="30887"/>
    <cellStyle name="_인원계획표 _04.관로공(C구역)_041.부대공(화순) 8" xfId="30888"/>
    <cellStyle name="_인원계획표 _04.관로공(C구역)_관로공BOQ" xfId="6794"/>
    <cellStyle name="_인원계획표 _04.관로공(C구역)_관로공BOQ 2" xfId="30889"/>
    <cellStyle name="_인원계획표 _04.관로공(C구역)_관로공BOQ 3" xfId="30890"/>
    <cellStyle name="_인원계획표 _04.관로공(C구역)_관로공BOQ 4" xfId="30891"/>
    <cellStyle name="_인원계획표 _04.관로공(C구역)_관로공BOQ 5" xfId="30892"/>
    <cellStyle name="_인원계획표 _04.관로공(C구역)_관로공BOQ 6" xfId="30893"/>
    <cellStyle name="_인원계획표 _04.관로공(C구역)_관로공BOQ 7" xfId="30894"/>
    <cellStyle name="_인원계획표 _04.관로공(C구역)_관로공BOQ 8" xfId="30895"/>
    <cellStyle name="_인원계획표 _04.관로공(C구역)_관로수량집계" xfId="6795"/>
    <cellStyle name="_인원계획표 _04.관로공(C구역)_관로수량집계 2" xfId="30896"/>
    <cellStyle name="_인원계획표 _04.관로공(C구역)_관로수량집계 3" xfId="30897"/>
    <cellStyle name="_인원계획표 _04.관로공(C구역)_관로수량집계 4" xfId="30898"/>
    <cellStyle name="_인원계획표 _04.관로공(C구역)_관로수량집계 5" xfId="30899"/>
    <cellStyle name="_인원계획표 _04.관로공(C구역)_관로수량집계 6" xfId="30900"/>
    <cellStyle name="_인원계획표 _04.관로공(C구역)_관로수량집계 7" xfId="30901"/>
    <cellStyle name="_인원계획표 _04.관로공(C구역)_관로수량집계 8" xfId="30902"/>
    <cellStyle name="_인원계획표 _04.관로공(C구역)_내역적용수량" xfId="6796"/>
    <cellStyle name="_인원계획표 _04.관로공(C구역)_내역적용수량 2" xfId="30903"/>
    <cellStyle name="_인원계획표 _04.관로공(C구역)_내역적용수량 3" xfId="30904"/>
    <cellStyle name="_인원계획표 _04.관로공(C구역)_내역적용수량 4" xfId="30905"/>
    <cellStyle name="_인원계획표 _04.관로공(C구역)_내역적용수량 5" xfId="30906"/>
    <cellStyle name="_인원계획표 _04.관로공(C구역)_내역적용수량 6" xfId="30907"/>
    <cellStyle name="_인원계획표 _04.관로공(C구역)_내역적용수량 7" xfId="30908"/>
    <cellStyle name="_인원계획표 _04.관로공(C구역)_내역적용수량 8" xfId="30909"/>
    <cellStyle name="_인원계획표 _04.관로공(D구역)" xfId="6797"/>
    <cellStyle name="_인원계획표 _04.관로공(D구역) 2" xfId="6798"/>
    <cellStyle name="_인원계획표 _04.관로공(D구역) 3" xfId="30910"/>
    <cellStyle name="_인원계획표 _04.관로공(D구역) 4" xfId="30911"/>
    <cellStyle name="_인원계획표 _04.관로공(D구역) 5" xfId="30912"/>
    <cellStyle name="_인원계획표 _04.관로공(D구역) 6" xfId="30913"/>
    <cellStyle name="_인원계획표 _04.관로공(D구역) 7" xfId="30914"/>
    <cellStyle name="_인원계획표 _04.관로공(D구역) 8" xfId="30915"/>
    <cellStyle name="_인원계획표 _04.관로공(D구역)_00.배수설비공" xfId="6799"/>
    <cellStyle name="_인원계획표 _04.관로공(D구역)_00.배수설비공 2" xfId="30916"/>
    <cellStyle name="_인원계획표 _04.관로공(D구역)_00.배수설비공 3" xfId="30917"/>
    <cellStyle name="_인원계획표 _04.관로공(D구역)_00.배수설비공 4" xfId="30918"/>
    <cellStyle name="_인원계획표 _04.관로공(D구역)_00.배수설비공 5" xfId="30919"/>
    <cellStyle name="_인원계획표 _04.관로공(D구역)_00.배수설비공 6" xfId="30920"/>
    <cellStyle name="_인원계획표 _04.관로공(D구역)_00.배수설비공 7" xfId="30921"/>
    <cellStyle name="_인원계획표 _04.관로공(D구역)_00.배수설비공 8" xfId="30922"/>
    <cellStyle name="_인원계획표 _04.관로공(D구역)_01.가정배수관" xfId="6800"/>
    <cellStyle name="_인원계획표 _04.관로공(D구역)_01.가정배수관 2" xfId="30923"/>
    <cellStyle name="_인원계획표 _04.관로공(D구역)_01.가정배수관 3" xfId="30924"/>
    <cellStyle name="_인원계획표 _04.관로공(D구역)_01.가정배수관 4" xfId="30925"/>
    <cellStyle name="_인원계획표 _04.관로공(D구역)_01.가정배수관 5" xfId="30926"/>
    <cellStyle name="_인원계획표 _04.관로공(D구역)_01.가정배수관 6" xfId="30927"/>
    <cellStyle name="_인원계획표 _04.관로공(D구역)_01.가정배수관 7" xfId="30928"/>
    <cellStyle name="_인원계획표 _04.관로공(D구역)_01.가정배수관 8" xfId="30929"/>
    <cellStyle name="_인원계획표 _04.관로공(D구역)_01.맨홀공(1-1공구)" xfId="6801"/>
    <cellStyle name="_인원계획표 _04.관로공(D구역)_01.맨홀공(1-1공구) 2" xfId="30930"/>
    <cellStyle name="_인원계획표 _04.관로공(D구역)_01.맨홀공(1-1공구) 3" xfId="30931"/>
    <cellStyle name="_인원계획표 _04.관로공(D구역)_01.맨홀공(1-1공구) 4" xfId="30932"/>
    <cellStyle name="_인원계획표 _04.관로공(D구역)_01.맨홀공(1-1공구) 5" xfId="30933"/>
    <cellStyle name="_인원계획표 _04.관로공(D구역)_01.맨홀공(1-1공구) 6" xfId="30934"/>
    <cellStyle name="_인원계획표 _04.관로공(D구역)_01.맨홀공(1-1공구) 7" xfId="30935"/>
    <cellStyle name="_인원계획표 _04.관로공(D구역)_01.맨홀공(1-1공구) 8" xfId="30936"/>
    <cellStyle name="_인원계획표 _04.관로공(D구역)_013.관로공(일과)" xfId="6802"/>
    <cellStyle name="_인원계획표 _04.관로공(D구역)_013.관로공(일과) 2" xfId="30937"/>
    <cellStyle name="_인원계획표 _04.관로공(D구역)_013.관로공(일과) 3" xfId="30938"/>
    <cellStyle name="_인원계획표 _04.관로공(D구역)_013.관로공(일과) 4" xfId="30939"/>
    <cellStyle name="_인원계획표 _04.관로공(D구역)_013.관로공(일과) 5" xfId="30940"/>
    <cellStyle name="_인원계획표 _04.관로공(D구역)_013.관로공(일과) 6" xfId="30941"/>
    <cellStyle name="_인원계획표 _04.관로공(D구역)_013.관로공(일과) 7" xfId="30942"/>
    <cellStyle name="_인원계획표 _04.관로공(D구역)_013.관로공(일과) 8" xfId="30943"/>
    <cellStyle name="_인원계획표 _04.관로공(D구역)_013.관로공(화순)" xfId="6803"/>
    <cellStyle name="_인원계획표 _04.관로공(D구역)_013.관로공(화순) 2" xfId="30944"/>
    <cellStyle name="_인원계획표 _04.관로공(D구역)_013.관로공(화순) 3" xfId="30945"/>
    <cellStyle name="_인원계획표 _04.관로공(D구역)_013.관로공(화순) 4" xfId="30946"/>
    <cellStyle name="_인원계획표 _04.관로공(D구역)_013.관로공(화순) 5" xfId="30947"/>
    <cellStyle name="_인원계획표 _04.관로공(D구역)_013.관로공(화순) 6" xfId="30948"/>
    <cellStyle name="_인원계획표 _04.관로공(D구역)_013.관로공(화순) 7" xfId="30949"/>
    <cellStyle name="_인원계획표 _04.관로공(D구역)_013.관로공(화순) 8" xfId="30950"/>
    <cellStyle name="_인원계획표 _04.관로공(D구역)_017.포장공(하모)" xfId="6804"/>
    <cellStyle name="_인원계획표 _04.관로공(D구역)_017.포장공(하모) 2" xfId="30951"/>
    <cellStyle name="_인원계획표 _04.관로공(D구역)_017.포장공(하모) 3" xfId="30952"/>
    <cellStyle name="_인원계획표 _04.관로공(D구역)_017.포장공(하모) 4" xfId="30953"/>
    <cellStyle name="_인원계획표 _04.관로공(D구역)_017.포장공(하모) 5" xfId="30954"/>
    <cellStyle name="_인원계획표 _04.관로공(D구역)_017.포장공(하모) 6" xfId="30955"/>
    <cellStyle name="_인원계획표 _04.관로공(D구역)_017.포장공(하모) 7" xfId="30956"/>
    <cellStyle name="_인원계획표 _04.관로공(D구역)_017.포장공(하모) 8" xfId="30957"/>
    <cellStyle name="_인원계획표 _04.관로공(D구역)_02.오수연결관" xfId="6805"/>
    <cellStyle name="_인원계획표 _04.관로공(D구역)_02.오수연결관 2" xfId="30958"/>
    <cellStyle name="_인원계획표 _04.관로공(D구역)_02.오수연결관 3" xfId="30959"/>
    <cellStyle name="_인원계획표 _04.관로공(D구역)_02.오수연결관 4" xfId="30960"/>
    <cellStyle name="_인원계획표 _04.관로공(D구역)_02.오수연결관 5" xfId="30961"/>
    <cellStyle name="_인원계획표 _04.관로공(D구역)_02.오수연결관 6" xfId="30962"/>
    <cellStyle name="_인원계획표 _04.관로공(D구역)_02.오수연결관 7" xfId="30963"/>
    <cellStyle name="_인원계획표 _04.관로공(D구역)_02.오수연결관 8" xfId="30964"/>
    <cellStyle name="_인원계획표 _04.관로공(D구역)_02.오수연결관공" xfId="6806"/>
    <cellStyle name="_인원계획표 _04.관로공(D구역)_02.오수연결관공 2" xfId="30965"/>
    <cellStyle name="_인원계획표 _04.관로공(D구역)_02.오수연결관공 3" xfId="30966"/>
    <cellStyle name="_인원계획표 _04.관로공(D구역)_02.오수연결관공 4" xfId="30967"/>
    <cellStyle name="_인원계획표 _04.관로공(D구역)_02.오수연결관공 5" xfId="30968"/>
    <cellStyle name="_인원계획표 _04.관로공(D구역)_02.오수연결관공 6" xfId="30969"/>
    <cellStyle name="_인원계획표 _04.관로공(D구역)_02.오수연결관공 7" xfId="30970"/>
    <cellStyle name="_인원계획표 _04.관로공(D구역)_02.오수연결관공 8" xfId="30971"/>
    <cellStyle name="_인원계획표 _04.관로공(D구역)_02.토공" xfId="6807"/>
    <cellStyle name="_인원계획표 _04.관로공(D구역)_02.토공 2" xfId="30972"/>
    <cellStyle name="_인원계획표 _04.관로공(D구역)_02.토공 3" xfId="30973"/>
    <cellStyle name="_인원계획표 _04.관로공(D구역)_02.토공 4" xfId="30974"/>
    <cellStyle name="_인원계획표 _04.관로공(D구역)_02.토공 5" xfId="30975"/>
    <cellStyle name="_인원계획표 _04.관로공(D구역)_02.토공 6" xfId="30976"/>
    <cellStyle name="_인원계획표 _04.관로공(D구역)_02.토공 7" xfId="30977"/>
    <cellStyle name="_인원계획표 _04.관로공(D구역)_02.토공 8" xfId="30978"/>
    <cellStyle name="_인원계획표 _04.관로공(D구역)_03.관로공" xfId="6808"/>
    <cellStyle name="_인원계획표 _04.관로공(D구역)_03.관로공 2" xfId="30979"/>
    <cellStyle name="_인원계획표 _04.관로공(D구역)_03.관로공 3" xfId="30980"/>
    <cellStyle name="_인원계획표 _04.관로공(D구역)_03.관로공 4" xfId="30981"/>
    <cellStyle name="_인원계획표 _04.관로공(D구역)_03.관로공 5" xfId="30982"/>
    <cellStyle name="_인원계획표 _04.관로공(D구역)_03.관로공 6" xfId="30983"/>
    <cellStyle name="_인원계획표 _04.관로공(D구역)_03.관로공 7" xfId="30984"/>
    <cellStyle name="_인원계획표 _04.관로공(D구역)_03.관로공 8" xfId="30985"/>
    <cellStyle name="_인원계획표 _04.관로공(D구역)_032.가정배수관" xfId="6809"/>
    <cellStyle name="_인원계획표 _04.관로공(D구역)_032.가정배수관 2" xfId="30986"/>
    <cellStyle name="_인원계획표 _04.관로공(D구역)_032.가정배수관 3" xfId="30987"/>
    <cellStyle name="_인원계획표 _04.관로공(D구역)_032.가정배수관 4" xfId="30988"/>
    <cellStyle name="_인원계획표 _04.관로공(D구역)_032.가정배수관 5" xfId="30989"/>
    <cellStyle name="_인원계획표 _04.관로공(D구역)_032.가정배수관 6" xfId="30990"/>
    <cellStyle name="_인원계획표 _04.관로공(D구역)_032.가정배수관 7" xfId="30991"/>
    <cellStyle name="_인원계획표 _04.관로공(D구역)_032.가정배수관 8" xfId="30992"/>
    <cellStyle name="_인원계획표 _04.관로공(D구역)_033.오수연결관(영락)" xfId="6810"/>
    <cellStyle name="_인원계획표 _04.관로공(D구역)_033.오수연결관(영락) 2" xfId="30993"/>
    <cellStyle name="_인원계획표 _04.관로공(D구역)_033.오수연결관(영락) 3" xfId="30994"/>
    <cellStyle name="_인원계획표 _04.관로공(D구역)_033.오수연결관(영락) 4" xfId="30995"/>
    <cellStyle name="_인원계획표 _04.관로공(D구역)_033.오수연결관(영락) 5" xfId="30996"/>
    <cellStyle name="_인원계획표 _04.관로공(D구역)_033.오수연결관(영락) 6" xfId="30997"/>
    <cellStyle name="_인원계획표 _04.관로공(D구역)_033.오수연결관(영락) 7" xfId="30998"/>
    <cellStyle name="_인원계획표 _04.관로공(D구역)_033.오수연결관(영락) 8" xfId="30999"/>
    <cellStyle name="_인원계획표 _04.관로공(D구역)_033.오수연결관(일과)" xfId="6811"/>
    <cellStyle name="_인원계획표 _04.관로공(D구역)_033.오수연결관(일과) 2" xfId="31000"/>
    <cellStyle name="_인원계획표 _04.관로공(D구역)_033.오수연결관(일과) 3" xfId="31001"/>
    <cellStyle name="_인원계획표 _04.관로공(D구역)_033.오수연결관(일과) 4" xfId="31002"/>
    <cellStyle name="_인원계획표 _04.관로공(D구역)_033.오수연결관(일과) 5" xfId="31003"/>
    <cellStyle name="_인원계획표 _04.관로공(D구역)_033.오수연결관(일과) 6" xfId="31004"/>
    <cellStyle name="_인원계획표 _04.관로공(D구역)_033.오수연결관(일과) 7" xfId="31005"/>
    <cellStyle name="_인원계획표 _04.관로공(D구역)_033.오수연결관(일과) 8" xfId="31006"/>
    <cellStyle name="_인원계획표 _04.관로공(D구역)_033.오수연결관(하모)" xfId="6812"/>
    <cellStyle name="_인원계획표 _04.관로공(D구역)_033.오수연결관(하모) 2" xfId="31007"/>
    <cellStyle name="_인원계획표 _04.관로공(D구역)_033.오수연결관(하모) 3" xfId="31008"/>
    <cellStyle name="_인원계획표 _04.관로공(D구역)_033.오수연결관(하모) 4" xfId="31009"/>
    <cellStyle name="_인원계획표 _04.관로공(D구역)_033.오수연결관(하모) 5" xfId="31010"/>
    <cellStyle name="_인원계획표 _04.관로공(D구역)_033.오수연결관(하모) 6" xfId="31011"/>
    <cellStyle name="_인원계획표 _04.관로공(D구역)_033.오수연결관(하모) 7" xfId="31012"/>
    <cellStyle name="_인원계획표 _04.관로공(D구역)_033.오수연결관(하모) 8" xfId="31013"/>
    <cellStyle name="_인원계획표 _04.관로공(D구역)_033.오수연결관(화순)" xfId="6813"/>
    <cellStyle name="_인원계획표 _04.관로공(D구역)_033.오수연결관(화순) 2" xfId="31014"/>
    <cellStyle name="_인원계획표 _04.관로공(D구역)_033.오수연결관(화순) 3" xfId="31015"/>
    <cellStyle name="_인원계획표 _04.관로공(D구역)_033.오수연결관(화순) 4" xfId="31016"/>
    <cellStyle name="_인원계획표 _04.관로공(D구역)_033.오수연결관(화순) 5" xfId="31017"/>
    <cellStyle name="_인원계획표 _04.관로공(D구역)_033.오수연결관(화순) 6" xfId="31018"/>
    <cellStyle name="_인원계획표 _04.관로공(D구역)_033.오수연결관(화순) 7" xfId="31019"/>
    <cellStyle name="_인원계획표 _04.관로공(D구역)_033.오수연결관(화순) 8" xfId="31020"/>
    <cellStyle name="_인원계획표 _04.관로공(D구역)_041.부대공(화순)" xfId="6814"/>
    <cellStyle name="_인원계획표 _04.관로공(D구역)_041.부대공(화순) 2" xfId="31021"/>
    <cellStyle name="_인원계획표 _04.관로공(D구역)_041.부대공(화순) 3" xfId="31022"/>
    <cellStyle name="_인원계획표 _04.관로공(D구역)_041.부대공(화순) 4" xfId="31023"/>
    <cellStyle name="_인원계획표 _04.관로공(D구역)_041.부대공(화순) 5" xfId="31024"/>
    <cellStyle name="_인원계획표 _04.관로공(D구역)_041.부대공(화순) 6" xfId="31025"/>
    <cellStyle name="_인원계획표 _04.관로공(D구역)_041.부대공(화순) 7" xfId="31026"/>
    <cellStyle name="_인원계획표 _04.관로공(D구역)_041.부대공(화순) 8" xfId="31027"/>
    <cellStyle name="_인원계획표 _04.관로공(D구역)_관로공BOQ" xfId="6815"/>
    <cellStyle name="_인원계획표 _04.관로공(D구역)_관로공BOQ 2" xfId="31028"/>
    <cellStyle name="_인원계획표 _04.관로공(D구역)_관로공BOQ 3" xfId="31029"/>
    <cellStyle name="_인원계획표 _04.관로공(D구역)_관로공BOQ 4" xfId="31030"/>
    <cellStyle name="_인원계획표 _04.관로공(D구역)_관로공BOQ 5" xfId="31031"/>
    <cellStyle name="_인원계획표 _04.관로공(D구역)_관로공BOQ 6" xfId="31032"/>
    <cellStyle name="_인원계획표 _04.관로공(D구역)_관로공BOQ 7" xfId="31033"/>
    <cellStyle name="_인원계획표 _04.관로공(D구역)_관로공BOQ 8" xfId="31034"/>
    <cellStyle name="_인원계획표 _04.관로공(D구역)_관로수량집계" xfId="6816"/>
    <cellStyle name="_인원계획표 _04.관로공(D구역)_관로수량집계 2" xfId="31035"/>
    <cellStyle name="_인원계획표 _04.관로공(D구역)_관로수량집계 3" xfId="31036"/>
    <cellStyle name="_인원계획표 _04.관로공(D구역)_관로수량집계 4" xfId="31037"/>
    <cellStyle name="_인원계획표 _04.관로공(D구역)_관로수량집계 5" xfId="31038"/>
    <cellStyle name="_인원계획표 _04.관로공(D구역)_관로수량집계 6" xfId="31039"/>
    <cellStyle name="_인원계획표 _04.관로공(D구역)_관로수량집계 7" xfId="31040"/>
    <cellStyle name="_인원계획표 _04.관로공(D구역)_관로수량집계 8" xfId="31041"/>
    <cellStyle name="_인원계획표 _04.관로공(D구역)_내역적용수량" xfId="6817"/>
    <cellStyle name="_인원계획표 _04.관로공(D구역)_내역적용수량 2" xfId="31042"/>
    <cellStyle name="_인원계획표 _04.관로공(D구역)_내역적용수량 3" xfId="31043"/>
    <cellStyle name="_인원계획표 _04.관로공(D구역)_내역적용수량 4" xfId="31044"/>
    <cellStyle name="_인원계획표 _04.관로공(D구역)_내역적용수량 5" xfId="31045"/>
    <cellStyle name="_인원계획표 _04.관로공(D구역)_내역적용수량 6" xfId="31046"/>
    <cellStyle name="_인원계획표 _04.관로공(D구역)_내역적용수량 7" xfId="31047"/>
    <cellStyle name="_인원계획표 _04.관로공(D구역)_내역적용수량 8" xfId="31048"/>
    <cellStyle name="_인원계획표 _04.관로공(대평)" xfId="6818"/>
    <cellStyle name="_인원계획표 _04.관로공(대평) 2" xfId="6819"/>
    <cellStyle name="_인원계획표 _04.관로공(대평) 3" xfId="31049"/>
    <cellStyle name="_인원계획표 _04.관로공(대평) 4" xfId="31050"/>
    <cellStyle name="_인원계획표 _04.관로공(대평) 5" xfId="31051"/>
    <cellStyle name="_인원계획표 _04.관로공(대평) 6" xfId="31052"/>
    <cellStyle name="_인원계획표 _04.관로공(대평) 7" xfId="31053"/>
    <cellStyle name="_인원계획표 _04.관로공(대평) 8" xfId="31054"/>
    <cellStyle name="_인원계획표 _04.관로공(대평)_00.배수설비공" xfId="6820"/>
    <cellStyle name="_인원계획표 _04.관로공(대평)_00.배수설비공 2" xfId="31055"/>
    <cellStyle name="_인원계획표 _04.관로공(대평)_00.배수설비공 3" xfId="31056"/>
    <cellStyle name="_인원계획표 _04.관로공(대평)_00.배수설비공 4" xfId="31057"/>
    <cellStyle name="_인원계획표 _04.관로공(대평)_00.배수설비공 5" xfId="31058"/>
    <cellStyle name="_인원계획표 _04.관로공(대평)_00.배수설비공 6" xfId="31059"/>
    <cellStyle name="_인원계획표 _04.관로공(대평)_00.배수설비공 7" xfId="31060"/>
    <cellStyle name="_인원계획표 _04.관로공(대평)_00.배수설비공 8" xfId="31061"/>
    <cellStyle name="_인원계획표 _04.관로공(대평)_01.가정배수관" xfId="6821"/>
    <cellStyle name="_인원계획표 _04.관로공(대평)_01.가정배수관 2" xfId="31062"/>
    <cellStyle name="_인원계획표 _04.관로공(대평)_01.가정배수관 3" xfId="31063"/>
    <cellStyle name="_인원계획표 _04.관로공(대평)_01.가정배수관 4" xfId="31064"/>
    <cellStyle name="_인원계획표 _04.관로공(대평)_01.가정배수관 5" xfId="31065"/>
    <cellStyle name="_인원계획표 _04.관로공(대평)_01.가정배수관 6" xfId="31066"/>
    <cellStyle name="_인원계획표 _04.관로공(대평)_01.가정배수관 7" xfId="31067"/>
    <cellStyle name="_인원계획표 _04.관로공(대평)_01.가정배수관 8" xfId="31068"/>
    <cellStyle name="_인원계획표 _04.관로공(대평)_01.맨홀공(1-1공구)" xfId="6822"/>
    <cellStyle name="_인원계획표 _04.관로공(대평)_01.맨홀공(1-1공구) 2" xfId="31069"/>
    <cellStyle name="_인원계획표 _04.관로공(대평)_01.맨홀공(1-1공구) 3" xfId="31070"/>
    <cellStyle name="_인원계획표 _04.관로공(대평)_01.맨홀공(1-1공구) 4" xfId="31071"/>
    <cellStyle name="_인원계획표 _04.관로공(대평)_01.맨홀공(1-1공구) 5" xfId="31072"/>
    <cellStyle name="_인원계획표 _04.관로공(대평)_01.맨홀공(1-1공구) 6" xfId="31073"/>
    <cellStyle name="_인원계획표 _04.관로공(대평)_01.맨홀공(1-1공구) 7" xfId="31074"/>
    <cellStyle name="_인원계획표 _04.관로공(대평)_01.맨홀공(1-1공구) 8" xfId="31075"/>
    <cellStyle name="_인원계획표 _04.관로공(대평)_013.관로공(일과)" xfId="6823"/>
    <cellStyle name="_인원계획표 _04.관로공(대평)_013.관로공(일과) 2" xfId="31076"/>
    <cellStyle name="_인원계획표 _04.관로공(대평)_013.관로공(일과) 3" xfId="31077"/>
    <cellStyle name="_인원계획표 _04.관로공(대평)_013.관로공(일과) 4" xfId="31078"/>
    <cellStyle name="_인원계획표 _04.관로공(대평)_013.관로공(일과) 5" xfId="31079"/>
    <cellStyle name="_인원계획표 _04.관로공(대평)_013.관로공(일과) 6" xfId="31080"/>
    <cellStyle name="_인원계획표 _04.관로공(대평)_013.관로공(일과) 7" xfId="31081"/>
    <cellStyle name="_인원계획표 _04.관로공(대평)_013.관로공(일과) 8" xfId="31082"/>
    <cellStyle name="_인원계획표 _04.관로공(대평)_013.관로공(화순)" xfId="6824"/>
    <cellStyle name="_인원계획표 _04.관로공(대평)_013.관로공(화순) 2" xfId="31083"/>
    <cellStyle name="_인원계획표 _04.관로공(대평)_013.관로공(화순) 3" xfId="31084"/>
    <cellStyle name="_인원계획표 _04.관로공(대평)_013.관로공(화순) 4" xfId="31085"/>
    <cellStyle name="_인원계획표 _04.관로공(대평)_013.관로공(화순) 5" xfId="31086"/>
    <cellStyle name="_인원계획표 _04.관로공(대평)_013.관로공(화순) 6" xfId="31087"/>
    <cellStyle name="_인원계획표 _04.관로공(대평)_013.관로공(화순) 7" xfId="31088"/>
    <cellStyle name="_인원계획표 _04.관로공(대평)_013.관로공(화순) 8" xfId="31089"/>
    <cellStyle name="_인원계획표 _04.관로공(대평)_017.포장공(하모)" xfId="6825"/>
    <cellStyle name="_인원계획표 _04.관로공(대평)_017.포장공(하모) 2" xfId="31090"/>
    <cellStyle name="_인원계획표 _04.관로공(대평)_017.포장공(하모) 3" xfId="31091"/>
    <cellStyle name="_인원계획표 _04.관로공(대평)_017.포장공(하모) 4" xfId="31092"/>
    <cellStyle name="_인원계획표 _04.관로공(대평)_017.포장공(하모) 5" xfId="31093"/>
    <cellStyle name="_인원계획표 _04.관로공(대평)_017.포장공(하모) 6" xfId="31094"/>
    <cellStyle name="_인원계획표 _04.관로공(대평)_017.포장공(하모) 7" xfId="31095"/>
    <cellStyle name="_인원계획표 _04.관로공(대평)_017.포장공(하모) 8" xfId="31096"/>
    <cellStyle name="_인원계획표 _04.관로공(대평)_02.오수연결관" xfId="6826"/>
    <cellStyle name="_인원계획표 _04.관로공(대평)_02.오수연결관 2" xfId="31097"/>
    <cellStyle name="_인원계획표 _04.관로공(대평)_02.오수연결관 3" xfId="31098"/>
    <cellStyle name="_인원계획표 _04.관로공(대평)_02.오수연결관 4" xfId="31099"/>
    <cellStyle name="_인원계획표 _04.관로공(대평)_02.오수연결관 5" xfId="31100"/>
    <cellStyle name="_인원계획표 _04.관로공(대평)_02.오수연결관 6" xfId="31101"/>
    <cellStyle name="_인원계획표 _04.관로공(대평)_02.오수연결관 7" xfId="31102"/>
    <cellStyle name="_인원계획표 _04.관로공(대평)_02.오수연결관 8" xfId="31103"/>
    <cellStyle name="_인원계획표 _04.관로공(대평)_02.오수연결관공" xfId="6827"/>
    <cellStyle name="_인원계획표 _04.관로공(대평)_02.오수연결관공 2" xfId="31104"/>
    <cellStyle name="_인원계획표 _04.관로공(대평)_02.오수연결관공 3" xfId="31105"/>
    <cellStyle name="_인원계획표 _04.관로공(대평)_02.오수연결관공 4" xfId="31106"/>
    <cellStyle name="_인원계획표 _04.관로공(대평)_02.오수연결관공 5" xfId="31107"/>
    <cellStyle name="_인원계획표 _04.관로공(대평)_02.오수연결관공 6" xfId="31108"/>
    <cellStyle name="_인원계획표 _04.관로공(대평)_02.오수연결관공 7" xfId="31109"/>
    <cellStyle name="_인원계획표 _04.관로공(대평)_02.오수연결관공 8" xfId="31110"/>
    <cellStyle name="_인원계획표 _04.관로공(대평)_02.토공" xfId="6828"/>
    <cellStyle name="_인원계획표 _04.관로공(대평)_02.토공 2" xfId="31111"/>
    <cellStyle name="_인원계획표 _04.관로공(대평)_02.토공 3" xfId="31112"/>
    <cellStyle name="_인원계획표 _04.관로공(대평)_02.토공 4" xfId="31113"/>
    <cellStyle name="_인원계획표 _04.관로공(대평)_02.토공 5" xfId="31114"/>
    <cellStyle name="_인원계획표 _04.관로공(대평)_02.토공 6" xfId="31115"/>
    <cellStyle name="_인원계획표 _04.관로공(대평)_02.토공 7" xfId="31116"/>
    <cellStyle name="_인원계획표 _04.관로공(대평)_02.토공 8" xfId="31117"/>
    <cellStyle name="_인원계획표 _04.관로공(대평)_03.관로공" xfId="6829"/>
    <cellStyle name="_인원계획표 _04.관로공(대평)_03.관로공 2" xfId="31118"/>
    <cellStyle name="_인원계획표 _04.관로공(대평)_03.관로공 3" xfId="31119"/>
    <cellStyle name="_인원계획표 _04.관로공(대평)_03.관로공 4" xfId="31120"/>
    <cellStyle name="_인원계획표 _04.관로공(대평)_03.관로공 5" xfId="31121"/>
    <cellStyle name="_인원계획표 _04.관로공(대평)_03.관로공 6" xfId="31122"/>
    <cellStyle name="_인원계획표 _04.관로공(대평)_03.관로공 7" xfId="31123"/>
    <cellStyle name="_인원계획표 _04.관로공(대평)_03.관로공 8" xfId="31124"/>
    <cellStyle name="_인원계획표 _04.관로공(대평)_032.가정배수관" xfId="6830"/>
    <cellStyle name="_인원계획표 _04.관로공(대평)_032.가정배수관 2" xfId="31125"/>
    <cellStyle name="_인원계획표 _04.관로공(대평)_032.가정배수관 3" xfId="31126"/>
    <cellStyle name="_인원계획표 _04.관로공(대평)_032.가정배수관 4" xfId="31127"/>
    <cellStyle name="_인원계획표 _04.관로공(대평)_032.가정배수관 5" xfId="31128"/>
    <cellStyle name="_인원계획표 _04.관로공(대평)_032.가정배수관 6" xfId="31129"/>
    <cellStyle name="_인원계획표 _04.관로공(대평)_032.가정배수관 7" xfId="31130"/>
    <cellStyle name="_인원계획표 _04.관로공(대평)_032.가정배수관 8" xfId="31131"/>
    <cellStyle name="_인원계획표 _04.관로공(대평)_033.오수연결관(영락)" xfId="6831"/>
    <cellStyle name="_인원계획표 _04.관로공(대평)_033.오수연결관(영락) 2" xfId="31132"/>
    <cellStyle name="_인원계획표 _04.관로공(대평)_033.오수연결관(영락) 3" xfId="31133"/>
    <cellStyle name="_인원계획표 _04.관로공(대평)_033.오수연결관(영락) 4" xfId="31134"/>
    <cellStyle name="_인원계획표 _04.관로공(대평)_033.오수연결관(영락) 5" xfId="31135"/>
    <cellStyle name="_인원계획표 _04.관로공(대평)_033.오수연결관(영락) 6" xfId="31136"/>
    <cellStyle name="_인원계획표 _04.관로공(대평)_033.오수연결관(영락) 7" xfId="31137"/>
    <cellStyle name="_인원계획표 _04.관로공(대평)_033.오수연결관(영락) 8" xfId="31138"/>
    <cellStyle name="_인원계획표 _04.관로공(대평)_033.오수연결관(일과)" xfId="6832"/>
    <cellStyle name="_인원계획표 _04.관로공(대평)_033.오수연결관(일과) 2" xfId="31139"/>
    <cellStyle name="_인원계획표 _04.관로공(대평)_033.오수연결관(일과) 3" xfId="31140"/>
    <cellStyle name="_인원계획표 _04.관로공(대평)_033.오수연결관(일과) 4" xfId="31141"/>
    <cellStyle name="_인원계획표 _04.관로공(대평)_033.오수연결관(일과) 5" xfId="31142"/>
    <cellStyle name="_인원계획표 _04.관로공(대평)_033.오수연결관(일과) 6" xfId="31143"/>
    <cellStyle name="_인원계획표 _04.관로공(대평)_033.오수연결관(일과) 7" xfId="31144"/>
    <cellStyle name="_인원계획표 _04.관로공(대평)_033.오수연결관(일과) 8" xfId="31145"/>
    <cellStyle name="_인원계획표 _04.관로공(대평)_033.오수연결관(하모)" xfId="6833"/>
    <cellStyle name="_인원계획표 _04.관로공(대평)_033.오수연결관(하모) 2" xfId="31146"/>
    <cellStyle name="_인원계획표 _04.관로공(대평)_033.오수연결관(하모) 3" xfId="31147"/>
    <cellStyle name="_인원계획표 _04.관로공(대평)_033.오수연결관(하모) 4" xfId="31148"/>
    <cellStyle name="_인원계획표 _04.관로공(대평)_033.오수연결관(하모) 5" xfId="31149"/>
    <cellStyle name="_인원계획표 _04.관로공(대평)_033.오수연결관(하모) 6" xfId="31150"/>
    <cellStyle name="_인원계획표 _04.관로공(대평)_033.오수연결관(하모) 7" xfId="31151"/>
    <cellStyle name="_인원계획표 _04.관로공(대평)_033.오수연결관(하모) 8" xfId="31152"/>
    <cellStyle name="_인원계획표 _04.관로공(대평)_033.오수연결관(화순)" xfId="6834"/>
    <cellStyle name="_인원계획표 _04.관로공(대평)_033.오수연결관(화순) 2" xfId="31153"/>
    <cellStyle name="_인원계획표 _04.관로공(대평)_033.오수연결관(화순) 3" xfId="31154"/>
    <cellStyle name="_인원계획표 _04.관로공(대평)_033.오수연결관(화순) 4" xfId="31155"/>
    <cellStyle name="_인원계획표 _04.관로공(대평)_033.오수연결관(화순) 5" xfId="31156"/>
    <cellStyle name="_인원계획표 _04.관로공(대평)_033.오수연결관(화순) 6" xfId="31157"/>
    <cellStyle name="_인원계획표 _04.관로공(대평)_033.오수연결관(화순) 7" xfId="31158"/>
    <cellStyle name="_인원계획표 _04.관로공(대평)_033.오수연결관(화순) 8" xfId="31159"/>
    <cellStyle name="_인원계획표 _04.관로공(대평)_04.관로공" xfId="6835"/>
    <cellStyle name="_인원계획표 _04.관로공(대평)_04.관로공 2" xfId="6836"/>
    <cellStyle name="_인원계획표 _04.관로공(대평)_04.관로공 3" xfId="31160"/>
    <cellStyle name="_인원계획표 _04.관로공(대평)_04.관로공 4" xfId="31161"/>
    <cellStyle name="_인원계획표 _04.관로공(대평)_04.관로공 5" xfId="31162"/>
    <cellStyle name="_인원계획표 _04.관로공(대평)_04.관로공 6" xfId="31163"/>
    <cellStyle name="_인원계획표 _04.관로공(대평)_04.관로공 7" xfId="31164"/>
    <cellStyle name="_인원계획표 _04.관로공(대평)_04.관로공 8" xfId="31165"/>
    <cellStyle name="_인원계획표 _04.관로공(대평)_04.관로공_00.배수설비공" xfId="6837"/>
    <cellStyle name="_인원계획표 _04.관로공(대평)_04.관로공_00.배수설비공 2" xfId="31166"/>
    <cellStyle name="_인원계획표 _04.관로공(대평)_04.관로공_00.배수설비공 3" xfId="31167"/>
    <cellStyle name="_인원계획표 _04.관로공(대평)_04.관로공_00.배수설비공 4" xfId="31168"/>
    <cellStyle name="_인원계획표 _04.관로공(대평)_04.관로공_00.배수설비공 5" xfId="31169"/>
    <cellStyle name="_인원계획표 _04.관로공(대평)_04.관로공_00.배수설비공 6" xfId="31170"/>
    <cellStyle name="_인원계획표 _04.관로공(대평)_04.관로공_00.배수설비공 7" xfId="31171"/>
    <cellStyle name="_인원계획표 _04.관로공(대평)_04.관로공_00.배수설비공 8" xfId="31172"/>
    <cellStyle name="_인원계획표 _04.관로공(대평)_04.관로공_01.관로공(주간)" xfId="6838"/>
    <cellStyle name="_인원계획표 _04.관로공(대평)_04.관로공_01.관로공(주간) 2" xfId="31173"/>
    <cellStyle name="_인원계획표 _04.관로공(대평)_04.관로공_01.관로공(주간) 3" xfId="31174"/>
    <cellStyle name="_인원계획표 _04.관로공(대평)_04.관로공_01.관로공(주간) 4" xfId="31175"/>
    <cellStyle name="_인원계획표 _04.관로공(대평)_04.관로공_01.관로공(주간) 5" xfId="31176"/>
    <cellStyle name="_인원계획표 _04.관로공(대평)_04.관로공_01.관로공(주간) 6" xfId="31177"/>
    <cellStyle name="_인원계획표 _04.관로공(대평)_04.관로공_01.관로공(주간) 7" xfId="31178"/>
    <cellStyle name="_인원계획표 _04.관로공(대평)_04.관로공_01.관로공(주간) 8" xfId="31179"/>
    <cellStyle name="_인원계획표 _04.관로공(대평)_04.관로공_01.관로공(주간)_013.관로공(일과)" xfId="6839"/>
    <cellStyle name="_인원계획표 _04.관로공(대평)_04.관로공_01.관로공(주간)_013.관로공(일과) 2" xfId="31180"/>
    <cellStyle name="_인원계획표 _04.관로공(대평)_04.관로공_01.관로공(주간)_013.관로공(일과) 3" xfId="31181"/>
    <cellStyle name="_인원계획표 _04.관로공(대평)_04.관로공_01.관로공(주간)_013.관로공(일과) 4" xfId="31182"/>
    <cellStyle name="_인원계획표 _04.관로공(대평)_04.관로공_01.관로공(주간)_013.관로공(일과) 5" xfId="31183"/>
    <cellStyle name="_인원계획표 _04.관로공(대평)_04.관로공_01.관로공(주간)_013.관로공(일과) 6" xfId="31184"/>
    <cellStyle name="_인원계획표 _04.관로공(대평)_04.관로공_01.관로공(주간)_013.관로공(일과) 7" xfId="31185"/>
    <cellStyle name="_인원계획표 _04.관로공(대평)_04.관로공_01.관로공(주간)_013.관로공(일과) 8" xfId="31186"/>
    <cellStyle name="_인원계획표 _04.관로공(대평)_04.관로공_01.관로공(주간)_013.관로공(화순)" xfId="6840"/>
    <cellStyle name="_인원계획표 _04.관로공(대평)_04.관로공_01.관로공(주간)_013.관로공(화순) 2" xfId="31187"/>
    <cellStyle name="_인원계획표 _04.관로공(대평)_04.관로공_01.관로공(주간)_013.관로공(화순) 3" xfId="31188"/>
    <cellStyle name="_인원계획표 _04.관로공(대평)_04.관로공_01.관로공(주간)_013.관로공(화순) 4" xfId="31189"/>
    <cellStyle name="_인원계획표 _04.관로공(대평)_04.관로공_01.관로공(주간)_013.관로공(화순) 5" xfId="31190"/>
    <cellStyle name="_인원계획표 _04.관로공(대평)_04.관로공_01.관로공(주간)_013.관로공(화순) 6" xfId="31191"/>
    <cellStyle name="_인원계획표 _04.관로공(대평)_04.관로공_01.관로공(주간)_013.관로공(화순) 7" xfId="31192"/>
    <cellStyle name="_인원계획표 _04.관로공(대평)_04.관로공_01.관로공(주간)_013.관로공(화순) 8" xfId="31193"/>
    <cellStyle name="_인원계획표 _04.관로공(대평)_04.관로공_01.관로공(주간)_03.관로공" xfId="6841"/>
    <cellStyle name="_인원계획표 _04.관로공(대평)_04.관로공_01.관로공(주간)_03.관로공 2" xfId="31194"/>
    <cellStyle name="_인원계획표 _04.관로공(대평)_04.관로공_01.관로공(주간)_03.관로공 3" xfId="31195"/>
    <cellStyle name="_인원계획표 _04.관로공(대평)_04.관로공_01.관로공(주간)_03.관로공 4" xfId="31196"/>
    <cellStyle name="_인원계획표 _04.관로공(대평)_04.관로공_01.관로공(주간)_03.관로공 5" xfId="31197"/>
    <cellStyle name="_인원계획표 _04.관로공(대평)_04.관로공_01.관로공(주간)_03.관로공 6" xfId="31198"/>
    <cellStyle name="_인원계획표 _04.관로공(대평)_04.관로공_01.관로공(주간)_03.관로공 7" xfId="31199"/>
    <cellStyle name="_인원계획표 _04.관로공(대평)_04.관로공_01.관로공(주간)_03.관로공 8" xfId="31200"/>
    <cellStyle name="_인원계획표 _04.관로공(대평)_04.관로공_01.관로공(주간)_관로공BOQ" xfId="6842"/>
    <cellStyle name="_인원계획표 _04.관로공(대평)_04.관로공_01.관로공(주간)_관로공BOQ 2" xfId="31201"/>
    <cellStyle name="_인원계획표 _04.관로공(대평)_04.관로공_01.관로공(주간)_관로공BOQ 3" xfId="31202"/>
    <cellStyle name="_인원계획표 _04.관로공(대평)_04.관로공_01.관로공(주간)_관로공BOQ 4" xfId="31203"/>
    <cellStyle name="_인원계획표 _04.관로공(대평)_04.관로공_01.관로공(주간)_관로공BOQ 5" xfId="31204"/>
    <cellStyle name="_인원계획표 _04.관로공(대평)_04.관로공_01.관로공(주간)_관로공BOQ 6" xfId="31205"/>
    <cellStyle name="_인원계획표 _04.관로공(대평)_04.관로공_01.관로공(주간)_관로공BOQ 7" xfId="31206"/>
    <cellStyle name="_인원계획표 _04.관로공(대평)_04.관로공_01.관로공(주간)_관로공BOQ 8" xfId="31207"/>
    <cellStyle name="_인원계획표 _04.관로공(대평)_04.관로공_01.관로공(주간)_관로수량집계" xfId="6843"/>
    <cellStyle name="_인원계획표 _04.관로공(대평)_04.관로공_01.관로공(주간)_관로수량집계 2" xfId="31208"/>
    <cellStyle name="_인원계획표 _04.관로공(대평)_04.관로공_01.관로공(주간)_관로수량집계 3" xfId="31209"/>
    <cellStyle name="_인원계획표 _04.관로공(대평)_04.관로공_01.관로공(주간)_관로수량집계 4" xfId="31210"/>
    <cellStyle name="_인원계획표 _04.관로공(대평)_04.관로공_01.관로공(주간)_관로수량집계 5" xfId="31211"/>
    <cellStyle name="_인원계획표 _04.관로공(대평)_04.관로공_01.관로공(주간)_관로수량집계 6" xfId="31212"/>
    <cellStyle name="_인원계획표 _04.관로공(대평)_04.관로공_01.관로공(주간)_관로수량집계 7" xfId="31213"/>
    <cellStyle name="_인원계획표 _04.관로공(대평)_04.관로공_01.관로공(주간)_관로수량집계 8" xfId="31214"/>
    <cellStyle name="_인원계획표 _04.관로공(대평)_04.관로공_01.관로공(주간)_내역적용수량" xfId="6844"/>
    <cellStyle name="_인원계획표 _04.관로공(대평)_04.관로공_01.관로공(주간)_내역적용수량 2" xfId="31215"/>
    <cellStyle name="_인원계획표 _04.관로공(대평)_04.관로공_01.관로공(주간)_내역적용수량 3" xfId="31216"/>
    <cellStyle name="_인원계획표 _04.관로공(대평)_04.관로공_01.관로공(주간)_내역적용수량 4" xfId="31217"/>
    <cellStyle name="_인원계획표 _04.관로공(대평)_04.관로공_01.관로공(주간)_내역적용수량 5" xfId="31218"/>
    <cellStyle name="_인원계획표 _04.관로공(대평)_04.관로공_01.관로공(주간)_내역적용수량 6" xfId="31219"/>
    <cellStyle name="_인원계획표 _04.관로공(대평)_04.관로공_01.관로공(주간)_내역적용수량 7" xfId="31220"/>
    <cellStyle name="_인원계획표 _04.관로공(대평)_04.관로공_01.관로공(주간)_내역적용수량 8" xfId="31221"/>
    <cellStyle name="_인원계획표 _04.관로공(대평)_04.관로공_01.관로공(주간-1구역)" xfId="6845"/>
    <cellStyle name="_인원계획표 _04.관로공(대평)_04.관로공_01.관로공(주간-1구역) 2" xfId="31222"/>
    <cellStyle name="_인원계획표 _04.관로공(대평)_04.관로공_01.관로공(주간-1구역) 3" xfId="31223"/>
    <cellStyle name="_인원계획표 _04.관로공(대평)_04.관로공_01.관로공(주간-1구역) 4" xfId="31224"/>
    <cellStyle name="_인원계획표 _04.관로공(대평)_04.관로공_01.관로공(주간-1구역) 5" xfId="31225"/>
    <cellStyle name="_인원계획표 _04.관로공(대평)_04.관로공_01.관로공(주간-1구역) 6" xfId="31226"/>
    <cellStyle name="_인원계획표 _04.관로공(대평)_04.관로공_01.관로공(주간-1구역) 7" xfId="31227"/>
    <cellStyle name="_인원계획표 _04.관로공(대평)_04.관로공_01.관로공(주간-1구역) 8" xfId="31228"/>
    <cellStyle name="_인원계획표 _04.관로공(대평)_04.관로공_01.관로공(주간-1구역)_013.관로공(일과)" xfId="6846"/>
    <cellStyle name="_인원계획표 _04.관로공(대평)_04.관로공_01.관로공(주간-1구역)_013.관로공(일과) 2" xfId="31229"/>
    <cellStyle name="_인원계획표 _04.관로공(대평)_04.관로공_01.관로공(주간-1구역)_013.관로공(일과) 3" xfId="31230"/>
    <cellStyle name="_인원계획표 _04.관로공(대평)_04.관로공_01.관로공(주간-1구역)_013.관로공(일과) 4" xfId="31231"/>
    <cellStyle name="_인원계획표 _04.관로공(대평)_04.관로공_01.관로공(주간-1구역)_013.관로공(일과) 5" xfId="31232"/>
    <cellStyle name="_인원계획표 _04.관로공(대평)_04.관로공_01.관로공(주간-1구역)_013.관로공(일과) 6" xfId="31233"/>
    <cellStyle name="_인원계획표 _04.관로공(대평)_04.관로공_01.관로공(주간-1구역)_013.관로공(일과) 7" xfId="31234"/>
    <cellStyle name="_인원계획표 _04.관로공(대평)_04.관로공_01.관로공(주간-1구역)_013.관로공(일과) 8" xfId="31235"/>
    <cellStyle name="_인원계획표 _04.관로공(대평)_04.관로공_01.관로공(주간-1구역)_013.관로공(화순)" xfId="6847"/>
    <cellStyle name="_인원계획표 _04.관로공(대평)_04.관로공_01.관로공(주간-1구역)_013.관로공(화순) 2" xfId="31236"/>
    <cellStyle name="_인원계획표 _04.관로공(대평)_04.관로공_01.관로공(주간-1구역)_013.관로공(화순) 3" xfId="31237"/>
    <cellStyle name="_인원계획표 _04.관로공(대평)_04.관로공_01.관로공(주간-1구역)_013.관로공(화순) 4" xfId="31238"/>
    <cellStyle name="_인원계획표 _04.관로공(대평)_04.관로공_01.관로공(주간-1구역)_013.관로공(화순) 5" xfId="31239"/>
    <cellStyle name="_인원계획표 _04.관로공(대평)_04.관로공_01.관로공(주간-1구역)_013.관로공(화순) 6" xfId="31240"/>
    <cellStyle name="_인원계획표 _04.관로공(대평)_04.관로공_01.관로공(주간-1구역)_013.관로공(화순) 7" xfId="31241"/>
    <cellStyle name="_인원계획표 _04.관로공(대평)_04.관로공_01.관로공(주간-1구역)_013.관로공(화순) 8" xfId="31242"/>
    <cellStyle name="_인원계획표 _04.관로공(대평)_04.관로공_01.관로공(주간-1구역)_03.관로공" xfId="6848"/>
    <cellStyle name="_인원계획표 _04.관로공(대평)_04.관로공_01.관로공(주간-1구역)_03.관로공 2" xfId="31243"/>
    <cellStyle name="_인원계획표 _04.관로공(대평)_04.관로공_01.관로공(주간-1구역)_03.관로공 3" xfId="31244"/>
    <cellStyle name="_인원계획표 _04.관로공(대평)_04.관로공_01.관로공(주간-1구역)_03.관로공 4" xfId="31245"/>
    <cellStyle name="_인원계획표 _04.관로공(대평)_04.관로공_01.관로공(주간-1구역)_03.관로공 5" xfId="31246"/>
    <cellStyle name="_인원계획표 _04.관로공(대평)_04.관로공_01.관로공(주간-1구역)_03.관로공 6" xfId="31247"/>
    <cellStyle name="_인원계획표 _04.관로공(대평)_04.관로공_01.관로공(주간-1구역)_03.관로공 7" xfId="31248"/>
    <cellStyle name="_인원계획표 _04.관로공(대평)_04.관로공_01.관로공(주간-1구역)_03.관로공 8" xfId="31249"/>
    <cellStyle name="_인원계획표 _04.관로공(대평)_04.관로공_01.관로공(주간-1구역)_관로공BOQ" xfId="6849"/>
    <cellStyle name="_인원계획표 _04.관로공(대평)_04.관로공_01.관로공(주간-1구역)_관로공BOQ 2" xfId="31250"/>
    <cellStyle name="_인원계획표 _04.관로공(대평)_04.관로공_01.관로공(주간-1구역)_관로공BOQ 3" xfId="31251"/>
    <cellStyle name="_인원계획표 _04.관로공(대평)_04.관로공_01.관로공(주간-1구역)_관로공BOQ 4" xfId="31252"/>
    <cellStyle name="_인원계획표 _04.관로공(대평)_04.관로공_01.관로공(주간-1구역)_관로공BOQ 5" xfId="31253"/>
    <cellStyle name="_인원계획표 _04.관로공(대평)_04.관로공_01.관로공(주간-1구역)_관로공BOQ 6" xfId="31254"/>
    <cellStyle name="_인원계획표 _04.관로공(대평)_04.관로공_01.관로공(주간-1구역)_관로공BOQ 7" xfId="31255"/>
    <cellStyle name="_인원계획표 _04.관로공(대평)_04.관로공_01.관로공(주간-1구역)_관로공BOQ 8" xfId="31256"/>
    <cellStyle name="_인원계획표 _04.관로공(대평)_04.관로공_01.관로공(주간-1구역)_관로수량집계" xfId="6850"/>
    <cellStyle name="_인원계획표 _04.관로공(대평)_04.관로공_01.관로공(주간-1구역)_관로수량집계 2" xfId="31257"/>
    <cellStyle name="_인원계획표 _04.관로공(대평)_04.관로공_01.관로공(주간-1구역)_관로수량집계 3" xfId="31258"/>
    <cellStyle name="_인원계획표 _04.관로공(대평)_04.관로공_01.관로공(주간-1구역)_관로수량집계 4" xfId="31259"/>
    <cellStyle name="_인원계획표 _04.관로공(대평)_04.관로공_01.관로공(주간-1구역)_관로수량집계 5" xfId="31260"/>
    <cellStyle name="_인원계획표 _04.관로공(대평)_04.관로공_01.관로공(주간-1구역)_관로수량집계 6" xfId="31261"/>
    <cellStyle name="_인원계획표 _04.관로공(대평)_04.관로공_01.관로공(주간-1구역)_관로수량집계 7" xfId="31262"/>
    <cellStyle name="_인원계획표 _04.관로공(대평)_04.관로공_01.관로공(주간-1구역)_관로수량집계 8" xfId="31263"/>
    <cellStyle name="_인원계획표 _04.관로공(대평)_04.관로공_01.관로공(주간-1구역)_내역적용수량" xfId="6851"/>
    <cellStyle name="_인원계획표 _04.관로공(대평)_04.관로공_01.관로공(주간-1구역)_내역적용수량 2" xfId="31264"/>
    <cellStyle name="_인원계획표 _04.관로공(대평)_04.관로공_01.관로공(주간-1구역)_내역적용수량 3" xfId="31265"/>
    <cellStyle name="_인원계획표 _04.관로공(대평)_04.관로공_01.관로공(주간-1구역)_내역적용수량 4" xfId="31266"/>
    <cellStyle name="_인원계획표 _04.관로공(대평)_04.관로공_01.관로공(주간-1구역)_내역적용수량 5" xfId="31267"/>
    <cellStyle name="_인원계획표 _04.관로공(대평)_04.관로공_01.관로공(주간-1구역)_내역적용수량 6" xfId="31268"/>
    <cellStyle name="_인원계획표 _04.관로공(대평)_04.관로공_01.관로공(주간-1구역)_내역적용수량 7" xfId="31269"/>
    <cellStyle name="_인원계획표 _04.관로공(대평)_04.관로공_01.관로공(주간-1구역)_내역적용수량 8" xfId="31270"/>
    <cellStyle name="_인원계획표 _04.관로공(대평)_04.관로공_04.관로공" xfId="6852"/>
    <cellStyle name="_인원계획표 _04.관로공(대평)_04.관로공_04.관로공 2" xfId="6853"/>
    <cellStyle name="_인원계획표 _04.관로공(대평)_04.관로공_04.관로공 3" xfId="31271"/>
    <cellStyle name="_인원계획표 _04.관로공(대평)_04.관로공_04.관로공 4" xfId="31272"/>
    <cellStyle name="_인원계획표 _04.관로공(대평)_04.관로공_04.관로공 5" xfId="31273"/>
    <cellStyle name="_인원계획표 _04.관로공(대평)_04.관로공_04.관로공 6" xfId="31274"/>
    <cellStyle name="_인원계획표 _04.관로공(대평)_04.관로공_04.관로공 7" xfId="31275"/>
    <cellStyle name="_인원계획표 _04.관로공(대평)_04.관로공_04.관로공 8" xfId="31276"/>
    <cellStyle name="_인원계획표 _04.관로공(대평)_04.관로공_04.관로공(양마단지)" xfId="6854"/>
    <cellStyle name="_인원계획표 _04.관로공(대평)_04.관로공_04.관로공(양마단지) 2" xfId="31277"/>
    <cellStyle name="_인원계획표 _04.관로공(대평)_04.관로공_04.관로공(양마단지) 3" xfId="31278"/>
    <cellStyle name="_인원계획표 _04.관로공(대평)_04.관로공_04.관로공(양마단지) 4" xfId="31279"/>
    <cellStyle name="_인원계획표 _04.관로공(대평)_04.관로공_04.관로공(양마단지) 5" xfId="31280"/>
    <cellStyle name="_인원계획표 _04.관로공(대평)_04.관로공_04.관로공(양마단지) 6" xfId="31281"/>
    <cellStyle name="_인원계획표 _04.관로공(대평)_04.관로공_04.관로공(양마단지) 7" xfId="31282"/>
    <cellStyle name="_인원계획표 _04.관로공(대평)_04.관로공_04.관로공(양마단지) 8" xfId="31283"/>
    <cellStyle name="_인원계획표 _04.관로공(대평)_04.관로공_04.관로공(양마단지)_013.관로공(일과)" xfId="6855"/>
    <cellStyle name="_인원계획표 _04.관로공(대평)_04.관로공_04.관로공(양마단지)_013.관로공(일과) 2" xfId="31284"/>
    <cellStyle name="_인원계획표 _04.관로공(대평)_04.관로공_04.관로공(양마단지)_013.관로공(일과) 3" xfId="31285"/>
    <cellStyle name="_인원계획표 _04.관로공(대평)_04.관로공_04.관로공(양마단지)_013.관로공(일과) 4" xfId="31286"/>
    <cellStyle name="_인원계획표 _04.관로공(대평)_04.관로공_04.관로공(양마단지)_013.관로공(일과) 5" xfId="31287"/>
    <cellStyle name="_인원계획표 _04.관로공(대평)_04.관로공_04.관로공(양마단지)_013.관로공(일과) 6" xfId="31288"/>
    <cellStyle name="_인원계획표 _04.관로공(대평)_04.관로공_04.관로공(양마단지)_013.관로공(일과) 7" xfId="31289"/>
    <cellStyle name="_인원계획표 _04.관로공(대평)_04.관로공_04.관로공(양마단지)_013.관로공(일과) 8" xfId="31290"/>
    <cellStyle name="_인원계획표 _04.관로공(대평)_04.관로공_04.관로공(양마단지)_013.관로공(화순)" xfId="6856"/>
    <cellStyle name="_인원계획표 _04.관로공(대평)_04.관로공_04.관로공(양마단지)_013.관로공(화순) 2" xfId="31291"/>
    <cellStyle name="_인원계획표 _04.관로공(대평)_04.관로공_04.관로공(양마단지)_013.관로공(화순) 3" xfId="31292"/>
    <cellStyle name="_인원계획표 _04.관로공(대평)_04.관로공_04.관로공(양마단지)_013.관로공(화순) 4" xfId="31293"/>
    <cellStyle name="_인원계획표 _04.관로공(대평)_04.관로공_04.관로공(양마단지)_013.관로공(화순) 5" xfId="31294"/>
    <cellStyle name="_인원계획표 _04.관로공(대평)_04.관로공_04.관로공(양마단지)_013.관로공(화순) 6" xfId="31295"/>
    <cellStyle name="_인원계획표 _04.관로공(대평)_04.관로공_04.관로공(양마단지)_013.관로공(화순) 7" xfId="31296"/>
    <cellStyle name="_인원계획표 _04.관로공(대평)_04.관로공_04.관로공(양마단지)_013.관로공(화순) 8" xfId="31297"/>
    <cellStyle name="_인원계획표 _04.관로공(대평)_04.관로공_04.관로공(양마단지)_03.관로공" xfId="6857"/>
    <cellStyle name="_인원계획표 _04.관로공(대평)_04.관로공_04.관로공(양마단지)_03.관로공 2" xfId="31298"/>
    <cellStyle name="_인원계획표 _04.관로공(대평)_04.관로공_04.관로공(양마단지)_03.관로공 3" xfId="31299"/>
    <cellStyle name="_인원계획표 _04.관로공(대평)_04.관로공_04.관로공(양마단지)_03.관로공 4" xfId="31300"/>
    <cellStyle name="_인원계획표 _04.관로공(대평)_04.관로공_04.관로공(양마단지)_03.관로공 5" xfId="31301"/>
    <cellStyle name="_인원계획표 _04.관로공(대평)_04.관로공_04.관로공(양마단지)_03.관로공 6" xfId="31302"/>
    <cellStyle name="_인원계획표 _04.관로공(대평)_04.관로공_04.관로공(양마단지)_03.관로공 7" xfId="31303"/>
    <cellStyle name="_인원계획표 _04.관로공(대평)_04.관로공_04.관로공(양마단지)_03.관로공 8" xfId="31304"/>
    <cellStyle name="_인원계획표 _04.관로공(대평)_04.관로공_04.관로공(양마단지)_관로공BOQ" xfId="6858"/>
    <cellStyle name="_인원계획표 _04.관로공(대평)_04.관로공_04.관로공(양마단지)_관로공BOQ 2" xfId="31305"/>
    <cellStyle name="_인원계획표 _04.관로공(대평)_04.관로공_04.관로공(양마단지)_관로공BOQ 3" xfId="31306"/>
    <cellStyle name="_인원계획표 _04.관로공(대평)_04.관로공_04.관로공(양마단지)_관로공BOQ 4" xfId="31307"/>
    <cellStyle name="_인원계획표 _04.관로공(대평)_04.관로공_04.관로공(양마단지)_관로공BOQ 5" xfId="31308"/>
    <cellStyle name="_인원계획표 _04.관로공(대평)_04.관로공_04.관로공(양마단지)_관로공BOQ 6" xfId="31309"/>
    <cellStyle name="_인원계획표 _04.관로공(대평)_04.관로공_04.관로공(양마단지)_관로공BOQ 7" xfId="31310"/>
    <cellStyle name="_인원계획표 _04.관로공(대평)_04.관로공_04.관로공(양마단지)_관로공BOQ 8" xfId="31311"/>
    <cellStyle name="_인원계획표 _04.관로공(대평)_04.관로공_04.관로공(양마단지)_관로수량집계" xfId="6859"/>
    <cellStyle name="_인원계획표 _04.관로공(대평)_04.관로공_04.관로공(양마단지)_관로수량집계 2" xfId="31312"/>
    <cellStyle name="_인원계획표 _04.관로공(대평)_04.관로공_04.관로공(양마단지)_관로수량집계 3" xfId="31313"/>
    <cellStyle name="_인원계획표 _04.관로공(대평)_04.관로공_04.관로공(양마단지)_관로수량집계 4" xfId="31314"/>
    <cellStyle name="_인원계획표 _04.관로공(대평)_04.관로공_04.관로공(양마단지)_관로수량집계 5" xfId="31315"/>
    <cellStyle name="_인원계획표 _04.관로공(대평)_04.관로공_04.관로공(양마단지)_관로수량집계 6" xfId="31316"/>
    <cellStyle name="_인원계획표 _04.관로공(대평)_04.관로공_04.관로공(양마단지)_관로수량집계 7" xfId="31317"/>
    <cellStyle name="_인원계획표 _04.관로공(대평)_04.관로공_04.관로공(양마단지)_관로수량집계 8" xfId="31318"/>
    <cellStyle name="_인원계획표 _04.관로공(대평)_04.관로공_04.관로공(양마단지)_내역적용수량" xfId="6860"/>
    <cellStyle name="_인원계획표 _04.관로공(대평)_04.관로공_04.관로공(양마단지)_내역적용수량 2" xfId="31319"/>
    <cellStyle name="_인원계획표 _04.관로공(대평)_04.관로공_04.관로공(양마단지)_내역적용수량 3" xfId="31320"/>
    <cellStyle name="_인원계획표 _04.관로공(대평)_04.관로공_04.관로공(양마단지)_내역적용수량 4" xfId="31321"/>
    <cellStyle name="_인원계획표 _04.관로공(대평)_04.관로공_04.관로공(양마단지)_내역적용수량 5" xfId="31322"/>
    <cellStyle name="_인원계획표 _04.관로공(대평)_04.관로공_04.관로공(양마단지)_내역적용수량 6" xfId="31323"/>
    <cellStyle name="_인원계획표 _04.관로공(대평)_04.관로공_04.관로공(양마단지)_내역적용수량 7" xfId="31324"/>
    <cellStyle name="_인원계획표 _04.관로공(대평)_04.관로공_04.관로공(양마단지)_내역적용수량 8" xfId="31325"/>
    <cellStyle name="_인원계획표 _04.관로공(대평)_04.관로공_04.관로공_00.배수설비공" xfId="6861"/>
    <cellStyle name="_인원계획표 _04.관로공(대평)_04.관로공_04.관로공_00.배수설비공 2" xfId="31326"/>
    <cellStyle name="_인원계획표 _04.관로공(대평)_04.관로공_04.관로공_00.배수설비공 3" xfId="31327"/>
    <cellStyle name="_인원계획표 _04.관로공(대평)_04.관로공_04.관로공_00.배수설비공 4" xfId="31328"/>
    <cellStyle name="_인원계획표 _04.관로공(대평)_04.관로공_04.관로공_00.배수설비공 5" xfId="31329"/>
    <cellStyle name="_인원계획표 _04.관로공(대평)_04.관로공_04.관로공_00.배수설비공 6" xfId="31330"/>
    <cellStyle name="_인원계획표 _04.관로공(대평)_04.관로공_04.관로공_00.배수설비공 7" xfId="31331"/>
    <cellStyle name="_인원계획표 _04.관로공(대평)_04.관로공_04.관로공_00.배수설비공 8" xfId="31332"/>
    <cellStyle name="_인원계획표 _04.관로공(대평)_04.관로공_04.관로공_013.관로공(일과)" xfId="6862"/>
    <cellStyle name="_인원계획표 _04.관로공(대평)_04.관로공_04.관로공_013.관로공(일과) 2" xfId="31333"/>
    <cellStyle name="_인원계획표 _04.관로공(대평)_04.관로공_04.관로공_013.관로공(일과) 3" xfId="31334"/>
    <cellStyle name="_인원계획표 _04.관로공(대평)_04.관로공_04.관로공_013.관로공(일과) 4" xfId="31335"/>
    <cellStyle name="_인원계획표 _04.관로공(대평)_04.관로공_04.관로공_013.관로공(일과) 5" xfId="31336"/>
    <cellStyle name="_인원계획표 _04.관로공(대평)_04.관로공_04.관로공_013.관로공(일과) 6" xfId="31337"/>
    <cellStyle name="_인원계획표 _04.관로공(대평)_04.관로공_04.관로공_013.관로공(일과) 7" xfId="31338"/>
    <cellStyle name="_인원계획표 _04.관로공(대평)_04.관로공_04.관로공_013.관로공(일과) 8" xfId="31339"/>
    <cellStyle name="_인원계획표 _04.관로공(대평)_04.관로공_04.관로공_013.관로공(화순)" xfId="6863"/>
    <cellStyle name="_인원계획표 _04.관로공(대평)_04.관로공_04.관로공_013.관로공(화순) 2" xfId="31340"/>
    <cellStyle name="_인원계획표 _04.관로공(대평)_04.관로공_04.관로공_013.관로공(화순) 3" xfId="31341"/>
    <cellStyle name="_인원계획표 _04.관로공(대평)_04.관로공_04.관로공_013.관로공(화순) 4" xfId="31342"/>
    <cellStyle name="_인원계획표 _04.관로공(대평)_04.관로공_04.관로공_013.관로공(화순) 5" xfId="31343"/>
    <cellStyle name="_인원계획표 _04.관로공(대평)_04.관로공_04.관로공_013.관로공(화순) 6" xfId="31344"/>
    <cellStyle name="_인원계획표 _04.관로공(대평)_04.관로공_04.관로공_013.관로공(화순) 7" xfId="31345"/>
    <cellStyle name="_인원계획표 _04.관로공(대평)_04.관로공_04.관로공_013.관로공(화순) 8" xfId="31346"/>
    <cellStyle name="_인원계획표 _04.관로공(대평)_04.관로공_04.관로공_02.토공" xfId="6864"/>
    <cellStyle name="_인원계획표 _04.관로공(대평)_04.관로공_04.관로공_02.토공 2" xfId="31347"/>
    <cellStyle name="_인원계획표 _04.관로공(대평)_04.관로공_04.관로공_02.토공 3" xfId="31348"/>
    <cellStyle name="_인원계획표 _04.관로공(대평)_04.관로공_04.관로공_02.토공 4" xfId="31349"/>
    <cellStyle name="_인원계획표 _04.관로공(대평)_04.관로공_04.관로공_02.토공 5" xfId="31350"/>
    <cellStyle name="_인원계획표 _04.관로공(대평)_04.관로공_04.관로공_02.토공 6" xfId="31351"/>
    <cellStyle name="_인원계획표 _04.관로공(대평)_04.관로공_04.관로공_02.토공 7" xfId="31352"/>
    <cellStyle name="_인원계획표 _04.관로공(대평)_04.관로공_04.관로공_02.토공 8" xfId="31353"/>
    <cellStyle name="_인원계획표 _04.관로공(대평)_04.관로공_04.관로공_03.관로공" xfId="6865"/>
    <cellStyle name="_인원계획표 _04.관로공(대평)_04.관로공_04.관로공_03.관로공 2" xfId="31354"/>
    <cellStyle name="_인원계획표 _04.관로공(대평)_04.관로공_04.관로공_03.관로공 3" xfId="31355"/>
    <cellStyle name="_인원계획표 _04.관로공(대평)_04.관로공_04.관로공_03.관로공 4" xfId="31356"/>
    <cellStyle name="_인원계획표 _04.관로공(대평)_04.관로공_04.관로공_03.관로공 5" xfId="31357"/>
    <cellStyle name="_인원계획표 _04.관로공(대평)_04.관로공_04.관로공_03.관로공 6" xfId="31358"/>
    <cellStyle name="_인원계획표 _04.관로공(대평)_04.관로공_04.관로공_03.관로공 7" xfId="31359"/>
    <cellStyle name="_인원계획표 _04.관로공(대평)_04.관로공_04.관로공_03.관로공 8" xfId="31360"/>
    <cellStyle name="_인원계획표 _04.관로공(대평)_04.관로공_04.관로공_관로공BOQ" xfId="6866"/>
    <cellStyle name="_인원계획표 _04.관로공(대평)_04.관로공_04.관로공_관로공BOQ 2" xfId="31361"/>
    <cellStyle name="_인원계획표 _04.관로공(대평)_04.관로공_04.관로공_관로공BOQ 3" xfId="31362"/>
    <cellStyle name="_인원계획표 _04.관로공(대평)_04.관로공_04.관로공_관로공BOQ 4" xfId="31363"/>
    <cellStyle name="_인원계획표 _04.관로공(대평)_04.관로공_04.관로공_관로공BOQ 5" xfId="31364"/>
    <cellStyle name="_인원계획표 _04.관로공(대평)_04.관로공_04.관로공_관로공BOQ 6" xfId="31365"/>
    <cellStyle name="_인원계획표 _04.관로공(대평)_04.관로공_04.관로공_관로공BOQ 7" xfId="31366"/>
    <cellStyle name="_인원계획표 _04.관로공(대평)_04.관로공_04.관로공_관로공BOQ 8" xfId="31367"/>
    <cellStyle name="_인원계획표 _04.관로공(대평)_04.관로공_04.관로공_관로수량집계" xfId="6867"/>
    <cellStyle name="_인원계획표 _04.관로공(대평)_04.관로공_04.관로공_관로수량집계 2" xfId="31368"/>
    <cellStyle name="_인원계획표 _04.관로공(대평)_04.관로공_04.관로공_관로수량집계 3" xfId="31369"/>
    <cellStyle name="_인원계획표 _04.관로공(대평)_04.관로공_04.관로공_관로수량집계 4" xfId="31370"/>
    <cellStyle name="_인원계획표 _04.관로공(대평)_04.관로공_04.관로공_관로수량집계 5" xfId="31371"/>
    <cellStyle name="_인원계획표 _04.관로공(대평)_04.관로공_04.관로공_관로수량집계 6" xfId="31372"/>
    <cellStyle name="_인원계획표 _04.관로공(대평)_04.관로공_04.관로공_관로수량집계 7" xfId="31373"/>
    <cellStyle name="_인원계획표 _04.관로공(대평)_04.관로공_04.관로공_관로수량집계 8" xfId="31374"/>
    <cellStyle name="_인원계획표 _04.관로공(대평)_04.관로공_04.관로공_내역적용수량" xfId="6868"/>
    <cellStyle name="_인원계획표 _04.관로공(대평)_04.관로공_04.관로공_내역적용수량 2" xfId="31375"/>
    <cellStyle name="_인원계획표 _04.관로공(대평)_04.관로공_04.관로공_내역적용수량 3" xfId="31376"/>
    <cellStyle name="_인원계획표 _04.관로공(대평)_04.관로공_04.관로공_내역적용수량 4" xfId="31377"/>
    <cellStyle name="_인원계획표 _04.관로공(대평)_04.관로공_04.관로공_내역적용수량 5" xfId="31378"/>
    <cellStyle name="_인원계획표 _04.관로공(대평)_04.관로공_04.관로공_내역적용수량 6" xfId="31379"/>
    <cellStyle name="_인원계획표 _04.관로공(대평)_04.관로공_04.관로공_내역적용수량 7" xfId="31380"/>
    <cellStyle name="_인원계획표 _04.관로공(대평)_04.관로공_04.관로공_내역적용수량 8" xfId="31381"/>
    <cellStyle name="_인원계획표 _04.관로공(대평)_041.부대공(화순)" xfId="6869"/>
    <cellStyle name="_인원계획표 _04.관로공(대평)_041.부대공(화순) 2" xfId="31382"/>
    <cellStyle name="_인원계획표 _04.관로공(대평)_041.부대공(화순) 3" xfId="31383"/>
    <cellStyle name="_인원계획표 _04.관로공(대평)_041.부대공(화순) 4" xfId="31384"/>
    <cellStyle name="_인원계획표 _04.관로공(대평)_041.부대공(화순) 5" xfId="31385"/>
    <cellStyle name="_인원계획표 _04.관로공(대평)_041.부대공(화순) 6" xfId="31386"/>
    <cellStyle name="_인원계획표 _04.관로공(대평)_041.부대공(화순) 7" xfId="31387"/>
    <cellStyle name="_인원계획표 _04.관로공(대평)_041.부대공(화순) 8" xfId="31388"/>
    <cellStyle name="_인원계획표 _04.관로공(대평)_관로공BOQ" xfId="6870"/>
    <cellStyle name="_인원계획표 _04.관로공(대평)_관로공BOQ 2" xfId="31389"/>
    <cellStyle name="_인원계획표 _04.관로공(대평)_관로공BOQ 3" xfId="31390"/>
    <cellStyle name="_인원계획표 _04.관로공(대평)_관로공BOQ 4" xfId="31391"/>
    <cellStyle name="_인원계획표 _04.관로공(대평)_관로공BOQ 5" xfId="31392"/>
    <cellStyle name="_인원계획표 _04.관로공(대평)_관로공BOQ 6" xfId="31393"/>
    <cellStyle name="_인원계획표 _04.관로공(대평)_관로공BOQ 7" xfId="31394"/>
    <cellStyle name="_인원계획표 _04.관로공(대평)_관로공BOQ 8" xfId="31395"/>
    <cellStyle name="_인원계획표 _04.관로공(대평)_관로수량집계" xfId="6871"/>
    <cellStyle name="_인원계획표 _04.관로공(대평)_관로수량집계 2" xfId="31396"/>
    <cellStyle name="_인원계획표 _04.관로공(대평)_관로수량집계 3" xfId="31397"/>
    <cellStyle name="_인원계획표 _04.관로공(대평)_관로수량집계 4" xfId="31398"/>
    <cellStyle name="_인원계획표 _04.관로공(대평)_관로수량집계 5" xfId="31399"/>
    <cellStyle name="_인원계획표 _04.관로공(대평)_관로수량집계 6" xfId="31400"/>
    <cellStyle name="_인원계획표 _04.관로공(대평)_관로수량집계 7" xfId="31401"/>
    <cellStyle name="_인원계획표 _04.관로공(대평)_관로수량집계 8" xfId="31402"/>
    <cellStyle name="_인원계획표 _04.관로공(대평)_내역적용수량" xfId="6872"/>
    <cellStyle name="_인원계획표 _04.관로공(대평)_내역적용수량 2" xfId="31403"/>
    <cellStyle name="_인원계획표 _04.관로공(대평)_내역적용수량 3" xfId="31404"/>
    <cellStyle name="_인원계획표 _04.관로공(대평)_내역적용수량 4" xfId="31405"/>
    <cellStyle name="_인원계획표 _04.관로공(대평)_내역적용수량 5" xfId="31406"/>
    <cellStyle name="_인원계획표 _04.관로공(대평)_내역적용수량 6" xfId="31407"/>
    <cellStyle name="_인원계획표 _04.관로공(대평)_내역적용수량 7" xfId="31408"/>
    <cellStyle name="_인원계획표 _04.관로공(대평)_내역적용수량 8" xfId="31409"/>
    <cellStyle name="_인원계획표 _04.관로공(양마단지)" xfId="6873"/>
    <cellStyle name="_인원계획표 _04.관로공(양마단지) 2" xfId="31410"/>
    <cellStyle name="_인원계획표 _04.관로공(양마단지) 3" xfId="31411"/>
    <cellStyle name="_인원계획표 _04.관로공(양마단지) 4" xfId="31412"/>
    <cellStyle name="_인원계획표 _04.관로공(양마단지) 5" xfId="31413"/>
    <cellStyle name="_인원계획표 _04.관로공(양마단지) 6" xfId="31414"/>
    <cellStyle name="_인원계획표 _04.관로공(양마단지) 7" xfId="31415"/>
    <cellStyle name="_인원계획표 _04.관로공(양마단지) 8" xfId="31416"/>
    <cellStyle name="_인원계획표 _04.관로공(양마단지)_013.관로공(일과)" xfId="6874"/>
    <cellStyle name="_인원계획표 _04.관로공(양마단지)_013.관로공(일과) 2" xfId="31417"/>
    <cellStyle name="_인원계획표 _04.관로공(양마단지)_013.관로공(일과) 3" xfId="31418"/>
    <cellStyle name="_인원계획표 _04.관로공(양마단지)_013.관로공(일과) 4" xfId="31419"/>
    <cellStyle name="_인원계획표 _04.관로공(양마단지)_013.관로공(일과) 5" xfId="31420"/>
    <cellStyle name="_인원계획표 _04.관로공(양마단지)_013.관로공(일과) 6" xfId="31421"/>
    <cellStyle name="_인원계획표 _04.관로공(양마단지)_013.관로공(일과) 7" xfId="31422"/>
    <cellStyle name="_인원계획표 _04.관로공(양마단지)_013.관로공(일과) 8" xfId="31423"/>
    <cellStyle name="_인원계획표 _04.관로공(양마단지)_013.관로공(화순)" xfId="6875"/>
    <cellStyle name="_인원계획표 _04.관로공(양마단지)_013.관로공(화순) 2" xfId="31424"/>
    <cellStyle name="_인원계획표 _04.관로공(양마단지)_013.관로공(화순) 3" xfId="31425"/>
    <cellStyle name="_인원계획표 _04.관로공(양마단지)_013.관로공(화순) 4" xfId="31426"/>
    <cellStyle name="_인원계획표 _04.관로공(양마단지)_013.관로공(화순) 5" xfId="31427"/>
    <cellStyle name="_인원계획표 _04.관로공(양마단지)_013.관로공(화순) 6" xfId="31428"/>
    <cellStyle name="_인원계획표 _04.관로공(양마단지)_013.관로공(화순) 7" xfId="31429"/>
    <cellStyle name="_인원계획표 _04.관로공(양마단지)_013.관로공(화순) 8" xfId="31430"/>
    <cellStyle name="_인원계획표 _04.관로공(양마단지)_03.관로공" xfId="6876"/>
    <cellStyle name="_인원계획표 _04.관로공(양마단지)_03.관로공 2" xfId="31431"/>
    <cellStyle name="_인원계획표 _04.관로공(양마단지)_03.관로공 3" xfId="31432"/>
    <cellStyle name="_인원계획표 _04.관로공(양마단지)_03.관로공 4" xfId="31433"/>
    <cellStyle name="_인원계획표 _04.관로공(양마단지)_03.관로공 5" xfId="31434"/>
    <cellStyle name="_인원계획표 _04.관로공(양마단지)_03.관로공 6" xfId="31435"/>
    <cellStyle name="_인원계획표 _04.관로공(양마단지)_03.관로공 7" xfId="31436"/>
    <cellStyle name="_인원계획표 _04.관로공(양마단지)_03.관로공 8" xfId="31437"/>
    <cellStyle name="_인원계획표 _04.관로공(양마단지)_관로공BOQ" xfId="6877"/>
    <cellStyle name="_인원계획표 _04.관로공(양마단지)_관로공BOQ 2" xfId="31438"/>
    <cellStyle name="_인원계획표 _04.관로공(양마단지)_관로공BOQ 3" xfId="31439"/>
    <cellStyle name="_인원계획표 _04.관로공(양마단지)_관로공BOQ 4" xfId="31440"/>
    <cellStyle name="_인원계획표 _04.관로공(양마단지)_관로공BOQ 5" xfId="31441"/>
    <cellStyle name="_인원계획표 _04.관로공(양마단지)_관로공BOQ 6" xfId="31442"/>
    <cellStyle name="_인원계획표 _04.관로공(양마단지)_관로공BOQ 7" xfId="31443"/>
    <cellStyle name="_인원계획표 _04.관로공(양마단지)_관로공BOQ 8" xfId="31444"/>
    <cellStyle name="_인원계획표 _04.관로공(양마단지)_관로수량집계" xfId="6878"/>
    <cellStyle name="_인원계획표 _04.관로공(양마단지)_관로수량집계 2" xfId="31445"/>
    <cellStyle name="_인원계획표 _04.관로공(양마단지)_관로수량집계 3" xfId="31446"/>
    <cellStyle name="_인원계획표 _04.관로공(양마단지)_관로수량집계 4" xfId="31447"/>
    <cellStyle name="_인원계획표 _04.관로공(양마단지)_관로수량집계 5" xfId="31448"/>
    <cellStyle name="_인원계획표 _04.관로공(양마단지)_관로수량집계 6" xfId="31449"/>
    <cellStyle name="_인원계획표 _04.관로공(양마단지)_관로수량집계 7" xfId="31450"/>
    <cellStyle name="_인원계획표 _04.관로공(양마단지)_관로수량집계 8" xfId="31451"/>
    <cellStyle name="_인원계획표 _04.관로공(양마단지)_내역적용수량" xfId="6879"/>
    <cellStyle name="_인원계획표 _04.관로공(양마단지)_내역적용수량 2" xfId="31452"/>
    <cellStyle name="_인원계획표 _04.관로공(양마단지)_내역적용수량 3" xfId="31453"/>
    <cellStyle name="_인원계획표 _04.관로공(양마단지)_내역적용수량 4" xfId="31454"/>
    <cellStyle name="_인원계획표 _04.관로공(양마단지)_내역적용수량 5" xfId="31455"/>
    <cellStyle name="_인원계획표 _04.관로공(양마단지)_내역적용수량 6" xfId="31456"/>
    <cellStyle name="_인원계획표 _04.관로공(양마단지)_내역적용수량 7" xfId="31457"/>
    <cellStyle name="_인원계획표 _04.관로공(양마단지)_내역적용수량 8" xfId="31458"/>
    <cellStyle name="_인원계획표 _04.관로공_00.배수설비공" xfId="6880"/>
    <cellStyle name="_인원계획표 _04.관로공_00.배수설비공 2" xfId="31459"/>
    <cellStyle name="_인원계획표 _04.관로공_00.배수설비공 3" xfId="31460"/>
    <cellStyle name="_인원계획표 _04.관로공_00.배수설비공 4" xfId="31461"/>
    <cellStyle name="_인원계획표 _04.관로공_00.배수설비공 5" xfId="31462"/>
    <cellStyle name="_인원계획표 _04.관로공_00.배수설비공 6" xfId="31463"/>
    <cellStyle name="_인원계획표 _04.관로공_00.배수설비공 7" xfId="31464"/>
    <cellStyle name="_인원계획표 _04.관로공_00.배수설비공 8" xfId="31465"/>
    <cellStyle name="_인원계획표 _04.관로공_013.관로공(일과)" xfId="6881"/>
    <cellStyle name="_인원계획표 _04.관로공_013.관로공(일과) 2" xfId="31466"/>
    <cellStyle name="_인원계획표 _04.관로공_013.관로공(일과) 3" xfId="31467"/>
    <cellStyle name="_인원계획표 _04.관로공_013.관로공(일과) 4" xfId="31468"/>
    <cellStyle name="_인원계획표 _04.관로공_013.관로공(일과) 5" xfId="31469"/>
    <cellStyle name="_인원계획표 _04.관로공_013.관로공(일과) 6" xfId="31470"/>
    <cellStyle name="_인원계획표 _04.관로공_013.관로공(일과) 7" xfId="31471"/>
    <cellStyle name="_인원계획표 _04.관로공_013.관로공(일과) 8" xfId="31472"/>
    <cellStyle name="_인원계획표 _04.관로공_013.관로공(화순)" xfId="6882"/>
    <cellStyle name="_인원계획표 _04.관로공_013.관로공(화순) 2" xfId="31473"/>
    <cellStyle name="_인원계획표 _04.관로공_013.관로공(화순) 3" xfId="31474"/>
    <cellStyle name="_인원계획표 _04.관로공_013.관로공(화순) 4" xfId="31475"/>
    <cellStyle name="_인원계획표 _04.관로공_013.관로공(화순) 5" xfId="31476"/>
    <cellStyle name="_인원계획표 _04.관로공_013.관로공(화순) 6" xfId="31477"/>
    <cellStyle name="_인원계획표 _04.관로공_013.관로공(화순) 7" xfId="31478"/>
    <cellStyle name="_인원계획표 _04.관로공_013.관로공(화순) 8" xfId="31479"/>
    <cellStyle name="_인원계획표 _04.관로공_02.토공" xfId="6883"/>
    <cellStyle name="_인원계획표 _04.관로공_02.토공 2" xfId="31480"/>
    <cellStyle name="_인원계획표 _04.관로공_02.토공 3" xfId="31481"/>
    <cellStyle name="_인원계획표 _04.관로공_02.토공 4" xfId="31482"/>
    <cellStyle name="_인원계획표 _04.관로공_02.토공 5" xfId="31483"/>
    <cellStyle name="_인원계획표 _04.관로공_02.토공 6" xfId="31484"/>
    <cellStyle name="_인원계획표 _04.관로공_02.토공 7" xfId="31485"/>
    <cellStyle name="_인원계획표 _04.관로공_02.토공 8" xfId="31486"/>
    <cellStyle name="_인원계획표 _04.관로공_03.관로공" xfId="6884"/>
    <cellStyle name="_인원계획표 _04.관로공_03.관로공 2" xfId="31487"/>
    <cellStyle name="_인원계획표 _04.관로공_03.관로공 3" xfId="31488"/>
    <cellStyle name="_인원계획표 _04.관로공_03.관로공 4" xfId="31489"/>
    <cellStyle name="_인원계획표 _04.관로공_03.관로공 5" xfId="31490"/>
    <cellStyle name="_인원계획표 _04.관로공_03.관로공 6" xfId="31491"/>
    <cellStyle name="_인원계획표 _04.관로공_03.관로공 7" xfId="31492"/>
    <cellStyle name="_인원계획표 _04.관로공_03.관로공 8" xfId="31493"/>
    <cellStyle name="_인원계획표 _04.관로공_04.관로공" xfId="6885"/>
    <cellStyle name="_인원계획표 _04.관로공_04.관로공 2" xfId="6886"/>
    <cellStyle name="_인원계획표 _04.관로공_04.관로공 3" xfId="31494"/>
    <cellStyle name="_인원계획표 _04.관로공_04.관로공 4" xfId="31495"/>
    <cellStyle name="_인원계획표 _04.관로공_04.관로공 5" xfId="31496"/>
    <cellStyle name="_인원계획표 _04.관로공_04.관로공 6" xfId="31497"/>
    <cellStyle name="_인원계획표 _04.관로공_04.관로공 7" xfId="31498"/>
    <cellStyle name="_인원계획표 _04.관로공_04.관로공 8" xfId="31499"/>
    <cellStyle name="_인원계획표 _04.관로공_04.관로공_00.배수설비공" xfId="6887"/>
    <cellStyle name="_인원계획표 _04.관로공_04.관로공_00.배수설비공 2" xfId="31500"/>
    <cellStyle name="_인원계획표 _04.관로공_04.관로공_00.배수설비공 3" xfId="31501"/>
    <cellStyle name="_인원계획표 _04.관로공_04.관로공_00.배수설비공 4" xfId="31502"/>
    <cellStyle name="_인원계획표 _04.관로공_04.관로공_00.배수설비공 5" xfId="31503"/>
    <cellStyle name="_인원계획표 _04.관로공_04.관로공_00.배수설비공 6" xfId="31504"/>
    <cellStyle name="_인원계획표 _04.관로공_04.관로공_00.배수설비공 7" xfId="31505"/>
    <cellStyle name="_인원계획표 _04.관로공_04.관로공_00.배수설비공 8" xfId="31506"/>
    <cellStyle name="_인원계획표 _04.관로공_04.관로공_01.관로공(주간)" xfId="6888"/>
    <cellStyle name="_인원계획표 _04.관로공_04.관로공_01.관로공(주간) 2" xfId="31507"/>
    <cellStyle name="_인원계획표 _04.관로공_04.관로공_01.관로공(주간) 3" xfId="31508"/>
    <cellStyle name="_인원계획표 _04.관로공_04.관로공_01.관로공(주간) 4" xfId="31509"/>
    <cellStyle name="_인원계획표 _04.관로공_04.관로공_01.관로공(주간) 5" xfId="31510"/>
    <cellStyle name="_인원계획표 _04.관로공_04.관로공_01.관로공(주간) 6" xfId="31511"/>
    <cellStyle name="_인원계획표 _04.관로공_04.관로공_01.관로공(주간) 7" xfId="31512"/>
    <cellStyle name="_인원계획표 _04.관로공_04.관로공_01.관로공(주간) 8" xfId="31513"/>
    <cellStyle name="_인원계획표 _04.관로공_04.관로공_01.관로공(주간)_013.관로공(일과)" xfId="6889"/>
    <cellStyle name="_인원계획표 _04.관로공_04.관로공_01.관로공(주간)_013.관로공(일과) 2" xfId="31514"/>
    <cellStyle name="_인원계획표 _04.관로공_04.관로공_01.관로공(주간)_013.관로공(일과) 3" xfId="31515"/>
    <cellStyle name="_인원계획표 _04.관로공_04.관로공_01.관로공(주간)_013.관로공(일과) 4" xfId="31516"/>
    <cellStyle name="_인원계획표 _04.관로공_04.관로공_01.관로공(주간)_013.관로공(일과) 5" xfId="31517"/>
    <cellStyle name="_인원계획표 _04.관로공_04.관로공_01.관로공(주간)_013.관로공(일과) 6" xfId="31518"/>
    <cellStyle name="_인원계획표 _04.관로공_04.관로공_01.관로공(주간)_013.관로공(일과) 7" xfId="31519"/>
    <cellStyle name="_인원계획표 _04.관로공_04.관로공_01.관로공(주간)_013.관로공(일과) 8" xfId="31520"/>
    <cellStyle name="_인원계획표 _04.관로공_04.관로공_01.관로공(주간)_013.관로공(화순)" xfId="6890"/>
    <cellStyle name="_인원계획표 _04.관로공_04.관로공_01.관로공(주간)_013.관로공(화순) 2" xfId="31521"/>
    <cellStyle name="_인원계획표 _04.관로공_04.관로공_01.관로공(주간)_013.관로공(화순) 3" xfId="31522"/>
    <cellStyle name="_인원계획표 _04.관로공_04.관로공_01.관로공(주간)_013.관로공(화순) 4" xfId="31523"/>
    <cellStyle name="_인원계획표 _04.관로공_04.관로공_01.관로공(주간)_013.관로공(화순) 5" xfId="31524"/>
    <cellStyle name="_인원계획표 _04.관로공_04.관로공_01.관로공(주간)_013.관로공(화순) 6" xfId="31525"/>
    <cellStyle name="_인원계획표 _04.관로공_04.관로공_01.관로공(주간)_013.관로공(화순) 7" xfId="31526"/>
    <cellStyle name="_인원계획표 _04.관로공_04.관로공_01.관로공(주간)_013.관로공(화순) 8" xfId="31527"/>
    <cellStyle name="_인원계획표 _04.관로공_04.관로공_01.관로공(주간)_03.관로공" xfId="6891"/>
    <cellStyle name="_인원계획표 _04.관로공_04.관로공_01.관로공(주간)_03.관로공 2" xfId="31528"/>
    <cellStyle name="_인원계획표 _04.관로공_04.관로공_01.관로공(주간)_03.관로공 3" xfId="31529"/>
    <cellStyle name="_인원계획표 _04.관로공_04.관로공_01.관로공(주간)_03.관로공 4" xfId="31530"/>
    <cellStyle name="_인원계획표 _04.관로공_04.관로공_01.관로공(주간)_03.관로공 5" xfId="31531"/>
    <cellStyle name="_인원계획표 _04.관로공_04.관로공_01.관로공(주간)_03.관로공 6" xfId="31532"/>
    <cellStyle name="_인원계획표 _04.관로공_04.관로공_01.관로공(주간)_03.관로공 7" xfId="31533"/>
    <cellStyle name="_인원계획표 _04.관로공_04.관로공_01.관로공(주간)_03.관로공 8" xfId="31534"/>
    <cellStyle name="_인원계획표 _04.관로공_04.관로공_01.관로공(주간)_관로공BOQ" xfId="6892"/>
    <cellStyle name="_인원계획표 _04.관로공_04.관로공_01.관로공(주간)_관로공BOQ 2" xfId="31535"/>
    <cellStyle name="_인원계획표 _04.관로공_04.관로공_01.관로공(주간)_관로공BOQ 3" xfId="31536"/>
    <cellStyle name="_인원계획표 _04.관로공_04.관로공_01.관로공(주간)_관로공BOQ 4" xfId="31537"/>
    <cellStyle name="_인원계획표 _04.관로공_04.관로공_01.관로공(주간)_관로공BOQ 5" xfId="31538"/>
    <cellStyle name="_인원계획표 _04.관로공_04.관로공_01.관로공(주간)_관로공BOQ 6" xfId="31539"/>
    <cellStyle name="_인원계획표 _04.관로공_04.관로공_01.관로공(주간)_관로공BOQ 7" xfId="31540"/>
    <cellStyle name="_인원계획표 _04.관로공_04.관로공_01.관로공(주간)_관로공BOQ 8" xfId="31541"/>
    <cellStyle name="_인원계획표 _04.관로공_04.관로공_01.관로공(주간)_관로수량집계" xfId="6893"/>
    <cellStyle name="_인원계획표 _04.관로공_04.관로공_01.관로공(주간)_관로수량집계 2" xfId="31542"/>
    <cellStyle name="_인원계획표 _04.관로공_04.관로공_01.관로공(주간)_관로수량집계 3" xfId="31543"/>
    <cellStyle name="_인원계획표 _04.관로공_04.관로공_01.관로공(주간)_관로수량집계 4" xfId="31544"/>
    <cellStyle name="_인원계획표 _04.관로공_04.관로공_01.관로공(주간)_관로수량집계 5" xfId="31545"/>
    <cellStyle name="_인원계획표 _04.관로공_04.관로공_01.관로공(주간)_관로수량집계 6" xfId="31546"/>
    <cellStyle name="_인원계획표 _04.관로공_04.관로공_01.관로공(주간)_관로수량집계 7" xfId="31547"/>
    <cellStyle name="_인원계획표 _04.관로공_04.관로공_01.관로공(주간)_관로수량집계 8" xfId="31548"/>
    <cellStyle name="_인원계획표 _04.관로공_04.관로공_01.관로공(주간)_내역적용수량" xfId="6894"/>
    <cellStyle name="_인원계획표 _04.관로공_04.관로공_01.관로공(주간)_내역적용수량 2" xfId="31549"/>
    <cellStyle name="_인원계획표 _04.관로공_04.관로공_01.관로공(주간)_내역적용수량 3" xfId="31550"/>
    <cellStyle name="_인원계획표 _04.관로공_04.관로공_01.관로공(주간)_내역적용수량 4" xfId="31551"/>
    <cellStyle name="_인원계획표 _04.관로공_04.관로공_01.관로공(주간)_내역적용수량 5" xfId="31552"/>
    <cellStyle name="_인원계획표 _04.관로공_04.관로공_01.관로공(주간)_내역적용수량 6" xfId="31553"/>
    <cellStyle name="_인원계획표 _04.관로공_04.관로공_01.관로공(주간)_내역적용수량 7" xfId="31554"/>
    <cellStyle name="_인원계획표 _04.관로공_04.관로공_01.관로공(주간)_내역적용수량 8" xfId="31555"/>
    <cellStyle name="_인원계획표 _04.관로공_04.관로공_01.관로공(주간-1구역)" xfId="6895"/>
    <cellStyle name="_인원계획표 _04.관로공_04.관로공_01.관로공(주간-1구역) 2" xfId="31556"/>
    <cellStyle name="_인원계획표 _04.관로공_04.관로공_01.관로공(주간-1구역) 3" xfId="31557"/>
    <cellStyle name="_인원계획표 _04.관로공_04.관로공_01.관로공(주간-1구역) 4" xfId="31558"/>
    <cellStyle name="_인원계획표 _04.관로공_04.관로공_01.관로공(주간-1구역) 5" xfId="31559"/>
    <cellStyle name="_인원계획표 _04.관로공_04.관로공_01.관로공(주간-1구역) 6" xfId="31560"/>
    <cellStyle name="_인원계획표 _04.관로공_04.관로공_01.관로공(주간-1구역) 7" xfId="31561"/>
    <cellStyle name="_인원계획표 _04.관로공_04.관로공_01.관로공(주간-1구역) 8" xfId="31562"/>
    <cellStyle name="_인원계획표 _04.관로공_04.관로공_01.관로공(주간-1구역)_013.관로공(일과)" xfId="6896"/>
    <cellStyle name="_인원계획표 _04.관로공_04.관로공_01.관로공(주간-1구역)_013.관로공(일과) 2" xfId="31563"/>
    <cellStyle name="_인원계획표 _04.관로공_04.관로공_01.관로공(주간-1구역)_013.관로공(일과) 3" xfId="31564"/>
    <cellStyle name="_인원계획표 _04.관로공_04.관로공_01.관로공(주간-1구역)_013.관로공(일과) 4" xfId="31565"/>
    <cellStyle name="_인원계획표 _04.관로공_04.관로공_01.관로공(주간-1구역)_013.관로공(일과) 5" xfId="31566"/>
    <cellStyle name="_인원계획표 _04.관로공_04.관로공_01.관로공(주간-1구역)_013.관로공(일과) 6" xfId="31567"/>
    <cellStyle name="_인원계획표 _04.관로공_04.관로공_01.관로공(주간-1구역)_013.관로공(일과) 7" xfId="31568"/>
    <cellStyle name="_인원계획표 _04.관로공_04.관로공_01.관로공(주간-1구역)_013.관로공(일과) 8" xfId="31569"/>
    <cellStyle name="_인원계획표 _04.관로공_04.관로공_01.관로공(주간-1구역)_013.관로공(화순)" xfId="6897"/>
    <cellStyle name="_인원계획표 _04.관로공_04.관로공_01.관로공(주간-1구역)_013.관로공(화순) 2" xfId="31570"/>
    <cellStyle name="_인원계획표 _04.관로공_04.관로공_01.관로공(주간-1구역)_013.관로공(화순) 3" xfId="31571"/>
    <cellStyle name="_인원계획표 _04.관로공_04.관로공_01.관로공(주간-1구역)_013.관로공(화순) 4" xfId="31572"/>
    <cellStyle name="_인원계획표 _04.관로공_04.관로공_01.관로공(주간-1구역)_013.관로공(화순) 5" xfId="31573"/>
    <cellStyle name="_인원계획표 _04.관로공_04.관로공_01.관로공(주간-1구역)_013.관로공(화순) 6" xfId="31574"/>
    <cellStyle name="_인원계획표 _04.관로공_04.관로공_01.관로공(주간-1구역)_013.관로공(화순) 7" xfId="31575"/>
    <cellStyle name="_인원계획표 _04.관로공_04.관로공_01.관로공(주간-1구역)_013.관로공(화순) 8" xfId="31576"/>
    <cellStyle name="_인원계획표 _04.관로공_04.관로공_01.관로공(주간-1구역)_03.관로공" xfId="6898"/>
    <cellStyle name="_인원계획표 _04.관로공_04.관로공_01.관로공(주간-1구역)_03.관로공 2" xfId="31577"/>
    <cellStyle name="_인원계획표 _04.관로공_04.관로공_01.관로공(주간-1구역)_03.관로공 3" xfId="31578"/>
    <cellStyle name="_인원계획표 _04.관로공_04.관로공_01.관로공(주간-1구역)_03.관로공 4" xfId="31579"/>
    <cellStyle name="_인원계획표 _04.관로공_04.관로공_01.관로공(주간-1구역)_03.관로공 5" xfId="31580"/>
    <cellStyle name="_인원계획표 _04.관로공_04.관로공_01.관로공(주간-1구역)_03.관로공 6" xfId="31581"/>
    <cellStyle name="_인원계획표 _04.관로공_04.관로공_01.관로공(주간-1구역)_03.관로공 7" xfId="31582"/>
    <cellStyle name="_인원계획표 _04.관로공_04.관로공_01.관로공(주간-1구역)_03.관로공 8" xfId="31583"/>
    <cellStyle name="_인원계획표 _04.관로공_04.관로공_01.관로공(주간-1구역)_관로공BOQ" xfId="6899"/>
    <cellStyle name="_인원계획표 _04.관로공_04.관로공_01.관로공(주간-1구역)_관로공BOQ 2" xfId="31584"/>
    <cellStyle name="_인원계획표 _04.관로공_04.관로공_01.관로공(주간-1구역)_관로공BOQ 3" xfId="31585"/>
    <cellStyle name="_인원계획표 _04.관로공_04.관로공_01.관로공(주간-1구역)_관로공BOQ 4" xfId="31586"/>
    <cellStyle name="_인원계획표 _04.관로공_04.관로공_01.관로공(주간-1구역)_관로공BOQ 5" xfId="31587"/>
    <cellStyle name="_인원계획표 _04.관로공_04.관로공_01.관로공(주간-1구역)_관로공BOQ 6" xfId="31588"/>
    <cellStyle name="_인원계획표 _04.관로공_04.관로공_01.관로공(주간-1구역)_관로공BOQ 7" xfId="31589"/>
    <cellStyle name="_인원계획표 _04.관로공_04.관로공_01.관로공(주간-1구역)_관로공BOQ 8" xfId="31590"/>
    <cellStyle name="_인원계획표 _04.관로공_04.관로공_01.관로공(주간-1구역)_관로수량집계" xfId="6900"/>
    <cellStyle name="_인원계획표 _04.관로공_04.관로공_01.관로공(주간-1구역)_관로수량집계 2" xfId="31591"/>
    <cellStyle name="_인원계획표 _04.관로공_04.관로공_01.관로공(주간-1구역)_관로수량집계 3" xfId="31592"/>
    <cellStyle name="_인원계획표 _04.관로공_04.관로공_01.관로공(주간-1구역)_관로수량집계 4" xfId="31593"/>
    <cellStyle name="_인원계획표 _04.관로공_04.관로공_01.관로공(주간-1구역)_관로수량집계 5" xfId="31594"/>
    <cellStyle name="_인원계획표 _04.관로공_04.관로공_01.관로공(주간-1구역)_관로수량집계 6" xfId="31595"/>
    <cellStyle name="_인원계획표 _04.관로공_04.관로공_01.관로공(주간-1구역)_관로수량집계 7" xfId="31596"/>
    <cellStyle name="_인원계획표 _04.관로공_04.관로공_01.관로공(주간-1구역)_관로수량집계 8" xfId="31597"/>
    <cellStyle name="_인원계획표 _04.관로공_04.관로공_01.관로공(주간-1구역)_내역적용수량" xfId="6901"/>
    <cellStyle name="_인원계획표 _04.관로공_04.관로공_01.관로공(주간-1구역)_내역적용수량 2" xfId="31598"/>
    <cellStyle name="_인원계획표 _04.관로공_04.관로공_01.관로공(주간-1구역)_내역적용수량 3" xfId="31599"/>
    <cellStyle name="_인원계획표 _04.관로공_04.관로공_01.관로공(주간-1구역)_내역적용수량 4" xfId="31600"/>
    <cellStyle name="_인원계획표 _04.관로공_04.관로공_01.관로공(주간-1구역)_내역적용수량 5" xfId="31601"/>
    <cellStyle name="_인원계획표 _04.관로공_04.관로공_01.관로공(주간-1구역)_내역적용수량 6" xfId="31602"/>
    <cellStyle name="_인원계획표 _04.관로공_04.관로공_01.관로공(주간-1구역)_내역적용수량 7" xfId="31603"/>
    <cellStyle name="_인원계획표 _04.관로공_04.관로공_01.관로공(주간-1구역)_내역적용수량 8" xfId="31604"/>
    <cellStyle name="_인원계획표 _04.관로공_04.관로공_04.관로공" xfId="6902"/>
    <cellStyle name="_인원계획표 _04.관로공_04.관로공_04.관로공 2" xfId="6903"/>
    <cellStyle name="_인원계획표 _04.관로공_04.관로공_04.관로공 3" xfId="31605"/>
    <cellStyle name="_인원계획표 _04.관로공_04.관로공_04.관로공 4" xfId="31606"/>
    <cellStyle name="_인원계획표 _04.관로공_04.관로공_04.관로공 5" xfId="31607"/>
    <cellStyle name="_인원계획표 _04.관로공_04.관로공_04.관로공 6" xfId="31608"/>
    <cellStyle name="_인원계획표 _04.관로공_04.관로공_04.관로공 7" xfId="31609"/>
    <cellStyle name="_인원계획표 _04.관로공_04.관로공_04.관로공 8" xfId="31610"/>
    <cellStyle name="_인원계획표 _04.관로공_04.관로공_04.관로공(양마단지)" xfId="6904"/>
    <cellStyle name="_인원계획표 _04.관로공_04.관로공_04.관로공(양마단지) 2" xfId="31611"/>
    <cellStyle name="_인원계획표 _04.관로공_04.관로공_04.관로공(양마단지) 3" xfId="31612"/>
    <cellStyle name="_인원계획표 _04.관로공_04.관로공_04.관로공(양마단지) 4" xfId="31613"/>
    <cellStyle name="_인원계획표 _04.관로공_04.관로공_04.관로공(양마단지) 5" xfId="31614"/>
    <cellStyle name="_인원계획표 _04.관로공_04.관로공_04.관로공(양마단지) 6" xfId="31615"/>
    <cellStyle name="_인원계획표 _04.관로공_04.관로공_04.관로공(양마단지) 7" xfId="31616"/>
    <cellStyle name="_인원계획표 _04.관로공_04.관로공_04.관로공(양마단지) 8" xfId="31617"/>
    <cellStyle name="_인원계획표 _04.관로공_04.관로공_04.관로공(양마단지)_013.관로공(일과)" xfId="6905"/>
    <cellStyle name="_인원계획표 _04.관로공_04.관로공_04.관로공(양마단지)_013.관로공(일과) 2" xfId="31618"/>
    <cellStyle name="_인원계획표 _04.관로공_04.관로공_04.관로공(양마단지)_013.관로공(일과) 3" xfId="31619"/>
    <cellStyle name="_인원계획표 _04.관로공_04.관로공_04.관로공(양마단지)_013.관로공(일과) 4" xfId="31620"/>
    <cellStyle name="_인원계획표 _04.관로공_04.관로공_04.관로공(양마단지)_013.관로공(일과) 5" xfId="31621"/>
    <cellStyle name="_인원계획표 _04.관로공_04.관로공_04.관로공(양마단지)_013.관로공(일과) 6" xfId="31622"/>
    <cellStyle name="_인원계획표 _04.관로공_04.관로공_04.관로공(양마단지)_013.관로공(일과) 7" xfId="31623"/>
    <cellStyle name="_인원계획표 _04.관로공_04.관로공_04.관로공(양마단지)_013.관로공(일과) 8" xfId="31624"/>
    <cellStyle name="_인원계획표 _04.관로공_04.관로공_04.관로공(양마단지)_013.관로공(화순)" xfId="6906"/>
    <cellStyle name="_인원계획표 _04.관로공_04.관로공_04.관로공(양마단지)_013.관로공(화순) 2" xfId="31625"/>
    <cellStyle name="_인원계획표 _04.관로공_04.관로공_04.관로공(양마단지)_013.관로공(화순) 3" xfId="31626"/>
    <cellStyle name="_인원계획표 _04.관로공_04.관로공_04.관로공(양마단지)_013.관로공(화순) 4" xfId="31627"/>
    <cellStyle name="_인원계획표 _04.관로공_04.관로공_04.관로공(양마단지)_013.관로공(화순) 5" xfId="31628"/>
    <cellStyle name="_인원계획표 _04.관로공_04.관로공_04.관로공(양마단지)_013.관로공(화순) 6" xfId="31629"/>
    <cellStyle name="_인원계획표 _04.관로공_04.관로공_04.관로공(양마단지)_013.관로공(화순) 7" xfId="31630"/>
    <cellStyle name="_인원계획표 _04.관로공_04.관로공_04.관로공(양마단지)_013.관로공(화순) 8" xfId="31631"/>
    <cellStyle name="_인원계획표 _04.관로공_04.관로공_04.관로공(양마단지)_03.관로공" xfId="6907"/>
    <cellStyle name="_인원계획표 _04.관로공_04.관로공_04.관로공(양마단지)_03.관로공 2" xfId="31632"/>
    <cellStyle name="_인원계획표 _04.관로공_04.관로공_04.관로공(양마단지)_03.관로공 3" xfId="31633"/>
    <cellStyle name="_인원계획표 _04.관로공_04.관로공_04.관로공(양마단지)_03.관로공 4" xfId="31634"/>
    <cellStyle name="_인원계획표 _04.관로공_04.관로공_04.관로공(양마단지)_03.관로공 5" xfId="31635"/>
    <cellStyle name="_인원계획표 _04.관로공_04.관로공_04.관로공(양마단지)_03.관로공 6" xfId="31636"/>
    <cellStyle name="_인원계획표 _04.관로공_04.관로공_04.관로공(양마단지)_03.관로공 7" xfId="31637"/>
    <cellStyle name="_인원계획표 _04.관로공_04.관로공_04.관로공(양마단지)_03.관로공 8" xfId="31638"/>
    <cellStyle name="_인원계획표 _04.관로공_04.관로공_04.관로공(양마단지)_관로공BOQ" xfId="6908"/>
    <cellStyle name="_인원계획표 _04.관로공_04.관로공_04.관로공(양마단지)_관로공BOQ 2" xfId="31639"/>
    <cellStyle name="_인원계획표 _04.관로공_04.관로공_04.관로공(양마단지)_관로공BOQ 3" xfId="31640"/>
    <cellStyle name="_인원계획표 _04.관로공_04.관로공_04.관로공(양마단지)_관로공BOQ 4" xfId="31641"/>
    <cellStyle name="_인원계획표 _04.관로공_04.관로공_04.관로공(양마단지)_관로공BOQ 5" xfId="31642"/>
    <cellStyle name="_인원계획표 _04.관로공_04.관로공_04.관로공(양마단지)_관로공BOQ 6" xfId="31643"/>
    <cellStyle name="_인원계획표 _04.관로공_04.관로공_04.관로공(양마단지)_관로공BOQ 7" xfId="31644"/>
    <cellStyle name="_인원계획표 _04.관로공_04.관로공_04.관로공(양마단지)_관로공BOQ 8" xfId="31645"/>
    <cellStyle name="_인원계획표 _04.관로공_04.관로공_04.관로공(양마단지)_관로수량집계" xfId="6909"/>
    <cellStyle name="_인원계획표 _04.관로공_04.관로공_04.관로공(양마단지)_관로수량집계 2" xfId="31646"/>
    <cellStyle name="_인원계획표 _04.관로공_04.관로공_04.관로공(양마단지)_관로수량집계 3" xfId="31647"/>
    <cellStyle name="_인원계획표 _04.관로공_04.관로공_04.관로공(양마단지)_관로수량집계 4" xfId="31648"/>
    <cellStyle name="_인원계획표 _04.관로공_04.관로공_04.관로공(양마단지)_관로수량집계 5" xfId="31649"/>
    <cellStyle name="_인원계획표 _04.관로공_04.관로공_04.관로공(양마단지)_관로수량집계 6" xfId="31650"/>
    <cellStyle name="_인원계획표 _04.관로공_04.관로공_04.관로공(양마단지)_관로수량집계 7" xfId="31651"/>
    <cellStyle name="_인원계획표 _04.관로공_04.관로공_04.관로공(양마단지)_관로수량집계 8" xfId="31652"/>
    <cellStyle name="_인원계획표 _04.관로공_04.관로공_04.관로공(양마단지)_내역적용수량" xfId="6910"/>
    <cellStyle name="_인원계획표 _04.관로공_04.관로공_04.관로공(양마단지)_내역적용수량 2" xfId="31653"/>
    <cellStyle name="_인원계획표 _04.관로공_04.관로공_04.관로공(양마단지)_내역적용수량 3" xfId="31654"/>
    <cellStyle name="_인원계획표 _04.관로공_04.관로공_04.관로공(양마단지)_내역적용수량 4" xfId="31655"/>
    <cellStyle name="_인원계획표 _04.관로공_04.관로공_04.관로공(양마단지)_내역적용수량 5" xfId="31656"/>
    <cellStyle name="_인원계획표 _04.관로공_04.관로공_04.관로공(양마단지)_내역적용수량 6" xfId="31657"/>
    <cellStyle name="_인원계획표 _04.관로공_04.관로공_04.관로공(양마단지)_내역적용수량 7" xfId="31658"/>
    <cellStyle name="_인원계획표 _04.관로공_04.관로공_04.관로공(양마단지)_내역적용수량 8" xfId="31659"/>
    <cellStyle name="_인원계획표 _04.관로공_04.관로공_04.관로공_00.배수설비공" xfId="6911"/>
    <cellStyle name="_인원계획표 _04.관로공_04.관로공_04.관로공_00.배수설비공 2" xfId="31660"/>
    <cellStyle name="_인원계획표 _04.관로공_04.관로공_04.관로공_00.배수설비공 3" xfId="31661"/>
    <cellStyle name="_인원계획표 _04.관로공_04.관로공_04.관로공_00.배수설비공 4" xfId="31662"/>
    <cellStyle name="_인원계획표 _04.관로공_04.관로공_04.관로공_00.배수설비공 5" xfId="31663"/>
    <cellStyle name="_인원계획표 _04.관로공_04.관로공_04.관로공_00.배수설비공 6" xfId="31664"/>
    <cellStyle name="_인원계획표 _04.관로공_04.관로공_04.관로공_00.배수설비공 7" xfId="31665"/>
    <cellStyle name="_인원계획표 _04.관로공_04.관로공_04.관로공_00.배수설비공 8" xfId="31666"/>
    <cellStyle name="_인원계획표 _04.관로공_04.관로공_04.관로공_013.관로공(일과)" xfId="6912"/>
    <cellStyle name="_인원계획표 _04.관로공_04.관로공_04.관로공_013.관로공(일과) 2" xfId="31667"/>
    <cellStyle name="_인원계획표 _04.관로공_04.관로공_04.관로공_013.관로공(일과) 3" xfId="31668"/>
    <cellStyle name="_인원계획표 _04.관로공_04.관로공_04.관로공_013.관로공(일과) 4" xfId="31669"/>
    <cellStyle name="_인원계획표 _04.관로공_04.관로공_04.관로공_013.관로공(일과) 5" xfId="31670"/>
    <cellStyle name="_인원계획표 _04.관로공_04.관로공_04.관로공_013.관로공(일과) 6" xfId="31671"/>
    <cellStyle name="_인원계획표 _04.관로공_04.관로공_04.관로공_013.관로공(일과) 7" xfId="31672"/>
    <cellStyle name="_인원계획표 _04.관로공_04.관로공_04.관로공_013.관로공(일과) 8" xfId="31673"/>
    <cellStyle name="_인원계획표 _04.관로공_04.관로공_04.관로공_013.관로공(화순)" xfId="6913"/>
    <cellStyle name="_인원계획표 _04.관로공_04.관로공_04.관로공_013.관로공(화순) 2" xfId="31674"/>
    <cellStyle name="_인원계획표 _04.관로공_04.관로공_04.관로공_013.관로공(화순) 3" xfId="31675"/>
    <cellStyle name="_인원계획표 _04.관로공_04.관로공_04.관로공_013.관로공(화순) 4" xfId="31676"/>
    <cellStyle name="_인원계획표 _04.관로공_04.관로공_04.관로공_013.관로공(화순) 5" xfId="31677"/>
    <cellStyle name="_인원계획표 _04.관로공_04.관로공_04.관로공_013.관로공(화순) 6" xfId="31678"/>
    <cellStyle name="_인원계획표 _04.관로공_04.관로공_04.관로공_013.관로공(화순) 7" xfId="31679"/>
    <cellStyle name="_인원계획표 _04.관로공_04.관로공_04.관로공_013.관로공(화순) 8" xfId="31680"/>
    <cellStyle name="_인원계획표 _04.관로공_04.관로공_04.관로공_02.토공" xfId="6914"/>
    <cellStyle name="_인원계획표 _04.관로공_04.관로공_04.관로공_02.토공 2" xfId="31681"/>
    <cellStyle name="_인원계획표 _04.관로공_04.관로공_04.관로공_02.토공 3" xfId="31682"/>
    <cellStyle name="_인원계획표 _04.관로공_04.관로공_04.관로공_02.토공 4" xfId="31683"/>
    <cellStyle name="_인원계획표 _04.관로공_04.관로공_04.관로공_02.토공 5" xfId="31684"/>
    <cellStyle name="_인원계획표 _04.관로공_04.관로공_04.관로공_02.토공 6" xfId="31685"/>
    <cellStyle name="_인원계획표 _04.관로공_04.관로공_04.관로공_02.토공 7" xfId="31686"/>
    <cellStyle name="_인원계획표 _04.관로공_04.관로공_04.관로공_02.토공 8" xfId="31687"/>
    <cellStyle name="_인원계획표 _04.관로공_04.관로공_04.관로공_03.관로공" xfId="6915"/>
    <cellStyle name="_인원계획표 _04.관로공_04.관로공_04.관로공_03.관로공 2" xfId="31688"/>
    <cellStyle name="_인원계획표 _04.관로공_04.관로공_04.관로공_03.관로공 3" xfId="31689"/>
    <cellStyle name="_인원계획표 _04.관로공_04.관로공_04.관로공_03.관로공 4" xfId="31690"/>
    <cellStyle name="_인원계획표 _04.관로공_04.관로공_04.관로공_03.관로공 5" xfId="31691"/>
    <cellStyle name="_인원계획표 _04.관로공_04.관로공_04.관로공_03.관로공 6" xfId="31692"/>
    <cellStyle name="_인원계획표 _04.관로공_04.관로공_04.관로공_03.관로공 7" xfId="31693"/>
    <cellStyle name="_인원계획표 _04.관로공_04.관로공_04.관로공_03.관로공 8" xfId="31694"/>
    <cellStyle name="_인원계획표 _04.관로공_04.관로공_04.관로공_관로공BOQ" xfId="6916"/>
    <cellStyle name="_인원계획표 _04.관로공_04.관로공_04.관로공_관로공BOQ 2" xfId="31695"/>
    <cellStyle name="_인원계획표 _04.관로공_04.관로공_04.관로공_관로공BOQ 3" xfId="31696"/>
    <cellStyle name="_인원계획표 _04.관로공_04.관로공_04.관로공_관로공BOQ 4" xfId="31697"/>
    <cellStyle name="_인원계획표 _04.관로공_04.관로공_04.관로공_관로공BOQ 5" xfId="31698"/>
    <cellStyle name="_인원계획표 _04.관로공_04.관로공_04.관로공_관로공BOQ 6" xfId="31699"/>
    <cellStyle name="_인원계획표 _04.관로공_04.관로공_04.관로공_관로공BOQ 7" xfId="31700"/>
    <cellStyle name="_인원계획표 _04.관로공_04.관로공_04.관로공_관로공BOQ 8" xfId="31701"/>
    <cellStyle name="_인원계획표 _04.관로공_04.관로공_04.관로공_관로수량집계" xfId="6917"/>
    <cellStyle name="_인원계획표 _04.관로공_04.관로공_04.관로공_관로수량집계 2" xfId="31702"/>
    <cellStyle name="_인원계획표 _04.관로공_04.관로공_04.관로공_관로수량집계 3" xfId="31703"/>
    <cellStyle name="_인원계획표 _04.관로공_04.관로공_04.관로공_관로수량집계 4" xfId="31704"/>
    <cellStyle name="_인원계획표 _04.관로공_04.관로공_04.관로공_관로수량집계 5" xfId="31705"/>
    <cellStyle name="_인원계획표 _04.관로공_04.관로공_04.관로공_관로수량집계 6" xfId="31706"/>
    <cellStyle name="_인원계획표 _04.관로공_04.관로공_04.관로공_관로수량집계 7" xfId="31707"/>
    <cellStyle name="_인원계획표 _04.관로공_04.관로공_04.관로공_관로수량집계 8" xfId="31708"/>
    <cellStyle name="_인원계획표 _04.관로공_04.관로공_04.관로공_내역적용수량" xfId="6918"/>
    <cellStyle name="_인원계획표 _04.관로공_04.관로공_04.관로공_내역적용수량 2" xfId="31709"/>
    <cellStyle name="_인원계획표 _04.관로공_04.관로공_04.관로공_내역적용수량 3" xfId="31710"/>
    <cellStyle name="_인원계획표 _04.관로공_04.관로공_04.관로공_내역적용수량 4" xfId="31711"/>
    <cellStyle name="_인원계획표 _04.관로공_04.관로공_04.관로공_내역적용수량 5" xfId="31712"/>
    <cellStyle name="_인원계획표 _04.관로공_04.관로공_04.관로공_내역적용수량 6" xfId="31713"/>
    <cellStyle name="_인원계획표 _04.관로공_04.관로공_04.관로공_내역적용수량 7" xfId="31714"/>
    <cellStyle name="_인원계획표 _04.관로공_04.관로공_04.관로공_내역적용수량 8" xfId="31715"/>
    <cellStyle name="_인원계획표 _04.관로공_관로공BOQ" xfId="6919"/>
    <cellStyle name="_인원계획표 _04.관로공_관로공BOQ 2" xfId="31716"/>
    <cellStyle name="_인원계획표 _04.관로공_관로공BOQ 3" xfId="31717"/>
    <cellStyle name="_인원계획표 _04.관로공_관로공BOQ 4" xfId="31718"/>
    <cellStyle name="_인원계획표 _04.관로공_관로공BOQ 5" xfId="31719"/>
    <cellStyle name="_인원계획표 _04.관로공_관로공BOQ 6" xfId="31720"/>
    <cellStyle name="_인원계획표 _04.관로공_관로공BOQ 7" xfId="31721"/>
    <cellStyle name="_인원계획표 _04.관로공_관로공BOQ 8" xfId="31722"/>
    <cellStyle name="_인원계획표 _04.관로공_관로수량집계" xfId="6920"/>
    <cellStyle name="_인원계획표 _04.관로공_관로수량집계 2" xfId="31723"/>
    <cellStyle name="_인원계획표 _04.관로공_관로수량집계 3" xfId="31724"/>
    <cellStyle name="_인원계획표 _04.관로공_관로수량집계 4" xfId="31725"/>
    <cellStyle name="_인원계획표 _04.관로공_관로수량집계 5" xfId="31726"/>
    <cellStyle name="_인원계획표 _04.관로공_관로수량집계 6" xfId="31727"/>
    <cellStyle name="_인원계획표 _04.관로공_관로수량집계 7" xfId="31728"/>
    <cellStyle name="_인원계획표 _04.관로공_관로수량집계 8" xfId="31729"/>
    <cellStyle name="_인원계획표 _04.관로공_내역적용수량" xfId="6921"/>
    <cellStyle name="_인원계획표 _04.관로공_내역적용수량 2" xfId="31730"/>
    <cellStyle name="_인원계획표 _04.관로공_내역적용수량 3" xfId="31731"/>
    <cellStyle name="_인원계획표 _04.관로공_내역적용수량 4" xfId="31732"/>
    <cellStyle name="_인원계획표 _04.관로공_내역적용수량 5" xfId="31733"/>
    <cellStyle name="_인원계획표 _04.관로공_내역적용수량 6" xfId="31734"/>
    <cellStyle name="_인원계획표 _04.관로공_내역적용수량 7" xfId="31735"/>
    <cellStyle name="_인원계획표 _04.관로공_내역적용수량 8" xfId="31736"/>
    <cellStyle name="_인원계획표 _04.구조물공(완료-0308) " xfId="6922"/>
    <cellStyle name="_인원계획표 _04.포장공(2-4공구)" xfId="6923"/>
    <cellStyle name="_인원계획표 _04.포장공(2-4공구) 10" xfId="31737"/>
    <cellStyle name="_인원계획표 _04.포장공(2-4공구) 11" xfId="31738"/>
    <cellStyle name="_인원계획표 _04.포장공(2-4공구) 12" xfId="31739"/>
    <cellStyle name="_인원계획표 _04.포장공(2-4공구) 13" xfId="31740"/>
    <cellStyle name="_인원계획표 _04.포장공(2-4공구) 14" xfId="31741"/>
    <cellStyle name="_인원계획표 _04.포장공(2-4공구) 15" xfId="31742"/>
    <cellStyle name="_인원계획표 _04.포장공(2-4공구) 16" xfId="31743"/>
    <cellStyle name="_인원계획표 _04.포장공(2-4공구) 17" xfId="31744"/>
    <cellStyle name="_인원계획표 _04.포장공(2-4공구) 2" xfId="6924"/>
    <cellStyle name="_인원계획표 _04.포장공(2-4공구) 3" xfId="31745"/>
    <cellStyle name="_인원계획표 _04.포장공(2-4공구) 4" xfId="31746"/>
    <cellStyle name="_인원계획표 _04.포장공(2-4공구) 5" xfId="31747"/>
    <cellStyle name="_인원계획표 _04.포장공(2-4공구) 6" xfId="31748"/>
    <cellStyle name="_인원계획표 _04.포장공(2-4공구) 7" xfId="31749"/>
    <cellStyle name="_인원계획표 _04.포장공(2-4공구) 8" xfId="31750"/>
    <cellStyle name="_인원계획표 _04.포장공(2-4공구) 9" xfId="31751"/>
    <cellStyle name="_인원계획표 _04.포장공(2-4공구)_017.포장공(하모)" xfId="31752"/>
    <cellStyle name="_인원계획표 _04.포장공(2-4공구)_017.포장공(하모) 2" xfId="31753"/>
    <cellStyle name="_인원계획표 _04.포장공(2-4공구)_017.포장공(하모) 3" xfId="31754"/>
    <cellStyle name="_인원계획표 _04.포장공(2-4공구)_017.포장공(하모) 4" xfId="31755"/>
    <cellStyle name="_인원계획표 _04.포장공(2-4공구)_017.포장공(하모) 5" xfId="31756"/>
    <cellStyle name="_인원계획표 _04.포장공(2-4공구)_017.포장공(하모) 6" xfId="31757"/>
    <cellStyle name="_인원계획표 _04.포장공(2-4공구)_017.포장공(하모) 7" xfId="31758"/>
    <cellStyle name="_인원계획표 _04.포장공(2-4공구)_017.포장공(하모) 8" xfId="31759"/>
    <cellStyle name="_인원계획표 _04.포장공(2-4공구)_04.구조물공" xfId="6925"/>
    <cellStyle name="_인원계획표 _04.포장공(2-4공구)_04.구조물공 2" xfId="31760"/>
    <cellStyle name="_인원계획표 _04.포장공(2-4공구)_04.구조물공 3" xfId="31761"/>
    <cellStyle name="_인원계획표 _04.포장공(2-4공구)_04.구조물공 4" xfId="31762"/>
    <cellStyle name="_인원계획표 _04.포장공(2-4공구)_04.구조물공 5" xfId="31763"/>
    <cellStyle name="_인원계획표 _04.포장공(2-4공구)_04.구조물공 6" xfId="31764"/>
    <cellStyle name="_인원계획표 _04.포장공(2-4공구)_04.구조물공 7" xfId="31765"/>
    <cellStyle name="_인원계획표 _04.포장공(2-4공구)_04.구조물공 8" xfId="31766"/>
    <cellStyle name="_인원계획표 _04.포장공(2-4공구)_사본 - 05.포장공" xfId="6926"/>
    <cellStyle name="_인원계획표 _04.포장공(2-4공구)_사본 - 05.포장공 2" xfId="31767"/>
    <cellStyle name="_인원계획표 _04.포장공(2-4공구)_사본 - 05.포장공 3" xfId="31768"/>
    <cellStyle name="_인원계획표 _04.포장공(2-4공구)_사본 - 05.포장공 4" xfId="31769"/>
    <cellStyle name="_인원계획표 _04.포장공(2-4공구)_사본 - 05.포장공 5" xfId="31770"/>
    <cellStyle name="_인원계획표 _04.포장공(2-4공구)_사본 - 05.포장공 6" xfId="31771"/>
    <cellStyle name="_인원계획표 _04.포장공(2-4공구)_사본 - 05.포장공 7" xfId="31772"/>
    <cellStyle name="_인원계획표 _04.포장공(2-4공구)_사본 - 05.포장공 8" xfId="31773"/>
    <cellStyle name="_인원계획표 _04.포장공(2-4공구)_포장공BOQ" xfId="6927"/>
    <cellStyle name="_인원계획표 _04.포장공(2-4공구)_포장공BOQ 2" xfId="31774"/>
    <cellStyle name="_인원계획표 _04.포장공(2-4공구)_포장공BOQ 3" xfId="31775"/>
    <cellStyle name="_인원계획표 _04.포장공(2-4공구)_포장공BOQ 4" xfId="31776"/>
    <cellStyle name="_인원계획표 _04.포장공(2-4공구)_포장공BOQ 5" xfId="31777"/>
    <cellStyle name="_인원계획표 _04.포장공(2-4공구)_포장공BOQ 6" xfId="31778"/>
    <cellStyle name="_인원계획표 _04.포장공(2-4공구)_포장공BOQ 7" xfId="31779"/>
    <cellStyle name="_인원계획표 _04.포장공(2-4공구)_포장공BOQ 8" xfId="31780"/>
    <cellStyle name="_인원계획표 _04.포장공(2-4공구)_포장수량집계" xfId="6928"/>
    <cellStyle name="_인원계획표 _04.포장공(2-4공구)_포장수량집계 2" xfId="31781"/>
    <cellStyle name="_인원계획표 _04.포장공(2-4공구)_포장수량집계 3" xfId="31782"/>
    <cellStyle name="_인원계획표 _04.포장공(2-4공구)_포장수량집계 4" xfId="31783"/>
    <cellStyle name="_인원계획표 _04.포장공(2-4공구)_포장수량집계 5" xfId="31784"/>
    <cellStyle name="_인원계획표 _04.포장공(2-4공구)_포장수량집계 6" xfId="31785"/>
    <cellStyle name="_인원계획표 _04.포장공(2-4공구)_포장수량집계 7" xfId="31786"/>
    <cellStyle name="_인원계획표 _04.포장공(2-4공구)_포장수량집계 8" xfId="31787"/>
    <cellStyle name="_인원계획표 _04-오수연결관(SH)" xfId="31788"/>
    <cellStyle name="_인원계획표 _04-오수연결관(SH)_02-2-토공(오수연결관 SH)" xfId="31789"/>
    <cellStyle name="_인원계획표 _04-오수연결관(SH)_02-2-토공(오수연결관 SH)_03-관부설공" xfId="31790"/>
    <cellStyle name="_인원계획표 _04-오수연결관(SH)_03-관부설공" xfId="31791"/>
    <cellStyle name="_인원계획표 _04-오수연결관(WS)" xfId="31792"/>
    <cellStyle name="_인원계획표 _04-오수연결관(WS)_03-관부설공" xfId="31793"/>
    <cellStyle name="_인원계획표 _05.구조물공" xfId="6929"/>
    <cellStyle name="_인원계획표 _05.구조물공 2" xfId="6930"/>
    <cellStyle name="_인원계획표 _05.구조물공 3" xfId="31794"/>
    <cellStyle name="_인원계획표 _05.구조물공 4" xfId="31795"/>
    <cellStyle name="_인원계획표 _05.구조물공 5" xfId="31796"/>
    <cellStyle name="_인원계획표 _05.구조물공 6" xfId="31797"/>
    <cellStyle name="_인원계획표 _05.구조물공 7" xfId="31798"/>
    <cellStyle name="_인원계획표 _05.구조물공 8" xfId="31799"/>
    <cellStyle name="_인원계획표 _05.구조물공_00.배수설비공" xfId="6931"/>
    <cellStyle name="_인원계획표 _05.구조물공_00.배수설비공 2" xfId="31800"/>
    <cellStyle name="_인원계획표 _05.구조물공_00.배수설비공 3" xfId="31801"/>
    <cellStyle name="_인원계획표 _05.구조물공_00.배수설비공 4" xfId="31802"/>
    <cellStyle name="_인원계획표 _05.구조물공_00.배수설비공 5" xfId="31803"/>
    <cellStyle name="_인원계획표 _05.구조물공_00.배수설비공 6" xfId="31804"/>
    <cellStyle name="_인원계획표 _05.구조물공_00.배수설비공 7" xfId="31805"/>
    <cellStyle name="_인원계획표 _05.구조물공_00.배수설비공 8" xfId="31806"/>
    <cellStyle name="_인원계획표 _05.구조물공_013.관로공(일과)" xfId="6932"/>
    <cellStyle name="_인원계획표 _05.구조물공_013.관로공(일과) 2" xfId="31807"/>
    <cellStyle name="_인원계획표 _05.구조물공_013.관로공(일과) 3" xfId="31808"/>
    <cellStyle name="_인원계획표 _05.구조물공_013.관로공(일과) 4" xfId="31809"/>
    <cellStyle name="_인원계획표 _05.구조물공_013.관로공(일과) 5" xfId="31810"/>
    <cellStyle name="_인원계획표 _05.구조물공_013.관로공(일과) 6" xfId="31811"/>
    <cellStyle name="_인원계획표 _05.구조물공_013.관로공(일과) 7" xfId="31812"/>
    <cellStyle name="_인원계획표 _05.구조물공_013.관로공(일과) 8" xfId="31813"/>
    <cellStyle name="_인원계획표 _05.구조물공_013.관로공(화순)" xfId="6933"/>
    <cellStyle name="_인원계획표 _05.구조물공_013.관로공(화순) 2" xfId="31814"/>
    <cellStyle name="_인원계획표 _05.구조물공_013.관로공(화순) 3" xfId="31815"/>
    <cellStyle name="_인원계획표 _05.구조물공_013.관로공(화순) 4" xfId="31816"/>
    <cellStyle name="_인원계획표 _05.구조물공_013.관로공(화순) 5" xfId="31817"/>
    <cellStyle name="_인원계획표 _05.구조물공_013.관로공(화순) 6" xfId="31818"/>
    <cellStyle name="_인원계획표 _05.구조물공_013.관로공(화순) 7" xfId="31819"/>
    <cellStyle name="_인원계획표 _05.구조물공_013.관로공(화순) 8" xfId="31820"/>
    <cellStyle name="_인원계획표 _05.구조물공_02.토공" xfId="6934"/>
    <cellStyle name="_인원계획표 _05.구조물공_02.토공 2" xfId="31821"/>
    <cellStyle name="_인원계획표 _05.구조물공_02.토공 3" xfId="31822"/>
    <cellStyle name="_인원계획표 _05.구조물공_02.토공 4" xfId="31823"/>
    <cellStyle name="_인원계획표 _05.구조물공_02.토공 5" xfId="31824"/>
    <cellStyle name="_인원계획표 _05.구조물공_02.토공 6" xfId="31825"/>
    <cellStyle name="_인원계획표 _05.구조물공_02.토공 7" xfId="31826"/>
    <cellStyle name="_인원계획표 _05.구조물공_02.토공 8" xfId="31827"/>
    <cellStyle name="_인원계획표 _05.구조물공_03.관로공" xfId="6935"/>
    <cellStyle name="_인원계획표 _05.구조물공_03.관로공 2" xfId="31828"/>
    <cellStyle name="_인원계획표 _05.구조물공_03.관로공 3" xfId="31829"/>
    <cellStyle name="_인원계획표 _05.구조물공_03.관로공 4" xfId="31830"/>
    <cellStyle name="_인원계획표 _05.구조물공_03.관로공 5" xfId="31831"/>
    <cellStyle name="_인원계획표 _05.구조물공_03.관로공 6" xfId="31832"/>
    <cellStyle name="_인원계획표 _05.구조물공_03.관로공 7" xfId="31833"/>
    <cellStyle name="_인원계획표 _05.구조물공_03.관로공 8" xfId="31834"/>
    <cellStyle name="_인원계획표 _05.구조물공_관로공BOQ" xfId="6936"/>
    <cellStyle name="_인원계획표 _05.구조물공_관로공BOQ 2" xfId="31835"/>
    <cellStyle name="_인원계획표 _05.구조물공_관로공BOQ 3" xfId="31836"/>
    <cellStyle name="_인원계획표 _05.구조물공_관로공BOQ 4" xfId="31837"/>
    <cellStyle name="_인원계획표 _05.구조물공_관로공BOQ 5" xfId="31838"/>
    <cellStyle name="_인원계획표 _05.구조물공_관로공BOQ 6" xfId="31839"/>
    <cellStyle name="_인원계획표 _05.구조물공_관로공BOQ 7" xfId="31840"/>
    <cellStyle name="_인원계획표 _05.구조물공_관로공BOQ 8" xfId="31841"/>
    <cellStyle name="_인원계획표 _05.구조물공_관로수량집계" xfId="6937"/>
    <cellStyle name="_인원계획표 _05.구조물공_관로수량집계 2" xfId="31842"/>
    <cellStyle name="_인원계획표 _05.구조물공_관로수량집계 3" xfId="31843"/>
    <cellStyle name="_인원계획표 _05.구조물공_관로수량집계 4" xfId="31844"/>
    <cellStyle name="_인원계획표 _05.구조물공_관로수량집계 5" xfId="31845"/>
    <cellStyle name="_인원계획표 _05.구조물공_관로수량집계 6" xfId="31846"/>
    <cellStyle name="_인원계획표 _05.구조물공_관로수량집계 7" xfId="31847"/>
    <cellStyle name="_인원계획표 _05.구조물공_관로수량집계 8" xfId="31848"/>
    <cellStyle name="_인원계획표 _05.구조물공_내역적용수량" xfId="6938"/>
    <cellStyle name="_인원계획표 _05.구조물공_내역적용수량 2" xfId="31849"/>
    <cellStyle name="_인원계획표 _05.구조물공_내역적용수량 3" xfId="31850"/>
    <cellStyle name="_인원계획표 _05.구조물공_내역적용수량 4" xfId="31851"/>
    <cellStyle name="_인원계획표 _05.구조물공_내역적용수량 5" xfId="31852"/>
    <cellStyle name="_인원계획표 _05.구조물공_내역적용수량 6" xfId="31853"/>
    <cellStyle name="_인원계획표 _05.구조물공_내역적용수량 7" xfId="31854"/>
    <cellStyle name="_인원계획표 _05.구조물공_내역적용수량 8" xfId="31855"/>
    <cellStyle name="_인원계획표 _05.맨홀공(D구역)" xfId="6939"/>
    <cellStyle name="_인원계획표 _05.맨홀공(D구역) 2" xfId="6940"/>
    <cellStyle name="_인원계획표 _05.맨홀공(D구역) 3" xfId="31856"/>
    <cellStyle name="_인원계획표 _05.맨홀공(D구역) 4" xfId="31857"/>
    <cellStyle name="_인원계획표 _05.맨홀공(D구역) 5" xfId="31858"/>
    <cellStyle name="_인원계획표 _05.맨홀공(D구역) 6" xfId="31859"/>
    <cellStyle name="_인원계획표 _05.맨홀공(D구역) 7" xfId="31860"/>
    <cellStyle name="_인원계획표 _05.맨홀공(D구역) 8" xfId="31861"/>
    <cellStyle name="_인원계획표 _05.맨홀공(D구역)_00.배수설비공" xfId="6941"/>
    <cellStyle name="_인원계획표 _05.맨홀공(D구역)_00.배수설비공 2" xfId="31862"/>
    <cellStyle name="_인원계획표 _05.맨홀공(D구역)_00.배수설비공 3" xfId="31863"/>
    <cellStyle name="_인원계획표 _05.맨홀공(D구역)_00.배수설비공 4" xfId="31864"/>
    <cellStyle name="_인원계획표 _05.맨홀공(D구역)_00.배수설비공 5" xfId="31865"/>
    <cellStyle name="_인원계획표 _05.맨홀공(D구역)_00.배수설비공 6" xfId="31866"/>
    <cellStyle name="_인원계획표 _05.맨홀공(D구역)_00.배수설비공 7" xfId="31867"/>
    <cellStyle name="_인원계획표 _05.맨홀공(D구역)_00.배수설비공 8" xfId="31868"/>
    <cellStyle name="_인원계획표 _05.맨홀공(D구역)_01.가정배수관" xfId="6942"/>
    <cellStyle name="_인원계획표 _05.맨홀공(D구역)_01.가정배수관 2" xfId="31869"/>
    <cellStyle name="_인원계획표 _05.맨홀공(D구역)_01.가정배수관 3" xfId="31870"/>
    <cellStyle name="_인원계획표 _05.맨홀공(D구역)_01.가정배수관 4" xfId="31871"/>
    <cellStyle name="_인원계획표 _05.맨홀공(D구역)_01.가정배수관 5" xfId="31872"/>
    <cellStyle name="_인원계획표 _05.맨홀공(D구역)_01.가정배수관 6" xfId="31873"/>
    <cellStyle name="_인원계획표 _05.맨홀공(D구역)_01.가정배수관 7" xfId="31874"/>
    <cellStyle name="_인원계획표 _05.맨홀공(D구역)_01.가정배수관 8" xfId="31875"/>
    <cellStyle name="_인원계획표 _05.맨홀공(D구역)_01.맨홀공(1-1공구)" xfId="6943"/>
    <cellStyle name="_인원계획표 _05.맨홀공(D구역)_01.맨홀공(1-1공구) 2" xfId="31876"/>
    <cellStyle name="_인원계획표 _05.맨홀공(D구역)_01.맨홀공(1-1공구) 3" xfId="31877"/>
    <cellStyle name="_인원계획표 _05.맨홀공(D구역)_01.맨홀공(1-1공구) 4" xfId="31878"/>
    <cellStyle name="_인원계획표 _05.맨홀공(D구역)_01.맨홀공(1-1공구) 5" xfId="31879"/>
    <cellStyle name="_인원계획표 _05.맨홀공(D구역)_01.맨홀공(1-1공구) 6" xfId="31880"/>
    <cellStyle name="_인원계획표 _05.맨홀공(D구역)_01.맨홀공(1-1공구) 7" xfId="31881"/>
    <cellStyle name="_인원계획표 _05.맨홀공(D구역)_01.맨홀공(1-1공구) 8" xfId="31882"/>
    <cellStyle name="_인원계획표 _05.맨홀공(D구역)_013.관로공(일과)" xfId="6944"/>
    <cellStyle name="_인원계획표 _05.맨홀공(D구역)_013.관로공(일과) 2" xfId="31883"/>
    <cellStyle name="_인원계획표 _05.맨홀공(D구역)_013.관로공(일과) 3" xfId="31884"/>
    <cellStyle name="_인원계획표 _05.맨홀공(D구역)_013.관로공(일과) 4" xfId="31885"/>
    <cellStyle name="_인원계획표 _05.맨홀공(D구역)_013.관로공(일과) 5" xfId="31886"/>
    <cellStyle name="_인원계획표 _05.맨홀공(D구역)_013.관로공(일과) 6" xfId="31887"/>
    <cellStyle name="_인원계획표 _05.맨홀공(D구역)_013.관로공(일과) 7" xfId="31888"/>
    <cellStyle name="_인원계획표 _05.맨홀공(D구역)_013.관로공(일과) 8" xfId="31889"/>
    <cellStyle name="_인원계획표 _05.맨홀공(D구역)_013.관로공(화순)" xfId="6945"/>
    <cellStyle name="_인원계획표 _05.맨홀공(D구역)_013.관로공(화순) 2" xfId="31890"/>
    <cellStyle name="_인원계획표 _05.맨홀공(D구역)_013.관로공(화순) 3" xfId="31891"/>
    <cellStyle name="_인원계획표 _05.맨홀공(D구역)_013.관로공(화순) 4" xfId="31892"/>
    <cellStyle name="_인원계획표 _05.맨홀공(D구역)_013.관로공(화순) 5" xfId="31893"/>
    <cellStyle name="_인원계획표 _05.맨홀공(D구역)_013.관로공(화순) 6" xfId="31894"/>
    <cellStyle name="_인원계획표 _05.맨홀공(D구역)_013.관로공(화순) 7" xfId="31895"/>
    <cellStyle name="_인원계획표 _05.맨홀공(D구역)_013.관로공(화순) 8" xfId="31896"/>
    <cellStyle name="_인원계획표 _05.맨홀공(D구역)_017.포장공(하모)" xfId="6946"/>
    <cellStyle name="_인원계획표 _05.맨홀공(D구역)_017.포장공(하모) 2" xfId="31897"/>
    <cellStyle name="_인원계획표 _05.맨홀공(D구역)_017.포장공(하모) 3" xfId="31898"/>
    <cellStyle name="_인원계획표 _05.맨홀공(D구역)_017.포장공(하모) 4" xfId="31899"/>
    <cellStyle name="_인원계획표 _05.맨홀공(D구역)_017.포장공(하모) 5" xfId="31900"/>
    <cellStyle name="_인원계획표 _05.맨홀공(D구역)_017.포장공(하모) 6" xfId="31901"/>
    <cellStyle name="_인원계획표 _05.맨홀공(D구역)_017.포장공(하모) 7" xfId="31902"/>
    <cellStyle name="_인원계획표 _05.맨홀공(D구역)_017.포장공(하모) 8" xfId="31903"/>
    <cellStyle name="_인원계획표 _05.맨홀공(D구역)_02.오수연결관" xfId="6947"/>
    <cellStyle name="_인원계획표 _05.맨홀공(D구역)_02.오수연결관 2" xfId="31904"/>
    <cellStyle name="_인원계획표 _05.맨홀공(D구역)_02.오수연결관 3" xfId="31905"/>
    <cellStyle name="_인원계획표 _05.맨홀공(D구역)_02.오수연결관 4" xfId="31906"/>
    <cellStyle name="_인원계획표 _05.맨홀공(D구역)_02.오수연결관 5" xfId="31907"/>
    <cellStyle name="_인원계획표 _05.맨홀공(D구역)_02.오수연결관 6" xfId="31908"/>
    <cellStyle name="_인원계획표 _05.맨홀공(D구역)_02.오수연결관 7" xfId="31909"/>
    <cellStyle name="_인원계획표 _05.맨홀공(D구역)_02.오수연결관 8" xfId="31910"/>
    <cellStyle name="_인원계획표 _05.맨홀공(D구역)_02.오수연결관공" xfId="6948"/>
    <cellStyle name="_인원계획표 _05.맨홀공(D구역)_02.오수연결관공 2" xfId="31911"/>
    <cellStyle name="_인원계획표 _05.맨홀공(D구역)_02.오수연결관공 3" xfId="31912"/>
    <cellStyle name="_인원계획표 _05.맨홀공(D구역)_02.오수연결관공 4" xfId="31913"/>
    <cellStyle name="_인원계획표 _05.맨홀공(D구역)_02.오수연결관공 5" xfId="31914"/>
    <cellStyle name="_인원계획표 _05.맨홀공(D구역)_02.오수연결관공 6" xfId="31915"/>
    <cellStyle name="_인원계획표 _05.맨홀공(D구역)_02.오수연결관공 7" xfId="31916"/>
    <cellStyle name="_인원계획표 _05.맨홀공(D구역)_02.오수연결관공 8" xfId="31917"/>
    <cellStyle name="_인원계획표 _05.맨홀공(D구역)_02.토공" xfId="6949"/>
    <cellStyle name="_인원계획표 _05.맨홀공(D구역)_02.토공 2" xfId="31918"/>
    <cellStyle name="_인원계획표 _05.맨홀공(D구역)_02.토공 3" xfId="31919"/>
    <cellStyle name="_인원계획표 _05.맨홀공(D구역)_02.토공 4" xfId="31920"/>
    <cellStyle name="_인원계획표 _05.맨홀공(D구역)_02.토공 5" xfId="31921"/>
    <cellStyle name="_인원계획표 _05.맨홀공(D구역)_02.토공 6" xfId="31922"/>
    <cellStyle name="_인원계획표 _05.맨홀공(D구역)_02.토공 7" xfId="31923"/>
    <cellStyle name="_인원계획표 _05.맨홀공(D구역)_02.토공 8" xfId="31924"/>
    <cellStyle name="_인원계획표 _05.맨홀공(D구역)_03.관로공" xfId="6950"/>
    <cellStyle name="_인원계획표 _05.맨홀공(D구역)_03.관로공 2" xfId="31925"/>
    <cellStyle name="_인원계획표 _05.맨홀공(D구역)_03.관로공 3" xfId="31926"/>
    <cellStyle name="_인원계획표 _05.맨홀공(D구역)_03.관로공 4" xfId="31927"/>
    <cellStyle name="_인원계획표 _05.맨홀공(D구역)_03.관로공 5" xfId="31928"/>
    <cellStyle name="_인원계획표 _05.맨홀공(D구역)_03.관로공 6" xfId="31929"/>
    <cellStyle name="_인원계획표 _05.맨홀공(D구역)_03.관로공 7" xfId="31930"/>
    <cellStyle name="_인원계획표 _05.맨홀공(D구역)_03.관로공 8" xfId="31931"/>
    <cellStyle name="_인원계획표 _05.맨홀공(D구역)_032.가정배수관" xfId="6951"/>
    <cellStyle name="_인원계획표 _05.맨홀공(D구역)_032.가정배수관 2" xfId="31932"/>
    <cellStyle name="_인원계획표 _05.맨홀공(D구역)_032.가정배수관 3" xfId="31933"/>
    <cellStyle name="_인원계획표 _05.맨홀공(D구역)_032.가정배수관 4" xfId="31934"/>
    <cellStyle name="_인원계획표 _05.맨홀공(D구역)_032.가정배수관 5" xfId="31935"/>
    <cellStyle name="_인원계획표 _05.맨홀공(D구역)_032.가정배수관 6" xfId="31936"/>
    <cellStyle name="_인원계획표 _05.맨홀공(D구역)_032.가정배수관 7" xfId="31937"/>
    <cellStyle name="_인원계획표 _05.맨홀공(D구역)_032.가정배수관 8" xfId="31938"/>
    <cellStyle name="_인원계획표 _05.맨홀공(D구역)_033.오수연결관(영락)" xfId="6952"/>
    <cellStyle name="_인원계획표 _05.맨홀공(D구역)_033.오수연결관(영락) 2" xfId="31939"/>
    <cellStyle name="_인원계획표 _05.맨홀공(D구역)_033.오수연결관(영락) 3" xfId="31940"/>
    <cellStyle name="_인원계획표 _05.맨홀공(D구역)_033.오수연결관(영락) 4" xfId="31941"/>
    <cellStyle name="_인원계획표 _05.맨홀공(D구역)_033.오수연결관(영락) 5" xfId="31942"/>
    <cellStyle name="_인원계획표 _05.맨홀공(D구역)_033.오수연결관(영락) 6" xfId="31943"/>
    <cellStyle name="_인원계획표 _05.맨홀공(D구역)_033.오수연결관(영락) 7" xfId="31944"/>
    <cellStyle name="_인원계획표 _05.맨홀공(D구역)_033.오수연결관(영락) 8" xfId="31945"/>
    <cellStyle name="_인원계획표 _05.맨홀공(D구역)_033.오수연결관(일과)" xfId="6953"/>
    <cellStyle name="_인원계획표 _05.맨홀공(D구역)_033.오수연결관(일과) 2" xfId="31946"/>
    <cellStyle name="_인원계획표 _05.맨홀공(D구역)_033.오수연결관(일과) 3" xfId="31947"/>
    <cellStyle name="_인원계획표 _05.맨홀공(D구역)_033.오수연결관(일과) 4" xfId="31948"/>
    <cellStyle name="_인원계획표 _05.맨홀공(D구역)_033.오수연결관(일과) 5" xfId="31949"/>
    <cellStyle name="_인원계획표 _05.맨홀공(D구역)_033.오수연결관(일과) 6" xfId="31950"/>
    <cellStyle name="_인원계획표 _05.맨홀공(D구역)_033.오수연결관(일과) 7" xfId="31951"/>
    <cellStyle name="_인원계획표 _05.맨홀공(D구역)_033.오수연결관(일과) 8" xfId="31952"/>
    <cellStyle name="_인원계획표 _05.맨홀공(D구역)_033.오수연결관(하모)" xfId="6954"/>
    <cellStyle name="_인원계획표 _05.맨홀공(D구역)_033.오수연결관(하모) 2" xfId="31953"/>
    <cellStyle name="_인원계획표 _05.맨홀공(D구역)_033.오수연결관(하모) 3" xfId="31954"/>
    <cellStyle name="_인원계획표 _05.맨홀공(D구역)_033.오수연결관(하모) 4" xfId="31955"/>
    <cellStyle name="_인원계획표 _05.맨홀공(D구역)_033.오수연결관(하모) 5" xfId="31956"/>
    <cellStyle name="_인원계획표 _05.맨홀공(D구역)_033.오수연결관(하모) 6" xfId="31957"/>
    <cellStyle name="_인원계획표 _05.맨홀공(D구역)_033.오수연결관(하모) 7" xfId="31958"/>
    <cellStyle name="_인원계획표 _05.맨홀공(D구역)_033.오수연결관(하모) 8" xfId="31959"/>
    <cellStyle name="_인원계획표 _05.맨홀공(D구역)_033.오수연결관(화순)" xfId="6955"/>
    <cellStyle name="_인원계획표 _05.맨홀공(D구역)_033.오수연결관(화순) 2" xfId="31960"/>
    <cellStyle name="_인원계획표 _05.맨홀공(D구역)_033.오수연결관(화순) 3" xfId="31961"/>
    <cellStyle name="_인원계획표 _05.맨홀공(D구역)_033.오수연결관(화순) 4" xfId="31962"/>
    <cellStyle name="_인원계획표 _05.맨홀공(D구역)_033.오수연결관(화순) 5" xfId="31963"/>
    <cellStyle name="_인원계획표 _05.맨홀공(D구역)_033.오수연결관(화순) 6" xfId="31964"/>
    <cellStyle name="_인원계획표 _05.맨홀공(D구역)_033.오수연결관(화순) 7" xfId="31965"/>
    <cellStyle name="_인원계획표 _05.맨홀공(D구역)_033.오수연결관(화순) 8" xfId="31966"/>
    <cellStyle name="_인원계획표 _05.맨홀공(D구역)_041.부대공(화순)" xfId="6956"/>
    <cellStyle name="_인원계획표 _05.맨홀공(D구역)_041.부대공(화순) 2" xfId="31967"/>
    <cellStyle name="_인원계획표 _05.맨홀공(D구역)_041.부대공(화순) 3" xfId="31968"/>
    <cellStyle name="_인원계획표 _05.맨홀공(D구역)_041.부대공(화순) 4" xfId="31969"/>
    <cellStyle name="_인원계획표 _05.맨홀공(D구역)_041.부대공(화순) 5" xfId="31970"/>
    <cellStyle name="_인원계획표 _05.맨홀공(D구역)_041.부대공(화순) 6" xfId="31971"/>
    <cellStyle name="_인원계획표 _05.맨홀공(D구역)_041.부대공(화순) 7" xfId="31972"/>
    <cellStyle name="_인원계획표 _05.맨홀공(D구역)_041.부대공(화순) 8" xfId="31973"/>
    <cellStyle name="_인원계획표 _05.맨홀공(D구역)_관로공BOQ" xfId="6957"/>
    <cellStyle name="_인원계획표 _05.맨홀공(D구역)_관로공BOQ 2" xfId="31974"/>
    <cellStyle name="_인원계획표 _05.맨홀공(D구역)_관로공BOQ 3" xfId="31975"/>
    <cellStyle name="_인원계획표 _05.맨홀공(D구역)_관로공BOQ 4" xfId="31976"/>
    <cellStyle name="_인원계획표 _05.맨홀공(D구역)_관로공BOQ 5" xfId="31977"/>
    <cellStyle name="_인원계획표 _05.맨홀공(D구역)_관로공BOQ 6" xfId="31978"/>
    <cellStyle name="_인원계획표 _05.맨홀공(D구역)_관로공BOQ 7" xfId="31979"/>
    <cellStyle name="_인원계획표 _05.맨홀공(D구역)_관로공BOQ 8" xfId="31980"/>
    <cellStyle name="_인원계획표 _05.맨홀공(D구역)_관로수량집계" xfId="6958"/>
    <cellStyle name="_인원계획표 _05.맨홀공(D구역)_관로수량집계 2" xfId="31981"/>
    <cellStyle name="_인원계획표 _05.맨홀공(D구역)_관로수량집계 3" xfId="31982"/>
    <cellStyle name="_인원계획표 _05.맨홀공(D구역)_관로수량집계 4" xfId="31983"/>
    <cellStyle name="_인원계획표 _05.맨홀공(D구역)_관로수량집계 5" xfId="31984"/>
    <cellStyle name="_인원계획표 _05.맨홀공(D구역)_관로수량집계 6" xfId="31985"/>
    <cellStyle name="_인원계획표 _05.맨홀공(D구역)_관로수량집계 7" xfId="31986"/>
    <cellStyle name="_인원계획표 _05.맨홀공(D구역)_관로수량집계 8" xfId="31987"/>
    <cellStyle name="_인원계획표 _05.맨홀공(D구역)_내역적용수량" xfId="6959"/>
    <cellStyle name="_인원계획표 _05.맨홀공(D구역)_내역적용수량 2" xfId="31988"/>
    <cellStyle name="_인원계획표 _05.맨홀공(D구역)_내역적용수량 3" xfId="31989"/>
    <cellStyle name="_인원계획표 _05.맨홀공(D구역)_내역적용수량 4" xfId="31990"/>
    <cellStyle name="_인원계획표 _05.맨홀공(D구역)_내역적용수량 5" xfId="31991"/>
    <cellStyle name="_인원계획표 _05.맨홀공(D구역)_내역적용수량 6" xfId="31992"/>
    <cellStyle name="_인원계획표 _05.맨홀공(D구역)_내역적용수량 7" xfId="31993"/>
    <cellStyle name="_인원계획표 _05.맨홀공(D구역)_내역적용수량 8" xfId="31994"/>
    <cellStyle name="_인원계획표 _05.맨홀공(대평)" xfId="6960"/>
    <cellStyle name="_인원계획표 _05.맨홀공(대평) 2" xfId="6961"/>
    <cellStyle name="_인원계획표 _05.맨홀공(대평) 3" xfId="31995"/>
    <cellStyle name="_인원계획표 _05.맨홀공(대평) 4" xfId="31996"/>
    <cellStyle name="_인원계획표 _05.맨홀공(대평) 5" xfId="31997"/>
    <cellStyle name="_인원계획표 _05.맨홀공(대평) 6" xfId="31998"/>
    <cellStyle name="_인원계획표 _05.맨홀공(대평) 7" xfId="31999"/>
    <cellStyle name="_인원계획표 _05.맨홀공(대평) 8" xfId="32000"/>
    <cellStyle name="_인원계획표 _05.맨홀공(대평)_00.배수설비공" xfId="6962"/>
    <cellStyle name="_인원계획표 _05.맨홀공(대평)_00.배수설비공 2" xfId="32001"/>
    <cellStyle name="_인원계획표 _05.맨홀공(대평)_00.배수설비공 3" xfId="32002"/>
    <cellStyle name="_인원계획표 _05.맨홀공(대평)_00.배수설비공 4" xfId="32003"/>
    <cellStyle name="_인원계획표 _05.맨홀공(대평)_00.배수설비공 5" xfId="32004"/>
    <cellStyle name="_인원계획표 _05.맨홀공(대평)_00.배수설비공 6" xfId="32005"/>
    <cellStyle name="_인원계획표 _05.맨홀공(대평)_00.배수설비공 7" xfId="32006"/>
    <cellStyle name="_인원계획표 _05.맨홀공(대평)_00.배수설비공 8" xfId="32007"/>
    <cellStyle name="_인원계획표 _05.맨홀공(대평)_01.가정배수관" xfId="6963"/>
    <cellStyle name="_인원계획표 _05.맨홀공(대평)_01.가정배수관 2" xfId="32008"/>
    <cellStyle name="_인원계획표 _05.맨홀공(대평)_01.가정배수관 3" xfId="32009"/>
    <cellStyle name="_인원계획표 _05.맨홀공(대평)_01.가정배수관 4" xfId="32010"/>
    <cellStyle name="_인원계획표 _05.맨홀공(대평)_01.가정배수관 5" xfId="32011"/>
    <cellStyle name="_인원계획표 _05.맨홀공(대평)_01.가정배수관 6" xfId="32012"/>
    <cellStyle name="_인원계획표 _05.맨홀공(대평)_01.가정배수관 7" xfId="32013"/>
    <cellStyle name="_인원계획표 _05.맨홀공(대평)_01.가정배수관 8" xfId="32014"/>
    <cellStyle name="_인원계획표 _05.맨홀공(대평)_01.맨홀공(1-1공구)" xfId="6964"/>
    <cellStyle name="_인원계획표 _05.맨홀공(대평)_01.맨홀공(1-1공구) 2" xfId="32015"/>
    <cellStyle name="_인원계획표 _05.맨홀공(대평)_01.맨홀공(1-1공구) 3" xfId="32016"/>
    <cellStyle name="_인원계획표 _05.맨홀공(대평)_01.맨홀공(1-1공구) 4" xfId="32017"/>
    <cellStyle name="_인원계획표 _05.맨홀공(대평)_01.맨홀공(1-1공구) 5" xfId="32018"/>
    <cellStyle name="_인원계획표 _05.맨홀공(대평)_01.맨홀공(1-1공구) 6" xfId="32019"/>
    <cellStyle name="_인원계획표 _05.맨홀공(대평)_01.맨홀공(1-1공구) 7" xfId="32020"/>
    <cellStyle name="_인원계획표 _05.맨홀공(대평)_01.맨홀공(1-1공구) 8" xfId="32021"/>
    <cellStyle name="_인원계획표 _05.맨홀공(대평)_013.관로공(일과)" xfId="6965"/>
    <cellStyle name="_인원계획표 _05.맨홀공(대평)_013.관로공(일과) 2" xfId="32022"/>
    <cellStyle name="_인원계획표 _05.맨홀공(대평)_013.관로공(일과) 3" xfId="32023"/>
    <cellStyle name="_인원계획표 _05.맨홀공(대평)_013.관로공(일과) 4" xfId="32024"/>
    <cellStyle name="_인원계획표 _05.맨홀공(대평)_013.관로공(일과) 5" xfId="32025"/>
    <cellStyle name="_인원계획표 _05.맨홀공(대평)_013.관로공(일과) 6" xfId="32026"/>
    <cellStyle name="_인원계획표 _05.맨홀공(대평)_013.관로공(일과) 7" xfId="32027"/>
    <cellStyle name="_인원계획표 _05.맨홀공(대평)_013.관로공(일과) 8" xfId="32028"/>
    <cellStyle name="_인원계획표 _05.맨홀공(대평)_013.관로공(화순)" xfId="6966"/>
    <cellStyle name="_인원계획표 _05.맨홀공(대평)_013.관로공(화순) 2" xfId="32029"/>
    <cellStyle name="_인원계획표 _05.맨홀공(대평)_013.관로공(화순) 3" xfId="32030"/>
    <cellStyle name="_인원계획표 _05.맨홀공(대평)_013.관로공(화순) 4" xfId="32031"/>
    <cellStyle name="_인원계획표 _05.맨홀공(대평)_013.관로공(화순) 5" xfId="32032"/>
    <cellStyle name="_인원계획표 _05.맨홀공(대평)_013.관로공(화순) 6" xfId="32033"/>
    <cellStyle name="_인원계획표 _05.맨홀공(대평)_013.관로공(화순) 7" xfId="32034"/>
    <cellStyle name="_인원계획표 _05.맨홀공(대평)_013.관로공(화순) 8" xfId="32035"/>
    <cellStyle name="_인원계획표 _05.맨홀공(대평)_017.포장공(하모)" xfId="6967"/>
    <cellStyle name="_인원계획표 _05.맨홀공(대평)_017.포장공(하모) 2" xfId="32036"/>
    <cellStyle name="_인원계획표 _05.맨홀공(대평)_017.포장공(하모) 3" xfId="32037"/>
    <cellStyle name="_인원계획표 _05.맨홀공(대평)_017.포장공(하모) 4" xfId="32038"/>
    <cellStyle name="_인원계획표 _05.맨홀공(대평)_017.포장공(하모) 5" xfId="32039"/>
    <cellStyle name="_인원계획표 _05.맨홀공(대평)_017.포장공(하모) 6" xfId="32040"/>
    <cellStyle name="_인원계획표 _05.맨홀공(대평)_017.포장공(하모) 7" xfId="32041"/>
    <cellStyle name="_인원계획표 _05.맨홀공(대평)_017.포장공(하모) 8" xfId="32042"/>
    <cellStyle name="_인원계획표 _05.맨홀공(대평)_02.오수연결관" xfId="6968"/>
    <cellStyle name="_인원계획표 _05.맨홀공(대평)_02.오수연결관 2" xfId="32043"/>
    <cellStyle name="_인원계획표 _05.맨홀공(대평)_02.오수연결관 3" xfId="32044"/>
    <cellStyle name="_인원계획표 _05.맨홀공(대평)_02.오수연결관 4" xfId="32045"/>
    <cellStyle name="_인원계획표 _05.맨홀공(대평)_02.오수연결관 5" xfId="32046"/>
    <cellStyle name="_인원계획표 _05.맨홀공(대평)_02.오수연결관 6" xfId="32047"/>
    <cellStyle name="_인원계획표 _05.맨홀공(대평)_02.오수연결관 7" xfId="32048"/>
    <cellStyle name="_인원계획표 _05.맨홀공(대평)_02.오수연결관 8" xfId="32049"/>
    <cellStyle name="_인원계획표 _05.맨홀공(대평)_02.오수연결관공" xfId="6969"/>
    <cellStyle name="_인원계획표 _05.맨홀공(대평)_02.오수연결관공 2" xfId="32050"/>
    <cellStyle name="_인원계획표 _05.맨홀공(대평)_02.오수연결관공 3" xfId="32051"/>
    <cellStyle name="_인원계획표 _05.맨홀공(대평)_02.오수연결관공 4" xfId="32052"/>
    <cellStyle name="_인원계획표 _05.맨홀공(대평)_02.오수연결관공 5" xfId="32053"/>
    <cellStyle name="_인원계획표 _05.맨홀공(대평)_02.오수연결관공 6" xfId="32054"/>
    <cellStyle name="_인원계획표 _05.맨홀공(대평)_02.오수연결관공 7" xfId="32055"/>
    <cellStyle name="_인원계획표 _05.맨홀공(대평)_02.오수연결관공 8" xfId="32056"/>
    <cellStyle name="_인원계획표 _05.맨홀공(대평)_02.토공" xfId="6970"/>
    <cellStyle name="_인원계획표 _05.맨홀공(대평)_02.토공 2" xfId="32057"/>
    <cellStyle name="_인원계획표 _05.맨홀공(대평)_02.토공 3" xfId="32058"/>
    <cellStyle name="_인원계획표 _05.맨홀공(대평)_02.토공 4" xfId="32059"/>
    <cellStyle name="_인원계획표 _05.맨홀공(대평)_02.토공 5" xfId="32060"/>
    <cellStyle name="_인원계획표 _05.맨홀공(대평)_02.토공 6" xfId="32061"/>
    <cellStyle name="_인원계획표 _05.맨홀공(대평)_02.토공 7" xfId="32062"/>
    <cellStyle name="_인원계획표 _05.맨홀공(대평)_02.토공 8" xfId="32063"/>
    <cellStyle name="_인원계획표 _05.맨홀공(대평)_03.관로공" xfId="6971"/>
    <cellStyle name="_인원계획표 _05.맨홀공(대평)_03.관로공 2" xfId="32064"/>
    <cellStyle name="_인원계획표 _05.맨홀공(대평)_03.관로공 3" xfId="32065"/>
    <cellStyle name="_인원계획표 _05.맨홀공(대평)_03.관로공 4" xfId="32066"/>
    <cellStyle name="_인원계획표 _05.맨홀공(대평)_03.관로공 5" xfId="32067"/>
    <cellStyle name="_인원계획표 _05.맨홀공(대평)_03.관로공 6" xfId="32068"/>
    <cellStyle name="_인원계획표 _05.맨홀공(대평)_03.관로공 7" xfId="32069"/>
    <cellStyle name="_인원계획표 _05.맨홀공(대평)_03.관로공 8" xfId="32070"/>
    <cellStyle name="_인원계획표 _05.맨홀공(대평)_032.가정배수관" xfId="6972"/>
    <cellStyle name="_인원계획표 _05.맨홀공(대평)_032.가정배수관 2" xfId="32071"/>
    <cellStyle name="_인원계획표 _05.맨홀공(대평)_032.가정배수관 3" xfId="32072"/>
    <cellStyle name="_인원계획표 _05.맨홀공(대평)_032.가정배수관 4" xfId="32073"/>
    <cellStyle name="_인원계획표 _05.맨홀공(대평)_032.가정배수관 5" xfId="32074"/>
    <cellStyle name="_인원계획표 _05.맨홀공(대평)_032.가정배수관 6" xfId="32075"/>
    <cellStyle name="_인원계획표 _05.맨홀공(대평)_032.가정배수관 7" xfId="32076"/>
    <cellStyle name="_인원계획표 _05.맨홀공(대평)_032.가정배수관 8" xfId="32077"/>
    <cellStyle name="_인원계획표 _05.맨홀공(대평)_033.오수연결관(영락)" xfId="6973"/>
    <cellStyle name="_인원계획표 _05.맨홀공(대평)_033.오수연결관(영락) 2" xfId="32078"/>
    <cellStyle name="_인원계획표 _05.맨홀공(대평)_033.오수연결관(영락) 3" xfId="32079"/>
    <cellStyle name="_인원계획표 _05.맨홀공(대평)_033.오수연결관(영락) 4" xfId="32080"/>
    <cellStyle name="_인원계획표 _05.맨홀공(대평)_033.오수연결관(영락) 5" xfId="32081"/>
    <cellStyle name="_인원계획표 _05.맨홀공(대평)_033.오수연결관(영락) 6" xfId="32082"/>
    <cellStyle name="_인원계획표 _05.맨홀공(대평)_033.오수연결관(영락) 7" xfId="32083"/>
    <cellStyle name="_인원계획표 _05.맨홀공(대평)_033.오수연결관(영락) 8" xfId="32084"/>
    <cellStyle name="_인원계획표 _05.맨홀공(대평)_033.오수연결관(일과)" xfId="6974"/>
    <cellStyle name="_인원계획표 _05.맨홀공(대평)_033.오수연결관(일과) 2" xfId="32085"/>
    <cellStyle name="_인원계획표 _05.맨홀공(대평)_033.오수연결관(일과) 3" xfId="32086"/>
    <cellStyle name="_인원계획표 _05.맨홀공(대평)_033.오수연결관(일과) 4" xfId="32087"/>
    <cellStyle name="_인원계획표 _05.맨홀공(대평)_033.오수연결관(일과) 5" xfId="32088"/>
    <cellStyle name="_인원계획표 _05.맨홀공(대평)_033.오수연결관(일과) 6" xfId="32089"/>
    <cellStyle name="_인원계획표 _05.맨홀공(대평)_033.오수연결관(일과) 7" xfId="32090"/>
    <cellStyle name="_인원계획표 _05.맨홀공(대평)_033.오수연결관(일과) 8" xfId="32091"/>
    <cellStyle name="_인원계획표 _05.맨홀공(대평)_033.오수연결관(하모)" xfId="6975"/>
    <cellStyle name="_인원계획표 _05.맨홀공(대평)_033.오수연결관(하모) 2" xfId="32092"/>
    <cellStyle name="_인원계획표 _05.맨홀공(대평)_033.오수연결관(하모) 3" xfId="32093"/>
    <cellStyle name="_인원계획표 _05.맨홀공(대평)_033.오수연결관(하모) 4" xfId="32094"/>
    <cellStyle name="_인원계획표 _05.맨홀공(대평)_033.오수연결관(하모) 5" xfId="32095"/>
    <cellStyle name="_인원계획표 _05.맨홀공(대평)_033.오수연결관(하모) 6" xfId="32096"/>
    <cellStyle name="_인원계획표 _05.맨홀공(대평)_033.오수연결관(하모) 7" xfId="32097"/>
    <cellStyle name="_인원계획표 _05.맨홀공(대평)_033.오수연결관(하모) 8" xfId="32098"/>
    <cellStyle name="_인원계획표 _05.맨홀공(대평)_033.오수연결관(화순)" xfId="6976"/>
    <cellStyle name="_인원계획표 _05.맨홀공(대평)_033.오수연결관(화순) 2" xfId="32099"/>
    <cellStyle name="_인원계획표 _05.맨홀공(대평)_033.오수연결관(화순) 3" xfId="32100"/>
    <cellStyle name="_인원계획표 _05.맨홀공(대평)_033.오수연결관(화순) 4" xfId="32101"/>
    <cellStyle name="_인원계획표 _05.맨홀공(대평)_033.오수연결관(화순) 5" xfId="32102"/>
    <cellStyle name="_인원계획표 _05.맨홀공(대평)_033.오수연결관(화순) 6" xfId="32103"/>
    <cellStyle name="_인원계획표 _05.맨홀공(대평)_033.오수연결관(화순) 7" xfId="32104"/>
    <cellStyle name="_인원계획표 _05.맨홀공(대평)_033.오수연결관(화순) 8" xfId="32105"/>
    <cellStyle name="_인원계획표 _05.맨홀공(대평)_04.관로공" xfId="6977"/>
    <cellStyle name="_인원계획표 _05.맨홀공(대평)_04.관로공 2" xfId="6978"/>
    <cellStyle name="_인원계획표 _05.맨홀공(대평)_04.관로공 3" xfId="32106"/>
    <cellStyle name="_인원계획표 _05.맨홀공(대평)_04.관로공 4" xfId="32107"/>
    <cellStyle name="_인원계획표 _05.맨홀공(대평)_04.관로공 5" xfId="32108"/>
    <cellStyle name="_인원계획표 _05.맨홀공(대평)_04.관로공 6" xfId="32109"/>
    <cellStyle name="_인원계획표 _05.맨홀공(대평)_04.관로공 7" xfId="32110"/>
    <cellStyle name="_인원계획표 _05.맨홀공(대평)_04.관로공 8" xfId="32111"/>
    <cellStyle name="_인원계획표 _05.맨홀공(대평)_04.관로공_00.배수설비공" xfId="6979"/>
    <cellStyle name="_인원계획표 _05.맨홀공(대평)_04.관로공_00.배수설비공 2" xfId="32112"/>
    <cellStyle name="_인원계획표 _05.맨홀공(대평)_04.관로공_00.배수설비공 3" xfId="32113"/>
    <cellStyle name="_인원계획표 _05.맨홀공(대평)_04.관로공_00.배수설비공 4" xfId="32114"/>
    <cellStyle name="_인원계획표 _05.맨홀공(대평)_04.관로공_00.배수설비공 5" xfId="32115"/>
    <cellStyle name="_인원계획표 _05.맨홀공(대평)_04.관로공_00.배수설비공 6" xfId="32116"/>
    <cellStyle name="_인원계획표 _05.맨홀공(대평)_04.관로공_00.배수설비공 7" xfId="32117"/>
    <cellStyle name="_인원계획표 _05.맨홀공(대평)_04.관로공_00.배수설비공 8" xfId="32118"/>
    <cellStyle name="_인원계획표 _05.맨홀공(대평)_04.관로공_01.관로공(주간)" xfId="6980"/>
    <cellStyle name="_인원계획표 _05.맨홀공(대평)_04.관로공_01.관로공(주간) 2" xfId="32119"/>
    <cellStyle name="_인원계획표 _05.맨홀공(대평)_04.관로공_01.관로공(주간) 3" xfId="32120"/>
    <cellStyle name="_인원계획표 _05.맨홀공(대평)_04.관로공_01.관로공(주간) 4" xfId="32121"/>
    <cellStyle name="_인원계획표 _05.맨홀공(대평)_04.관로공_01.관로공(주간) 5" xfId="32122"/>
    <cellStyle name="_인원계획표 _05.맨홀공(대평)_04.관로공_01.관로공(주간) 6" xfId="32123"/>
    <cellStyle name="_인원계획표 _05.맨홀공(대평)_04.관로공_01.관로공(주간) 7" xfId="32124"/>
    <cellStyle name="_인원계획표 _05.맨홀공(대평)_04.관로공_01.관로공(주간) 8" xfId="32125"/>
    <cellStyle name="_인원계획표 _05.맨홀공(대평)_04.관로공_01.관로공(주간)_013.관로공(일과)" xfId="6981"/>
    <cellStyle name="_인원계획표 _05.맨홀공(대평)_04.관로공_01.관로공(주간)_013.관로공(일과) 2" xfId="32126"/>
    <cellStyle name="_인원계획표 _05.맨홀공(대평)_04.관로공_01.관로공(주간)_013.관로공(일과) 3" xfId="32127"/>
    <cellStyle name="_인원계획표 _05.맨홀공(대평)_04.관로공_01.관로공(주간)_013.관로공(일과) 4" xfId="32128"/>
    <cellStyle name="_인원계획표 _05.맨홀공(대평)_04.관로공_01.관로공(주간)_013.관로공(일과) 5" xfId="32129"/>
    <cellStyle name="_인원계획표 _05.맨홀공(대평)_04.관로공_01.관로공(주간)_013.관로공(일과) 6" xfId="32130"/>
    <cellStyle name="_인원계획표 _05.맨홀공(대평)_04.관로공_01.관로공(주간)_013.관로공(일과) 7" xfId="32131"/>
    <cellStyle name="_인원계획표 _05.맨홀공(대평)_04.관로공_01.관로공(주간)_013.관로공(일과) 8" xfId="32132"/>
    <cellStyle name="_인원계획표 _05.맨홀공(대평)_04.관로공_01.관로공(주간)_013.관로공(화순)" xfId="6982"/>
    <cellStyle name="_인원계획표 _05.맨홀공(대평)_04.관로공_01.관로공(주간)_013.관로공(화순) 2" xfId="32133"/>
    <cellStyle name="_인원계획표 _05.맨홀공(대평)_04.관로공_01.관로공(주간)_013.관로공(화순) 3" xfId="32134"/>
    <cellStyle name="_인원계획표 _05.맨홀공(대평)_04.관로공_01.관로공(주간)_013.관로공(화순) 4" xfId="32135"/>
    <cellStyle name="_인원계획표 _05.맨홀공(대평)_04.관로공_01.관로공(주간)_013.관로공(화순) 5" xfId="32136"/>
    <cellStyle name="_인원계획표 _05.맨홀공(대평)_04.관로공_01.관로공(주간)_013.관로공(화순) 6" xfId="32137"/>
    <cellStyle name="_인원계획표 _05.맨홀공(대평)_04.관로공_01.관로공(주간)_013.관로공(화순) 7" xfId="32138"/>
    <cellStyle name="_인원계획표 _05.맨홀공(대평)_04.관로공_01.관로공(주간)_013.관로공(화순) 8" xfId="32139"/>
    <cellStyle name="_인원계획표 _05.맨홀공(대평)_04.관로공_01.관로공(주간)_03.관로공" xfId="6983"/>
    <cellStyle name="_인원계획표 _05.맨홀공(대평)_04.관로공_01.관로공(주간)_03.관로공 2" xfId="32140"/>
    <cellStyle name="_인원계획표 _05.맨홀공(대평)_04.관로공_01.관로공(주간)_03.관로공 3" xfId="32141"/>
    <cellStyle name="_인원계획표 _05.맨홀공(대평)_04.관로공_01.관로공(주간)_03.관로공 4" xfId="32142"/>
    <cellStyle name="_인원계획표 _05.맨홀공(대평)_04.관로공_01.관로공(주간)_03.관로공 5" xfId="32143"/>
    <cellStyle name="_인원계획표 _05.맨홀공(대평)_04.관로공_01.관로공(주간)_03.관로공 6" xfId="32144"/>
    <cellStyle name="_인원계획표 _05.맨홀공(대평)_04.관로공_01.관로공(주간)_03.관로공 7" xfId="32145"/>
    <cellStyle name="_인원계획표 _05.맨홀공(대평)_04.관로공_01.관로공(주간)_03.관로공 8" xfId="32146"/>
    <cellStyle name="_인원계획표 _05.맨홀공(대평)_04.관로공_01.관로공(주간)_관로공BOQ" xfId="6984"/>
    <cellStyle name="_인원계획표 _05.맨홀공(대평)_04.관로공_01.관로공(주간)_관로공BOQ 2" xfId="32147"/>
    <cellStyle name="_인원계획표 _05.맨홀공(대평)_04.관로공_01.관로공(주간)_관로공BOQ 3" xfId="32148"/>
    <cellStyle name="_인원계획표 _05.맨홀공(대평)_04.관로공_01.관로공(주간)_관로공BOQ 4" xfId="32149"/>
    <cellStyle name="_인원계획표 _05.맨홀공(대평)_04.관로공_01.관로공(주간)_관로공BOQ 5" xfId="32150"/>
    <cellStyle name="_인원계획표 _05.맨홀공(대평)_04.관로공_01.관로공(주간)_관로공BOQ 6" xfId="32151"/>
    <cellStyle name="_인원계획표 _05.맨홀공(대평)_04.관로공_01.관로공(주간)_관로공BOQ 7" xfId="32152"/>
    <cellStyle name="_인원계획표 _05.맨홀공(대평)_04.관로공_01.관로공(주간)_관로공BOQ 8" xfId="32153"/>
    <cellStyle name="_인원계획표 _05.맨홀공(대평)_04.관로공_01.관로공(주간)_관로수량집계" xfId="6985"/>
    <cellStyle name="_인원계획표 _05.맨홀공(대평)_04.관로공_01.관로공(주간)_관로수량집계 2" xfId="32154"/>
    <cellStyle name="_인원계획표 _05.맨홀공(대평)_04.관로공_01.관로공(주간)_관로수량집계 3" xfId="32155"/>
    <cellStyle name="_인원계획표 _05.맨홀공(대평)_04.관로공_01.관로공(주간)_관로수량집계 4" xfId="32156"/>
    <cellStyle name="_인원계획표 _05.맨홀공(대평)_04.관로공_01.관로공(주간)_관로수량집계 5" xfId="32157"/>
    <cellStyle name="_인원계획표 _05.맨홀공(대평)_04.관로공_01.관로공(주간)_관로수량집계 6" xfId="32158"/>
    <cellStyle name="_인원계획표 _05.맨홀공(대평)_04.관로공_01.관로공(주간)_관로수량집계 7" xfId="32159"/>
    <cellStyle name="_인원계획표 _05.맨홀공(대평)_04.관로공_01.관로공(주간)_관로수량집계 8" xfId="32160"/>
    <cellStyle name="_인원계획표 _05.맨홀공(대평)_04.관로공_01.관로공(주간)_내역적용수량" xfId="6986"/>
    <cellStyle name="_인원계획표 _05.맨홀공(대평)_04.관로공_01.관로공(주간)_내역적용수량 2" xfId="32161"/>
    <cellStyle name="_인원계획표 _05.맨홀공(대평)_04.관로공_01.관로공(주간)_내역적용수량 3" xfId="32162"/>
    <cellStyle name="_인원계획표 _05.맨홀공(대평)_04.관로공_01.관로공(주간)_내역적용수량 4" xfId="32163"/>
    <cellStyle name="_인원계획표 _05.맨홀공(대평)_04.관로공_01.관로공(주간)_내역적용수량 5" xfId="32164"/>
    <cellStyle name="_인원계획표 _05.맨홀공(대평)_04.관로공_01.관로공(주간)_내역적용수량 6" xfId="32165"/>
    <cellStyle name="_인원계획표 _05.맨홀공(대평)_04.관로공_01.관로공(주간)_내역적용수량 7" xfId="32166"/>
    <cellStyle name="_인원계획표 _05.맨홀공(대평)_04.관로공_01.관로공(주간)_내역적용수량 8" xfId="32167"/>
    <cellStyle name="_인원계획표 _05.맨홀공(대평)_04.관로공_01.관로공(주간-1구역)" xfId="6987"/>
    <cellStyle name="_인원계획표 _05.맨홀공(대평)_04.관로공_01.관로공(주간-1구역) 2" xfId="32168"/>
    <cellStyle name="_인원계획표 _05.맨홀공(대평)_04.관로공_01.관로공(주간-1구역) 3" xfId="32169"/>
    <cellStyle name="_인원계획표 _05.맨홀공(대평)_04.관로공_01.관로공(주간-1구역) 4" xfId="32170"/>
    <cellStyle name="_인원계획표 _05.맨홀공(대평)_04.관로공_01.관로공(주간-1구역) 5" xfId="32171"/>
    <cellStyle name="_인원계획표 _05.맨홀공(대평)_04.관로공_01.관로공(주간-1구역) 6" xfId="32172"/>
    <cellStyle name="_인원계획표 _05.맨홀공(대평)_04.관로공_01.관로공(주간-1구역) 7" xfId="32173"/>
    <cellStyle name="_인원계획표 _05.맨홀공(대평)_04.관로공_01.관로공(주간-1구역) 8" xfId="32174"/>
    <cellStyle name="_인원계획표 _05.맨홀공(대평)_04.관로공_01.관로공(주간-1구역)_013.관로공(일과)" xfId="6988"/>
    <cellStyle name="_인원계획표 _05.맨홀공(대평)_04.관로공_01.관로공(주간-1구역)_013.관로공(일과) 2" xfId="32175"/>
    <cellStyle name="_인원계획표 _05.맨홀공(대평)_04.관로공_01.관로공(주간-1구역)_013.관로공(일과) 3" xfId="32176"/>
    <cellStyle name="_인원계획표 _05.맨홀공(대평)_04.관로공_01.관로공(주간-1구역)_013.관로공(일과) 4" xfId="32177"/>
    <cellStyle name="_인원계획표 _05.맨홀공(대평)_04.관로공_01.관로공(주간-1구역)_013.관로공(일과) 5" xfId="32178"/>
    <cellStyle name="_인원계획표 _05.맨홀공(대평)_04.관로공_01.관로공(주간-1구역)_013.관로공(일과) 6" xfId="32179"/>
    <cellStyle name="_인원계획표 _05.맨홀공(대평)_04.관로공_01.관로공(주간-1구역)_013.관로공(일과) 7" xfId="32180"/>
    <cellStyle name="_인원계획표 _05.맨홀공(대평)_04.관로공_01.관로공(주간-1구역)_013.관로공(일과) 8" xfId="32181"/>
    <cellStyle name="_인원계획표 _05.맨홀공(대평)_04.관로공_01.관로공(주간-1구역)_013.관로공(화순)" xfId="6989"/>
    <cellStyle name="_인원계획표 _05.맨홀공(대평)_04.관로공_01.관로공(주간-1구역)_013.관로공(화순) 2" xfId="32182"/>
    <cellStyle name="_인원계획표 _05.맨홀공(대평)_04.관로공_01.관로공(주간-1구역)_013.관로공(화순) 3" xfId="32183"/>
    <cellStyle name="_인원계획표 _05.맨홀공(대평)_04.관로공_01.관로공(주간-1구역)_013.관로공(화순) 4" xfId="32184"/>
    <cellStyle name="_인원계획표 _05.맨홀공(대평)_04.관로공_01.관로공(주간-1구역)_013.관로공(화순) 5" xfId="32185"/>
    <cellStyle name="_인원계획표 _05.맨홀공(대평)_04.관로공_01.관로공(주간-1구역)_013.관로공(화순) 6" xfId="32186"/>
    <cellStyle name="_인원계획표 _05.맨홀공(대평)_04.관로공_01.관로공(주간-1구역)_013.관로공(화순) 7" xfId="32187"/>
    <cellStyle name="_인원계획표 _05.맨홀공(대평)_04.관로공_01.관로공(주간-1구역)_013.관로공(화순) 8" xfId="32188"/>
    <cellStyle name="_인원계획표 _05.맨홀공(대평)_04.관로공_01.관로공(주간-1구역)_03.관로공" xfId="6990"/>
    <cellStyle name="_인원계획표 _05.맨홀공(대평)_04.관로공_01.관로공(주간-1구역)_03.관로공 2" xfId="32189"/>
    <cellStyle name="_인원계획표 _05.맨홀공(대평)_04.관로공_01.관로공(주간-1구역)_03.관로공 3" xfId="32190"/>
    <cellStyle name="_인원계획표 _05.맨홀공(대평)_04.관로공_01.관로공(주간-1구역)_03.관로공 4" xfId="32191"/>
    <cellStyle name="_인원계획표 _05.맨홀공(대평)_04.관로공_01.관로공(주간-1구역)_03.관로공 5" xfId="32192"/>
    <cellStyle name="_인원계획표 _05.맨홀공(대평)_04.관로공_01.관로공(주간-1구역)_03.관로공 6" xfId="32193"/>
    <cellStyle name="_인원계획표 _05.맨홀공(대평)_04.관로공_01.관로공(주간-1구역)_03.관로공 7" xfId="32194"/>
    <cellStyle name="_인원계획표 _05.맨홀공(대평)_04.관로공_01.관로공(주간-1구역)_03.관로공 8" xfId="32195"/>
    <cellStyle name="_인원계획표 _05.맨홀공(대평)_04.관로공_01.관로공(주간-1구역)_관로공BOQ" xfId="6991"/>
    <cellStyle name="_인원계획표 _05.맨홀공(대평)_04.관로공_01.관로공(주간-1구역)_관로공BOQ 2" xfId="32196"/>
    <cellStyle name="_인원계획표 _05.맨홀공(대평)_04.관로공_01.관로공(주간-1구역)_관로공BOQ 3" xfId="32197"/>
    <cellStyle name="_인원계획표 _05.맨홀공(대평)_04.관로공_01.관로공(주간-1구역)_관로공BOQ 4" xfId="32198"/>
    <cellStyle name="_인원계획표 _05.맨홀공(대평)_04.관로공_01.관로공(주간-1구역)_관로공BOQ 5" xfId="32199"/>
    <cellStyle name="_인원계획표 _05.맨홀공(대평)_04.관로공_01.관로공(주간-1구역)_관로공BOQ 6" xfId="32200"/>
    <cellStyle name="_인원계획표 _05.맨홀공(대평)_04.관로공_01.관로공(주간-1구역)_관로공BOQ 7" xfId="32201"/>
    <cellStyle name="_인원계획표 _05.맨홀공(대평)_04.관로공_01.관로공(주간-1구역)_관로공BOQ 8" xfId="32202"/>
    <cellStyle name="_인원계획표 _05.맨홀공(대평)_04.관로공_01.관로공(주간-1구역)_관로수량집계" xfId="6992"/>
    <cellStyle name="_인원계획표 _05.맨홀공(대평)_04.관로공_01.관로공(주간-1구역)_관로수량집계 2" xfId="32203"/>
    <cellStyle name="_인원계획표 _05.맨홀공(대평)_04.관로공_01.관로공(주간-1구역)_관로수량집계 3" xfId="32204"/>
    <cellStyle name="_인원계획표 _05.맨홀공(대평)_04.관로공_01.관로공(주간-1구역)_관로수량집계 4" xfId="32205"/>
    <cellStyle name="_인원계획표 _05.맨홀공(대평)_04.관로공_01.관로공(주간-1구역)_관로수량집계 5" xfId="32206"/>
    <cellStyle name="_인원계획표 _05.맨홀공(대평)_04.관로공_01.관로공(주간-1구역)_관로수량집계 6" xfId="32207"/>
    <cellStyle name="_인원계획표 _05.맨홀공(대평)_04.관로공_01.관로공(주간-1구역)_관로수량집계 7" xfId="32208"/>
    <cellStyle name="_인원계획표 _05.맨홀공(대평)_04.관로공_01.관로공(주간-1구역)_관로수량집계 8" xfId="32209"/>
    <cellStyle name="_인원계획표 _05.맨홀공(대평)_04.관로공_01.관로공(주간-1구역)_내역적용수량" xfId="6993"/>
    <cellStyle name="_인원계획표 _05.맨홀공(대평)_04.관로공_01.관로공(주간-1구역)_내역적용수량 2" xfId="32210"/>
    <cellStyle name="_인원계획표 _05.맨홀공(대평)_04.관로공_01.관로공(주간-1구역)_내역적용수량 3" xfId="32211"/>
    <cellStyle name="_인원계획표 _05.맨홀공(대평)_04.관로공_01.관로공(주간-1구역)_내역적용수량 4" xfId="32212"/>
    <cellStyle name="_인원계획표 _05.맨홀공(대평)_04.관로공_01.관로공(주간-1구역)_내역적용수량 5" xfId="32213"/>
    <cellStyle name="_인원계획표 _05.맨홀공(대평)_04.관로공_01.관로공(주간-1구역)_내역적용수량 6" xfId="32214"/>
    <cellStyle name="_인원계획표 _05.맨홀공(대평)_04.관로공_01.관로공(주간-1구역)_내역적용수량 7" xfId="32215"/>
    <cellStyle name="_인원계획표 _05.맨홀공(대평)_04.관로공_01.관로공(주간-1구역)_내역적용수량 8" xfId="32216"/>
    <cellStyle name="_인원계획표 _05.맨홀공(대평)_04.관로공_04.관로공" xfId="6994"/>
    <cellStyle name="_인원계획표 _05.맨홀공(대평)_04.관로공_04.관로공 2" xfId="6995"/>
    <cellStyle name="_인원계획표 _05.맨홀공(대평)_04.관로공_04.관로공 3" xfId="32217"/>
    <cellStyle name="_인원계획표 _05.맨홀공(대평)_04.관로공_04.관로공 4" xfId="32218"/>
    <cellStyle name="_인원계획표 _05.맨홀공(대평)_04.관로공_04.관로공 5" xfId="32219"/>
    <cellStyle name="_인원계획표 _05.맨홀공(대평)_04.관로공_04.관로공 6" xfId="32220"/>
    <cellStyle name="_인원계획표 _05.맨홀공(대평)_04.관로공_04.관로공 7" xfId="32221"/>
    <cellStyle name="_인원계획표 _05.맨홀공(대평)_04.관로공_04.관로공 8" xfId="32222"/>
    <cellStyle name="_인원계획표 _05.맨홀공(대평)_04.관로공_04.관로공(양마단지)" xfId="6996"/>
    <cellStyle name="_인원계획표 _05.맨홀공(대평)_04.관로공_04.관로공(양마단지) 2" xfId="32223"/>
    <cellStyle name="_인원계획표 _05.맨홀공(대평)_04.관로공_04.관로공(양마단지) 3" xfId="32224"/>
    <cellStyle name="_인원계획표 _05.맨홀공(대평)_04.관로공_04.관로공(양마단지) 4" xfId="32225"/>
    <cellStyle name="_인원계획표 _05.맨홀공(대평)_04.관로공_04.관로공(양마단지) 5" xfId="32226"/>
    <cellStyle name="_인원계획표 _05.맨홀공(대평)_04.관로공_04.관로공(양마단지) 6" xfId="32227"/>
    <cellStyle name="_인원계획표 _05.맨홀공(대평)_04.관로공_04.관로공(양마단지) 7" xfId="32228"/>
    <cellStyle name="_인원계획표 _05.맨홀공(대평)_04.관로공_04.관로공(양마단지) 8" xfId="32229"/>
    <cellStyle name="_인원계획표 _05.맨홀공(대평)_04.관로공_04.관로공(양마단지)_013.관로공(일과)" xfId="6997"/>
    <cellStyle name="_인원계획표 _05.맨홀공(대평)_04.관로공_04.관로공(양마단지)_013.관로공(일과) 2" xfId="32230"/>
    <cellStyle name="_인원계획표 _05.맨홀공(대평)_04.관로공_04.관로공(양마단지)_013.관로공(일과) 3" xfId="32231"/>
    <cellStyle name="_인원계획표 _05.맨홀공(대평)_04.관로공_04.관로공(양마단지)_013.관로공(일과) 4" xfId="32232"/>
    <cellStyle name="_인원계획표 _05.맨홀공(대평)_04.관로공_04.관로공(양마단지)_013.관로공(일과) 5" xfId="32233"/>
    <cellStyle name="_인원계획표 _05.맨홀공(대평)_04.관로공_04.관로공(양마단지)_013.관로공(일과) 6" xfId="32234"/>
    <cellStyle name="_인원계획표 _05.맨홀공(대평)_04.관로공_04.관로공(양마단지)_013.관로공(일과) 7" xfId="32235"/>
    <cellStyle name="_인원계획표 _05.맨홀공(대평)_04.관로공_04.관로공(양마단지)_013.관로공(일과) 8" xfId="32236"/>
    <cellStyle name="_인원계획표 _05.맨홀공(대평)_04.관로공_04.관로공(양마단지)_013.관로공(화순)" xfId="6998"/>
    <cellStyle name="_인원계획표 _05.맨홀공(대평)_04.관로공_04.관로공(양마단지)_013.관로공(화순) 2" xfId="32237"/>
    <cellStyle name="_인원계획표 _05.맨홀공(대평)_04.관로공_04.관로공(양마단지)_013.관로공(화순) 3" xfId="32238"/>
    <cellStyle name="_인원계획표 _05.맨홀공(대평)_04.관로공_04.관로공(양마단지)_013.관로공(화순) 4" xfId="32239"/>
    <cellStyle name="_인원계획표 _05.맨홀공(대평)_04.관로공_04.관로공(양마단지)_013.관로공(화순) 5" xfId="32240"/>
    <cellStyle name="_인원계획표 _05.맨홀공(대평)_04.관로공_04.관로공(양마단지)_013.관로공(화순) 6" xfId="32241"/>
    <cellStyle name="_인원계획표 _05.맨홀공(대평)_04.관로공_04.관로공(양마단지)_013.관로공(화순) 7" xfId="32242"/>
    <cellStyle name="_인원계획표 _05.맨홀공(대평)_04.관로공_04.관로공(양마단지)_013.관로공(화순) 8" xfId="32243"/>
    <cellStyle name="_인원계획표 _05.맨홀공(대평)_04.관로공_04.관로공(양마단지)_03.관로공" xfId="6999"/>
    <cellStyle name="_인원계획표 _05.맨홀공(대평)_04.관로공_04.관로공(양마단지)_03.관로공 2" xfId="32244"/>
    <cellStyle name="_인원계획표 _05.맨홀공(대평)_04.관로공_04.관로공(양마단지)_03.관로공 3" xfId="32245"/>
    <cellStyle name="_인원계획표 _05.맨홀공(대평)_04.관로공_04.관로공(양마단지)_03.관로공 4" xfId="32246"/>
    <cellStyle name="_인원계획표 _05.맨홀공(대평)_04.관로공_04.관로공(양마단지)_03.관로공 5" xfId="32247"/>
    <cellStyle name="_인원계획표 _05.맨홀공(대평)_04.관로공_04.관로공(양마단지)_03.관로공 6" xfId="32248"/>
    <cellStyle name="_인원계획표 _05.맨홀공(대평)_04.관로공_04.관로공(양마단지)_03.관로공 7" xfId="32249"/>
    <cellStyle name="_인원계획표 _05.맨홀공(대평)_04.관로공_04.관로공(양마단지)_03.관로공 8" xfId="32250"/>
    <cellStyle name="_인원계획표 _05.맨홀공(대평)_04.관로공_04.관로공(양마단지)_관로공BOQ" xfId="7000"/>
    <cellStyle name="_인원계획표 _05.맨홀공(대평)_04.관로공_04.관로공(양마단지)_관로공BOQ 2" xfId="32251"/>
    <cellStyle name="_인원계획표 _05.맨홀공(대평)_04.관로공_04.관로공(양마단지)_관로공BOQ 3" xfId="32252"/>
    <cellStyle name="_인원계획표 _05.맨홀공(대평)_04.관로공_04.관로공(양마단지)_관로공BOQ 4" xfId="32253"/>
    <cellStyle name="_인원계획표 _05.맨홀공(대평)_04.관로공_04.관로공(양마단지)_관로공BOQ 5" xfId="32254"/>
    <cellStyle name="_인원계획표 _05.맨홀공(대평)_04.관로공_04.관로공(양마단지)_관로공BOQ 6" xfId="32255"/>
    <cellStyle name="_인원계획표 _05.맨홀공(대평)_04.관로공_04.관로공(양마단지)_관로공BOQ 7" xfId="32256"/>
    <cellStyle name="_인원계획표 _05.맨홀공(대평)_04.관로공_04.관로공(양마단지)_관로공BOQ 8" xfId="32257"/>
    <cellStyle name="_인원계획표 _05.맨홀공(대평)_04.관로공_04.관로공(양마단지)_관로수량집계" xfId="7001"/>
    <cellStyle name="_인원계획표 _05.맨홀공(대평)_04.관로공_04.관로공(양마단지)_관로수량집계 2" xfId="32258"/>
    <cellStyle name="_인원계획표 _05.맨홀공(대평)_04.관로공_04.관로공(양마단지)_관로수량집계 3" xfId="32259"/>
    <cellStyle name="_인원계획표 _05.맨홀공(대평)_04.관로공_04.관로공(양마단지)_관로수량집계 4" xfId="32260"/>
    <cellStyle name="_인원계획표 _05.맨홀공(대평)_04.관로공_04.관로공(양마단지)_관로수량집계 5" xfId="32261"/>
    <cellStyle name="_인원계획표 _05.맨홀공(대평)_04.관로공_04.관로공(양마단지)_관로수량집계 6" xfId="32262"/>
    <cellStyle name="_인원계획표 _05.맨홀공(대평)_04.관로공_04.관로공(양마단지)_관로수량집계 7" xfId="32263"/>
    <cellStyle name="_인원계획표 _05.맨홀공(대평)_04.관로공_04.관로공(양마단지)_관로수량집계 8" xfId="32264"/>
    <cellStyle name="_인원계획표 _05.맨홀공(대평)_04.관로공_04.관로공(양마단지)_내역적용수량" xfId="7002"/>
    <cellStyle name="_인원계획표 _05.맨홀공(대평)_04.관로공_04.관로공(양마단지)_내역적용수량 2" xfId="32265"/>
    <cellStyle name="_인원계획표 _05.맨홀공(대평)_04.관로공_04.관로공(양마단지)_내역적용수량 3" xfId="32266"/>
    <cellStyle name="_인원계획표 _05.맨홀공(대평)_04.관로공_04.관로공(양마단지)_내역적용수량 4" xfId="32267"/>
    <cellStyle name="_인원계획표 _05.맨홀공(대평)_04.관로공_04.관로공(양마단지)_내역적용수량 5" xfId="32268"/>
    <cellStyle name="_인원계획표 _05.맨홀공(대평)_04.관로공_04.관로공(양마단지)_내역적용수량 6" xfId="32269"/>
    <cellStyle name="_인원계획표 _05.맨홀공(대평)_04.관로공_04.관로공(양마단지)_내역적용수량 7" xfId="32270"/>
    <cellStyle name="_인원계획표 _05.맨홀공(대평)_04.관로공_04.관로공(양마단지)_내역적용수량 8" xfId="32271"/>
    <cellStyle name="_인원계획표 _05.맨홀공(대평)_04.관로공_04.관로공_00.배수설비공" xfId="7003"/>
    <cellStyle name="_인원계획표 _05.맨홀공(대평)_04.관로공_04.관로공_00.배수설비공 2" xfId="32272"/>
    <cellStyle name="_인원계획표 _05.맨홀공(대평)_04.관로공_04.관로공_00.배수설비공 3" xfId="32273"/>
    <cellStyle name="_인원계획표 _05.맨홀공(대평)_04.관로공_04.관로공_00.배수설비공 4" xfId="32274"/>
    <cellStyle name="_인원계획표 _05.맨홀공(대평)_04.관로공_04.관로공_00.배수설비공 5" xfId="32275"/>
    <cellStyle name="_인원계획표 _05.맨홀공(대평)_04.관로공_04.관로공_00.배수설비공 6" xfId="32276"/>
    <cellStyle name="_인원계획표 _05.맨홀공(대평)_04.관로공_04.관로공_00.배수설비공 7" xfId="32277"/>
    <cellStyle name="_인원계획표 _05.맨홀공(대평)_04.관로공_04.관로공_00.배수설비공 8" xfId="32278"/>
    <cellStyle name="_인원계획표 _05.맨홀공(대평)_04.관로공_04.관로공_013.관로공(일과)" xfId="7004"/>
    <cellStyle name="_인원계획표 _05.맨홀공(대평)_04.관로공_04.관로공_013.관로공(일과) 2" xfId="32279"/>
    <cellStyle name="_인원계획표 _05.맨홀공(대평)_04.관로공_04.관로공_013.관로공(일과) 3" xfId="32280"/>
    <cellStyle name="_인원계획표 _05.맨홀공(대평)_04.관로공_04.관로공_013.관로공(일과) 4" xfId="32281"/>
    <cellStyle name="_인원계획표 _05.맨홀공(대평)_04.관로공_04.관로공_013.관로공(일과) 5" xfId="32282"/>
    <cellStyle name="_인원계획표 _05.맨홀공(대평)_04.관로공_04.관로공_013.관로공(일과) 6" xfId="32283"/>
    <cellStyle name="_인원계획표 _05.맨홀공(대평)_04.관로공_04.관로공_013.관로공(일과) 7" xfId="32284"/>
    <cellStyle name="_인원계획표 _05.맨홀공(대평)_04.관로공_04.관로공_013.관로공(일과) 8" xfId="32285"/>
    <cellStyle name="_인원계획표 _05.맨홀공(대평)_04.관로공_04.관로공_013.관로공(화순)" xfId="7005"/>
    <cellStyle name="_인원계획표 _05.맨홀공(대평)_04.관로공_04.관로공_013.관로공(화순) 2" xfId="32286"/>
    <cellStyle name="_인원계획표 _05.맨홀공(대평)_04.관로공_04.관로공_013.관로공(화순) 3" xfId="32287"/>
    <cellStyle name="_인원계획표 _05.맨홀공(대평)_04.관로공_04.관로공_013.관로공(화순) 4" xfId="32288"/>
    <cellStyle name="_인원계획표 _05.맨홀공(대평)_04.관로공_04.관로공_013.관로공(화순) 5" xfId="32289"/>
    <cellStyle name="_인원계획표 _05.맨홀공(대평)_04.관로공_04.관로공_013.관로공(화순) 6" xfId="32290"/>
    <cellStyle name="_인원계획표 _05.맨홀공(대평)_04.관로공_04.관로공_013.관로공(화순) 7" xfId="32291"/>
    <cellStyle name="_인원계획표 _05.맨홀공(대평)_04.관로공_04.관로공_013.관로공(화순) 8" xfId="32292"/>
    <cellStyle name="_인원계획표 _05.맨홀공(대평)_04.관로공_04.관로공_02.토공" xfId="7006"/>
    <cellStyle name="_인원계획표 _05.맨홀공(대평)_04.관로공_04.관로공_02.토공 2" xfId="32293"/>
    <cellStyle name="_인원계획표 _05.맨홀공(대평)_04.관로공_04.관로공_02.토공 3" xfId="32294"/>
    <cellStyle name="_인원계획표 _05.맨홀공(대평)_04.관로공_04.관로공_02.토공 4" xfId="32295"/>
    <cellStyle name="_인원계획표 _05.맨홀공(대평)_04.관로공_04.관로공_02.토공 5" xfId="32296"/>
    <cellStyle name="_인원계획표 _05.맨홀공(대평)_04.관로공_04.관로공_02.토공 6" xfId="32297"/>
    <cellStyle name="_인원계획표 _05.맨홀공(대평)_04.관로공_04.관로공_02.토공 7" xfId="32298"/>
    <cellStyle name="_인원계획표 _05.맨홀공(대평)_04.관로공_04.관로공_02.토공 8" xfId="32299"/>
    <cellStyle name="_인원계획표 _05.맨홀공(대평)_04.관로공_04.관로공_03.관로공" xfId="7007"/>
    <cellStyle name="_인원계획표 _05.맨홀공(대평)_04.관로공_04.관로공_03.관로공 2" xfId="32300"/>
    <cellStyle name="_인원계획표 _05.맨홀공(대평)_04.관로공_04.관로공_03.관로공 3" xfId="32301"/>
    <cellStyle name="_인원계획표 _05.맨홀공(대평)_04.관로공_04.관로공_03.관로공 4" xfId="32302"/>
    <cellStyle name="_인원계획표 _05.맨홀공(대평)_04.관로공_04.관로공_03.관로공 5" xfId="32303"/>
    <cellStyle name="_인원계획표 _05.맨홀공(대평)_04.관로공_04.관로공_03.관로공 6" xfId="32304"/>
    <cellStyle name="_인원계획표 _05.맨홀공(대평)_04.관로공_04.관로공_03.관로공 7" xfId="32305"/>
    <cellStyle name="_인원계획표 _05.맨홀공(대평)_04.관로공_04.관로공_03.관로공 8" xfId="32306"/>
    <cellStyle name="_인원계획표 _05.맨홀공(대평)_04.관로공_04.관로공_관로공BOQ" xfId="7008"/>
    <cellStyle name="_인원계획표 _05.맨홀공(대평)_04.관로공_04.관로공_관로공BOQ 2" xfId="32307"/>
    <cellStyle name="_인원계획표 _05.맨홀공(대평)_04.관로공_04.관로공_관로공BOQ 3" xfId="32308"/>
    <cellStyle name="_인원계획표 _05.맨홀공(대평)_04.관로공_04.관로공_관로공BOQ 4" xfId="32309"/>
    <cellStyle name="_인원계획표 _05.맨홀공(대평)_04.관로공_04.관로공_관로공BOQ 5" xfId="32310"/>
    <cellStyle name="_인원계획표 _05.맨홀공(대평)_04.관로공_04.관로공_관로공BOQ 6" xfId="32311"/>
    <cellStyle name="_인원계획표 _05.맨홀공(대평)_04.관로공_04.관로공_관로공BOQ 7" xfId="32312"/>
    <cellStyle name="_인원계획표 _05.맨홀공(대평)_04.관로공_04.관로공_관로공BOQ 8" xfId="32313"/>
    <cellStyle name="_인원계획표 _05.맨홀공(대평)_04.관로공_04.관로공_관로수량집계" xfId="7009"/>
    <cellStyle name="_인원계획표 _05.맨홀공(대평)_04.관로공_04.관로공_관로수량집계 2" xfId="32314"/>
    <cellStyle name="_인원계획표 _05.맨홀공(대평)_04.관로공_04.관로공_관로수량집계 3" xfId="32315"/>
    <cellStyle name="_인원계획표 _05.맨홀공(대평)_04.관로공_04.관로공_관로수량집계 4" xfId="32316"/>
    <cellStyle name="_인원계획표 _05.맨홀공(대평)_04.관로공_04.관로공_관로수량집계 5" xfId="32317"/>
    <cellStyle name="_인원계획표 _05.맨홀공(대평)_04.관로공_04.관로공_관로수량집계 6" xfId="32318"/>
    <cellStyle name="_인원계획표 _05.맨홀공(대평)_04.관로공_04.관로공_관로수량집계 7" xfId="32319"/>
    <cellStyle name="_인원계획표 _05.맨홀공(대평)_04.관로공_04.관로공_관로수량집계 8" xfId="32320"/>
    <cellStyle name="_인원계획표 _05.맨홀공(대평)_04.관로공_04.관로공_내역적용수량" xfId="7010"/>
    <cellStyle name="_인원계획표 _05.맨홀공(대평)_04.관로공_04.관로공_내역적용수량 2" xfId="32321"/>
    <cellStyle name="_인원계획표 _05.맨홀공(대평)_04.관로공_04.관로공_내역적용수량 3" xfId="32322"/>
    <cellStyle name="_인원계획표 _05.맨홀공(대평)_04.관로공_04.관로공_내역적용수량 4" xfId="32323"/>
    <cellStyle name="_인원계획표 _05.맨홀공(대평)_04.관로공_04.관로공_내역적용수량 5" xfId="32324"/>
    <cellStyle name="_인원계획표 _05.맨홀공(대평)_04.관로공_04.관로공_내역적용수량 6" xfId="32325"/>
    <cellStyle name="_인원계획표 _05.맨홀공(대평)_04.관로공_04.관로공_내역적용수량 7" xfId="32326"/>
    <cellStyle name="_인원계획표 _05.맨홀공(대평)_04.관로공_04.관로공_내역적용수량 8" xfId="32327"/>
    <cellStyle name="_인원계획표 _05.맨홀공(대평)_041.부대공(화순)" xfId="7011"/>
    <cellStyle name="_인원계획표 _05.맨홀공(대평)_041.부대공(화순) 2" xfId="32328"/>
    <cellStyle name="_인원계획표 _05.맨홀공(대평)_041.부대공(화순) 3" xfId="32329"/>
    <cellStyle name="_인원계획표 _05.맨홀공(대평)_041.부대공(화순) 4" xfId="32330"/>
    <cellStyle name="_인원계획표 _05.맨홀공(대평)_041.부대공(화순) 5" xfId="32331"/>
    <cellStyle name="_인원계획표 _05.맨홀공(대평)_041.부대공(화순) 6" xfId="32332"/>
    <cellStyle name="_인원계획표 _05.맨홀공(대평)_041.부대공(화순) 7" xfId="32333"/>
    <cellStyle name="_인원계획표 _05.맨홀공(대평)_041.부대공(화순) 8" xfId="32334"/>
    <cellStyle name="_인원계획표 _05.맨홀공(대평)_관로공BOQ" xfId="7012"/>
    <cellStyle name="_인원계획표 _05.맨홀공(대평)_관로공BOQ 2" xfId="32335"/>
    <cellStyle name="_인원계획표 _05.맨홀공(대평)_관로공BOQ 3" xfId="32336"/>
    <cellStyle name="_인원계획표 _05.맨홀공(대평)_관로공BOQ 4" xfId="32337"/>
    <cellStyle name="_인원계획표 _05.맨홀공(대평)_관로공BOQ 5" xfId="32338"/>
    <cellStyle name="_인원계획표 _05.맨홀공(대평)_관로공BOQ 6" xfId="32339"/>
    <cellStyle name="_인원계획표 _05.맨홀공(대평)_관로공BOQ 7" xfId="32340"/>
    <cellStyle name="_인원계획표 _05.맨홀공(대평)_관로공BOQ 8" xfId="32341"/>
    <cellStyle name="_인원계획표 _05.맨홀공(대평)_관로수량집계" xfId="7013"/>
    <cellStyle name="_인원계획표 _05.맨홀공(대평)_관로수량집계 2" xfId="32342"/>
    <cellStyle name="_인원계획표 _05.맨홀공(대평)_관로수량집계 3" xfId="32343"/>
    <cellStyle name="_인원계획표 _05.맨홀공(대평)_관로수량집계 4" xfId="32344"/>
    <cellStyle name="_인원계획표 _05.맨홀공(대평)_관로수량집계 5" xfId="32345"/>
    <cellStyle name="_인원계획표 _05.맨홀공(대평)_관로수량집계 6" xfId="32346"/>
    <cellStyle name="_인원계획표 _05.맨홀공(대평)_관로수량집계 7" xfId="32347"/>
    <cellStyle name="_인원계획표 _05.맨홀공(대평)_관로수량집계 8" xfId="32348"/>
    <cellStyle name="_인원계획표 _05.맨홀공(대평)_내역적용수량" xfId="7014"/>
    <cellStyle name="_인원계획표 _05.맨홀공(대평)_내역적용수량 2" xfId="32349"/>
    <cellStyle name="_인원계획표 _05.맨홀공(대평)_내역적용수량 3" xfId="32350"/>
    <cellStyle name="_인원계획표 _05.맨홀공(대평)_내역적용수량 4" xfId="32351"/>
    <cellStyle name="_인원계획표 _05.맨홀공(대평)_내역적용수량 5" xfId="32352"/>
    <cellStyle name="_인원계획표 _05.맨홀공(대평)_내역적용수량 6" xfId="32353"/>
    <cellStyle name="_인원계획표 _05.맨홀공(대평)_내역적용수량 7" xfId="32354"/>
    <cellStyle name="_인원계획표 _05.맨홀공(대평)_내역적용수량 8" xfId="32355"/>
    <cellStyle name="_인원계획표 _05-가정배수관(WS)" xfId="32356"/>
    <cellStyle name="_인원계획표 _05-가정배수관(WS)_03-관부설공" xfId="32357"/>
    <cellStyle name="_인원계획표 _06.맨홀펌프장공(대평)" xfId="7015"/>
    <cellStyle name="_인원계획표 _06.맨홀펌프장공(대평) 2" xfId="32358"/>
    <cellStyle name="_인원계획표 _06.맨홀펌프장공(대평) 3" xfId="32359"/>
    <cellStyle name="_인원계획표 _06.맨홀펌프장공(대평) 4" xfId="32360"/>
    <cellStyle name="_인원계획표 _06.맨홀펌프장공(대평) 5" xfId="32361"/>
    <cellStyle name="_인원계획표 _06.맨홀펌프장공(대평) 6" xfId="32362"/>
    <cellStyle name="_인원계획표 _06.맨홀펌프장공(대평) 7" xfId="32363"/>
    <cellStyle name="_인원계획표 _06.맨홀펌프장공(대평)_015.맨홀펌프장공(사계1)" xfId="32364"/>
    <cellStyle name="_인원계획표 _06.맨홀펌프장공(대평)_015.맨홀펌프장공(사계1) 2" xfId="32365"/>
    <cellStyle name="_인원계획표 _06.맨홀펌프장공(대평)_015.맨홀펌프장공(사계1) 3" xfId="32366"/>
    <cellStyle name="_인원계획표 _06.맨홀펌프장공(대평)_015.맨홀펌프장공(사계1) 4" xfId="32367"/>
    <cellStyle name="_인원계획표 _06.맨홀펌프장공(대평)_015.맨홀펌프장공(사계1) 5" xfId="32368"/>
    <cellStyle name="_인원계획표 _06.맨홀펌프장공(대평)_015.맨홀펌프장공(사계1) 6" xfId="32369"/>
    <cellStyle name="_인원계획표 _06.맨홀펌프장공(대평)_015.맨홀펌프장공(사계1) 7" xfId="32370"/>
    <cellStyle name="_인원계획표 _06.맨홀펌프장공(대평)_015.맨홀펌프장공(화순)" xfId="7016"/>
    <cellStyle name="_인원계획표 _06.맨홀펌프장공(대평)_015.맨홀펌프장공(화순) 2" xfId="32371"/>
    <cellStyle name="_인원계획표 _06.맨홀펌프장공(대평)_015.맨홀펌프장공(화순) 3" xfId="32372"/>
    <cellStyle name="_인원계획표 _06.맨홀펌프장공(대평)_015.맨홀펌프장공(화순) 4" xfId="32373"/>
    <cellStyle name="_인원계획표 _06.맨홀펌프장공(대평)_015.맨홀펌프장공(화순) 5" xfId="32374"/>
    <cellStyle name="_인원계획표 _06.맨홀펌프장공(대평)_015.맨홀펌프장공(화순) 6" xfId="32375"/>
    <cellStyle name="_인원계획표 _06.맨홀펌프장공(대평)_015.맨홀펌프장공(화순) 7" xfId="32376"/>
    <cellStyle name="_인원계획표 _06.맨홀펌프장공(대평)_016.맨홀펌프장공(하모)" xfId="7017"/>
    <cellStyle name="_인원계획표 _06.맨홀펌프장공(대평)_016.맨홀펌프장공(하모) 2" xfId="32377"/>
    <cellStyle name="_인원계획표 _06.맨홀펌프장공(대평)_016.맨홀펌프장공(하모) 3" xfId="32378"/>
    <cellStyle name="_인원계획표 _06.맨홀펌프장공(대평)_016.맨홀펌프장공(하모) 4" xfId="32379"/>
    <cellStyle name="_인원계획표 _06.맨홀펌프장공(대평)_016.맨홀펌프장공(하모) 5" xfId="32380"/>
    <cellStyle name="_인원계획표 _06.맨홀펌프장공(대평)_016.맨홀펌프장공(하모) 6" xfId="32381"/>
    <cellStyle name="_인원계획표 _06.맨홀펌프장공(대평)_016.맨홀펌프장공(하모) 7" xfId="32382"/>
    <cellStyle name="_인원계획표 _06.맨홀펌프장공(대평)_맨홀펌프장공BOQ" xfId="32383"/>
    <cellStyle name="_인원계획표 _06.맨홀펌프장공(대평)_맨홀펌프장공BOQ 2" xfId="32384"/>
    <cellStyle name="_인원계획표 _06.맨홀펌프장공(대평)_맨홀펌프장공BOQ 3" xfId="32385"/>
    <cellStyle name="_인원계획표 _06.맨홀펌프장공(대평)_맨홀펌프장공BOQ 4" xfId="32386"/>
    <cellStyle name="_인원계획표 _06.맨홀펌프장공(대평)_맨홀펌프장공BOQ 5" xfId="32387"/>
    <cellStyle name="_인원계획표 _06.맨홀펌프장공(대평)_맨홀펌프장공BOQ 6" xfId="32388"/>
    <cellStyle name="_인원계획표 _06.맨홀펌프장공(대평)_맨홀펌프장공BOQ 7" xfId="32389"/>
    <cellStyle name="_인원계획표 _06.맨홀펌프장공(양마단지)" xfId="7018"/>
    <cellStyle name="_인원계획표 _06.맨홀펌프장공(양마단지) 2" xfId="32390"/>
    <cellStyle name="_인원계획표 _06.맨홀펌프장공(양마단지) 3" xfId="32391"/>
    <cellStyle name="_인원계획표 _06.맨홀펌프장공(양마단지) 4" xfId="32392"/>
    <cellStyle name="_인원계획표 _06.맨홀펌프장공(양마단지) 5" xfId="32393"/>
    <cellStyle name="_인원계획표 _06.맨홀펌프장공(양마단지) 6" xfId="32394"/>
    <cellStyle name="_인원계획표 _06.맨홀펌프장공(양마단지) 7" xfId="32395"/>
    <cellStyle name="_인원계획표 _06.맨홀펌프장공(양마단지)_015.맨홀펌프장공(사계1)" xfId="32396"/>
    <cellStyle name="_인원계획표 _06.맨홀펌프장공(양마단지)_015.맨홀펌프장공(사계1) 2" xfId="32397"/>
    <cellStyle name="_인원계획표 _06.맨홀펌프장공(양마단지)_015.맨홀펌프장공(사계1) 3" xfId="32398"/>
    <cellStyle name="_인원계획표 _06.맨홀펌프장공(양마단지)_015.맨홀펌프장공(사계1) 4" xfId="32399"/>
    <cellStyle name="_인원계획표 _06.맨홀펌프장공(양마단지)_015.맨홀펌프장공(사계1) 5" xfId="32400"/>
    <cellStyle name="_인원계획표 _06.맨홀펌프장공(양마단지)_015.맨홀펌프장공(사계1) 6" xfId="32401"/>
    <cellStyle name="_인원계획표 _06.맨홀펌프장공(양마단지)_015.맨홀펌프장공(사계1) 7" xfId="32402"/>
    <cellStyle name="_인원계획표 _06.맨홀펌프장공(양마단지)_015.맨홀펌프장공(화순)" xfId="7019"/>
    <cellStyle name="_인원계획표 _06.맨홀펌프장공(양마단지)_015.맨홀펌프장공(화순) 2" xfId="32403"/>
    <cellStyle name="_인원계획표 _06.맨홀펌프장공(양마단지)_015.맨홀펌프장공(화순) 3" xfId="32404"/>
    <cellStyle name="_인원계획표 _06.맨홀펌프장공(양마단지)_015.맨홀펌프장공(화순) 4" xfId="32405"/>
    <cellStyle name="_인원계획표 _06.맨홀펌프장공(양마단지)_015.맨홀펌프장공(화순) 5" xfId="32406"/>
    <cellStyle name="_인원계획표 _06.맨홀펌프장공(양마단지)_015.맨홀펌프장공(화순) 6" xfId="32407"/>
    <cellStyle name="_인원계획표 _06.맨홀펌프장공(양마단지)_015.맨홀펌프장공(화순) 7" xfId="32408"/>
    <cellStyle name="_인원계획표 _06.맨홀펌프장공(양마단지)_016.맨홀펌프장공(하모)" xfId="7020"/>
    <cellStyle name="_인원계획표 _06.맨홀펌프장공(양마단지)_016.맨홀펌프장공(하모) 2" xfId="32409"/>
    <cellStyle name="_인원계획표 _06.맨홀펌프장공(양마단지)_016.맨홀펌프장공(하모) 3" xfId="32410"/>
    <cellStyle name="_인원계획표 _06.맨홀펌프장공(양마단지)_016.맨홀펌프장공(하모) 4" xfId="32411"/>
    <cellStyle name="_인원계획표 _06.맨홀펌프장공(양마단지)_016.맨홀펌프장공(하모) 5" xfId="32412"/>
    <cellStyle name="_인원계획표 _06.맨홀펌프장공(양마단지)_016.맨홀펌프장공(하모) 6" xfId="32413"/>
    <cellStyle name="_인원계획표 _06.맨홀펌프장공(양마단지)_016.맨홀펌프장공(하모) 7" xfId="32414"/>
    <cellStyle name="_인원계획표 _06.맨홀펌프장공(양마단지)_맨홀펌프장공BOQ" xfId="32415"/>
    <cellStyle name="_인원계획표 _06.맨홀펌프장공(양마단지)_맨홀펌프장공BOQ 2" xfId="32416"/>
    <cellStyle name="_인원계획표 _06.맨홀펌프장공(양마단지)_맨홀펌프장공BOQ 3" xfId="32417"/>
    <cellStyle name="_인원계획표 _06.맨홀펌프장공(양마단지)_맨홀펌프장공BOQ 4" xfId="32418"/>
    <cellStyle name="_인원계획표 _06.맨홀펌프장공(양마단지)_맨홀펌프장공BOQ 5" xfId="32419"/>
    <cellStyle name="_인원계획표 _06.맨홀펌프장공(양마단지)_맨홀펌프장공BOQ 6" xfId="32420"/>
    <cellStyle name="_인원계획표 _06.맨홀펌프장공(양마단지)_맨홀펌프장공BOQ 7" xfId="32421"/>
    <cellStyle name="_인원계획표 _06.포장공" xfId="7021"/>
    <cellStyle name="_인원계획표 _06.포장공 10" xfId="32422"/>
    <cellStyle name="_인원계획표 _06.포장공 11" xfId="32423"/>
    <cellStyle name="_인원계획표 _06.포장공 12" xfId="32424"/>
    <cellStyle name="_인원계획표 _06.포장공 13" xfId="32425"/>
    <cellStyle name="_인원계획표 _06.포장공 14" xfId="32426"/>
    <cellStyle name="_인원계획표 _06.포장공 15" xfId="32427"/>
    <cellStyle name="_인원계획표 _06.포장공 16" xfId="32428"/>
    <cellStyle name="_인원계획표 _06.포장공 17" xfId="32429"/>
    <cellStyle name="_인원계획표 _06.포장공 2" xfId="7022"/>
    <cellStyle name="_인원계획표 _06.포장공 3" xfId="32430"/>
    <cellStyle name="_인원계획표 _06.포장공 4" xfId="32431"/>
    <cellStyle name="_인원계획표 _06.포장공 5" xfId="32432"/>
    <cellStyle name="_인원계획표 _06.포장공 6" xfId="32433"/>
    <cellStyle name="_인원계획표 _06.포장공 7" xfId="32434"/>
    <cellStyle name="_인원계획표 _06.포장공 8" xfId="32435"/>
    <cellStyle name="_인원계획표 _06.포장공 9" xfId="32436"/>
    <cellStyle name="_인원계획표 _06.포장공_017.포장공(하모)" xfId="32437"/>
    <cellStyle name="_인원계획표 _06.포장공_017.포장공(하모) 2" xfId="32438"/>
    <cellStyle name="_인원계획표 _06.포장공_017.포장공(하모) 3" xfId="32439"/>
    <cellStyle name="_인원계획표 _06.포장공_017.포장공(하모) 4" xfId="32440"/>
    <cellStyle name="_인원계획표 _06.포장공_017.포장공(하모) 5" xfId="32441"/>
    <cellStyle name="_인원계획표 _06.포장공_017.포장공(하모) 6" xfId="32442"/>
    <cellStyle name="_인원계획표 _06.포장공_017.포장공(하모) 7" xfId="32443"/>
    <cellStyle name="_인원계획표 _06.포장공_017.포장공(하모) 8" xfId="32444"/>
    <cellStyle name="_인원계획표 _06.포장공_04.구조물공" xfId="7023"/>
    <cellStyle name="_인원계획표 _06.포장공_04.구조물공 2" xfId="32445"/>
    <cellStyle name="_인원계획표 _06.포장공_04.구조물공 3" xfId="32446"/>
    <cellStyle name="_인원계획표 _06.포장공_04.구조물공 4" xfId="32447"/>
    <cellStyle name="_인원계획표 _06.포장공_04.구조물공 5" xfId="32448"/>
    <cellStyle name="_인원계획표 _06.포장공_04.구조물공 6" xfId="32449"/>
    <cellStyle name="_인원계획표 _06.포장공_04.구조물공 7" xfId="32450"/>
    <cellStyle name="_인원계획표 _06.포장공_04.구조물공 8" xfId="32451"/>
    <cellStyle name="_인원계획표 _06.포장공_사본 - 05.포장공" xfId="7024"/>
    <cellStyle name="_인원계획표 _06.포장공_사본 - 05.포장공 2" xfId="32452"/>
    <cellStyle name="_인원계획표 _06.포장공_사본 - 05.포장공 3" xfId="32453"/>
    <cellStyle name="_인원계획표 _06.포장공_사본 - 05.포장공 4" xfId="32454"/>
    <cellStyle name="_인원계획표 _06.포장공_사본 - 05.포장공 5" xfId="32455"/>
    <cellStyle name="_인원계획표 _06.포장공_사본 - 05.포장공 6" xfId="32456"/>
    <cellStyle name="_인원계획표 _06.포장공_사본 - 05.포장공 7" xfId="32457"/>
    <cellStyle name="_인원계획표 _06.포장공_사본 - 05.포장공 8" xfId="32458"/>
    <cellStyle name="_인원계획표 _06.포장공_포장공BOQ" xfId="7025"/>
    <cellStyle name="_인원계획표 _06.포장공_포장공BOQ 2" xfId="32459"/>
    <cellStyle name="_인원계획표 _06.포장공_포장공BOQ 3" xfId="32460"/>
    <cellStyle name="_인원계획표 _06.포장공_포장공BOQ 4" xfId="32461"/>
    <cellStyle name="_인원계획표 _06.포장공_포장공BOQ 5" xfId="32462"/>
    <cellStyle name="_인원계획표 _06.포장공_포장공BOQ 6" xfId="32463"/>
    <cellStyle name="_인원계획표 _06.포장공_포장공BOQ 7" xfId="32464"/>
    <cellStyle name="_인원계획표 _06.포장공_포장공BOQ 8" xfId="32465"/>
    <cellStyle name="_인원계획표 _06.포장공_포장수량집계" xfId="7026"/>
    <cellStyle name="_인원계획표 _06.포장공_포장수량집계 2" xfId="32466"/>
    <cellStyle name="_인원계획표 _06.포장공_포장수량집계 3" xfId="32467"/>
    <cellStyle name="_인원계획표 _06.포장공_포장수량집계 4" xfId="32468"/>
    <cellStyle name="_인원계획표 _06.포장공_포장수량집계 5" xfId="32469"/>
    <cellStyle name="_인원계획표 _06.포장공_포장수량집계 6" xfId="32470"/>
    <cellStyle name="_인원계획표 _06.포장공_포장수량집계 7" xfId="32471"/>
    <cellStyle name="_인원계획표 _06.포장공_포장수량집계 8" xfId="32472"/>
    <cellStyle name="_인원계획표 _06-저지대 압송관로(WS)" xfId="32473"/>
    <cellStyle name="_인원계획표 _06-저지대 압송관로(WS)_03-관부설공" xfId="32474"/>
    <cellStyle name="_인원계획표 _07.포장공(D구역)" xfId="7027"/>
    <cellStyle name="_인원계획표 _07.포장공(D구역) 10" xfId="32475"/>
    <cellStyle name="_인원계획표 _07.포장공(D구역) 11" xfId="32476"/>
    <cellStyle name="_인원계획표 _07.포장공(D구역) 12" xfId="32477"/>
    <cellStyle name="_인원계획표 _07.포장공(D구역) 13" xfId="32478"/>
    <cellStyle name="_인원계획표 _07.포장공(D구역) 14" xfId="32479"/>
    <cellStyle name="_인원계획표 _07.포장공(D구역) 15" xfId="32480"/>
    <cellStyle name="_인원계획표 _07.포장공(D구역) 16" xfId="32481"/>
    <cellStyle name="_인원계획표 _07.포장공(D구역) 17" xfId="32482"/>
    <cellStyle name="_인원계획표 _07.포장공(D구역) 2" xfId="7028"/>
    <cellStyle name="_인원계획표 _07.포장공(D구역) 3" xfId="32483"/>
    <cellStyle name="_인원계획표 _07.포장공(D구역) 4" xfId="32484"/>
    <cellStyle name="_인원계획표 _07.포장공(D구역) 5" xfId="32485"/>
    <cellStyle name="_인원계획표 _07.포장공(D구역) 6" xfId="32486"/>
    <cellStyle name="_인원계획표 _07.포장공(D구역) 7" xfId="32487"/>
    <cellStyle name="_인원계획표 _07.포장공(D구역) 8" xfId="32488"/>
    <cellStyle name="_인원계획표 _07.포장공(D구역) 9" xfId="32489"/>
    <cellStyle name="_인원계획표 _07.포장공(D구역)_017.포장공(하모)" xfId="32490"/>
    <cellStyle name="_인원계획표 _07.포장공(D구역)_017.포장공(하모) 2" xfId="32491"/>
    <cellStyle name="_인원계획표 _07.포장공(D구역)_017.포장공(하모) 3" xfId="32492"/>
    <cellStyle name="_인원계획표 _07.포장공(D구역)_017.포장공(하모) 4" xfId="32493"/>
    <cellStyle name="_인원계획표 _07.포장공(D구역)_017.포장공(하모) 5" xfId="32494"/>
    <cellStyle name="_인원계획표 _07.포장공(D구역)_017.포장공(하모) 6" xfId="32495"/>
    <cellStyle name="_인원계획표 _07.포장공(D구역)_017.포장공(하모) 7" xfId="32496"/>
    <cellStyle name="_인원계획표 _07.포장공(D구역)_017.포장공(하모) 8" xfId="32497"/>
    <cellStyle name="_인원계획표 _07.포장공(D구역)_04.구조물공" xfId="7029"/>
    <cellStyle name="_인원계획표 _07.포장공(D구역)_04.구조물공 2" xfId="32498"/>
    <cellStyle name="_인원계획표 _07.포장공(D구역)_04.구조물공 3" xfId="32499"/>
    <cellStyle name="_인원계획표 _07.포장공(D구역)_04.구조물공 4" xfId="32500"/>
    <cellStyle name="_인원계획표 _07.포장공(D구역)_04.구조물공 5" xfId="32501"/>
    <cellStyle name="_인원계획표 _07.포장공(D구역)_04.구조물공 6" xfId="32502"/>
    <cellStyle name="_인원계획표 _07.포장공(D구역)_04.구조물공 7" xfId="32503"/>
    <cellStyle name="_인원계획표 _07.포장공(D구역)_04.구조물공 8" xfId="32504"/>
    <cellStyle name="_인원계획표 _07.포장공(D구역)_사본 - 05.포장공" xfId="7030"/>
    <cellStyle name="_인원계획표 _07.포장공(D구역)_사본 - 05.포장공 2" xfId="32505"/>
    <cellStyle name="_인원계획표 _07.포장공(D구역)_사본 - 05.포장공 3" xfId="32506"/>
    <cellStyle name="_인원계획표 _07.포장공(D구역)_사본 - 05.포장공 4" xfId="32507"/>
    <cellStyle name="_인원계획표 _07.포장공(D구역)_사본 - 05.포장공 5" xfId="32508"/>
    <cellStyle name="_인원계획표 _07.포장공(D구역)_사본 - 05.포장공 6" xfId="32509"/>
    <cellStyle name="_인원계획표 _07.포장공(D구역)_사본 - 05.포장공 7" xfId="32510"/>
    <cellStyle name="_인원계획표 _07.포장공(D구역)_사본 - 05.포장공 8" xfId="32511"/>
    <cellStyle name="_인원계획표 _07.포장공(D구역)_포장공BOQ" xfId="7031"/>
    <cellStyle name="_인원계획표 _07.포장공(D구역)_포장공BOQ 2" xfId="32512"/>
    <cellStyle name="_인원계획표 _07.포장공(D구역)_포장공BOQ 3" xfId="32513"/>
    <cellStyle name="_인원계획표 _07.포장공(D구역)_포장공BOQ 4" xfId="32514"/>
    <cellStyle name="_인원계획표 _07.포장공(D구역)_포장공BOQ 5" xfId="32515"/>
    <cellStyle name="_인원계획표 _07.포장공(D구역)_포장공BOQ 6" xfId="32516"/>
    <cellStyle name="_인원계획표 _07.포장공(D구역)_포장공BOQ 7" xfId="32517"/>
    <cellStyle name="_인원계획표 _07.포장공(D구역)_포장공BOQ 8" xfId="32518"/>
    <cellStyle name="_인원계획표 _07.포장공(D구역)_포장수량집계" xfId="7032"/>
    <cellStyle name="_인원계획표 _07.포장공(D구역)_포장수량집계 2" xfId="32519"/>
    <cellStyle name="_인원계획표 _07.포장공(D구역)_포장수량집계 3" xfId="32520"/>
    <cellStyle name="_인원계획표 _07.포장공(D구역)_포장수량집계 4" xfId="32521"/>
    <cellStyle name="_인원계획표 _07.포장공(D구역)_포장수량집계 5" xfId="32522"/>
    <cellStyle name="_인원계획표 _07.포장공(D구역)_포장수량집계 6" xfId="32523"/>
    <cellStyle name="_인원계획표 _07.포장공(D구역)_포장수량집계 7" xfId="32524"/>
    <cellStyle name="_인원계획표 _07.포장공(D구역)_포장수량집계 8" xfId="32525"/>
    <cellStyle name="_인원계획표 _07.포장공(E구역)" xfId="7033"/>
    <cellStyle name="_인원계획표 _07.포장공(E구역) 10" xfId="32526"/>
    <cellStyle name="_인원계획표 _07.포장공(E구역) 11" xfId="32527"/>
    <cellStyle name="_인원계획표 _07.포장공(E구역) 12" xfId="32528"/>
    <cellStyle name="_인원계획표 _07.포장공(E구역) 13" xfId="32529"/>
    <cellStyle name="_인원계획표 _07.포장공(E구역) 14" xfId="32530"/>
    <cellStyle name="_인원계획표 _07.포장공(E구역) 15" xfId="32531"/>
    <cellStyle name="_인원계획표 _07.포장공(E구역) 16" xfId="32532"/>
    <cellStyle name="_인원계획표 _07.포장공(E구역) 17" xfId="32533"/>
    <cellStyle name="_인원계획표 _07.포장공(E구역) 2" xfId="7034"/>
    <cellStyle name="_인원계획표 _07.포장공(E구역) 3" xfId="32534"/>
    <cellStyle name="_인원계획표 _07.포장공(E구역) 4" xfId="32535"/>
    <cellStyle name="_인원계획표 _07.포장공(E구역) 5" xfId="32536"/>
    <cellStyle name="_인원계획표 _07.포장공(E구역) 6" xfId="32537"/>
    <cellStyle name="_인원계획표 _07.포장공(E구역) 7" xfId="32538"/>
    <cellStyle name="_인원계획표 _07.포장공(E구역) 8" xfId="32539"/>
    <cellStyle name="_인원계획표 _07.포장공(E구역) 9" xfId="32540"/>
    <cellStyle name="_인원계획표 _07.포장공(E구역)_017.포장공(하모)" xfId="32541"/>
    <cellStyle name="_인원계획표 _07.포장공(E구역)_017.포장공(하모) 2" xfId="32542"/>
    <cellStyle name="_인원계획표 _07.포장공(E구역)_017.포장공(하모) 3" xfId="32543"/>
    <cellStyle name="_인원계획표 _07.포장공(E구역)_017.포장공(하모) 4" xfId="32544"/>
    <cellStyle name="_인원계획표 _07.포장공(E구역)_017.포장공(하모) 5" xfId="32545"/>
    <cellStyle name="_인원계획표 _07.포장공(E구역)_017.포장공(하모) 6" xfId="32546"/>
    <cellStyle name="_인원계획표 _07.포장공(E구역)_017.포장공(하모) 7" xfId="32547"/>
    <cellStyle name="_인원계획표 _07.포장공(E구역)_017.포장공(하모) 8" xfId="32548"/>
    <cellStyle name="_인원계획표 _07.포장공(E구역)_04.구조물공" xfId="7035"/>
    <cellStyle name="_인원계획표 _07.포장공(E구역)_04.구조물공 2" xfId="32549"/>
    <cellStyle name="_인원계획표 _07.포장공(E구역)_04.구조물공 3" xfId="32550"/>
    <cellStyle name="_인원계획표 _07.포장공(E구역)_04.구조물공 4" xfId="32551"/>
    <cellStyle name="_인원계획표 _07.포장공(E구역)_04.구조물공 5" xfId="32552"/>
    <cellStyle name="_인원계획표 _07.포장공(E구역)_04.구조물공 6" xfId="32553"/>
    <cellStyle name="_인원계획표 _07.포장공(E구역)_04.구조물공 7" xfId="32554"/>
    <cellStyle name="_인원계획표 _07.포장공(E구역)_04.구조물공 8" xfId="32555"/>
    <cellStyle name="_인원계획표 _07.포장공(E구역)_사본 - 05.포장공" xfId="7036"/>
    <cellStyle name="_인원계획표 _07.포장공(E구역)_사본 - 05.포장공 2" xfId="32556"/>
    <cellStyle name="_인원계획표 _07.포장공(E구역)_사본 - 05.포장공 3" xfId="32557"/>
    <cellStyle name="_인원계획표 _07.포장공(E구역)_사본 - 05.포장공 4" xfId="32558"/>
    <cellStyle name="_인원계획표 _07.포장공(E구역)_사본 - 05.포장공 5" xfId="32559"/>
    <cellStyle name="_인원계획표 _07.포장공(E구역)_사본 - 05.포장공 6" xfId="32560"/>
    <cellStyle name="_인원계획표 _07.포장공(E구역)_사본 - 05.포장공 7" xfId="32561"/>
    <cellStyle name="_인원계획표 _07.포장공(E구역)_사본 - 05.포장공 8" xfId="32562"/>
    <cellStyle name="_인원계획표 _07.포장공(E구역)_포장공BOQ" xfId="7037"/>
    <cellStyle name="_인원계획표 _07.포장공(E구역)_포장공BOQ 2" xfId="32563"/>
    <cellStyle name="_인원계획표 _07.포장공(E구역)_포장공BOQ 3" xfId="32564"/>
    <cellStyle name="_인원계획표 _07.포장공(E구역)_포장공BOQ 4" xfId="32565"/>
    <cellStyle name="_인원계획표 _07.포장공(E구역)_포장공BOQ 5" xfId="32566"/>
    <cellStyle name="_인원계획표 _07.포장공(E구역)_포장공BOQ 6" xfId="32567"/>
    <cellStyle name="_인원계획표 _07.포장공(E구역)_포장공BOQ 7" xfId="32568"/>
    <cellStyle name="_인원계획표 _07.포장공(E구역)_포장공BOQ 8" xfId="32569"/>
    <cellStyle name="_인원계획표 _07.포장공(E구역)_포장수량집계" xfId="7038"/>
    <cellStyle name="_인원계획표 _07.포장공(E구역)_포장수량집계 2" xfId="32570"/>
    <cellStyle name="_인원계획표 _07.포장공(E구역)_포장수량집계 3" xfId="32571"/>
    <cellStyle name="_인원계획표 _07.포장공(E구역)_포장수량집계 4" xfId="32572"/>
    <cellStyle name="_인원계획표 _07.포장공(E구역)_포장수량집계 5" xfId="32573"/>
    <cellStyle name="_인원계획표 _07.포장공(E구역)_포장수량집계 6" xfId="32574"/>
    <cellStyle name="_인원계획표 _07.포장공(E구역)_포장수량집계 7" xfId="32575"/>
    <cellStyle name="_인원계획표 _07.포장공(E구역)_포장수량집계 8" xfId="32576"/>
    <cellStyle name="_인원계획표 _07.포장공(양마단지)" xfId="7039"/>
    <cellStyle name="_인원계획표 _07.포장공(양마단지) 10" xfId="32577"/>
    <cellStyle name="_인원계획표 _07.포장공(양마단지) 11" xfId="32578"/>
    <cellStyle name="_인원계획표 _07.포장공(양마단지) 12" xfId="32579"/>
    <cellStyle name="_인원계획표 _07.포장공(양마단지) 13" xfId="32580"/>
    <cellStyle name="_인원계획표 _07.포장공(양마단지) 14" xfId="32581"/>
    <cellStyle name="_인원계획표 _07.포장공(양마단지) 15" xfId="32582"/>
    <cellStyle name="_인원계획표 _07.포장공(양마단지) 16" xfId="32583"/>
    <cellStyle name="_인원계획표 _07.포장공(양마단지) 17" xfId="32584"/>
    <cellStyle name="_인원계획표 _07.포장공(양마단지) 2" xfId="7040"/>
    <cellStyle name="_인원계획표 _07.포장공(양마단지) 3" xfId="32585"/>
    <cellStyle name="_인원계획표 _07.포장공(양마단지) 4" xfId="32586"/>
    <cellStyle name="_인원계획표 _07.포장공(양마단지) 5" xfId="32587"/>
    <cellStyle name="_인원계획표 _07.포장공(양마단지) 6" xfId="32588"/>
    <cellStyle name="_인원계획표 _07.포장공(양마단지) 7" xfId="32589"/>
    <cellStyle name="_인원계획표 _07.포장공(양마단지) 8" xfId="32590"/>
    <cellStyle name="_인원계획표 _07.포장공(양마단지) 9" xfId="32591"/>
    <cellStyle name="_인원계획표 _07.포장공(양마단지)_017.포장공(하모)" xfId="32592"/>
    <cellStyle name="_인원계획표 _07.포장공(양마단지)_017.포장공(하모) 2" xfId="32593"/>
    <cellStyle name="_인원계획표 _07.포장공(양마단지)_017.포장공(하모) 3" xfId="32594"/>
    <cellStyle name="_인원계획표 _07.포장공(양마단지)_017.포장공(하모) 4" xfId="32595"/>
    <cellStyle name="_인원계획표 _07.포장공(양마단지)_017.포장공(하모) 5" xfId="32596"/>
    <cellStyle name="_인원계획표 _07.포장공(양마단지)_017.포장공(하모) 6" xfId="32597"/>
    <cellStyle name="_인원계획표 _07.포장공(양마단지)_017.포장공(하모) 7" xfId="32598"/>
    <cellStyle name="_인원계획표 _07.포장공(양마단지)_017.포장공(하모) 8" xfId="32599"/>
    <cellStyle name="_인원계획표 _07.포장공(양마단지)_04.구조물공" xfId="7041"/>
    <cellStyle name="_인원계획표 _07.포장공(양마단지)_04.구조물공 2" xfId="32600"/>
    <cellStyle name="_인원계획표 _07.포장공(양마단지)_04.구조물공 3" xfId="32601"/>
    <cellStyle name="_인원계획표 _07.포장공(양마단지)_04.구조물공 4" xfId="32602"/>
    <cellStyle name="_인원계획표 _07.포장공(양마단지)_04.구조물공 5" xfId="32603"/>
    <cellStyle name="_인원계획표 _07.포장공(양마단지)_04.구조물공 6" xfId="32604"/>
    <cellStyle name="_인원계획표 _07.포장공(양마단지)_04.구조물공 7" xfId="32605"/>
    <cellStyle name="_인원계획표 _07.포장공(양마단지)_04.구조물공 8" xfId="32606"/>
    <cellStyle name="_인원계획표 _07.포장공(양마단지)_사본 - 05.포장공" xfId="7042"/>
    <cellStyle name="_인원계획표 _07.포장공(양마단지)_사본 - 05.포장공 2" xfId="32607"/>
    <cellStyle name="_인원계획표 _07.포장공(양마단지)_사본 - 05.포장공 3" xfId="32608"/>
    <cellStyle name="_인원계획표 _07.포장공(양마단지)_사본 - 05.포장공 4" xfId="32609"/>
    <cellStyle name="_인원계획표 _07.포장공(양마단지)_사본 - 05.포장공 5" xfId="32610"/>
    <cellStyle name="_인원계획표 _07.포장공(양마단지)_사본 - 05.포장공 6" xfId="32611"/>
    <cellStyle name="_인원계획표 _07.포장공(양마단지)_사본 - 05.포장공 7" xfId="32612"/>
    <cellStyle name="_인원계획표 _07.포장공(양마단지)_사본 - 05.포장공 8" xfId="32613"/>
    <cellStyle name="_인원계획표 _07.포장공(양마단지)_포장공BOQ" xfId="7043"/>
    <cellStyle name="_인원계획표 _07.포장공(양마단지)_포장공BOQ 2" xfId="32614"/>
    <cellStyle name="_인원계획표 _07.포장공(양마단지)_포장공BOQ 3" xfId="32615"/>
    <cellStyle name="_인원계획표 _07.포장공(양마단지)_포장공BOQ 4" xfId="32616"/>
    <cellStyle name="_인원계획표 _07.포장공(양마단지)_포장공BOQ 5" xfId="32617"/>
    <cellStyle name="_인원계획표 _07.포장공(양마단지)_포장공BOQ 6" xfId="32618"/>
    <cellStyle name="_인원계획표 _07.포장공(양마단지)_포장공BOQ 7" xfId="32619"/>
    <cellStyle name="_인원계획표 _07.포장공(양마단지)_포장공BOQ 8" xfId="32620"/>
    <cellStyle name="_인원계획표 _07.포장공(양마단지)_포장수량집계" xfId="7044"/>
    <cellStyle name="_인원계획표 _07.포장공(양마단지)_포장수량집계 2" xfId="32621"/>
    <cellStyle name="_인원계획표 _07.포장공(양마단지)_포장수량집계 3" xfId="32622"/>
    <cellStyle name="_인원계획표 _07.포장공(양마단지)_포장수량집계 4" xfId="32623"/>
    <cellStyle name="_인원계획표 _07.포장공(양마단지)_포장수량집계 5" xfId="32624"/>
    <cellStyle name="_인원계획표 _07.포장공(양마단지)_포장수량집계 6" xfId="32625"/>
    <cellStyle name="_인원계획표 _07.포장공(양마단지)_포장수량집계 7" xfId="32626"/>
    <cellStyle name="_인원계획표 _07.포장공(양마단지)_포장수량집계 8" xfId="32627"/>
    <cellStyle name="_인원계획표 _08.부대공" xfId="7045"/>
    <cellStyle name="_인원계획표 _08.부대공 2" xfId="7046"/>
    <cellStyle name="_인원계획표 _08.부대공 3" xfId="32628"/>
    <cellStyle name="_인원계획표 _08.부대공 4" xfId="32629"/>
    <cellStyle name="_인원계획표 _08.부대공 5" xfId="32630"/>
    <cellStyle name="_인원계획표 _08.부대공 6" xfId="32631"/>
    <cellStyle name="_인원계획표 _08.부대공 7" xfId="32632"/>
    <cellStyle name="_인원계획표 _08.부대공 8" xfId="32633"/>
    <cellStyle name="_인원계획표 _08.부대공(B구역)" xfId="7047"/>
    <cellStyle name="_인원계획표 _08.부대공(B구역) 2" xfId="7048"/>
    <cellStyle name="_인원계획표 _08.부대공(B구역) 3" xfId="32634"/>
    <cellStyle name="_인원계획표 _08.부대공(B구역) 4" xfId="32635"/>
    <cellStyle name="_인원계획표 _08.부대공(B구역) 5" xfId="32636"/>
    <cellStyle name="_인원계획표 _08.부대공(B구역) 6" xfId="32637"/>
    <cellStyle name="_인원계획표 _08.부대공(B구역) 7" xfId="32638"/>
    <cellStyle name="_인원계획표 _08.부대공(B구역) 8" xfId="32639"/>
    <cellStyle name="_인원계획표 _08.부대공(D구역)" xfId="7049"/>
    <cellStyle name="_인원계획표 _08.부대공(D구역) 2" xfId="7050"/>
    <cellStyle name="_인원계획표 _08.부대공(D구역) 3" xfId="32640"/>
    <cellStyle name="_인원계획표 _08.부대공(D구역) 4" xfId="32641"/>
    <cellStyle name="_인원계획표 _08.부대공(D구역) 5" xfId="32642"/>
    <cellStyle name="_인원계획표 _08.부대공(D구역) 6" xfId="32643"/>
    <cellStyle name="_인원계획표 _08.부대공(D구역) 7" xfId="32644"/>
    <cellStyle name="_인원계획표 _08.부대공(D구역) 8" xfId="32645"/>
    <cellStyle name="_인원계획표 _08_부대공" xfId="32646"/>
    <cellStyle name="_인원계획표 _08_부대공_OS_3 관부설공1" xfId="32647"/>
    <cellStyle name="_인원계획표 _08_부대공_OS_3 관부설공1_3 관부설공" xfId="32648"/>
    <cellStyle name="_인원계획표 _08_부대공_OS_3 관부설공1_3 관부설공-1" xfId="32649"/>
    <cellStyle name="_인원계획표 _08_부대공_우수3_관부설공●" xfId="32650"/>
    <cellStyle name="_인원계획표 _08_부대공_우수3_관부설공●_03-관부설공" xfId="32651"/>
    <cellStyle name="_인원계획표 _1.7 부대공" xfId="7051"/>
    <cellStyle name="_인원계획표 _10_부대공1" xfId="32652"/>
    <cellStyle name="_인원계획표 _10_부대공1_OS_3 관부설공1" xfId="32653"/>
    <cellStyle name="_인원계획표 _10_부대공1_OS_3 관부설공1_3 관부설공" xfId="32654"/>
    <cellStyle name="_인원계획표 _10_부대공1_OS_3 관부설공1_3 관부설공-1" xfId="32655"/>
    <cellStyle name="_인원계획표 _10_부대공1_우수3_관부설공●" xfId="32656"/>
    <cellStyle name="_인원계획표 _10_부대공1_우수3_관부설공●_03-관부설공" xfId="32657"/>
    <cellStyle name="_인원계획표 _2.7 부대공(금산)" xfId="7052"/>
    <cellStyle name="_인원계획표 _2.7 부대공(후곤)" xfId="7053"/>
    <cellStyle name="_인원계획표 _2003년실행양식" xfId="7054"/>
    <cellStyle name="_인원계획표 _2003년실행양식_4.추진공(공암)" xfId="7055"/>
    <cellStyle name="_인원계획표 _2003년실행양식_4.추진공(공암SAMPLE" xfId="7056"/>
    <cellStyle name="_인원계획표 _2003년실행양식_4.추진공(서산)" xfId="7057"/>
    <cellStyle name="_인원계획표 _2003년실행양식_4.추진공(읍내)" xfId="7058"/>
    <cellStyle name="_인원계획표 _2003년실행양식_4.추진공(추부)" xfId="7059"/>
    <cellStyle name="_인원계획표 _2003년실행양식_4.추진공(황간)" xfId="7060"/>
    <cellStyle name="_인원계획표 _2003년실행양식_영동군추진가시설수량" xfId="7061"/>
    <cellStyle name="_인원계획표 _2003년실행양식0" xfId="7062"/>
    <cellStyle name="_인원계획표 _2003년실행양식0_4.추진공(공암)" xfId="7063"/>
    <cellStyle name="_인원계획표 _2003년실행양식0_4.추진공(공암SAMPLE" xfId="7064"/>
    <cellStyle name="_인원계획표 _2003년실행양식0_4.추진공(서산)" xfId="7065"/>
    <cellStyle name="_인원계획표 _2003년실행양식0_4.추진공(읍내)" xfId="7066"/>
    <cellStyle name="_인원계획표 _2003년실행양식0_4.추진공(추부)" xfId="7067"/>
    <cellStyle name="_인원계획표 _2003년실행양식0_4.추진공(황간)" xfId="7068"/>
    <cellStyle name="_인원계획표 _2003년실행양식0_영동군추진가시설수량" xfId="7069"/>
    <cellStyle name="_인원계획표 _2003년실행양식-1" xfId="7070"/>
    <cellStyle name="_인원계획표 _2003년실행양식-1_4.추진공(공암)" xfId="7071"/>
    <cellStyle name="_인원계획표 _2003년실행양식-1_4.추진공(공암SAMPLE" xfId="7072"/>
    <cellStyle name="_인원계획표 _2003년실행양식-1_4.추진공(서산)" xfId="7073"/>
    <cellStyle name="_인원계획표 _2003년실행양식-1_4.추진공(읍내)" xfId="7074"/>
    <cellStyle name="_인원계획표 _2003년실행양식-1_4.추진공(추부)" xfId="7075"/>
    <cellStyle name="_인원계획표 _2003년실행양식-1_4.추진공(황간)" xfId="7076"/>
    <cellStyle name="_인원계획표 _2003년실행양식-1_영동군추진가시설수량" xfId="7077"/>
    <cellStyle name="_인원계획표 _2-4.맨홀토공" xfId="7078"/>
    <cellStyle name="_인원계획표 _2-4.맨홀토공 2" xfId="7079"/>
    <cellStyle name="_인원계획표 _2-4.맨홀토공 3" xfId="32658"/>
    <cellStyle name="_인원계획표 _2-4.맨홀토공 4" xfId="32659"/>
    <cellStyle name="_인원계획표 _2-4.맨홀토공 5" xfId="32660"/>
    <cellStyle name="_인원계획표 _2-4.맨홀토공 6" xfId="32661"/>
    <cellStyle name="_인원계획표 _2-4.맨홀토공 7" xfId="32662"/>
    <cellStyle name="_인원계획표 _2-4.맨홀토공 8" xfId="32663"/>
    <cellStyle name="_인원계획표 _2-4.맨홀토공_00.배수설비공" xfId="7080"/>
    <cellStyle name="_인원계획표 _2-4.맨홀토공_00.배수설비공 2" xfId="32664"/>
    <cellStyle name="_인원계획표 _2-4.맨홀토공_00.배수설비공 3" xfId="32665"/>
    <cellStyle name="_인원계획표 _2-4.맨홀토공_00.배수설비공 4" xfId="32666"/>
    <cellStyle name="_인원계획표 _2-4.맨홀토공_00.배수설비공 5" xfId="32667"/>
    <cellStyle name="_인원계획표 _2-4.맨홀토공_00.배수설비공 6" xfId="32668"/>
    <cellStyle name="_인원계획표 _2-4.맨홀토공_00.배수설비공 7" xfId="32669"/>
    <cellStyle name="_인원계획표 _2-4.맨홀토공_00.배수설비공 8" xfId="32670"/>
    <cellStyle name="_인원계획표 _2-4.맨홀토공_013.관로공(일과)" xfId="7081"/>
    <cellStyle name="_인원계획표 _2-4.맨홀토공_013.관로공(일과) 2" xfId="32671"/>
    <cellStyle name="_인원계획표 _2-4.맨홀토공_013.관로공(일과) 3" xfId="32672"/>
    <cellStyle name="_인원계획표 _2-4.맨홀토공_013.관로공(일과) 4" xfId="32673"/>
    <cellStyle name="_인원계획표 _2-4.맨홀토공_013.관로공(일과) 5" xfId="32674"/>
    <cellStyle name="_인원계획표 _2-4.맨홀토공_013.관로공(일과) 6" xfId="32675"/>
    <cellStyle name="_인원계획표 _2-4.맨홀토공_013.관로공(일과) 7" xfId="32676"/>
    <cellStyle name="_인원계획표 _2-4.맨홀토공_013.관로공(일과) 8" xfId="32677"/>
    <cellStyle name="_인원계획표 _2-4.맨홀토공_013.관로공(화순)" xfId="7082"/>
    <cellStyle name="_인원계획표 _2-4.맨홀토공_013.관로공(화순) 2" xfId="32678"/>
    <cellStyle name="_인원계획표 _2-4.맨홀토공_013.관로공(화순) 3" xfId="32679"/>
    <cellStyle name="_인원계획표 _2-4.맨홀토공_013.관로공(화순) 4" xfId="32680"/>
    <cellStyle name="_인원계획표 _2-4.맨홀토공_013.관로공(화순) 5" xfId="32681"/>
    <cellStyle name="_인원계획표 _2-4.맨홀토공_013.관로공(화순) 6" xfId="32682"/>
    <cellStyle name="_인원계획표 _2-4.맨홀토공_013.관로공(화순) 7" xfId="32683"/>
    <cellStyle name="_인원계획표 _2-4.맨홀토공_013.관로공(화순) 8" xfId="32684"/>
    <cellStyle name="_인원계획표 _2-4.맨홀토공_02.토공" xfId="7083"/>
    <cellStyle name="_인원계획표 _2-4.맨홀토공_02.토공 2" xfId="32685"/>
    <cellStyle name="_인원계획표 _2-4.맨홀토공_02.토공 3" xfId="32686"/>
    <cellStyle name="_인원계획표 _2-4.맨홀토공_02.토공 4" xfId="32687"/>
    <cellStyle name="_인원계획표 _2-4.맨홀토공_02.토공 5" xfId="32688"/>
    <cellStyle name="_인원계획표 _2-4.맨홀토공_02.토공 6" xfId="32689"/>
    <cellStyle name="_인원계획표 _2-4.맨홀토공_02.토공 7" xfId="32690"/>
    <cellStyle name="_인원계획표 _2-4.맨홀토공_02.토공 8" xfId="32691"/>
    <cellStyle name="_인원계획표 _2-4.맨홀토공_03.관로공" xfId="7084"/>
    <cellStyle name="_인원계획표 _2-4.맨홀토공_03.관로공 2" xfId="32692"/>
    <cellStyle name="_인원계획표 _2-4.맨홀토공_03.관로공 3" xfId="32693"/>
    <cellStyle name="_인원계획표 _2-4.맨홀토공_03.관로공 4" xfId="32694"/>
    <cellStyle name="_인원계획표 _2-4.맨홀토공_03.관로공 5" xfId="32695"/>
    <cellStyle name="_인원계획표 _2-4.맨홀토공_03.관로공 6" xfId="32696"/>
    <cellStyle name="_인원계획표 _2-4.맨홀토공_03.관로공 7" xfId="32697"/>
    <cellStyle name="_인원계획표 _2-4.맨홀토공_03.관로공 8" xfId="32698"/>
    <cellStyle name="_인원계획표 _2-4.맨홀토공_관로공BOQ" xfId="7085"/>
    <cellStyle name="_인원계획표 _2-4.맨홀토공_관로공BOQ 2" xfId="32699"/>
    <cellStyle name="_인원계획표 _2-4.맨홀토공_관로공BOQ 3" xfId="32700"/>
    <cellStyle name="_인원계획표 _2-4.맨홀토공_관로공BOQ 4" xfId="32701"/>
    <cellStyle name="_인원계획표 _2-4.맨홀토공_관로공BOQ 5" xfId="32702"/>
    <cellStyle name="_인원계획표 _2-4.맨홀토공_관로공BOQ 6" xfId="32703"/>
    <cellStyle name="_인원계획표 _2-4.맨홀토공_관로공BOQ 7" xfId="32704"/>
    <cellStyle name="_인원계획표 _2-4.맨홀토공_관로공BOQ 8" xfId="32705"/>
    <cellStyle name="_인원계획표 _2-4.맨홀토공_관로수량집계" xfId="7086"/>
    <cellStyle name="_인원계획표 _2-4.맨홀토공_관로수량집계 2" xfId="32706"/>
    <cellStyle name="_인원계획표 _2-4.맨홀토공_관로수량집계 3" xfId="32707"/>
    <cellStyle name="_인원계획표 _2-4.맨홀토공_관로수량집계 4" xfId="32708"/>
    <cellStyle name="_인원계획표 _2-4.맨홀토공_관로수량집계 5" xfId="32709"/>
    <cellStyle name="_인원계획표 _2-4.맨홀토공_관로수량집계 6" xfId="32710"/>
    <cellStyle name="_인원계획표 _2-4.맨홀토공_관로수량집계 7" xfId="32711"/>
    <cellStyle name="_인원계획표 _2-4.맨홀토공_관로수량집계 8" xfId="32712"/>
    <cellStyle name="_인원계획표 _2-4.맨홀토공_내역적용수량" xfId="7087"/>
    <cellStyle name="_인원계획표 _2-4.맨홀토공_내역적용수량 2" xfId="32713"/>
    <cellStyle name="_인원계획표 _2-4.맨홀토공_내역적용수량 3" xfId="32714"/>
    <cellStyle name="_인원계획표 _2-4.맨홀토공_내역적용수량 4" xfId="32715"/>
    <cellStyle name="_인원계획표 _2-4.맨홀토공_내역적용수량 5" xfId="32716"/>
    <cellStyle name="_인원계획표 _2-4.맨홀토공_내역적용수량 6" xfId="32717"/>
    <cellStyle name="_인원계획표 _2-4.맨홀토공_내역적용수량 7" xfId="32718"/>
    <cellStyle name="_인원계획표 _2-4.맨홀토공_내역적용수량 8" xfId="32719"/>
    <cellStyle name="_인원계획표 _3-맨홀토공" xfId="32720"/>
    <cellStyle name="_인원계획표 _4.구조물공" xfId="7088"/>
    <cellStyle name="_인원계획표 _4.구조물공1" xfId="7089"/>
    <cellStyle name="_인원계획표 _4.추진공(공암)" xfId="7090"/>
    <cellStyle name="_인원계획표 _4.추진공(공암SAMPLE" xfId="7091"/>
    <cellStyle name="_인원계획표 _4.추진공(서산)" xfId="7092"/>
    <cellStyle name="_인원계획표 _4.추진공(읍내)" xfId="7093"/>
    <cellStyle name="_인원계획표 _4.추진공(추부)" xfId="7094"/>
    <cellStyle name="_인원계획표 _4.추진공(황간)" xfId="7095"/>
    <cellStyle name="_인원계획표 _4+565플륨관" xfId="32721"/>
    <cellStyle name="_인원계획표 _5.부대공(전체)-1" xfId="32722"/>
    <cellStyle name="_인원계획표 _6.1부대수량(작업)" xfId="32723"/>
    <cellStyle name="_인원계획표 _6.1부대수량(작업)2" xfId="32724"/>
    <cellStyle name="_인원계획표 _6.부대공(A-LINE)" xfId="32725"/>
    <cellStyle name="_인원계획표 _6.부대공(B)-1" xfId="32726"/>
    <cellStyle name="_인원계획표 _6.부대공(하남)-1" xfId="32727"/>
    <cellStyle name="_인원계획표 _7.부대공(B)-1" xfId="32728"/>
    <cellStyle name="_인원계획표 _7.부대공(샘플-0728)" xfId="32729"/>
    <cellStyle name="_인원계획표 _8.부대공(A)" xfId="32730"/>
    <cellStyle name="_인원계획표 _8.부대공(삼랑진)" xfId="32731"/>
    <cellStyle name="_인원계획표 _8.부대공(삼랑진)_6.부대공(A-LINE)" xfId="32732"/>
    <cellStyle name="_인원계획표 _8.부대공(삼랑진)_6.부대공(B)-1" xfId="32733"/>
    <cellStyle name="_인원계획표 _8.부대공(삼랑진)_7.부대공(B)-1" xfId="32734"/>
    <cellStyle name="_인원계획표 _8.부대공(삼랑진)_7.부대공(샘플-0728)" xfId="32735"/>
    <cellStyle name="_인원계획표 _8.부대공(삼랑진)_9.가물막이B-TYPE" xfId="32736"/>
    <cellStyle name="_인원계획표 _8.부대공(삼랑진)_Book2" xfId="32737"/>
    <cellStyle name="_인원계획표 _8.부대공(삼랑진)_교량매달기단위수량" xfId="32738"/>
    <cellStyle name="_인원계획표 _8+120~455암요청" xfId="32739"/>
    <cellStyle name="_인원계획표 _9.가물막이B-TYPE" xfId="32740"/>
    <cellStyle name="_인원계획표 _Book1" xfId="32741"/>
    <cellStyle name="_인원계획표 _Book1_6.부대공(A-LINE)" xfId="32742"/>
    <cellStyle name="_인원계획표 _Book1_6.부대공(A-LINE)_6.부대공(A-LINE)" xfId="32743"/>
    <cellStyle name="_인원계획표 _Book1_6.부대공(A-LINE)_7.부대공(B)-1" xfId="32744"/>
    <cellStyle name="_인원계획표 _Book1_6.부대공(A-LINE)_7.부대공(샘플-0728)" xfId="32745"/>
    <cellStyle name="_인원계획표 _Book1_6.부대공(A-LINE)_9.가물막이B-TYPE" xfId="32746"/>
    <cellStyle name="_인원계획표 _Book1_6.부대공(A-LINE)_Book2" xfId="32747"/>
    <cellStyle name="_인원계획표 _Book1_8.부대공(삼랑진)" xfId="32748"/>
    <cellStyle name="_인원계획표 _Book1_8.부대공(삼랑진)_6.부대공(A-LINE)" xfId="32749"/>
    <cellStyle name="_인원계획표 _Book1_8.부대공(삼랑진)_7.부대공(B)-1" xfId="32750"/>
    <cellStyle name="_인원계획표 _Book1_8.부대공(삼랑진)_7.부대공(샘플-0728)" xfId="32751"/>
    <cellStyle name="_인원계획표 _Book1_8.부대공(삼랑진)_9.가물막이B-TYPE" xfId="32752"/>
    <cellStyle name="_인원계획표 _Book1_8.부대공(삼랑진)_Book2" xfId="32753"/>
    <cellStyle name="_인원계획표 _Book1_면벽설치수량" xfId="32754"/>
    <cellStyle name="_인원계획표 _Book1_면벽설치수량_6.부대공(A-LINE)" xfId="32755"/>
    <cellStyle name="_인원계획표 _Book1_면벽설치수량_7.부대공(B)-1" xfId="32756"/>
    <cellStyle name="_인원계획표 _Book1_면벽설치수량_7.부대공(샘플-0728)" xfId="32757"/>
    <cellStyle name="_인원계획표 _Book1_면벽설치수량_9.가물막이B-TYPE" xfId="32758"/>
    <cellStyle name="_인원계획표 _Book1_면벽설치수량_Book2" xfId="32759"/>
    <cellStyle name="_인원계획표 _Book11" xfId="32760"/>
    <cellStyle name="_인원계획표 _Book2" xfId="32761"/>
    <cellStyle name="_인원계획표 _BOX관보호공" xfId="32762"/>
    <cellStyle name="_인원계획표 _H-S1-1.토   공" xfId="32763"/>
    <cellStyle name="_인원계획표 _H-S1-1.토   공 2" xfId="32764"/>
    <cellStyle name="_인원계획표 _H-S1-5.부대공" xfId="32765"/>
    <cellStyle name="_인원계획표 _H-S1-5.부대공_부대공(A-0 LINE)" xfId="32766"/>
    <cellStyle name="_인원계획표 _H-S1-5.부대공_부대공(A-1 LINE)" xfId="32767"/>
    <cellStyle name="_인원계획표 _H-S1-5.부대공_부대공(A-3 LINE)" xfId="32768"/>
    <cellStyle name="_인원계획표 _H-S1-5.부대공_부대공(B-0 LINE)" xfId="32769"/>
    <cellStyle name="_인원계획표 _H-S1-5.부대공_부대공(B-2 LINE)" xfId="32770"/>
    <cellStyle name="_인원계획표 _IC암판정요청" xfId="32771"/>
    <cellStyle name="_인원계획표 _IC암판정요청_감독사무원반영" xfId="32772"/>
    <cellStyle name="_인원계획표 _IC암판정요청_감독사무원반영_방음벽수량산출(변경))" xfId="32773"/>
    <cellStyle name="_인원계획표 _IC암판정요청_감독사무원반영_부대공집계" xfId="32774"/>
    <cellStyle name="_인원계획표 _IC암판정요청_경북선철도여건보고" xfId="32775"/>
    <cellStyle name="_인원계획표 _IC암판정요청_경북선철도여건보고_방음벽수량산출(변경))" xfId="32776"/>
    <cellStyle name="_인원계획표 _IC암판정요청_경북선철도여건보고_방음벽수량산출(변경))_방음벽수량산출(변경))" xfId="32777"/>
    <cellStyle name="_인원계획표 _IC암판정요청_경북선철도여건보고_방음벽수량산출(변경))_부대공집계" xfId="32778"/>
    <cellStyle name="_인원계획표 _IC암판정요청_방음벽수량산출(변경))" xfId="32779"/>
    <cellStyle name="_인원계획표 _IC암판정요청_방음벽수량산출(변경))_방음벽수량산출(변경))" xfId="32780"/>
    <cellStyle name="_인원계획표 _IC암판정요청_방음벽수량산출(변경))_부대공집계" xfId="32781"/>
    <cellStyle name="_인원계획표 _IC암판정요청_성심원" xfId="32782"/>
    <cellStyle name="_인원계획표 _IC암판정요청_성심원_실정보고" xfId="32783"/>
    <cellStyle name="_인원계획표 _IC암판정요청_성심원_실정보고(설계과장)" xfId="32784"/>
    <cellStyle name="_인원계획표 _IC암판정요청_성심원_여건보고" xfId="32785"/>
    <cellStyle name="_인원계획표 _IC암판정요청_세로줄눈방청도장" xfId="32786"/>
    <cellStyle name="_인원계획표 _IC암판정요청_세로줄눈방청도장_방음벽수량산출(변경))" xfId="32787"/>
    <cellStyle name="_인원계획표 _IC암판정요청_세로줄눈방청도장_방음벽수량산출(변경))_방음벽수량산출(변경))" xfId="32788"/>
    <cellStyle name="_인원계획표 _IC암판정요청_세로줄눈방청도장_방음벽수량산출(변경))_부대공집계" xfId="32789"/>
    <cellStyle name="_인원계획표 _IC암판정요청_실정보고(STA(1)(1).0+800~1+100)" xfId="32790"/>
    <cellStyle name="_인원계획표 _IC암판정요청_실정보고(STA(1)(1).0+800~1+100)_실정보고" xfId="32791"/>
    <cellStyle name="_인원계획표 _IC암판정요청_실정보고(STA(1)(1).0+800~1+100)_실정보고(설계과장)" xfId="32792"/>
    <cellStyle name="_인원계획표 _IC암판정요청_실정보고(STA(1)(1).0+800~1+100)_여건보고" xfId="32793"/>
    <cellStyle name="_인원계획표 _IC암판정요청_페기물처리" xfId="32794"/>
    <cellStyle name="_인원계획표 _IC암판정요청_페기물처리_방음벽수량산출(변경))" xfId="32795"/>
    <cellStyle name="_인원계획표 _IC암판정요청_페기물처리_부대공집계" xfId="32796"/>
    <cellStyle name="_인원계획표 _IC암판정요청_플륨관신설(자문단)" xfId="32797"/>
    <cellStyle name="_인원계획표 _IC암판정요청_플륨관신설(자문단)_감독사무원반영" xfId="32798"/>
    <cellStyle name="_인원계획표 _IC암판정요청_플륨관신설(자문단)_감독사무원반영_방음벽수량산출(변경))" xfId="32799"/>
    <cellStyle name="_인원계획표 _IC암판정요청_플륨관신설(자문단)_감독사무원반영_부대공집계" xfId="32800"/>
    <cellStyle name="_인원계획표 _IC암판정요청_플륨관신설(자문단)_방음벽수량산출(변경))" xfId="32801"/>
    <cellStyle name="_인원계획표 _IC암판정요청_플륨관신설(자문단)_방음벽수량산출(변경))_방음벽수량산출(변경))" xfId="32802"/>
    <cellStyle name="_인원계획표 _IC암판정요청_플륨관신설(자문단)_방음벽수량산출(변경))_부대공집계" xfId="32803"/>
    <cellStyle name="_인원계획표 _JE-01-1.토   공" xfId="32804"/>
    <cellStyle name="_인원계획표 _JE-01-1.토   공 2" xfId="32805"/>
    <cellStyle name="_인원계획표 _JE-01-1.토   공_JW-01-1.토   공" xfId="32806"/>
    <cellStyle name="_인원계획표 _JE-01-1.토   공_JW-01-1.토   공 2" xfId="32807"/>
    <cellStyle name="_인원계획표 _JW-01-1.토   공" xfId="32808"/>
    <cellStyle name="_인원계획표 _JW-01-1.토   공 2" xfId="32809"/>
    <cellStyle name="_인원계획표 _JW-04-1.토   공" xfId="32810"/>
    <cellStyle name="_인원계획표 _JW-04-1.토   공 2" xfId="32811"/>
    <cellStyle name="_인원계획표 _JW-04-1.토   공_JW-01-1.토   공" xfId="32812"/>
    <cellStyle name="_인원계획표 _JW-04-1.토   공_JW-01-1.토   공 2" xfId="32813"/>
    <cellStyle name="_인원계획표 _OS_3 관부설공1" xfId="32814"/>
    <cellStyle name="_인원계획표 _OS_3 관부설공1_3 관부설공" xfId="32815"/>
    <cellStyle name="_인원계획표 _OS_3 관부설공1_3 관부설공-1" xfId="32816"/>
    <cellStyle name="_인원계획표 _SCW가시설(중촌1교)실정보고" xfId="32817"/>
    <cellStyle name="_인원계획표 _SCW가시설(중촌1교)실정보고_5.06가드레일(변경)권영구" xfId="32818"/>
    <cellStyle name="_인원계획표 _SCW가시설(중촌1교)실정보고_방음벽수량산출(변경))" xfId="32819"/>
    <cellStyle name="_인원계획표 _SCW가시설(중촌1교)실정보고_부대공집계" xfId="32820"/>
    <cellStyle name="_인원계획표 _SCW가시설(중촌1교)실정보고_실정보고" xfId="32821"/>
    <cellStyle name="_인원계획표 _SCW가시설(중촌1교)실정보고_실정보고(설계과장)" xfId="32822"/>
    <cellStyle name="_인원계획표 _SCW가시설(중촌1교)실정보고_여건보고" xfId="32823"/>
    <cellStyle name="_인원계획표 _SCW가시설(중촌1교)실정보고_영업소변경(변경)" xfId="32824"/>
    <cellStyle name="_인원계획표 _SCW가시설(중촌1교)실정보고_지산교A1보강토(여건보고)" xfId="32825"/>
    <cellStyle name="_인원계획표 _감독사무원반영" xfId="32826"/>
    <cellStyle name="_인원계획표 _감독사무원반영_방음벽수량산출(변경))" xfId="32827"/>
    <cellStyle name="_인원계획표 _감독사무원반영_부대공집계" xfId="32828"/>
    <cellStyle name="_인원계획표 _경북선철도여건보고" xfId="32829"/>
    <cellStyle name="_인원계획표 _경북선철도여건보고_방음벽수량산출(변경))" xfId="32830"/>
    <cellStyle name="_인원계획표 _경북선철도여건보고_방음벽수량산출(변경))_방음벽수량산출(변경))" xfId="32831"/>
    <cellStyle name="_인원계획표 _경북선철도여건보고_방음벽수량산출(변경))_부대공집계" xfId="32832"/>
    <cellStyle name="_인원계획표 _곡관보호공위치조서" xfId="32833"/>
    <cellStyle name="_인원계획표 _곡관보호공위치조서_6.부대공(A-LINE)" xfId="32834"/>
    <cellStyle name="_인원계획표 _곡관보호공위치조서_6.부대공(A-LINE)_6.부대공(A-LINE)" xfId="32835"/>
    <cellStyle name="_인원계획표 _곡관보호공위치조서_6.부대공(A-LINE)_7.부대공(B)-1" xfId="32836"/>
    <cellStyle name="_인원계획표 _곡관보호공위치조서_6.부대공(A-LINE)_7.부대공(샘플-0728)" xfId="32837"/>
    <cellStyle name="_인원계획표 _곡관보호공위치조서_6.부대공(A-LINE)_9.가물막이B-TYPE" xfId="32838"/>
    <cellStyle name="_인원계획표 _곡관보호공위치조서_6.부대공(A-LINE)_Book2" xfId="32839"/>
    <cellStyle name="_인원계획표 _곡관보호공위치조서_8.부대공(삼랑진)" xfId="32840"/>
    <cellStyle name="_인원계획표 _곡관보호공위치조서_8.부대공(삼랑진)_6.부대공(A-LINE)" xfId="32841"/>
    <cellStyle name="_인원계획표 _곡관보호공위치조서_8.부대공(삼랑진)_7.부대공(B)-1" xfId="32842"/>
    <cellStyle name="_인원계획표 _곡관보호공위치조서_8.부대공(삼랑진)_7.부대공(샘플-0728)" xfId="32843"/>
    <cellStyle name="_인원계획표 _곡관보호공위치조서_8.부대공(삼랑진)_9.가물막이B-TYPE" xfId="32844"/>
    <cellStyle name="_인원계획표 _곡관보호공위치조서_8.부대공(삼랑진)_Book2" xfId="32845"/>
    <cellStyle name="_인원계획표 _곡관보호공위치조서_면벽설치수량" xfId="32846"/>
    <cellStyle name="_인원계획표 _곡관보호공위치조서_면벽설치수량_6.부대공(A-LINE)" xfId="32847"/>
    <cellStyle name="_인원계획표 _곡관보호공위치조서_면벽설치수량_7.부대공(B)-1" xfId="32848"/>
    <cellStyle name="_인원계획표 _곡관보호공위치조서_면벽설치수량_7.부대공(샘플-0728)" xfId="32849"/>
    <cellStyle name="_인원계획표 _곡관보호공위치조서_면벽설치수량_9.가물막이B-TYPE" xfId="32850"/>
    <cellStyle name="_인원계획표 _곡관보호공위치조서_면벽설치수량_Book2" xfId="32851"/>
    <cellStyle name="_인원계획표 _공문" xfId="32852"/>
    <cellStyle name="_인원계획표 _공문_실정보고" xfId="32853"/>
    <cellStyle name="_인원계획표 _공문_실정보고(설계과장)" xfId="32854"/>
    <cellStyle name="_인원계획표 _공문_여건보고" xfId="32855"/>
    <cellStyle name="_인원계획표 _교량매달기단위수량" xfId="32856"/>
    <cellStyle name="_인원계획표 _김정자 부체도로 신설" xfId="32857"/>
    <cellStyle name="_인원계획표 _김정자 부체도로 신설_실정보고" xfId="32858"/>
    <cellStyle name="_인원계획표 _김정자 부체도로 신설_실정보고(설계과장)" xfId="32859"/>
    <cellStyle name="_인원계획표 _김정자 부체도로 신설_여건보고" xfId="32860"/>
    <cellStyle name="_인원계획표 _면벽설치" xfId="32861"/>
    <cellStyle name="_인원계획표 _면벽설치_6.부대공(A-LINE)" xfId="32862"/>
    <cellStyle name="_인원계획표 _면벽설치_6.부대공(B)-1" xfId="32863"/>
    <cellStyle name="_인원계획표 _면벽설치_7.부대공(B)-1" xfId="32864"/>
    <cellStyle name="_인원계획표 _면벽설치_7.부대공(샘플-0728)" xfId="32865"/>
    <cellStyle name="_인원계획표 _면벽설치_9.가물막이B-TYPE" xfId="32866"/>
    <cellStyle name="_인원계획표 _면벽설치_Book2" xfId="32867"/>
    <cellStyle name="_인원계획표 _발주내역" xfId="32868"/>
    <cellStyle name="_인원계획표 _발주내역_03년전체내역1(3월)" xfId="32869"/>
    <cellStyle name="_인원계획표 _발주내역_3월기성내역" xfId="32870"/>
    <cellStyle name="_인원계획표 _발주내역_3월기성내역_03년전체내역1(3월)" xfId="32871"/>
    <cellStyle name="_인원계획표 _발주내역_3월기성내역_감독사무원반영" xfId="32872"/>
    <cellStyle name="_인원계획표 _발주내역_3월기성내역_감독사무원반영_방음벽수량산출(변경))" xfId="32873"/>
    <cellStyle name="_인원계획표 _발주내역_3월기성내역_감독사무원반영_부대공집계" xfId="32874"/>
    <cellStyle name="_인원계획표 _발주내역_3월기성내역_방음벽수량산출(변경))" xfId="32875"/>
    <cellStyle name="_인원계획표 _발주내역_3월기성내역_방음벽수량산출(변경))_방음벽수량산출(변경))" xfId="32876"/>
    <cellStyle name="_인원계획표 _발주내역_3월기성내역_방음벽수량산출(변경))_부대공집계" xfId="32877"/>
    <cellStyle name="_인원계획표 _발주내역_3월기성내역_부대공집계" xfId="32878"/>
    <cellStyle name="_인원계획표 _발주내역_3월기성내역_설계변경산출" xfId="32879"/>
    <cellStyle name="_인원계획표 _발주내역_3월기성내역_설계변경산출_03년전체내역1(3월)" xfId="32880"/>
    <cellStyle name="_인원계획표 _발주내역_3월기성내역_설계변경산출_9공구대우통신관로" xfId="32881"/>
    <cellStyle name="_인원계획표 _발주내역_3월기성내역_설계변경산출_9공구대우통신관로_03년전체내역1(3월)" xfId="32882"/>
    <cellStyle name="_인원계획표 _발주내역_3월기성내역_설계변경산출_통신관로(9공구)" xfId="32883"/>
    <cellStyle name="_인원계획표 _발주내역_3월기성내역_설계변경산출_통신관로(9공구)_03년전체내역1(3월)" xfId="32884"/>
    <cellStyle name="_인원계획표 _발주내역_3월기성내역_실정보고" xfId="32885"/>
    <cellStyle name="_인원계획표 _발주내역_3월기성내역_실정보고(설계과장)" xfId="32886"/>
    <cellStyle name="_인원계획표 _발주내역_3월기성내역_여건보고" xfId="32887"/>
    <cellStyle name="_인원계획표 _발주내역_3월기성내역_역곡리배수시설변경" xfId="32888"/>
    <cellStyle name="_인원계획표 _발주내역_3월기성내역_역곡리배수시설변경_방음벽수량산출(변경))" xfId="32889"/>
    <cellStyle name="_인원계획표 _발주내역_3월기성내역_역곡리배수시설변경_부대공집계" xfId="32890"/>
    <cellStyle name="_인원계획표 _발주내역_3월기성내역_지산교A1보강토(여건보고)" xfId="32891"/>
    <cellStyle name="_인원계획표 _발주내역_4+565플륨관" xfId="32892"/>
    <cellStyle name="_인원계획표 _발주내역_4월기성내역" xfId="32893"/>
    <cellStyle name="_인원계획표 _발주내역_4월기성내역_방음벽수량산출(변경))" xfId="32894"/>
    <cellStyle name="_인원계획표 _발주내역_4월기성내역_방음벽수량산출(변경))_방음벽수량산출(변경))" xfId="32895"/>
    <cellStyle name="_인원계획표 _발주내역_4월기성내역_방음벽수량산출(변경))_부대공집계" xfId="32896"/>
    <cellStyle name="_인원계획표 _발주내역_4월기성내역_부대공집계" xfId="32897"/>
    <cellStyle name="_인원계획표 _발주내역_4월기성내역_실정보고" xfId="32898"/>
    <cellStyle name="_인원계획표 _발주내역_4월기성내역_실정보고(설계과장)" xfId="32899"/>
    <cellStyle name="_인원계획표 _발주내역_4월기성내역_여건보고" xfId="32900"/>
    <cellStyle name="_인원계획표 _발주내역_4월기성내역_지산교A1보강토(여건보고)" xfId="32901"/>
    <cellStyle name="_인원계획표 _발주내역_5월기성내역" xfId="32902"/>
    <cellStyle name="_인원계획표 _발주내역_5월기성내역_03년전체내역1(3월)" xfId="32903"/>
    <cellStyle name="_인원계획표 _발주내역_5월기성내역_방음벽수량산출(변경))" xfId="32904"/>
    <cellStyle name="_인원계획표 _발주내역_5월기성내역_방음벽수량산출(변경))_방음벽수량산출(변경))" xfId="32905"/>
    <cellStyle name="_인원계획표 _발주내역_5월기성내역_방음벽수량산출(변경))_부대공집계" xfId="32906"/>
    <cellStyle name="_인원계획표 _발주내역_5월기성내역_부대공집계" xfId="32907"/>
    <cellStyle name="_인원계획표 _발주내역_5월기성내역_설계변경산출" xfId="32908"/>
    <cellStyle name="_인원계획표 _발주내역_5월기성내역_설계변경산출_03년전체내역1(3월)" xfId="32909"/>
    <cellStyle name="_인원계획표 _발주내역_5월기성내역_설계변경산출_9공구대우통신관로" xfId="32910"/>
    <cellStyle name="_인원계획표 _발주내역_5월기성내역_설계변경산출_9공구대우통신관로_03년전체내역1(3월)" xfId="32911"/>
    <cellStyle name="_인원계획표 _발주내역_5월기성내역_설계변경산출_통신관로(9공구)" xfId="32912"/>
    <cellStyle name="_인원계획표 _발주내역_5월기성내역_설계변경산출_통신관로(9공구)_03년전체내역1(3월)" xfId="32913"/>
    <cellStyle name="_인원계획표 _발주내역_5월기성내역_실정보고" xfId="32914"/>
    <cellStyle name="_인원계획표 _발주내역_5월기성내역_실정보고(설계과장)" xfId="32915"/>
    <cellStyle name="_인원계획표 _발주내역_5월기성내역_여건보고" xfId="32916"/>
    <cellStyle name="_인원계획표 _발주내역_5월기성내역_지산교A1보강토(여건보고)" xfId="32917"/>
    <cellStyle name="_인원계획표 _발주내역_8+120~455암요청" xfId="32918"/>
    <cellStyle name="_인원계획표 _발주내역_감독사무원반영" xfId="32919"/>
    <cellStyle name="_인원계획표 _발주내역_감독사무원반영_방음벽수량산출(변경))" xfId="32920"/>
    <cellStyle name="_인원계획표 _발주내역_감독사무원반영_부대공집계" xfId="32921"/>
    <cellStyle name="_인원계획표 _발주내역_경북선철도여건보고" xfId="32922"/>
    <cellStyle name="_인원계획표 _발주내역_경북선철도여건보고_방음벽수량산출(변경))" xfId="32923"/>
    <cellStyle name="_인원계획표 _발주내역_경북선철도여건보고_방음벽수량산출(변경))_방음벽수량산출(변경))" xfId="32924"/>
    <cellStyle name="_인원계획표 _발주내역_경북선철도여건보고_방음벽수량산출(변경))_부대공집계" xfId="32925"/>
    <cellStyle name="_인원계획표 _발주내역_김정자 부체도로 신설" xfId="32926"/>
    <cellStyle name="_인원계획표 _발주내역_김정자 부체도로 신설_실정보고" xfId="32927"/>
    <cellStyle name="_인원계획표 _발주내역_김정자 부체도로 신설_실정보고(설계과장)" xfId="32928"/>
    <cellStyle name="_인원계획표 _발주내역_김정자 부체도로 신설_여건보고" xfId="32929"/>
    <cellStyle name="_인원계획표 _발주내역_방음벽수량산출(변경))" xfId="32930"/>
    <cellStyle name="_인원계획표 _발주내역_방음벽수량산출(변경))_방음벽수량산출(변경))" xfId="32931"/>
    <cellStyle name="_인원계획표 _발주내역_방음벽수량산출(변경))_부대공집계" xfId="32932"/>
    <cellStyle name="_인원계획표 _발주내역_설계변경산출" xfId="32933"/>
    <cellStyle name="_인원계획표 _발주내역_설계변경산출_03년전체내역1(3월)" xfId="32934"/>
    <cellStyle name="_인원계획표 _발주내역_설계변경산출_9공구대우통신관로" xfId="32935"/>
    <cellStyle name="_인원계획표 _발주내역_설계변경산출_9공구대우통신관로_03년전체내역1(3월)" xfId="32936"/>
    <cellStyle name="_인원계획표 _발주내역_설계변경산출_통신관로(9공구)" xfId="32937"/>
    <cellStyle name="_인원계획표 _발주내역_설계변경산출_통신관로(9공구)_03년전체내역1(3월)" xfId="32938"/>
    <cellStyle name="_인원계획표 _발주내역_성심원" xfId="32939"/>
    <cellStyle name="_인원계획표 _발주내역_성심원(여건)" xfId="32940"/>
    <cellStyle name="_인원계획표 _발주내역_성심원(여건)_실정보고" xfId="32941"/>
    <cellStyle name="_인원계획표 _발주내역_성심원(여건)_실정보고(설계과장)" xfId="32942"/>
    <cellStyle name="_인원계획표 _발주내역_성심원(여건)_여건보고" xfId="32943"/>
    <cellStyle name="_인원계획표 _발주내역_성심원_실정보고" xfId="32944"/>
    <cellStyle name="_인원계획표 _발주내역_성심원_실정보고(설계과장)" xfId="32945"/>
    <cellStyle name="_인원계획표 _발주내역_성심원_여건보고" xfId="32946"/>
    <cellStyle name="_인원계획표 _발주내역_세로줄눈방청도장" xfId="32947"/>
    <cellStyle name="_인원계획표 _발주내역_세로줄눈방청도장_방음벽수량산출(변경))" xfId="32948"/>
    <cellStyle name="_인원계획표 _발주내역_세로줄눈방청도장_방음벽수량산출(변경))_방음벽수량산출(변경))" xfId="32949"/>
    <cellStyle name="_인원계획표 _발주내역_세로줄눈방청도장_방음벽수량산출(변경))_부대공집계" xfId="32950"/>
    <cellStyle name="_인원계획표 _발주내역_세로줄눈방청도장1" xfId="32951"/>
    <cellStyle name="_인원계획표 _발주내역_세로줄눈방청도장1_방음벽수량산출(변경))" xfId="32952"/>
    <cellStyle name="_인원계획표 _발주내역_세로줄눈방청도장1_방음벽수량산출(변경))_방음벽수량산출(변경))" xfId="32953"/>
    <cellStyle name="_인원계획표 _발주내역_세로줄눈방청도장1_방음벽수량산출(변경))_부대공집계" xfId="32954"/>
    <cellStyle name="_인원계획표 _발주내역_실정보고(STA(1)(1).0+800~1+100)" xfId="32955"/>
    <cellStyle name="_인원계획표 _발주내역_실정보고(STA(1)(1).0+800~1+100)_실정보고" xfId="32956"/>
    <cellStyle name="_인원계획표 _발주내역_실정보고(STA(1)(1).0+800~1+100)_실정보고(설계과장)" xfId="32957"/>
    <cellStyle name="_인원계획표 _발주내역_실정보고(STA(1)(1).0+800~1+100)_여건보고" xfId="32958"/>
    <cellStyle name="_인원계획표 _발주내역_역곡리배수시설변경" xfId="32959"/>
    <cellStyle name="_인원계획표 _발주내역_역곡리배수시설변경_방음벽수량산출(변경))" xfId="32960"/>
    <cellStyle name="_인원계획표 _발주내역_역곡리배수시설변경_부대공집계" xfId="32961"/>
    <cellStyle name="_인원계획표 _발주내역_터널시점" xfId="32962"/>
    <cellStyle name="_인원계획표 _발주내역_페기물처리" xfId="32963"/>
    <cellStyle name="_인원계획표 _발주내역_페기물처리_방음벽수량산출(변경))" xfId="32964"/>
    <cellStyle name="_인원계획표 _발주내역_페기물처리_부대공집계" xfId="32965"/>
    <cellStyle name="_인원계획표 _발주내역_플륨관신설(자문단)" xfId="32966"/>
    <cellStyle name="_인원계획표 _발주내역_플륨관신설(자문단)_감독사무원반영" xfId="32967"/>
    <cellStyle name="_인원계획표 _발주내역_플륨관신설(자문단)_감독사무원반영_방음벽수량산출(변경))" xfId="32968"/>
    <cellStyle name="_인원계획표 _발주내역_플륨관신설(자문단)_감독사무원반영_부대공집계" xfId="32969"/>
    <cellStyle name="_인원계획표 _발주내역_플륨관신설(자문단)_방음벽수량산출(변경))" xfId="32970"/>
    <cellStyle name="_인원계획표 _발주내역_플륨관신설(자문단)_방음벽수량산출(변경))_방음벽수량산출(변경))" xfId="32971"/>
    <cellStyle name="_인원계획표 _발주내역_플륨관신설(자문단)_방음벽수량산출(변경))_부대공집계" xfId="32972"/>
    <cellStyle name="_인원계획표 _발주내역_화동리(권영구)" xfId="32973"/>
    <cellStyle name="_인원계획표 _발주내역_화동리(권영구)_5.06가드레일(변경)권영구" xfId="32974"/>
    <cellStyle name="_인원계획표 _발주내역_화동리(권영구)_방음벽수량산출(변경))" xfId="32975"/>
    <cellStyle name="_인원계획표 _발주내역_화동리(권영구)_부대공집계" xfId="32976"/>
    <cellStyle name="_인원계획표 _발주내역_화동리(권영구)_실정보고" xfId="32977"/>
    <cellStyle name="_인원계획표 _발주내역_화동리(권영구)_실정보고(설계과장)" xfId="32978"/>
    <cellStyle name="_인원계획표 _발주내역_화동리(권영구)_여건보고" xfId="32979"/>
    <cellStyle name="_인원계획표 _발주내역_화동리(권영구)_영업소변경(변경)" xfId="32980"/>
    <cellStyle name="_인원계획표 _발주내역_화동리(권영구)_지산교A1보강토(여건보고)" xfId="32981"/>
    <cellStyle name="_인원계획표 _방음벽(전체-수정)" xfId="32982"/>
    <cellStyle name="_인원계획표 _방음벽수량산출(변경))" xfId="32983"/>
    <cellStyle name="_인원계획표 _방음벽수량산출(변경))_방음벽수량산출(변경))" xfId="32984"/>
    <cellStyle name="_인원계획표 _방음벽수량산출(변경))_부대공집계" xfId="32985"/>
    <cellStyle name="_인원계획표 _부대공(작업)" xfId="32986"/>
    <cellStyle name="_인원계획표 _부대공(작업)_6.부대공(A-LINE)" xfId="32987"/>
    <cellStyle name="_인원계획표 _부대공(작업)_6.부대공(A-LINE)_6.부대공(A-LINE)" xfId="32988"/>
    <cellStyle name="_인원계획표 _부대공(작업)_6.부대공(A-LINE)_7.부대공(B)-1" xfId="32989"/>
    <cellStyle name="_인원계획표 _부대공(작업)_6.부대공(A-LINE)_7.부대공(샘플-0728)" xfId="32990"/>
    <cellStyle name="_인원계획표 _부대공(작업)_6.부대공(A-LINE)_9.가물막이B-TYPE" xfId="32991"/>
    <cellStyle name="_인원계획표 _부대공(작업)_6.부대공(A-LINE)_Book2" xfId="32992"/>
    <cellStyle name="_인원계획표 _부대공(작업)_8.부대공(삼랑진)" xfId="32993"/>
    <cellStyle name="_인원계획표 _부대공(작업)_8.부대공(삼랑진)_6.부대공(A-LINE)" xfId="32994"/>
    <cellStyle name="_인원계획표 _부대공(작업)_8.부대공(삼랑진)_7.부대공(B)-1" xfId="32995"/>
    <cellStyle name="_인원계획표 _부대공(작업)_8.부대공(삼랑진)_7.부대공(샘플-0728)" xfId="32996"/>
    <cellStyle name="_인원계획표 _부대공(작업)_8.부대공(삼랑진)_9.가물막이B-TYPE" xfId="32997"/>
    <cellStyle name="_인원계획표 _부대공(작업)_8.부대공(삼랑진)_Book2" xfId="32998"/>
    <cellStyle name="_인원계획표 _부대공(작업)_면벽설치수량" xfId="32999"/>
    <cellStyle name="_인원계획표 _부대공(작업)_면벽설치수량_6.부대공(A-LINE)" xfId="33000"/>
    <cellStyle name="_인원계획표 _부대공(작업)_면벽설치수량_7.부대공(B)-1" xfId="33001"/>
    <cellStyle name="_인원계획표 _부대공(작업)_면벽설치수량_7.부대공(샘플-0728)" xfId="33002"/>
    <cellStyle name="_인원계획표 _부대공(작업)_면벽설치수량_9.가물막이B-TYPE" xfId="33003"/>
    <cellStyle name="_인원계획표 _부대공(작업)_면벽설치수량_Book2" xfId="33004"/>
    <cellStyle name="_인원계획표 _삼대양R-A암판정" xfId="33005"/>
    <cellStyle name="_인원계획표 _삼대양R-A암판정_감독사무원반영" xfId="33006"/>
    <cellStyle name="_인원계획표 _삼대양R-A암판정_감독사무원반영_방음벽수량산출(변경))" xfId="33007"/>
    <cellStyle name="_인원계획표 _삼대양R-A암판정_감독사무원반영_부대공집계" xfId="33008"/>
    <cellStyle name="_인원계획표 _삼대양R-A암판정_경북선철도여건보고" xfId="33009"/>
    <cellStyle name="_인원계획표 _삼대양R-A암판정_경북선철도여건보고_방음벽수량산출(변경))" xfId="33010"/>
    <cellStyle name="_인원계획표 _삼대양R-A암판정_경북선철도여건보고_방음벽수량산출(변경))_방음벽수량산출(변경))" xfId="33011"/>
    <cellStyle name="_인원계획표 _삼대양R-A암판정_경북선철도여건보고_방음벽수량산출(변경))_부대공집계" xfId="33012"/>
    <cellStyle name="_인원계획표 _삼대양R-A암판정_방음벽수량산출(변경))" xfId="33013"/>
    <cellStyle name="_인원계획표 _삼대양R-A암판정_방음벽수량산출(변경))_방음벽수량산출(변경))" xfId="33014"/>
    <cellStyle name="_인원계획표 _삼대양R-A암판정_방음벽수량산출(변경))_부대공집계" xfId="33015"/>
    <cellStyle name="_인원계획표 _삼대양R-A암판정_성심원" xfId="33016"/>
    <cellStyle name="_인원계획표 _삼대양R-A암판정_성심원_실정보고" xfId="33017"/>
    <cellStyle name="_인원계획표 _삼대양R-A암판정_성심원_실정보고(설계과장)" xfId="33018"/>
    <cellStyle name="_인원계획표 _삼대양R-A암판정_성심원_여건보고" xfId="33019"/>
    <cellStyle name="_인원계획표 _삼대양R-A암판정_세로줄눈방청도장" xfId="33020"/>
    <cellStyle name="_인원계획표 _삼대양R-A암판정_세로줄눈방청도장_방음벽수량산출(변경))" xfId="33021"/>
    <cellStyle name="_인원계획표 _삼대양R-A암판정_세로줄눈방청도장_방음벽수량산출(변경))_방음벽수량산출(변경))" xfId="33022"/>
    <cellStyle name="_인원계획표 _삼대양R-A암판정_세로줄눈방청도장_방음벽수량산출(변경))_부대공집계" xfId="33023"/>
    <cellStyle name="_인원계획표 _삼대양R-A암판정_실정보고(STA(1)(1).0+800~1+100)" xfId="33024"/>
    <cellStyle name="_인원계획표 _삼대양R-A암판정_실정보고(STA(1)(1).0+800~1+100)_실정보고" xfId="33025"/>
    <cellStyle name="_인원계획표 _삼대양R-A암판정_실정보고(STA(1)(1).0+800~1+100)_실정보고(설계과장)" xfId="33026"/>
    <cellStyle name="_인원계획표 _삼대양R-A암판정_실정보고(STA(1)(1).0+800~1+100)_여건보고" xfId="33027"/>
    <cellStyle name="_인원계획표 _삼대양R-A암판정_페기물처리" xfId="33028"/>
    <cellStyle name="_인원계획표 _삼대양R-A암판정_페기물처리_방음벽수량산출(변경))" xfId="33029"/>
    <cellStyle name="_인원계획표 _삼대양R-A암판정_페기물처리_부대공집계" xfId="33030"/>
    <cellStyle name="_인원계획표 _삼대양R-A암판정_플륨관신설(자문단)" xfId="33031"/>
    <cellStyle name="_인원계획표 _삼대양R-A암판정_플륨관신설(자문단)_감독사무원반영" xfId="33032"/>
    <cellStyle name="_인원계획표 _삼대양R-A암판정_플륨관신설(자문단)_감독사무원반영_방음벽수량산출(변경))" xfId="33033"/>
    <cellStyle name="_인원계획표 _삼대양R-A암판정_플륨관신설(자문단)_감독사무원반영_부대공집계" xfId="33034"/>
    <cellStyle name="_인원계획표 _삼대양R-A암판정_플륨관신설(자문단)_방음벽수량산출(변경))" xfId="33035"/>
    <cellStyle name="_인원계획표 _삼대양R-A암판정_플륨관신설(자문단)_방음벽수량산출(변경))_방음벽수량산출(변경))" xfId="33036"/>
    <cellStyle name="_인원계획표 _삼대양R-A암판정_플륨관신설(자문단)_방음벽수량산출(변경))_부대공집계" xfId="33037"/>
    <cellStyle name="_인원계획표 _설계변경산출" xfId="33038"/>
    <cellStyle name="_인원계획표 _설계변경산출_03년전체내역1(3월)" xfId="33039"/>
    <cellStyle name="_인원계획표 _설계변경산출_9공구대우통신관로" xfId="33040"/>
    <cellStyle name="_인원계획표 _설계변경산출_9공구대우통신관로_03년전체내역1(3월)" xfId="33041"/>
    <cellStyle name="_인원계획표 _설계변경산출_통신관로(9공구)" xfId="33042"/>
    <cellStyle name="_인원계획표 _설계변경산출_통신관로(9공구)_03년전체내역1(3월)" xfId="33043"/>
    <cellStyle name="_인원계획표 _성심원" xfId="33044"/>
    <cellStyle name="_인원계획표 _성심원(여건)" xfId="33045"/>
    <cellStyle name="_인원계획표 _성심원(여건)_실정보고" xfId="33046"/>
    <cellStyle name="_인원계획표 _성심원(여건)_실정보고(설계과장)" xfId="33047"/>
    <cellStyle name="_인원계획표 _성심원(여건)_여건보고" xfId="33048"/>
    <cellStyle name="_인원계획표 _성심원_실정보고" xfId="33049"/>
    <cellStyle name="_인원계획표 _성심원_실정보고(설계과장)" xfId="33050"/>
    <cellStyle name="_인원계획표 _성심원_여건보고" xfId="33051"/>
    <cellStyle name="_인원계획표 _세로줄눈방청도장" xfId="33052"/>
    <cellStyle name="_인원계획표 _세로줄눈방청도장_방음벽수량산출(변경))" xfId="33053"/>
    <cellStyle name="_인원계획표 _세로줄눈방청도장_방음벽수량산출(변경))_방음벽수량산출(변경))" xfId="33054"/>
    <cellStyle name="_인원계획표 _세로줄눈방청도장_방음벽수량산출(변경))_부대공집계" xfId="33055"/>
    <cellStyle name="_인원계획표 _세로줄눈방청도장1" xfId="33056"/>
    <cellStyle name="_인원계획표 _세로줄눈방청도장1_방음벽수량산출(변경))" xfId="33057"/>
    <cellStyle name="_인원계획표 _세로줄눈방청도장1_방음벽수량산출(변경))_방음벽수량산출(변경))" xfId="33058"/>
    <cellStyle name="_인원계획표 _세로줄눈방청도장1_방음벽수량산출(변경))_부대공집계" xfId="33059"/>
    <cellStyle name="_인원계획표 _실정보고(STA(1)(1).0+800~1+100)" xfId="33060"/>
    <cellStyle name="_인원계획표 _실정보고(STA(1)(1).0+800~1+100)_실정보고" xfId="33061"/>
    <cellStyle name="_인원계획표 _실정보고(STA(1)(1).0+800~1+100)_실정보고(설계과장)" xfId="33062"/>
    <cellStyle name="_인원계획표 _실정보고(STA(1)(1).0+800~1+100)_여건보고" xfId="33063"/>
    <cellStyle name="_인원계획표 _실행내역2001년1월변경" xfId="7096"/>
    <cellStyle name="_인원계획표 _실행내역2001년1월변경_2003년실행양식" xfId="7097"/>
    <cellStyle name="_인원계획표 _실행내역2001년1월변경_2003년실행양식_4.추진공(공암)" xfId="7098"/>
    <cellStyle name="_인원계획표 _실행내역2001년1월변경_2003년실행양식_4.추진공(공암SAMPLE" xfId="7099"/>
    <cellStyle name="_인원계획표 _실행내역2001년1월변경_2003년실행양식_4.추진공(서산)" xfId="7100"/>
    <cellStyle name="_인원계획표 _실행내역2001년1월변경_2003년실행양식_4.추진공(읍내)" xfId="7101"/>
    <cellStyle name="_인원계획표 _실행내역2001년1월변경_2003년실행양식_4.추진공(추부)" xfId="7102"/>
    <cellStyle name="_인원계획표 _실행내역2001년1월변경_2003년실행양식_4.추진공(황간)" xfId="7103"/>
    <cellStyle name="_인원계획표 _실행내역2001년1월변경_2003년실행양식_영동군추진가시설수량" xfId="7104"/>
    <cellStyle name="_인원계획표 _실행내역2001년1월변경_2003년실행양식0" xfId="7105"/>
    <cellStyle name="_인원계획표 _실행내역2001년1월변경_2003년실행양식0_4.추진공(공암)" xfId="7106"/>
    <cellStyle name="_인원계획표 _실행내역2001년1월변경_2003년실행양식0_4.추진공(공암SAMPLE" xfId="7107"/>
    <cellStyle name="_인원계획표 _실행내역2001년1월변경_2003년실행양식0_4.추진공(서산)" xfId="7108"/>
    <cellStyle name="_인원계획표 _실행내역2001년1월변경_2003년실행양식0_4.추진공(읍내)" xfId="7109"/>
    <cellStyle name="_인원계획표 _실행내역2001년1월변경_2003년실행양식0_4.추진공(추부)" xfId="7110"/>
    <cellStyle name="_인원계획표 _실행내역2001년1월변경_2003년실행양식0_4.추진공(황간)" xfId="7111"/>
    <cellStyle name="_인원계획표 _실행내역2001년1월변경_2003년실행양식0_영동군추진가시설수량" xfId="7112"/>
    <cellStyle name="_인원계획표 _실행내역2001년1월변경_2003년실행양식-1" xfId="7113"/>
    <cellStyle name="_인원계획표 _실행내역2001년1월변경_2003년실행양식-1_4.추진공(공암)" xfId="7114"/>
    <cellStyle name="_인원계획표 _실행내역2001년1월변경_2003년실행양식-1_4.추진공(공암SAMPLE" xfId="7115"/>
    <cellStyle name="_인원계획표 _실행내역2001년1월변경_2003년실행양식-1_4.추진공(서산)" xfId="7116"/>
    <cellStyle name="_인원계획표 _실행내역2001년1월변경_2003년실행양식-1_4.추진공(읍내)" xfId="7117"/>
    <cellStyle name="_인원계획표 _실행내역2001년1월변경_2003년실행양식-1_4.추진공(추부)" xfId="7118"/>
    <cellStyle name="_인원계획표 _실행내역2001년1월변경_2003년실행양식-1_4.추진공(황간)" xfId="7119"/>
    <cellStyle name="_인원계획표 _실행내역2001년1월변경_2003년실행양식-1_영동군추진가시설수량" xfId="7120"/>
    <cellStyle name="_인원계획표 _실행내역2001년1월변경_4.추진공(공암)" xfId="7121"/>
    <cellStyle name="_인원계획표 _실행내역2001년1월변경_4.추진공(공암SAMPLE" xfId="7122"/>
    <cellStyle name="_인원계획표 _실행내역2001년1월변경_4.추진공(서산)" xfId="7123"/>
    <cellStyle name="_인원계획표 _실행내역2001년1월변경_4.추진공(읍내)" xfId="7124"/>
    <cellStyle name="_인원계획표 _실행내역2001년1월변경_4.추진공(추부)" xfId="7125"/>
    <cellStyle name="_인원계획표 _실행내역2001년1월변경_4.추진공(황간)" xfId="7126"/>
    <cellStyle name="_인원계획표 _실행내역2001년1월변경_영동군추진가시설수량" xfId="7127"/>
    <cellStyle name="_인원계획표 _역곡리(방송선,용수관)" xfId="33064"/>
    <cellStyle name="_인원계획표 _역곡리(방송선,용수관)_5.06가드레일(변경)권영구" xfId="33065"/>
    <cellStyle name="_인원계획표 _역곡리(방송선,용수관)_방음벽수량산출(변경))" xfId="33066"/>
    <cellStyle name="_인원계획표 _역곡리(방송선,용수관)_부대공집계" xfId="33067"/>
    <cellStyle name="_인원계획표 _역곡리(방송선,용수관)_실정보고" xfId="33068"/>
    <cellStyle name="_인원계획표 _역곡리(방송선,용수관)_실정보고(설계과장)" xfId="33069"/>
    <cellStyle name="_인원계획표 _역곡리(방송선,용수관)_여건보고" xfId="33070"/>
    <cellStyle name="_인원계획표 _역곡리(방송선,용수관)_영업소변경(변경)" xfId="33071"/>
    <cellStyle name="_인원계획표 _역곡리(방송선,용수관)_지산교A1보강토(여건보고)" xfId="33072"/>
    <cellStyle name="_인원계획표 _역곡리배수시설변경" xfId="33073"/>
    <cellStyle name="_인원계획표 _역곡리배수시설변경_방음벽수량산출(변경))" xfId="33074"/>
    <cellStyle name="_인원계획표 _역곡리배수시설변경_부대공집계" xfId="33075"/>
    <cellStyle name="_인원계획표 _영동군추진가시설수량" xfId="7128"/>
    <cellStyle name="_인원계획표 _우수3_관부설공●" xfId="33076"/>
    <cellStyle name="_인원계획표 _우수3_관부설공●_03-관부설공" xfId="33077"/>
    <cellStyle name="_인원계획표 _장성공원수량산출서(2)" xfId="33078"/>
    <cellStyle name="_인원계획표 _장성공원수량산출서(2) 2" xfId="33079"/>
    <cellStyle name="_인원계획표 _장성공원수량산출서(2)_H-S1-1.토   공" xfId="33080"/>
    <cellStyle name="_인원계획표 _장성공원수량산출서(2)_H-S1-1.토   공 2" xfId="33081"/>
    <cellStyle name="_인원계획표 _장성공원수량산출서(2)_H-S1-5.부대공" xfId="33082"/>
    <cellStyle name="_인원계획표 _장성공원수량산출서(2)_H-S1-5.부대공_부대공(A-0 LINE)" xfId="33083"/>
    <cellStyle name="_인원계획표 _장성공원수량산출서(2)_H-S1-5.부대공_부대공(A-1 LINE)" xfId="33084"/>
    <cellStyle name="_인원계획표 _장성공원수량산출서(2)_H-S1-5.부대공_부대공(A-3 LINE)" xfId="33085"/>
    <cellStyle name="_인원계획표 _장성공원수량산출서(2)_H-S1-5.부대공_부대공(B-0 LINE)" xfId="33086"/>
    <cellStyle name="_인원계획표 _장성공원수량산출서(2)_H-S1-5.부대공_부대공(B-2 LINE)" xfId="33087"/>
    <cellStyle name="_인원계획표 _장성공원수량산출서(2)_JE-01-1.토   공" xfId="33088"/>
    <cellStyle name="_인원계획표 _장성공원수량산출서(2)_JE-01-1.토   공 2" xfId="33089"/>
    <cellStyle name="_인원계획표 _장성공원수량산출서(2)_JE-01-1.토   공_JW-01-1.토   공" xfId="33090"/>
    <cellStyle name="_인원계획표 _장성공원수량산출서(2)_JE-01-1.토   공_JW-01-1.토   공 2" xfId="33091"/>
    <cellStyle name="_인원계획표 _장성공원수량산출서(2)_JW-01-1.토   공" xfId="33092"/>
    <cellStyle name="_인원계획표 _장성공원수량산출서(2)_JW-01-1.토   공 2" xfId="33093"/>
    <cellStyle name="_인원계획표 _장성공원수량산출서(2)_JW-04-1.토   공" xfId="33094"/>
    <cellStyle name="_인원계획표 _장성공원수량산출서(2)_JW-04-1.토   공 2" xfId="33095"/>
    <cellStyle name="_인원계획표 _장성공원수량산출서(2)_JW-04-1.토   공_JW-01-1.토   공" xfId="33096"/>
    <cellStyle name="_인원계획표 _장성공원수량산출서(2)_JW-04-1.토   공_JW-01-1.토   공 2" xfId="33097"/>
    <cellStyle name="_인원계획표 _장성공원수량산출서(2)_복사본 장성공원수량산출서(공원정비공)" xfId="33098"/>
    <cellStyle name="_인원계획표 _장성공원수량산출서(2)_복사본 장성공원수량산출서(공원정비공) 2" xfId="33099"/>
    <cellStyle name="_인원계획표 _장성공원수량산출서(2)_복사본 장성공원수량산출서(공원정비공)_H-S1-1.토   공" xfId="33100"/>
    <cellStyle name="_인원계획표 _장성공원수량산출서(2)_복사본 장성공원수량산출서(공원정비공)_H-S1-1.토   공 2" xfId="33101"/>
    <cellStyle name="_인원계획표 _장성공원수량산출서(2)_복사본 장성공원수량산출서(공원정비공)_H-S1-5.부대공" xfId="33102"/>
    <cellStyle name="_인원계획표 _장성공원수량산출서(2)_복사본 장성공원수량산출서(공원정비공)_H-S1-5.부대공_부대공(A-0 LINE)" xfId="33103"/>
    <cellStyle name="_인원계획표 _장성공원수량산출서(2)_복사본 장성공원수량산출서(공원정비공)_H-S1-5.부대공_부대공(A-1 LINE)" xfId="33104"/>
    <cellStyle name="_인원계획표 _장성공원수량산출서(2)_복사본 장성공원수량산출서(공원정비공)_H-S1-5.부대공_부대공(A-3 LINE)" xfId="33105"/>
    <cellStyle name="_인원계획표 _장성공원수량산출서(2)_복사본 장성공원수량산출서(공원정비공)_H-S1-5.부대공_부대공(B-0 LINE)" xfId="33106"/>
    <cellStyle name="_인원계획표 _장성공원수량산출서(2)_복사본 장성공원수량산출서(공원정비공)_H-S1-5.부대공_부대공(B-2 LINE)" xfId="33107"/>
    <cellStyle name="_인원계획표 _장성공원수량산출서(2)_복사본 장성공원수량산출서(공원정비공)_JE-01-1.토   공" xfId="33108"/>
    <cellStyle name="_인원계획표 _장성공원수량산출서(2)_복사본 장성공원수량산출서(공원정비공)_JE-01-1.토   공 2" xfId="33109"/>
    <cellStyle name="_인원계획표 _장성공원수량산출서(2)_복사본 장성공원수량산출서(공원정비공)_JE-01-1.토   공_JW-01-1.토   공" xfId="33110"/>
    <cellStyle name="_인원계획표 _장성공원수량산출서(2)_복사본 장성공원수량산출서(공원정비공)_JE-01-1.토   공_JW-01-1.토   공 2" xfId="33111"/>
    <cellStyle name="_인원계획표 _장성공원수량산출서(2)_복사본 장성공원수량산출서(공원정비공)_JW-01-1.토   공" xfId="33112"/>
    <cellStyle name="_인원계획표 _장성공원수량산출서(2)_복사본 장성공원수량산출서(공원정비공)_JW-01-1.토   공 2" xfId="33113"/>
    <cellStyle name="_인원계획표 _장성공원수량산출서(2)_복사본 장성공원수량산출서(공원정비공)_JW-04-1.토   공" xfId="33114"/>
    <cellStyle name="_인원계획표 _장성공원수량산출서(2)_복사본 장성공원수량산출서(공원정비공)_JW-04-1.토   공 2" xfId="33115"/>
    <cellStyle name="_인원계획표 _장성공원수량산출서(2)_복사본 장성공원수량산출서(공원정비공)_JW-04-1.토   공_JW-01-1.토   공" xfId="33116"/>
    <cellStyle name="_인원계획표 _장성공원수량산출서(2)_복사본 장성공원수량산출서(공원정비공)_JW-04-1.토   공_JW-01-1.토   공 2" xfId="33117"/>
    <cellStyle name="_인원계획표 _장성공원수량산출서(2)_장성공원수량산출서(공원정비공)" xfId="33118"/>
    <cellStyle name="_인원계획표 _장성공원수량산출서(2)_장성공원수량산출서(공원정비공) 2" xfId="33119"/>
    <cellStyle name="_인원계획표 _장성공원수량산출서(2)_장성공원수량산출서(공원정비공)_H-S1-1.토   공" xfId="33120"/>
    <cellStyle name="_인원계획표 _장성공원수량산출서(2)_장성공원수량산출서(공원정비공)_H-S1-1.토   공 2" xfId="33121"/>
    <cellStyle name="_인원계획표 _장성공원수량산출서(2)_장성공원수량산출서(공원정비공)_H-S1-5.부대공" xfId="33122"/>
    <cellStyle name="_인원계획표 _장성공원수량산출서(2)_장성공원수량산출서(공원정비공)_H-S1-5.부대공_부대공(A-0 LINE)" xfId="33123"/>
    <cellStyle name="_인원계획표 _장성공원수량산출서(2)_장성공원수량산출서(공원정비공)_H-S1-5.부대공_부대공(A-1 LINE)" xfId="33124"/>
    <cellStyle name="_인원계획표 _장성공원수량산출서(2)_장성공원수량산출서(공원정비공)_H-S1-5.부대공_부대공(A-3 LINE)" xfId="33125"/>
    <cellStyle name="_인원계획표 _장성공원수량산출서(2)_장성공원수량산출서(공원정비공)_H-S1-5.부대공_부대공(B-0 LINE)" xfId="33126"/>
    <cellStyle name="_인원계획표 _장성공원수량산출서(2)_장성공원수량산출서(공원정비공)_H-S1-5.부대공_부대공(B-2 LINE)" xfId="33127"/>
    <cellStyle name="_인원계획표 _장성공원수량산출서(2)_장성공원수량산출서(공원정비공)_JE-01-1.토   공" xfId="33128"/>
    <cellStyle name="_인원계획표 _장성공원수량산출서(2)_장성공원수량산출서(공원정비공)_JE-01-1.토   공 2" xfId="33129"/>
    <cellStyle name="_인원계획표 _장성공원수량산출서(2)_장성공원수량산출서(공원정비공)_JE-01-1.토   공_JW-01-1.토   공" xfId="33130"/>
    <cellStyle name="_인원계획표 _장성공원수량산출서(2)_장성공원수량산출서(공원정비공)_JE-01-1.토   공_JW-01-1.토   공 2" xfId="33131"/>
    <cellStyle name="_인원계획표 _장성공원수량산출서(2)_장성공원수량산출서(공원정비공)_JW-01-1.토   공" xfId="33132"/>
    <cellStyle name="_인원계획표 _장성공원수량산출서(2)_장성공원수량산출서(공원정비공)_JW-01-1.토   공 2" xfId="33133"/>
    <cellStyle name="_인원계획표 _장성공원수량산출서(2)_장성공원수량산출서(공원정비공)_JW-04-1.토   공" xfId="33134"/>
    <cellStyle name="_인원계획표 _장성공원수량산출서(2)_장성공원수량산출서(공원정비공)_JW-04-1.토   공 2" xfId="33135"/>
    <cellStyle name="_인원계획표 _장성공원수량산출서(2)_장성공원수량산출서(공원정비공)_JW-04-1.토   공_JW-01-1.토   공" xfId="33136"/>
    <cellStyle name="_인원계획표 _장성공원수량산출서(2)_장성공원수량산출서(공원정비공)_JW-04-1.토   공_JW-01-1.토   공 2" xfId="33137"/>
    <cellStyle name="_인원계획표 _적격 " xfId="72"/>
    <cellStyle name="_인원계획표 _적격  2" xfId="33138"/>
    <cellStyle name="_인원계획표 _적격 _2003년실행양식" xfId="7129"/>
    <cellStyle name="_인원계획표 _적격 _2003년실행양식_4.추진공(공암)" xfId="7130"/>
    <cellStyle name="_인원계획표 _적격 _2003년실행양식_4.추진공(공암SAMPLE" xfId="7131"/>
    <cellStyle name="_인원계획표 _적격 _2003년실행양식_4.추진공(서산)" xfId="7132"/>
    <cellStyle name="_인원계획표 _적격 _2003년실행양식_4.추진공(읍내)" xfId="7133"/>
    <cellStyle name="_인원계획표 _적격 _2003년실행양식_4.추진공(추부)" xfId="7134"/>
    <cellStyle name="_인원계획표 _적격 _2003년실행양식_4.추진공(황간)" xfId="7135"/>
    <cellStyle name="_인원계획표 _적격 _2003년실행양식_영동군추진가시설수량" xfId="7136"/>
    <cellStyle name="_인원계획표 _적격 _2003년실행양식0" xfId="7137"/>
    <cellStyle name="_인원계획표 _적격 _2003년실행양식0_4.추진공(공암)" xfId="7138"/>
    <cellStyle name="_인원계획표 _적격 _2003년실행양식0_4.추진공(공암SAMPLE" xfId="7139"/>
    <cellStyle name="_인원계획표 _적격 _2003년실행양식0_4.추진공(서산)" xfId="7140"/>
    <cellStyle name="_인원계획표 _적격 _2003년실행양식0_4.추진공(읍내)" xfId="7141"/>
    <cellStyle name="_인원계획표 _적격 _2003년실행양식0_4.추진공(추부)" xfId="7142"/>
    <cellStyle name="_인원계획표 _적격 _2003년실행양식0_4.추진공(황간)" xfId="7143"/>
    <cellStyle name="_인원계획표 _적격 _2003년실행양식0_영동군추진가시설수량" xfId="7144"/>
    <cellStyle name="_인원계획표 _적격 _2003년실행양식-1" xfId="7145"/>
    <cellStyle name="_인원계획표 _적격 _2003년실행양식-1_4.추진공(공암)" xfId="7146"/>
    <cellStyle name="_인원계획표 _적격 _2003년실행양식-1_4.추진공(공암SAMPLE" xfId="7147"/>
    <cellStyle name="_인원계획표 _적격 _2003년실행양식-1_4.추진공(서산)" xfId="7148"/>
    <cellStyle name="_인원계획표 _적격 _2003년실행양식-1_4.추진공(읍내)" xfId="7149"/>
    <cellStyle name="_인원계획표 _적격 _2003년실행양식-1_4.추진공(추부)" xfId="7150"/>
    <cellStyle name="_인원계획표 _적격 _2003년실행양식-1_4.추진공(황간)" xfId="7151"/>
    <cellStyle name="_인원계획표 _적격 _2003년실행양식-1_영동군추진가시설수량" xfId="7152"/>
    <cellStyle name="_인원계획표 _적격 _4.추진공(공암)" xfId="7153"/>
    <cellStyle name="_인원계획표 _적격 _4.추진공(공암SAMPLE" xfId="7154"/>
    <cellStyle name="_인원계획표 _적격 _4.추진공(서산)" xfId="7155"/>
    <cellStyle name="_인원계획표 _적격 _4.추진공(읍내)" xfId="7156"/>
    <cellStyle name="_인원계획표 _적격 _4.추진공(추부)" xfId="7157"/>
    <cellStyle name="_인원계획표 _적격 _4.추진공(황간)" xfId="7158"/>
    <cellStyle name="_인원계획표 _적격 _실행내역2001년1월변경" xfId="7159"/>
    <cellStyle name="_인원계획표 _적격 _실행내역2001년1월변경_2003년실행양식" xfId="7160"/>
    <cellStyle name="_인원계획표 _적격 _실행내역2001년1월변경_2003년실행양식_4.추진공(공암)" xfId="7161"/>
    <cellStyle name="_인원계획표 _적격 _실행내역2001년1월변경_2003년실행양식_4.추진공(공암SAMPLE" xfId="7162"/>
    <cellStyle name="_인원계획표 _적격 _실행내역2001년1월변경_2003년실행양식_4.추진공(서산)" xfId="7163"/>
    <cellStyle name="_인원계획표 _적격 _실행내역2001년1월변경_2003년실행양식_4.추진공(읍내)" xfId="7164"/>
    <cellStyle name="_인원계획표 _적격 _실행내역2001년1월변경_2003년실행양식_4.추진공(추부)" xfId="7165"/>
    <cellStyle name="_인원계획표 _적격 _실행내역2001년1월변경_2003년실행양식_4.추진공(황간)" xfId="7166"/>
    <cellStyle name="_인원계획표 _적격 _실행내역2001년1월변경_2003년실행양식_영동군추진가시설수량" xfId="7167"/>
    <cellStyle name="_인원계획표 _적격 _실행내역2001년1월변경_2003년실행양식0" xfId="7168"/>
    <cellStyle name="_인원계획표 _적격 _실행내역2001년1월변경_2003년실행양식0_4.추진공(공암)" xfId="7169"/>
    <cellStyle name="_인원계획표 _적격 _실행내역2001년1월변경_2003년실행양식0_4.추진공(공암SAMPLE" xfId="7170"/>
    <cellStyle name="_인원계획표 _적격 _실행내역2001년1월변경_2003년실행양식0_4.추진공(서산)" xfId="7171"/>
    <cellStyle name="_인원계획표 _적격 _실행내역2001년1월변경_2003년실행양식0_4.추진공(읍내)" xfId="7172"/>
    <cellStyle name="_인원계획표 _적격 _실행내역2001년1월변경_2003년실행양식0_4.추진공(추부)" xfId="7173"/>
    <cellStyle name="_인원계획표 _적격 _실행내역2001년1월변경_2003년실행양식0_4.추진공(황간)" xfId="7174"/>
    <cellStyle name="_인원계획표 _적격 _실행내역2001년1월변경_2003년실행양식0_영동군추진가시설수량" xfId="7175"/>
    <cellStyle name="_인원계획표 _적격 _실행내역2001년1월변경_2003년실행양식-1" xfId="7176"/>
    <cellStyle name="_인원계획표 _적격 _실행내역2001년1월변경_2003년실행양식-1_4.추진공(공암)" xfId="7177"/>
    <cellStyle name="_인원계획표 _적격 _실행내역2001년1월변경_2003년실행양식-1_4.추진공(공암SAMPLE" xfId="7178"/>
    <cellStyle name="_인원계획표 _적격 _실행내역2001년1월변경_2003년실행양식-1_4.추진공(서산)" xfId="7179"/>
    <cellStyle name="_인원계획표 _적격 _실행내역2001년1월변경_2003년실행양식-1_4.추진공(읍내)" xfId="7180"/>
    <cellStyle name="_인원계획표 _적격 _실행내역2001년1월변경_2003년실행양식-1_4.추진공(추부)" xfId="7181"/>
    <cellStyle name="_인원계획표 _적격 _실행내역2001년1월변경_2003년실행양식-1_4.추진공(황간)" xfId="7182"/>
    <cellStyle name="_인원계획표 _적격 _실행내역2001년1월변경_2003년실행양식-1_영동군추진가시설수량" xfId="7183"/>
    <cellStyle name="_인원계획표 _적격 _실행내역2001년1월변경_4.추진공(공암)" xfId="7184"/>
    <cellStyle name="_인원계획표 _적격 _실행내역2001년1월변경_4.추진공(공암SAMPLE" xfId="7185"/>
    <cellStyle name="_인원계획표 _적격 _실행내역2001년1월변경_4.추진공(서산)" xfId="7186"/>
    <cellStyle name="_인원계획표 _적격 _실행내역2001년1월변경_4.추진공(읍내)" xfId="7187"/>
    <cellStyle name="_인원계획표 _적격 _실행내역2001년1월변경_4.추진공(추부)" xfId="7188"/>
    <cellStyle name="_인원계획표 _적격 _실행내역2001년1월변경_4.추진공(황간)" xfId="7189"/>
    <cellStyle name="_인원계획표 _적격 _실행내역2001년1월변경_영동군추진가시설수량" xfId="7190"/>
    <cellStyle name="_인원계획표 _적격 _영동군추진가시설수량" xfId="7191"/>
    <cellStyle name="_인원계획표 _전석" xfId="33139"/>
    <cellStyle name="_인원계획표 _전석(대우분합계)" xfId="33140"/>
    <cellStyle name="_인원계획표 _전석(대우분합계)_5.부대공(전체)-1" xfId="33141"/>
    <cellStyle name="_인원계획표 _전석(대우분합계)_방음벽(전체-수정)" xfId="33142"/>
    <cellStyle name="_인원계획표 _전석_5.부대공(전체)-1" xfId="33143"/>
    <cellStyle name="_인원계획표 _전석_방음벽(전체-수정)" xfId="33144"/>
    <cellStyle name="_인원계획표 _집수정토공" xfId="33145"/>
    <cellStyle name="_인원계획표 _집수정토공_우수3_관부설공●" xfId="33146"/>
    <cellStyle name="_인원계획표 _집수정토공_우수3_관부설공●_03-관부설공" xfId="33147"/>
    <cellStyle name="_인원계획표 _최종수량및내역" xfId="33148"/>
    <cellStyle name="_인원계획표 _최종수량및내역 2" xfId="33149"/>
    <cellStyle name="_인원계획표 _최종수량및내역_H-S1-1.토   공" xfId="33150"/>
    <cellStyle name="_인원계획표 _최종수량및내역_H-S1-1.토   공 2" xfId="33151"/>
    <cellStyle name="_인원계획표 _최종수량및내역_H-S1-5.부대공" xfId="33152"/>
    <cellStyle name="_인원계획표 _최종수량및내역_H-S1-5.부대공_부대공(A-0 LINE)" xfId="33153"/>
    <cellStyle name="_인원계획표 _최종수량및내역_H-S1-5.부대공_부대공(A-1 LINE)" xfId="33154"/>
    <cellStyle name="_인원계획표 _최종수량및내역_H-S1-5.부대공_부대공(A-3 LINE)" xfId="33155"/>
    <cellStyle name="_인원계획표 _최종수량및내역_H-S1-5.부대공_부대공(B-0 LINE)" xfId="33156"/>
    <cellStyle name="_인원계획표 _최종수량및내역_H-S1-5.부대공_부대공(B-2 LINE)" xfId="33157"/>
    <cellStyle name="_인원계획표 _최종수량및내역_JE-01-1.토   공" xfId="33158"/>
    <cellStyle name="_인원계획표 _최종수량및내역_JE-01-1.토   공 2" xfId="33159"/>
    <cellStyle name="_인원계획표 _최종수량및내역_JE-01-1.토   공_JW-01-1.토   공" xfId="33160"/>
    <cellStyle name="_인원계획표 _최종수량및내역_JE-01-1.토   공_JW-01-1.토   공 2" xfId="33161"/>
    <cellStyle name="_인원계획표 _최종수량및내역_JW-01-1.토   공" xfId="33162"/>
    <cellStyle name="_인원계획표 _최종수량및내역_JW-01-1.토   공 2" xfId="33163"/>
    <cellStyle name="_인원계획표 _최종수량및내역_JW-04-1.토   공" xfId="33164"/>
    <cellStyle name="_인원계획표 _최종수량및내역_JW-04-1.토   공 2" xfId="33165"/>
    <cellStyle name="_인원계획표 _최종수량및내역_JW-04-1.토   공_JW-01-1.토   공" xfId="33166"/>
    <cellStyle name="_인원계획표 _최종수량및내역_JW-04-1.토   공_JW-01-1.토   공 2" xfId="33167"/>
    <cellStyle name="_인원계획표 _최종수량및내역_장성공원수량산출서(2)" xfId="33168"/>
    <cellStyle name="_인원계획표 _최종수량및내역_장성공원수량산출서(2) 2" xfId="33169"/>
    <cellStyle name="_인원계획표 _최종수량및내역_장성공원수량산출서(2)_H-S1-1.토   공" xfId="33170"/>
    <cellStyle name="_인원계획표 _최종수량및내역_장성공원수량산출서(2)_H-S1-1.토   공 2" xfId="33171"/>
    <cellStyle name="_인원계획표 _최종수량및내역_장성공원수량산출서(2)_H-S1-5.부대공" xfId="33172"/>
    <cellStyle name="_인원계획표 _최종수량및내역_장성공원수량산출서(2)_H-S1-5.부대공_부대공(A-0 LINE)" xfId="33173"/>
    <cellStyle name="_인원계획표 _최종수량및내역_장성공원수량산출서(2)_H-S1-5.부대공_부대공(A-1 LINE)" xfId="33174"/>
    <cellStyle name="_인원계획표 _최종수량및내역_장성공원수량산출서(2)_H-S1-5.부대공_부대공(A-3 LINE)" xfId="33175"/>
    <cellStyle name="_인원계획표 _최종수량및내역_장성공원수량산출서(2)_H-S1-5.부대공_부대공(B-0 LINE)" xfId="33176"/>
    <cellStyle name="_인원계획표 _최종수량및내역_장성공원수량산출서(2)_H-S1-5.부대공_부대공(B-2 LINE)" xfId="33177"/>
    <cellStyle name="_인원계획표 _최종수량및내역_장성공원수량산출서(2)_JE-01-1.토   공" xfId="33178"/>
    <cellStyle name="_인원계획표 _최종수량및내역_장성공원수량산출서(2)_JE-01-1.토   공 2" xfId="33179"/>
    <cellStyle name="_인원계획표 _최종수량및내역_장성공원수량산출서(2)_JE-01-1.토   공_JW-01-1.토   공" xfId="33180"/>
    <cellStyle name="_인원계획표 _최종수량및내역_장성공원수량산출서(2)_JE-01-1.토   공_JW-01-1.토   공 2" xfId="33181"/>
    <cellStyle name="_인원계획표 _최종수량및내역_장성공원수량산출서(2)_JW-01-1.토   공" xfId="33182"/>
    <cellStyle name="_인원계획표 _최종수량및내역_장성공원수량산출서(2)_JW-01-1.토   공 2" xfId="33183"/>
    <cellStyle name="_인원계획표 _최종수량및내역_장성공원수량산출서(2)_JW-04-1.토   공" xfId="33184"/>
    <cellStyle name="_인원계획표 _최종수량및내역_장성공원수량산출서(2)_JW-04-1.토   공 2" xfId="33185"/>
    <cellStyle name="_인원계획표 _최종수량및내역_장성공원수량산출서(2)_JW-04-1.토   공_JW-01-1.토   공" xfId="33186"/>
    <cellStyle name="_인원계획표 _최종수량및내역_장성공원수량산출서(2)_JW-04-1.토   공_JW-01-1.토   공 2" xfId="33187"/>
    <cellStyle name="_인원계획표 _최종수량및내역_장성공원수량산출서(2)_복사본 장성공원수량산출서(공원정비공)" xfId="33188"/>
    <cellStyle name="_인원계획표 _최종수량및내역_장성공원수량산출서(2)_복사본 장성공원수량산출서(공원정비공) 2" xfId="33189"/>
    <cellStyle name="_인원계획표 _최종수량및내역_장성공원수량산출서(2)_복사본 장성공원수량산출서(공원정비공)_H-S1-1.토   공" xfId="33190"/>
    <cellStyle name="_인원계획표 _최종수량및내역_장성공원수량산출서(2)_복사본 장성공원수량산출서(공원정비공)_H-S1-1.토   공 2" xfId="33191"/>
    <cellStyle name="_인원계획표 _최종수량및내역_장성공원수량산출서(2)_복사본 장성공원수량산출서(공원정비공)_H-S1-5.부대공" xfId="33192"/>
    <cellStyle name="_인원계획표 _최종수량및내역_장성공원수량산출서(2)_복사본 장성공원수량산출서(공원정비공)_H-S1-5.부대공_부대공(A-0 LINE)" xfId="33193"/>
    <cellStyle name="_인원계획표 _최종수량및내역_장성공원수량산출서(2)_복사본 장성공원수량산출서(공원정비공)_H-S1-5.부대공_부대공(A-1 LINE)" xfId="33194"/>
    <cellStyle name="_인원계획표 _최종수량및내역_장성공원수량산출서(2)_복사본 장성공원수량산출서(공원정비공)_H-S1-5.부대공_부대공(A-3 LINE)" xfId="33195"/>
    <cellStyle name="_인원계획표 _최종수량및내역_장성공원수량산출서(2)_복사본 장성공원수량산출서(공원정비공)_H-S1-5.부대공_부대공(B-0 LINE)" xfId="33196"/>
    <cellStyle name="_인원계획표 _최종수량및내역_장성공원수량산출서(2)_복사본 장성공원수량산출서(공원정비공)_H-S1-5.부대공_부대공(B-2 LINE)" xfId="33197"/>
    <cellStyle name="_인원계획표 _최종수량및내역_장성공원수량산출서(2)_복사본 장성공원수량산출서(공원정비공)_JE-01-1.토   공" xfId="33198"/>
    <cellStyle name="_인원계획표 _최종수량및내역_장성공원수량산출서(2)_복사본 장성공원수량산출서(공원정비공)_JE-01-1.토   공 2" xfId="33199"/>
    <cellStyle name="_인원계획표 _최종수량및내역_장성공원수량산출서(2)_복사본 장성공원수량산출서(공원정비공)_JE-01-1.토   공_JW-01-1.토   공" xfId="33200"/>
    <cellStyle name="_인원계획표 _최종수량및내역_장성공원수량산출서(2)_복사본 장성공원수량산출서(공원정비공)_JE-01-1.토   공_JW-01-1.토   공 2" xfId="33201"/>
    <cellStyle name="_인원계획표 _최종수량및내역_장성공원수량산출서(2)_복사본 장성공원수량산출서(공원정비공)_JW-01-1.토   공" xfId="33202"/>
    <cellStyle name="_인원계획표 _최종수량및내역_장성공원수량산출서(2)_복사본 장성공원수량산출서(공원정비공)_JW-01-1.토   공 2" xfId="33203"/>
    <cellStyle name="_인원계획표 _최종수량및내역_장성공원수량산출서(2)_복사본 장성공원수량산출서(공원정비공)_JW-04-1.토   공" xfId="33204"/>
    <cellStyle name="_인원계획표 _최종수량및내역_장성공원수량산출서(2)_복사본 장성공원수량산출서(공원정비공)_JW-04-1.토   공 2" xfId="33205"/>
    <cellStyle name="_인원계획표 _최종수량및내역_장성공원수량산출서(2)_복사본 장성공원수량산출서(공원정비공)_JW-04-1.토   공_JW-01-1.토   공" xfId="33206"/>
    <cellStyle name="_인원계획표 _최종수량및내역_장성공원수량산출서(2)_복사본 장성공원수량산출서(공원정비공)_JW-04-1.토   공_JW-01-1.토   공 2" xfId="33207"/>
    <cellStyle name="_인원계획표 _최종수량및내역_장성공원수량산출서(2)_장성공원수량산출서(공원정비공)" xfId="33208"/>
    <cellStyle name="_인원계획표 _최종수량및내역_장성공원수량산출서(2)_장성공원수량산출서(공원정비공) 2" xfId="33209"/>
    <cellStyle name="_인원계획표 _최종수량및내역_장성공원수량산출서(2)_장성공원수량산출서(공원정비공)_H-S1-1.토   공" xfId="33210"/>
    <cellStyle name="_인원계획표 _최종수량및내역_장성공원수량산출서(2)_장성공원수량산출서(공원정비공)_H-S1-1.토   공 2" xfId="33211"/>
    <cellStyle name="_인원계획표 _최종수량및내역_장성공원수량산출서(2)_장성공원수량산출서(공원정비공)_H-S1-5.부대공" xfId="33212"/>
    <cellStyle name="_인원계획표 _최종수량및내역_장성공원수량산출서(2)_장성공원수량산출서(공원정비공)_H-S1-5.부대공_부대공(A-0 LINE)" xfId="33213"/>
    <cellStyle name="_인원계획표 _최종수량및내역_장성공원수량산출서(2)_장성공원수량산출서(공원정비공)_H-S1-5.부대공_부대공(A-1 LINE)" xfId="33214"/>
    <cellStyle name="_인원계획표 _최종수량및내역_장성공원수량산출서(2)_장성공원수량산출서(공원정비공)_H-S1-5.부대공_부대공(A-3 LINE)" xfId="33215"/>
    <cellStyle name="_인원계획표 _최종수량및내역_장성공원수량산출서(2)_장성공원수량산출서(공원정비공)_H-S1-5.부대공_부대공(B-0 LINE)" xfId="33216"/>
    <cellStyle name="_인원계획표 _최종수량및내역_장성공원수량산출서(2)_장성공원수량산출서(공원정비공)_H-S1-5.부대공_부대공(B-2 LINE)" xfId="33217"/>
    <cellStyle name="_인원계획표 _최종수량및내역_장성공원수량산출서(2)_장성공원수량산출서(공원정비공)_JE-01-1.토   공" xfId="33218"/>
    <cellStyle name="_인원계획표 _최종수량및내역_장성공원수량산출서(2)_장성공원수량산출서(공원정비공)_JE-01-1.토   공 2" xfId="33219"/>
    <cellStyle name="_인원계획표 _최종수량및내역_장성공원수량산출서(2)_장성공원수량산출서(공원정비공)_JE-01-1.토   공_JW-01-1.토   공" xfId="33220"/>
    <cellStyle name="_인원계획표 _최종수량및내역_장성공원수량산출서(2)_장성공원수량산출서(공원정비공)_JE-01-1.토   공_JW-01-1.토   공 2" xfId="33221"/>
    <cellStyle name="_인원계획표 _최종수량및내역_장성공원수량산출서(2)_장성공원수량산출서(공원정비공)_JW-01-1.토   공" xfId="33222"/>
    <cellStyle name="_인원계획표 _최종수량및내역_장성공원수량산출서(2)_장성공원수량산출서(공원정비공)_JW-01-1.토   공 2" xfId="33223"/>
    <cellStyle name="_인원계획표 _최종수량및내역_장성공원수량산출서(2)_장성공원수량산출서(공원정비공)_JW-04-1.토   공" xfId="33224"/>
    <cellStyle name="_인원계획표 _최종수량및내역_장성공원수량산출서(2)_장성공원수량산출서(공원정비공)_JW-04-1.토   공 2" xfId="33225"/>
    <cellStyle name="_인원계획표 _최종수량및내역_장성공원수량산출서(2)_장성공원수량산출서(공원정비공)_JW-04-1.토   공_JW-01-1.토   공" xfId="33226"/>
    <cellStyle name="_인원계획표 _최종수량및내역_장성공원수량산출서(2)_장성공원수량산출서(공원정비공)_JW-04-1.토   공_JW-01-1.토   공 2" xfId="33227"/>
    <cellStyle name="_인원계획표 _터널시점" xfId="33228"/>
    <cellStyle name="_인원계획표 _페기물처리" xfId="33229"/>
    <cellStyle name="_인원계획표 _페기물처리_방음벽수량산출(변경))" xfId="33230"/>
    <cellStyle name="_인원계획표 _페기물처리_부대공집계" xfId="33231"/>
    <cellStyle name="_인원계획표 _포장공(1-1공구)" xfId="7192"/>
    <cellStyle name="_인원계획표 _포장공(1-1공구) 10" xfId="33232"/>
    <cellStyle name="_인원계획표 _포장공(1-1공구) 11" xfId="33233"/>
    <cellStyle name="_인원계획표 _포장공(1-1공구) 12" xfId="33234"/>
    <cellStyle name="_인원계획표 _포장공(1-1공구) 13" xfId="33235"/>
    <cellStyle name="_인원계획표 _포장공(1-1공구) 14" xfId="33236"/>
    <cellStyle name="_인원계획표 _포장공(1-1공구) 15" xfId="33237"/>
    <cellStyle name="_인원계획표 _포장공(1-1공구) 16" xfId="33238"/>
    <cellStyle name="_인원계획표 _포장공(1-1공구) 17" xfId="33239"/>
    <cellStyle name="_인원계획표 _포장공(1-1공구) 2" xfId="7193"/>
    <cellStyle name="_인원계획표 _포장공(1-1공구) 3" xfId="33240"/>
    <cellStyle name="_인원계획표 _포장공(1-1공구) 4" xfId="33241"/>
    <cellStyle name="_인원계획표 _포장공(1-1공구) 5" xfId="33242"/>
    <cellStyle name="_인원계획표 _포장공(1-1공구) 6" xfId="33243"/>
    <cellStyle name="_인원계획표 _포장공(1-1공구) 7" xfId="33244"/>
    <cellStyle name="_인원계획표 _포장공(1-1공구) 8" xfId="33245"/>
    <cellStyle name="_인원계획표 _포장공(1-1공구) 9" xfId="33246"/>
    <cellStyle name="_인원계획표 _포장공(1-1공구)_017.포장공(하모)" xfId="33247"/>
    <cellStyle name="_인원계획표 _포장공(1-1공구)_017.포장공(하모) 2" xfId="33248"/>
    <cellStyle name="_인원계획표 _포장공(1-1공구)_017.포장공(하모) 3" xfId="33249"/>
    <cellStyle name="_인원계획표 _포장공(1-1공구)_017.포장공(하모) 4" xfId="33250"/>
    <cellStyle name="_인원계획표 _포장공(1-1공구)_017.포장공(하모) 5" xfId="33251"/>
    <cellStyle name="_인원계획표 _포장공(1-1공구)_017.포장공(하모) 6" xfId="33252"/>
    <cellStyle name="_인원계획표 _포장공(1-1공구)_017.포장공(하모) 7" xfId="33253"/>
    <cellStyle name="_인원계획표 _포장공(1-1공구)_017.포장공(하모) 8" xfId="33254"/>
    <cellStyle name="_인원계획표 _포장공(1-1공구)_04.구조물공" xfId="7194"/>
    <cellStyle name="_인원계획표 _포장공(1-1공구)_04.구조물공 2" xfId="33255"/>
    <cellStyle name="_인원계획표 _포장공(1-1공구)_04.구조물공 3" xfId="33256"/>
    <cellStyle name="_인원계획표 _포장공(1-1공구)_04.구조물공 4" xfId="33257"/>
    <cellStyle name="_인원계획표 _포장공(1-1공구)_04.구조물공 5" xfId="33258"/>
    <cellStyle name="_인원계획표 _포장공(1-1공구)_04.구조물공 6" xfId="33259"/>
    <cellStyle name="_인원계획표 _포장공(1-1공구)_04.구조물공 7" xfId="33260"/>
    <cellStyle name="_인원계획표 _포장공(1-1공구)_04.구조물공 8" xfId="33261"/>
    <cellStyle name="_인원계획표 _포장공(1-1공구)_사본 - 05.포장공" xfId="7195"/>
    <cellStyle name="_인원계획표 _포장공(1-1공구)_사본 - 05.포장공 2" xfId="33262"/>
    <cellStyle name="_인원계획표 _포장공(1-1공구)_사본 - 05.포장공 3" xfId="33263"/>
    <cellStyle name="_인원계획표 _포장공(1-1공구)_사본 - 05.포장공 4" xfId="33264"/>
    <cellStyle name="_인원계획표 _포장공(1-1공구)_사본 - 05.포장공 5" xfId="33265"/>
    <cellStyle name="_인원계획표 _포장공(1-1공구)_사본 - 05.포장공 6" xfId="33266"/>
    <cellStyle name="_인원계획표 _포장공(1-1공구)_사본 - 05.포장공 7" xfId="33267"/>
    <cellStyle name="_인원계획표 _포장공(1-1공구)_사본 - 05.포장공 8" xfId="33268"/>
    <cellStyle name="_인원계획표 _포장공(1-1공구)_포장공BOQ" xfId="7196"/>
    <cellStyle name="_인원계획표 _포장공(1-1공구)_포장공BOQ 2" xfId="33269"/>
    <cellStyle name="_인원계획표 _포장공(1-1공구)_포장공BOQ 3" xfId="33270"/>
    <cellStyle name="_인원계획표 _포장공(1-1공구)_포장공BOQ 4" xfId="33271"/>
    <cellStyle name="_인원계획표 _포장공(1-1공구)_포장공BOQ 5" xfId="33272"/>
    <cellStyle name="_인원계획표 _포장공(1-1공구)_포장공BOQ 6" xfId="33273"/>
    <cellStyle name="_인원계획표 _포장공(1-1공구)_포장공BOQ 7" xfId="33274"/>
    <cellStyle name="_인원계획표 _포장공(1-1공구)_포장공BOQ 8" xfId="33275"/>
    <cellStyle name="_인원계획표 _포장공(1-1공구)_포장수량집계" xfId="7197"/>
    <cellStyle name="_인원계획표 _포장공(1-1공구)_포장수량집계 2" xfId="33276"/>
    <cellStyle name="_인원계획표 _포장공(1-1공구)_포장수량집계 3" xfId="33277"/>
    <cellStyle name="_인원계획표 _포장공(1-1공구)_포장수량집계 4" xfId="33278"/>
    <cellStyle name="_인원계획표 _포장공(1-1공구)_포장수량집계 5" xfId="33279"/>
    <cellStyle name="_인원계획표 _포장공(1-1공구)_포장수량집계 6" xfId="33280"/>
    <cellStyle name="_인원계획표 _포장공(1-1공구)_포장수량집계 7" xfId="33281"/>
    <cellStyle name="_인원계획표 _포장공(1-1공구)_포장수량집계 8" xfId="33282"/>
    <cellStyle name="_인원계획표 _플륨관신설(자문단)" xfId="33283"/>
    <cellStyle name="_인원계획표 _플륨관신설(자문단)_감독사무원반영" xfId="33284"/>
    <cellStyle name="_인원계획표 _플륨관신설(자문단)_감독사무원반영_방음벽수량산출(변경))" xfId="33285"/>
    <cellStyle name="_인원계획표 _플륨관신설(자문단)_감독사무원반영_부대공집계" xfId="33286"/>
    <cellStyle name="_인원계획표 _플륨관신설(자문단)_방음벽수량산출(변경))" xfId="33287"/>
    <cellStyle name="_인원계획표 _플륨관신설(자문단)_방음벽수량산출(변경))_방음벽수량산출(변경))" xfId="33288"/>
    <cellStyle name="_인원계획표 _플륨관신설(자문단)_방음벽수량산출(변경))_부대공집계" xfId="33289"/>
    <cellStyle name="_입찰표지 " xfId="73"/>
    <cellStyle name="_입찰표지  2" xfId="7198"/>
    <cellStyle name="_입찰표지  3" xfId="33290"/>
    <cellStyle name="_입찰표지  4" xfId="33291"/>
    <cellStyle name="_입찰표지  5" xfId="33292"/>
    <cellStyle name="_입찰표지  6" xfId="33293"/>
    <cellStyle name="_입찰표지  7" xfId="33294"/>
    <cellStyle name="_입찰표지  8" xfId="33295"/>
    <cellStyle name="_입찰표지 _01.관로공" xfId="7199"/>
    <cellStyle name="_입찰표지 _01.관로공 2" xfId="7200"/>
    <cellStyle name="_입찰표지 _01.관로공 3" xfId="33296"/>
    <cellStyle name="_입찰표지 _01.관로공 4" xfId="33297"/>
    <cellStyle name="_입찰표지 _01.관로공 5" xfId="33298"/>
    <cellStyle name="_입찰표지 _01.관로공 6" xfId="33299"/>
    <cellStyle name="_입찰표지 _01.관로공 7" xfId="33300"/>
    <cellStyle name="_입찰표지 _01.관로공 8" xfId="33301"/>
    <cellStyle name="_입찰표지 _01.관로공(1-1공구)" xfId="7201"/>
    <cellStyle name="_입찰표지 _01.관로공(1-1공구) 2" xfId="33302"/>
    <cellStyle name="_입찰표지 _01.관로공(1-1공구) 3" xfId="33303"/>
    <cellStyle name="_입찰표지 _01.관로공(1-1공구) 4" xfId="33304"/>
    <cellStyle name="_입찰표지 _01.관로공(1-1공구) 5" xfId="33305"/>
    <cellStyle name="_입찰표지 _01.관로공(1-1공구) 6" xfId="33306"/>
    <cellStyle name="_입찰표지 _01.관로공(1-1공구) 7" xfId="33307"/>
    <cellStyle name="_입찰표지 _01.관로공(1-1공구) 8" xfId="33308"/>
    <cellStyle name="_입찰표지 _01.관로공(1-1공구)_013.관로공(일과)" xfId="7202"/>
    <cellStyle name="_입찰표지 _01.관로공(1-1공구)_013.관로공(일과) 2" xfId="33309"/>
    <cellStyle name="_입찰표지 _01.관로공(1-1공구)_013.관로공(일과) 3" xfId="33310"/>
    <cellStyle name="_입찰표지 _01.관로공(1-1공구)_013.관로공(일과) 4" xfId="33311"/>
    <cellStyle name="_입찰표지 _01.관로공(1-1공구)_013.관로공(일과) 5" xfId="33312"/>
    <cellStyle name="_입찰표지 _01.관로공(1-1공구)_013.관로공(일과) 6" xfId="33313"/>
    <cellStyle name="_입찰표지 _01.관로공(1-1공구)_013.관로공(일과) 7" xfId="33314"/>
    <cellStyle name="_입찰표지 _01.관로공(1-1공구)_013.관로공(일과) 8" xfId="33315"/>
    <cellStyle name="_입찰표지 _01.관로공(1-1공구)_013.관로공(화순)" xfId="7203"/>
    <cellStyle name="_입찰표지 _01.관로공(1-1공구)_013.관로공(화순) 2" xfId="33316"/>
    <cellStyle name="_입찰표지 _01.관로공(1-1공구)_013.관로공(화순) 3" xfId="33317"/>
    <cellStyle name="_입찰표지 _01.관로공(1-1공구)_013.관로공(화순) 4" xfId="33318"/>
    <cellStyle name="_입찰표지 _01.관로공(1-1공구)_013.관로공(화순) 5" xfId="33319"/>
    <cellStyle name="_입찰표지 _01.관로공(1-1공구)_013.관로공(화순) 6" xfId="33320"/>
    <cellStyle name="_입찰표지 _01.관로공(1-1공구)_013.관로공(화순) 7" xfId="33321"/>
    <cellStyle name="_입찰표지 _01.관로공(1-1공구)_013.관로공(화순) 8" xfId="33322"/>
    <cellStyle name="_입찰표지 _01.관로공(1-1공구)_03.관로공" xfId="7204"/>
    <cellStyle name="_입찰표지 _01.관로공(1-1공구)_03.관로공 2" xfId="33323"/>
    <cellStyle name="_입찰표지 _01.관로공(1-1공구)_03.관로공 3" xfId="33324"/>
    <cellStyle name="_입찰표지 _01.관로공(1-1공구)_03.관로공 4" xfId="33325"/>
    <cellStyle name="_입찰표지 _01.관로공(1-1공구)_03.관로공 5" xfId="33326"/>
    <cellStyle name="_입찰표지 _01.관로공(1-1공구)_03.관로공 6" xfId="33327"/>
    <cellStyle name="_입찰표지 _01.관로공(1-1공구)_03.관로공 7" xfId="33328"/>
    <cellStyle name="_입찰표지 _01.관로공(1-1공구)_03.관로공 8" xfId="33329"/>
    <cellStyle name="_입찰표지 _01.관로공(1-1공구)_관로공BOQ" xfId="7205"/>
    <cellStyle name="_입찰표지 _01.관로공(1-1공구)_관로공BOQ 2" xfId="33330"/>
    <cellStyle name="_입찰표지 _01.관로공(1-1공구)_관로공BOQ 3" xfId="33331"/>
    <cellStyle name="_입찰표지 _01.관로공(1-1공구)_관로공BOQ 4" xfId="33332"/>
    <cellStyle name="_입찰표지 _01.관로공(1-1공구)_관로공BOQ 5" xfId="33333"/>
    <cellStyle name="_입찰표지 _01.관로공(1-1공구)_관로공BOQ 6" xfId="33334"/>
    <cellStyle name="_입찰표지 _01.관로공(1-1공구)_관로공BOQ 7" xfId="33335"/>
    <cellStyle name="_입찰표지 _01.관로공(1-1공구)_관로공BOQ 8" xfId="33336"/>
    <cellStyle name="_입찰표지 _01.관로공(1-1공구)_관로수량집계" xfId="7206"/>
    <cellStyle name="_입찰표지 _01.관로공(1-1공구)_관로수량집계 2" xfId="33337"/>
    <cellStyle name="_입찰표지 _01.관로공(1-1공구)_관로수량집계 3" xfId="33338"/>
    <cellStyle name="_입찰표지 _01.관로공(1-1공구)_관로수량집계 4" xfId="33339"/>
    <cellStyle name="_입찰표지 _01.관로공(1-1공구)_관로수량집계 5" xfId="33340"/>
    <cellStyle name="_입찰표지 _01.관로공(1-1공구)_관로수량집계 6" xfId="33341"/>
    <cellStyle name="_입찰표지 _01.관로공(1-1공구)_관로수량집계 7" xfId="33342"/>
    <cellStyle name="_입찰표지 _01.관로공(1-1공구)_관로수량집계 8" xfId="33343"/>
    <cellStyle name="_입찰표지 _01.관로공(1-1공구)_내역적용수량" xfId="7207"/>
    <cellStyle name="_입찰표지 _01.관로공(1-1공구)_내역적용수량 2" xfId="33344"/>
    <cellStyle name="_입찰표지 _01.관로공(1-1공구)_내역적용수량 3" xfId="33345"/>
    <cellStyle name="_입찰표지 _01.관로공(1-1공구)_내역적용수량 4" xfId="33346"/>
    <cellStyle name="_입찰표지 _01.관로공(1-1공구)_내역적용수량 5" xfId="33347"/>
    <cellStyle name="_입찰표지 _01.관로공(1-1공구)_내역적용수량 6" xfId="33348"/>
    <cellStyle name="_입찰표지 _01.관로공(1-1공구)_내역적용수량 7" xfId="33349"/>
    <cellStyle name="_입찰표지 _01.관로공(1-1공구)_내역적용수량 8" xfId="33350"/>
    <cellStyle name="_입찰표지 _01.관로공(2-1공구)" xfId="7208"/>
    <cellStyle name="_입찰표지 _01.관로공(2-1공구) 2" xfId="33351"/>
    <cellStyle name="_입찰표지 _01.관로공(2-1공구) 3" xfId="33352"/>
    <cellStyle name="_입찰표지 _01.관로공(2-1공구) 4" xfId="33353"/>
    <cellStyle name="_입찰표지 _01.관로공(2-1공구) 5" xfId="33354"/>
    <cellStyle name="_입찰표지 _01.관로공(2-1공구) 6" xfId="33355"/>
    <cellStyle name="_입찰표지 _01.관로공(2-1공구) 7" xfId="33356"/>
    <cellStyle name="_입찰표지 _01.관로공(2-1공구) 8" xfId="33357"/>
    <cellStyle name="_입찰표지 _01.관로공(2-1공구)_013.관로공(일과)" xfId="7209"/>
    <cellStyle name="_입찰표지 _01.관로공(2-1공구)_013.관로공(일과) 2" xfId="33358"/>
    <cellStyle name="_입찰표지 _01.관로공(2-1공구)_013.관로공(일과) 3" xfId="33359"/>
    <cellStyle name="_입찰표지 _01.관로공(2-1공구)_013.관로공(일과) 4" xfId="33360"/>
    <cellStyle name="_입찰표지 _01.관로공(2-1공구)_013.관로공(일과) 5" xfId="33361"/>
    <cellStyle name="_입찰표지 _01.관로공(2-1공구)_013.관로공(일과) 6" xfId="33362"/>
    <cellStyle name="_입찰표지 _01.관로공(2-1공구)_013.관로공(일과) 7" xfId="33363"/>
    <cellStyle name="_입찰표지 _01.관로공(2-1공구)_013.관로공(일과) 8" xfId="33364"/>
    <cellStyle name="_입찰표지 _01.관로공(2-1공구)_013.관로공(화순)" xfId="7210"/>
    <cellStyle name="_입찰표지 _01.관로공(2-1공구)_013.관로공(화순) 2" xfId="33365"/>
    <cellStyle name="_입찰표지 _01.관로공(2-1공구)_013.관로공(화순) 3" xfId="33366"/>
    <cellStyle name="_입찰표지 _01.관로공(2-1공구)_013.관로공(화순) 4" xfId="33367"/>
    <cellStyle name="_입찰표지 _01.관로공(2-1공구)_013.관로공(화순) 5" xfId="33368"/>
    <cellStyle name="_입찰표지 _01.관로공(2-1공구)_013.관로공(화순) 6" xfId="33369"/>
    <cellStyle name="_입찰표지 _01.관로공(2-1공구)_013.관로공(화순) 7" xfId="33370"/>
    <cellStyle name="_입찰표지 _01.관로공(2-1공구)_013.관로공(화순) 8" xfId="33371"/>
    <cellStyle name="_입찰표지 _01.관로공(2-1공구)_03.관로공" xfId="7211"/>
    <cellStyle name="_입찰표지 _01.관로공(2-1공구)_03.관로공 2" xfId="33372"/>
    <cellStyle name="_입찰표지 _01.관로공(2-1공구)_03.관로공 3" xfId="33373"/>
    <cellStyle name="_입찰표지 _01.관로공(2-1공구)_03.관로공 4" xfId="33374"/>
    <cellStyle name="_입찰표지 _01.관로공(2-1공구)_03.관로공 5" xfId="33375"/>
    <cellStyle name="_입찰표지 _01.관로공(2-1공구)_03.관로공 6" xfId="33376"/>
    <cellStyle name="_입찰표지 _01.관로공(2-1공구)_03.관로공 7" xfId="33377"/>
    <cellStyle name="_입찰표지 _01.관로공(2-1공구)_03.관로공 8" xfId="33378"/>
    <cellStyle name="_입찰표지 _01.관로공(2-1공구)_관로공BOQ" xfId="7212"/>
    <cellStyle name="_입찰표지 _01.관로공(2-1공구)_관로공BOQ 2" xfId="33379"/>
    <cellStyle name="_입찰표지 _01.관로공(2-1공구)_관로공BOQ 3" xfId="33380"/>
    <cellStyle name="_입찰표지 _01.관로공(2-1공구)_관로공BOQ 4" xfId="33381"/>
    <cellStyle name="_입찰표지 _01.관로공(2-1공구)_관로공BOQ 5" xfId="33382"/>
    <cellStyle name="_입찰표지 _01.관로공(2-1공구)_관로공BOQ 6" xfId="33383"/>
    <cellStyle name="_입찰표지 _01.관로공(2-1공구)_관로공BOQ 7" xfId="33384"/>
    <cellStyle name="_입찰표지 _01.관로공(2-1공구)_관로공BOQ 8" xfId="33385"/>
    <cellStyle name="_입찰표지 _01.관로공(2-1공구)_관로수량집계" xfId="7213"/>
    <cellStyle name="_입찰표지 _01.관로공(2-1공구)_관로수량집계 2" xfId="33386"/>
    <cellStyle name="_입찰표지 _01.관로공(2-1공구)_관로수량집계 3" xfId="33387"/>
    <cellStyle name="_입찰표지 _01.관로공(2-1공구)_관로수량집계 4" xfId="33388"/>
    <cellStyle name="_입찰표지 _01.관로공(2-1공구)_관로수량집계 5" xfId="33389"/>
    <cellStyle name="_입찰표지 _01.관로공(2-1공구)_관로수량집계 6" xfId="33390"/>
    <cellStyle name="_입찰표지 _01.관로공(2-1공구)_관로수량집계 7" xfId="33391"/>
    <cellStyle name="_입찰표지 _01.관로공(2-1공구)_관로수량집계 8" xfId="33392"/>
    <cellStyle name="_입찰표지 _01.관로공(2-1공구)_내역적용수량" xfId="7214"/>
    <cellStyle name="_입찰표지 _01.관로공(2-1공구)_내역적용수량 2" xfId="33393"/>
    <cellStyle name="_입찰표지 _01.관로공(2-1공구)_내역적용수량 3" xfId="33394"/>
    <cellStyle name="_입찰표지 _01.관로공(2-1공구)_내역적용수량 4" xfId="33395"/>
    <cellStyle name="_입찰표지 _01.관로공(2-1공구)_내역적용수량 5" xfId="33396"/>
    <cellStyle name="_입찰표지 _01.관로공(2-1공구)_내역적용수량 6" xfId="33397"/>
    <cellStyle name="_입찰표지 _01.관로공(2-1공구)_내역적용수량 7" xfId="33398"/>
    <cellStyle name="_입찰표지 _01.관로공(2-1공구)_내역적용수량 8" xfId="33399"/>
    <cellStyle name="_입찰표지 _01.관로공(주간)" xfId="7215"/>
    <cellStyle name="_입찰표지 _01.관로공(주간) 2" xfId="33400"/>
    <cellStyle name="_입찰표지 _01.관로공(주간) 3" xfId="33401"/>
    <cellStyle name="_입찰표지 _01.관로공(주간) 4" xfId="33402"/>
    <cellStyle name="_입찰표지 _01.관로공(주간) 5" xfId="33403"/>
    <cellStyle name="_입찰표지 _01.관로공(주간) 6" xfId="33404"/>
    <cellStyle name="_입찰표지 _01.관로공(주간) 7" xfId="33405"/>
    <cellStyle name="_입찰표지 _01.관로공(주간) 8" xfId="33406"/>
    <cellStyle name="_입찰표지 _01.관로공(주간)_013.관로공(일과)" xfId="7216"/>
    <cellStyle name="_입찰표지 _01.관로공(주간)_013.관로공(일과) 2" xfId="33407"/>
    <cellStyle name="_입찰표지 _01.관로공(주간)_013.관로공(일과) 3" xfId="33408"/>
    <cellStyle name="_입찰표지 _01.관로공(주간)_013.관로공(일과) 4" xfId="33409"/>
    <cellStyle name="_입찰표지 _01.관로공(주간)_013.관로공(일과) 5" xfId="33410"/>
    <cellStyle name="_입찰표지 _01.관로공(주간)_013.관로공(일과) 6" xfId="33411"/>
    <cellStyle name="_입찰표지 _01.관로공(주간)_013.관로공(일과) 7" xfId="33412"/>
    <cellStyle name="_입찰표지 _01.관로공(주간)_013.관로공(일과) 8" xfId="33413"/>
    <cellStyle name="_입찰표지 _01.관로공(주간)_013.관로공(화순)" xfId="7217"/>
    <cellStyle name="_입찰표지 _01.관로공(주간)_013.관로공(화순) 2" xfId="33414"/>
    <cellStyle name="_입찰표지 _01.관로공(주간)_013.관로공(화순) 3" xfId="33415"/>
    <cellStyle name="_입찰표지 _01.관로공(주간)_013.관로공(화순) 4" xfId="33416"/>
    <cellStyle name="_입찰표지 _01.관로공(주간)_013.관로공(화순) 5" xfId="33417"/>
    <cellStyle name="_입찰표지 _01.관로공(주간)_013.관로공(화순) 6" xfId="33418"/>
    <cellStyle name="_입찰표지 _01.관로공(주간)_013.관로공(화순) 7" xfId="33419"/>
    <cellStyle name="_입찰표지 _01.관로공(주간)_013.관로공(화순) 8" xfId="33420"/>
    <cellStyle name="_입찰표지 _01.관로공(주간)_03.관로공" xfId="7218"/>
    <cellStyle name="_입찰표지 _01.관로공(주간)_03.관로공 2" xfId="33421"/>
    <cellStyle name="_입찰표지 _01.관로공(주간)_03.관로공 3" xfId="33422"/>
    <cellStyle name="_입찰표지 _01.관로공(주간)_03.관로공 4" xfId="33423"/>
    <cellStyle name="_입찰표지 _01.관로공(주간)_03.관로공 5" xfId="33424"/>
    <cellStyle name="_입찰표지 _01.관로공(주간)_03.관로공 6" xfId="33425"/>
    <cellStyle name="_입찰표지 _01.관로공(주간)_03.관로공 7" xfId="33426"/>
    <cellStyle name="_입찰표지 _01.관로공(주간)_03.관로공 8" xfId="33427"/>
    <cellStyle name="_입찰표지 _01.관로공(주간)_관로공BOQ" xfId="7219"/>
    <cellStyle name="_입찰표지 _01.관로공(주간)_관로공BOQ 2" xfId="33428"/>
    <cellStyle name="_입찰표지 _01.관로공(주간)_관로공BOQ 3" xfId="33429"/>
    <cellStyle name="_입찰표지 _01.관로공(주간)_관로공BOQ 4" xfId="33430"/>
    <cellStyle name="_입찰표지 _01.관로공(주간)_관로공BOQ 5" xfId="33431"/>
    <cellStyle name="_입찰표지 _01.관로공(주간)_관로공BOQ 6" xfId="33432"/>
    <cellStyle name="_입찰표지 _01.관로공(주간)_관로공BOQ 7" xfId="33433"/>
    <cellStyle name="_입찰표지 _01.관로공(주간)_관로공BOQ 8" xfId="33434"/>
    <cellStyle name="_입찰표지 _01.관로공(주간)_관로수량집계" xfId="7220"/>
    <cellStyle name="_입찰표지 _01.관로공(주간)_관로수량집계 2" xfId="33435"/>
    <cellStyle name="_입찰표지 _01.관로공(주간)_관로수량집계 3" xfId="33436"/>
    <cellStyle name="_입찰표지 _01.관로공(주간)_관로수량집계 4" xfId="33437"/>
    <cellStyle name="_입찰표지 _01.관로공(주간)_관로수량집계 5" xfId="33438"/>
    <cellStyle name="_입찰표지 _01.관로공(주간)_관로수량집계 6" xfId="33439"/>
    <cellStyle name="_입찰표지 _01.관로공(주간)_관로수량집계 7" xfId="33440"/>
    <cellStyle name="_입찰표지 _01.관로공(주간)_관로수량집계 8" xfId="33441"/>
    <cellStyle name="_입찰표지 _01.관로공(주간)_내역적용수량" xfId="7221"/>
    <cellStyle name="_입찰표지 _01.관로공(주간)_내역적용수량 2" xfId="33442"/>
    <cellStyle name="_입찰표지 _01.관로공(주간)_내역적용수량 3" xfId="33443"/>
    <cellStyle name="_입찰표지 _01.관로공(주간)_내역적용수량 4" xfId="33444"/>
    <cellStyle name="_입찰표지 _01.관로공(주간)_내역적용수량 5" xfId="33445"/>
    <cellStyle name="_입찰표지 _01.관로공(주간)_내역적용수량 6" xfId="33446"/>
    <cellStyle name="_입찰표지 _01.관로공(주간)_내역적용수량 7" xfId="33447"/>
    <cellStyle name="_입찰표지 _01.관로공(주간)_내역적용수량 8" xfId="33448"/>
    <cellStyle name="_입찰표지 _01.관로공(주간-1구역)" xfId="7222"/>
    <cellStyle name="_입찰표지 _01.관로공(주간-1구역) 2" xfId="33449"/>
    <cellStyle name="_입찰표지 _01.관로공(주간-1구역) 3" xfId="33450"/>
    <cellStyle name="_입찰표지 _01.관로공(주간-1구역) 4" xfId="33451"/>
    <cellStyle name="_입찰표지 _01.관로공(주간-1구역) 5" xfId="33452"/>
    <cellStyle name="_입찰표지 _01.관로공(주간-1구역) 6" xfId="33453"/>
    <cellStyle name="_입찰표지 _01.관로공(주간-1구역) 7" xfId="33454"/>
    <cellStyle name="_입찰표지 _01.관로공(주간-1구역) 8" xfId="33455"/>
    <cellStyle name="_입찰표지 _01.관로공(주간-1구역)_013.관로공(일과)" xfId="7223"/>
    <cellStyle name="_입찰표지 _01.관로공(주간-1구역)_013.관로공(일과) 2" xfId="33456"/>
    <cellStyle name="_입찰표지 _01.관로공(주간-1구역)_013.관로공(일과) 3" xfId="33457"/>
    <cellStyle name="_입찰표지 _01.관로공(주간-1구역)_013.관로공(일과) 4" xfId="33458"/>
    <cellStyle name="_입찰표지 _01.관로공(주간-1구역)_013.관로공(일과) 5" xfId="33459"/>
    <cellStyle name="_입찰표지 _01.관로공(주간-1구역)_013.관로공(일과) 6" xfId="33460"/>
    <cellStyle name="_입찰표지 _01.관로공(주간-1구역)_013.관로공(일과) 7" xfId="33461"/>
    <cellStyle name="_입찰표지 _01.관로공(주간-1구역)_013.관로공(일과) 8" xfId="33462"/>
    <cellStyle name="_입찰표지 _01.관로공(주간-1구역)_013.관로공(화순)" xfId="7224"/>
    <cellStyle name="_입찰표지 _01.관로공(주간-1구역)_013.관로공(화순) 2" xfId="33463"/>
    <cellStyle name="_입찰표지 _01.관로공(주간-1구역)_013.관로공(화순) 3" xfId="33464"/>
    <cellStyle name="_입찰표지 _01.관로공(주간-1구역)_013.관로공(화순) 4" xfId="33465"/>
    <cellStyle name="_입찰표지 _01.관로공(주간-1구역)_013.관로공(화순) 5" xfId="33466"/>
    <cellStyle name="_입찰표지 _01.관로공(주간-1구역)_013.관로공(화순) 6" xfId="33467"/>
    <cellStyle name="_입찰표지 _01.관로공(주간-1구역)_013.관로공(화순) 7" xfId="33468"/>
    <cellStyle name="_입찰표지 _01.관로공(주간-1구역)_013.관로공(화순) 8" xfId="33469"/>
    <cellStyle name="_입찰표지 _01.관로공(주간-1구역)_03.관로공" xfId="7225"/>
    <cellStyle name="_입찰표지 _01.관로공(주간-1구역)_03.관로공 2" xfId="33470"/>
    <cellStyle name="_입찰표지 _01.관로공(주간-1구역)_03.관로공 3" xfId="33471"/>
    <cellStyle name="_입찰표지 _01.관로공(주간-1구역)_03.관로공 4" xfId="33472"/>
    <cellStyle name="_입찰표지 _01.관로공(주간-1구역)_03.관로공 5" xfId="33473"/>
    <cellStyle name="_입찰표지 _01.관로공(주간-1구역)_03.관로공 6" xfId="33474"/>
    <cellStyle name="_입찰표지 _01.관로공(주간-1구역)_03.관로공 7" xfId="33475"/>
    <cellStyle name="_입찰표지 _01.관로공(주간-1구역)_03.관로공 8" xfId="33476"/>
    <cellStyle name="_입찰표지 _01.관로공(주간-1구역)_관로공BOQ" xfId="7226"/>
    <cellStyle name="_입찰표지 _01.관로공(주간-1구역)_관로공BOQ 2" xfId="33477"/>
    <cellStyle name="_입찰표지 _01.관로공(주간-1구역)_관로공BOQ 3" xfId="33478"/>
    <cellStyle name="_입찰표지 _01.관로공(주간-1구역)_관로공BOQ 4" xfId="33479"/>
    <cellStyle name="_입찰표지 _01.관로공(주간-1구역)_관로공BOQ 5" xfId="33480"/>
    <cellStyle name="_입찰표지 _01.관로공(주간-1구역)_관로공BOQ 6" xfId="33481"/>
    <cellStyle name="_입찰표지 _01.관로공(주간-1구역)_관로공BOQ 7" xfId="33482"/>
    <cellStyle name="_입찰표지 _01.관로공(주간-1구역)_관로공BOQ 8" xfId="33483"/>
    <cellStyle name="_입찰표지 _01.관로공(주간-1구역)_관로수량집계" xfId="7227"/>
    <cellStyle name="_입찰표지 _01.관로공(주간-1구역)_관로수량집계 2" xfId="33484"/>
    <cellStyle name="_입찰표지 _01.관로공(주간-1구역)_관로수량집계 3" xfId="33485"/>
    <cellStyle name="_입찰표지 _01.관로공(주간-1구역)_관로수량집계 4" xfId="33486"/>
    <cellStyle name="_입찰표지 _01.관로공(주간-1구역)_관로수량집계 5" xfId="33487"/>
    <cellStyle name="_입찰표지 _01.관로공(주간-1구역)_관로수량집계 6" xfId="33488"/>
    <cellStyle name="_입찰표지 _01.관로공(주간-1구역)_관로수량집계 7" xfId="33489"/>
    <cellStyle name="_입찰표지 _01.관로공(주간-1구역)_관로수량집계 8" xfId="33490"/>
    <cellStyle name="_입찰표지 _01.관로공(주간-1구역)_내역적용수량" xfId="7228"/>
    <cellStyle name="_입찰표지 _01.관로공(주간-1구역)_내역적용수량 2" xfId="33491"/>
    <cellStyle name="_입찰표지 _01.관로공(주간-1구역)_내역적용수량 3" xfId="33492"/>
    <cellStyle name="_입찰표지 _01.관로공(주간-1구역)_내역적용수량 4" xfId="33493"/>
    <cellStyle name="_입찰표지 _01.관로공(주간-1구역)_내역적용수량 5" xfId="33494"/>
    <cellStyle name="_입찰표지 _01.관로공(주간-1구역)_내역적용수량 6" xfId="33495"/>
    <cellStyle name="_입찰표지 _01.관로공(주간-1구역)_내역적용수량 7" xfId="33496"/>
    <cellStyle name="_입찰표지 _01.관로공(주간-1구역)_내역적용수량 8" xfId="33497"/>
    <cellStyle name="_입찰표지 _01.관로공_00.배수설비공" xfId="7229"/>
    <cellStyle name="_입찰표지 _01.관로공_00.배수설비공 2" xfId="33498"/>
    <cellStyle name="_입찰표지 _01.관로공_00.배수설비공 3" xfId="33499"/>
    <cellStyle name="_입찰표지 _01.관로공_00.배수설비공 4" xfId="33500"/>
    <cellStyle name="_입찰표지 _01.관로공_00.배수설비공 5" xfId="33501"/>
    <cellStyle name="_입찰표지 _01.관로공_00.배수설비공 6" xfId="33502"/>
    <cellStyle name="_입찰표지 _01.관로공_00.배수설비공 7" xfId="33503"/>
    <cellStyle name="_입찰표지 _01.관로공_00.배수설비공 8" xfId="33504"/>
    <cellStyle name="_입찰표지 _01.관로토공" xfId="7230"/>
    <cellStyle name="_입찰표지 _01.관로토공 10" xfId="7231"/>
    <cellStyle name="_입찰표지 _01.관로토공 10 2" xfId="7232"/>
    <cellStyle name="_입찰표지 _01.관로토공 11" xfId="7233"/>
    <cellStyle name="_입찰표지 _01.관로토공 11 2" xfId="7234"/>
    <cellStyle name="_입찰표지 _01.관로토공 12" xfId="7235"/>
    <cellStyle name="_입찰표지 _01.관로토공 12 2" xfId="7236"/>
    <cellStyle name="_입찰표지 _01.관로토공 13" xfId="7237"/>
    <cellStyle name="_입찰표지 _01.관로토공 13 2" xfId="7238"/>
    <cellStyle name="_입찰표지 _01.관로토공 14" xfId="7239"/>
    <cellStyle name="_입찰표지 _01.관로토공 14 2" xfId="7240"/>
    <cellStyle name="_입찰표지 _01.관로토공 15" xfId="33505"/>
    <cellStyle name="_입찰표지 _01.관로토공 16" xfId="33506"/>
    <cellStyle name="_입찰표지 _01.관로토공 17" xfId="33507"/>
    <cellStyle name="_입찰표지 _01.관로토공 2" xfId="7241"/>
    <cellStyle name="_입찰표지 _01.관로토공 2 2" xfId="7242"/>
    <cellStyle name="_입찰표지 _01.관로토공 3" xfId="7243"/>
    <cellStyle name="_입찰표지 _01.관로토공 3 2" xfId="7244"/>
    <cellStyle name="_입찰표지 _01.관로토공 4" xfId="7245"/>
    <cellStyle name="_입찰표지 _01.관로토공 4 2" xfId="7246"/>
    <cellStyle name="_입찰표지 _01.관로토공 5" xfId="7247"/>
    <cellStyle name="_입찰표지 _01.관로토공 5 2" xfId="7248"/>
    <cellStyle name="_입찰표지 _01.관로토공 6" xfId="7249"/>
    <cellStyle name="_입찰표지 _01.관로토공 6 2" xfId="7250"/>
    <cellStyle name="_입찰표지 _01.관로토공 7" xfId="7251"/>
    <cellStyle name="_입찰표지 _01.관로토공 7 2" xfId="7252"/>
    <cellStyle name="_입찰표지 _01.관로토공 8" xfId="7253"/>
    <cellStyle name="_입찰표지 _01.관로토공 8 2" xfId="7254"/>
    <cellStyle name="_입찰표지 _01.관로토공 9" xfId="7255"/>
    <cellStyle name="_입찰표지 _01.관로토공 9 2" xfId="7256"/>
    <cellStyle name="_입찰표지 _01.관로토공_00.배수설비공" xfId="7257"/>
    <cellStyle name="_입찰표지 _01.관로토공_00.배수설비공 2" xfId="7258"/>
    <cellStyle name="_입찰표지 _01.관로토공_00.배수설비공 3" xfId="33508"/>
    <cellStyle name="_입찰표지 _01.관로토공_00.배수설비공 4" xfId="33509"/>
    <cellStyle name="_입찰표지 _01.관로토공_00.배수설비공 5" xfId="33510"/>
    <cellStyle name="_입찰표지 _01.관로토공_00.배수설비공 6" xfId="33511"/>
    <cellStyle name="_입찰표지 _01.관로토공_00.배수설비공 7" xfId="33512"/>
    <cellStyle name="_입찰표지 _01.관로토공_00.배수설비공 8" xfId="33513"/>
    <cellStyle name="_입찰표지 _01.관로토공_012.토공" xfId="7259"/>
    <cellStyle name="_입찰표지 _01.관로토공_012.토공 2" xfId="7260"/>
    <cellStyle name="_입찰표지 _01.관로토공_012.토공 3" xfId="33514"/>
    <cellStyle name="_입찰표지 _01.관로토공_012.토공 4" xfId="33515"/>
    <cellStyle name="_입찰표지 _01.관로토공_012.토공 5" xfId="33516"/>
    <cellStyle name="_입찰표지 _01.관로토공_012.토공 6" xfId="33517"/>
    <cellStyle name="_입찰표지 _01.관로토공_012.토공 7" xfId="33518"/>
    <cellStyle name="_입찰표지 _01.관로토공_012.토공 8" xfId="33519"/>
    <cellStyle name="_입찰표지 _01.관로토공_012.토공(A구간)" xfId="7261"/>
    <cellStyle name="_입찰표지 _01.관로토공_012.토공(A구간) 2" xfId="7262"/>
    <cellStyle name="_입찰표지 _01.관로토공_012.토공(A구간) 3" xfId="33520"/>
    <cellStyle name="_입찰표지 _01.관로토공_012.토공(A구간) 4" xfId="33521"/>
    <cellStyle name="_입찰표지 _01.관로토공_012.토공(A구간) 5" xfId="33522"/>
    <cellStyle name="_입찰표지 _01.관로토공_012.토공(A구간) 6" xfId="33523"/>
    <cellStyle name="_입찰표지 _01.관로토공_012.토공(A구간) 7" xfId="33524"/>
    <cellStyle name="_입찰표지 _01.관로토공_012.토공(A구간) 8" xfId="33525"/>
    <cellStyle name="_입찰표지 _01.관로토공_012.토공(사계)(정준)" xfId="7263"/>
    <cellStyle name="_입찰표지 _01.관로토공_012.토공(사계)(정준) 2" xfId="7264"/>
    <cellStyle name="_입찰표지 _01.관로토공_012.토공(사계)(정준) 3" xfId="33526"/>
    <cellStyle name="_입찰표지 _01.관로토공_012.토공(사계)(정준) 4" xfId="33527"/>
    <cellStyle name="_입찰표지 _01.관로토공_012.토공(사계)(정준) 5" xfId="33528"/>
    <cellStyle name="_입찰표지 _01.관로토공_012.토공(사계)(정준) 6" xfId="33529"/>
    <cellStyle name="_입찰표지 _01.관로토공_012.토공(사계)(정준) 7" xfId="33530"/>
    <cellStyle name="_입찰표지 _01.관로토공_012.토공(사계)(정준) 8" xfId="33531"/>
    <cellStyle name="_입찰표지 _01.관로토공_012.토공(사계)@" xfId="7265"/>
    <cellStyle name="_입찰표지 _01.관로토공_012.토공(사계)@ 2" xfId="7266"/>
    <cellStyle name="_입찰표지 _01.관로토공_012.토공(사계)@ 3" xfId="33532"/>
    <cellStyle name="_입찰표지 _01.관로토공_012.토공(사계)@ 4" xfId="33533"/>
    <cellStyle name="_입찰표지 _01.관로토공_012.토공(사계)@ 5" xfId="33534"/>
    <cellStyle name="_입찰표지 _01.관로토공_012.토공(사계)@ 6" xfId="33535"/>
    <cellStyle name="_입찰표지 _01.관로토공_012.토공(사계)@ 7" xfId="33536"/>
    <cellStyle name="_입찰표지 _01.관로토공_012.토공(사계)@ 8" xfId="33537"/>
    <cellStyle name="_입찰표지 _01.관로토공_012.토공(사계)-동우" xfId="7267"/>
    <cellStyle name="_입찰표지 _01.관로토공_012.토공(사계)-동우 2" xfId="7268"/>
    <cellStyle name="_입찰표지 _01.관로토공_012.토공(사계)-동우 3" xfId="33538"/>
    <cellStyle name="_입찰표지 _01.관로토공_012.토공(사계)-동우 4" xfId="33539"/>
    <cellStyle name="_입찰표지 _01.관로토공_012.토공(사계)-동우 5" xfId="33540"/>
    <cellStyle name="_입찰표지 _01.관로토공_012.토공(사계)-동우 6" xfId="33541"/>
    <cellStyle name="_입찰표지 _01.관로토공_012.토공(사계)-동우 7" xfId="33542"/>
    <cellStyle name="_입찰표지 _01.관로토공_012.토공(사계)-동우 8" xfId="33543"/>
    <cellStyle name="_입찰표지 _01.관로토공_012.토공(산이수동)" xfId="7269"/>
    <cellStyle name="_입찰표지 _01.관로토공_012.토공(산이수동) 2" xfId="7270"/>
    <cellStyle name="_입찰표지 _01.관로토공_012.토공(산이수동) 3" xfId="33544"/>
    <cellStyle name="_입찰표지 _01.관로토공_012.토공(산이수동) 4" xfId="33545"/>
    <cellStyle name="_입찰표지 _01.관로토공_012.토공(산이수동) 5" xfId="33546"/>
    <cellStyle name="_입찰표지 _01.관로토공_012.토공(산이수동) 6" xfId="33547"/>
    <cellStyle name="_입찰표지 _01.관로토공_012.토공(산이수동) 7" xfId="33548"/>
    <cellStyle name="_입찰표지 _01.관로토공_012.토공(산이수동) 8" xfId="33549"/>
    <cellStyle name="_입찰표지 _01.관로토공_012.토공(영락)" xfId="7271"/>
    <cellStyle name="_입찰표지 _01.관로토공_012.토공(영락) 2" xfId="7272"/>
    <cellStyle name="_입찰표지 _01.관로토공_012.토공(하모)" xfId="7273"/>
    <cellStyle name="_입찰표지 _01.관로토공_012.토공(하모) 2" xfId="7274"/>
    <cellStyle name="_입찰표지 _01.관로토공_012.토공(하모) 3" xfId="33550"/>
    <cellStyle name="_입찰표지 _01.관로토공_012.토공(하모) 4" xfId="33551"/>
    <cellStyle name="_입찰표지 _01.관로토공_012.토공(하모) 5" xfId="33552"/>
    <cellStyle name="_입찰표지 _01.관로토공_012.토공(하모) 6" xfId="33553"/>
    <cellStyle name="_입찰표지 _01.관로토공_012.토공(하모) 7" xfId="33554"/>
    <cellStyle name="_입찰표지 _01.관로토공_012.토공(하모) 8" xfId="33555"/>
    <cellStyle name="_입찰표지 _01.관로토공_012.토공(하모)취합하는것" xfId="7275"/>
    <cellStyle name="_입찰표지 _01.관로토공_012.토공(하모)취합하는것 2" xfId="7276"/>
    <cellStyle name="_입찰표지 _01.관로토공_012.토공(하모)취합하는것 3" xfId="33556"/>
    <cellStyle name="_입찰표지 _01.관로토공_012.토공(하모)취합하는것 4" xfId="33557"/>
    <cellStyle name="_입찰표지 _01.관로토공_012.토공(하모)취합하는것 5" xfId="33558"/>
    <cellStyle name="_입찰표지 _01.관로토공_012.토공(하모)취합하는것 6" xfId="33559"/>
    <cellStyle name="_입찰표지 _01.관로토공_012.토공(하모)취합하는것 7" xfId="33560"/>
    <cellStyle name="_입찰표지 _01.관로토공_012.토공(하모)취합하는것 8" xfId="33561"/>
    <cellStyle name="_입찰표지 _01.관로토공_012.토공(화순)" xfId="7277"/>
    <cellStyle name="_입찰표지 _01.관로토공_012.토공(화순) 2" xfId="7278"/>
    <cellStyle name="_입찰표지 _01.관로토공_012.토공(화순) 3" xfId="33562"/>
    <cellStyle name="_입찰표지 _01.관로토공_012.토공(화순) 4" xfId="33563"/>
    <cellStyle name="_입찰표지 _01.관로토공_012.토공(화순) 5" xfId="33564"/>
    <cellStyle name="_입찰표지 _01.관로토공_012.토공(화순) 6" xfId="33565"/>
    <cellStyle name="_입찰표지 _01.관로토공_012.토공(화순) 7" xfId="33566"/>
    <cellStyle name="_입찰표지 _01.관로토공_012.토공(화순) 8" xfId="33567"/>
    <cellStyle name="_입찰표지 _01.관로토공_017.포장공(하모)" xfId="33568"/>
    <cellStyle name="_입찰표지 _01.관로토공_017.포장공(하모) 2" xfId="33569"/>
    <cellStyle name="_입찰표지 _01.관로토공_017.포장공(하모) 3" xfId="33570"/>
    <cellStyle name="_입찰표지 _01.관로토공_017.포장공(하모) 4" xfId="33571"/>
    <cellStyle name="_입찰표지 _01.관로토공_017.포장공(하모) 5" xfId="33572"/>
    <cellStyle name="_입찰표지 _01.관로토공_017.포장공(하모) 6" xfId="33573"/>
    <cellStyle name="_입찰표지 _01.관로토공_017.포장공(하모) 7" xfId="33574"/>
    <cellStyle name="_입찰표지 _01.관로토공_017.포장공(하모) 8" xfId="33575"/>
    <cellStyle name="_입찰표지 _01.관로토공_02.토공" xfId="7279"/>
    <cellStyle name="_입찰표지 _01.관로토공_02.토공 2" xfId="7280"/>
    <cellStyle name="_입찰표지 _01.관로토공_02.토공 3" xfId="33576"/>
    <cellStyle name="_입찰표지 _01.관로토공_02.토공 4" xfId="33577"/>
    <cellStyle name="_입찰표지 _01.관로토공_02.토공 5" xfId="33578"/>
    <cellStyle name="_입찰표지 _01.관로토공_02.토공 6" xfId="33579"/>
    <cellStyle name="_입찰표지 _01.관로토공_02.토공 7" xfId="33580"/>
    <cellStyle name="_입찰표지 _01.관로토공_02.토공 8" xfId="33581"/>
    <cellStyle name="_입찰표지 _01.관로토공_022.토공(하모)" xfId="7281"/>
    <cellStyle name="_입찰표지 _01.관로토공_022.토공(하모) 2" xfId="7282"/>
    <cellStyle name="_입찰표지 _01.관로토공_022.토공(하모) 3" xfId="33582"/>
    <cellStyle name="_입찰표지 _01.관로토공_022.토공(하모) 4" xfId="33583"/>
    <cellStyle name="_입찰표지 _01.관로토공_022.토공(하모) 5" xfId="33584"/>
    <cellStyle name="_입찰표지 _01.관로토공_022.토공(하모) 6" xfId="33585"/>
    <cellStyle name="_입찰표지 _01.관로토공_022.토공(하모) 7" xfId="33586"/>
    <cellStyle name="_입찰표지 _01.관로토공_022.토공(하모) 8" xfId="33587"/>
    <cellStyle name="_입찰표지 _01.관로토공_04.구조물공" xfId="7283"/>
    <cellStyle name="_입찰표지 _01.관로토공_04.구조물공 2" xfId="33588"/>
    <cellStyle name="_입찰표지 _01.관로토공_04.구조물공 3" xfId="33589"/>
    <cellStyle name="_입찰표지 _01.관로토공_04.구조물공 4" xfId="33590"/>
    <cellStyle name="_입찰표지 _01.관로토공_04.구조물공 5" xfId="33591"/>
    <cellStyle name="_입찰표지 _01.관로토공_04.구조물공 6" xfId="33592"/>
    <cellStyle name="_입찰표지 _01.관로토공_04.구조물공 7" xfId="33593"/>
    <cellStyle name="_입찰표지 _01.관로토공_04.구조물공 8" xfId="33594"/>
    <cellStyle name="_입찰표지 _01.관로토공_맨홀평균H" xfId="7284"/>
    <cellStyle name="_입찰표지 _01.관로토공_맨홀평균H 2" xfId="7285"/>
    <cellStyle name="_입찰표지 _01.관로토공_맨홀평균H 3" xfId="33595"/>
    <cellStyle name="_입찰표지 _01.관로토공_맨홀평균H 4" xfId="33596"/>
    <cellStyle name="_입찰표지 _01.관로토공_맨홀평균H 5" xfId="33597"/>
    <cellStyle name="_입찰표지 _01.관로토공_맨홀평균H 6" xfId="33598"/>
    <cellStyle name="_입찰표지 _01.관로토공_맨홀평균H 7" xfId="33599"/>
    <cellStyle name="_입찰표지 _01.관로토공_맨홀평균H 8" xfId="33600"/>
    <cellStyle name="_입찰표지 _01.관로토공_사본 - 05.포장공" xfId="7286"/>
    <cellStyle name="_입찰표지 _01.관로토공_사본 - 05.포장공 2" xfId="33601"/>
    <cellStyle name="_입찰표지 _01.관로토공_사본 - 05.포장공 3" xfId="33602"/>
    <cellStyle name="_입찰표지 _01.관로토공_사본 - 05.포장공 4" xfId="33603"/>
    <cellStyle name="_입찰표지 _01.관로토공_사본 - 05.포장공 5" xfId="33604"/>
    <cellStyle name="_입찰표지 _01.관로토공_사본 - 05.포장공 6" xfId="33605"/>
    <cellStyle name="_입찰표지 _01.관로토공_사본 - 05.포장공 7" xfId="33606"/>
    <cellStyle name="_입찰표지 _01.관로토공_사본 - 05.포장공 8" xfId="33607"/>
    <cellStyle name="_입찰표지 _01.관로토공_토공유용계획" xfId="7287"/>
    <cellStyle name="_입찰표지 _01.관로토공_토공유용계획 2" xfId="7288"/>
    <cellStyle name="_입찰표지 _01.관로토공_토공유용계획 3" xfId="33608"/>
    <cellStyle name="_입찰표지 _01.관로토공_토공유용계획 4" xfId="33609"/>
    <cellStyle name="_입찰표지 _01.관로토공_토공유용계획 5" xfId="33610"/>
    <cellStyle name="_입찰표지 _01.관로토공_토공유용계획 6" xfId="33611"/>
    <cellStyle name="_입찰표지 _01.관로토공_토공유용계획 7" xfId="33612"/>
    <cellStyle name="_입찰표지 _01.관로토공_토공유용계획 8" xfId="33613"/>
    <cellStyle name="_입찰표지 _01.관로토공_포장공BOQ" xfId="7289"/>
    <cellStyle name="_입찰표지 _01.관로토공_포장공BOQ 2" xfId="33614"/>
    <cellStyle name="_입찰표지 _01.관로토공_포장공BOQ 3" xfId="33615"/>
    <cellStyle name="_입찰표지 _01.관로토공_포장공BOQ 4" xfId="33616"/>
    <cellStyle name="_입찰표지 _01.관로토공_포장공BOQ 5" xfId="33617"/>
    <cellStyle name="_입찰표지 _01.관로토공_포장공BOQ 6" xfId="33618"/>
    <cellStyle name="_입찰표지 _01.관로토공_포장공BOQ 7" xfId="33619"/>
    <cellStyle name="_입찰표지 _01.관로토공_포장공BOQ 8" xfId="33620"/>
    <cellStyle name="_입찰표지 _01.관로토공_포장수량집계" xfId="7290"/>
    <cellStyle name="_입찰표지 _01.관로토공_포장수량집계 2" xfId="33621"/>
    <cellStyle name="_입찰표지 _01.관로토공_포장수량집계 3" xfId="33622"/>
    <cellStyle name="_입찰표지 _01.관로토공_포장수량집계 4" xfId="33623"/>
    <cellStyle name="_입찰표지 _01.관로토공_포장수량집계 5" xfId="33624"/>
    <cellStyle name="_입찰표지 _01.관로토공_포장수량집계 6" xfId="33625"/>
    <cellStyle name="_입찰표지 _01.관로토공_포장수량집계 7" xfId="33626"/>
    <cellStyle name="_입찰표지 _01.관로토공_포장수량집계 8" xfId="33627"/>
    <cellStyle name="_입찰표지 _01.맨홀공(1-1공구)" xfId="7291"/>
    <cellStyle name="_입찰표지 _01.맨홀공(1-1공구) 2" xfId="7292"/>
    <cellStyle name="_입찰표지 _01.맨홀공(1-1공구) 3" xfId="33628"/>
    <cellStyle name="_입찰표지 _01.맨홀공(1-1공구) 4" xfId="33629"/>
    <cellStyle name="_입찰표지 _01.맨홀공(1-1공구) 5" xfId="33630"/>
    <cellStyle name="_입찰표지 _01.맨홀공(1-1공구) 6" xfId="33631"/>
    <cellStyle name="_입찰표지 _01.맨홀공(1-1공구) 7" xfId="33632"/>
    <cellStyle name="_입찰표지 _01.맨홀공(1-1공구) 8" xfId="33633"/>
    <cellStyle name="_입찰표지 _01.맨홀공(1-1공구)_01.가정배수관" xfId="7293"/>
    <cellStyle name="_입찰표지 _01.맨홀공(1-1공구)_01.가정배수관 2" xfId="33634"/>
    <cellStyle name="_입찰표지 _01.맨홀공(1-1공구)_01.가정배수관 3" xfId="33635"/>
    <cellStyle name="_입찰표지 _01.맨홀공(1-1공구)_01.가정배수관 4" xfId="33636"/>
    <cellStyle name="_입찰표지 _01.맨홀공(1-1공구)_01.가정배수관 5" xfId="33637"/>
    <cellStyle name="_입찰표지 _01.맨홀공(1-1공구)_01.가정배수관 6" xfId="33638"/>
    <cellStyle name="_입찰표지 _01.맨홀공(1-1공구)_01.가정배수관 7" xfId="33639"/>
    <cellStyle name="_입찰표지 _01.맨홀공(1-1공구)_01.가정배수관 8" xfId="33640"/>
    <cellStyle name="_입찰표지 _01.맨홀공(1-1공구)_013.관로공(일과)" xfId="7294"/>
    <cellStyle name="_입찰표지 _01.맨홀공(1-1공구)_013.관로공(일과) 2" xfId="33641"/>
    <cellStyle name="_입찰표지 _01.맨홀공(1-1공구)_013.관로공(일과) 3" xfId="33642"/>
    <cellStyle name="_입찰표지 _01.맨홀공(1-1공구)_013.관로공(일과) 4" xfId="33643"/>
    <cellStyle name="_입찰표지 _01.맨홀공(1-1공구)_013.관로공(일과) 5" xfId="33644"/>
    <cellStyle name="_입찰표지 _01.맨홀공(1-1공구)_013.관로공(일과) 6" xfId="33645"/>
    <cellStyle name="_입찰표지 _01.맨홀공(1-1공구)_013.관로공(일과) 7" xfId="33646"/>
    <cellStyle name="_입찰표지 _01.맨홀공(1-1공구)_013.관로공(일과) 8" xfId="33647"/>
    <cellStyle name="_입찰표지 _01.맨홀공(1-1공구)_013.관로공(화순)" xfId="7295"/>
    <cellStyle name="_입찰표지 _01.맨홀공(1-1공구)_013.관로공(화순) 2" xfId="33648"/>
    <cellStyle name="_입찰표지 _01.맨홀공(1-1공구)_013.관로공(화순) 3" xfId="33649"/>
    <cellStyle name="_입찰표지 _01.맨홀공(1-1공구)_013.관로공(화순) 4" xfId="33650"/>
    <cellStyle name="_입찰표지 _01.맨홀공(1-1공구)_013.관로공(화순) 5" xfId="33651"/>
    <cellStyle name="_입찰표지 _01.맨홀공(1-1공구)_013.관로공(화순) 6" xfId="33652"/>
    <cellStyle name="_입찰표지 _01.맨홀공(1-1공구)_013.관로공(화순) 7" xfId="33653"/>
    <cellStyle name="_입찰표지 _01.맨홀공(1-1공구)_013.관로공(화순) 8" xfId="33654"/>
    <cellStyle name="_입찰표지 _01.맨홀공(1-1공구)_017.포장공(하모)" xfId="7296"/>
    <cellStyle name="_입찰표지 _01.맨홀공(1-1공구)_017.포장공(하모) 2" xfId="33655"/>
    <cellStyle name="_입찰표지 _01.맨홀공(1-1공구)_017.포장공(하모) 3" xfId="33656"/>
    <cellStyle name="_입찰표지 _01.맨홀공(1-1공구)_017.포장공(하모) 4" xfId="33657"/>
    <cellStyle name="_입찰표지 _01.맨홀공(1-1공구)_017.포장공(하모) 5" xfId="33658"/>
    <cellStyle name="_입찰표지 _01.맨홀공(1-1공구)_017.포장공(하모) 6" xfId="33659"/>
    <cellStyle name="_입찰표지 _01.맨홀공(1-1공구)_017.포장공(하모) 7" xfId="33660"/>
    <cellStyle name="_입찰표지 _01.맨홀공(1-1공구)_017.포장공(하모) 8" xfId="33661"/>
    <cellStyle name="_입찰표지 _01.맨홀공(1-1공구)_02.오수연결관" xfId="7297"/>
    <cellStyle name="_입찰표지 _01.맨홀공(1-1공구)_02.오수연결관 2" xfId="33662"/>
    <cellStyle name="_입찰표지 _01.맨홀공(1-1공구)_02.오수연결관 3" xfId="33663"/>
    <cellStyle name="_입찰표지 _01.맨홀공(1-1공구)_02.오수연결관 4" xfId="33664"/>
    <cellStyle name="_입찰표지 _01.맨홀공(1-1공구)_02.오수연결관 5" xfId="33665"/>
    <cellStyle name="_입찰표지 _01.맨홀공(1-1공구)_02.오수연결관 6" xfId="33666"/>
    <cellStyle name="_입찰표지 _01.맨홀공(1-1공구)_02.오수연결관 7" xfId="33667"/>
    <cellStyle name="_입찰표지 _01.맨홀공(1-1공구)_02.오수연결관 8" xfId="33668"/>
    <cellStyle name="_입찰표지 _01.맨홀공(1-1공구)_02.오수연결관공" xfId="7298"/>
    <cellStyle name="_입찰표지 _01.맨홀공(1-1공구)_02.오수연결관공 2" xfId="33669"/>
    <cellStyle name="_입찰표지 _01.맨홀공(1-1공구)_02.오수연결관공 3" xfId="33670"/>
    <cellStyle name="_입찰표지 _01.맨홀공(1-1공구)_02.오수연결관공 4" xfId="33671"/>
    <cellStyle name="_입찰표지 _01.맨홀공(1-1공구)_02.오수연결관공 5" xfId="33672"/>
    <cellStyle name="_입찰표지 _01.맨홀공(1-1공구)_02.오수연결관공 6" xfId="33673"/>
    <cellStyle name="_입찰표지 _01.맨홀공(1-1공구)_02.오수연결관공 7" xfId="33674"/>
    <cellStyle name="_입찰표지 _01.맨홀공(1-1공구)_02.오수연결관공 8" xfId="33675"/>
    <cellStyle name="_입찰표지 _01.맨홀공(1-1공구)_02.토공" xfId="7299"/>
    <cellStyle name="_입찰표지 _01.맨홀공(1-1공구)_02.토공 2" xfId="33676"/>
    <cellStyle name="_입찰표지 _01.맨홀공(1-1공구)_02.토공 3" xfId="33677"/>
    <cellStyle name="_입찰표지 _01.맨홀공(1-1공구)_02.토공 4" xfId="33678"/>
    <cellStyle name="_입찰표지 _01.맨홀공(1-1공구)_02.토공 5" xfId="33679"/>
    <cellStyle name="_입찰표지 _01.맨홀공(1-1공구)_02.토공 6" xfId="33680"/>
    <cellStyle name="_입찰표지 _01.맨홀공(1-1공구)_02.토공 7" xfId="33681"/>
    <cellStyle name="_입찰표지 _01.맨홀공(1-1공구)_02.토공 8" xfId="33682"/>
    <cellStyle name="_입찰표지 _01.맨홀공(1-1공구)_03.관로공" xfId="7300"/>
    <cellStyle name="_입찰표지 _01.맨홀공(1-1공구)_03.관로공 2" xfId="33683"/>
    <cellStyle name="_입찰표지 _01.맨홀공(1-1공구)_03.관로공 3" xfId="33684"/>
    <cellStyle name="_입찰표지 _01.맨홀공(1-1공구)_03.관로공 4" xfId="33685"/>
    <cellStyle name="_입찰표지 _01.맨홀공(1-1공구)_03.관로공 5" xfId="33686"/>
    <cellStyle name="_입찰표지 _01.맨홀공(1-1공구)_03.관로공 6" xfId="33687"/>
    <cellStyle name="_입찰표지 _01.맨홀공(1-1공구)_03.관로공 7" xfId="33688"/>
    <cellStyle name="_입찰표지 _01.맨홀공(1-1공구)_03.관로공 8" xfId="33689"/>
    <cellStyle name="_입찰표지 _01.맨홀공(1-1공구)_032.가정배수관" xfId="7301"/>
    <cellStyle name="_입찰표지 _01.맨홀공(1-1공구)_032.가정배수관 2" xfId="33690"/>
    <cellStyle name="_입찰표지 _01.맨홀공(1-1공구)_032.가정배수관 3" xfId="33691"/>
    <cellStyle name="_입찰표지 _01.맨홀공(1-1공구)_032.가정배수관 4" xfId="33692"/>
    <cellStyle name="_입찰표지 _01.맨홀공(1-1공구)_032.가정배수관 5" xfId="33693"/>
    <cellStyle name="_입찰표지 _01.맨홀공(1-1공구)_032.가정배수관 6" xfId="33694"/>
    <cellStyle name="_입찰표지 _01.맨홀공(1-1공구)_032.가정배수관 7" xfId="33695"/>
    <cellStyle name="_입찰표지 _01.맨홀공(1-1공구)_032.가정배수관 8" xfId="33696"/>
    <cellStyle name="_입찰표지 _01.맨홀공(1-1공구)_033.오수연결관(영락)" xfId="7302"/>
    <cellStyle name="_입찰표지 _01.맨홀공(1-1공구)_033.오수연결관(영락) 2" xfId="33697"/>
    <cellStyle name="_입찰표지 _01.맨홀공(1-1공구)_033.오수연결관(영락) 3" xfId="33698"/>
    <cellStyle name="_입찰표지 _01.맨홀공(1-1공구)_033.오수연결관(영락) 4" xfId="33699"/>
    <cellStyle name="_입찰표지 _01.맨홀공(1-1공구)_033.오수연결관(영락) 5" xfId="33700"/>
    <cellStyle name="_입찰표지 _01.맨홀공(1-1공구)_033.오수연결관(영락) 6" xfId="33701"/>
    <cellStyle name="_입찰표지 _01.맨홀공(1-1공구)_033.오수연결관(영락) 7" xfId="33702"/>
    <cellStyle name="_입찰표지 _01.맨홀공(1-1공구)_033.오수연결관(영락) 8" xfId="33703"/>
    <cellStyle name="_입찰표지 _01.맨홀공(1-1공구)_033.오수연결관(일과)" xfId="7303"/>
    <cellStyle name="_입찰표지 _01.맨홀공(1-1공구)_033.오수연결관(일과) 2" xfId="33704"/>
    <cellStyle name="_입찰표지 _01.맨홀공(1-1공구)_033.오수연결관(일과) 3" xfId="33705"/>
    <cellStyle name="_입찰표지 _01.맨홀공(1-1공구)_033.오수연결관(일과) 4" xfId="33706"/>
    <cellStyle name="_입찰표지 _01.맨홀공(1-1공구)_033.오수연결관(일과) 5" xfId="33707"/>
    <cellStyle name="_입찰표지 _01.맨홀공(1-1공구)_033.오수연결관(일과) 6" xfId="33708"/>
    <cellStyle name="_입찰표지 _01.맨홀공(1-1공구)_033.오수연결관(일과) 7" xfId="33709"/>
    <cellStyle name="_입찰표지 _01.맨홀공(1-1공구)_033.오수연결관(일과) 8" xfId="33710"/>
    <cellStyle name="_입찰표지 _01.맨홀공(1-1공구)_033.오수연결관(하모)" xfId="7304"/>
    <cellStyle name="_입찰표지 _01.맨홀공(1-1공구)_033.오수연결관(하모) 2" xfId="33711"/>
    <cellStyle name="_입찰표지 _01.맨홀공(1-1공구)_033.오수연결관(하모) 3" xfId="33712"/>
    <cellStyle name="_입찰표지 _01.맨홀공(1-1공구)_033.오수연결관(하모) 4" xfId="33713"/>
    <cellStyle name="_입찰표지 _01.맨홀공(1-1공구)_033.오수연결관(하모) 5" xfId="33714"/>
    <cellStyle name="_입찰표지 _01.맨홀공(1-1공구)_033.오수연결관(하모) 6" xfId="33715"/>
    <cellStyle name="_입찰표지 _01.맨홀공(1-1공구)_033.오수연결관(하모) 7" xfId="33716"/>
    <cellStyle name="_입찰표지 _01.맨홀공(1-1공구)_033.오수연결관(하모) 8" xfId="33717"/>
    <cellStyle name="_입찰표지 _01.맨홀공(1-1공구)_033.오수연결관(화순)" xfId="7305"/>
    <cellStyle name="_입찰표지 _01.맨홀공(1-1공구)_033.오수연결관(화순) 2" xfId="33718"/>
    <cellStyle name="_입찰표지 _01.맨홀공(1-1공구)_033.오수연결관(화순) 3" xfId="33719"/>
    <cellStyle name="_입찰표지 _01.맨홀공(1-1공구)_033.오수연결관(화순) 4" xfId="33720"/>
    <cellStyle name="_입찰표지 _01.맨홀공(1-1공구)_033.오수연결관(화순) 5" xfId="33721"/>
    <cellStyle name="_입찰표지 _01.맨홀공(1-1공구)_033.오수연결관(화순) 6" xfId="33722"/>
    <cellStyle name="_입찰표지 _01.맨홀공(1-1공구)_033.오수연결관(화순) 7" xfId="33723"/>
    <cellStyle name="_입찰표지 _01.맨홀공(1-1공구)_033.오수연결관(화순) 8" xfId="33724"/>
    <cellStyle name="_입찰표지 _01.맨홀공(1-1공구)_041.부대공(화순)" xfId="7306"/>
    <cellStyle name="_입찰표지 _01.맨홀공(1-1공구)_041.부대공(화순) 2" xfId="33725"/>
    <cellStyle name="_입찰표지 _01.맨홀공(1-1공구)_041.부대공(화순) 3" xfId="33726"/>
    <cellStyle name="_입찰표지 _01.맨홀공(1-1공구)_041.부대공(화순) 4" xfId="33727"/>
    <cellStyle name="_입찰표지 _01.맨홀공(1-1공구)_041.부대공(화순) 5" xfId="33728"/>
    <cellStyle name="_입찰표지 _01.맨홀공(1-1공구)_041.부대공(화순) 6" xfId="33729"/>
    <cellStyle name="_입찰표지 _01.맨홀공(1-1공구)_041.부대공(화순) 7" xfId="33730"/>
    <cellStyle name="_입찰표지 _01.맨홀공(1-1공구)_041.부대공(화순) 8" xfId="33731"/>
    <cellStyle name="_입찰표지 _01.맨홀공(1-1공구)_관로공BOQ" xfId="7307"/>
    <cellStyle name="_입찰표지 _01.맨홀공(1-1공구)_관로공BOQ 2" xfId="33732"/>
    <cellStyle name="_입찰표지 _01.맨홀공(1-1공구)_관로공BOQ 3" xfId="33733"/>
    <cellStyle name="_입찰표지 _01.맨홀공(1-1공구)_관로공BOQ 4" xfId="33734"/>
    <cellStyle name="_입찰표지 _01.맨홀공(1-1공구)_관로공BOQ 5" xfId="33735"/>
    <cellStyle name="_입찰표지 _01.맨홀공(1-1공구)_관로공BOQ 6" xfId="33736"/>
    <cellStyle name="_입찰표지 _01.맨홀공(1-1공구)_관로공BOQ 7" xfId="33737"/>
    <cellStyle name="_입찰표지 _01.맨홀공(1-1공구)_관로공BOQ 8" xfId="33738"/>
    <cellStyle name="_입찰표지 _01.맨홀공(1-1공구)_관로수량집계" xfId="7308"/>
    <cellStyle name="_입찰표지 _01.맨홀공(1-1공구)_관로수량집계 2" xfId="33739"/>
    <cellStyle name="_입찰표지 _01.맨홀공(1-1공구)_관로수량집계 3" xfId="33740"/>
    <cellStyle name="_입찰표지 _01.맨홀공(1-1공구)_관로수량집계 4" xfId="33741"/>
    <cellStyle name="_입찰표지 _01.맨홀공(1-1공구)_관로수량집계 5" xfId="33742"/>
    <cellStyle name="_입찰표지 _01.맨홀공(1-1공구)_관로수량집계 6" xfId="33743"/>
    <cellStyle name="_입찰표지 _01.맨홀공(1-1공구)_관로수량집계 7" xfId="33744"/>
    <cellStyle name="_입찰표지 _01.맨홀공(1-1공구)_관로수량집계 8" xfId="33745"/>
    <cellStyle name="_입찰표지 _01.맨홀공(1-1공구)_내역적용수량" xfId="7309"/>
    <cellStyle name="_입찰표지 _01.맨홀공(1-1공구)_내역적용수량 2" xfId="33746"/>
    <cellStyle name="_입찰표지 _01.맨홀공(1-1공구)_내역적용수량 3" xfId="33747"/>
    <cellStyle name="_입찰표지 _01.맨홀공(1-1공구)_내역적용수량 4" xfId="33748"/>
    <cellStyle name="_입찰표지 _01.맨홀공(1-1공구)_내역적용수량 5" xfId="33749"/>
    <cellStyle name="_입찰표지 _01.맨홀공(1-1공구)_내역적용수량 6" xfId="33750"/>
    <cellStyle name="_입찰표지 _01.맨홀공(1-1공구)_내역적용수량 7" xfId="33751"/>
    <cellStyle name="_입찰표지 _01.맨홀공(1-1공구)_내역적용수량 8" xfId="33752"/>
    <cellStyle name="_입찰표지 _01.맨홀펌프장공(2-4공구)" xfId="7310"/>
    <cellStyle name="_입찰표지 _01.맨홀펌프장공(2-4공구) 2" xfId="33753"/>
    <cellStyle name="_입찰표지 _01.맨홀펌프장공(2-4공구) 3" xfId="33754"/>
    <cellStyle name="_입찰표지 _01.맨홀펌프장공(2-4공구) 4" xfId="33755"/>
    <cellStyle name="_입찰표지 _01.맨홀펌프장공(2-4공구) 5" xfId="33756"/>
    <cellStyle name="_입찰표지 _01.맨홀펌프장공(2-4공구) 6" xfId="33757"/>
    <cellStyle name="_입찰표지 _01.맨홀펌프장공(2-4공구) 7" xfId="33758"/>
    <cellStyle name="_입찰표지 _01.맨홀펌프장공(2-4공구)_015.맨홀펌프장공(사계1)" xfId="33759"/>
    <cellStyle name="_입찰표지 _01.맨홀펌프장공(2-4공구)_015.맨홀펌프장공(사계1) 2" xfId="33760"/>
    <cellStyle name="_입찰표지 _01.맨홀펌프장공(2-4공구)_015.맨홀펌프장공(사계1) 3" xfId="33761"/>
    <cellStyle name="_입찰표지 _01.맨홀펌프장공(2-4공구)_015.맨홀펌프장공(사계1) 4" xfId="33762"/>
    <cellStyle name="_입찰표지 _01.맨홀펌프장공(2-4공구)_015.맨홀펌프장공(사계1) 5" xfId="33763"/>
    <cellStyle name="_입찰표지 _01.맨홀펌프장공(2-4공구)_015.맨홀펌프장공(사계1) 6" xfId="33764"/>
    <cellStyle name="_입찰표지 _01.맨홀펌프장공(2-4공구)_015.맨홀펌프장공(사계1) 7" xfId="33765"/>
    <cellStyle name="_입찰표지 _01.맨홀펌프장공(2-4공구)_015.맨홀펌프장공(화순)" xfId="7311"/>
    <cellStyle name="_입찰표지 _01.맨홀펌프장공(2-4공구)_015.맨홀펌프장공(화순) 2" xfId="33766"/>
    <cellStyle name="_입찰표지 _01.맨홀펌프장공(2-4공구)_015.맨홀펌프장공(화순) 3" xfId="33767"/>
    <cellStyle name="_입찰표지 _01.맨홀펌프장공(2-4공구)_015.맨홀펌프장공(화순) 4" xfId="33768"/>
    <cellStyle name="_입찰표지 _01.맨홀펌프장공(2-4공구)_015.맨홀펌프장공(화순) 5" xfId="33769"/>
    <cellStyle name="_입찰표지 _01.맨홀펌프장공(2-4공구)_015.맨홀펌프장공(화순) 6" xfId="33770"/>
    <cellStyle name="_입찰표지 _01.맨홀펌프장공(2-4공구)_015.맨홀펌프장공(화순) 7" xfId="33771"/>
    <cellStyle name="_입찰표지 _01.맨홀펌프장공(2-4공구)_016.맨홀펌프장공(하모)" xfId="7312"/>
    <cellStyle name="_입찰표지 _01.맨홀펌프장공(2-4공구)_016.맨홀펌프장공(하모) 2" xfId="33772"/>
    <cellStyle name="_입찰표지 _01.맨홀펌프장공(2-4공구)_016.맨홀펌프장공(하모) 3" xfId="33773"/>
    <cellStyle name="_입찰표지 _01.맨홀펌프장공(2-4공구)_016.맨홀펌프장공(하모) 4" xfId="33774"/>
    <cellStyle name="_입찰표지 _01.맨홀펌프장공(2-4공구)_016.맨홀펌프장공(하모) 5" xfId="33775"/>
    <cellStyle name="_입찰표지 _01.맨홀펌프장공(2-4공구)_016.맨홀펌프장공(하모) 6" xfId="33776"/>
    <cellStyle name="_입찰표지 _01.맨홀펌프장공(2-4공구)_016.맨홀펌프장공(하모) 7" xfId="33777"/>
    <cellStyle name="_입찰표지 _01.맨홀펌프장공(2-4공구)_맨홀펌프장공BOQ" xfId="33778"/>
    <cellStyle name="_입찰표지 _01.맨홀펌프장공(2-4공구)_맨홀펌프장공BOQ 2" xfId="33779"/>
    <cellStyle name="_입찰표지 _01.맨홀펌프장공(2-4공구)_맨홀펌프장공BOQ 3" xfId="33780"/>
    <cellStyle name="_입찰표지 _01.맨홀펌프장공(2-4공구)_맨홀펌프장공BOQ 4" xfId="33781"/>
    <cellStyle name="_입찰표지 _01.맨홀펌프장공(2-4공구)_맨홀펌프장공BOQ 5" xfId="33782"/>
    <cellStyle name="_입찰표지 _01.맨홀펌프장공(2-4공구)_맨홀펌프장공BOQ 6" xfId="33783"/>
    <cellStyle name="_입찰표지 _01.맨홀펌프장공(2-4공구)_맨홀펌프장공BOQ 7" xfId="33784"/>
    <cellStyle name="_입찰표지 _01.맨홀펌프장공(2-4공구)-1" xfId="7313"/>
    <cellStyle name="_입찰표지 _01.맨홀펌프장공(2-4공구)-1 2" xfId="33785"/>
    <cellStyle name="_입찰표지 _01.맨홀펌프장공(2-4공구)-1 3" xfId="33786"/>
    <cellStyle name="_입찰표지 _01.맨홀펌프장공(2-4공구)-1 4" xfId="33787"/>
    <cellStyle name="_입찰표지 _01.맨홀펌프장공(2-4공구)-1 5" xfId="33788"/>
    <cellStyle name="_입찰표지 _01.맨홀펌프장공(2-4공구)-1 6" xfId="33789"/>
    <cellStyle name="_입찰표지 _01.맨홀펌프장공(2-4공구)-1 7" xfId="33790"/>
    <cellStyle name="_입찰표지 _01.맨홀펌프장공(2-4공구)-1_015.맨홀펌프장공(사계1)" xfId="33791"/>
    <cellStyle name="_입찰표지 _01.맨홀펌프장공(2-4공구)-1_015.맨홀펌프장공(사계1) 2" xfId="33792"/>
    <cellStyle name="_입찰표지 _01.맨홀펌프장공(2-4공구)-1_015.맨홀펌프장공(사계1) 3" xfId="33793"/>
    <cellStyle name="_입찰표지 _01.맨홀펌프장공(2-4공구)-1_015.맨홀펌프장공(사계1) 4" xfId="33794"/>
    <cellStyle name="_입찰표지 _01.맨홀펌프장공(2-4공구)-1_015.맨홀펌프장공(사계1) 5" xfId="33795"/>
    <cellStyle name="_입찰표지 _01.맨홀펌프장공(2-4공구)-1_015.맨홀펌프장공(사계1) 6" xfId="33796"/>
    <cellStyle name="_입찰표지 _01.맨홀펌프장공(2-4공구)-1_015.맨홀펌프장공(사계1) 7" xfId="33797"/>
    <cellStyle name="_입찰표지 _01.맨홀펌프장공(2-4공구)-1_015.맨홀펌프장공(화순)" xfId="7314"/>
    <cellStyle name="_입찰표지 _01.맨홀펌프장공(2-4공구)-1_015.맨홀펌프장공(화순) 2" xfId="33798"/>
    <cellStyle name="_입찰표지 _01.맨홀펌프장공(2-4공구)-1_015.맨홀펌프장공(화순) 3" xfId="33799"/>
    <cellStyle name="_입찰표지 _01.맨홀펌프장공(2-4공구)-1_015.맨홀펌프장공(화순) 4" xfId="33800"/>
    <cellStyle name="_입찰표지 _01.맨홀펌프장공(2-4공구)-1_015.맨홀펌프장공(화순) 5" xfId="33801"/>
    <cellStyle name="_입찰표지 _01.맨홀펌프장공(2-4공구)-1_015.맨홀펌프장공(화순) 6" xfId="33802"/>
    <cellStyle name="_입찰표지 _01.맨홀펌프장공(2-4공구)-1_015.맨홀펌프장공(화순) 7" xfId="33803"/>
    <cellStyle name="_입찰표지 _01.맨홀펌프장공(2-4공구)-1_016.맨홀펌프장공(하모)" xfId="7315"/>
    <cellStyle name="_입찰표지 _01.맨홀펌프장공(2-4공구)-1_016.맨홀펌프장공(하모) 2" xfId="33804"/>
    <cellStyle name="_입찰표지 _01.맨홀펌프장공(2-4공구)-1_016.맨홀펌프장공(하모) 3" xfId="33805"/>
    <cellStyle name="_입찰표지 _01.맨홀펌프장공(2-4공구)-1_016.맨홀펌프장공(하모) 4" xfId="33806"/>
    <cellStyle name="_입찰표지 _01.맨홀펌프장공(2-4공구)-1_016.맨홀펌프장공(하모) 5" xfId="33807"/>
    <cellStyle name="_입찰표지 _01.맨홀펌프장공(2-4공구)-1_016.맨홀펌프장공(하모) 6" xfId="33808"/>
    <cellStyle name="_입찰표지 _01.맨홀펌프장공(2-4공구)-1_016.맨홀펌프장공(하모) 7" xfId="33809"/>
    <cellStyle name="_입찰표지 _01.맨홀펌프장공(2-4공구)-1_맨홀펌프장공BOQ" xfId="33810"/>
    <cellStyle name="_입찰표지 _01.맨홀펌프장공(2-4공구)-1_맨홀펌프장공BOQ 2" xfId="33811"/>
    <cellStyle name="_입찰표지 _01.맨홀펌프장공(2-4공구)-1_맨홀펌프장공BOQ 3" xfId="33812"/>
    <cellStyle name="_입찰표지 _01.맨홀펌프장공(2-4공구)-1_맨홀펌프장공BOQ 4" xfId="33813"/>
    <cellStyle name="_입찰표지 _01.맨홀펌프장공(2-4공구)-1_맨홀펌프장공BOQ 5" xfId="33814"/>
    <cellStyle name="_입찰표지 _01.맨홀펌프장공(2-4공구)-1_맨홀펌프장공BOQ 6" xfId="33815"/>
    <cellStyle name="_입찰표지 _01.맨홀펌프장공(2-4공구)-1_맨홀펌프장공BOQ 7" xfId="33816"/>
    <cellStyle name="_입찰표지 _01.자재집계표" xfId="7316"/>
    <cellStyle name="_입찰표지 _01.자재집계표 2" xfId="7317"/>
    <cellStyle name="_입찰표지 _01.자재집계표 3" xfId="33817"/>
    <cellStyle name="_입찰표지 _01.자재집계표 4" xfId="33818"/>
    <cellStyle name="_입찰표지 _01.자재집계표 5" xfId="33819"/>
    <cellStyle name="_입찰표지 _01.자재집계표 6" xfId="33820"/>
    <cellStyle name="_입찰표지 _01.자재집계표 7" xfId="33821"/>
    <cellStyle name="_입찰표지 _01.자재집계표 8" xfId="33822"/>
    <cellStyle name="_입찰표지 _01.자재집계표(서부1호) " xfId="7318"/>
    <cellStyle name="_입찰표지 _01.자재집계표_00.배수설비공" xfId="7319"/>
    <cellStyle name="_입찰표지 _01.자재집계표_00.배수설비공 2" xfId="33823"/>
    <cellStyle name="_입찰표지 _01.자재집계표_00.배수설비공 3" xfId="33824"/>
    <cellStyle name="_입찰표지 _01.자재집계표_00.배수설비공 4" xfId="33825"/>
    <cellStyle name="_입찰표지 _01.자재집계표_00.배수설비공 5" xfId="33826"/>
    <cellStyle name="_입찰표지 _01.자재집계표_00.배수설비공 6" xfId="33827"/>
    <cellStyle name="_입찰표지 _01.자재집계표_00.배수설비공 7" xfId="33828"/>
    <cellStyle name="_입찰표지 _01.자재집계표_00.배수설비공 8" xfId="33829"/>
    <cellStyle name="_입찰표지 _01.토공1" xfId="33830"/>
    <cellStyle name="_입찰표지 _02.관로공(2-2공구)" xfId="7320"/>
    <cellStyle name="_입찰표지 _02.관로공(2-2공구) 2" xfId="33831"/>
    <cellStyle name="_입찰표지 _02.관로공(2-2공구) 3" xfId="33832"/>
    <cellStyle name="_입찰표지 _02.관로공(2-2공구) 4" xfId="33833"/>
    <cellStyle name="_입찰표지 _02.관로공(2-2공구) 5" xfId="33834"/>
    <cellStyle name="_입찰표지 _02.관로공(2-2공구) 6" xfId="33835"/>
    <cellStyle name="_입찰표지 _02.관로공(2-2공구) 7" xfId="33836"/>
    <cellStyle name="_입찰표지 _02.관로공(2-2공구) 8" xfId="33837"/>
    <cellStyle name="_입찰표지 _02.관로공(2-2공구)_013.관로공(일과)" xfId="7321"/>
    <cellStyle name="_입찰표지 _02.관로공(2-2공구)_013.관로공(일과) 2" xfId="33838"/>
    <cellStyle name="_입찰표지 _02.관로공(2-2공구)_013.관로공(일과) 3" xfId="33839"/>
    <cellStyle name="_입찰표지 _02.관로공(2-2공구)_013.관로공(일과) 4" xfId="33840"/>
    <cellStyle name="_입찰표지 _02.관로공(2-2공구)_013.관로공(일과) 5" xfId="33841"/>
    <cellStyle name="_입찰표지 _02.관로공(2-2공구)_013.관로공(일과) 6" xfId="33842"/>
    <cellStyle name="_입찰표지 _02.관로공(2-2공구)_013.관로공(일과) 7" xfId="33843"/>
    <cellStyle name="_입찰표지 _02.관로공(2-2공구)_013.관로공(일과) 8" xfId="33844"/>
    <cellStyle name="_입찰표지 _02.관로공(2-2공구)_013.관로공(화순)" xfId="7322"/>
    <cellStyle name="_입찰표지 _02.관로공(2-2공구)_013.관로공(화순) 2" xfId="33845"/>
    <cellStyle name="_입찰표지 _02.관로공(2-2공구)_013.관로공(화순) 3" xfId="33846"/>
    <cellStyle name="_입찰표지 _02.관로공(2-2공구)_013.관로공(화순) 4" xfId="33847"/>
    <cellStyle name="_입찰표지 _02.관로공(2-2공구)_013.관로공(화순) 5" xfId="33848"/>
    <cellStyle name="_입찰표지 _02.관로공(2-2공구)_013.관로공(화순) 6" xfId="33849"/>
    <cellStyle name="_입찰표지 _02.관로공(2-2공구)_013.관로공(화순) 7" xfId="33850"/>
    <cellStyle name="_입찰표지 _02.관로공(2-2공구)_013.관로공(화순) 8" xfId="33851"/>
    <cellStyle name="_입찰표지 _02.관로공(2-2공구)_03.관로공" xfId="7323"/>
    <cellStyle name="_입찰표지 _02.관로공(2-2공구)_03.관로공 2" xfId="33852"/>
    <cellStyle name="_입찰표지 _02.관로공(2-2공구)_03.관로공 3" xfId="33853"/>
    <cellStyle name="_입찰표지 _02.관로공(2-2공구)_03.관로공 4" xfId="33854"/>
    <cellStyle name="_입찰표지 _02.관로공(2-2공구)_03.관로공 5" xfId="33855"/>
    <cellStyle name="_입찰표지 _02.관로공(2-2공구)_03.관로공 6" xfId="33856"/>
    <cellStyle name="_입찰표지 _02.관로공(2-2공구)_03.관로공 7" xfId="33857"/>
    <cellStyle name="_입찰표지 _02.관로공(2-2공구)_03.관로공 8" xfId="33858"/>
    <cellStyle name="_입찰표지 _02.관로공(2-2공구)_관로공BOQ" xfId="7324"/>
    <cellStyle name="_입찰표지 _02.관로공(2-2공구)_관로공BOQ 2" xfId="33859"/>
    <cellStyle name="_입찰표지 _02.관로공(2-2공구)_관로공BOQ 3" xfId="33860"/>
    <cellStyle name="_입찰표지 _02.관로공(2-2공구)_관로공BOQ 4" xfId="33861"/>
    <cellStyle name="_입찰표지 _02.관로공(2-2공구)_관로공BOQ 5" xfId="33862"/>
    <cellStyle name="_입찰표지 _02.관로공(2-2공구)_관로공BOQ 6" xfId="33863"/>
    <cellStyle name="_입찰표지 _02.관로공(2-2공구)_관로공BOQ 7" xfId="33864"/>
    <cellStyle name="_입찰표지 _02.관로공(2-2공구)_관로공BOQ 8" xfId="33865"/>
    <cellStyle name="_입찰표지 _02.관로공(2-2공구)_관로수량집계" xfId="7325"/>
    <cellStyle name="_입찰표지 _02.관로공(2-2공구)_관로수량집계 2" xfId="33866"/>
    <cellStyle name="_입찰표지 _02.관로공(2-2공구)_관로수량집계 3" xfId="33867"/>
    <cellStyle name="_입찰표지 _02.관로공(2-2공구)_관로수량집계 4" xfId="33868"/>
    <cellStyle name="_입찰표지 _02.관로공(2-2공구)_관로수량집계 5" xfId="33869"/>
    <cellStyle name="_입찰표지 _02.관로공(2-2공구)_관로수량집계 6" xfId="33870"/>
    <cellStyle name="_입찰표지 _02.관로공(2-2공구)_관로수량집계 7" xfId="33871"/>
    <cellStyle name="_입찰표지 _02.관로공(2-2공구)_관로수량집계 8" xfId="33872"/>
    <cellStyle name="_입찰표지 _02.관로공(2-2공구)_내역적용수량" xfId="7326"/>
    <cellStyle name="_입찰표지 _02.관로공(2-2공구)_내역적용수량 2" xfId="33873"/>
    <cellStyle name="_입찰표지 _02.관로공(2-2공구)_내역적용수량 3" xfId="33874"/>
    <cellStyle name="_입찰표지 _02.관로공(2-2공구)_내역적용수량 4" xfId="33875"/>
    <cellStyle name="_입찰표지 _02.관로공(2-2공구)_내역적용수량 5" xfId="33876"/>
    <cellStyle name="_입찰표지 _02.관로공(2-2공구)_내역적용수량 6" xfId="33877"/>
    <cellStyle name="_입찰표지 _02.관로공(2-2공구)_내역적용수량 7" xfId="33878"/>
    <cellStyle name="_입찰표지 _02.관로공(2-2공구)_내역적용수량 8" xfId="33879"/>
    <cellStyle name="_입찰표지 _02.토공" xfId="7327"/>
    <cellStyle name="_입찰표지 _02.토공 10" xfId="33880"/>
    <cellStyle name="_입찰표지 _02.토공 11" xfId="33881"/>
    <cellStyle name="_입찰표지 _02.토공 12" xfId="33882"/>
    <cellStyle name="_입찰표지 _02.토공 13" xfId="33883"/>
    <cellStyle name="_입찰표지 _02.토공 14" xfId="33884"/>
    <cellStyle name="_입찰표지 _02.토공 15" xfId="33885"/>
    <cellStyle name="_입찰표지 _02.토공 16" xfId="33886"/>
    <cellStyle name="_입찰표지 _02.토공 17" xfId="33887"/>
    <cellStyle name="_입찰표지 _02.토공 2" xfId="7328"/>
    <cellStyle name="_입찰표지 _02.토공 3" xfId="33888"/>
    <cellStyle name="_입찰표지 _02.토공 4" xfId="33889"/>
    <cellStyle name="_입찰표지 _02.토공 5" xfId="33890"/>
    <cellStyle name="_입찰표지 _02.토공 6" xfId="33891"/>
    <cellStyle name="_입찰표지 _02.토공 7" xfId="33892"/>
    <cellStyle name="_입찰표지 _02.토공 8" xfId="33893"/>
    <cellStyle name="_입찰표지 _02.토공 9" xfId="33894"/>
    <cellStyle name="_입찰표지 _02.토공_017.포장공(하모)" xfId="33895"/>
    <cellStyle name="_입찰표지 _02.토공_017.포장공(하모) 2" xfId="33896"/>
    <cellStyle name="_입찰표지 _02.토공_017.포장공(하모) 3" xfId="33897"/>
    <cellStyle name="_입찰표지 _02.토공_017.포장공(하모) 4" xfId="33898"/>
    <cellStyle name="_입찰표지 _02.토공_017.포장공(하모) 5" xfId="33899"/>
    <cellStyle name="_입찰표지 _02.토공_017.포장공(하모) 6" xfId="33900"/>
    <cellStyle name="_입찰표지 _02.토공_017.포장공(하모) 7" xfId="33901"/>
    <cellStyle name="_입찰표지 _02.토공_017.포장공(하모) 8" xfId="33902"/>
    <cellStyle name="_입찰표지 _02.토공_04.구조물공" xfId="7329"/>
    <cellStyle name="_입찰표지 _02.토공_04.구조물공 2" xfId="33903"/>
    <cellStyle name="_입찰표지 _02.토공_04.구조물공 3" xfId="33904"/>
    <cellStyle name="_입찰표지 _02.토공_04.구조물공 4" xfId="33905"/>
    <cellStyle name="_입찰표지 _02.토공_04.구조물공 5" xfId="33906"/>
    <cellStyle name="_입찰표지 _02.토공_04.구조물공 6" xfId="33907"/>
    <cellStyle name="_입찰표지 _02.토공_04.구조물공 7" xfId="33908"/>
    <cellStyle name="_입찰표지 _02.토공_04.구조물공 8" xfId="33909"/>
    <cellStyle name="_입찰표지 _02.토공_사본 - 05.포장공" xfId="7330"/>
    <cellStyle name="_입찰표지 _02.토공_사본 - 05.포장공 2" xfId="33910"/>
    <cellStyle name="_입찰표지 _02.토공_사본 - 05.포장공 3" xfId="33911"/>
    <cellStyle name="_입찰표지 _02.토공_사본 - 05.포장공 4" xfId="33912"/>
    <cellStyle name="_입찰표지 _02.토공_사본 - 05.포장공 5" xfId="33913"/>
    <cellStyle name="_입찰표지 _02.토공_사본 - 05.포장공 6" xfId="33914"/>
    <cellStyle name="_입찰표지 _02.토공_사본 - 05.포장공 7" xfId="33915"/>
    <cellStyle name="_입찰표지 _02.토공_사본 - 05.포장공 8" xfId="33916"/>
    <cellStyle name="_입찰표지 _02.토공_포장공BOQ" xfId="7331"/>
    <cellStyle name="_입찰표지 _02.토공_포장공BOQ 2" xfId="33917"/>
    <cellStyle name="_입찰표지 _02.토공_포장공BOQ 3" xfId="33918"/>
    <cellStyle name="_입찰표지 _02.토공_포장공BOQ 4" xfId="33919"/>
    <cellStyle name="_입찰표지 _02.토공_포장공BOQ 5" xfId="33920"/>
    <cellStyle name="_입찰표지 _02.토공_포장공BOQ 6" xfId="33921"/>
    <cellStyle name="_입찰표지 _02.토공_포장공BOQ 7" xfId="33922"/>
    <cellStyle name="_입찰표지 _02.토공_포장공BOQ 8" xfId="33923"/>
    <cellStyle name="_입찰표지 _02.토공_포장수량집계" xfId="7332"/>
    <cellStyle name="_입찰표지 _02.토공_포장수량집계 2" xfId="33924"/>
    <cellStyle name="_입찰표지 _02.토공_포장수량집계 3" xfId="33925"/>
    <cellStyle name="_입찰표지 _02.토공_포장수량집계 4" xfId="33926"/>
    <cellStyle name="_입찰표지 _02.토공_포장수량집계 5" xfId="33927"/>
    <cellStyle name="_입찰표지 _02.토공_포장수량집계 6" xfId="33928"/>
    <cellStyle name="_입찰표지 _02.토공_포장수량집계 7" xfId="33929"/>
    <cellStyle name="_입찰표지 _02.토공_포장수량집계 8" xfId="33930"/>
    <cellStyle name="_입찰표지 _02.토공집계표" xfId="7333"/>
    <cellStyle name="_입찰표지 _02.토공집계표 2" xfId="7334"/>
    <cellStyle name="_입찰표지 _02.토공집계표 3" xfId="33931"/>
    <cellStyle name="_입찰표지 _02.토공집계표 4" xfId="33932"/>
    <cellStyle name="_입찰표지 _02.토공집계표 5" xfId="33933"/>
    <cellStyle name="_입찰표지 _02.토공집계표 6" xfId="33934"/>
    <cellStyle name="_입찰표지 _02.토공집계표 7" xfId="33935"/>
    <cellStyle name="_입찰표지 _02.토공집계표 8" xfId="33936"/>
    <cellStyle name="_입찰표지 _02.토공집계표_00.배수설비공" xfId="7335"/>
    <cellStyle name="_입찰표지 _02.토공집계표_00.배수설비공 2" xfId="33937"/>
    <cellStyle name="_입찰표지 _02.토공집계표_00.배수설비공 3" xfId="33938"/>
    <cellStyle name="_입찰표지 _02.토공집계표_00.배수설비공 4" xfId="33939"/>
    <cellStyle name="_입찰표지 _02.토공집계표_00.배수설비공 5" xfId="33940"/>
    <cellStyle name="_입찰표지 _02.토공집계표_00.배수설비공 6" xfId="33941"/>
    <cellStyle name="_입찰표지 _02.토공집계표_00.배수설비공 7" xfId="33942"/>
    <cellStyle name="_입찰표지 _02.토공집계표_00.배수설비공 8" xfId="33943"/>
    <cellStyle name="_입찰표지 _02_토공" xfId="33944"/>
    <cellStyle name="_입찰표지 _02_토공(SC)" xfId="33945"/>
    <cellStyle name="_입찰표지 _02_토공(SC)_우수3_관부설공●" xfId="33946"/>
    <cellStyle name="_입찰표지 _02_토공(SC)_우수3_관부설공●_03-관부설공" xfId="33947"/>
    <cellStyle name="_입찰표지 _02_토공(SH)" xfId="33948"/>
    <cellStyle name="_입찰표지 _02_토공(SH)_우수3_관부설공●" xfId="33949"/>
    <cellStyle name="_입찰표지 _02_토공(SH)_우수3_관부설공●_03-관부설공" xfId="33950"/>
    <cellStyle name="_입찰표지 _02_토공_우수3_관부설공●" xfId="33951"/>
    <cellStyle name="_입찰표지 _02_토공_우수3_관부설공●_03-관부설공" xfId="33952"/>
    <cellStyle name="_입찰표지 _02-1.토적표(1)" xfId="7336"/>
    <cellStyle name="_입찰표지 _02-1.토적표(1) 2" xfId="7337"/>
    <cellStyle name="_입찰표지 _02-1.토적표(1) 3" xfId="33953"/>
    <cellStyle name="_입찰표지 _02-1.토적표(1) 4" xfId="33954"/>
    <cellStyle name="_입찰표지 _02-1.토적표(1) 5" xfId="33955"/>
    <cellStyle name="_입찰표지 _02-1.토적표(1) 6" xfId="33956"/>
    <cellStyle name="_입찰표지 _02-1.토적표(1) 7" xfId="33957"/>
    <cellStyle name="_입찰표지 _02-1.토적표(1) 8" xfId="33958"/>
    <cellStyle name="_입찰표지 _02-1.토적표(1)_00.배수설비공" xfId="7338"/>
    <cellStyle name="_입찰표지 _02-1.토적표(1)_00.배수설비공 2" xfId="33959"/>
    <cellStyle name="_입찰표지 _02-1.토적표(1)_00.배수설비공 3" xfId="33960"/>
    <cellStyle name="_입찰표지 _02-1.토적표(1)_00.배수설비공 4" xfId="33961"/>
    <cellStyle name="_입찰표지 _02-1.토적표(1)_00.배수설비공 5" xfId="33962"/>
    <cellStyle name="_입찰표지 _02-1.토적표(1)_00.배수설비공 6" xfId="33963"/>
    <cellStyle name="_입찰표지 _02-1.토적표(1)_00.배수설비공 7" xfId="33964"/>
    <cellStyle name="_입찰표지 _02-1.토적표(1)_00.배수설비공 8" xfId="33965"/>
    <cellStyle name="_입찰표지 _02-11-토공(SH)" xfId="33966"/>
    <cellStyle name="_입찰표지 _02-11-토공(SH)_우수3_관부설공●" xfId="33967"/>
    <cellStyle name="_입찰표지 _02-11-토공(SH)_우수3_관부설공●_03-관부설공" xfId="33968"/>
    <cellStyle name="_입찰표지 _02-1-토공(SH)" xfId="33969"/>
    <cellStyle name="_입찰표지 _02-1-토공(SH)_우수3_관부설공●" xfId="33970"/>
    <cellStyle name="_입찰표지 _02-1-토공(SH)_우수3_관부설공●_03-관부설공" xfId="33971"/>
    <cellStyle name="_입찰표지 _02-토공(CI)" xfId="33972"/>
    <cellStyle name="_입찰표지 _02-토공(CI)_우수3_관부설공●" xfId="33973"/>
    <cellStyle name="_입찰표지 _02-토공(CI)_우수3_관부설공●_03-관부설공" xfId="33974"/>
    <cellStyle name="_입찰표지 _03.가시설공" xfId="7339"/>
    <cellStyle name="_입찰표지 _03.가시설공 2" xfId="7340"/>
    <cellStyle name="_입찰표지 _03.가시설공 3" xfId="33975"/>
    <cellStyle name="_입찰표지 _03.가시설공 4" xfId="33976"/>
    <cellStyle name="_입찰표지 _03.가시설공 5" xfId="33977"/>
    <cellStyle name="_입찰표지 _03.가시설공 6" xfId="33978"/>
    <cellStyle name="_입찰표지 _03.가시설공 7" xfId="33979"/>
    <cellStyle name="_입찰표지 _03.가시설공 8" xfId="33980"/>
    <cellStyle name="_입찰표지 _03.가시설공_00.배수설비공" xfId="7341"/>
    <cellStyle name="_입찰표지 _03.가시설공_00.배수설비공 2" xfId="33981"/>
    <cellStyle name="_입찰표지 _03.가시설공_00.배수설비공 3" xfId="33982"/>
    <cellStyle name="_입찰표지 _03.가시설공_00.배수설비공 4" xfId="33983"/>
    <cellStyle name="_입찰표지 _03.가시설공_00.배수설비공 5" xfId="33984"/>
    <cellStyle name="_입찰표지 _03.가시설공_00.배수설비공 6" xfId="33985"/>
    <cellStyle name="_입찰표지 _03.가시설공_00.배수설비공 7" xfId="33986"/>
    <cellStyle name="_입찰표지 _03.가시설공_00.배수설비공 8" xfId="33987"/>
    <cellStyle name="_입찰표지 _03.가시설공_013.관로공(일과)" xfId="7342"/>
    <cellStyle name="_입찰표지 _03.가시설공_013.관로공(일과) 2" xfId="33988"/>
    <cellStyle name="_입찰표지 _03.가시설공_013.관로공(일과) 3" xfId="33989"/>
    <cellStyle name="_입찰표지 _03.가시설공_013.관로공(일과) 4" xfId="33990"/>
    <cellStyle name="_입찰표지 _03.가시설공_013.관로공(일과) 5" xfId="33991"/>
    <cellStyle name="_입찰표지 _03.가시설공_013.관로공(일과) 6" xfId="33992"/>
    <cellStyle name="_입찰표지 _03.가시설공_013.관로공(일과) 7" xfId="33993"/>
    <cellStyle name="_입찰표지 _03.가시설공_013.관로공(일과) 8" xfId="33994"/>
    <cellStyle name="_입찰표지 _03.가시설공_013.관로공(화순)" xfId="7343"/>
    <cellStyle name="_입찰표지 _03.가시설공_013.관로공(화순) 2" xfId="33995"/>
    <cellStyle name="_입찰표지 _03.가시설공_013.관로공(화순) 3" xfId="33996"/>
    <cellStyle name="_입찰표지 _03.가시설공_013.관로공(화순) 4" xfId="33997"/>
    <cellStyle name="_입찰표지 _03.가시설공_013.관로공(화순) 5" xfId="33998"/>
    <cellStyle name="_입찰표지 _03.가시설공_013.관로공(화순) 6" xfId="33999"/>
    <cellStyle name="_입찰표지 _03.가시설공_013.관로공(화순) 7" xfId="34000"/>
    <cellStyle name="_입찰표지 _03.가시설공_013.관로공(화순) 8" xfId="34001"/>
    <cellStyle name="_입찰표지 _03.가시설공_02.토공" xfId="7344"/>
    <cellStyle name="_입찰표지 _03.가시설공_02.토공 2" xfId="34002"/>
    <cellStyle name="_입찰표지 _03.가시설공_02.토공 3" xfId="34003"/>
    <cellStyle name="_입찰표지 _03.가시설공_02.토공 4" xfId="34004"/>
    <cellStyle name="_입찰표지 _03.가시설공_02.토공 5" xfId="34005"/>
    <cellStyle name="_입찰표지 _03.가시설공_02.토공 6" xfId="34006"/>
    <cellStyle name="_입찰표지 _03.가시설공_02.토공 7" xfId="34007"/>
    <cellStyle name="_입찰표지 _03.가시설공_02.토공 8" xfId="34008"/>
    <cellStyle name="_입찰표지 _03.가시설공_03.관로공" xfId="7345"/>
    <cellStyle name="_입찰표지 _03.가시설공_03.관로공 2" xfId="34009"/>
    <cellStyle name="_입찰표지 _03.가시설공_03.관로공 3" xfId="34010"/>
    <cellStyle name="_입찰표지 _03.가시설공_03.관로공 4" xfId="34011"/>
    <cellStyle name="_입찰표지 _03.가시설공_03.관로공 5" xfId="34012"/>
    <cellStyle name="_입찰표지 _03.가시설공_03.관로공 6" xfId="34013"/>
    <cellStyle name="_입찰표지 _03.가시설공_03.관로공 7" xfId="34014"/>
    <cellStyle name="_입찰표지 _03.가시설공_03.관로공 8" xfId="34015"/>
    <cellStyle name="_입찰표지 _03.가시설공_관로공BOQ" xfId="7346"/>
    <cellStyle name="_입찰표지 _03.가시설공_관로공BOQ 2" xfId="34016"/>
    <cellStyle name="_입찰표지 _03.가시설공_관로공BOQ 3" xfId="34017"/>
    <cellStyle name="_입찰표지 _03.가시설공_관로공BOQ 4" xfId="34018"/>
    <cellStyle name="_입찰표지 _03.가시설공_관로공BOQ 5" xfId="34019"/>
    <cellStyle name="_입찰표지 _03.가시설공_관로공BOQ 6" xfId="34020"/>
    <cellStyle name="_입찰표지 _03.가시설공_관로공BOQ 7" xfId="34021"/>
    <cellStyle name="_입찰표지 _03.가시설공_관로공BOQ 8" xfId="34022"/>
    <cellStyle name="_입찰표지 _03.가시설공_관로수량집계" xfId="7347"/>
    <cellStyle name="_입찰표지 _03.가시설공_관로수량집계 2" xfId="34023"/>
    <cellStyle name="_입찰표지 _03.가시설공_관로수량집계 3" xfId="34024"/>
    <cellStyle name="_입찰표지 _03.가시설공_관로수량집계 4" xfId="34025"/>
    <cellStyle name="_입찰표지 _03.가시설공_관로수량집계 5" xfId="34026"/>
    <cellStyle name="_입찰표지 _03.가시설공_관로수량집계 6" xfId="34027"/>
    <cellStyle name="_입찰표지 _03.가시설공_관로수량집계 7" xfId="34028"/>
    <cellStyle name="_입찰표지 _03.가시설공_관로수량집계 8" xfId="34029"/>
    <cellStyle name="_입찰표지 _03.가시설공_내역적용수량" xfId="7348"/>
    <cellStyle name="_입찰표지 _03.가시설공_내역적용수량 2" xfId="34030"/>
    <cellStyle name="_입찰표지 _03.가시설공_내역적용수량 3" xfId="34031"/>
    <cellStyle name="_입찰표지 _03.가시설공_내역적용수량 4" xfId="34032"/>
    <cellStyle name="_입찰표지 _03.가시설공_내역적용수량 5" xfId="34033"/>
    <cellStyle name="_입찰표지 _03.가시설공_내역적용수량 6" xfId="34034"/>
    <cellStyle name="_입찰표지 _03.가시설공_내역적용수량 7" xfId="34035"/>
    <cellStyle name="_입찰표지 _03.가시설공_내역적용수량 8" xfId="34036"/>
    <cellStyle name="_입찰표지 _03.관로공" xfId="7349"/>
    <cellStyle name="_입찰표지 _03.관로공 2" xfId="34037"/>
    <cellStyle name="_입찰표지 _03.관로공 3" xfId="34038"/>
    <cellStyle name="_입찰표지 _03.관로공 4" xfId="34039"/>
    <cellStyle name="_입찰표지 _03.관로공 5" xfId="34040"/>
    <cellStyle name="_입찰표지 _03.관로공 6" xfId="34041"/>
    <cellStyle name="_입찰표지 _03.관로공 7" xfId="34042"/>
    <cellStyle name="_입찰표지 _03.관로공 8" xfId="34043"/>
    <cellStyle name="_입찰표지 _03.관로공(2-3공구)" xfId="7350"/>
    <cellStyle name="_입찰표지 _03.관로공(2-3공구) 2" xfId="34044"/>
    <cellStyle name="_입찰표지 _03.관로공(2-3공구) 3" xfId="34045"/>
    <cellStyle name="_입찰표지 _03.관로공(2-3공구) 4" xfId="34046"/>
    <cellStyle name="_입찰표지 _03.관로공(2-3공구) 5" xfId="34047"/>
    <cellStyle name="_입찰표지 _03.관로공(2-3공구) 6" xfId="34048"/>
    <cellStyle name="_입찰표지 _03.관로공(2-3공구) 7" xfId="34049"/>
    <cellStyle name="_입찰표지 _03.관로공(2-3공구) 8" xfId="34050"/>
    <cellStyle name="_입찰표지 _03.관로공(2-3공구)_013.관로공(일과)" xfId="7351"/>
    <cellStyle name="_입찰표지 _03.관로공(2-3공구)_013.관로공(일과) 2" xfId="34051"/>
    <cellStyle name="_입찰표지 _03.관로공(2-3공구)_013.관로공(일과) 3" xfId="34052"/>
    <cellStyle name="_입찰표지 _03.관로공(2-3공구)_013.관로공(일과) 4" xfId="34053"/>
    <cellStyle name="_입찰표지 _03.관로공(2-3공구)_013.관로공(일과) 5" xfId="34054"/>
    <cellStyle name="_입찰표지 _03.관로공(2-3공구)_013.관로공(일과) 6" xfId="34055"/>
    <cellStyle name="_입찰표지 _03.관로공(2-3공구)_013.관로공(일과) 7" xfId="34056"/>
    <cellStyle name="_입찰표지 _03.관로공(2-3공구)_013.관로공(일과) 8" xfId="34057"/>
    <cellStyle name="_입찰표지 _03.관로공(2-3공구)_013.관로공(화순)" xfId="7352"/>
    <cellStyle name="_입찰표지 _03.관로공(2-3공구)_013.관로공(화순) 2" xfId="34058"/>
    <cellStyle name="_입찰표지 _03.관로공(2-3공구)_013.관로공(화순) 3" xfId="34059"/>
    <cellStyle name="_입찰표지 _03.관로공(2-3공구)_013.관로공(화순) 4" xfId="34060"/>
    <cellStyle name="_입찰표지 _03.관로공(2-3공구)_013.관로공(화순) 5" xfId="34061"/>
    <cellStyle name="_입찰표지 _03.관로공(2-3공구)_013.관로공(화순) 6" xfId="34062"/>
    <cellStyle name="_입찰표지 _03.관로공(2-3공구)_013.관로공(화순) 7" xfId="34063"/>
    <cellStyle name="_입찰표지 _03.관로공(2-3공구)_013.관로공(화순) 8" xfId="34064"/>
    <cellStyle name="_입찰표지 _03.관로공(2-3공구)_03.관로공" xfId="7353"/>
    <cellStyle name="_입찰표지 _03.관로공(2-3공구)_03.관로공 2" xfId="34065"/>
    <cellStyle name="_입찰표지 _03.관로공(2-3공구)_03.관로공 3" xfId="34066"/>
    <cellStyle name="_입찰표지 _03.관로공(2-3공구)_03.관로공 4" xfId="34067"/>
    <cellStyle name="_입찰표지 _03.관로공(2-3공구)_03.관로공 5" xfId="34068"/>
    <cellStyle name="_입찰표지 _03.관로공(2-3공구)_03.관로공 6" xfId="34069"/>
    <cellStyle name="_입찰표지 _03.관로공(2-3공구)_03.관로공 7" xfId="34070"/>
    <cellStyle name="_입찰표지 _03.관로공(2-3공구)_03.관로공 8" xfId="34071"/>
    <cellStyle name="_입찰표지 _03.관로공(2-3공구)_관로공BOQ" xfId="7354"/>
    <cellStyle name="_입찰표지 _03.관로공(2-3공구)_관로공BOQ 2" xfId="34072"/>
    <cellStyle name="_입찰표지 _03.관로공(2-3공구)_관로공BOQ 3" xfId="34073"/>
    <cellStyle name="_입찰표지 _03.관로공(2-3공구)_관로공BOQ 4" xfId="34074"/>
    <cellStyle name="_입찰표지 _03.관로공(2-3공구)_관로공BOQ 5" xfId="34075"/>
    <cellStyle name="_입찰표지 _03.관로공(2-3공구)_관로공BOQ 6" xfId="34076"/>
    <cellStyle name="_입찰표지 _03.관로공(2-3공구)_관로공BOQ 7" xfId="34077"/>
    <cellStyle name="_입찰표지 _03.관로공(2-3공구)_관로공BOQ 8" xfId="34078"/>
    <cellStyle name="_입찰표지 _03.관로공(2-3공구)_관로수량집계" xfId="7355"/>
    <cellStyle name="_입찰표지 _03.관로공(2-3공구)_관로수량집계 2" xfId="34079"/>
    <cellStyle name="_입찰표지 _03.관로공(2-3공구)_관로수량집계 3" xfId="34080"/>
    <cellStyle name="_입찰표지 _03.관로공(2-3공구)_관로수량집계 4" xfId="34081"/>
    <cellStyle name="_입찰표지 _03.관로공(2-3공구)_관로수량집계 5" xfId="34082"/>
    <cellStyle name="_입찰표지 _03.관로공(2-3공구)_관로수량집계 6" xfId="34083"/>
    <cellStyle name="_입찰표지 _03.관로공(2-3공구)_관로수량집계 7" xfId="34084"/>
    <cellStyle name="_입찰표지 _03.관로공(2-3공구)_관로수량집계 8" xfId="34085"/>
    <cellStyle name="_입찰표지 _03.관로공(2-3공구)_내역적용수량" xfId="7356"/>
    <cellStyle name="_입찰표지 _03.관로공(2-3공구)_내역적용수량 2" xfId="34086"/>
    <cellStyle name="_입찰표지 _03.관로공(2-3공구)_내역적용수량 3" xfId="34087"/>
    <cellStyle name="_입찰표지 _03.관로공(2-3공구)_내역적용수량 4" xfId="34088"/>
    <cellStyle name="_입찰표지 _03.관로공(2-3공구)_내역적용수량 5" xfId="34089"/>
    <cellStyle name="_입찰표지 _03.관로공(2-3공구)_내역적용수량 6" xfId="34090"/>
    <cellStyle name="_입찰표지 _03.관로공(2-3공구)_내역적용수량 7" xfId="34091"/>
    <cellStyle name="_입찰표지 _03.관로공(2-3공구)_내역적용수량 8" xfId="34092"/>
    <cellStyle name="_입찰표지 _03.관로공_013.관로공(일과)" xfId="7357"/>
    <cellStyle name="_입찰표지 _03.관로공_013.관로공(일과) 2" xfId="34093"/>
    <cellStyle name="_입찰표지 _03.관로공_013.관로공(일과) 3" xfId="34094"/>
    <cellStyle name="_입찰표지 _03.관로공_013.관로공(일과) 4" xfId="34095"/>
    <cellStyle name="_입찰표지 _03.관로공_013.관로공(일과) 5" xfId="34096"/>
    <cellStyle name="_입찰표지 _03.관로공_013.관로공(일과) 6" xfId="34097"/>
    <cellStyle name="_입찰표지 _03.관로공_013.관로공(일과) 7" xfId="34098"/>
    <cellStyle name="_입찰표지 _03.관로공_013.관로공(일과) 8" xfId="34099"/>
    <cellStyle name="_입찰표지 _03.관로공_013.관로공(화순)" xfId="7358"/>
    <cellStyle name="_입찰표지 _03.관로공_013.관로공(화순) 2" xfId="34100"/>
    <cellStyle name="_입찰표지 _03.관로공_013.관로공(화순) 3" xfId="34101"/>
    <cellStyle name="_입찰표지 _03.관로공_013.관로공(화순) 4" xfId="34102"/>
    <cellStyle name="_입찰표지 _03.관로공_013.관로공(화순) 5" xfId="34103"/>
    <cellStyle name="_입찰표지 _03.관로공_013.관로공(화순) 6" xfId="34104"/>
    <cellStyle name="_입찰표지 _03.관로공_013.관로공(화순) 7" xfId="34105"/>
    <cellStyle name="_입찰표지 _03.관로공_013.관로공(화순) 8" xfId="34106"/>
    <cellStyle name="_입찰표지 _03.관로공_03.관로공" xfId="7359"/>
    <cellStyle name="_입찰표지 _03.관로공_03.관로공 2" xfId="34107"/>
    <cellStyle name="_입찰표지 _03.관로공_03.관로공 3" xfId="34108"/>
    <cellStyle name="_입찰표지 _03.관로공_03.관로공 4" xfId="34109"/>
    <cellStyle name="_입찰표지 _03.관로공_03.관로공 5" xfId="34110"/>
    <cellStyle name="_입찰표지 _03.관로공_03.관로공 6" xfId="34111"/>
    <cellStyle name="_입찰표지 _03.관로공_03.관로공 7" xfId="34112"/>
    <cellStyle name="_입찰표지 _03.관로공_03.관로공 8" xfId="34113"/>
    <cellStyle name="_입찰표지 _03.관로공_관로공BOQ" xfId="7360"/>
    <cellStyle name="_입찰표지 _03.관로공_관로공BOQ 2" xfId="34114"/>
    <cellStyle name="_입찰표지 _03.관로공_관로공BOQ 3" xfId="34115"/>
    <cellStyle name="_입찰표지 _03.관로공_관로공BOQ 4" xfId="34116"/>
    <cellStyle name="_입찰표지 _03.관로공_관로공BOQ 5" xfId="34117"/>
    <cellStyle name="_입찰표지 _03.관로공_관로공BOQ 6" xfId="34118"/>
    <cellStyle name="_입찰표지 _03.관로공_관로공BOQ 7" xfId="34119"/>
    <cellStyle name="_입찰표지 _03.관로공_관로공BOQ 8" xfId="34120"/>
    <cellStyle name="_입찰표지 _03.관로공_관로수량집계" xfId="7361"/>
    <cellStyle name="_입찰표지 _03.관로공_관로수량집계 2" xfId="34121"/>
    <cellStyle name="_입찰표지 _03.관로공_관로수량집계 3" xfId="34122"/>
    <cellStyle name="_입찰표지 _03.관로공_관로수량집계 4" xfId="34123"/>
    <cellStyle name="_입찰표지 _03.관로공_관로수량집계 5" xfId="34124"/>
    <cellStyle name="_입찰표지 _03.관로공_관로수량집계 6" xfId="34125"/>
    <cellStyle name="_입찰표지 _03.관로공_관로수량집계 7" xfId="34126"/>
    <cellStyle name="_입찰표지 _03.관로공_관로수량집계 8" xfId="34127"/>
    <cellStyle name="_입찰표지 _03.관로공_내역적용수량" xfId="7362"/>
    <cellStyle name="_입찰표지 _03.관로공_내역적용수량 2" xfId="34128"/>
    <cellStyle name="_입찰표지 _03.관로공_내역적용수량 3" xfId="34129"/>
    <cellStyle name="_입찰표지 _03.관로공_내역적용수량 4" xfId="34130"/>
    <cellStyle name="_입찰표지 _03.관로공_내역적용수량 5" xfId="34131"/>
    <cellStyle name="_입찰표지 _03.관로공_내역적용수량 6" xfId="34132"/>
    <cellStyle name="_입찰표지 _03.관로공_내역적용수량 7" xfId="34133"/>
    <cellStyle name="_입찰표지 _03.관로공_내역적용수량 8" xfId="34134"/>
    <cellStyle name="_입찰표지 _03.구조물철거(1-1공구)" xfId="7363"/>
    <cellStyle name="_입찰표지 _03.구조물철거(1-1공구) 2" xfId="7364"/>
    <cellStyle name="_입찰표지 _03.구조물철거(1-1공구) 3" xfId="34135"/>
    <cellStyle name="_입찰표지 _03.구조물철거(1-1공구) 4" xfId="34136"/>
    <cellStyle name="_입찰표지 _03.구조물철거(1-1공구) 5" xfId="34137"/>
    <cellStyle name="_입찰표지 _03.구조물철거(1-1공구)_012.토공(신도2)" xfId="7365"/>
    <cellStyle name="_입찰표지 _03.구조물철거(1-1공구)_012.토공(신도2) 2" xfId="34138"/>
    <cellStyle name="_입찰표지 _03.구조물철거(1-1공구)_012.토공(신도2) 3" xfId="34139"/>
    <cellStyle name="_입찰표지 _03.구조물철거(1-1공구)_012.토공(신도2) 4" xfId="34140"/>
    <cellStyle name="_입찰표지 _03.구조물철거(1-1공구)_012.토공(신도2) 5" xfId="34141"/>
    <cellStyle name="_입찰표지 _03.구조물철거(1-1공구)_012.토공(신도2) 6" xfId="34142"/>
    <cellStyle name="_입찰표지 _03.구조물철거(1-1공구)_012.토공(신도2) 7" xfId="34143"/>
    <cellStyle name="_입찰표지 _03.구조물철거(1-1공구)_012.토공(신도2) 8" xfId="34144"/>
    <cellStyle name="_입찰표지 _03.구조물철거(1-1공구)_02.토공" xfId="7366"/>
    <cellStyle name="_입찰표지 _03.구조물철거(1-1공구)_02.토공 2" xfId="34145"/>
    <cellStyle name="_입찰표지 _03.구조물철거(1-1공구)_02.토공 3" xfId="34146"/>
    <cellStyle name="_입찰표지 _03.구조물철거(1-1공구)_02.토공 4" xfId="34147"/>
    <cellStyle name="_입찰표지 _03.구조물철거(1-1공구)_02.토공 5" xfId="34148"/>
    <cellStyle name="_입찰표지 _03.구조물철거(1-1공구)_02.토공 6" xfId="34149"/>
    <cellStyle name="_입찰표지 _03.구조물철거(1-1공구)_02.토공 7" xfId="34150"/>
    <cellStyle name="_입찰표지 _03.구조물철거(1-1공구)_02.토공 8" xfId="34151"/>
    <cellStyle name="_입찰표지 _03.구조물철거(1-1공구)_022.토공" xfId="7367"/>
    <cellStyle name="_입찰표지 _03.구조물철거(1-1공구)_022.토공 2" xfId="34152"/>
    <cellStyle name="_입찰표지 _03.구조물철거(1-1공구)_022.토공 3" xfId="34153"/>
    <cellStyle name="_입찰표지 _03.구조물철거(1-1공구)_022.토공 4" xfId="34154"/>
    <cellStyle name="_입찰표지 _03.구조물철거(1-1공구)_022.토공 5" xfId="34155"/>
    <cellStyle name="_입찰표지 _03.구조물철거(1-1공구)_022.토공 6" xfId="34156"/>
    <cellStyle name="_입찰표지 _03.구조물철거(1-1공구)_022.토공 7" xfId="34157"/>
    <cellStyle name="_입찰표지 _03.구조물철거(1-1공구)_022.토공 8" xfId="34158"/>
    <cellStyle name="_입찰표지 _03.구조물철거(1-1공구)_041.부대공" xfId="7368"/>
    <cellStyle name="_입찰표지 _03.구조물철거(1-1공구)_041.부대공 2" xfId="34159"/>
    <cellStyle name="_입찰표지 _03.구조물철거(1-1공구)_041.부대공 3" xfId="34160"/>
    <cellStyle name="_입찰표지 _03.구조물철거(1-1공구)_041.부대공 4" xfId="34161"/>
    <cellStyle name="_입찰표지 _03.구조물철거(1-1공구)_041.부대공 5" xfId="34162"/>
    <cellStyle name="_입찰표지 _03.구조물철거(1-1공구)_041.부대공 6" xfId="34163"/>
    <cellStyle name="_입찰표지 _03.구조물철거(1-1공구)_041.부대공 7" xfId="34164"/>
    <cellStyle name="_입찰표지 _03.구조물철거(1-1공구)_041.부대공 8" xfId="34165"/>
    <cellStyle name="_입찰표지 _03.구조물철거(1-1공구)_041.부대공(덕수)" xfId="7369"/>
    <cellStyle name="_입찰표지 _03.구조물철거(1-1공구)_041.부대공(덕수) 2" xfId="34166"/>
    <cellStyle name="_입찰표지 _03.구조물철거(1-1공구)_041.부대공(덕수) 3" xfId="34167"/>
    <cellStyle name="_입찰표지 _03.구조물철거(1-1공구)_041.부대공(덕수) 4" xfId="34168"/>
    <cellStyle name="_입찰표지 _03.구조물철거(1-1공구)_041.부대공(덕수) 5" xfId="34169"/>
    <cellStyle name="_입찰표지 _03.구조물철거(1-1공구)_041.부대공(덕수) 6" xfId="34170"/>
    <cellStyle name="_입찰표지 _03.구조물철거(1-1공구)_041.부대공(덕수) 7" xfId="34171"/>
    <cellStyle name="_입찰표지 _03.구조물철거(1-1공구)_041.부대공(덕수) 8" xfId="34172"/>
    <cellStyle name="_입찰표지 _03.구조물철거(1-1공구)_041.부대공(신도2)" xfId="7370"/>
    <cellStyle name="_입찰표지 _03.구조물철거(1-1공구)_041.부대공(신도2) 2" xfId="34173"/>
    <cellStyle name="_입찰표지 _03.구조물철거(1-1공구)_041.부대공(신도2) 3" xfId="34174"/>
    <cellStyle name="_입찰표지 _03.구조물철거(1-1공구)_041.부대공(신도2) 4" xfId="34175"/>
    <cellStyle name="_입찰표지 _03.구조물철거(1-1공구)_041.부대공(신도2) 5" xfId="34176"/>
    <cellStyle name="_입찰표지 _03.구조물철거(1-1공구)_041.부대공(신도2) 6" xfId="34177"/>
    <cellStyle name="_입찰표지 _03.구조물철거(1-1공구)_041.부대공(신도2) 7" xfId="34178"/>
    <cellStyle name="_입찰표지 _03.구조물철거(1-1공구)_041.부대공(신도2) 8" xfId="34179"/>
    <cellStyle name="_입찰표지 _03.구조물철거(1-1공구)_041.부대공(영락)" xfId="7371"/>
    <cellStyle name="_입찰표지 _03.구조물철거(1-1공구)_041.부대공(영락) 2" xfId="34180"/>
    <cellStyle name="_입찰표지 _03.구조물철거(1-1공구)_041.부대공(영락) 3" xfId="34181"/>
    <cellStyle name="_입찰표지 _03.구조물철거(1-1공구)_041.부대공(영락) 4" xfId="34182"/>
    <cellStyle name="_입찰표지 _03.구조물철거(1-1공구)_041.부대공(영락) 5" xfId="34183"/>
    <cellStyle name="_입찰표지 _03.구조물철거(1-1공구)_041.부대공(영락) 6" xfId="34184"/>
    <cellStyle name="_입찰표지 _03.구조물철거(1-1공구)_041.부대공(영락) 7" xfId="34185"/>
    <cellStyle name="_입찰표지 _03.구조물철거(1-1공구)_041.부대공(영락) 8" xfId="34186"/>
    <cellStyle name="_입찰표지 _03.구조물철거(1-1공구)_041.부대공(하모)" xfId="7372"/>
    <cellStyle name="_입찰표지 _03.구조물철거(1-1공구)_041.부대공(하모) 2" xfId="34187"/>
    <cellStyle name="_입찰표지 _03.구조물철거(1-1공구)_041.부대공(하모) 3" xfId="34188"/>
    <cellStyle name="_입찰표지 _03.구조물철거(1-1공구)_041.부대공(하모) 4" xfId="34189"/>
    <cellStyle name="_입찰표지 _03.구조물철거(1-1공구)_041.부대공(하모) 5" xfId="34190"/>
    <cellStyle name="_입찰표지 _03.구조물철거(1-1공구)_041.부대공(하모) 6" xfId="34191"/>
    <cellStyle name="_입찰표지 _03.구조물철거(1-1공구)_041.부대공(하모) 7" xfId="34192"/>
    <cellStyle name="_입찰표지 _03.구조물철거(1-1공구)_041.부대공(하모) 8" xfId="34193"/>
    <cellStyle name="_입찰표지 _03.구조물철거(1-1공구)_041.부대공(화순)" xfId="7373"/>
    <cellStyle name="_입찰표지 _03.구조물철거(1-1공구)_041.부대공(화순) 2" xfId="34194"/>
    <cellStyle name="_입찰표지 _03.구조물철거(1-1공구)_041.부대공(화순) 3" xfId="34195"/>
    <cellStyle name="_입찰표지 _03.구조물철거(1-1공구)_041.부대공(화순) 4" xfId="34196"/>
    <cellStyle name="_입찰표지 _03.구조물철거(1-1공구)_041.부대공(화순) 5" xfId="34197"/>
    <cellStyle name="_입찰표지 _03.구조물철거(1-1공구)_041.부대공(화순) 6" xfId="34198"/>
    <cellStyle name="_입찰표지 _03.구조물철거(1-1공구)_041.부대공(화순) 7" xfId="34199"/>
    <cellStyle name="_입찰표지 _03.구조물철거(1-1공구)_041.부대공(화순) 8" xfId="34200"/>
    <cellStyle name="_입찰표지 _03.구조물철거(1-1공구)_06.사계리" xfId="7374"/>
    <cellStyle name="_입찰표지 _03.구조물철거(1-1공구)_06.사계리 2" xfId="7375"/>
    <cellStyle name="_입찰표지 _03.구조물철거(1-1공구)_06.사계리 3" xfId="34201"/>
    <cellStyle name="_입찰표지 _03.구조물철거(1-1공구)_06.사계리 4" xfId="34202"/>
    <cellStyle name="_입찰표지 _03.구조물철거(1-1공구)_06.사계리 5" xfId="34203"/>
    <cellStyle name="_입찰표지 _03.구조물철거(1-1공구)_06.사계리 6" xfId="34204"/>
    <cellStyle name="_입찰표지 _03.구조물철거(1-1공구)_06.사계리 7" xfId="34205"/>
    <cellStyle name="_입찰표지 _03.구조물철거(1-1공구)_06.사계리 8" xfId="34206"/>
    <cellStyle name="_입찰표지 _03.구조물철거(1-1공구)_07.부대공" xfId="7376"/>
    <cellStyle name="_입찰표지 _03.구조물철거(1-1공구)_07.부대공 2" xfId="7377"/>
    <cellStyle name="_입찰표지 _03.구조물철거(1-1공구)_07.부대공 3" xfId="34207"/>
    <cellStyle name="_입찰표지 _03.구조물철거(1-1공구)_07.부대공 4" xfId="34208"/>
    <cellStyle name="_입찰표지 _03.구조물철거(1-1공구)_07.부대공 5" xfId="34209"/>
    <cellStyle name="_입찰표지 _03.구조물철거(1-1공구)_07.부대공 6" xfId="34210"/>
    <cellStyle name="_입찰표지 _03.구조물철거(1-1공구)_07.부대공 7" xfId="34211"/>
    <cellStyle name="_입찰표지 _03.구조물철거(1-1공구)_07.부대공 8" xfId="34212"/>
    <cellStyle name="_입찰표지 _03.포장공(성천포)" xfId="7378"/>
    <cellStyle name="_입찰표지 _03.포장공(성천포) 10" xfId="34213"/>
    <cellStyle name="_입찰표지 _03.포장공(성천포) 11" xfId="34214"/>
    <cellStyle name="_입찰표지 _03.포장공(성천포) 12" xfId="34215"/>
    <cellStyle name="_입찰표지 _03.포장공(성천포) 13" xfId="34216"/>
    <cellStyle name="_입찰표지 _03.포장공(성천포) 14" xfId="34217"/>
    <cellStyle name="_입찰표지 _03.포장공(성천포) 15" xfId="34218"/>
    <cellStyle name="_입찰표지 _03.포장공(성천포) 16" xfId="34219"/>
    <cellStyle name="_입찰표지 _03.포장공(성천포) 17" xfId="34220"/>
    <cellStyle name="_입찰표지 _03.포장공(성천포) 2" xfId="7379"/>
    <cellStyle name="_입찰표지 _03.포장공(성천포) 3" xfId="34221"/>
    <cellStyle name="_입찰표지 _03.포장공(성천포) 4" xfId="34222"/>
    <cellStyle name="_입찰표지 _03.포장공(성천포) 5" xfId="34223"/>
    <cellStyle name="_입찰표지 _03.포장공(성천포) 6" xfId="34224"/>
    <cellStyle name="_입찰표지 _03.포장공(성천포) 7" xfId="34225"/>
    <cellStyle name="_입찰표지 _03.포장공(성천포) 8" xfId="34226"/>
    <cellStyle name="_입찰표지 _03.포장공(성천포) 9" xfId="34227"/>
    <cellStyle name="_입찰표지 _03.포장공(성천포)_017.포장공(하모)" xfId="34228"/>
    <cellStyle name="_입찰표지 _03.포장공(성천포)_017.포장공(하모) 2" xfId="34229"/>
    <cellStyle name="_입찰표지 _03.포장공(성천포)_017.포장공(하모) 3" xfId="34230"/>
    <cellStyle name="_입찰표지 _03.포장공(성천포)_017.포장공(하모) 4" xfId="34231"/>
    <cellStyle name="_입찰표지 _03.포장공(성천포)_017.포장공(하모) 5" xfId="34232"/>
    <cellStyle name="_입찰표지 _03.포장공(성천포)_017.포장공(하모) 6" xfId="34233"/>
    <cellStyle name="_입찰표지 _03.포장공(성천포)_017.포장공(하모) 7" xfId="34234"/>
    <cellStyle name="_입찰표지 _03.포장공(성천포)_017.포장공(하모) 8" xfId="34235"/>
    <cellStyle name="_입찰표지 _03.포장공(성천포)_04.구조물공" xfId="7380"/>
    <cellStyle name="_입찰표지 _03.포장공(성천포)_04.구조물공 2" xfId="34236"/>
    <cellStyle name="_입찰표지 _03.포장공(성천포)_04.구조물공 3" xfId="34237"/>
    <cellStyle name="_입찰표지 _03.포장공(성천포)_04.구조물공 4" xfId="34238"/>
    <cellStyle name="_입찰표지 _03.포장공(성천포)_04.구조물공 5" xfId="34239"/>
    <cellStyle name="_입찰표지 _03.포장공(성천포)_04.구조물공 6" xfId="34240"/>
    <cellStyle name="_입찰표지 _03.포장공(성천포)_04.구조물공 7" xfId="34241"/>
    <cellStyle name="_입찰표지 _03.포장공(성천포)_04.구조물공 8" xfId="34242"/>
    <cellStyle name="_입찰표지 _03.포장공(성천포)_사본 - 05.포장공" xfId="7381"/>
    <cellStyle name="_입찰표지 _03.포장공(성천포)_사본 - 05.포장공 2" xfId="34243"/>
    <cellStyle name="_입찰표지 _03.포장공(성천포)_사본 - 05.포장공 3" xfId="34244"/>
    <cellStyle name="_입찰표지 _03.포장공(성천포)_사본 - 05.포장공 4" xfId="34245"/>
    <cellStyle name="_입찰표지 _03.포장공(성천포)_사본 - 05.포장공 5" xfId="34246"/>
    <cellStyle name="_입찰표지 _03.포장공(성천포)_사본 - 05.포장공 6" xfId="34247"/>
    <cellStyle name="_입찰표지 _03.포장공(성천포)_사본 - 05.포장공 7" xfId="34248"/>
    <cellStyle name="_입찰표지 _03.포장공(성천포)_사본 - 05.포장공 8" xfId="34249"/>
    <cellStyle name="_입찰표지 _03.포장공(성천포)_포장공BOQ" xfId="7382"/>
    <cellStyle name="_입찰표지 _03.포장공(성천포)_포장공BOQ 2" xfId="34250"/>
    <cellStyle name="_입찰표지 _03.포장공(성천포)_포장공BOQ 3" xfId="34251"/>
    <cellStyle name="_입찰표지 _03.포장공(성천포)_포장공BOQ 4" xfId="34252"/>
    <cellStyle name="_입찰표지 _03.포장공(성천포)_포장공BOQ 5" xfId="34253"/>
    <cellStyle name="_입찰표지 _03.포장공(성천포)_포장공BOQ 6" xfId="34254"/>
    <cellStyle name="_입찰표지 _03.포장공(성천포)_포장공BOQ 7" xfId="34255"/>
    <cellStyle name="_입찰표지 _03.포장공(성천포)_포장공BOQ 8" xfId="34256"/>
    <cellStyle name="_입찰표지 _03.포장공(성천포)_포장수량집계" xfId="7383"/>
    <cellStyle name="_입찰표지 _03.포장공(성천포)_포장수량집계 2" xfId="34257"/>
    <cellStyle name="_입찰표지 _03.포장공(성천포)_포장수량집계 3" xfId="34258"/>
    <cellStyle name="_입찰표지 _03.포장공(성천포)_포장수량집계 4" xfId="34259"/>
    <cellStyle name="_입찰표지 _03.포장공(성천포)_포장수량집계 5" xfId="34260"/>
    <cellStyle name="_입찰표지 _03.포장공(성천포)_포장수량집계 6" xfId="34261"/>
    <cellStyle name="_입찰표지 _03.포장공(성천포)_포장수량집계 7" xfId="34262"/>
    <cellStyle name="_입찰표지 _03.포장공(성천포)_포장수량집계 8" xfId="34263"/>
    <cellStyle name="_입찰표지 _03년전체내역1(3월)" xfId="34264"/>
    <cellStyle name="_입찰표지 _04.관로공" xfId="7384"/>
    <cellStyle name="_입찰표지 _04.관로공 2" xfId="7385"/>
    <cellStyle name="_입찰표지 _04.관로공 3" xfId="34265"/>
    <cellStyle name="_입찰표지 _04.관로공 4" xfId="34266"/>
    <cellStyle name="_입찰표지 _04.관로공 5" xfId="34267"/>
    <cellStyle name="_입찰표지 _04.관로공 6" xfId="34268"/>
    <cellStyle name="_입찰표지 _04.관로공 7" xfId="34269"/>
    <cellStyle name="_입찰표지 _04.관로공 8" xfId="34270"/>
    <cellStyle name="_입찰표지 _04.관로공(2-4공구)" xfId="7386"/>
    <cellStyle name="_입찰표지 _04.관로공(2-4공구) 2" xfId="34271"/>
    <cellStyle name="_입찰표지 _04.관로공(2-4공구) 3" xfId="34272"/>
    <cellStyle name="_입찰표지 _04.관로공(2-4공구) 4" xfId="34273"/>
    <cellStyle name="_입찰표지 _04.관로공(2-4공구) 5" xfId="34274"/>
    <cellStyle name="_입찰표지 _04.관로공(2-4공구) 6" xfId="34275"/>
    <cellStyle name="_입찰표지 _04.관로공(2-4공구) 7" xfId="34276"/>
    <cellStyle name="_입찰표지 _04.관로공(2-4공구) 8" xfId="34277"/>
    <cellStyle name="_입찰표지 _04.관로공(2-4공구)_013.관로공(일과)" xfId="7387"/>
    <cellStyle name="_입찰표지 _04.관로공(2-4공구)_013.관로공(일과) 2" xfId="34278"/>
    <cellStyle name="_입찰표지 _04.관로공(2-4공구)_013.관로공(일과) 3" xfId="34279"/>
    <cellStyle name="_입찰표지 _04.관로공(2-4공구)_013.관로공(일과) 4" xfId="34280"/>
    <cellStyle name="_입찰표지 _04.관로공(2-4공구)_013.관로공(일과) 5" xfId="34281"/>
    <cellStyle name="_입찰표지 _04.관로공(2-4공구)_013.관로공(일과) 6" xfId="34282"/>
    <cellStyle name="_입찰표지 _04.관로공(2-4공구)_013.관로공(일과) 7" xfId="34283"/>
    <cellStyle name="_입찰표지 _04.관로공(2-4공구)_013.관로공(일과) 8" xfId="34284"/>
    <cellStyle name="_입찰표지 _04.관로공(2-4공구)_013.관로공(화순)" xfId="7388"/>
    <cellStyle name="_입찰표지 _04.관로공(2-4공구)_013.관로공(화순) 2" xfId="34285"/>
    <cellStyle name="_입찰표지 _04.관로공(2-4공구)_013.관로공(화순) 3" xfId="34286"/>
    <cellStyle name="_입찰표지 _04.관로공(2-4공구)_013.관로공(화순) 4" xfId="34287"/>
    <cellStyle name="_입찰표지 _04.관로공(2-4공구)_013.관로공(화순) 5" xfId="34288"/>
    <cellStyle name="_입찰표지 _04.관로공(2-4공구)_013.관로공(화순) 6" xfId="34289"/>
    <cellStyle name="_입찰표지 _04.관로공(2-4공구)_013.관로공(화순) 7" xfId="34290"/>
    <cellStyle name="_입찰표지 _04.관로공(2-4공구)_013.관로공(화순) 8" xfId="34291"/>
    <cellStyle name="_입찰표지 _04.관로공(2-4공구)_03.관로공" xfId="7389"/>
    <cellStyle name="_입찰표지 _04.관로공(2-4공구)_03.관로공 2" xfId="34292"/>
    <cellStyle name="_입찰표지 _04.관로공(2-4공구)_03.관로공 3" xfId="34293"/>
    <cellStyle name="_입찰표지 _04.관로공(2-4공구)_03.관로공 4" xfId="34294"/>
    <cellStyle name="_입찰표지 _04.관로공(2-4공구)_03.관로공 5" xfId="34295"/>
    <cellStyle name="_입찰표지 _04.관로공(2-4공구)_03.관로공 6" xfId="34296"/>
    <cellStyle name="_입찰표지 _04.관로공(2-4공구)_03.관로공 7" xfId="34297"/>
    <cellStyle name="_입찰표지 _04.관로공(2-4공구)_03.관로공 8" xfId="34298"/>
    <cellStyle name="_입찰표지 _04.관로공(2-4공구)_관로공BOQ" xfId="7390"/>
    <cellStyle name="_입찰표지 _04.관로공(2-4공구)_관로공BOQ 2" xfId="34299"/>
    <cellStyle name="_입찰표지 _04.관로공(2-4공구)_관로공BOQ 3" xfId="34300"/>
    <cellStyle name="_입찰표지 _04.관로공(2-4공구)_관로공BOQ 4" xfId="34301"/>
    <cellStyle name="_입찰표지 _04.관로공(2-4공구)_관로공BOQ 5" xfId="34302"/>
    <cellStyle name="_입찰표지 _04.관로공(2-4공구)_관로공BOQ 6" xfId="34303"/>
    <cellStyle name="_입찰표지 _04.관로공(2-4공구)_관로공BOQ 7" xfId="34304"/>
    <cellStyle name="_입찰표지 _04.관로공(2-4공구)_관로공BOQ 8" xfId="34305"/>
    <cellStyle name="_입찰표지 _04.관로공(2-4공구)_관로수량집계" xfId="7391"/>
    <cellStyle name="_입찰표지 _04.관로공(2-4공구)_관로수량집계 2" xfId="34306"/>
    <cellStyle name="_입찰표지 _04.관로공(2-4공구)_관로수량집계 3" xfId="34307"/>
    <cellStyle name="_입찰표지 _04.관로공(2-4공구)_관로수량집계 4" xfId="34308"/>
    <cellStyle name="_입찰표지 _04.관로공(2-4공구)_관로수량집계 5" xfId="34309"/>
    <cellStyle name="_입찰표지 _04.관로공(2-4공구)_관로수량집계 6" xfId="34310"/>
    <cellStyle name="_입찰표지 _04.관로공(2-4공구)_관로수량집계 7" xfId="34311"/>
    <cellStyle name="_입찰표지 _04.관로공(2-4공구)_관로수량집계 8" xfId="34312"/>
    <cellStyle name="_입찰표지 _04.관로공(2-4공구)_내역적용수량" xfId="7392"/>
    <cellStyle name="_입찰표지 _04.관로공(2-4공구)_내역적용수량 2" xfId="34313"/>
    <cellStyle name="_입찰표지 _04.관로공(2-4공구)_내역적용수량 3" xfId="34314"/>
    <cellStyle name="_입찰표지 _04.관로공(2-4공구)_내역적용수량 4" xfId="34315"/>
    <cellStyle name="_입찰표지 _04.관로공(2-4공구)_내역적용수량 5" xfId="34316"/>
    <cellStyle name="_입찰표지 _04.관로공(2-4공구)_내역적용수량 6" xfId="34317"/>
    <cellStyle name="_입찰표지 _04.관로공(2-4공구)_내역적용수량 7" xfId="34318"/>
    <cellStyle name="_입찰표지 _04.관로공(2-4공구)_내역적용수량 8" xfId="34319"/>
    <cellStyle name="_입찰표지 _04.관로공(B구역)" xfId="7393"/>
    <cellStyle name="_입찰표지 _04.관로공(B구역) 2" xfId="7394"/>
    <cellStyle name="_입찰표지 _04.관로공(B구역) 3" xfId="34320"/>
    <cellStyle name="_입찰표지 _04.관로공(B구역) 4" xfId="34321"/>
    <cellStyle name="_입찰표지 _04.관로공(B구역) 5" xfId="34322"/>
    <cellStyle name="_입찰표지 _04.관로공(B구역) 6" xfId="34323"/>
    <cellStyle name="_입찰표지 _04.관로공(B구역) 7" xfId="34324"/>
    <cellStyle name="_입찰표지 _04.관로공(B구역) 8" xfId="34325"/>
    <cellStyle name="_입찰표지 _04.관로공(B구역)_00.배수설비공" xfId="7395"/>
    <cellStyle name="_입찰표지 _04.관로공(B구역)_00.배수설비공 2" xfId="34326"/>
    <cellStyle name="_입찰표지 _04.관로공(B구역)_00.배수설비공 3" xfId="34327"/>
    <cellStyle name="_입찰표지 _04.관로공(B구역)_00.배수설비공 4" xfId="34328"/>
    <cellStyle name="_입찰표지 _04.관로공(B구역)_00.배수설비공 5" xfId="34329"/>
    <cellStyle name="_입찰표지 _04.관로공(B구역)_00.배수설비공 6" xfId="34330"/>
    <cellStyle name="_입찰표지 _04.관로공(B구역)_00.배수설비공 7" xfId="34331"/>
    <cellStyle name="_입찰표지 _04.관로공(B구역)_00.배수설비공 8" xfId="34332"/>
    <cellStyle name="_입찰표지 _04.관로공(B구역)_01.가정배수관" xfId="7396"/>
    <cellStyle name="_입찰표지 _04.관로공(B구역)_01.가정배수관 2" xfId="34333"/>
    <cellStyle name="_입찰표지 _04.관로공(B구역)_01.가정배수관 3" xfId="34334"/>
    <cellStyle name="_입찰표지 _04.관로공(B구역)_01.가정배수관 4" xfId="34335"/>
    <cellStyle name="_입찰표지 _04.관로공(B구역)_01.가정배수관 5" xfId="34336"/>
    <cellStyle name="_입찰표지 _04.관로공(B구역)_01.가정배수관 6" xfId="34337"/>
    <cellStyle name="_입찰표지 _04.관로공(B구역)_01.가정배수관 7" xfId="34338"/>
    <cellStyle name="_입찰표지 _04.관로공(B구역)_01.가정배수관 8" xfId="34339"/>
    <cellStyle name="_입찰표지 _04.관로공(B구역)_01.맨홀공(1-1공구)" xfId="7397"/>
    <cellStyle name="_입찰표지 _04.관로공(B구역)_01.맨홀공(1-1공구) 2" xfId="34340"/>
    <cellStyle name="_입찰표지 _04.관로공(B구역)_01.맨홀공(1-1공구) 3" xfId="34341"/>
    <cellStyle name="_입찰표지 _04.관로공(B구역)_01.맨홀공(1-1공구) 4" xfId="34342"/>
    <cellStyle name="_입찰표지 _04.관로공(B구역)_01.맨홀공(1-1공구) 5" xfId="34343"/>
    <cellStyle name="_입찰표지 _04.관로공(B구역)_01.맨홀공(1-1공구) 6" xfId="34344"/>
    <cellStyle name="_입찰표지 _04.관로공(B구역)_01.맨홀공(1-1공구) 7" xfId="34345"/>
    <cellStyle name="_입찰표지 _04.관로공(B구역)_01.맨홀공(1-1공구) 8" xfId="34346"/>
    <cellStyle name="_입찰표지 _04.관로공(B구역)_013.관로공(일과)" xfId="7398"/>
    <cellStyle name="_입찰표지 _04.관로공(B구역)_013.관로공(일과) 2" xfId="34347"/>
    <cellStyle name="_입찰표지 _04.관로공(B구역)_013.관로공(일과) 3" xfId="34348"/>
    <cellStyle name="_입찰표지 _04.관로공(B구역)_013.관로공(일과) 4" xfId="34349"/>
    <cellStyle name="_입찰표지 _04.관로공(B구역)_013.관로공(일과) 5" xfId="34350"/>
    <cellStyle name="_입찰표지 _04.관로공(B구역)_013.관로공(일과) 6" xfId="34351"/>
    <cellStyle name="_입찰표지 _04.관로공(B구역)_013.관로공(일과) 7" xfId="34352"/>
    <cellStyle name="_입찰표지 _04.관로공(B구역)_013.관로공(일과) 8" xfId="34353"/>
    <cellStyle name="_입찰표지 _04.관로공(B구역)_013.관로공(화순)" xfId="7399"/>
    <cellStyle name="_입찰표지 _04.관로공(B구역)_013.관로공(화순) 2" xfId="34354"/>
    <cellStyle name="_입찰표지 _04.관로공(B구역)_013.관로공(화순) 3" xfId="34355"/>
    <cellStyle name="_입찰표지 _04.관로공(B구역)_013.관로공(화순) 4" xfId="34356"/>
    <cellStyle name="_입찰표지 _04.관로공(B구역)_013.관로공(화순) 5" xfId="34357"/>
    <cellStyle name="_입찰표지 _04.관로공(B구역)_013.관로공(화순) 6" xfId="34358"/>
    <cellStyle name="_입찰표지 _04.관로공(B구역)_013.관로공(화순) 7" xfId="34359"/>
    <cellStyle name="_입찰표지 _04.관로공(B구역)_013.관로공(화순) 8" xfId="34360"/>
    <cellStyle name="_입찰표지 _04.관로공(B구역)_017.포장공(하모)" xfId="7400"/>
    <cellStyle name="_입찰표지 _04.관로공(B구역)_017.포장공(하모) 2" xfId="34361"/>
    <cellStyle name="_입찰표지 _04.관로공(B구역)_017.포장공(하모) 3" xfId="34362"/>
    <cellStyle name="_입찰표지 _04.관로공(B구역)_017.포장공(하모) 4" xfId="34363"/>
    <cellStyle name="_입찰표지 _04.관로공(B구역)_017.포장공(하모) 5" xfId="34364"/>
    <cellStyle name="_입찰표지 _04.관로공(B구역)_017.포장공(하모) 6" xfId="34365"/>
    <cellStyle name="_입찰표지 _04.관로공(B구역)_017.포장공(하모) 7" xfId="34366"/>
    <cellStyle name="_입찰표지 _04.관로공(B구역)_017.포장공(하모) 8" xfId="34367"/>
    <cellStyle name="_입찰표지 _04.관로공(B구역)_02.오수연결관" xfId="7401"/>
    <cellStyle name="_입찰표지 _04.관로공(B구역)_02.오수연결관 2" xfId="34368"/>
    <cellStyle name="_입찰표지 _04.관로공(B구역)_02.오수연결관 3" xfId="34369"/>
    <cellStyle name="_입찰표지 _04.관로공(B구역)_02.오수연결관 4" xfId="34370"/>
    <cellStyle name="_입찰표지 _04.관로공(B구역)_02.오수연결관 5" xfId="34371"/>
    <cellStyle name="_입찰표지 _04.관로공(B구역)_02.오수연결관 6" xfId="34372"/>
    <cellStyle name="_입찰표지 _04.관로공(B구역)_02.오수연결관 7" xfId="34373"/>
    <cellStyle name="_입찰표지 _04.관로공(B구역)_02.오수연결관 8" xfId="34374"/>
    <cellStyle name="_입찰표지 _04.관로공(B구역)_02.오수연결관공" xfId="7402"/>
    <cellStyle name="_입찰표지 _04.관로공(B구역)_02.오수연결관공 2" xfId="34375"/>
    <cellStyle name="_입찰표지 _04.관로공(B구역)_02.오수연결관공 3" xfId="34376"/>
    <cellStyle name="_입찰표지 _04.관로공(B구역)_02.오수연결관공 4" xfId="34377"/>
    <cellStyle name="_입찰표지 _04.관로공(B구역)_02.오수연결관공 5" xfId="34378"/>
    <cellStyle name="_입찰표지 _04.관로공(B구역)_02.오수연결관공 6" xfId="34379"/>
    <cellStyle name="_입찰표지 _04.관로공(B구역)_02.오수연결관공 7" xfId="34380"/>
    <cellStyle name="_입찰표지 _04.관로공(B구역)_02.오수연결관공 8" xfId="34381"/>
    <cellStyle name="_입찰표지 _04.관로공(B구역)_02.토공" xfId="7403"/>
    <cellStyle name="_입찰표지 _04.관로공(B구역)_02.토공 2" xfId="34382"/>
    <cellStyle name="_입찰표지 _04.관로공(B구역)_02.토공 3" xfId="34383"/>
    <cellStyle name="_입찰표지 _04.관로공(B구역)_02.토공 4" xfId="34384"/>
    <cellStyle name="_입찰표지 _04.관로공(B구역)_02.토공 5" xfId="34385"/>
    <cellStyle name="_입찰표지 _04.관로공(B구역)_02.토공 6" xfId="34386"/>
    <cellStyle name="_입찰표지 _04.관로공(B구역)_02.토공 7" xfId="34387"/>
    <cellStyle name="_입찰표지 _04.관로공(B구역)_02.토공 8" xfId="34388"/>
    <cellStyle name="_입찰표지 _04.관로공(B구역)_03.관로공" xfId="7404"/>
    <cellStyle name="_입찰표지 _04.관로공(B구역)_03.관로공 2" xfId="34389"/>
    <cellStyle name="_입찰표지 _04.관로공(B구역)_03.관로공 3" xfId="34390"/>
    <cellStyle name="_입찰표지 _04.관로공(B구역)_03.관로공 4" xfId="34391"/>
    <cellStyle name="_입찰표지 _04.관로공(B구역)_03.관로공 5" xfId="34392"/>
    <cellStyle name="_입찰표지 _04.관로공(B구역)_03.관로공 6" xfId="34393"/>
    <cellStyle name="_입찰표지 _04.관로공(B구역)_03.관로공 7" xfId="34394"/>
    <cellStyle name="_입찰표지 _04.관로공(B구역)_03.관로공 8" xfId="34395"/>
    <cellStyle name="_입찰표지 _04.관로공(B구역)_032.가정배수관" xfId="7405"/>
    <cellStyle name="_입찰표지 _04.관로공(B구역)_032.가정배수관 2" xfId="34396"/>
    <cellStyle name="_입찰표지 _04.관로공(B구역)_032.가정배수관 3" xfId="34397"/>
    <cellStyle name="_입찰표지 _04.관로공(B구역)_032.가정배수관 4" xfId="34398"/>
    <cellStyle name="_입찰표지 _04.관로공(B구역)_032.가정배수관 5" xfId="34399"/>
    <cellStyle name="_입찰표지 _04.관로공(B구역)_032.가정배수관 6" xfId="34400"/>
    <cellStyle name="_입찰표지 _04.관로공(B구역)_032.가정배수관 7" xfId="34401"/>
    <cellStyle name="_입찰표지 _04.관로공(B구역)_032.가정배수관 8" xfId="34402"/>
    <cellStyle name="_입찰표지 _04.관로공(B구역)_033.오수연결관(영락)" xfId="7406"/>
    <cellStyle name="_입찰표지 _04.관로공(B구역)_033.오수연결관(영락) 2" xfId="34403"/>
    <cellStyle name="_입찰표지 _04.관로공(B구역)_033.오수연결관(영락) 3" xfId="34404"/>
    <cellStyle name="_입찰표지 _04.관로공(B구역)_033.오수연결관(영락) 4" xfId="34405"/>
    <cellStyle name="_입찰표지 _04.관로공(B구역)_033.오수연결관(영락) 5" xfId="34406"/>
    <cellStyle name="_입찰표지 _04.관로공(B구역)_033.오수연결관(영락) 6" xfId="34407"/>
    <cellStyle name="_입찰표지 _04.관로공(B구역)_033.오수연결관(영락) 7" xfId="34408"/>
    <cellStyle name="_입찰표지 _04.관로공(B구역)_033.오수연결관(영락) 8" xfId="34409"/>
    <cellStyle name="_입찰표지 _04.관로공(B구역)_033.오수연결관(일과)" xfId="7407"/>
    <cellStyle name="_입찰표지 _04.관로공(B구역)_033.오수연결관(일과) 2" xfId="34410"/>
    <cellStyle name="_입찰표지 _04.관로공(B구역)_033.오수연결관(일과) 3" xfId="34411"/>
    <cellStyle name="_입찰표지 _04.관로공(B구역)_033.오수연결관(일과) 4" xfId="34412"/>
    <cellStyle name="_입찰표지 _04.관로공(B구역)_033.오수연결관(일과) 5" xfId="34413"/>
    <cellStyle name="_입찰표지 _04.관로공(B구역)_033.오수연결관(일과) 6" xfId="34414"/>
    <cellStyle name="_입찰표지 _04.관로공(B구역)_033.오수연결관(일과) 7" xfId="34415"/>
    <cellStyle name="_입찰표지 _04.관로공(B구역)_033.오수연결관(일과) 8" xfId="34416"/>
    <cellStyle name="_입찰표지 _04.관로공(B구역)_033.오수연결관(하모)" xfId="7408"/>
    <cellStyle name="_입찰표지 _04.관로공(B구역)_033.오수연결관(하모) 2" xfId="34417"/>
    <cellStyle name="_입찰표지 _04.관로공(B구역)_033.오수연결관(하모) 3" xfId="34418"/>
    <cellStyle name="_입찰표지 _04.관로공(B구역)_033.오수연결관(하모) 4" xfId="34419"/>
    <cellStyle name="_입찰표지 _04.관로공(B구역)_033.오수연결관(하모) 5" xfId="34420"/>
    <cellStyle name="_입찰표지 _04.관로공(B구역)_033.오수연결관(하모) 6" xfId="34421"/>
    <cellStyle name="_입찰표지 _04.관로공(B구역)_033.오수연결관(하모) 7" xfId="34422"/>
    <cellStyle name="_입찰표지 _04.관로공(B구역)_033.오수연결관(하모) 8" xfId="34423"/>
    <cellStyle name="_입찰표지 _04.관로공(B구역)_033.오수연결관(화순)" xfId="7409"/>
    <cellStyle name="_입찰표지 _04.관로공(B구역)_033.오수연결관(화순) 2" xfId="34424"/>
    <cellStyle name="_입찰표지 _04.관로공(B구역)_033.오수연결관(화순) 3" xfId="34425"/>
    <cellStyle name="_입찰표지 _04.관로공(B구역)_033.오수연결관(화순) 4" xfId="34426"/>
    <cellStyle name="_입찰표지 _04.관로공(B구역)_033.오수연결관(화순) 5" xfId="34427"/>
    <cellStyle name="_입찰표지 _04.관로공(B구역)_033.오수연결관(화순) 6" xfId="34428"/>
    <cellStyle name="_입찰표지 _04.관로공(B구역)_033.오수연결관(화순) 7" xfId="34429"/>
    <cellStyle name="_입찰표지 _04.관로공(B구역)_033.오수연결관(화순) 8" xfId="34430"/>
    <cellStyle name="_입찰표지 _04.관로공(B구역)_04.관로공" xfId="7410"/>
    <cellStyle name="_입찰표지 _04.관로공(B구역)_04.관로공 2" xfId="7411"/>
    <cellStyle name="_입찰표지 _04.관로공(B구역)_04.관로공 3" xfId="34431"/>
    <cellStyle name="_입찰표지 _04.관로공(B구역)_04.관로공 4" xfId="34432"/>
    <cellStyle name="_입찰표지 _04.관로공(B구역)_04.관로공 5" xfId="34433"/>
    <cellStyle name="_입찰표지 _04.관로공(B구역)_04.관로공 6" xfId="34434"/>
    <cellStyle name="_입찰표지 _04.관로공(B구역)_04.관로공 7" xfId="34435"/>
    <cellStyle name="_입찰표지 _04.관로공(B구역)_04.관로공 8" xfId="34436"/>
    <cellStyle name="_입찰표지 _04.관로공(B구역)_04.관로공_00.배수설비공" xfId="7412"/>
    <cellStyle name="_입찰표지 _04.관로공(B구역)_04.관로공_00.배수설비공 2" xfId="34437"/>
    <cellStyle name="_입찰표지 _04.관로공(B구역)_04.관로공_00.배수설비공 3" xfId="34438"/>
    <cellStyle name="_입찰표지 _04.관로공(B구역)_04.관로공_00.배수설비공 4" xfId="34439"/>
    <cellStyle name="_입찰표지 _04.관로공(B구역)_04.관로공_00.배수설비공 5" xfId="34440"/>
    <cellStyle name="_입찰표지 _04.관로공(B구역)_04.관로공_00.배수설비공 6" xfId="34441"/>
    <cellStyle name="_입찰표지 _04.관로공(B구역)_04.관로공_00.배수설비공 7" xfId="34442"/>
    <cellStyle name="_입찰표지 _04.관로공(B구역)_04.관로공_00.배수설비공 8" xfId="34443"/>
    <cellStyle name="_입찰표지 _04.관로공(B구역)_04.관로공_01.관로공(주간)" xfId="7413"/>
    <cellStyle name="_입찰표지 _04.관로공(B구역)_04.관로공_01.관로공(주간) 2" xfId="34444"/>
    <cellStyle name="_입찰표지 _04.관로공(B구역)_04.관로공_01.관로공(주간) 3" xfId="34445"/>
    <cellStyle name="_입찰표지 _04.관로공(B구역)_04.관로공_01.관로공(주간) 4" xfId="34446"/>
    <cellStyle name="_입찰표지 _04.관로공(B구역)_04.관로공_01.관로공(주간) 5" xfId="34447"/>
    <cellStyle name="_입찰표지 _04.관로공(B구역)_04.관로공_01.관로공(주간) 6" xfId="34448"/>
    <cellStyle name="_입찰표지 _04.관로공(B구역)_04.관로공_01.관로공(주간) 7" xfId="34449"/>
    <cellStyle name="_입찰표지 _04.관로공(B구역)_04.관로공_01.관로공(주간) 8" xfId="34450"/>
    <cellStyle name="_입찰표지 _04.관로공(B구역)_04.관로공_01.관로공(주간)_013.관로공(일과)" xfId="7414"/>
    <cellStyle name="_입찰표지 _04.관로공(B구역)_04.관로공_01.관로공(주간)_013.관로공(일과) 2" xfId="34451"/>
    <cellStyle name="_입찰표지 _04.관로공(B구역)_04.관로공_01.관로공(주간)_013.관로공(일과) 3" xfId="34452"/>
    <cellStyle name="_입찰표지 _04.관로공(B구역)_04.관로공_01.관로공(주간)_013.관로공(일과) 4" xfId="34453"/>
    <cellStyle name="_입찰표지 _04.관로공(B구역)_04.관로공_01.관로공(주간)_013.관로공(일과) 5" xfId="34454"/>
    <cellStyle name="_입찰표지 _04.관로공(B구역)_04.관로공_01.관로공(주간)_013.관로공(일과) 6" xfId="34455"/>
    <cellStyle name="_입찰표지 _04.관로공(B구역)_04.관로공_01.관로공(주간)_013.관로공(일과) 7" xfId="34456"/>
    <cellStyle name="_입찰표지 _04.관로공(B구역)_04.관로공_01.관로공(주간)_013.관로공(일과) 8" xfId="34457"/>
    <cellStyle name="_입찰표지 _04.관로공(B구역)_04.관로공_01.관로공(주간)_013.관로공(화순)" xfId="7415"/>
    <cellStyle name="_입찰표지 _04.관로공(B구역)_04.관로공_01.관로공(주간)_013.관로공(화순) 2" xfId="34458"/>
    <cellStyle name="_입찰표지 _04.관로공(B구역)_04.관로공_01.관로공(주간)_013.관로공(화순) 3" xfId="34459"/>
    <cellStyle name="_입찰표지 _04.관로공(B구역)_04.관로공_01.관로공(주간)_013.관로공(화순) 4" xfId="34460"/>
    <cellStyle name="_입찰표지 _04.관로공(B구역)_04.관로공_01.관로공(주간)_013.관로공(화순) 5" xfId="34461"/>
    <cellStyle name="_입찰표지 _04.관로공(B구역)_04.관로공_01.관로공(주간)_013.관로공(화순) 6" xfId="34462"/>
    <cellStyle name="_입찰표지 _04.관로공(B구역)_04.관로공_01.관로공(주간)_013.관로공(화순) 7" xfId="34463"/>
    <cellStyle name="_입찰표지 _04.관로공(B구역)_04.관로공_01.관로공(주간)_013.관로공(화순) 8" xfId="34464"/>
    <cellStyle name="_입찰표지 _04.관로공(B구역)_04.관로공_01.관로공(주간)_03.관로공" xfId="7416"/>
    <cellStyle name="_입찰표지 _04.관로공(B구역)_04.관로공_01.관로공(주간)_03.관로공 2" xfId="34465"/>
    <cellStyle name="_입찰표지 _04.관로공(B구역)_04.관로공_01.관로공(주간)_03.관로공 3" xfId="34466"/>
    <cellStyle name="_입찰표지 _04.관로공(B구역)_04.관로공_01.관로공(주간)_03.관로공 4" xfId="34467"/>
    <cellStyle name="_입찰표지 _04.관로공(B구역)_04.관로공_01.관로공(주간)_03.관로공 5" xfId="34468"/>
    <cellStyle name="_입찰표지 _04.관로공(B구역)_04.관로공_01.관로공(주간)_03.관로공 6" xfId="34469"/>
    <cellStyle name="_입찰표지 _04.관로공(B구역)_04.관로공_01.관로공(주간)_03.관로공 7" xfId="34470"/>
    <cellStyle name="_입찰표지 _04.관로공(B구역)_04.관로공_01.관로공(주간)_03.관로공 8" xfId="34471"/>
    <cellStyle name="_입찰표지 _04.관로공(B구역)_04.관로공_01.관로공(주간)_관로공BOQ" xfId="7417"/>
    <cellStyle name="_입찰표지 _04.관로공(B구역)_04.관로공_01.관로공(주간)_관로공BOQ 2" xfId="34472"/>
    <cellStyle name="_입찰표지 _04.관로공(B구역)_04.관로공_01.관로공(주간)_관로공BOQ 3" xfId="34473"/>
    <cellStyle name="_입찰표지 _04.관로공(B구역)_04.관로공_01.관로공(주간)_관로공BOQ 4" xfId="34474"/>
    <cellStyle name="_입찰표지 _04.관로공(B구역)_04.관로공_01.관로공(주간)_관로공BOQ 5" xfId="34475"/>
    <cellStyle name="_입찰표지 _04.관로공(B구역)_04.관로공_01.관로공(주간)_관로공BOQ 6" xfId="34476"/>
    <cellStyle name="_입찰표지 _04.관로공(B구역)_04.관로공_01.관로공(주간)_관로공BOQ 7" xfId="34477"/>
    <cellStyle name="_입찰표지 _04.관로공(B구역)_04.관로공_01.관로공(주간)_관로공BOQ 8" xfId="34478"/>
    <cellStyle name="_입찰표지 _04.관로공(B구역)_04.관로공_01.관로공(주간)_관로수량집계" xfId="7418"/>
    <cellStyle name="_입찰표지 _04.관로공(B구역)_04.관로공_01.관로공(주간)_관로수량집계 2" xfId="34479"/>
    <cellStyle name="_입찰표지 _04.관로공(B구역)_04.관로공_01.관로공(주간)_관로수량집계 3" xfId="34480"/>
    <cellStyle name="_입찰표지 _04.관로공(B구역)_04.관로공_01.관로공(주간)_관로수량집계 4" xfId="34481"/>
    <cellStyle name="_입찰표지 _04.관로공(B구역)_04.관로공_01.관로공(주간)_관로수량집계 5" xfId="34482"/>
    <cellStyle name="_입찰표지 _04.관로공(B구역)_04.관로공_01.관로공(주간)_관로수량집계 6" xfId="34483"/>
    <cellStyle name="_입찰표지 _04.관로공(B구역)_04.관로공_01.관로공(주간)_관로수량집계 7" xfId="34484"/>
    <cellStyle name="_입찰표지 _04.관로공(B구역)_04.관로공_01.관로공(주간)_관로수량집계 8" xfId="34485"/>
    <cellStyle name="_입찰표지 _04.관로공(B구역)_04.관로공_01.관로공(주간)_내역적용수량" xfId="7419"/>
    <cellStyle name="_입찰표지 _04.관로공(B구역)_04.관로공_01.관로공(주간)_내역적용수량 2" xfId="34486"/>
    <cellStyle name="_입찰표지 _04.관로공(B구역)_04.관로공_01.관로공(주간)_내역적용수량 3" xfId="34487"/>
    <cellStyle name="_입찰표지 _04.관로공(B구역)_04.관로공_01.관로공(주간)_내역적용수량 4" xfId="34488"/>
    <cellStyle name="_입찰표지 _04.관로공(B구역)_04.관로공_01.관로공(주간)_내역적용수량 5" xfId="34489"/>
    <cellStyle name="_입찰표지 _04.관로공(B구역)_04.관로공_01.관로공(주간)_내역적용수량 6" xfId="34490"/>
    <cellStyle name="_입찰표지 _04.관로공(B구역)_04.관로공_01.관로공(주간)_내역적용수량 7" xfId="34491"/>
    <cellStyle name="_입찰표지 _04.관로공(B구역)_04.관로공_01.관로공(주간)_내역적용수량 8" xfId="34492"/>
    <cellStyle name="_입찰표지 _04.관로공(B구역)_04.관로공_01.관로공(주간-1구역)" xfId="7420"/>
    <cellStyle name="_입찰표지 _04.관로공(B구역)_04.관로공_01.관로공(주간-1구역) 2" xfId="34493"/>
    <cellStyle name="_입찰표지 _04.관로공(B구역)_04.관로공_01.관로공(주간-1구역) 3" xfId="34494"/>
    <cellStyle name="_입찰표지 _04.관로공(B구역)_04.관로공_01.관로공(주간-1구역) 4" xfId="34495"/>
    <cellStyle name="_입찰표지 _04.관로공(B구역)_04.관로공_01.관로공(주간-1구역) 5" xfId="34496"/>
    <cellStyle name="_입찰표지 _04.관로공(B구역)_04.관로공_01.관로공(주간-1구역) 6" xfId="34497"/>
    <cellStyle name="_입찰표지 _04.관로공(B구역)_04.관로공_01.관로공(주간-1구역) 7" xfId="34498"/>
    <cellStyle name="_입찰표지 _04.관로공(B구역)_04.관로공_01.관로공(주간-1구역) 8" xfId="34499"/>
    <cellStyle name="_입찰표지 _04.관로공(B구역)_04.관로공_01.관로공(주간-1구역)_013.관로공(일과)" xfId="7421"/>
    <cellStyle name="_입찰표지 _04.관로공(B구역)_04.관로공_01.관로공(주간-1구역)_013.관로공(일과) 2" xfId="34500"/>
    <cellStyle name="_입찰표지 _04.관로공(B구역)_04.관로공_01.관로공(주간-1구역)_013.관로공(일과) 3" xfId="34501"/>
    <cellStyle name="_입찰표지 _04.관로공(B구역)_04.관로공_01.관로공(주간-1구역)_013.관로공(일과) 4" xfId="34502"/>
    <cellStyle name="_입찰표지 _04.관로공(B구역)_04.관로공_01.관로공(주간-1구역)_013.관로공(일과) 5" xfId="34503"/>
    <cellStyle name="_입찰표지 _04.관로공(B구역)_04.관로공_01.관로공(주간-1구역)_013.관로공(일과) 6" xfId="34504"/>
    <cellStyle name="_입찰표지 _04.관로공(B구역)_04.관로공_01.관로공(주간-1구역)_013.관로공(일과) 7" xfId="34505"/>
    <cellStyle name="_입찰표지 _04.관로공(B구역)_04.관로공_01.관로공(주간-1구역)_013.관로공(일과) 8" xfId="34506"/>
    <cellStyle name="_입찰표지 _04.관로공(B구역)_04.관로공_01.관로공(주간-1구역)_013.관로공(화순)" xfId="7422"/>
    <cellStyle name="_입찰표지 _04.관로공(B구역)_04.관로공_01.관로공(주간-1구역)_013.관로공(화순) 2" xfId="34507"/>
    <cellStyle name="_입찰표지 _04.관로공(B구역)_04.관로공_01.관로공(주간-1구역)_013.관로공(화순) 3" xfId="34508"/>
    <cellStyle name="_입찰표지 _04.관로공(B구역)_04.관로공_01.관로공(주간-1구역)_013.관로공(화순) 4" xfId="34509"/>
    <cellStyle name="_입찰표지 _04.관로공(B구역)_04.관로공_01.관로공(주간-1구역)_013.관로공(화순) 5" xfId="34510"/>
    <cellStyle name="_입찰표지 _04.관로공(B구역)_04.관로공_01.관로공(주간-1구역)_013.관로공(화순) 6" xfId="34511"/>
    <cellStyle name="_입찰표지 _04.관로공(B구역)_04.관로공_01.관로공(주간-1구역)_013.관로공(화순) 7" xfId="34512"/>
    <cellStyle name="_입찰표지 _04.관로공(B구역)_04.관로공_01.관로공(주간-1구역)_013.관로공(화순) 8" xfId="34513"/>
    <cellStyle name="_입찰표지 _04.관로공(B구역)_04.관로공_01.관로공(주간-1구역)_03.관로공" xfId="7423"/>
    <cellStyle name="_입찰표지 _04.관로공(B구역)_04.관로공_01.관로공(주간-1구역)_03.관로공 2" xfId="34514"/>
    <cellStyle name="_입찰표지 _04.관로공(B구역)_04.관로공_01.관로공(주간-1구역)_03.관로공 3" xfId="34515"/>
    <cellStyle name="_입찰표지 _04.관로공(B구역)_04.관로공_01.관로공(주간-1구역)_03.관로공 4" xfId="34516"/>
    <cellStyle name="_입찰표지 _04.관로공(B구역)_04.관로공_01.관로공(주간-1구역)_03.관로공 5" xfId="34517"/>
    <cellStyle name="_입찰표지 _04.관로공(B구역)_04.관로공_01.관로공(주간-1구역)_03.관로공 6" xfId="34518"/>
    <cellStyle name="_입찰표지 _04.관로공(B구역)_04.관로공_01.관로공(주간-1구역)_03.관로공 7" xfId="34519"/>
    <cellStyle name="_입찰표지 _04.관로공(B구역)_04.관로공_01.관로공(주간-1구역)_03.관로공 8" xfId="34520"/>
    <cellStyle name="_입찰표지 _04.관로공(B구역)_04.관로공_01.관로공(주간-1구역)_관로공BOQ" xfId="7424"/>
    <cellStyle name="_입찰표지 _04.관로공(B구역)_04.관로공_01.관로공(주간-1구역)_관로공BOQ 2" xfId="34521"/>
    <cellStyle name="_입찰표지 _04.관로공(B구역)_04.관로공_01.관로공(주간-1구역)_관로공BOQ 3" xfId="34522"/>
    <cellStyle name="_입찰표지 _04.관로공(B구역)_04.관로공_01.관로공(주간-1구역)_관로공BOQ 4" xfId="34523"/>
    <cellStyle name="_입찰표지 _04.관로공(B구역)_04.관로공_01.관로공(주간-1구역)_관로공BOQ 5" xfId="34524"/>
    <cellStyle name="_입찰표지 _04.관로공(B구역)_04.관로공_01.관로공(주간-1구역)_관로공BOQ 6" xfId="34525"/>
    <cellStyle name="_입찰표지 _04.관로공(B구역)_04.관로공_01.관로공(주간-1구역)_관로공BOQ 7" xfId="34526"/>
    <cellStyle name="_입찰표지 _04.관로공(B구역)_04.관로공_01.관로공(주간-1구역)_관로공BOQ 8" xfId="34527"/>
    <cellStyle name="_입찰표지 _04.관로공(B구역)_04.관로공_01.관로공(주간-1구역)_관로수량집계" xfId="7425"/>
    <cellStyle name="_입찰표지 _04.관로공(B구역)_04.관로공_01.관로공(주간-1구역)_관로수량집계 2" xfId="34528"/>
    <cellStyle name="_입찰표지 _04.관로공(B구역)_04.관로공_01.관로공(주간-1구역)_관로수량집계 3" xfId="34529"/>
    <cellStyle name="_입찰표지 _04.관로공(B구역)_04.관로공_01.관로공(주간-1구역)_관로수량집계 4" xfId="34530"/>
    <cellStyle name="_입찰표지 _04.관로공(B구역)_04.관로공_01.관로공(주간-1구역)_관로수량집계 5" xfId="34531"/>
    <cellStyle name="_입찰표지 _04.관로공(B구역)_04.관로공_01.관로공(주간-1구역)_관로수량집계 6" xfId="34532"/>
    <cellStyle name="_입찰표지 _04.관로공(B구역)_04.관로공_01.관로공(주간-1구역)_관로수량집계 7" xfId="34533"/>
    <cellStyle name="_입찰표지 _04.관로공(B구역)_04.관로공_01.관로공(주간-1구역)_관로수량집계 8" xfId="34534"/>
    <cellStyle name="_입찰표지 _04.관로공(B구역)_04.관로공_01.관로공(주간-1구역)_내역적용수량" xfId="7426"/>
    <cellStyle name="_입찰표지 _04.관로공(B구역)_04.관로공_01.관로공(주간-1구역)_내역적용수량 2" xfId="34535"/>
    <cellStyle name="_입찰표지 _04.관로공(B구역)_04.관로공_01.관로공(주간-1구역)_내역적용수량 3" xfId="34536"/>
    <cellStyle name="_입찰표지 _04.관로공(B구역)_04.관로공_01.관로공(주간-1구역)_내역적용수량 4" xfId="34537"/>
    <cellStyle name="_입찰표지 _04.관로공(B구역)_04.관로공_01.관로공(주간-1구역)_내역적용수량 5" xfId="34538"/>
    <cellStyle name="_입찰표지 _04.관로공(B구역)_04.관로공_01.관로공(주간-1구역)_내역적용수량 6" xfId="34539"/>
    <cellStyle name="_입찰표지 _04.관로공(B구역)_04.관로공_01.관로공(주간-1구역)_내역적용수량 7" xfId="34540"/>
    <cellStyle name="_입찰표지 _04.관로공(B구역)_04.관로공_01.관로공(주간-1구역)_내역적용수량 8" xfId="34541"/>
    <cellStyle name="_입찰표지 _04.관로공(B구역)_04.관로공_04.관로공" xfId="7427"/>
    <cellStyle name="_입찰표지 _04.관로공(B구역)_04.관로공_04.관로공 2" xfId="7428"/>
    <cellStyle name="_입찰표지 _04.관로공(B구역)_04.관로공_04.관로공 3" xfId="34542"/>
    <cellStyle name="_입찰표지 _04.관로공(B구역)_04.관로공_04.관로공 4" xfId="34543"/>
    <cellStyle name="_입찰표지 _04.관로공(B구역)_04.관로공_04.관로공 5" xfId="34544"/>
    <cellStyle name="_입찰표지 _04.관로공(B구역)_04.관로공_04.관로공 6" xfId="34545"/>
    <cellStyle name="_입찰표지 _04.관로공(B구역)_04.관로공_04.관로공 7" xfId="34546"/>
    <cellStyle name="_입찰표지 _04.관로공(B구역)_04.관로공_04.관로공 8" xfId="34547"/>
    <cellStyle name="_입찰표지 _04.관로공(B구역)_04.관로공_04.관로공(양마단지)" xfId="7429"/>
    <cellStyle name="_입찰표지 _04.관로공(B구역)_04.관로공_04.관로공(양마단지) 2" xfId="34548"/>
    <cellStyle name="_입찰표지 _04.관로공(B구역)_04.관로공_04.관로공(양마단지) 3" xfId="34549"/>
    <cellStyle name="_입찰표지 _04.관로공(B구역)_04.관로공_04.관로공(양마단지) 4" xfId="34550"/>
    <cellStyle name="_입찰표지 _04.관로공(B구역)_04.관로공_04.관로공(양마단지) 5" xfId="34551"/>
    <cellStyle name="_입찰표지 _04.관로공(B구역)_04.관로공_04.관로공(양마단지) 6" xfId="34552"/>
    <cellStyle name="_입찰표지 _04.관로공(B구역)_04.관로공_04.관로공(양마단지) 7" xfId="34553"/>
    <cellStyle name="_입찰표지 _04.관로공(B구역)_04.관로공_04.관로공(양마단지) 8" xfId="34554"/>
    <cellStyle name="_입찰표지 _04.관로공(B구역)_04.관로공_04.관로공(양마단지)_013.관로공(일과)" xfId="7430"/>
    <cellStyle name="_입찰표지 _04.관로공(B구역)_04.관로공_04.관로공(양마단지)_013.관로공(일과) 2" xfId="34555"/>
    <cellStyle name="_입찰표지 _04.관로공(B구역)_04.관로공_04.관로공(양마단지)_013.관로공(일과) 3" xfId="34556"/>
    <cellStyle name="_입찰표지 _04.관로공(B구역)_04.관로공_04.관로공(양마단지)_013.관로공(일과) 4" xfId="34557"/>
    <cellStyle name="_입찰표지 _04.관로공(B구역)_04.관로공_04.관로공(양마단지)_013.관로공(일과) 5" xfId="34558"/>
    <cellStyle name="_입찰표지 _04.관로공(B구역)_04.관로공_04.관로공(양마단지)_013.관로공(일과) 6" xfId="34559"/>
    <cellStyle name="_입찰표지 _04.관로공(B구역)_04.관로공_04.관로공(양마단지)_013.관로공(일과) 7" xfId="34560"/>
    <cellStyle name="_입찰표지 _04.관로공(B구역)_04.관로공_04.관로공(양마단지)_013.관로공(일과) 8" xfId="34561"/>
    <cellStyle name="_입찰표지 _04.관로공(B구역)_04.관로공_04.관로공(양마단지)_013.관로공(화순)" xfId="7431"/>
    <cellStyle name="_입찰표지 _04.관로공(B구역)_04.관로공_04.관로공(양마단지)_013.관로공(화순) 2" xfId="34562"/>
    <cellStyle name="_입찰표지 _04.관로공(B구역)_04.관로공_04.관로공(양마단지)_013.관로공(화순) 3" xfId="34563"/>
    <cellStyle name="_입찰표지 _04.관로공(B구역)_04.관로공_04.관로공(양마단지)_013.관로공(화순) 4" xfId="34564"/>
    <cellStyle name="_입찰표지 _04.관로공(B구역)_04.관로공_04.관로공(양마단지)_013.관로공(화순) 5" xfId="34565"/>
    <cellStyle name="_입찰표지 _04.관로공(B구역)_04.관로공_04.관로공(양마단지)_013.관로공(화순) 6" xfId="34566"/>
    <cellStyle name="_입찰표지 _04.관로공(B구역)_04.관로공_04.관로공(양마단지)_013.관로공(화순) 7" xfId="34567"/>
    <cellStyle name="_입찰표지 _04.관로공(B구역)_04.관로공_04.관로공(양마단지)_013.관로공(화순) 8" xfId="34568"/>
    <cellStyle name="_입찰표지 _04.관로공(B구역)_04.관로공_04.관로공(양마단지)_03.관로공" xfId="7432"/>
    <cellStyle name="_입찰표지 _04.관로공(B구역)_04.관로공_04.관로공(양마단지)_03.관로공 2" xfId="34569"/>
    <cellStyle name="_입찰표지 _04.관로공(B구역)_04.관로공_04.관로공(양마단지)_03.관로공 3" xfId="34570"/>
    <cellStyle name="_입찰표지 _04.관로공(B구역)_04.관로공_04.관로공(양마단지)_03.관로공 4" xfId="34571"/>
    <cellStyle name="_입찰표지 _04.관로공(B구역)_04.관로공_04.관로공(양마단지)_03.관로공 5" xfId="34572"/>
    <cellStyle name="_입찰표지 _04.관로공(B구역)_04.관로공_04.관로공(양마단지)_03.관로공 6" xfId="34573"/>
    <cellStyle name="_입찰표지 _04.관로공(B구역)_04.관로공_04.관로공(양마단지)_03.관로공 7" xfId="34574"/>
    <cellStyle name="_입찰표지 _04.관로공(B구역)_04.관로공_04.관로공(양마단지)_03.관로공 8" xfId="34575"/>
    <cellStyle name="_입찰표지 _04.관로공(B구역)_04.관로공_04.관로공(양마단지)_관로공BOQ" xfId="7433"/>
    <cellStyle name="_입찰표지 _04.관로공(B구역)_04.관로공_04.관로공(양마단지)_관로공BOQ 2" xfId="34576"/>
    <cellStyle name="_입찰표지 _04.관로공(B구역)_04.관로공_04.관로공(양마단지)_관로공BOQ 3" xfId="34577"/>
    <cellStyle name="_입찰표지 _04.관로공(B구역)_04.관로공_04.관로공(양마단지)_관로공BOQ 4" xfId="34578"/>
    <cellStyle name="_입찰표지 _04.관로공(B구역)_04.관로공_04.관로공(양마단지)_관로공BOQ 5" xfId="34579"/>
    <cellStyle name="_입찰표지 _04.관로공(B구역)_04.관로공_04.관로공(양마단지)_관로공BOQ 6" xfId="34580"/>
    <cellStyle name="_입찰표지 _04.관로공(B구역)_04.관로공_04.관로공(양마단지)_관로공BOQ 7" xfId="34581"/>
    <cellStyle name="_입찰표지 _04.관로공(B구역)_04.관로공_04.관로공(양마단지)_관로공BOQ 8" xfId="34582"/>
    <cellStyle name="_입찰표지 _04.관로공(B구역)_04.관로공_04.관로공(양마단지)_관로수량집계" xfId="7434"/>
    <cellStyle name="_입찰표지 _04.관로공(B구역)_04.관로공_04.관로공(양마단지)_관로수량집계 2" xfId="34583"/>
    <cellStyle name="_입찰표지 _04.관로공(B구역)_04.관로공_04.관로공(양마단지)_관로수량집계 3" xfId="34584"/>
    <cellStyle name="_입찰표지 _04.관로공(B구역)_04.관로공_04.관로공(양마단지)_관로수량집계 4" xfId="34585"/>
    <cellStyle name="_입찰표지 _04.관로공(B구역)_04.관로공_04.관로공(양마단지)_관로수량집계 5" xfId="34586"/>
    <cellStyle name="_입찰표지 _04.관로공(B구역)_04.관로공_04.관로공(양마단지)_관로수량집계 6" xfId="34587"/>
    <cellStyle name="_입찰표지 _04.관로공(B구역)_04.관로공_04.관로공(양마단지)_관로수량집계 7" xfId="34588"/>
    <cellStyle name="_입찰표지 _04.관로공(B구역)_04.관로공_04.관로공(양마단지)_관로수량집계 8" xfId="34589"/>
    <cellStyle name="_입찰표지 _04.관로공(B구역)_04.관로공_04.관로공(양마단지)_내역적용수량" xfId="7435"/>
    <cellStyle name="_입찰표지 _04.관로공(B구역)_04.관로공_04.관로공(양마단지)_내역적용수량 2" xfId="34590"/>
    <cellStyle name="_입찰표지 _04.관로공(B구역)_04.관로공_04.관로공(양마단지)_내역적용수량 3" xfId="34591"/>
    <cellStyle name="_입찰표지 _04.관로공(B구역)_04.관로공_04.관로공(양마단지)_내역적용수량 4" xfId="34592"/>
    <cellStyle name="_입찰표지 _04.관로공(B구역)_04.관로공_04.관로공(양마단지)_내역적용수량 5" xfId="34593"/>
    <cellStyle name="_입찰표지 _04.관로공(B구역)_04.관로공_04.관로공(양마단지)_내역적용수량 6" xfId="34594"/>
    <cellStyle name="_입찰표지 _04.관로공(B구역)_04.관로공_04.관로공(양마단지)_내역적용수량 7" xfId="34595"/>
    <cellStyle name="_입찰표지 _04.관로공(B구역)_04.관로공_04.관로공(양마단지)_내역적용수량 8" xfId="34596"/>
    <cellStyle name="_입찰표지 _04.관로공(B구역)_04.관로공_04.관로공_00.배수설비공" xfId="7436"/>
    <cellStyle name="_입찰표지 _04.관로공(B구역)_04.관로공_04.관로공_00.배수설비공 2" xfId="34597"/>
    <cellStyle name="_입찰표지 _04.관로공(B구역)_04.관로공_04.관로공_00.배수설비공 3" xfId="34598"/>
    <cellStyle name="_입찰표지 _04.관로공(B구역)_04.관로공_04.관로공_00.배수설비공 4" xfId="34599"/>
    <cellStyle name="_입찰표지 _04.관로공(B구역)_04.관로공_04.관로공_00.배수설비공 5" xfId="34600"/>
    <cellStyle name="_입찰표지 _04.관로공(B구역)_04.관로공_04.관로공_00.배수설비공 6" xfId="34601"/>
    <cellStyle name="_입찰표지 _04.관로공(B구역)_04.관로공_04.관로공_00.배수설비공 7" xfId="34602"/>
    <cellStyle name="_입찰표지 _04.관로공(B구역)_04.관로공_04.관로공_00.배수설비공 8" xfId="34603"/>
    <cellStyle name="_입찰표지 _04.관로공(B구역)_04.관로공_04.관로공_013.관로공(일과)" xfId="7437"/>
    <cellStyle name="_입찰표지 _04.관로공(B구역)_04.관로공_04.관로공_013.관로공(일과) 2" xfId="34604"/>
    <cellStyle name="_입찰표지 _04.관로공(B구역)_04.관로공_04.관로공_013.관로공(일과) 3" xfId="34605"/>
    <cellStyle name="_입찰표지 _04.관로공(B구역)_04.관로공_04.관로공_013.관로공(일과) 4" xfId="34606"/>
    <cellStyle name="_입찰표지 _04.관로공(B구역)_04.관로공_04.관로공_013.관로공(일과) 5" xfId="34607"/>
    <cellStyle name="_입찰표지 _04.관로공(B구역)_04.관로공_04.관로공_013.관로공(일과) 6" xfId="34608"/>
    <cellStyle name="_입찰표지 _04.관로공(B구역)_04.관로공_04.관로공_013.관로공(일과) 7" xfId="34609"/>
    <cellStyle name="_입찰표지 _04.관로공(B구역)_04.관로공_04.관로공_013.관로공(일과) 8" xfId="34610"/>
    <cellStyle name="_입찰표지 _04.관로공(B구역)_04.관로공_04.관로공_013.관로공(화순)" xfId="7438"/>
    <cellStyle name="_입찰표지 _04.관로공(B구역)_04.관로공_04.관로공_013.관로공(화순) 2" xfId="34611"/>
    <cellStyle name="_입찰표지 _04.관로공(B구역)_04.관로공_04.관로공_013.관로공(화순) 3" xfId="34612"/>
    <cellStyle name="_입찰표지 _04.관로공(B구역)_04.관로공_04.관로공_013.관로공(화순) 4" xfId="34613"/>
    <cellStyle name="_입찰표지 _04.관로공(B구역)_04.관로공_04.관로공_013.관로공(화순) 5" xfId="34614"/>
    <cellStyle name="_입찰표지 _04.관로공(B구역)_04.관로공_04.관로공_013.관로공(화순) 6" xfId="34615"/>
    <cellStyle name="_입찰표지 _04.관로공(B구역)_04.관로공_04.관로공_013.관로공(화순) 7" xfId="34616"/>
    <cellStyle name="_입찰표지 _04.관로공(B구역)_04.관로공_04.관로공_013.관로공(화순) 8" xfId="34617"/>
    <cellStyle name="_입찰표지 _04.관로공(B구역)_04.관로공_04.관로공_02.토공" xfId="7439"/>
    <cellStyle name="_입찰표지 _04.관로공(B구역)_04.관로공_04.관로공_02.토공 2" xfId="34618"/>
    <cellStyle name="_입찰표지 _04.관로공(B구역)_04.관로공_04.관로공_02.토공 3" xfId="34619"/>
    <cellStyle name="_입찰표지 _04.관로공(B구역)_04.관로공_04.관로공_02.토공 4" xfId="34620"/>
    <cellStyle name="_입찰표지 _04.관로공(B구역)_04.관로공_04.관로공_02.토공 5" xfId="34621"/>
    <cellStyle name="_입찰표지 _04.관로공(B구역)_04.관로공_04.관로공_02.토공 6" xfId="34622"/>
    <cellStyle name="_입찰표지 _04.관로공(B구역)_04.관로공_04.관로공_02.토공 7" xfId="34623"/>
    <cellStyle name="_입찰표지 _04.관로공(B구역)_04.관로공_04.관로공_02.토공 8" xfId="34624"/>
    <cellStyle name="_입찰표지 _04.관로공(B구역)_04.관로공_04.관로공_03.관로공" xfId="7440"/>
    <cellStyle name="_입찰표지 _04.관로공(B구역)_04.관로공_04.관로공_03.관로공 2" xfId="34625"/>
    <cellStyle name="_입찰표지 _04.관로공(B구역)_04.관로공_04.관로공_03.관로공 3" xfId="34626"/>
    <cellStyle name="_입찰표지 _04.관로공(B구역)_04.관로공_04.관로공_03.관로공 4" xfId="34627"/>
    <cellStyle name="_입찰표지 _04.관로공(B구역)_04.관로공_04.관로공_03.관로공 5" xfId="34628"/>
    <cellStyle name="_입찰표지 _04.관로공(B구역)_04.관로공_04.관로공_03.관로공 6" xfId="34629"/>
    <cellStyle name="_입찰표지 _04.관로공(B구역)_04.관로공_04.관로공_03.관로공 7" xfId="34630"/>
    <cellStyle name="_입찰표지 _04.관로공(B구역)_04.관로공_04.관로공_03.관로공 8" xfId="34631"/>
    <cellStyle name="_입찰표지 _04.관로공(B구역)_04.관로공_04.관로공_관로공BOQ" xfId="7441"/>
    <cellStyle name="_입찰표지 _04.관로공(B구역)_04.관로공_04.관로공_관로공BOQ 2" xfId="34632"/>
    <cellStyle name="_입찰표지 _04.관로공(B구역)_04.관로공_04.관로공_관로공BOQ 3" xfId="34633"/>
    <cellStyle name="_입찰표지 _04.관로공(B구역)_04.관로공_04.관로공_관로공BOQ 4" xfId="34634"/>
    <cellStyle name="_입찰표지 _04.관로공(B구역)_04.관로공_04.관로공_관로공BOQ 5" xfId="34635"/>
    <cellStyle name="_입찰표지 _04.관로공(B구역)_04.관로공_04.관로공_관로공BOQ 6" xfId="34636"/>
    <cellStyle name="_입찰표지 _04.관로공(B구역)_04.관로공_04.관로공_관로공BOQ 7" xfId="34637"/>
    <cellStyle name="_입찰표지 _04.관로공(B구역)_04.관로공_04.관로공_관로공BOQ 8" xfId="34638"/>
    <cellStyle name="_입찰표지 _04.관로공(B구역)_04.관로공_04.관로공_관로수량집계" xfId="7442"/>
    <cellStyle name="_입찰표지 _04.관로공(B구역)_04.관로공_04.관로공_관로수량집계 2" xfId="34639"/>
    <cellStyle name="_입찰표지 _04.관로공(B구역)_04.관로공_04.관로공_관로수량집계 3" xfId="34640"/>
    <cellStyle name="_입찰표지 _04.관로공(B구역)_04.관로공_04.관로공_관로수량집계 4" xfId="34641"/>
    <cellStyle name="_입찰표지 _04.관로공(B구역)_04.관로공_04.관로공_관로수량집계 5" xfId="34642"/>
    <cellStyle name="_입찰표지 _04.관로공(B구역)_04.관로공_04.관로공_관로수량집계 6" xfId="34643"/>
    <cellStyle name="_입찰표지 _04.관로공(B구역)_04.관로공_04.관로공_관로수량집계 7" xfId="34644"/>
    <cellStyle name="_입찰표지 _04.관로공(B구역)_04.관로공_04.관로공_관로수량집계 8" xfId="34645"/>
    <cellStyle name="_입찰표지 _04.관로공(B구역)_04.관로공_04.관로공_내역적용수량" xfId="7443"/>
    <cellStyle name="_입찰표지 _04.관로공(B구역)_04.관로공_04.관로공_내역적용수량 2" xfId="34646"/>
    <cellStyle name="_입찰표지 _04.관로공(B구역)_04.관로공_04.관로공_내역적용수량 3" xfId="34647"/>
    <cellStyle name="_입찰표지 _04.관로공(B구역)_04.관로공_04.관로공_내역적용수량 4" xfId="34648"/>
    <cellStyle name="_입찰표지 _04.관로공(B구역)_04.관로공_04.관로공_내역적용수량 5" xfId="34649"/>
    <cellStyle name="_입찰표지 _04.관로공(B구역)_04.관로공_04.관로공_내역적용수량 6" xfId="34650"/>
    <cellStyle name="_입찰표지 _04.관로공(B구역)_04.관로공_04.관로공_내역적용수량 7" xfId="34651"/>
    <cellStyle name="_입찰표지 _04.관로공(B구역)_04.관로공_04.관로공_내역적용수량 8" xfId="34652"/>
    <cellStyle name="_입찰표지 _04.관로공(B구역)_041.부대공(화순)" xfId="7444"/>
    <cellStyle name="_입찰표지 _04.관로공(B구역)_041.부대공(화순) 2" xfId="34653"/>
    <cellStyle name="_입찰표지 _04.관로공(B구역)_041.부대공(화순) 3" xfId="34654"/>
    <cellStyle name="_입찰표지 _04.관로공(B구역)_041.부대공(화순) 4" xfId="34655"/>
    <cellStyle name="_입찰표지 _04.관로공(B구역)_041.부대공(화순) 5" xfId="34656"/>
    <cellStyle name="_입찰표지 _04.관로공(B구역)_041.부대공(화순) 6" xfId="34657"/>
    <cellStyle name="_입찰표지 _04.관로공(B구역)_041.부대공(화순) 7" xfId="34658"/>
    <cellStyle name="_입찰표지 _04.관로공(B구역)_041.부대공(화순) 8" xfId="34659"/>
    <cellStyle name="_입찰표지 _04.관로공(B구역)_관로공BOQ" xfId="7445"/>
    <cellStyle name="_입찰표지 _04.관로공(B구역)_관로공BOQ 2" xfId="34660"/>
    <cellStyle name="_입찰표지 _04.관로공(B구역)_관로공BOQ 3" xfId="34661"/>
    <cellStyle name="_입찰표지 _04.관로공(B구역)_관로공BOQ 4" xfId="34662"/>
    <cellStyle name="_입찰표지 _04.관로공(B구역)_관로공BOQ 5" xfId="34663"/>
    <cellStyle name="_입찰표지 _04.관로공(B구역)_관로공BOQ 6" xfId="34664"/>
    <cellStyle name="_입찰표지 _04.관로공(B구역)_관로공BOQ 7" xfId="34665"/>
    <cellStyle name="_입찰표지 _04.관로공(B구역)_관로공BOQ 8" xfId="34666"/>
    <cellStyle name="_입찰표지 _04.관로공(B구역)_관로수량집계" xfId="7446"/>
    <cellStyle name="_입찰표지 _04.관로공(B구역)_관로수량집계 2" xfId="34667"/>
    <cellStyle name="_입찰표지 _04.관로공(B구역)_관로수량집계 3" xfId="34668"/>
    <cellStyle name="_입찰표지 _04.관로공(B구역)_관로수량집계 4" xfId="34669"/>
    <cellStyle name="_입찰표지 _04.관로공(B구역)_관로수량집계 5" xfId="34670"/>
    <cellStyle name="_입찰표지 _04.관로공(B구역)_관로수량집계 6" xfId="34671"/>
    <cellStyle name="_입찰표지 _04.관로공(B구역)_관로수량집계 7" xfId="34672"/>
    <cellStyle name="_입찰표지 _04.관로공(B구역)_관로수량집계 8" xfId="34673"/>
    <cellStyle name="_입찰표지 _04.관로공(B구역)_내역적용수량" xfId="7447"/>
    <cellStyle name="_입찰표지 _04.관로공(B구역)_내역적용수량 2" xfId="34674"/>
    <cellStyle name="_입찰표지 _04.관로공(B구역)_내역적용수량 3" xfId="34675"/>
    <cellStyle name="_입찰표지 _04.관로공(B구역)_내역적용수량 4" xfId="34676"/>
    <cellStyle name="_입찰표지 _04.관로공(B구역)_내역적용수량 5" xfId="34677"/>
    <cellStyle name="_입찰표지 _04.관로공(B구역)_내역적용수량 6" xfId="34678"/>
    <cellStyle name="_입찰표지 _04.관로공(B구역)_내역적용수량 7" xfId="34679"/>
    <cellStyle name="_입찰표지 _04.관로공(B구역)_내역적용수량 8" xfId="34680"/>
    <cellStyle name="_입찰표지 _04.관로공(C구역)" xfId="7448"/>
    <cellStyle name="_입찰표지 _04.관로공(C구역) 2" xfId="7449"/>
    <cellStyle name="_입찰표지 _04.관로공(C구역) 3" xfId="34681"/>
    <cellStyle name="_입찰표지 _04.관로공(C구역) 4" xfId="34682"/>
    <cellStyle name="_입찰표지 _04.관로공(C구역) 5" xfId="34683"/>
    <cellStyle name="_입찰표지 _04.관로공(C구역) 6" xfId="34684"/>
    <cellStyle name="_입찰표지 _04.관로공(C구역) 7" xfId="34685"/>
    <cellStyle name="_입찰표지 _04.관로공(C구역) 8" xfId="34686"/>
    <cellStyle name="_입찰표지 _04.관로공(C구역)_00.배수설비공" xfId="7450"/>
    <cellStyle name="_입찰표지 _04.관로공(C구역)_00.배수설비공 2" xfId="34687"/>
    <cellStyle name="_입찰표지 _04.관로공(C구역)_00.배수설비공 3" xfId="34688"/>
    <cellStyle name="_입찰표지 _04.관로공(C구역)_00.배수설비공 4" xfId="34689"/>
    <cellStyle name="_입찰표지 _04.관로공(C구역)_00.배수설비공 5" xfId="34690"/>
    <cellStyle name="_입찰표지 _04.관로공(C구역)_00.배수설비공 6" xfId="34691"/>
    <cellStyle name="_입찰표지 _04.관로공(C구역)_00.배수설비공 7" xfId="34692"/>
    <cellStyle name="_입찰표지 _04.관로공(C구역)_00.배수설비공 8" xfId="34693"/>
    <cellStyle name="_입찰표지 _04.관로공(C구역)_01.가정배수관" xfId="7451"/>
    <cellStyle name="_입찰표지 _04.관로공(C구역)_01.가정배수관 2" xfId="34694"/>
    <cellStyle name="_입찰표지 _04.관로공(C구역)_01.가정배수관 3" xfId="34695"/>
    <cellStyle name="_입찰표지 _04.관로공(C구역)_01.가정배수관 4" xfId="34696"/>
    <cellStyle name="_입찰표지 _04.관로공(C구역)_01.가정배수관 5" xfId="34697"/>
    <cellStyle name="_입찰표지 _04.관로공(C구역)_01.가정배수관 6" xfId="34698"/>
    <cellStyle name="_입찰표지 _04.관로공(C구역)_01.가정배수관 7" xfId="34699"/>
    <cellStyle name="_입찰표지 _04.관로공(C구역)_01.가정배수관 8" xfId="34700"/>
    <cellStyle name="_입찰표지 _04.관로공(C구역)_01.맨홀공(1-1공구)" xfId="7452"/>
    <cellStyle name="_입찰표지 _04.관로공(C구역)_01.맨홀공(1-1공구) 2" xfId="34701"/>
    <cellStyle name="_입찰표지 _04.관로공(C구역)_01.맨홀공(1-1공구) 3" xfId="34702"/>
    <cellStyle name="_입찰표지 _04.관로공(C구역)_01.맨홀공(1-1공구) 4" xfId="34703"/>
    <cellStyle name="_입찰표지 _04.관로공(C구역)_01.맨홀공(1-1공구) 5" xfId="34704"/>
    <cellStyle name="_입찰표지 _04.관로공(C구역)_01.맨홀공(1-1공구) 6" xfId="34705"/>
    <cellStyle name="_입찰표지 _04.관로공(C구역)_01.맨홀공(1-1공구) 7" xfId="34706"/>
    <cellStyle name="_입찰표지 _04.관로공(C구역)_01.맨홀공(1-1공구) 8" xfId="34707"/>
    <cellStyle name="_입찰표지 _04.관로공(C구역)_013.관로공(일과)" xfId="7453"/>
    <cellStyle name="_입찰표지 _04.관로공(C구역)_013.관로공(일과) 2" xfId="34708"/>
    <cellStyle name="_입찰표지 _04.관로공(C구역)_013.관로공(일과) 3" xfId="34709"/>
    <cellStyle name="_입찰표지 _04.관로공(C구역)_013.관로공(일과) 4" xfId="34710"/>
    <cellStyle name="_입찰표지 _04.관로공(C구역)_013.관로공(일과) 5" xfId="34711"/>
    <cellStyle name="_입찰표지 _04.관로공(C구역)_013.관로공(일과) 6" xfId="34712"/>
    <cellStyle name="_입찰표지 _04.관로공(C구역)_013.관로공(일과) 7" xfId="34713"/>
    <cellStyle name="_입찰표지 _04.관로공(C구역)_013.관로공(일과) 8" xfId="34714"/>
    <cellStyle name="_입찰표지 _04.관로공(C구역)_013.관로공(화순)" xfId="7454"/>
    <cellStyle name="_입찰표지 _04.관로공(C구역)_013.관로공(화순) 2" xfId="34715"/>
    <cellStyle name="_입찰표지 _04.관로공(C구역)_013.관로공(화순) 3" xfId="34716"/>
    <cellStyle name="_입찰표지 _04.관로공(C구역)_013.관로공(화순) 4" xfId="34717"/>
    <cellStyle name="_입찰표지 _04.관로공(C구역)_013.관로공(화순) 5" xfId="34718"/>
    <cellStyle name="_입찰표지 _04.관로공(C구역)_013.관로공(화순) 6" xfId="34719"/>
    <cellStyle name="_입찰표지 _04.관로공(C구역)_013.관로공(화순) 7" xfId="34720"/>
    <cellStyle name="_입찰표지 _04.관로공(C구역)_013.관로공(화순) 8" xfId="34721"/>
    <cellStyle name="_입찰표지 _04.관로공(C구역)_017.포장공(하모)" xfId="7455"/>
    <cellStyle name="_입찰표지 _04.관로공(C구역)_017.포장공(하모) 2" xfId="34722"/>
    <cellStyle name="_입찰표지 _04.관로공(C구역)_017.포장공(하모) 3" xfId="34723"/>
    <cellStyle name="_입찰표지 _04.관로공(C구역)_017.포장공(하모) 4" xfId="34724"/>
    <cellStyle name="_입찰표지 _04.관로공(C구역)_017.포장공(하모) 5" xfId="34725"/>
    <cellStyle name="_입찰표지 _04.관로공(C구역)_017.포장공(하모) 6" xfId="34726"/>
    <cellStyle name="_입찰표지 _04.관로공(C구역)_017.포장공(하모) 7" xfId="34727"/>
    <cellStyle name="_입찰표지 _04.관로공(C구역)_017.포장공(하모) 8" xfId="34728"/>
    <cellStyle name="_입찰표지 _04.관로공(C구역)_02.오수연결관" xfId="7456"/>
    <cellStyle name="_입찰표지 _04.관로공(C구역)_02.오수연결관 2" xfId="34729"/>
    <cellStyle name="_입찰표지 _04.관로공(C구역)_02.오수연결관 3" xfId="34730"/>
    <cellStyle name="_입찰표지 _04.관로공(C구역)_02.오수연결관 4" xfId="34731"/>
    <cellStyle name="_입찰표지 _04.관로공(C구역)_02.오수연결관 5" xfId="34732"/>
    <cellStyle name="_입찰표지 _04.관로공(C구역)_02.오수연결관 6" xfId="34733"/>
    <cellStyle name="_입찰표지 _04.관로공(C구역)_02.오수연결관 7" xfId="34734"/>
    <cellStyle name="_입찰표지 _04.관로공(C구역)_02.오수연결관 8" xfId="34735"/>
    <cellStyle name="_입찰표지 _04.관로공(C구역)_02.오수연결관공" xfId="7457"/>
    <cellStyle name="_입찰표지 _04.관로공(C구역)_02.오수연결관공 2" xfId="34736"/>
    <cellStyle name="_입찰표지 _04.관로공(C구역)_02.오수연결관공 3" xfId="34737"/>
    <cellStyle name="_입찰표지 _04.관로공(C구역)_02.오수연결관공 4" xfId="34738"/>
    <cellStyle name="_입찰표지 _04.관로공(C구역)_02.오수연결관공 5" xfId="34739"/>
    <cellStyle name="_입찰표지 _04.관로공(C구역)_02.오수연결관공 6" xfId="34740"/>
    <cellStyle name="_입찰표지 _04.관로공(C구역)_02.오수연결관공 7" xfId="34741"/>
    <cellStyle name="_입찰표지 _04.관로공(C구역)_02.오수연결관공 8" xfId="34742"/>
    <cellStyle name="_입찰표지 _04.관로공(C구역)_02.토공" xfId="7458"/>
    <cellStyle name="_입찰표지 _04.관로공(C구역)_02.토공 2" xfId="34743"/>
    <cellStyle name="_입찰표지 _04.관로공(C구역)_02.토공 3" xfId="34744"/>
    <cellStyle name="_입찰표지 _04.관로공(C구역)_02.토공 4" xfId="34745"/>
    <cellStyle name="_입찰표지 _04.관로공(C구역)_02.토공 5" xfId="34746"/>
    <cellStyle name="_입찰표지 _04.관로공(C구역)_02.토공 6" xfId="34747"/>
    <cellStyle name="_입찰표지 _04.관로공(C구역)_02.토공 7" xfId="34748"/>
    <cellStyle name="_입찰표지 _04.관로공(C구역)_02.토공 8" xfId="34749"/>
    <cellStyle name="_입찰표지 _04.관로공(C구역)_03.관로공" xfId="7459"/>
    <cellStyle name="_입찰표지 _04.관로공(C구역)_03.관로공 2" xfId="34750"/>
    <cellStyle name="_입찰표지 _04.관로공(C구역)_03.관로공 3" xfId="34751"/>
    <cellStyle name="_입찰표지 _04.관로공(C구역)_03.관로공 4" xfId="34752"/>
    <cellStyle name="_입찰표지 _04.관로공(C구역)_03.관로공 5" xfId="34753"/>
    <cellStyle name="_입찰표지 _04.관로공(C구역)_03.관로공 6" xfId="34754"/>
    <cellStyle name="_입찰표지 _04.관로공(C구역)_03.관로공 7" xfId="34755"/>
    <cellStyle name="_입찰표지 _04.관로공(C구역)_03.관로공 8" xfId="34756"/>
    <cellStyle name="_입찰표지 _04.관로공(C구역)_032.가정배수관" xfId="7460"/>
    <cellStyle name="_입찰표지 _04.관로공(C구역)_032.가정배수관 2" xfId="34757"/>
    <cellStyle name="_입찰표지 _04.관로공(C구역)_032.가정배수관 3" xfId="34758"/>
    <cellStyle name="_입찰표지 _04.관로공(C구역)_032.가정배수관 4" xfId="34759"/>
    <cellStyle name="_입찰표지 _04.관로공(C구역)_032.가정배수관 5" xfId="34760"/>
    <cellStyle name="_입찰표지 _04.관로공(C구역)_032.가정배수관 6" xfId="34761"/>
    <cellStyle name="_입찰표지 _04.관로공(C구역)_032.가정배수관 7" xfId="34762"/>
    <cellStyle name="_입찰표지 _04.관로공(C구역)_032.가정배수관 8" xfId="34763"/>
    <cellStyle name="_입찰표지 _04.관로공(C구역)_033.오수연결관(영락)" xfId="7461"/>
    <cellStyle name="_입찰표지 _04.관로공(C구역)_033.오수연결관(영락) 2" xfId="34764"/>
    <cellStyle name="_입찰표지 _04.관로공(C구역)_033.오수연결관(영락) 3" xfId="34765"/>
    <cellStyle name="_입찰표지 _04.관로공(C구역)_033.오수연결관(영락) 4" xfId="34766"/>
    <cellStyle name="_입찰표지 _04.관로공(C구역)_033.오수연결관(영락) 5" xfId="34767"/>
    <cellStyle name="_입찰표지 _04.관로공(C구역)_033.오수연결관(영락) 6" xfId="34768"/>
    <cellStyle name="_입찰표지 _04.관로공(C구역)_033.오수연결관(영락) 7" xfId="34769"/>
    <cellStyle name="_입찰표지 _04.관로공(C구역)_033.오수연결관(영락) 8" xfId="34770"/>
    <cellStyle name="_입찰표지 _04.관로공(C구역)_033.오수연결관(일과)" xfId="7462"/>
    <cellStyle name="_입찰표지 _04.관로공(C구역)_033.오수연결관(일과) 2" xfId="34771"/>
    <cellStyle name="_입찰표지 _04.관로공(C구역)_033.오수연결관(일과) 3" xfId="34772"/>
    <cellStyle name="_입찰표지 _04.관로공(C구역)_033.오수연결관(일과) 4" xfId="34773"/>
    <cellStyle name="_입찰표지 _04.관로공(C구역)_033.오수연결관(일과) 5" xfId="34774"/>
    <cellStyle name="_입찰표지 _04.관로공(C구역)_033.오수연결관(일과) 6" xfId="34775"/>
    <cellStyle name="_입찰표지 _04.관로공(C구역)_033.오수연결관(일과) 7" xfId="34776"/>
    <cellStyle name="_입찰표지 _04.관로공(C구역)_033.오수연결관(일과) 8" xfId="34777"/>
    <cellStyle name="_입찰표지 _04.관로공(C구역)_033.오수연결관(하모)" xfId="7463"/>
    <cellStyle name="_입찰표지 _04.관로공(C구역)_033.오수연결관(하모) 2" xfId="34778"/>
    <cellStyle name="_입찰표지 _04.관로공(C구역)_033.오수연결관(하모) 3" xfId="34779"/>
    <cellStyle name="_입찰표지 _04.관로공(C구역)_033.오수연결관(하모) 4" xfId="34780"/>
    <cellStyle name="_입찰표지 _04.관로공(C구역)_033.오수연결관(하모) 5" xfId="34781"/>
    <cellStyle name="_입찰표지 _04.관로공(C구역)_033.오수연결관(하모) 6" xfId="34782"/>
    <cellStyle name="_입찰표지 _04.관로공(C구역)_033.오수연결관(하모) 7" xfId="34783"/>
    <cellStyle name="_입찰표지 _04.관로공(C구역)_033.오수연결관(하모) 8" xfId="34784"/>
    <cellStyle name="_입찰표지 _04.관로공(C구역)_033.오수연결관(화순)" xfId="7464"/>
    <cellStyle name="_입찰표지 _04.관로공(C구역)_033.오수연결관(화순) 2" xfId="34785"/>
    <cellStyle name="_입찰표지 _04.관로공(C구역)_033.오수연결관(화순) 3" xfId="34786"/>
    <cellStyle name="_입찰표지 _04.관로공(C구역)_033.오수연결관(화순) 4" xfId="34787"/>
    <cellStyle name="_입찰표지 _04.관로공(C구역)_033.오수연결관(화순) 5" xfId="34788"/>
    <cellStyle name="_입찰표지 _04.관로공(C구역)_033.오수연결관(화순) 6" xfId="34789"/>
    <cellStyle name="_입찰표지 _04.관로공(C구역)_033.오수연결관(화순) 7" xfId="34790"/>
    <cellStyle name="_입찰표지 _04.관로공(C구역)_033.오수연결관(화순) 8" xfId="34791"/>
    <cellStyle name="_입찰표지 _04.관로공(C구역)_04.관로공" xfId="7465"/>
    <cellStyle name="_입찰표지 _04.관로공(C구역)_04.관로공 2" xfId="7466"/>
    <cellStyle name="_입찰표지 _04.관로공(C구역)_04.관로공 3" xfId="34792"/>
    <cellStyle name="_입찰표지 _04.관로공(C구역)_04.관로공 4" xfId="34793"/>
    <cellStyle name="_입찰표지 _04.관로공(C구역)_04.관로공 5" xfId="34794"/>
    <cellStyle name="_입찰표지 _04.관로공(C구역)_04.관로공 6" xfId="34795"/>
    <cellStyle name="_입찰표지 _04.관로공(C구역)_04.관로공 7" xfId="34796"/>
    <cellStyle name="_입찰표지 _04.관로공(C구역)_04.관로공 8" xfId="34797"/>
    <cellStyle name="_입찰표지 _04.관로공(C구역)_04.관로공_00.배수설비공" xfId="7467"/>
    <cellStyle name="_입찰표지 _04.관로공(C구역)_04.관로공_00.배수설비공 2" xfId="34798"/>
    <cellStyle name="_입찰표지 _04.관로공(C구역)_04.관로공_00.배수설비공 3" xfId="34799"/>
    <cellStyle name="_입찰표지 _04.관로공(C구역)_04.관로공_00.배수설비공 4" xfId="34800"/>
    <cellStyle name="_입찰표지 _04.관로공(C구역)_04.관로공_00.배수설비공 5" xfId="34801"/>
    <cellStyle name="_입찰표지 _04.관로공(C구역)_04.관로공_00.배수설비공 6" xfId="34802"/>
    <cellStyle name="_입찰표지 _04.관로공(C구역)_04.관로공_00.배수설비공 7" xfId="34803"/>
    <cellStyle name="_입찰표지 _04.관로공(C구역)_04.관로공_00.배수설비공 8" xfId="34804"/>
    <cellStyle name="_입찰표지 _04.관로공(C구역)_04.관로공_01.관로공(주간)" xfId="7468"/>
    <cellStyle name="_입찰표지 _04.관로공(C구역)_04.관로공_01.관로공(주간) 2" xfId="34805"/>
    <cellStyle name="_입찰표지 _04.관로공(C구역)_04.관로공_01.관로공(주간) 3" xfId="34806"/>
    <cellStyle name="_입찰표지 _04.관로공(C구역)_04.관로공_01.관로공(주간) 4" xfId="34807"/>
    <cellStyle name="_입찰표지 _04.관로공(C구역)_04.관로공_01.관로공(주간) 5" xfId="34808"/>
    <cellStyle name="_입찰표지 _04.관로공(C구역)_04.관로공_01.관로공(주간) 6" xfId="34809"/>
    <cellStyle name="_입찰표지 _04.관로공(C구역)_04.관로공_01.관로공(주간) 7" xfId="34810"/>
    <cellStyle name="_입찰표지 _04.관로공(C구역)_04.관로공_01.관로공(주간) 8" xfId="34811"/>
    <cellStyle name="_입찰표지 _04.관로공(C구역)_04.관로공_01.관로공(주간)_013.관로공(일과)" xfId="7469"/>
    <cellStyle name="_입찰표지 _04.관로공(C구역)_04.관로공_01.관로공(주간)_013.관로공(일과) 2" xfId="34812"/>
    <cellStyle name="_입찰표지 _04.관로공(C구역)_04.관로공_01.관로공(주간)_013.관로공(일과) 3" xfId="34813"/>
    <cellStyle name="_입찰표지 _04.관로공(C구역)_04.관로공_01.관로공(주간)_013.관로공(일과) 4" xfId="34814"/>
    <cellStyle name="_입찰표지 _04.관로공(C구역)_04.관로공_01.관로공(주간)_013.관로공(일과) 5" xfId="34815"/>
    <cellStyle name="_입찰표지 _04.관로공(C구역)_04.관로공_01.관로공(주간)_013.관로공(일과) 6" xfId="34816"/>
    <cellStyle name="_입찰표지 _04.관로공(C구역)_04.관로공_01.관로공(주간)_013.관로공(일과) 7" xfId="34817"/>
    <cellStyle name="_입찰표지 _04.관로공(C구역)_04.관로공_01.관로공(주간)_013.관로공(일과) 8" xfId="34818"/>
    <cellStyle name="_입찰표지 _04.관로공(C구역)_04.관로공_01.관로공(주간)_013.관로공(화순)" xfId="7470"/>
    <cellStyle name="_입찰표지 _04.관로공(C구역)_04.관로공_01.관로공(주간)_013.관로공(화순) 2" xfId="34819"/>
    <cellStyle name="_입찰표지 _04.관로공(C구역)_04.관로공_01.관로공(주간)_013.관로공(화순) 3" xfId="34820"/>
    <cellStyle name="_입찰표지 _04.관로공(C구역)_04.관로공_01.관로공(주간)_013.관로공(화순) 4" xfId="34821"/>
    <cellStyle name="_입찰표지 _04.관로공(C구역)_04.관로공_01.관로공(주간)_013.관로공(화순) 5" xfId="34822"/>
    <cellStyle name="_입찰표지 _04.관로공(C구역)_04.관로공_01.관로공(주간)_013.관로공(화순) 6" xfId="34823"/>
    <cellStyle name="_입찰표지 _04.관로공(C구역)_04.관로공_01.관로공(주간)_013.관로공(화순) 7" xfId="34824"/>
    <cellStyle name="_입찰표지 _04.관로공(C구역)_04.관로공_01.관로공(주간)_013.관로공(화순) 8" xfId="34825"/>
    <cellStyle name="_입찰표지 _04.관로공(C구역)_04.관로공_01.관로공(주간)_03.관로공" xfId="7471"/>
    <cellStyle name="_입찰표지 _04.관로공(C구역)_04.관로공_01.관로공(주간)_03.관로공 2" xfId="34826"/>
    <cellStyle name="_입찰표지 _04.관로공(C구역)_04.관로공_01.관로공(주간)_03.관로공 3" xfId="34827"/>
    <cellStyle name="_입찰표지 _04.관로공(C구역)_04.관로공_01.관로공(주간)_03.관로공 4" xfId="34828"/>
    <cellStyle name="_입찰표지 _04.관로공(C구역)_04.관로공_01.관로공(주간)_03.관로공 5" xfId="34829"/>
    <cellStyle name="_입찰표지 _04.관로공(C구역)_04.관로공_01.관로공(주간)_03.관로공 6" xfId="34830"/>
    <cellStyle name="_입찰표지 _04.관로공(C구역)_04.관로공_01.관로공(주간)_03.관로공 7" xfId="34831"/>
    <cellStyle name="_입찰표지 _04.관로공(C구역)_04.관로공_01.관로공(주간)_03.관로공 8" xfId="34832"/>
    <cellStyle name="_입찰표지 _04.관로공(C구역)_04.관로공_01.관로공(주간)_관로공BOQ" xfId="7472"/>
    <cellStyle name="_입찰표지 _04.관로공(C구역)_04.관로공_01.관로공(주간)_관로공BOQ 2" xfId="34833"/>
    <cellStyle name="_입찰표지 _04.관로공(C구역)_04.관로공_01.관로공(주간)_관로공BOQ 3" xfId="34834"/>
    <cellStyle name="_입찰표지 _04.관로공(C구역)_04.관로공_01.관로공(주간)_관로공BOQ 4" xfId="34835"/>
    <cellStyle name="_입찰표지 _04.관로공(C구역)_04.관로공_01.관로공(주간)_관로공BOQ 5" xfId="34836"/>
    <cellStyle name="_입찰표지 _04.관로공(C구역)_04.관로공_01.관로공(주간)_관로공BOQ 6" xfId="34837"/>
    <cellStyle name="_입찰표지 _04.관로공(C구역)_04.관로공_01.관로공(주간)_관로공BOQ 7" xfId="34838"/>
    <cellStyle name="_입찰표지 _04.관로공(C구역)_04.관로공_01.관로공(주간)_관로공BOQ 8" xfId="34839"/>
    <cellStyle name="_입찰표지 _04.관로공(C구역)_04.관로공_01.관로공(주간)_관로수량집계" xfId="7473"/>
    <cellStyle name="_입찰표지 _04.관로공(C구역)_04.관로공_01.관로공(주간)_관로수량집계 2" xfId="34840"/>
    <cellStyle name="_입찰표지 _04.관로공(C구역)_04.관로공_01.관로공(주간)_관로수량집계 3" xfId="34841"/>
    <cellStyle name="_입찰표지 _04.관로공(C구역)_04.관로공_01.관로공(주간)_관로수량집계 4" xfId="34842"/>
    <cellStyle name="_입찰표지 _04.관로공(C구역)_04.관로공_01.관로공(주간)_관로수량집계 5" xfId="34843"/>
    <cellStyle name="_입찰표지 _04.관로공(C구역)_04.관로공_01.관로공(주간)_관로수량집계 6" xfId="34844"/>
    <cellStyle name="_입찰표지 _04.관로공(C구역)_04.관로공_01.관로공(주간)_관로수량집계 7" xfId="34845"/>
    <cellStyle name="_입찰표지 _04.관로공(C구역)_04.관로공_01.관로공(주간)_관로수량집계 8" xfId="34846"/>
    <cellStyle name="_입찰표지 _04.관로공(C구역)_04.관로공_01.관로공(주간)_내역적용수량" xfId="7474"/>
    <cellStyle name="_입찰표지 _04.관로공(C구역)_04.관로공_01.관로공(주간)_내역적용수량 2" xfId="34847"/>
    <cellStyle name="_입찰표지 _04.관로공(C구역)_04.관로공_01.관로공(주간)_내역적용수량 3" xfId="34848"/>
    <cellStyle name="_입찰표지 _04.관로공(C구역)_04.관로공_01.관로공(주간)_내역적용수량 4" xfId="34849"/>
    <cellStyle name="_입찰표지 _04.관로공(C구역)_04.관로공_01.관로공(주간)_내역적용수량 5" xfId="34850"/>
    <cellStyle name="_입찰표지 _04.관로공(C구역)_04.관로공_01.관로공(주간)_내역적용수량 6" xfId="34851"/>
    <cellStyle name="_입찰표지 _04.관로공(C구역)_04.관로공_01.관로공(주간)_내역적용수량 7" xfId="34852"/>
    <cellStyle name="_입찰표지 _04.관로공(C구역)_04.관로공_01.관로공(주간)_내역적용수량 8" xfId="34853"/>
    <cellStyle name="_입찰표지 _04.관로공(C구역)_04.관로공_01.관로공(주간-1구역)" xfId="7475"/>
    <cellStyle name="_입찰표지 _04.관로공(C구역)_04.관로공_01.관로공(주간-1구역) 2" xfId="34854"/>
    <cellStyle name="_입찰표지 _04.관로공(C구역)_04.관로공_01.관로공(주간-1구역) 3" xfId="34855"/>
    <cellStyle name="_입찰표지 _04.관로공(C구역)_04.관로공_01.관로공(주간-1구역) 4" xfId="34856"/>
    <cellStyle name="_입찰표지 _04.관로공(C구역)_04.관로공_01.관로공(주간-1구역) 5" xfId="34857"/>
    <cellStyle name="_입찰표지 _04.관로공(C구역)_04.관로공_01.관로공(주간-1구역) 6" xfId="34858"/>
    <cellStyle name="_입찰표지 _04.관로공(C구역)_04.관로공_01.관로공(주간-1구역) 7" xfId="34859"/>
    <cellStyle name="_입찰표지 _04.관로공(C구역)_04.관로공_01.관로공(주간-1구역) 8" xfId="34860"/>
    <cellStyle name="_입찰표지 _04.관로공(C구역)_04.관로공_01.관로공(주간-1구역)_013.관로공(일과)" xfId="7476"/>
    <cellStyle name="_입찰표지 _04.관로공(C구역)_04.관로공_01.관로공(주간-1구역)_013.관로공(일과) 2" xfId="34861"/>
    <cellStyle name="_입찰표지 _04.관로공(C구역)_04.관로공_01.관로공(주간-1구역)_013.관로공(일과) 3" xfId="34862"/>
    <cellStyle name="_입찰표지 _04.관로공(C구역)_04.관로공_01.관로공(주간-1구역)_013.관로공(일과) 4" xfId="34863"/>
    <cellStyle name="_입찰표지 _04.관로공(C구역)_04.관로공_01.관로공(주간-1구역)_013.관로공(일과) 5" xfId="34864"/>
    <cellStyle name="_입찰표지 _04.관로공(C구역)_04.관로공_01.관로공(주간-1구역)_013.관로공(일과) 6" xfId="34865"/>
    <cellStyle name="_입찰표지 _04.관로공(C구역)_04.관로공_01.관로공(주간-1구역)_013.관로공(일과) 7" xfId="34866"/>
    <cellStyle name="_입찰표지 _04.관로공(C구역)_04.관로공_01.관로공(주간-1구역)_013.관로공(일과) 8" xfId="34867"/>
    <cellStyle name="_입찰표지 _04.관로공(C구역)_04.관로공_01.관로공(주간-1구역)_013.관로공(화순)" xfId="7477"/>
    <cellStyle name="_입찰표지 _04.관로공(C구역)_04.관로공_01.관로공(주간-1구역)_013.관로공(화순) 2" xfId="34868"/>
    <cellStyle name="_입찰표지 _04.관로공(C구역)_04.관로공_01.관로공(주간-1구역)_013.관로공(화순) 3" xfId="34869"/>
    <cellStyle name="_입찰표지 _04.관로공(C구역)_04.관로공_01.관로공(주간-1구역)_013.관로공(화순) 4" xfId="34870"/>
    <cellStyle name="_입찰표지 _04.관로공(C구역)_04.관로공_01.관로공(주간-1구역)_013.관로공(화순) 5" xfId="34871"/>
    <cellStyle name="_입찰표지 _04.관로공(C구역)_04.관로공_01.관로공(주간-1구역)_013.관로공(화순) 6" xfId="34872"/>
    <cellStyle name="_입찰표지 _04.관로공(C구역)_04.관로공_01.관로공(주간-1구역)_013.관로공(화순) 7" xfId="34873"/>
    <cellStyle name="_입찰표지 _04.관로공(C구역)_04.관로공_01.관로공(주간-1구역)_013.관로공(화순) 8" xfId="34874"/>
    <cellStyle name="_입찰표지 _04.관로공(C구역)_04.관로공_01.관로공(주간-1구역)_03.관로공" xfId="7478"/>
    <cellStyle name="_입찰표지 _04.관로공(C구역)_04.관로공_01.관로공(주간-1구역)_03.관로공 2" xfId="34875"/>
    <cellStyle name="_입찰표지 _04.관로공(C구역)_04.관로공_01.관로공(주간-1구역)_03.관로공 3" xfId="34876"/>
    <cellStyle name="_입찰표지 _04.관로공(C구역)_04.관로공_01.관로공(주간-1구역)_03.관로공 4" xfId="34877"/>
    <cellStyle name="_입찰표지 _04.관로공(C구역)_04.관로공_01.관로공(주간-1구역)_03.관로공 5" xfId="34878"/>
    <cellStyle name="_입찰표지 _04.관로공(C구역)_04.관로공_01.관로공(주간-1구역)_03.관로공 6" xfId="34879"/>
    <cellStyle name="_입찰표지 _04.관로공(C구역)_04.관로공_01.관로공(주간-1구역)_03.관로공 7" xfId="34880"/>
    <cellStyle name="_입찰표지 _04.관로공(C구역)_04.관로공_01.관로공(주간-1구역)_03.관로공 8" xfId="34881"/>
    <cellStyle name="_입찰표지 _04.관로공(C구역)_04.관로공_01.관로공(주간-1구역)_관로공BOQ" xfId="7479"/>
    <cellStyle name="_입찰표지 _04.관로공(C구역)_04.관로공_01.관로공(주간-1구역)_관로공BOQ 2" xfId="34882"/>
    <cellStyle name="_입찰표지 _04.관로공(C구역)_04.관로공_01.관로공(주간-1구역)_관로공BOQ 3" xfId="34883"/>
    <cellStyle name="_입찰표지 _04.관로공(C구역)_04.관로공_01.관로공(주간-1구역)_관로공BOQ 4" xfId="34884"/>
    <cellStyle name="_입찰표지 _04.관로공(C구역)_04.관로공_01.관로공(주간-1구역)_관로공BOQ 5" xfId="34885"/>
    <cellStyle name="_입찰표지 _04.관로공(C구역)_04.관로공_01.관로공(주간-1구역)_관로공BOQ 6" xfId="34886"/>
    <cellStyle name="_입찰표지 _04.관로공(C구역)_04.관로공_01.관로공(주간-1구역)_관로공BOQ 7" xfId="34887"/>
    <cellStyle name="_입찰표지 _04.관로공(C구역)_04.관로공_01.관로공(주간-1구역)_관로공BOQ 8" xfId="34888"/>
    <cellStyle name="_입찰표지 _04.관로공(C구역)_04.관로공_01.관로공(주간-1구역)_관로수량집계" xfId="7480"/>
    <cellStyle name="_입찰표지 _04.관로공(C구역)_04.관로공_01.관로공(주간-1구역)_관로수량집계 2" xfId="34889"/>
    <cellStyle name="_입찰표지 _04.관로공(C구역)_04.관로공_01.관로공(주간-1구역)_관로수량집계 3" xfId="34890"/>
    <cellStyle name="_입찰표지 _04.관로공(C구역)_04.관로공_01.관로공(주간-1구역)_관로수량집계 4" xfId="34891"/>
    <cellStyle name="_입찰표지 _04.관로공(C구역)_04.관로공_01.관로공(주간-1구역)_관로수량집계 5" xfId="34892"/>
    <cellStyle name="_입찰표지 _04.관로공(C구역)_04.관로공_01.관로공(주간-1구역)_관로수량집계 6" xfId="34893"/>
    <cellStyle name="_입찰표지 _04.관로공(C구역)_04.관로공_01.관로공(주간-1구역)_관로수량집계 7" xfId="34894"/>
    <cellStyle name="_입찰표지 _04.관로공(C구역)_04.관로공_01.관로공(주간-1구역)_관로수량집계 8" xfId="34895"/>
    <cellStyle name="_입찰표지 _04.관로공(C구역)_04.관로공_01.관로공(주간-1구역)_내역적용수량" xfId="7481"/>
    <cellStyle name="_입찰표지 _04.관로공(C구역)_04.관로공_01.관로공(주간-1구역)_내역적용수량 2" xfId="34896"/>
    <cellStyle name="_입찰표지 _04.관로공(C구역)_04.관로공_01.관로공(주간-1구역)_내역적용수량 3" xfId="34897"/>
    <cellStyle name="_입찰표지 _04.관로공(C구역)_04.관로공_01.관로공(주간-1구역)_내역적용수량 4" xfId="34898"/>
    <cellStyle name="_입찰표지 _04.관로공(C구역)_04.관로공_01.관로공(주간-1구역)_내역적용수량 5" xfId="34899"/>
    <cellStyle name="_입찰표지 _04.관로공(C구역)_04.관로공_01.관로공(주간-1구역)_내역적용수량 6" xfId="34900"/>
    <cellStyle name="_입찰표지 _04.관로공(C구역)_04.관로공_01.관로공(주간-1구역)_내역적용수량 7" xfId="34901"/>
    <cellStyle name="_입찰표지 _04.관로공(C구역)_04.관로공_01.관로공(주간-1구역)_내역적용수량 8" xfId="34902"/>
    <cellStyle name="_입찰표지 _04.관로공(C구역)_04.관로공_04.관로공" xfId="7482"/>
    <cellStyle name="_입찰표지 _04.관로공(C구역)_04.관로공_04.관로공 2" xfId="7483"/>
    <cellStyle name="_입찰표지 _04.관로공(C구역)_04.관로공_04.관로공 3" xfId="34903"/>
    <cellStyle name="_입찰표지 _04.관로공(C구역)_04.관로공_04.관로공 4" xfId="34904"/>
    <cellStyle name="_입찰표지 _04.관로공(C구역)_04.관로공_04.관로공 5" xfId="34905"/>
    <cellStyle name="_입찰표지 _04.관로공(C구역)_04.관로공_04.관로공 6" xfId="34906"/>
    <cellStyle name="_입찰표지 _04.관로공(C구역)_04.관로공_04.관로공 7" xfId="34907"/>
    <cellStyle name="_입찰표지 _04.관로공(C구역)_04.관로공_04.관로공 8" xfId="34908"/>
    <cellStyle name="_입찰표지 _04.관로공(C구역)_04.관로공_04.관로공(양마단지)" xfId="7484"/>
    <cellStyle name="_입찰표지 _04.관로공(C구역)_04.관로공_04.관로공(양마단지) 2" xfId="34909"/>
    <cellStyle name="_입찰표지 _04.관로공(C구역)_04.관로공_04.관로공(양마단지) 3" xfId="34910"/>
    <cellStyle name="_입찰표지 _04.관로공(C구역)_04.관로공_04.관로공(양마단지) 4" xfId="34911"/>
    <cellStyle name="_입찰표지 _04.관로공(C구역)_04.관로공_04.관로공(양마단지) 5" xfId="34912"/>
    <cellStyle name="_입찰표지 _04.관로공(C구역)_04.관로공_04.관로공(양마단지) 6" xfId="34913"/>
    <cellStyle name="_입찰표지 _04.관로공(C구역)_04.관로공_04.관로공(양마단지) 7" xfId="34914"/>
    <cellStyle name="_입찰표지 _04.관로공(C구역)_04.관로공_04.관로공(양마단지) 8" xfId="34915"/>
    <cellStyle name="_입찰표지 _04.관로공(C구역)_04.관로공_04.관로공(양마단지)_013.관로공(일과)" xfId="7485"/>
    <cellStyle name="_입찰표지 _04.관로공(C구역)_04.관로공_04.관로공(양마단지)_013.관로공(일과) 2" xfId="34916"/>
    <cellStyle name="_입찰표지 _04.관로공(C구역)_04.관로공_04.관로공(양마단지)_013.관로공(일과) 3" xfId="34917"/>
    <cellStyle name="_입찰표지 _04.관로공(C구역)_04.관로공_04.관로공(양마단지)_013.관로공(일과) 4" xfId="34918"/>
    <cellStyle name="_입찰표지 _04.관로공(C구역)_04.관로공_04.관로공(양마단지)_013.관로공(일과) 5" xfId="34919"/>
    <cellStyle name="_입찰표지 _04.관로공(C구역)_04.관로공_04.관로공(양마단지)_013.관로공(일과) 6" xfId="34920"/>
    <cellStyle name="_입찰표지 _04.관로공(C구역)_04.관로공_04.관로공(양마단지)_013.관로공(일과) 7" xfId="34921"/>
    <cellStyle name="_입찰표지 _04.관로공(C구역)_04.관로공_04.관로공(양마단지)_013.관로공(일과) 8" xfId="34922"/>
    <cellStyle name="_입찰표지 _04.관로공(C구역)_04.관로공_04.관로공(양마단지)_013.관로공(화순)" xfId="7486"/>
    <cellStyle name="_입찰표지 _04.관로공(C구역)_04.관로공_04.관로공(양마단지)_013.관로공(화순) 2" xfId="34923"/>
    <cellStyle name="_입찰표지 _04.관로공(C구역)_04.관로공_04.관로공(양마단지)_013.관로공(화순) 3" xfId="34924"/>
    <cellStyle name="_입찰표지 _04.관로공(C구역)_04.관로공_04.관로공(양마단지)_013.관로공(화순) 4" xfId="34925"/>
    <cellStyle name="_입찰표지 _04.관로공(C구역)_04.관로공_04.관로공(양마단지)_013.관로공(화순) 5" xfId="34926"/>
    <cellStyle name="_입찰표지 _04.관로공(C구역)_04.관로공_04.관로공(양마단지)_013.관로공(화순) 6" xfId="34927"/>
    <cellStyle name="_입찰표지 _04.관로공(C구역)_04.관로공_04.관로공(양마단지)_013.관로공(화순) 7" xfId="34928"/>
    <cellStyle name="_입찰표지 _04.관로공(C구역)_04.관로공_04.관로공(양마단지)_013.관로공(화순) 8" xfId="34929"/>
    <cellStyle name="_입찰표지 _04.관로공(C구역)_04.관로공_04.관로공(양마단지)_03.관로공" xfId="7487"/>
    <cellStyle name="_입찰표지 _04.관로공(C구역)_04.관로공_04.관로공(양마단지)_03.관로공 2" xfId="34930"/>
    <cellStyle name="_입찰표지 _04.관로공(C구역)_04.관로공_04.관로공(양마단지)_03.관로공 3" xfId="34931"/>
    <cellStyle name="_입찰표지 _04.관로공(C구역)_04.관로공_04.관로공(양마단지)_03.관로공 4" xfId="34932"/>
    <cellStyle name="_입찰표지 _04.관로공(C구역)_04.관로공_04.관로공(양마단지)_03.관로공 5" xfId="34933"/>
    <cellStyle name="_입찰표지 _04.관로공(C구역)_04.관로공_04.관로공(양마단지)_03.관로공 6" xfId="34934"/>
    <cellStyle name="_입찰표지 _04.관로공(C구역)_04.관로공_04.관로공(양마단지)_03.관로공 7" xfId="34935"/>
    <cellStyle name="_입찰표지 _04.관로공(C구역)_04.관로공_04.관로공(양마단지)_03.관로공 8" xfId="34936"/>
    <cellStyle name="_입찰표지 _04.관로공(C구역)_04.관로공_04.관로공(양마단지)_관로공BOQ" xfId="7488"/>
    <cellStyle name="_입찰표지 _04.관로공(C구역)_04.관로공_04.관로공(양마단지)_관로공BOQ 2" xfId="34937"/>
    <cellStyle name="_입찰표지 _04.관로공(C구역)_04.관로공_04.관로공(양마단지)_관로공BOQ 3" xfId="34938"/>
    <cellStyle name="_입찰표지 _04.관로공(C구역)_04.관로공_04.관로공(양마단지)_관로공BOQ 4" xfId="34939"/>
    <cellStyle name="_입찰표지 _04.관로공(C구역)_04.관로공_04.관로공(양마단지)_관로공BOQ 5" xfId="34940"/>
    <cellStyle name="_입찰표지 _04.관로공(C구역)_04.관로공_04.관로공(양마단지)_관로공BOQ 6" xfId="34941"/>
    <cellStyle name="_입찰표지 _04.관로공(C구역)_04.관로공_04.관로공(양마단지)_관로공BOQ 7" xfId="34942"/>
    <cellStyle name="_입찰표지 _04.관로공(C구역)_04.관로공_04.관로공(양마단지)_관로공BOQ 8" xfId="34943"/>
    <cellStyle name="_입찰표지 _04.관로공(C구역)_04.관로공_04.관로공(양마단지)_관로수량집계" xfId="7489"/>
    <cellStyle name="_입찰표지 _04.관로공(C구역)_04.관로공_04.관로공(양마단지)_관로수량집계 2" xfId="34944"/>
    <cellStyle name="_입찰표지 _04.관로공(C구역)_04.관로공_04.관로공(양마단지)_관로수량집계 3" xfId="34945"/>
    <cellStyle name="_입찰표지 _04.관로공(C구역)_04.관로공_04.관로공(양마단지)_관로수량집계 4" xfId="34946"/>
    <cellStyle name="_입찰표지 _04.관로공(C구역)_04.관로공_04.관로공(양마단지)_관로수량집계 5" xfId="34947"/>
    <cellStyle name="_입찰표지 _04.관로공(C구역)_04.관로공_04.관로공(양마단지)_관로수량집계 6" xfId="34948"/>
    <cellStyle name="_입찰표지 _04.관로공(C구역)_04.관로공_04.관로공(양마단지)_관로수량집계 7" xfId="34949"/>
    <cellStyle name="_입찰표지 _04.관로공(C구역)_04.관로공_04.관로공(양마단지)_관로수량집계 8" xfId="34950"/>
    <cellStyle name="_입찰표지 _04.관로공(C구역)_04.관로공_04.관로공(양마단지)_내역적용수량" xfId="7490"/>
    <cellStyle name="_입찰표지 _04.관로공(C구역)_04.관로공_04.관로공(양마단지)_내역적용수량 2" xfId="34951"/>
    <cellStyle name="_입찰표지 _04.관로공(C구역)_04.관로공_04.관로공(양마단지)_내역적용수량 3" xfId="34952"/>
    <cellStyle name="_입찰표지 _04.관로공(C구역)_04.관로공_04.관로공(양마단지)_내역적용수량 4" xfId="34953"/>
    <cellStyle name="_입찰표지 _04.관로공(C구역)_04.관로공_04.관로공(양마단지)_내역적용수량 5" xfId="34954"/>
    <cellStyle name="_입찰표지 _04.관로공(C구역)_04.관로공_04.관로공(양마단지)_내역적용수량 6" xfId="34955"/>
    <cellStyle name="_입찰표지 _04.관로공(C구역)_04.관로공_04.관로공(양마단지)_내역적용수량 7" xfId="34956"/>
    <cellStyle name="_입찰표지 _04.관로공(C구역)_04.관로공_04.관로공(양마단지)_내역적용수량 8" xfId="34957"/>
    <cellStyle name="_입찰표지 _04.관로공(C구역)_04.관로공_04.관로공_00.배수설비공" xfId="7491"/>
    <cellStyle name="_입찰표지 _04.관로공(C구역)_04.관로공_04.관로공_00.배수설비공 2" xfId="34958"/>
    <cellStyle name="_입찰표지 _04.관로공(C구역)_04.관로공_04.관로공_00.배수설비공 3" xfId="34959"/>
    <cellStyle name="_입찰표지 _04.관로공(C구역)_04.관로공_04.관로공_00.배수설비공 4" xfId="34960"/>
    <cellStyle name="_입찰표지 _04.관로공(C구역)_04.관로공_04.관로공_00.배수설비공 5" xfId="34961"/>
    <cellStyle name="_입찰표지 _04.관로공(C구역)_04.관로공_04.관로공_00.배수설비공 6" xfId="34962"/>
    <cellStyle name="_입찰표지 _04.관로공(C구역)_04.관로공_04.관로공_00.배수설비공 7" xfId="34963"/>
    <cellStyle name="_입찰표지 _04.관로공(C구역)_04.관로공_04.관로공_00.배수설비공 8" xfId="34964"/>
    <cellStyle name="_입찰표지 _04.관로공(C구역)_04.관로공_04.관로공_013.관로공(일과)" xfId="7492"/>
    <cellStyle name="_입찰표지 _04.관로공(C구역)_04.관로공_04.관로공_013.관로공(일과) 2" xfId="34965"/>
    <cellStyle name="_입찰표지 _04.관로공(C구역)_04.관로공_04.관로공_013.관로공(일과) 3" xfId="34966"/>
    <cellStyle name="_입찰표지 _04.관로공(C구역)_04.관로공_04.관로공_013.관로공(일과) 4" xfId="34967"/>
    <cellStyle name="_입찰표지 _04.관로공(C구역)_04.관로공_04.관로공_013.관로공(일과) 5" xfId="34968"/>
    <cellStyle name="_입찰표지 _04.관로공(C구역)_04.관로공_04.관로공_013.관로공(일과) 6" xfId="34969"/>
    <cellStyle name="_입찰표지 _04.관로공(C구역)_04.관로공_04.관로공_013.관로공(일과) 7" xfId="34970"/>
    <cellStyle name="_입찰표지 _04.관로공(C구역)_04.관로공_04.관로공_013.관로공(일과) 8" xfId="34971"/>
    <cellStyle name="_입찰표지 _04.관로공(C구역)_04.관로공_04.관로공_013.관로공(화순)" xfId="7493"/>
    <cellStyle name="_입찰표지 _04.관로공(C구역)_04.관로공_04.관로공_013.관로공(화순) 2" xfId="34972"/>
    <cellStyle name="_입찰표지 _04.관로공(C구역)_04.관로공_04.관로공_013.관로공(화순) 3" xfId="34973"/>
    <cellStyle name="_입찰표지 _04.관로공(C구역)_04.관로공_04.관로공_013.관로공(화순) 4" xfId="34974"/>
    <cellStyle name="_입찰표지 _04.관로공(C구역)_04.관로공_04.관로공_013.관로공(화순) 5" xfId="34975"/>
    <cellStyle name="_입찰표지 _04.관로공(C구역)_04.관로공_04.관로공_013.관로공(화순) 6" xfId="34976"/>
    <cellStyle name="_입찰표지 _04.관로공(C구역)_04.관로공_04.관로공_013.관로공(화순) 7" xfId="34977"/>
    <cellStyle name="_입찰표지 _04.관로공(C구역)_04.관로공_04.관로공_013.관로공(화순) 8" xfId="34978"/>
    <cellStyle name="_입찰표지 _04.관로공(C구역)_04.관로공_04.관로공_02.토공" xfId="7494"/>
    <cellStyle name="_입찰표지 _04.관로공(C구역)_04.관로공_04.관로공_02.토공 2" xfId="34979"/>
    <cellStyle name="_입찰표지 _04.관로공(C구역)_04.관로공_04.관로공_02.토공 3" xfId="34980"/>
    <cellStyle name="_입찰표지 _04.관로공(C구역)_04.관로공_04.관로공_02.토공 4" xfId="34981"/>
    <cellStyle name="_입찰표지 _04.관로공(C구역)_04.관로공_04.관로공_02.토공 5" xfId="34982"/>
    <cellStyle name="_입찰표지 _04.관로공(C구역)_04.관로공_04.관로공_02.토공 6" xfId="34983"/>
    <cellStyle name="_입찰표지 _04.관로공(C구역)_04.관로공_04.관로공_02.토공 7" xfId="34984"/>
    <cellStyle name="_입찰표지 _04.관로공(C구역)_04.관로공_04.관로공_02.토공 8" xfId="34985"/>
    <cellStyle name="_입찰표지 _04.관로공(C구역)_04.관로공_04.관로공_03.관로공" xfId="7495"/>
    <cellStyle name="_입찰표지 _04.관로공(C구역)_04.관로공_04.관로공_03.관로공 2" xfId="34986"/>
    <cellStyle name="_입찰표지 _04.관로공(C구역)_04.관로공_04.관로공_03.관로공 3" xfId="34987"/>
    <cellStyle name="_입찰표지 _04.관로공(C구역)_04.관로공_04.관로공_03.관로공 4" xfId="34988"/>
    <cellStyle name="_입찰표지 _04.관로공(C구역)_04.관로공_04.관로공_03.관로공 5" xfId="34989"/>
    <cellStyle name="_입찰표지 _04.관로공(C구역)_04.관로공_04.관로공_03.관로공 6" xfId="34990"/>
    <cellStyle name="_입찰표지 _04.관로공(C구역)_04.관로공_04.관로공_03.관로공 7" xfId="34991"/>
    <cellStyle name="_입찰표지 _04.관로공(C구역)_04.관로공_04.관로공_03.관로공 8" xfId="34992"/>
    <cellStyle name="_입찰표지 _04.관로공(C구역)_04.관로공_04.관로공_관로공BOQ" xfId="7496"/>
    <cellStyle name="_입찰표지 _04.관로공(C구역)_04.관로공_04.관로공_관로공BOQ 2" xfId="34993"/>
    <cellStyle name="_입찰표지 _04.관로공(C구역)_04.관로공_04.관로공_관로공BOQ 3" xfId="34994"/>
    <cellStyle name="_입찰표지 _04.관로공(C구역)_04.관로공_04.관로공_관로공BOQ 4" xfId="34995"/>
    <cellStyle name="_입찰표지 _04.관로공(C구역)_04.관로공_04.관로공_관로공BOQ 5" xfId="34996"/>
    <cellStyle name="_입찰표지 _04.관로공(C구역)_04.관로공_04.관로공_관로공BOQ 6" xfId="34997"/>
    <cellStyle name="_입찰표지 _04.관로공(C구역)_04.관로공_04.관로공_관로공BOQ 7" xfId="34998"/>
    <cellStyle name="_입찰표지 _04.관로공(C구역)_04.관로공_04.관로공_관로공BOQ 8" xfId="34999"/>
    <cellStyle name="_입찰표지 _04.관로공(C구역)_04.관로공_04.관로공_관로수량집계" xfId="7497"/>
    <cellStyle name="_입찰표지 _04.관로공(C구역)_04.관로공_04.관로공_관로수량집계 2" xfId="35000"/>
    <cellStyle name="_입찰표지 _04.관로공(C구역)_04.관로공_04.관로공_관로수량집계 3" xfId="35001"/>
    <cellStyle name="_입찰표지 _04.관로공(C구역)_04.관로공_04.관로공_관로수량집계 4" xfId="35002"/>
    <cellStyle name="_입찰표지 _04.관로공(C구역)_04.관로공_04.관로공_관로수량집계 5" xfId="35003"/>
    <cellStyle name="_입찰표지 _04.관로공(C구역)_04.관로공_04.관로공_관로수량집계 6" xfId="35004"/>
    <cellStyle name="_입찰표지 _04.관로공(C구역)_04.관로공_04.관로공_관로수량집계 7" xfId="35005"/>
    <cellStyle name="_입찰표지 _04.관로공(C구역)_04.관로공_04.관로공_관로수량집계 8" xfId="35006"/>
    <cellStyle name="_입찰표지 _04.관로공(C구역)_04.관로공_04.관로공_내역적용수량" xfId="7498"/>
    <cellStyle name="_입찰표지 _04.관로공(C구역)_04.관로공_04.관로공_내역적용수량 2" xfId="35007"/>
    <cellStyle name="_입찰표지 _04.관로공(C구역)_04.관로공_04.관로공_내역적용수량 3" xfId="35008"/>
    <cellStyle name="_입찰표지 _04.관로공(C구역)_04.관로공_04.관로공_내역적용수량 4" xfId="35009"/>
    <cellStyle name="_입찰표지 _04.관로공(C구역)_04.관로공_04.관로공_내역적용수량 5" xfId="35010"/>
    <cellStyle name="_입찰표지 _04.관로공(C구역)_04.관로공_04.관로공_내역적용수량 6" xfId="35011"/>
    <cellStyle name="_입찰표지 _04.관로공(C구역)_04.관로공_04.관로공_내역적용수량 7" xfId="35012"/>
    <cellStyle name="_입찰표지 _04.관로공(C구역)_04.관로공_04.관로공_내역적용수량 8" xfId="35013"/>
    <cellStyle name="_입찰표지 _04.관로공(C구역)_041.부대공(화순)" xfId="7499"/>
    <cellStyle name="_입찰표지 _04.관로공(C구역)_041.부대공(화순) 2" xfId="35014"/>
    <cellStyle name="_입찰표지 _04.관로공(C구역)_041.부대공(화순) 3" xfId="35015"/>
    <cellStyle name="_입찰표지 _04.관로공(C구역)_041.부대공(화순) 4" xfId="35016"/>
    <cellStyle name="_입찰표지 _04.관로공(C구역)_041.부대공(화순) 5" xfId="35017"/>
    <cellStyle name="_입찰표지 _04.관로공(C구역)_041.부대공(화순) 6" xfId="35018"/>
    <cellStyle name="_입찰표지 _04.관로공(C구역)_041.부대공(화순) 7" xfId="35019"/>
    <cellStyle name="_입찰표지 _04.관로공(C구역)_041.부대공(화순) 8" xfId="35020"/>
    <cellStyle name="_입찰표지 _04.관로공(C구역)_관로공BOQ" xfId="7500"/>
    <cellStyle name="_입찰표지 _04.관로공(C구역)_관로공BOQ 2" xfId="35021"/>
    <cellStyle name="_입찰표지 _04.관로공(C구역)_관로공BOQ 3" xfId="35022"/>
    <cellStyle name="_입찰표지 _04.관로공(C구역)_관로공BOQ 4" xfId="35023"/>
    <cellStyle name="_입찰표지 _04.관로공(C구역)_관로공BOQ 5" xfId="35024"/>
    <cellStyle name="_입찰표지 _04.관로공(C구역)_관로공BOQ 6" xfId="35025"/>
    <cellStyle name="_입찰표지 _04.관로공(C구역)_관로공BOQ 7" xfId="35026"/>
    <cellStyle name="_입찰표지 _04.관로공(C구역)_관로공BOQ 8" xfId="35027"/>
    <cellStyle name="_입찰표지 _04.관로공(C구역)_관로수량집계" xfId="7501"/>
    <cellStyle name="_입찰표지 _04.관로공(C구역)_관로수량집계 2" xfId="35028"/>
    <cellStyle name="_입찰표지 _04.관로공(C구역)_관로수량집계 3" xfId="35029"/>
    <cellStyle name="_입찰표지 _04.관로공(C구역)_관로수량집계 4" xfId="35030"/>
    <cellStyle name="_입찰표지 _04.관로공(C구역)_관로수량집계 5" xfId="35031"/>
    <cellStyle name="_입찰표지 _04.관로공(C구역)_관로수량집계 6" xfId="35032"/>
    <cellStyle name="_입찰표지 _04.관로공(C구역)_관로수량집계 7" xfId="35033"/>
    <cellStyle name="_입찰표지 _04.관로공(C구역)_관로수량집계 8" xfId="35034"/>
    <cellStyle name="_입찰표지 _04.관로공(C구역)_내역적용수량" xfId="7502"/>
    <cellStyle name="_입찰표지 _04.관로공(C구역)_내역적용수량 2" xfId="35035"/>
    <cellStyle name="_입찰표지 _04.관로공(C구역)_내역적용수량 3" xfId="35036"/>
    <cellStyle name="_입찰표지 _04.관로공(C구역)_내역적용수량 4" xfId="35037"/>
    <cellStyle name="_입찰표지 _04.관로공(C구역)_내역적용수량 5" xfId="35038"/>
    <cellStyle name="_입찰표지 _04.관로공(C구역)_내역적용수량 6" xfId="35039"/>
    <cellStyle name="_입찰표지 _04.관로공(C구역)_내역적용수량 7" xfId="35040"/>
    <cellStyle name="_입찰표지 _04.관로공(C구역)_내역적용수량 8" xfId="35041"/>
    <cellStyle name="_입찰표지 _04.관로공(D구역)" xfId="7503"/>
    <cellStyle name="_입찰표지 _04.관로공(D구역) 2" xfId="7504"/>
    <cellStyle name="_입찰표지 _04.관로공(D구역) 3" xfId="35042"/>
    <cellStyle name="_입찰표지 _04.관로공(D구역) 4" xfId="35043"/>
    <cellStyle name="_입찰표지 _04.관로공(D구역) 5" xfId="35044"/>
    <cellStyle name="_입찰표지 _04.관로공(D구역) 6" xfId="35045"/>
    <cellStyle name="_입찰표지 _04.관로공(D구역) 7" xfId="35046"/>
    <cellStyle name="_입찰표지 _04.관로공(D구역) 8" xfId="35047"/>
    <cellStyle name="_입찰표지 _04.관로공(D구역)_00.배수설비공" xfId="7505"/>
    <cellStyle name="_입찰표지 _04.관로공(D구역)_00.배수설비공 2" xfId="35048"/>
    <cellStyle name="_입찰표지 _04.관로공(D구역)_00.배수설비공 3" xfId="35049"/>
    <cellStyle name="_입찰표지 _04.관로공(D구역)_00.배수설비공 4" xfId="35050"/>
    <cellStyle name="_입찰표지 _04.관로공(D구역)_00.배수설비공 5" xfId="35051"/>
    <cellStyle name="_입찰표지 _04.관로공(D구역)_00.배수설비공 6" xfId="35052"/>
    <cellStyle name="_입찰표지 _04.관로공(D구역)_00.배수설비공 7" xfId="35053"/>
    <cellStyle name="_입찰표지 _04.관로공(D구역)_00.배수설비공 8" xfId="35054"/>
    <cellStyle name="_입찰표지 _04.관로공(D구역)_01.가정배수관" xfId="7506"/>
    <cellStyle name="_입찰표지 _04.관로공(D구역)_01.가정배수관 2" xfId="35055"/>
    <cellStyle name="_입찰표지 _04.관로공(D구역)_01.가정배수관 3" xfId="35056"/>
    <cellStyle name="_입찰표지 _04.관로공(D구역)_01.가정배수관 4" xfId="35057"/>
    <cellStyle name="_입찰표지 _04.관로공(D구역)_01.가정배수관 5" xfId="35058"/>
    <cellStyle name="_입찰표지 _04.관로공(D구역)_01.가정배수관 6" xfId="35059"/>
    <cellStyle name="_입찰표지 _04.관로공(D구역)_01.가정배수관 7" xfId="35060"/>
    <cellStyle name="_입찰표지 _04.관로공(D구역)_01.가정배수관 8" xfId="35061"/>
    <cellStyle name="_입찰표지 _04.관로공(D구역)_01.맨홀공(1-1공구)" xfId="7507"/>
    <cellStyle name="_입찰표지 _04.관로공(D구역)_01.맨홀공(1-1공구) 2" xfId="35062"/>
    <cellStyle name="_입찰표지 _04.관로공(D구역)_01.맨홀공(1-1공구) 3" xfId="35063"/>
    <cellStyle name="_입찰표지 _04.관로공(D구역)_01.맨홀공(1-1공구) 4" xfId="35064"/>
    <cellStyle name="_입찰표지 _04.관로공(D구역)_01.맨홀공(1-1공구) 5" xfId="35065"/>
    <cellStyle name="_입찰표지 _04.관로공(D구역)_01.맨홀공(1-1공구) 6" xfId="35066"/>
    <cellStyle name="_입찰표지 _04.관로공(D구역)_01.맨홀공(1-1공구) 7" xfId="35067"/>
    <cellStyle name="_입찰표지 _04.관로공(D구역)_01.맨홀공(1-1공구) 8" xfId="35068"/>
    <cellStyle name="_입찰표지 _04.관로공(D구역)_013.관로공(일과)" xfId="7508"/>
    <cellStyle name="_입찰표지 _04.관로공(D구역)_013.관로공(일과) 2" xfId="35069"/>
    <cellStyle name="_입찰표지 _04.관로공(D구역)_013.관로공(일과) 3" xfId="35070"/>
    <cellStyle name="_입찰표지 _04.관로공(D구역)_013.관로공(일과) 4" xfId="35071"/>
    <cellStyle name="_입찰표지 _04.관로공(D구역)_013.관로공(일과) 5" xfId="35072"/>
    <cellStyle name="_입찰표지 _04.관로공(D구역)_013.관로공(일과) 6" xfId="35073"/>
    <cellStyle name="_입찰표지 _04.관로공(D구역)_013.관로공(일과) 7" xfId="35074"/>
    <cellStyle name="_입찰표지 _04.관로공(D구역)_013.관로공(일과) 8" xfId="35075"/>
    <cellStyle name="_입찰표지 _04.관로공(D구역)_013.관로공(화순)" xfId="7509"/>
    <cellStyle name="_입찰표지 _04.관로공(D구역)_013.관로공(화순) 2" xfId="35076"/>
    <cellStyle name="_입찰표지 _04.관로공(D구역)_013.관로공(화순) 3" xfId="35077"/>
    <cellStyle name="_입찰표지 _04.관로공(D구역)_013.관로공(화순) 4" xfId="35078"/>
    <cellStyle name="_입찰표지 _04.관로공(D구역)_013.관로공(화순) 5" xfId="35079"/>
    <cellStyle name="_입찰표지 _04.관로공(D구역)_013.관로공(화순) 6" xfId="35080"/>
    <cellStyle name="_입찰표지 _04.관로공(D구역)_013.관로공(화순) 7" xfId="35081"/>
    <cellStyle name="_입찰표지 _04.관로공(D구역)_013.관로공(화순) 8" xfId="35082"/>
    <cellStyle name="_입찰표지 _04.관로공(D구역)_017.포장공(하모)" xfId="7510"/>
    <cellStyle name="_입찰표지 _04.관로공(D구역)_017.포장공(하모) 2" xfId="35083"/>
    <cellStyle name="_입찰표지 _04.관로공(D구역)_017.포장공(하모) 3" xfId="35084"/>
    <cellStyle name="_입찰표지 _04.관로공(D구역)_017.포장공(하모) 4" xfId="35085"/>
    <cellStyle name="_입찰표지 _04.관로공(D구역)_017.포장공(하모) 5" xfId="35086"/>
    <cellStyle name="_입찰표지 _04.관로공(D구역)_017.포장공(하모) 6" xfId="35087"/>
    <cellStyle name="_입찰표지 _04.관로공(D구역)_017.포장공(하모) 7" xfId="35088"/>
    <cellStyle name="_입찰표지 _04.관로공(D구역)_017.포장공(하모) 8" xfId="35089"/>
    <cellStyle name="_입찰표지 _04.관로공(D구역)_02.오수연결관" xfId="7511"/>
    <cellStyle name="_입찰표지 _04.관로공(D구역)_02.오수연결관 2" xfId="35090"/>
    <cellStyle name="_입찰표지 _04.관로공(D구역)_02.오수연결관 3" xfId="35091"/>
    <cellStyle name="_입찰표지 _04.관로공(D구역)_02.오수연결관 4" xfId="35092"/>
    <cellStyle name="_입찰표지 _04.관로공(D구역)_02.오수연결관 5" xfId="35093"/>
    <cellStyle name="_입찰표지 _04.관로공(D구역)_02.오수연결관 6" xfId="35094"/>
    <cellStyle name="_입찰표지 _04.관로공(D구역)_02.오수연결관 7" xfId="35095"/>
    <cellStyle name="_입찰표지 _04.관로공(D구역)_02.오수연결관 8" xfId="35096"/>
    <cellStyle name="_입찰표지 _04.관로공(D구역)_02.오수연결관공" xfId="7512"/>
    <cellStyle name="_입찰표지 _04.관로공(D구역)_02.오수연결관공 2" xfId="35097"/>
    <cellStyle name="_입찰표지 _04.관로공(D구역)_02.오수연결관공 3" xfId="35098"/>
    <cellStyle name="_입찰표지 _04.관로공(D구역)_02.오수연결관공 4" xfId="35099"/>
    <cellStyle name="_입찰표지 _04.관로공(D구역)_02.오수연결관공 5" xfId="35100"/>
    <cellStyle name="_입찰표지 _04.관로공(D구역)_02.오수연결관공 6" xfId="35101"/>
    <cellStyle name="_입찰표지 _04.관로공(D구역)_02.오수연결관공 7" xfId="35102"/>
    <cellStyle name="_입찰표지 _04.관로공(D구역)_02.오수연결관공 8" xfId="35103"/>
    <cellStyle name="_입찰표지 _04.관로공(D구역)_02.토공" xfId="7513"/>
    <cellStyle name="_입찰표지 _04.관로공(D구역)_02.토공 2" xfId="35104"/>
    <cellStyle name="_입찰표지 _04.관로공(D구역)_02.토공 3" xfId="35105"/>
    <cellStyle name="_입찰표지 _04.관로공(D구역)_02.토공 4" xfId="35106"/>
    <cellStyle name="_입찰표지 _04.관로공(D구역)_02.토공 5" xfId="35107"/>
    <cellStyle name="_입찰표지 _04.관로공(D구역)_02.토공 6" xfId="35108"/>
    <cellStyle name="_입찰표지 _04.관로공(D구역)_02.토공 7" xfId="35109"/>
    <cellStyle name="_입찰표지 _04.관로공(D구역)_02.토공 8" xfId="35110"/>
    <cellStyle name="_입찰표지 _04.관로공(D구역)_03.관로공" xfId="7514"/>
    <cellStyle name="_입찰표지 _04.관로공(D구역)_03.관로공 2" xfId="35111"/>
    <cellStyle name="_입찰표지 _04.관로공(D구역)_03.관로공 3" xfId="35112"/>
    <cellStyle name="_입찰표지 _04.관로공(D구역)_03.관로공 4" xfId="35113"/>
    <cellStyle name="_입찰표지 _04.관로공(D구역)_03.관로공 5" xfId="35114"/>
    <cellStyle name="_입찰표지 _04.관로공(D구역)_03.관로공 6" xfId="35115"/>
    <cellStyle name="_입찰표지 _04.관로공(D구역)_03.관로공 7" xfId="35116"/>
    <cellStyle name="_입찰표지 _04.관로공(D구역)_03.관로공 8" xfId="35117"/>
    <cellStyle name="_입찰표지 _04.관로공(D구역)_032.가정배수관" xfId="7515"/>
    <cellStyle name="_입찰표지 _04.관로공(D구역)_032.가정배수관 2" xfId="35118"/>
    <cellStyle name="_입찰표지 _04.관로공(D구역)_032.가정배수관 3" xfId="35119"/>
    <cellStyle name="_입찰표지 _04.관로공(D구역)_032.가정배수관 4" xfId="35120"/>
    <cellStyle name="_입찰표지 _04.관로공(D구역)_032.가정배수관 5" xfId="35121"/>
    <cellStyle name="_입찰표지 _04.관로공(D구역)_032.가정배수관 6" xfId="35122"/>
    <cellStyle name="_입찰표지 _04.관로공(D구역)_032.가정배수관 7" xfId="35123"/>
    <cellStyle name="_입찰표지 _04.관로공(D구역)_032.가정배수관 8" xfId="35124"/>
    <cellStyle name="_입찰표지 _04.관로공(D구역)_033.오수연결관(영락)" xfId="7516"/>
    <cellStyle name="_입찰표지 _04.관로공(D구역)_033.오수연결관(영락) 2" xfId="35125"/>
    <cellStyle name="_입찰표지 _04.관로공(D구역)_033.오수연결관(영락) 3" xfId="35126"/>
    <cellStyle name="_입찰표지 _04.관로공(D구역)_033.오수연결관(영락) 4" xfId="35127"/>
    <cellStyle name="_입찰표지 _04.관로공(D구역)_033.오수연결관(영락) 5" xfId="35128"/>
    <cellStyle name="_입찰표지 _04.관로공(D구역)_033.오수연결관(영락) 6" xfId="35129"/>
    <cellStyle name="_입찰표지 _04.관로공(D구역)_033.오수연결관(영락) 7" xfId="35130"/>
    <cellStyle name="_입찰표지 _04.관로공(D구역)_033.오수연결관(영락) 8" xfId="35131"/>
    <cellStyle name="_입찰표지 _04.관로공(D구역)_033.오수연결관(일과)" xfId="7517"/>
    <cellStyle name="_입찰표지 _04.관로공(D구역)_033.오수연결관(일과) 2" xfId="35132"/>
    <cellStyle name="_입찰표지 _04.관로공(D구역)_033.오수연결관(일과) 3" xfId="35133"/>
    <cellStyle name="_입찰표지 _04.관로공(D구역)_033.오수연결관(일과) 4" xfId="35134"/>
    <cellStyle name="_입찰표지 _04.관로공(D구역)_033.오수연결관(일과) 5" xfId="35135"/>
    <cellStyle name="_입찰표지 _04.관로공(D구역)_033.오수연결관(일과) 6" xfId="35136"/>
    <cellStyle name="_입찰표지 _04.관로공(D구역)_033.오수연결관(일과) 7" xfId="35137"/>
    <cellStyle name="_입찰표지 _04.관로공(D구역)_033.오수연결관(일과) 8" xfId="35138"/>
    <cellStyle name="_입찰표지 _04.관로공(D구역)_033.오수연결관(하모)" xfId="7518"/>
    <cellStyle name="_입찰표지 _04.관로공(D구역)_033.오수연결관(하모) 2" xfId="35139"/>
    <cellStyle name="_입찰표지 _04.관로공(D구역)_033.오수연결관(하모) 3" xfId="35140"/>
    <cellStyle name="_입찰표지 _04.관로공(D구역)_033.오수연결관(하모) 4" xfId="35141"/>
    <cellStyle name="_입찰표지 _04.관로공(D구역)_033.오수연결관(하모) 5" xfId="35142"/>
    <cellStyle name="_입찰표지 _04.관로공(D구역)_033.오수연결관(하모) 6" xfId="35143"/>
    <cellStyle name="_입찰표지 _04.관로공(D구역)_033.오수연결관(하모) 7" xfId="35144"/>
    <cellStyle name="_입찰표지 _04.관로공(D구역)_033.오수연결관(하모) 8" xfId="35145"/>
    <cellStyle name="_입찰표지 _04.관로공(D구역)_033.오수연결관(화순)" xfId="7519"/>
    <cellStyle name="_입찰표지 _04.관로공(D구역)_033.오수연결관(화순) 2" xfId="35146"/>
    <cellStyle name="_입찰표지 _04.관로공(D구역)_033.오수연결관(화순) 3" xfId="35147"/>
    <cellStyle name="_입찰표지 _04.관로공(D구역)_033.오수연결관(화순) 4" xfId="35148"/>
    <cellStyle name="_입찰표지 _04.관로공(D구역)_033.오수연결관(화순) 5" xfId="35149"/>
    <cellStyle name="_입찰표지 _04.관로공(D구역)_033.오수연결관(화순) 6" xfId="35150"/>
    <cellStyle name="_입찰표지 _04.관로공(D구역)_033.오수연결관(화순) 7" xfId="35151"/>
    <cellStyle name="_입찰표지 _04.관로공(D구역)_033.오수연결관(화순) 8" xfId="35152"/>
    <cellStyle name="_입찰표지 _04.관로공(D구역)_041.부대공(화순)" xfId="7520"/>
    <cellStyle name="_입찰표지 _04.관로공(D구역)_041.부대공(화순) 2" xfId="35153"/>
    <cellStyle name="_입찰표지 _04.관로공(D구역)_041.부대공(화순) 3" xfId="35154"/>
    <cellStyle name="_입찰표지 _04.관로공(D구역)_041.부대공(화순) 4" xfId="35155"/>
    <cellStyle name="_입찰표지 _04.관로공(D구역)_041.부대공(화순) 5" xfId="35156"/>
    <cellStyle name="_입찰표지 _04.관로공(D구역)_041.부대공(화순) 6" xfId="35157"/>
    <cellStyle name="_입찰표지 _04.관로공(D구역)_041.부대공(화순) 7" xfId="35158"/>
    <cellStyle name="_입찰표지 _04.관로공(D구역)_041.부대공(화순) 8" xfId="35159"/>
    <cellStyle name="_입찰표지 _04.관로공(D구역)_관로공BOQ" xfId="7521"/>
    <cellStyle name="_입찰표지 _04.관로공(D구역)_관로공BOQ 2" xfId="35160"/>
    <cellStyle name="_입찰표지 _04.관로공(D구역)_관로공BOQ 3" xfId="35161"/>
    <cellStyle name="_입찰표지 _04.관로공(D구역)_관로공BOQ 4" xfId="35162"/>
    <cellStyle name="_입찰표지 _04.관로공(D구역)_관로공BOQ 5" xfId="35163"/>
    <cellStyle name="_입찰표지 _04.관로공(D구역)_관로공BOQ 6" xfId="35164"/>
    <cellStyle name="_입찰표지 _04.관로공(D구역)_관로공BOQ 7" xfId="35165"/>
    <cellStyle name="_입찰표지 _04.관로공(D구역)_관로공BOQ 8" xfId="35166"/>
    <cellStyle name="_입찰표지 _04.관로공(D구역)_관로수량집계" xfId="7522"/>
    <cellStyle name="_입찰표지 _04.관로공(D구역)_관로수량집계 2" xfId="35167"/>
    <cellStyle name="_입찰표지 _04.관로공(D구역)_관로수량집계 3" xfId="35168"/>
    <cellStyle name="_입찰표지 _04.관로공(D구역)_관로수량집계 4" xfId="35169"/>
    <cellStyle name="_입찰표지 _04.관로공(D구역)_관로수량집계 5" xfId="35170"/>
    <cellStyle name="_입찰표지 _04.관로공(D구역)_관로수량집계 6" xfId="35171"/>
    <cellStyle name="_입찰표지 _04.관로공(D구역)_관로수량집계 7" xfId="35172"/>
    <cellStyle name="_입찰표지 _04.관로공(D구역)_관로수량집계 8" xfId="35173"/>
    <cellStyle name="_입찰표지 _04.관로공(D구역)_내역적용수량" xfId="7523"/>
    <cellStyle name="_입찰표지 _04.관로공(D구역)_내역적용수량 2" xfId="35174"/>
    <cellStyle name="_입찰표지 _04.관로공(D구역)_내역적용수량 3" xfId="35175"/>
    <cellStyle name="_입찰표지 _04.관로공(D구역)_내역적용수량 4" xfId="35176"/>
    <cellStyle name="_입찰표지 _04.관로공(D구역)_내역적용수량 5" xfId="35177"/>
    <cellStyle name="_입찰표지 _04.관로공(D구역)_내역적용수량 6" xfId="35178"/>
    <cellStyle name="_입찰표지 _04.관로공(D구역)_내역적용수량 7" xfId="35179"/>
    <cellStyle name="_입찰표지 _04.관로공(D구역)_내역적용수량 8" xfId="35180"/>
    <cellStyle name="_입찰표지 _04.관로공(대평)" xfId="7524"/>
    <cellStyle name="_입찰표지 _04.관로공(대평) 2" xfId="7525"/>
    <cellStyle name="_입찰표지 _04.관로공(대평) 3" xfId="35181"/>
    <cellStyle name="_입찰표지 _04.관로공(대평) 4" xfId="35182"/>
    <cellStyle name="_입찰표지 _04.관로공(대평) 5" xfId="35183"/>
    <cellStyle name="_입찰표지 _04.관로공(대평) 6" xfId="35184"/>
    <cellStyle name="_입찰표지 _04.관로공(대평) 7" xfId="35185"/>
    <cellStyle name="_입찰표지 _04.관로공(대평) 8" xfId="35186"/>
    <cellStyle name="_입찰표지 _04.관로공(대평)_00.배수설비공" xfId="7526"/>
    <cellStyle name="_입찰표지 _04.관로공(대평)_00.배수설비공 2" xfId="35187"/>
    <cellStyle name="_입찰표지 _04.관로공(대평)_00.배수설비공 3" xfId="35188"/>
    <cellStyle name="_입찰표지 _04.관로공(대평)_00.배수설비공 4" xfId="35189"/>
    <cellStyle name="_입찰표지 _04.관로공(대평)_00.배수설비공 5" xfId="35190"/>
    <cellStyle name="_입찰표지 _04.관로공(대평)_00.배수설비공 6" xfId="35191"/>
    <cellStyle name="_입찰표지 _04.관로공(대평)_00.배수설비공 7" xfId="35192"/>
    <cellStyle name="_입찰표지 _04.관로공(대평)_00.배수설비공 8" xfId="35193"/>
    <cellStyle name="_입찰표지 _04.관로공(대평)_01.가정배수관" xfId="7527"/>
    <cellStyle name="_입찰표지 _04.관로공(대평)_01.가정배수관 2" xfId="35194"/>
    <cellStyle name="_입찰표지 _04.관로공(대평)_01.가정배수관 3" xfId="35195"/>
    <cellStyle name="_입찰표지 _04.관로공(대평)_01.가정배수관 4" xfId="35196"/>
    <cellStyle name="_입찰표지 _04.관로공(대평)_01.가정배수관 5" xfId="35197"/>
    <cellStyle name="_입찰표지 _04.관로공(대평)_01.가정배수관 6" xfId="35198"/>
    <cellStyle name="_입찰표지 _04.관로공(대평)_01.가정배수관 7" xfId="35199"/>
    <cellStyle name="_입찰표지 _04.관로공(대평)_01.가정배수관 8" xfId="35200"/>
    <cellStyle name="_입찰표지 _04.관로공(대평)_01.맨홀공(1-1공구)" xfId="7528"/>
    <cellStyle name="_입찰표지 _04.관로공(대평)_01.맨홀공(1-1공구) 2" xfId="35201"/>
    <cellStyle name="_입찰표지 _04.관로공(대평)_01.맨홀공(1-1공구) 3" xfId="35202"/>
    <cellStyle name="_입찰표지 _04.관로공(대평)_01.맨홀공(1-1공구) 4" xfId="35203"/>
    <cellStyle name="_입찰표지 _04.관로공(대평)_01.맨홀공(1-1공구) 5" xfId="35204"/>
    <cellStyle name="_입찰표지 _04.관로공(대평)_01.맨홀공(1-1공구) 6" xfId="35205"/>
    <cellStyle name="_입찰표지 _04.관로공(대평)_01.맨홀공(1-1공구) 7" xfId="35206"/>
    <cellStyle name="_입찰표지 _04.관로공(대평)_01.맨홀공(1-1공구) 8" xfId="35207"/>
    <cellStyle name="_입찰표지 _04.관로공(대평)_013.관로공(일과)" xfId="7529"/>
    <cellStyle name="_입찰표지 _04.관로공(대평)_013.관로공(일과) 2" xfId="35208"/>
    <cellStyle name="_입찰표지 _04.관로공(대평)_013.관로공(일과) 3" xfId="35209"/>
    <cellStyle name="_입찰표지 _04.관로공(대평)_013.관로공(일과) 4" xfId="35210"/>
    <cellStyle name="_입찰표지 _04.관로공(대평)_013.관로공(일과) 5" xfId="35211"/>
    <cellStyle name="_입찰표지 _04.관로공(대평)_013.관로공(일과) 6" xfId="35212"/>
    <cellStyle name="_입찰표지 _04.관로공(대평)_013.관로공(일과) 7" xfId="35213"/>
    <cellStyle name="_입찰표지 _04.관로공(대평)_013.관로공(일과) 8" xfId="35214"/>
    <cellStyle name="_입찰표지 _04.관로공(대평)_013.관로공(화순)" xfId="7530"/>
    <cellStyle name="_입찰표지 _04.관로공(대평)_013.관로공(화순) 2" xfId="35215"/>
    <cellStyle name="_입찰표지 _04.관로공(대평)_013.관로공(화순) 3" xfId="35216"/>
    <cellStyle name="_입찰표지 _04.관로공(대평)_013.관로공(화순) 4" xfId="35217"/>
    <cellStyle name="_입찰표지 _04.관로공(대평)_013.관로공(화순) 5" xfId="35218"/>
    <cellStyle name="_입찰표지 _04.관로공(대평)_013.관로공(화순) 6" xfId="35219"/>
    <cellStyle name="_입찰표지 _04.관로공(대평)_013.관로공(화순) 7" xfId="35220"/>
    <cellStyle name="_입찰표지 _04.관로공(대평)_013.관로공(화순) 8" xfId="35221"/>
    <cellStyle name="_입찰표지 _04.관로공(대평)_017.포장공(하모)" xfId="7531"/>
    <cellStyle name="_입찰표지 _04.관로공(대평)_017.포장공(하모) 2" xfId="35222"/>
    <cellStyle name="_입찰표지 _04.관로공(대평)_017.포장공(하모) 3" xfId="35223"/>
    <cellStyle name="_입찰표지 _04.관로공(대평)_017.포장공(하모) 4" xfId="35224"/>
    <cellStyle name="_입찰표지 _04.관로공(대평)_017.포장공(하모) 5" xfId="35225"/>
    <cellStyle name="_입찰표지 _04.관로공(대평)_017.포장공(하모) 6" xfId="35226"/>
    <cellStyle name="_입찰표지 _04.관로공(대평)_017.포장공(하모) 7" xfId="35227"/>
    <cellStyle name="_입찰표지 _04.관로공(대평)_017.포장공(하모) 8" xfId="35228"/>
    <cellStyle name="_입찰표지 _04.관로공(대평)_02.오수연결관" xfId="7532"/>
    <cellStyle name="_입찰표지 _04.관로공(대평)_02.오수연결관 2" xfId="35229"/>
    <cellStyle name="_입찰표지 _04.관로공(대평)_02.오수연결관 3" xfId="35230"/>
    <cellStyle name="_입찰표지 _04.관로공(대평)_02.오수연결관 4" xfId="35231"/>
    <cellStyle name="_입찰표지 _04.관로공(대평)_02.오수연결관 5" xfId="35232"/>
    <cellStyle name="_입찰표지 _04.관로공(대평)_02.오수연결관 6" xfId="35233"/>
    <cellStyle name="_입찰표지 _04.관로공(대평)_02.오수연결관 7" xfId="35234"/>
    <cellStyle name="_입찰표지 _04.관로공(대평)_02.오수연결관 8" xfId="35235"/>
    <cellStyle name="_입찰표지 _04.관로공(대평)_02.오수연결관공" xfId="7533"/>
    <cellStyle name="_입찰표지 _04.관로공(대평)_02.오수연결관공 2" xfId="35236"/>
    <cellStyle name="_입찰표지 _04.관로공(대평)_02.오수연결관공 3" xfId="35237"/>
    <cellStyle name="_입찰표지 _04.관로공(대평)_02.오수연결관공 4" xfId="35238"/>
    <cellStyle name="_입찰표지 _04.관로공(대평)_02.오수연결관공 5" xfId="35239"/>
    <cellStyle name="_입찰표지 _04.관로공(대평)_02.오수연결관공 6" xfId="35240"/>
    <cellStyle name="_입찰표지 _04.관로공(대평)_02.오수연결관공 7" xfId="35241"/>
    <cellStyle name="_입찰표지 _04.관로공(대평)_02.오수연결관공 8" xfId="35242"/>
    <cellStyle name="_입찰표지 _04.관로공(대평)_02.토공" xfId="7534"/>
    <cellStyle name="_입찰표지 _04.관로공(대평)_02.토공 2" xfId="35243"/>
    <cellStyle name="_입찰표지 _04.관로공(대평)_02.토공 3" xfId="35244"/>
    <cellStyle name="_입찰표지 _04.관로공(대평)_02.토공 4" xfId="35245"/>
    <cellStyle name="_입찰표지 _04.관로공(대평)_02.토공 5" xfId="35246"/>
    <cellStyle name="_입찰표지 _04.관로공(대평)_02.토공 6" xfId="35247"/>
    <cellStyle name="_입찰표지 _04.관로공(대평)_02.토공 7" xfId="35248"/>
    <cellStyle name="_입찰표지 _04.관로공(대평)_02.토공 8" xfId="35249"/>
    <cellStyle name="_입찰표지 _04.관로공(대평)_03.관로공" xfId="7535"/>
    <cellStyle name="_입찰표지 _04.관로공(대평)_03.관로공 2" xfId="35250"/>
    <cellStyle name="_입찰표지 _04.관로공(대평)_03.관로공 3" xfId="35251"/>
    <cellStyle name="_입찰표지 _04.관로공(대평)_03.관로공 4" xfId="35252"/>
    <cellStyle name="_입찰표지 _04.관로공(대평)_03.관로공 5" xfId="35253"/>
    <cellStyle name="_입찰표지 _04.관로공(대평)_03.관로공 6" xfId="35254"/>
    <cellStyle name="_입찰표지 _04.관로공(대평)_03.관로공 7" xfId="35255"/>
    <cellStyle name="_입찰표지 _04.관로공(대평)_03.관로공 8" xfId="35256"/>
    <cellStyle name="_입찰표지 _04.관로공(대평)_032.가정배수관" xfId="7536"/>
    <cellStyle name="_입찰표지 _04.관로공(대평)_032.가정배수관 2" xfId="35257"/>
    <cellStyle name="_입찰표지 _04.관로공(대평)_032.가정배수관 3" xfId="35258"/>
    <cellStyle name="_입찰표지 _04.관로공(대평)_032.가정배수관 4" xfId="35259"/>
    <cellStyle name="_입찰표지 _04.관로공(대평)_032.가정배수관 5" xfId="35260"/>
    <cellStyle name="_입찰표지 _04.관로공(대평)_032.가정배수관 6" xfId="35261"/>
    <cellStyle name="_입찰표지 _04.관로공(대평)_032.가정배수관 7" xfId="35262"/>
    <cellStyle name="_입찰표지 _04.관로공(대평)_032.가정배수관 8" xfId="35263"/>
    <cellStyle name="_입찰표지 _04.관로공(대평)_033.오수연결관(영락)" xfId="7537"/>
    <cellStyle name="_입찰표지 _04.관로공(대평)_033.오수연결관(영락) 2" xfId="35264"/>
    <cellStyle name="_입찰표지 _04.관로공(대평)_033.오수연결관(영락) 3" xfId="35265"/>
    <cellStyle name="_입찰표지 _04.관로공(대평)_033.오수연결관(영락) 4" xfId="35266"/>
    <cellStyle name="_입찰표지 _04.관로공(대평)_033.오수연결관(영락) 5" xfId="35267"/>
    <cellStyle name="_입찰표지 _04.관로공(대평)_033.오수연결관(영락) 6" xfId="35268"/>
    <cellStyle name="_입찰표지 _04.관로공(대평)_033.오수연결관(영락) 7" xfId="35269"/>
    <cellStyle name="_입찰표지 _04.관로공(대평)_033.오수연결관(영락) 8" xfId="35270"/>
    <cellStyle name="_입찰표지 _04.관로공(대평)_033.오수연결관(일과)" xfId="7538"/>
    <cellStyle name="_입찰표지 _04.관로공(대평)_033.오수연결관(일과) 2" xfId="35271"/>
    <cellStyle name="_입찰표지 _04.관로공(대평)_033.오수연결관(일과) 3" xfId="35272"/>
    <cellStyle name="_입찰표지 _04.관로공(대평)_033.오수연결관(일과) 4" xfId="35273"/>
    <cellStyle name="_입찰표지 _04.관로공(대평)_033.오수연결관(일과) 5" xfId="35274"/>
    <cellStyle name="_입찰표지 _04.관로공(대평)_033.오수연결관(일과) 6" xfId="35275"/>
    <cellStyle name="_입찰표지 _04.관로공(대평)_033.오수연결관(일과) 7" xfId="35276"/>
    <cellStyle name="_입찰표지 _04.관로공(대평)_033.오수연결관(일과) 8" xfId="35277"/>
    <cellStyle name="_입찰표지 _04.관로공(대평)_033.오수연결관(하모)" xfId="7539"/>
    <cellStyle name="_입찰표지 _04.관로공(대평)_033.오수연결관(하모) 2" xfId="35278"/>
    <cellStyle name="_입찰표지 _04.관로공(대평)_033.오수연결관(하모) 3" xfId="35279"/>
    <cellStyle name="_입찰표지 _04.관로공(대평)_033.오수연결관(하모) 4" xfId="35280"/>
    <cellStyle name="_입찰표지 _04.관로공(대평)_033.오수연결관(하모) 5" xfId="35281"/>
    <cellStyle name="_입찰표지 _04.관로공(대평)_033.오수연결관(하모) 6" xfId="35282"/>
    <cellStyle name="_입찰표지 _04.관로공(대평)_033.오수연결관(하모) 7" xfId="35283"/>
    <cellStyle name="_입찰표지 _04.관로공(대평)_033.오수연결관(하모) 8" xfId="35284"/>
    <cellStyle name="_입찰표지 _04.관로공(대평)_033.오수연결관(화순)" xfId="7540"/>
    <cellStyle name="_입찰표지 _04.관로공(대평)_033.오수연결관(화순) 2" xfId="35285"/>
    <cellStyle name="_입찰표지 _04.관로공(대평)_033.오수연결관(화순) 3" xfId="35286"/>
    <cellStyle name="_입찰표지 _04.관로공(대평)_033.오수연결관(화순) 4" xfId="35287"/>
    <cellStyle name="_입찰표지 _04.관로공(대평)_033.오수연결관(화순) 5" xfId="35288"/>
    <cellStyle name="_입찰표지 _04.관로공(대평)_033.오수연결관(화순) 6" xfId="35289"/>
    <cellStyle name="_입찰표지 _04.관로공(대평)_033.오수연결관(화순) 7" xfId="35290"/>
    <cellStyle name="_입찰표지 _04.관로공(대평)_033.오수연결관(화순) 8" xfId="35291"/>
    <cellStyle name="_입찰표지 _04.관로공(대평)_04.관로공" xfId="7541"/>
    <cellStyle name="_입찰표지 _04.관로공(대평)_04.관로공 2" xfId="7542"/>
    <cellStyle name="_입찰표지 _04.관로공(대평)_04.관로공 3" xfId="35292"/>
    <cellStyle name="_입찰표지 _04.관로공(대평)_04.관로공 4" xfId="35293"/>
    <cellStyle name="_입찰표지 _04.관로공(대평)_04.관로공 5" xfId="35294"/>
    <cellStyle name="_입찰표지 _04.관로공(대평)_04.관로공 6" xfId="35295"/>
    <cellStyle name="_입찰표지 _04.관로공(대평)_04.관로공 7" xfId="35296"/>
    <cellStyle name="_입찰표지 _04.관로공(대평)_04.관로공 8" xfId="35297"/>
    <cellStyle name="_입찰표지 _04.관로공(대평)_04.관로공_00.배수설비공" xfId="7543"/>
    <cellStyle name="_입찰표지 _04.관로공(대평)_04.관로공_00.배수설비공 2" xfId="35298"/>
    <cellStyle name="_입찰표지 _04.관로공(대평)_04.관로공_00.배수설비공 3" xfId="35299"/>
    <cellStyle name="_입찰표지 _04.관로공(대평)_04.관로공_00.배수설비공 4" xfId="35300"/>
    <cellStyle name="_입찰표지 _04.관로공(대평)_04.관로공_00.배수설비공 5" xfId="35301"/>
    <cellStyle name="_입찰표지 _04.관로공(대평)_04.관로공_00.배수설비공 6" xfId="35302"/>
    <cellStyle name="_입찰표지 _04.관로공(대평)_04.관로공_00.배수설비공 7" xfId="35303"/>
    <cellStyle name="_입찰표지 _04.관로공(대평)_04.관로공_00.배수설비공 8" xfId="35304"/>
    <cellStyle name="_입찰표지 _04.관로공(대평)_04.관로공_01.관로공(주간)" xfId="7544"/>
    <cellStyle name="_입찰표지 _04.관로공(대평)_04.관로공_01.관로공(주간) 2" xfId="35305"/>
    <cellStyle name="_입찰표지 _04.관로공(대평)_04.관로공_01.관로공(주간) 3" xfId="35306"/>
    <cellStyle name="_입찰표지 _04.관로공(대평)_04.관로공_01.관로공(주간) 4" xfId="35307"/>
    <cellStyle name="_입찰표지 _04.관로공(대평)_04.관로공_01.관로공(주간) 5" xfId="35308"/>
    <cellStyle name="_입찰표지 _04.관로공(대평)_04.관로공_01.관로공(주간) 6" xfId="35309"/>
    <cellStyle name="_입찰표지 _04.관로공(대평)_04.관로공_01.관로공(주간) 7" xfId="35310"/>
    <cellStyle name="_입찰표지 _04.관로공(대평)_04.관로공_01.관로공(주간) 8" xfId="35311"/>
    <cellStyle name="_입찰표지 _04.관로공(대평)_04.관로공_01.관로공(주간)_013.관로공(일과)" xfId="7545"/>
    <cellStyle name="_입찰표지 _04.관로공(대평)_04.관로공_01.관로공(주간)_013.관로공(일과) 2" xfId="35312"/>
    <cellStyle name="_입찰표지 _04.관로공(대평)_04.관로공_01.관로공(주간)_013.관로공(일과) 3" xfId="35313"/>
    <cellStyle name="_입찰표지 _04.관로공(대평)_04.관로공_01.관로공(주간)_013.관로공(일과) 4" xfId="35314"/>
    <cellStyle name="_입찰표지 _04.관로공(대평)_04.관로공_01.관로공(주간)_013.관로공(일과) 5" xfId="35315"/>
    <cellStyle name="_입찰표지 _04.관로공(대평)_04.관로공_01.관로공(주간)_013.관로공(일과) 6" xfId="35316"/>
    <cellStyle name="_입찰표지 _04.관로공(대평)_04.관로공_01.관로공(주간)_013.관로공(일과) 7" xfId="35317"/>
    <cellStyle name="_입찰표지 _04.관로공(대평)_04.관로공_01.관로공(주간)_013.관로공(일과) 8" xfId="35318"/>
    <cellStyle name="_입찰표지 _04.관로공(대평)_04.관로공_01.관로공(주간)_013.관로공(화순)" xfId="7546"/>
    <cellStyle name="_입찰표지 _04.관로공(대평)_04.관로공_01.관로공(주간)_013.관로공(화순) 2" xfId="35319"/>
    <cellStyle name="_입찰표지 _04.관로공(대평)_04.관로공_01.관로공(주간)_013.관로공(화순) 3" xfId="35320"/>
    <cellStyle name="_입찰표지 _04.관로공(대평)_04.관로공_01.관로공(주간)_013.관로공(화순) 4" xfId="35321"/>
    <cellStyle name="_입찰표지 _04.관로공(대평)_04.관로공_01.관로공(주간)_013.관로공(화순) 5" xfId="35322"/>
    <cellStyle name="_입찰표지 _04.관로공(대평)_04.관로공_01.관로공(주간)_013.관로공(화순) 6" xfId="35323"/>
    <cellStyle name="_입찰표지 _04.관로공(대평)_04.관로공_01.관로공(주간)_013.관로공(화순) 7" xfId="35324"/>
    <cellStyle name="_입찰표지 _04.관로공(대평)_04.관로공_01.관로공(주간)_013.관로공(화순) 8" xfId="35325"/>
    <cellStyle name="_입찰표지 _04.관로공(대평)_04.관로공_01.관로공(주간)_03.관로공" xfId="7547"/>
    <cellStyle name="_입찰표지 _04.관로공(대평)_04.관로공_01.관로공(주간)_03.관로공 2" xfId="35326"/>
    <cellStyle name="_입찰표지 _04.관로공(대평)_04.관로공_01.관로공(주간)_03.관로공 3" xfId="35327"/>
    <cellStyle name="_입찰표지 _04.관로공(대평)_04.관로공_01.관로공(주간)_03.관로공 4" xfId="35328"/>
    <cellStyle name="_입찰표지 _04.관로공(대평)_04.관로공_01.관로공(주간)_03.관로공 5" xfId="35329"/>
    <cellStyle name="_입찰표지 _04.관로공(대평)_04.관로공_01.관로공(주간)_03.관로공 6" xfId="35330"/>
    <cellStyle name="_입찰표지 _04.관로공(대평)_04.관로공_01.관로공(주간)_03.관로공 7" xfId="35331"/>
    <cellStyle name="_입찰표지 _04.관로공(대평)_04.관로공_01.관로공(주간)_03.관로공 8" xfId="35332"/>
    <cellStyle name="_입찰표지 _04.관로공(대평)_04.관로공_01.관로공(주간)_관로공BOQ" xfId="7548"/>
    <cellStyle name="_입찰표지 _04.관로공(대평)_04.관로공_01.관로공(주간)_관로공BOQ 2" xfId="35333"/>
    <cellStyle name="_입찰표지 _04.관로공(대평)_04.관로공_01.관로공(주간)_관로공BOQ 3" xfId="35334"/>
    <cellStyle name="_입찰표지 _04.관로공(대평)_04.관로공_01.관로공(주간)_관로공BOQ 4" xfId="35335"/>
    <cellStyle name="_입찰표지 _04.관로공(대평)_04.관로공_01.관로공(주간)_관로공BOQ 5" xfId="35336"/>
    <cellStyle name="_입찰표지 _04.관로공(대평)_04.관로공_01.관로공(주간)_관로공BOQ 6" xfId="35337"/>
    <cellStyle name="_입찰표지 _04.관로공(대평)_04.관로공_01.관로공(주간)_관로공BOQ 7" xfId="35338"/>
    <cellStyle name="_입찰표지 _04.관로공(대평)_04.관로공_01.관로공(주간)_관로공BOQ 8" xfId="35339"/>
    <cellStyle name="_입찰표지 _04.관로공(대평)_04.관로공_01.관로공(주간)_관로수량집계" xfId="7549"/>
    <cellStyle name="_입찰표지 _04.관로공(대평)_04.관로공_01.관로공(주간)_관로수량집계 2" xfId="35340"/>
    <cellStyle name="_입찰표지 _04.관로공(대평)_04.관로공_01.관로공(주간)_관로수량집계 3" xfId="35341"/>
    <cellStyle name="_입찰표지 _04.관로공(대평)_04.관로공_01.관로공(주간)_관로수량집계 4" xfId="35342"/>
    <cellStyle name="_입찰표지 _04.관로공(대평)_04.관로공_01.관로공(주간)_관로수량집계 5" xfId="35343"/>
    <cellStyle name="_입찰표지 _04.관로공(대평)_04.관로공_01.관로공(주간)_관로수량집계 6" xfId="35344"/>
    <cellStyle name="_입찰표지 _04.관로공(대평)_04.관로공_01.관로공(주간)_관로수량집계 7" xfId="35345"/>
    <cellStyle name="_입찰표지 _04.관로공(대평)_04.관로공_01.관로공(주간)_관로수량집계 8" xfId="35346"/>
    <cellStyle name="_입찰표지 _04.관로공(대평)_04.관로공_01.관로공(주간)_내역적용수량" xfId="7550"/>
    <cellStyle name="_입찰표지 _04.관로공(대평)_04.관로공_01.관로공(주간)_내역적용수량 2" xfId="35347"/>
    <cellStyle name="_입찰표지 _04.관로공(대평)_04.관로공_01.관로공(주간)_내역적용수량 3" xfId="35348"/>
    <cellStyle name="_입찰표지 _04.관로공(대평)_04.관로공_01.관로공(주간)_내역적용수량 4" xfId="35349"/>
    <cellStyle name="_입찰표지 _04.관로공(대평)_04.관로공_01.관로공(주간)_내역적용수량 5" xfId="35350"/>
    <cellStyle name="_입찰표지 _04.관로공(대평)_04.관로공_01.관로공(주간)_내역적용수량 6" xfId="35351"/>
    <cellStyle name="_입찰표지 _04.관로공(대평)_04.관로공_01.관로공(주간)_내역적용수량 7" xfId="35352"/>
    <cellStyle name="_입찰표지 _04.관로공(대평)_04.관로공_01.관로공(주간)_내역적용수량 8" xfId="35353"/>
    <cellStyle name="_입찰표지 _04.관로공(대평)_04.관로공_01.관로공(주간-1구역)" xfId="7551"/>
    <cellStyle name="_입찰표지 _04.관로공(대평)_04.관로공_01.관로공(주간-1구역) 2" xfId="35354"/>
    <cellStyle name="_입찰표지 _04.관로공(대평)_04.관로공_01.관로공(주간-1구역) 3" xfId="35355"/>
    <cellStyle name="_입찰표지 _04.관로공(대평)_04.관로공_01.관로공(주간-1구역) 4" xfId="35356"/>
    <cellStyle name="_입찰표지 _04.관로공(대평)_04.관로공_01.관로공(주간-1구역) 5" xfId="35357"/>
    <cellStyle name="_입찰표지 _04.관로공(대평)_04.관로공_01.관로공(주간-1구역) 6" xfId="35358"/>
    <cellStyle name="_입찰표지 _04.관로공(대평)_04.관로공_01.관로공(주간-1구역) 7" xfId="35359"/>
    <cellStyle name="_입찰표지 _04.관로공(대평)_04.관로공_01.관로공(주간-1구역) 8" xfId="35360"/>
    <cellStyle name="_입찰표지 _04.관로공(대평)_04.관로공_01.관로공(주간-1구역)_013.관로공(일과)" xfId="7552"/>
    <cellStyle name="_입찰표지 _04.관로공(대평)_04.관로공_01.관로공(주간-1구역)_013.관로공(일과) 2" xfId="35361"/>
    <cellStyle name="_입찰표지 _04.관로공(대평)_04.관로공_01.관로공(주간-1구역)_013.관로공(일과) 3" xfId="35362"/>
    <cellStyle name="_입찰표지 _04.관로공(대평)_04.관로공_01.관로공(주간-1구역)_013.관로공(일과) 4" xfId="35363"/>
    <cellStyle name="_입찰표지 _04.관로공(대평)_04.관로공_01.관로공(주간-1구역)_013.관로공(일과) 5" xfId="35364"/>
    <cellStyle name="_입찰표지 _04.관로공(대평)_04.관로공_01.관로공(주간-1구역)_013.관로공(일과) 6" xfId="35365"/>
    <cellStyle name="_입찰표지 _04.관로공(대평)_04.관로공_01.관로공(주간-1구역)_013.관로공(일과) 7" xfId="35366"/>
    <cellStyle name="_입찰표지 _04.관로공(대평)_04.관로공_01.관로공(주간-1구역)_013.관로공(일과) 8" xfId="35367"/>
    <cellStyle name="_입찰표지 _04.관로공(대평)_04.관로공_01.관로공(주간-1구역)_013.관로공(화순)" xfId="7553"/>
    <cellStyle name="_입찰표지 _04.관로공(대평)_04.관로공_01.관로공(주간-1구역)_013.관로공(화순) 2" xfId="35368"/>
    <cellStyle name="_입찰표지 _04.관로공(대평)_04.관로공_01.관로공(주간-1구역)_013.관로공(화순) 3" xfId="35369"/>
    <cellStyle name="_입찰표지 _04.관로공(대평)_04.관로공_01.관로공(주간-1구역)_013.관로공(화순) 4" xfId="35370"/>
    <cellStyle name="_입찰표지 _04.관로공(대평)_04.관로공_01.관로공(주간-1구역)_013.관로공(화순) 5" xfId="35371"/>
    <cellStyle name="_입찰표지 _04.관로공(대평)_04.관로공_01.관로공(주간-1구역)_013.관로공(화순) 6" xfId="35372"/>
    <cellStyle name="_입찰표지 _04.관로공(대평)_04.관로공_01.관로공(주간-1구역)_013.관로공(화순) 7" xfId="35373"/>
    <cellStyle name="_입찰표지 _04.관로공(대평)_04.관로공_01.관로공(주간-1구역)_013.관로공(화순) 8" xfId="35374"/>
    <cellStyle name="_입찰표지 _04.관로공(대평)_04.관로공_01.관로공(주간-1구역)_03.관로공" xfId="7554"/>
    <cellStyle name="_입찰표지 _04.관로공(대평)_04.관로공_01.관로공(주간-1구역)_03.관로공 2" xfId="35375"/>
    <cellStyle name="_입찰표지 _04.관로공(대평)_04.관로공_01.관로공(주간-1구역)_03.관로공 3" xfId="35376"/>
    <cellStyle name="_입찰표지 _04.관로공(대평)_04.관로공_01.관로공(주간-1구역)_03.관로공 4" xfId="35377"/>
    <cellStyle name="_입찰표지 _04.관로공(대평)_04.관로공_01.관로공(주간-1구역)_03.관로공 5" xfId="35378"/>
    <cellStyle name="_입찰표지 _04.관로공(대평)_04.관로공_01.관로공(주간-1구역)_03.관로공 6" xfId="35379"/>
    <cellStyle name="_입찰표지 _04.관로공(대평)_04.관로공_01.관로공(주간-1구역)_03.관로공 7" xfId="35380"/>
    <cellStyle name="_입찰표지 _04.관로공(대평)_04.관로공_01.관로공(주간-1구역)_03.관로공 8" xfId="35381"/>
    <cellStyle name="_입찰표지 _04.관로공(대평)_04.관로공_01.관로공(주간-1구역)_관로공BOQ" xfId="7555"/>
    <cellStyle name="_입찰표지 _04.관로공(대평)_04.관로공_01.관로공(주간-1구역)_관로공BOQ 2" xfId="35382"/>
    <cellStyle name="_입찰표지 _04.관로공(대평)_04.관로공_01.관로공(주간-1구역)_관로공BOQ 3" xfId="35383"/>
    <cellStyle name="_입찰표지 _04.관로공(대평)_04.관로공_01.관로공(주간-1구역)_관로공BOQ 4" xfId="35384"/>
    <cellStyle name="_입찰표지 _04.관로공(대평)_04.관로공_01.관로공(주간-1구역)_관로공BOQ 5" xfId="35385"/>
    <cellStyle name="_입찰표지 _04.관로공(대평)_04.관로공_01.관로공(주간-1구역)_관로공BOQ 6" xfId="35386"/>
    <cellStyle name="_입찰표지 _04.관로공(대평)_04.관로공_01.관로공(주간-1구역)_관로공BOQ 7" xfId="35387"/>
    <cellStyle name="_입찰표지 _04.관로공(대평)_04.관로공_01.관로공(주간-1구역)_관로공BOQ 8" xfId="35388"/>
    <cellStyle name="_입찰표지 _04.관로공(대평)_04.관로공_01.관로공(주간-1구역)_관로수량집계" xfId="7556"/>
    <cellStyle name="_입찰표지 _04.관로공(대평)_04.관로공_01.관로공(주간-1구역)_관로수량집계 2" xfId="35389"/>
    <cellStyle name="_입찰표지 _04.관로공(대평)_04.관로공_01.관로공(주간-1구역)_관로수량집계 3" xfId="35390"/>
    <cellStyle name="_입찰표지 _04.관로공(대평)_04.관로공_01.관로공(주간-1구역)_관로수량집계 4" xfId="35391"/>
    <cellStyle name="_입찰표지 _04.관로공(대평)_04.관로공_01.관로공(주간-1구역)_관로수량집계 5" xfId="35392"/>
    <cellStyle name="_입찰표지 _04.관로공(대평)_04.관로공_01.관로공(주간-1구역)_관로수량집계 6" xfId="35393"/>
    <cellStyle name="_입찰표지 _04.관로공(대평)_04.관로공_01.관로공(주간-1구역)_관로수량집계 7" xfId="35394"/>
    <cellStyle name="_입찰표지 _04.관로공(대평)_04.관로공_01.관로공(주간-1구역)_관로수량집계 8" xfId="35395"/>
    <cellStyle name="_입찰표지 _04.관로공(대평)_04.관로공_01.관로공(주간-1구역)_내역적용수량" xfId="7557"/>
    <cellStyle name="_입찰표지 _04.관로공(대평)_04.관로공_01.관로공(주간-1구역)_내역적용수량 2" xfId="35396"/>
    <cellStyle name="_입찰표지 _04.관로공(대평)_04.관로공_01.관로공(주간-1구역)_내역적용수량 3" xfId="35397"/>
    <cellStyle name="_입찰표지 _04.관로공(대평)_04.관로공_01.관로공(주간-1구역)_내역적용수량 4" xfId="35398"/>
    <cellStyle name="_입찰표지 _04.관로공(대평)_04.관로공_01.관로공(주간-1구역)_내역적용수량 5" xfId="35399"/>
    <cellStyle name="_입찰표지 _04.관로공(대평)_04.관로공_01.관로공(주간-1구역)_내역적용수량 6" xfId="35400"/>
    <cellStyle name="_입찰표지 _04.관로공(대평)_04.관로공_01.관로공(주간-1구역)_내역적용수량 7" xfId="35401"/>
    <cellStyle name="_입찰표지 _04.관로공(대평)_04.관로공_01.관로공(주간-1구역)_내역적용수량 8" xfId="35402"/>
    <cellStyle name="_입찰표지 _04.관로공(대평)_04.관로공_04.관로공" xfId="7558"/>
    <cellStyle name="_입찰표지 _04.관로공(대평)_04.관로공_04.관로공 2" xfId="7559"/>
    <cellStyle name="_입찰표지 _04.관로공(대평)_04.관로공_04.관로공 3" xfId="35403"/>
    <cellStyle name="_입찰표지 _04.관로공(대평)_04.관로공_04.관로공 4" xfId="35404"/>
    <cellStyle name="_입찰표지 _04.관로공(대평)_04.관로공_04.관로공 5" xfId="35405"/>
    <cellStyle name="_입찰표지 _04.관로공(대평)_04.관로공_04.관로공 6" xfId="35406"/>
    <cellStyle name="_입찰표지 _04.관로공(대평)_04.관로공_04.관로공 7" xfId="35407"/>
    <cellStyle name="_입찰표지 _04.관로공(대평)_04.관로공_04.관로공 8" xfId="35408"/>
    <cellStyle name="_입찰표지 _04.관로공(대평)_04.관로공_04.관로공(양마단지)" xfId="7560"/>
    <cellStyle name="_입찰표지 _04.관로공(대평)_04.관로공_04.관로공(양마단지) 2" xfId="35409"/>
    <cellStyle name="_입찰표지 _04.관로공(대평)_04.관로공_04.관로공(양마단지) 3" xfId="35410"/>
    <cellStyle name="_입찰표지 _04.관로공(대평)_04.관로공_04.관로공(양마단지) 4" xfId="35411"/>
    <cellStyle name="_입찰표지 _04.관로공(대평)_04.관로공_04.관로공(양마단지) 5" xfId="35412"/>
    <cellStyle name="_입찰표지 _04.관로공(대평)_04.관로공_04.관로공(양마단지) 6" xfId="35413"/>
    <cellStyle name="_입찰표지 _04.관로공(대평)_04.관로공_04.관로공(양마단지) 7" xfId="35414"/>
    <cellStyle name="_입찰표지 _04.관로공(대평)_04.관로공_04.관로공(양마단지) 8" xfId="35415"/>
    <cellStyle name="_입찰표지 _04.관로공(대평)_04.관로공_04.관로공(양마단지)_013.관로공(일과)" xfId="7561"/>
    <cellStyle name="_입찰표지 _04.관로공(대평)_04.관로공_04.관로공(양마단지)_013.관로공(일과) 2" xfId="35416"/>
    <cellStyle name="_입찰표지 _04.관로공(대평)_04.관로공_04.관로공(양마단지)_013.관로공(일과) 3" xfId="35417"/>
    <cellStyle name="_입찰표지 _04.관로공(대평)_04.관로공_04.관로공(양마단지)_013.관로공(일과) 4" xfId="35418"/>
    <cellStyle name="_입찰표지 _04.관로공(대평)_04.관로공_04.관로공(양마단지)_013.관로공(일과) 5" xfId="35419"/>
    <cellStyle name="_입찰표지 _04.관로공(대평)_04.관로공_04.관로공(양마단지)_013.관로공(일과) 6" xfId="35420"/>
    <cellStyle name="_입찰표지 _04.관로공(대평)_04.관로공_04.관로공(양마단지)_013.관로공(일과) 7" xfId="35421"/>
    <cellStyle name="_입찰표지 _04.관로공(대평)_04.관로공_04.관로공(양마단지)_013.관로공(일과) 8" xfId="35422"/>
    <cellStyle name="_입찰표지 _04.관로공(대평)_04.관로공_04.관로공(양마단지)_013.관로공(화순)" xfId="7562"/>
    <cellStyle name="_입찰표지 _04.관로공(대평)_04.관로공_04.관로공(양마단지)_013.관로공(화순) 2" xfId="35423"/>
    <cellStyle name="_입찰표지 _04.관로공(대평)_04.관로공_04.관로공(양마단지)_013.관로공(화순) 3" xfId="35424"/>
    <cellStyle name="_입찰표지 _04.관로공(대평)_04.관로공_04.관로공(양마단지)_013.관로공(화순) 4" xfId="35425"/>
    <cellStyle name="_입찰표지 _04.관로공(대평)_04.관로공_04.관로공(양마단지)_013.관로공(화순) 5" xfId="35426"/>
    <cellStyle name="_입찰표지 _04.관로공(대평)_04.관로공_04.관로공(양마단지)_013.관로공(화순) 6" xfId="35427"/>
    <cellStyle name="_입찰표지 _04.관로공(대평)_04.관로공_04.관로공(양마단지)_013.관로공(화순) 7" xfId="35428"/>
    <cellStyle name="_입찰표지 _04.관로공(대평)_04.관로공_04.관로공(양마단지)_013.관로공(화순) 8" xfId="35429"/>
    <cellStyle name="_입찰표지 _04.관로공(대평)_04.관로공_04.관로공(양마단지)_03.관로공" xfId="7563"/>
    <cellStyle name="_입찰표지 _04.관로공(대평)_04.관로공_04.관로공(양마단지)_03.관로공 2" xfId="35430"/>
    <cellStyle name="_입찰표지 _04.관로공(대평)_04.관로공_04.관로공(양마단지)_03.관로공 3" xfId="35431"/>
    <cellStyle name="_입찰표지 _04.관로공(대평)_04.관로공_04.관로공(양마단지)_03.관로공 4" xfId="35432"/>
    <cellStyle name="_입찰표지 _04.관로공(대평)_04.관로공_04.관로공(양마단지)_03.관로공 5" xfId="35433"/>
    <cellStyle name="_입찰표지 _04.관로공(대평)_04.관로공_04.관로공(양마단지)_03.관로공 6" xfId="35434"/>
    <cellStyle name="_입찰표지 _04.관로공(대평)_04.관로공_04.관로공(양마단지)_03.관로공 7" xfId="35435"/>
    <cellStyle name="_입찰표지 _04.관로공(대평)_04.관로공_04.관로공(양마단지)_03.관로공 8" xfId="35436"/>
    <cellStyle name="_입찰표지 _04.관로공(대평)_04.관로공_04.관로공(양마단지)_관로공BOQ" xfId="7564"/>
    <cellStyle name="_입찰표지 _04.관로공(대평)_04.관로공_04.관로공(양마단지)_관로공BOQ 2" xfId="35437"/>
    <cellStyle name="_입찰표지 _04.관로공(대평)_04.관로공_04.관로공(양마단지)_관로공BOQ 3" xfId="35438"/>
    <cellStyle name="_입찰표지 _04.관로공(대평)_04.관로공_04.관로공(양마단지)_관로공BOQ 4" xfId="35439"/>
    <cellStyle name="_입찰표지 _04.관로공(대평)_04.관로공_04.관로공(양마단지)_관로공BOQ 5" xfId="35440"/>
    <cellStyle name="_입찰표지 _04.관로공(대평)_04.관로공_04.관로공(양마단지)_관로공BOQ 6" xfId="35441"/>
    <cellStyle name="_입찰표지 _04.관로공(대평)_04.관로공_04.관로공(양마단지)_관로공BOQ 7" xfId="35442"/>
    <cellStyle name="_입찰표지 _04.관로공(대평)_04.관로공_04.관로공(양마단지)_관로공BOQ 8" xfId="35443"/>
    <cellStyle name="_입찰표지 _04.관로공(대평)_04.관로공_04.관로공(양마단지)_관로수량집계" xfId="7565"/>
    <cellStyle name="_입찰표지 _04.관로공(대평)_04.관로공_04.관로공(양마단지)_관로수량집계 2" xfId="35444"/>
    <cellStyle name="_입찰표지 _04.관로공(대평)_04.관로공_04.관로공(양마단지)_관로수량집계 3" xfId="35445"/>
    <cellStyle name="_입찰표지 _04.관로공(대평)_04.관로공_04.관로공(양마단지)_관로수량집계 4" xfId="35446"/>
    <cellStyle name="_입찰표지 _04.관로공(대평)_04.관로공_04.관로공(양마단지)_관로수량집계 5" xfId="35447"/>
    <cellStyle name="_입찰표지 _04.관로공(대평)_04.관로공_04.관로공(양마단지)_관로수량집계 6" xfId="35448"/>
    <cellStyle name="_입찰표지 _04.관로공(대평)_04.관로공_04.관로공(양마단지)_관로수량집계 7" xfId="35449"/>
    <cellStyle name="_입찰표지 _04.관로공(대평)_04.관로공_04.관로공(양마단지)_관로수량집계 8" xfId="35450"/>
    <cellStyle name="_입찰표지 _04.관로공(대평)_04.관로공_04.관로공(양마단지)_내역적용수량" xfId="7566"/>
    <cellStyle name="_입찰표지 _04.관로공(대평)_04.관로공_04.관로공(양마단지)_내역적용수량 2" xfId="35451"/>
    <cellStyle name="_입찰표지 _04.관로공(대평)_04.관로공_04.관로공(양마단지)_내역적용수량 3" xfId="35452"/>
    <cellStyle name="_입찰표지 _04.관로공(대평)_04.관로공_04.관로공(양마단지)_내역적용수량 4" xfId="35453"/>
    <cellStyle name="_입찰표지 _04.관로공(대평)_04.관로공_04.관로공(양마단지)_내역적용수량 5" xfId="35454"/>
    <cellStyle name="_입찰표지 _04.관로공(대평)_04.관로공_04.관로공(양마단지)_내역적용수량 6" xfId="35455"/>
    <cellStyle name="_입찰표지 _04.관로공(대평)_04.관로공_04.관로공(양마단지)_내역적용수량 7" xfId="35456"/>
    <cellStyle name="_입찰표지 _04.관로공(대평)_04.관로공_04.관로공(양마단지)_내역적용수량 8" xfId="35457"/>
    <cellStyle name="_입찰표지 _04.관로공(대평)_04.관로공_04.관로공_00.배수설비공" xfId="7567"/>
    <cellStyle name="_입찰표지 _04.관로공(대평)_04.관로공_04.관로공_00.배수설비공 2" xfId="35458"/>
    <cellStyle name="_입찰표지 _04.관로공(대평)_04.관로공_04.관로공_00.배수설비공 3" xfId="35459"/>
    <cellStyle name="_입찰표지 _04.관로공(대평)_04.관로공_04.관로공_00.배수설비공 4" xfId="35460"/>
    <cellStyle name="_입찰표지 _04.관로공(대평)_04.관로공_04.관로공_00.배수설비공 5" xfId="35461"/>
    <cellStyle name="_입찰표지 _04.관로공(대평)_04.관로공_04.관로공_00.배수설비공 6" xfId="35462"/>
    <cellStyle name="_입찰표지 _04.관로공(대평)_04.관로공_04.관로공_00.배수설비공 7" xfId="35463"/>
    <cellStyle name="_입찰표지 _04.관로공(대평)_04.관로공_04.관로공_00.배수설비공 8" xfId="35464"/>
    <cellStyle name="_입찰표지 _04.관로공(대평)_04.관로공_04.관로공_013.관로공(일과)" xfId="7568"/>
    <cellStyle name="_입찰표지 _04.관로공(대평)_04.관로공_04.관로공_013.관로공(일과) 2" xfId="35465"/>
    <cellStyle name="_입찰표지 _04.관로공(대평)_04.관로공_04.관로공_013.관로공(일과) 3" xfId="35466"/>
    <cellStyle name="_입찰표지 _04.관로공(대평)_04.관로공_04.관로공_013.관로공(일과) 4" xfId="35467"/>
    <cellStyle name="_입찰표지 _04.관로공(대평)_04.관로공_04.관로공_013.관로공(일과) 5" xfId="35468"/>
    <cellStyle name="_입찰표지 _04.관로공(대평)_04.관로공_04.관로공_013.관로공(일과) 6" xfId="35469"/>
    <cellStyle name="_입찰표지 _04.관로공(대평)_04.관로공_04.관로공_013.관로공(일과) 7" xfId="35470"/>
    <cellStyle name="_입찰표지 _04.관로공(대평)_04.관로공_04.관로공_013.관로공(일과) 8" xfId="35471"/>
    <cellStyle name="_입찰표지 _04.관로공(대평)_04.관로공_04.관로공_013.관로공(화순)" xfId="7569"/>
    <cellStyle name="_입찰표지 _04.관로공(대평)_04.관로공_04.관로공_013.관로공(화순) 2" xfId="35472"/>
    <cellStyle name="_입찰표지 _04.관로공(대평)_04.관로공_04.관로공_013.관로공(화순) 3" xfId="35473"/>
    <cellStyle name="_입찰표지 _04.관로공(대평)_04.관로공_04.관로공_013.관로공(화순) 4" xfId="35474"/>
    <cellStyle name="_입찰표지 _04.관로공(대평)_04.관로공_04.관로공_013.관로공(화순) 5" xfId="35475"/>
    <cellStyle name="_입찰표지 _04.관로공(대평)_04.관로공_04.관로공_013.관로공(화순) 6" xfId="35476"/>
    <cellStyle name="_입찰표지 _04.관로공(대평)_04.관로공_04.관로공_013.관로공(화순) 7" xfId="35477"/>
    <cellStyle name="_입찰표지 _04.관로공(대평)_04.관로공_04.관로공_013.관로공(화순) 8" xfId="35478"/>
    <cellStyle name="_입찰표지 _04.관로공(대평)_04.관로공_04.관로공_02.토공" xfId="7570"/>
    <cellStyle name="_입찰표지 _04.관로공(대평)_04.관로공_04.관로공_02.토공 2" xfId="35479"/>
    <cellStyle name="_입찰표지 _04.관로공(대평)_04.관로공_04.관로공_02.토공 3" xfId="35480"/>
    <cellStyle name="_입찰표지 _04.관로공(대평)_04.관로공_04.관로공_02.토공 4" xfId="35481"/>
    <cellStyle name="_입찰표지 _04.관로공(대평)_04.관로공_04.관로공_02.토공 5" xfId="35482"/>
    <cellStyle name="_입찰표지 _04.관로공(대평)_04.관로공_04.관로공_02.토공 6" xfId="35483"/>
    <cellStyle name="_입찰표지 _04.관로공(대평)_04.관로공_04.관로공_02.토공 7" xfId="35484"/>
    <cellStyle name="_입찰표지 _04.관로공(대평)_04.관로공_04.관로공_02.토공 8" xfId="35485"/>
    <cellStyle name="_입찰표지 _04.관로공(대평)_04.관로공_04.관로공_03.관로공" xfId="7571"/>
    <cellStyle name="_입찰표지 _04.관로공(대평)_04.관로공_04.관로공_03.관로공 2" xfId="35486"/>
    <cellStyle name="_입찰표지 _04.관로공(대평)_04.관로공_04.관로공_03.관로공 3" xfId="35487"/>
    <cellStyle name="_입찰표지 _04.관로공(대평)_04.관로공_04.관로공_03.관로공 4" xfId="35488"/>
    <cellStyle name="_입찰표지 _04.관로공(대평)_04.관로공_04.관로공_03.관로공 5" xfId="35489"/>
    <cellStyle name="_입찰표지 _04.관로공(대평)_04.관로공_04.관로공_03.관로공 6" xfId="35490"/>
    <cellStyle name="_입찰표지 _04.관로공(대평)_04.관로공_04.관로공_03.관로공 7" xfId="35491"/>
    <cellStyle name="_입찰표지 _04.관로공(대평)_04.관로공_04.관로공_03.관로공 8" xfId="35492"/>
    <cellStyle name="_입찰표지 _04.관로공(대평)_04.관로공_04.관로공_관로공BOQ" xfId="7572"/>
    <cellStyle name="_입찰표지 _04.관로공(대평)_04.관로공_04.관로공_관로공BOQ 2" xfId="35493"/>
    <cellStyle name="_입찰표지 _04.관로공(대평)_04.관로공_04.관로공_관로공BOQ 3" xfId="35494"/>
    <cellStyle name="_입찰표지 _04.관로공(대평)_04.관로공_04.관로공_관로공BOQ 4" xfId="35495"/>
    <cellStyle name="_입찰표지 _04.관로공(대평)_04.관로공_04.관로공_관로공BOQ 5" xfId="35496"/>
    <cellStyle name="_입찰표지 _04.관로공(대평)_04.관로공_04.관로공_관로공BOQ 6" xfId="35497"/>
    <cellStyle name="_입찰표지 _04.관로공(대평)_04.관로공_04.관로공_관로공BOQ 7" xfId="35498"/>
    <cellStyle name="_입찰표지 _04.관로공(대평)_04.관로공_04.관로공_관로공BOQ 8" xfId="35499"/>
    <cellStyle name="_입찰표지 _04.관로공(대평)_04.관로공_04.관로공_관로수량집계" xfId="7573"/>
    <cellStyle name="_입찰표지 _04.관로공(대평)_04.관로공_04.관로공_관로수량집계 2" xfId="35500"/>
    <cellStyle name="_입찰표지 _04.관로공(대평)_04.관로공_04.관로공_관로수량집계 3" xfId="35501"/>
    <cellStyle name="_입찰표지 _04.관로공(대평)_04.관로공_04.관로공_관로수량집계 4" xfId="35502"/>
    <cellStyle name="_입찰표지 _04.관로공(대평)_04.관로공_04.관로공_관로수량집계 5" xfId="35503"/>
    <cellStyle name="_입찰표지 _04.관로공(대평)_04.관로공_04.관로공_관로수량집계 6" xfId="35504"/>
    <cellStyle name="_입찰표지 _04.관로공(대평)_04.관로공_04.관로공_관로수량집계 7" xfId="35505"/>
    <cellStyle name="_입찰표지 _04.관로공(대평)_04.관로공_04.관로공_관로수량집계 8" xfId="35506"/>
    <cellStyle name="_입찰표지 _04.관로공(대평)_04.관로공_04.관로공_내역적용수량" xfId="7574"/>
    <cellStyle name="_입찰표지 _04.관로공(대평)_04.관로공_04.관로공_내역적용수량 2" xfId="35507"/>
    <cellStyle name="_입찰표지 _04.관로공(대평)_04.관로공_04.관로공_내역적용수량 3" xfId="35508"/>
    <cellStyle name="_입찰표지 _04.관로공(대평)_04.관로공_04.관로공_내역적용수량 4" xfId="35509"/>
    <cellStyle name="_입찰표지 _04.관로공(대평)_04.관로공_04.관로공_내역적용수량 5" xfId="35510"/>
    <cellStyle name="_입찰표지 _04.관로공(대평)_04.관로공_04.관로공_내역적용수량 6" xfId="35511"/>
    <cellStyle name="_입찰표지 _04.관로공(대평)_04.관로공_04.관로공_내역적용수량 7" xfId="35512"/>
    <cellStyle name="_입찰표지 _04.관로공(대평)_04.관로공_04.관로공_내역적용수량 8" xfId="35513"/>
    <cellStyle name="_입찰표지 _04.관로공(대평)_041.부대공(화순)" xfId="7575"/>
    <cellStyle name="_입찰표지 _04.관로공(대평)_041.부대공(화순) 2" xfId="35514"/>
    <cellStyle name="_입찰표지 _04.관로공(대평)_041.부대공(화순) 3" xfId="35515"/>
    <cellStyle name="_입찰표지 _04.관로공(대평)_041.부대공(화순) 4" xfId="35516"/>
    <cellStyle name="_입찰표지 _04.관로공(대평)_041.부대공(화순) 5" xfId="35517"/>
    <cellStyle name="_입찰표지 _04.관로공(대평)_041.부대공(화순) 6" xfId="35518"/>
    <cellStyle name="_입찰표지 _04.관로공(대평)_041.부대공(화순) 7" xfId="35519"/>
    <cellStyle name="_입찰표지 _04.관로공(대평)_041.부대공(화순) 8" xfId="35520"/>
    <cellStyle name="_입찰표지 _04.관로공(대평)_관로공BOQ" xfId="7576"/>
    <cellStyle name="_입찰표지 _04.관로공(대평)_관로공BOQ 2" xfId="35521"/>
    <cellStyle name="_입찰표지 _04.관로공(대평)_관로공BOQ 3" xfId="35522"/>
    <cellStyle name="_입찰표지 _04.관로공(대평)_관로공BOQ 4" xfId="35523"/>
    <cellStyle name="_입찰표지 _04.관로공(대평)_관로공BOQ 5" xfId="35524"/>
    <cellStyle name="_입찰표지 _04.관로공(대평)_관로공BOQ 6" xfId="35525"/>
    <cellStyle name="_입찰표지 _04.관로공(대평)_관로공BOQ 7" xfId="35526"/>
    <cellStyle name="_입찰표지 _04.관로공(대평)_관로공BOQ 8" xfId="35527"/>
    <cellStyle name="_입찰표지 _04.관로공(대평)_관로수량집계" xfId="7577"/>
    <cellStyle name="_입찰표지 _04.관로공(대평)_관로수량집계 2" xfId="35528"/>
    <cellStyle name="_입찰표지 _04.관로공(대평)_관로수량집계 3" xfId="35529"/>
    <cellStyle name="_입찰표지 _04.관로공(대평)_관로수량집계 4" xfId="35530"/>
    <cellStyle name="_입찰표지 _04.관로공(대평)_관로수량집계 5" xfId="35531"/>
    <cellStyle name="_입찰표지 _04.관로공(대평)_관로수량집계 6" xfId="35532"/>
    <cellStyle name="_입찰표지 _04.관로공(대평)_관로수량집계 7" xfId="35533"/>
    <cellStyle name="_입찰표지 _04.관로공(대평)_관로수량집계 8" xfId="35534"/>
    <cellStyle name="_입찰표지 _04.관로공(대평)_내역적용수량" xfId="7578"/>
    <cellStyle name="_입찰표지 _04.관로공(대평)_내역적용수량 2" xfId="35535"/>
    <cellStyle name="_입찰표지 _04.관로공(대평)_내역적용수량 3" xfId="35536"/>
    <cellStyle name="_입찰표지 _04.관로공(대평)_내역적용수량 4" xfId="35537"/>
    <cellStyle name="_입찰표지 _04.관로공(대평)_내역적용수량 5" xfId="35538"/>
    <cellStyle name="_입찰표지 _04.관로공(대평)_내역적용수량 6" xfId="35539"/>
    <cellStyle name="_입찰표지 _04.관로공(대평)_내역적용수량 7" xfId="35540"/>
    <cellStyle name="_입찰표지 _04.관로공(대평)_내역적용수량 8" xfId="35541"/>
    <cellStyle name="_입찰표지 _04.관로공(양마단지)" xfId="7579"/>
    <cellStyle name="_입찰표지 _04.관로공(양마단지) 2" xfId="35542"/>
    <cellStyle name="_입찰표지 _04.관로공(양마단지) 3" xfId="35543"/>
    <cellStyle name="_입찰표지 _04.관로공(양마단지) 4" xfId="35544"/>
    <cellStyle name="_입찰표지 _04.관로공(양마단지) 5" xfId="35545"/>
    <cellStyle name="_입찰표지 _04.관로공(양마단지) 6" xfId="35546"/>
    <cellStyle name="_입찰표지 _04.관로공(양마단지) 7" xfId="35547"/>
    <cellStyle name="_입찰표지 _04.관로공(양마단지) 8" xfId="35548"/>
    <cellStyle name="_입찰표지 _04.관로공(양마단지)_013.관로공(일과)" xfId="7580"/>
    <cellStyle name="_입찰표지 _04.관로공(양마단지)_013.관로공(일과) 2" xfId="35549"/>
    <cellStyle name="_입찰표지 _04.관로공(양마단지)_013.관로공(일과) 3" xfId="35550"/>
    <cellStyle name="_입찰표지 _04.관로공(양마단지)_013.관로공(일과) 4" xfId="35551"/>
    <cellStyle name="_입찰표지 _04.관로공(양마단지)_013.관로공(일과) 5" xfId="35552"/>
    <cellStyle name="_입찰표지 _04.관로공(양마단지)_013.관로공(일과) 6" xfId="35553"/>
    <cellStyle name="_입찰표지 _04.관로공(양마단지)_013.관로공(일과) 7" xfId="35554"/>
    <cellStyle name="_입찰표지 _04.관로공(양마단지)_013.관로공(일과) 8" xfId="35555"/>
    <cellStyle name="_입찰표지 _04.관로공(양마단지)_013.관로공(화순)" xfId="7581"/>
    <cellStyle name="_입찰표지 _04.관로공(양마단지)_013.관로공(화순) 2" xfId="35556"/>
    <cellStyle name="_입찰표지 _04.관로공(양마단지)_013.관로공(화순) 3" xfId="35557"/>
    <cellStyle name="_입찰표지 _04.관로공(양마단지)_013.관로공(화순) 4" xfId="35558"/>
    <cellStyle name="_입찰표지 _04.관로공(양마단지)_013.관로공(화순) 5" xfId="35559"/>
    <cellStyle name="_입찰표지 _04.관로공(양마단지)_013.관로공(화순) 6" xfId="35560"/>
    <cellStyle name="_입찰표지 _04.관로공(양마단지)_013.관로공(화순) 7" xfId="35561"/>
    <cellStyle name="_입찰표지 _04.관로공(양마단지)_013.관로공(화순) 8" xfId="35562"/>
    <cellStyle name="_입찰표지 _04.관로공(양마단지)_03.관로공" xfId="7582"/>
    <cellStyle name="_입찰표지 _04.관로공(양마단지)_03.관로공 2" xfId="35563"/>
    <cellStyle name="_입찰표지 _04.관로공(양마단지)_03.관로공 3" xfId="35564"/>
    <cellStyle name="_입찰표지 _04.관로공(양마단지)_03.관로공 4" xfId="35565"/>
    <cellStyle name="_입찰표지 _04.관로공(양마단지)_03.관로공 5" xfId="35566"/>
    <cellStyle name="_입찰표지 _04.관로공(양마단지)_03.관로공 6" xfId="35567"/>
    <cellStyle name="_입찰표지 _04.관로공(양마단지)_03.관로공 7" xfId="35568"/>
    <cellStyle name="_입찰표지 _04.관로공(양마단지)_03.관로공 8" xfId="35569"/>
    <cellStyle name="_입찰표지 _04.관로공(양마단지)_관로공BOQ" xfId="7583"/>
    <cellStyle name="_입찰표지 _04.관로공(양마단지)_관로공BOQ 2" xfId="35570"/>
    <cellStyle name="_입찰표지 _04.관로공(양마단지)_관로공BOQ 3" xfId="35571"/>
    <cellStyle name="_입찰표지 _04.관로공(양마단지)_관로공BOQ 4" xfId="35572"/>
    <cellStyle name="_입찰표지 _04.관로공(양마단지)_관로공BOQ 5" xfId="35573"/>
    <cellStyle name="_입찰표지 _04.관로공(양마단지)_관로공BOQ 6" xfId="35574"/>
    <cellStyle name="_입찰표지 _04.관로공(양마단지)_관로공BOQ 7" xfId="35575"/>
    <cellStyle name="_입찰표지 _04.관로공(양마단지)_관로공BOQ 8" xfId="35576"/>
    <cellStyle name="_입찰표지 _04.관로공(양마단지)_관로수량집계" xfId="7584"/>
    <cellStyle name="_입찰표지 _04.관로공(양마단지)_관로수량집계 2" xfId="35577"/>
    <cellStyle name="_입찰표지 _04.관로공(양마단지)_관로수량집계 3" xfId="35578"/>
    <cellStyle name="_입찰표지 _04.관로공(양마단지)_관로수량집계 4" xfId="35579"/>
    <cellStyle name="_입찰표지 _04.관로공(양마단지)_관로수량집계 5" xfId="35580"/>
    <cellStyle name="_입찰표지 _04.관로공(양마단지)_관로수량집계 6" xfId="35581"/>
    <cellStyle name="_입찰표지 _04.관로공(양마단지)_관로수량집계 7" xfId="35582"/>
    <cellStyle name="_입찰표지 _04.관로공(양마단지)_관로수량집계 8" xfId="35583"/>
    <cellStyle name="_입찰표지 _04.관로공(양마단지)_내역적용수량" xfId="7585"/>
    <cellStyle name="_입찰표지 _04.관로공(양마단지)_내역적용수량 2" xfId="35584"/>
    <cellStyle name="_입찰표지 _04.관로공(양마단지)_내역적용수량 3" xfId="35585"/>
    <cellStyle name="_입찰표지 _04.관로공(양마단지)_내역적용수량 4" xfId="35586"/>
    <cellStyle name="_입찰표지 _04.관로공(양마단지)_내역적용수량 5" xfId="35587"/>
    <cellStyle name="_입찰표지 _04.관로공(양마단지)_내역적용수량 6" xfId="35588"/>
    <cellStyle name="_입찰표지 _04.관로공(양마단지)_내역적용수량 7" xfId="35589"/>
    <cellStyle name="_입찰표지 _04.관로공(양마단지)_내역적용수량 8" xfId="35590"/>
    <cellStyle name="_입찰표지 _04.관로공_00.배수설비공" xfId="7586"/>
    <cellStyle name="_입찰표지 _04.관로공_00.배수설비공 2" xfId="35591"/>
    <cellStyle name="_입찰표지 _04.관로공_00.배수설비공 3" xfId="35592"/>
    <cellStyle name="_입찰표지 _04.관로공_00.배수설비공 4" xfId="35593"/>
    <cellStyle name="_입찰표지 _04.관로공_00.배수설비공 5" xfId="35594"/>
    <cellStyle name="_입찰표지 _04.관로공_00.배수설비공 6" xfId="35595"/>
    <cellStyle name="_입찰표지 _04.관로공_00.배수설비공 7" xfId="35596"/>
    <cellStyle name="_입찰표지 _04.관로공_00.배수설비공 8" xfId="35597"/>
    <cellStyle name="_입찰표지 _04.관로공_013.관로공(일과)" xfId="7587"/>
    <cellStyle name="_입찰표지 _04.관로공_013.관로공(일과) 2" xfId="35598"/>
    <cellStyle name="_입찰표지 _04.관로공_013.관로공(일과) 3" xfId="35599"/>
    <cellStyle name="_입찰표지 _04.관로공_013.관로공(일과) 4" xfId="35600"/>
    <cellStyle name="_입찰표지 _04.관로공_013.관로공(일과) 5" xfId="35601"/>
    <cellStyle name="_입찰표지 _04.관로공_013.관로공(일과) 6" xfId="35602"/>
    <cellStyle name="_입찰표지 _04.관로공_013.관로공(일과) 7" xfId="35603"/>
    <cellStyle name="_입찰표지 _04.관로공_013.관로공(일과) 8" xfId="35604"/>
    <cellStyle name="_입찰표지 _04.관로공_013.관로공(화순)" xfId="7588"/>
    <cellStyle name="_입찰표지 _04.관로공_013.관로공(화순) 2" xfId="35605"/>
    <cellStyle name="_입찰표지 _04.관로공_013.관로공(화순) 3" xfId="35606"/>
    <cellStyle name="_입찰표지 _04.관로공_013.관로공(화순) 4" xfId="35607"/>
    <cellStyle name="_입찰표지 _04.관로공_013.관로공(화순) 5" xfId="35608"/>
    <cellStyle name="_입찰표지 _04.관로공_013.관로공(화순) 6" xfId="35609"/>
    <cellStyle name="_입찰표지 _04.관로공_013.관로공(화순) 7" xfId="35610"/>
    <cellStyle name="_입찰표지 _04.관로공_013.관로공(화순) 8" xfId="35611"/>
    <cellStyle name="_입찰표지 _04.관로공_02.토공" xfId="7589"/>
    <cellStyle name="_입찰표지 _04.관로공_02.토공 2" xfId="35612"/>
    <cellStyle name="_입찰표지 _04.관로공_02.토공 3" xfId="35613"/>
    <cellStyle name="_입찰표지 _04.관로공_02.토공 4" xfId="35614"/>
    <cellStyle name="_입찰표지 _04.관로공_02.토공 5" xfId="35615"/>
    <cellStyle name="_입찰표지 _04.관로공_02.토공 6" xfId="35616"/>
    <cellStyle name="_입찰표지 _04.관로공_02.토공 7" xfId="35617"/>
    <cellStyle name="_입찰표지 _04.관로공_02.토공 8" xfId="35618"/>
    <cellStyle name="_입찰표지 _04.관로공_03.관로공" xfId="7590"/>
    <cellStyle name="_입찰표지 _04.관로공_03.관로공 2" xfId="35619"/>
    <cellStyle name="_입찰표지 _04.관로공_03.관로공 3" xfId="35620"/>
    <cellStyle name="_입찰표지 _04.관로공_03.관로공 4" xfId="35621"/>
    <cellStyle name="_입찰표지 _04.관로공_03.관로공 5" xfId="35622"/>
    <cellStyle name="_입찰표지 _04.관로공_03.관로공 6" xfId="35623"/>
    <cellStyle name="_입찰표지 _04.관로공_03.관로공 7" xfId="35624"/>
    <cellStyle name="_입찰표지 _04.관로공_03.관로공 8" xfId="35625"/>
    <cellStyle name="_입찰표지 _04.관로공_04.관로공" xfId="7591"/>
    <cellStyle name="_입찰표지 _04.관로공_04.관로공 2" xfId="7592"/>
    <cellStyle name="_입찰표지 _04.관로공_04.관로공 3" xfId="35626"/>
    <cellStyle name="_입찰표지 _04.관로공_04.관로공 4" xfId="35627"/>
    <cellStyle name="_입찰표지 _04.관로공_04.관로공 5" xfId="35628"/>
    <cellStyle name="_입찰표지 _04.관로공_04.관로공 6" xfId="35629"/>
    <cellStyle name="_입찰표지 _04.관로공_04.관로공 7" xfId="35630"/>
    <cellStyle name="_입찰표지 _04.관로공_04.관로공 8" xfId="35631"/>
    <cellStyle name="_입찰표지 _04.관로공_04.관로공_00.배수설비공" xfId="7593"/>
    <cellStyle name="_입찰표지 _04.관로공_04.관로공_00.배수설비공 2" xfId="35632"/>
    <cellStyle name="_입찰표지 _04.관로공_04.관로공_00.배수설비공 3" xfId="35633"/>
    <cellStyle name="_입찰표지 _04.관로공_04.관로공_00.배수설비공 4" xfId="35634"/>
    <cellStyle name="_입찰표지 _04.관로공_04.관로공_00.배수설비공 5" xfId="35635"/>
    <cellStyle name="_입찰표지 _04.관로공_04.관로공_00.배수설비공 6" xfId="35636"/>
    <cellStyle name="_입찰표지 _04.관로공_04.관로공_00.배수설비공 7" xfId="35637"/>
    <cellStyle name="_입찰표지 _04.관로공_04.관로공_00.배수설비공 8" xfId="35638"/>
    <cellStyle name="_입찰표지 _04.관로공_04.관로공_01.관로공(주간)" xfId="7594"/>
    <cellStyle name="_입찰표지 _04.관로공_04.관로공_01.관로공(주간) 2" xfId="35639"/>
    <cellStyle name="_입찰표지 _04.관로공_04.관로공_01.관로공(주간) 3" xfId="35640"/>
    <cellStyle name="_입찰표지 _04.관로공_04.관로공_01.관로공(주간) 4" xfId="35641"/>
    <cellStyle name="_입찰표지 _04.관로공_04.관로공_01.관로공(주간) 5" xfId="35642"/>
    <cellStyle name="_입찰표지 _04.관로공_04.관로공_01.관로공(주간) 6" xfId="35643"/>
    <cellStyle name="_입찰표지 _04.관로공_04.관로공_01.관로공(주간) 7" xfId="35644"/>
    <cellStyle name="_입찰표지 _04.관로공_04.관로공_01.관로공(주간) 8" xfId="35645"/>
    <cellStyle name="_입찰표지 _04.관로공_04.관로공_01.관로공(주간)_013.관로공(일과)" xfId="7595"/>
    <cellStyle name="_입찰표지 _04.관로공_04.관로공_01.관로공(주간)_013.관로공(일과) 2" xfId="35646"/>
    <cellStyle name="_입찰표지 _04.관로공_04.관로공_01.관로공(주간)_013.관로공(일과) 3" xfId="35647"/>
    <cellStyle name="_입찰표지 _04.관로공_04.관로공_01.관로공(주간)_013.관로공(일과) 4" xfId="35648"/>
    <cellStyle name="_입찰표지 _04.관로공_04.관로공_01.관로공(주간)_013.관로공(일과) 5" xfId="35649"/>
    <cellStyle name="_입찰표지 _04.관로공_04.관로공_01.관로공(주간)_013.관로공(일과) 6" xfId="35650"/>
    <cellStyle name="_입찰표지 _04.관로공_04.관로공_01.관로공(주간)_013.관로공(일과) 7" xfId="35651"/>
    <cellStyle name="_입찰표지 _04.관로공_04.관로공_01.관로공(주간)_013.관로공(일과) 8" xfId="35652"/>
    <cellStyle name="_입찰표지 _04.관로공_04.관로공_01.관로공(주간)_013.관로공(화순)" xfId="7596"/>
    <cellStyle name="_입찰표지 _04.관로공_04.관로공_01.관로공(주간)_013.관로공(화순) 2" xfId="35653"/>
    <cellStyle name="_입찰표지 _04.관로공_04.관로공_01.관로공(주간)_013.관로공(화순) 3" xfId="35654"/>
    <cellStyle name="_입찰표지 _04.관로공_04.관로공_01.관로공(주간)_013.관로공(화순) 4" xfId="35655"/>
    <cellStyle name="_입찰표지 _04.관로공_04.관로공_01.관로공(주간)_013.관로공(화순) 5" xfId="35656"/>
    <cellStyle name="_입찰표지 _04.관로공_04.관로공_01.관로공(주간)_013.관로공(화순) 6" xfId="35657"/>
    <cellStyle name="_입찰표지 _04.관로공_04.관로공_01.관로공(주간)_013.관로공(화순) 7" xfId="35658"/>
    <cellStyle name="_입찰표지 _04.관로공_04.관로공_01.관로공(주간)_013.관로공(화순) 8" xfId="35659"/>
    <cellStyle name="_입찰표지 _04.관로공_04.관로공_01.관로공(주간)_03.관로공" xfId="7597"/>
    <cellStyle name="_입찰표지 _04.관로공_04.관로공_01.관로공(주간)_03.관로공 2" xfId="35660"/>
    <cellStyle name="_입찰표지 _04.관로공_04.관로공_01.관로공(주간)_03.관로공 3" xfId="35661"/>
    <cellStyle name="_입찰표지 _04.관로공_04.관로공_01.관로공(주간)_03.관로공 4" xfId="35662"/>
    <cellStyle name="_입찰표지 _04.관로공_04.관로공_01.관로공(주간)_03.관로공 5" xfId="35663"/>
    <cellStyle name="_입찰표지 _04.관로공_04.관로공_01.관로공(주간)_03.관로공 6" xfId="35664"/>
    <cellStyle name="_입찰표지 _04.관로공_04.관로공_01.관로공(주간)_03.관로공 7" xfId="35665"/>
    <cellStyle name="_입찰표지 _04.관로공_04.관로공_01.관로공(주간)_03.관로공 8" xfId="35666"/>
    <cellStyle name="_입찰표지 _04.관로공_04.관로공_01.관로공(주간)_관로공BOQ" xfId="7598"/>
    <cellStyle name="_입찰표지 _04.관로공_04.관로공_01.관로공(주간)_관로공BOQ 2" xfId="35667"/>
    <cellStyle name="_입찰표지 _04.관로공_04.관로공_01.관로공(주간)_관로공BOQ 3" xfId="35668"/>
    <cellStyle name="_입찰표지 _04.관로공_04.관로공_01.관로공(주간)_관로공BOQ 4" xfId="35669"/>
    <cellStyle name="_입찰표지 _04.관로공_04.관로공_01.관로공(주간)_관로공BOQ 5" xfId="35670"/>
    <cellStyle name="_입찰표지 _04.관로공_04.관로공_01.관로공(주간)_관로공BOQ 6" xfId="35671"/>
    <cellStyle name="_입찰표지 _04.관로공_04.관로공_01.관로공(주간)_관로공BOQ 7" xfId="35672"/>
    <cellStyle name="_입찰표지 _04.관로공_04.관로공_01.관로공(주간)_관로공BOQ 8" xfId="35673"/>
    <cellStyle name="_입찰표지 _04.관로공_04.관로공_01.관로공(주간)_관로수량집계" xfId="7599"/>
    <cellStyle name="_입찰표지 _04.관로공_04.관로공_01.관로공(주간)_관로수량집계 2" xfId="35674"/>
    <cellStyle name="_입찰표지 _04.관로공_04.관로공_01.관로공(주간)_관로수량집계 3" xfId="35675"/>
    <cellStyle name="_입찰표지 _04.관로공_04.관로공_01.관로공(주간)_관로수량집계 4" xfId="35676"/>
    <cellStyle name="_입찰표지 _04.관로공_04.관로공_01.관로공(주간)_관로수량집계 5" xfId="35677"/>
    <cellStyle name="_입찰표지 _04.관로공_04.관로공_01.관로공(주간)_관로수량집계 6" xfId="35678"/>
    <cellStyle name="_입찰표지 _04.관로공_04.관로공_01.관로공(주간)_관로수량집계 7" xfId="35679"/>
    <cellStyle name="_입찰표지 _04.관로공_04.관로공_01.관로공(주간)_관로수량집계 8" xfId="35680"/>
    <cellStyle name="_입찰표지 _04.관로공_04.관로공_01.관로공(주간)_내역적용수량" xfId="7600"/>
    <cellStyle name="_입찰표지 _04.관로공_04.관로공_01.관로공(주간)_내역적용수량 2" xfId="35681"/>
    <cellStyle name="_입찰표지 _04.관로공_04.관로공_01.관로공(주간)_내역적용수량 3" xfId="35682"/>
    <cellStyle name="_입찰표지 _04.관로공_04.관로공_01.관로공(주간)_내역적용수량 4" xfId="35683"/>
    <cellStyle name="_입찰표지 _04.관로공_04.관로공_01.관로공(주간)_내역적용수량 5" xfId="35684"/>
    <cellStyle name="_입찰표지 _04.관로공_04.관로공_01.관로공(주간)_내역적용수량 6" xfId="35685"/>
    <cellStyle name="_입찰표지 _04.관로공_04.관로공_01.관로공(주간)_내역적용수량 7" xfId="35686"/>
    <cellStyle name="_입찰표지 _04.관로공_04.관로공_01.관로공(주간)_내역적용수량 8" xfId="35687"/>
    <cellStyle name="_입찰표지 _04.관로공_04.관로공_01.관로공(주간-1구역)" xfId="7601"/>
    <cellStyle name="_입찰표지 _04.관로공_04.관로공_01.관로공(주간-1구역) 2" xfId="35688"/>
    <cellStyle name="_입찰표지 _04.관로공_04.관로공_01.관로공(주간-1구역) 3" xfId="35689"/>
    <cellStyle name="_입찰표지 _04.관로공_04.관로공_01.관로공(주간-1구역) 4" xfId="35690"/>
    <cellStyle name="_입찰표지 _04.관로공_04.관로공_01.관로공(주간-1구역) 5" xfId="35691"/>
    <cellStyle name="_입찰표지 _04.관로공_04.관로공_01.관로공(주간-1구역) 6" xfId="35692"/>
    <cellStyle name="_입찰표지 _04.관로공_04.관로공_01.관로공(주간-1구역) 7" xfId="35693"/>
    <cellStyle name="_입찰표지 _04.관로공_04.관로공_01.관로공(주간-1구역) 8" xfId="35694"/>
    <cellStyle name="_입찰표지 _04.관로공_04.관로공_01.관로공(주간-1구역)_013.관로공(일과)" xfId="7602"/>
    <cellStyle name="_입찰표지 _04.관로공_04.관로공_01.관로공(주간-1구역)_013.관로공(일과) 2" xfId="35695"/>
    <cellStyle name="_입찰표지 _04.관로공_04.관로공_01.관로공(주간-1구역)_013.관로공(일과) 3" xfId="35696"/>
    <cellStyle name="_입찰표지 _04.관로공_04.관로공_01.관로공(주간-1구역)_013.관로공(일과) 4" xfId="35697"/>
    <cellStyle name="_입찰표지 _04.관로공_04.관로공_01.관로공(주간-1구역)_013.관로공(일과) 5" xfId="35698"/>
    <cellStyle name="_입찰표지 _04.관로공_04.관로공_01.관로공(주간-1구역)_013.관로공(일과) 6" xfId="35699"/>
    <cellStyle name="_입찰표지 _04.관로공_04.관로공_01.관로공(주간-1구역)_013.관로공(일과) 7" xfId="35700"/>
    <cellStyle name="_입찰표지 _04.관로공_04.관로공_01.관로공(주간-1구역)_013.관로공(일과) 8" xfId="35701"/>
    <cellStyle name="_입찰표지 _04.관로공_04.관로공_01.관로공(주간-1구역)_013.관로공(화순)" xfId="7603"/>
    <cellStyle name="_입찰표지 _04.관로공_04.관로공_01.관로공(주간-1구역)_013.관로공(화순) 2" xfId="35702"/>
    <cellStyle name="_입찰표지 _04.관로공_04.관로공_01.관로공(주간-1구역)_013.관로공(화순) 3" xfId="35703"/>
    <cellStyle name="_입찰표지 _04.관로공_04.관로공_01.관로공(주간-1구역)_013.관로공(화순) 4" xfId="35704"/>
    <cellStyle name="_입찰표지 _04.관로공_04.관로공_01.관로공(주간-1구역)_013.관로공(화순) 5" xfId="35705"/>
    <cellStyle name="_입찰표지 _04.관로공_04.관로공_01.관로공(주간-1구역)_013.관로공(화순) 6" xfId="35706"/>
    <cellStyle name="_입찰표지 _04.관로공_04.관로공_01.관로공(주간-1구역)_013.관로공(화순) 7" xfId="35707"/>
    <cellStyle name="_입찰표지 _04.관로공_04.관로공_01.관로공(주간-1구역)_013.관로공(화순) 8" xfId="35708"/>
    <cellStyle name="_입찰표지 _04.관로공_04.관로공_01.관로공(주간-1구역)_03.관로공" xfId="7604"/>
    <cellStyle name="_입찰표지 _04.관로공_04.관로공_01.관로공(주간-1구역)_03.관로공 2" xfId="35709"/>
    <cellStyle name="_입찰표지 _04.관로공_04.관로공_01.관로공(주간-1구역)_03.관로공 3" xfId="35710"/>
    <cellStyle name="_입찰표지 _04.관로공_04.관로공_01.관로공(주간-1구역)_03.관로공 4" xfId="35711"/>
    <cellStyle name="_입찰표지 _04.관로공_04.관로공_01.관로공(주간-1구역)_03.관로공 5" xfId="35712"/>
    <cellStyle name="_입찰표지 _04.관로공_04.관로공_01.관로공(주간-1구역)_03.관로공 6" xfId="35713"/>
    <cellStyle name="_입찰표지 _04.관로공_04.관로공_01.관로공(주간-1구역)_03.관로공 7" xfId="35714"/>
    <cellStyle name="_입찰표지 _04.관로공_04.관로공_01.관로공(주간-1구역)_03.관로공 8" xfId="35715"/>
    <cellStyle name="_입찰표지 _04.관로공_04.관로공_01.관로공(주간-1구역)_관로공BOQ" xfId="7605"/>
    <cellStyle name="_입찰표지 _04.관로공_04.관로공_01.관로공(주간-1구역)_관로공BOQ 2" xfId="35716"/>
    <cellStyle name="_입찰표지 _04.관로공_04.관로공_01.관로공(주간-1구역)_관로공BOQ 3" xfId="35717"/>
    <cellStyle name="_입찰표지 _04.관로공_04.관로공_01.관로공(주간-1구역)_관로공BOQ 4" xfId="35718"/>
    <cellStyle name="_입찰표지 _04.관로공_04.관로공_01.관로공(주간-1구역)_관로공BOQ 5" xfId="35719"/>
    <cellStyle name="_입찰표지 _04.관로공_04.관로공_01.관로공(주간-1구역)_관로공BOQ 6" xfId="35720"/>
    <cellStyle name="_입찰표지 _04.관로공_04.관로공_01.관로공(주간-1구역)_관로공BOQ 7" xfId="35721"/>
    <cellStyle name="_입찰표지 _04.관로공_04.관로공_01.관로공(주간-1구역)_관로공BOQ 8" xfId="35722"/>
    <cellStyle name="_입찰표지 _04.관로공_04.관로공_01.관로공(주간-1구역)_관로수량집계" xfId="7606"/>
    <cellStyle name="_입찰표지 _04.관로공_04.관로공_01.관로공(주간-1구역)_관로수량집계 2" xfId="35723"/>
    <cellStyle name="_입찰표지 _04.관로공_04.관로공_01.관로공(주간-1구역)_관로수량집계 3" xfId="35724"/>
    <cellStyle name="_입찰표지 _04.관로공_04.관로공_01.관로공(주간-1구역)_관로수량집계 4" xfId="35725"/>
    <cellStyle name="_입찰표지 _04.관로공_04.관로공_01.관로공(주간-1구역)_관로수량집계 5" xfId="35726"/>
    <cellStyle name="_입찰표지 _04.관로공_04.관로공_01.관로공(주간-1구역)_관로수량집계 6" xfId="35727"/>
    <cellStyle name="_입찰표지 _04.관로공_04.관로공_01.관로공(주간-1구역)_관로수량집계 7" xfId="35728"/>
    <cellStyle name="_입찰표지 _04.관로공_04.관로공_01.관로공(주간-1구역)_관로수량집계 8" xfId="35729"/>
    <cellStyle name="_입찰표지 _04.관로공_04.관로공_01.관로공(주간-1구역)_내역적용수량" xfId="7607"/>
    <cellStyle name="_입찰표지 _04.관로공_04.관로공_01.관로공(주간-1구역)_내역적용수량 2" xfId="35730"/>
    <cellStyle name="_입찰표지 _04.관로공_04.관로공_01.관로공(주간-1구역)_내역적용수량 3" xfId="35731"/>
    <cellStyle name="_입찰표지 _04.관로공_04.관로공_01.관로공(주간-1구역)_내역적용수량 4" xfId="35732"/>
    <cellStyle name="_입찰표지 _04.관로공_04.관로공_01.관로공(주간-1구역)_내역적용수량 5" xfId="35733"/>
    <cellStyle name="_입찰표지 _04.관로공_04.관로공_01.관로공(주간-1구역)_내역적용수량 6" xfId="35734"/>
    <cellStyle name="_입찰표지 _04.관로공_04.관로공_01.관로공(주간-1구역)_내역적용수량 7" xfId="35735"/>
    <cellStyle name="_입찰표지 _04.관로공_04.관로공_01.관로공(주간-1구역)_내역적용수량 8" xfId="35736"/>
    <cellStyle name="_입찰표지 _04.관로공_04.관로공_04.관로공" xfId="7608"/>
    <cellStyle name="_입찰표지 _04.관로공_04.관로공_04.관로공 2" xfId="7609"/>
    <cellStyle name="_입찰표지 _04.관로공_04.관로공_04.관로공 3" xfId="35737"/>
    <cellStyle name="_입찰표지 _04.관로공_04.관로공_04.관로공 4" xfId="35738"/>
    <cellStyle name="_입찰표지 _04.관로공_04.관로공_04.관로공 5" xfId="35739"/>
    <cellStyle name="_입찰표지 _04.관로공_04.관로공_04.관로공 6" xfId="35740"/>
    <cellStyle name="_입찰표지 _04.관로공_04.관로공_04.관로공 7" xfId="35741"/>
    <cellStyle name="_입찰표지 _04.관로공_04.관로공_04.관로공 8" xfId="35742"/>
    <cellStyle name="_입찰표지 _04.관로공_04.관로공_04.관로공(양마단지)" xfId="7610"/>
    <cellStyle name="_입찰표지 _04.관로공_04.관로공_04.관로공(양마단지) 2" xfId="35743"/>
    <cellStyle name="_입찰표지 _04.관로공_04.관로공_04.관로공(양마단지) 3" xfId="35744"/>
    <cellStyle name="_입찰표지 _04.관로공_04.관로공_04.관로공(양마단지) 4" xfId="35745"/>
    <cellStyle name="_입찰표지 _04.관로공_04.관로공_04.관로공(양마단지) 5" xfId="35746"/>
    <cellStyle name="_입찰표지 _04.관로공_04.관로공_04.관로공(양마단지) 6" xfId="35747"/>
    <cellStyle name="_입찰표지 _04.관로공_04.관로공_04.관로공(양마단지) 7" xfId="35748"/>
    <cellStyle name="_입찰표지 _04.관로공_04.관로공_04.관로공(양마단지) 8" xfId="35749"/>
    <cellStyle name="_입찰표지 _04.관로공_04.관로공_04.관로공(양마단지)_013.관로공(일과)" xfId="7611"/>
    <cellStyle name="_입찰표지 _04.관로공_04.관로공_04.관로공(양마단지)_013.관로공(일과) 2" xfId="35750"/>
    <cellStyle name="_입찰표지 _04.관로공_04.관로공_04.관로공(양마단지)_013.관로공(일과) 3" xfId="35751"/>
    <cellStyle name="_입찰표지 _04.관로공_04.관로공_04.관로공(양마단지)_013.관로공(일과) 4" xfId="35752"/>
    <cellStyle name="_입찰표지 _04.관로공_04.관로공_04.관로공(양마단지)_013.관로공(일과) 5" xfId="35753"/>
    <cellStyle name="_입찰표지 _04.관로공_04.관로공_04.관로공(양마단지)_013.관로공(일과) 6" xfId="35754"/>
    <cellStyle name="_입찰표지 _04.관로공_04.관로공_04.관로공(양마단지)_013.관로공(일과) 7" xfId="35755"/>
    <cellStyle name="_입찰표지 _04.관로공_04.관로공_04.관로공(양마단지)_013.관로공(일과) 8" xfId="35756"/>
    <cellStyle name="_입찰표지 _04.관로공_04.관로공_04.관로공(양마단지)_013.관로공(화순)" xfId="7612"/>
    <cellStyle name="_입찰표지 _04.관로공_04.관로공_04.관로공(양마단지)_013.관로공(화순) 2" xfId="35757"/>
    <cellStyle name="_입찰표지 _04.관로공_04.관로공_04.관로공(양마단지)_013.관로공(화순) 3" xfId="35758"/>
    <cellStyle name="_입찰표지 _04.관로공_04.관로공_04.관로공(양마단지)_013.관로공(화순) 4" xfId="35759"/>
    <cellStyle name="_입찰표지 _04.관로공_04.관로공_04.관로공(양마단지)_013.관로공(화순) 5" xfId="35760"/>
    <cellStyle name="_입찰표지 _04.관로공_04.관로공_04.관로공(양마단지)_013.관로공(화순) 6" xfId="35761"/>
    <cellStyle name="_입찰표지 _04.관로공_04.관로공_04.관로공(양마단지)_013.관로공(화순) 7" xfId="35762"/>
    <cellStyle name="_입찰표지 _04.관로공_04.관로공_04.관로공(양마단지)_013.관로공(화순) 8" xfId="35763"/>
    <cellStyle name="_입찰표지 _04.관로공_04.관로공_04.관로공(양마단지)_03.관로공" xfId="7613"/>
    <cellStyle name="_입찰표지 _04.관로공_04.관로공_04.관로공(양마단지)_03.관로공 2" xfId="35764"/>
    <cellStyle name="_입찰표지 _04.관로공_04.관로공_04.관로공(양마단지)_03.관로공 3" xfId="35765"/>
    <cellStyle name="_입찰표지 _04.관로공_04.관로공_04.관로공(양마단지)_03.관로공 4" xfId="35766"/>
    <cellStyle name="_입찰표지 _04.관로공_04.관로공_04.관로공(양마단지)_03.관로공 5" xfId="35767"/>
    <cellStyle name="_입찰표지 _04.관로공_04.관로공_04.관로공(양마단지)_03.관로공 6" xfId="35768"/>
    <cellStyle name="_입찰표지 _04.관로공_04.관로공_04.관로공(양마단지)_03.관로공 7" xfId="35769"/>
    <cellStyle name="_입찰표지 _04.관로공_04.관로공_04.관로공(양마단지)_03.관로공 8" xfId="35770"/>
    <cellStyle name="_입찰표지 _04.관로공_04.관로공_04.관로공(양마단지)_관로공BOQ" xfId="7614"/>
    <cellStyle name="_입찰표지 _04.관로공_04.관로공_04.관로공(양마단지)_관로공BOQ 2" xfId="35771"/>
    <cellStyle name="_입찰표지 _04.관로공_04.관로공_04.관로공(양마단지)_관로공BOQ 3" xfId="35772"/>
    <cellStyle name="_입찰표지 _04.관로공_04.관로공_04.관로공(양마단지)_관로공BOQ 4" xfId="35773"/>
    <cellStyle name="_입찰표지 _04.관로공_04.관로공_04.관로공(양마단지)_관로공BOQ 5" xfId="35774"/>
    <cellStyle name="_입찰표지 _04.관로공_04.관로공_04.관로공(양마단지)_관로공BOQ 6" xfId="35775"/>
    <cellStyle name="_입찰표지 _04.관로공_04.관로공_04.관로공(양마단지)_관로공BOQ 7" xfId="35776"/>
    <cellStyle name="_입찰표지 _04.관로공_04.관로공_04.관로공(양마단지)_관로공BOQ 8" xfId="35777"/>
    <cellStyle name="_입찰표지 _04.관로공_04.관로공_04.관로공(양마단지)_관로수량집계" xfId="7615"/>
    <cellStyle name="_입찰표지 _04.관로공_04.관로공_04.관로공(양마단지)_관로수량집계 2" xfId="35778"/>
    <cellStyle name="_입찰표지 _04.관로공_04.관로공_04.관로공(양마단지)_관로수량집계 3" xfId="35779"/>
    <cellStyle name="_입찰표지 _04.관로공_04.관로공_04.관로공(양마단지)_관로수량집계 4" xfId="35780"/>
    <cellStyle name="_입찰표지 _04.관로공_04.관로공_04.관로공(양마단지)_관로수량집계 5" xfId="35781"/>
    <cellStyle name="_입찰표지 _04.관로공_04.관로공_04.관로공(양마단지)_관로수량집계 6" xfId="35782"/>
    <cellStyle name="_입찰표지 _04.관로공_04.관로공_04.관로공(양마단지)_관로수량집계 7" xfId="35783"/>
    <cellStyle name="_입찰표지 _04.관로공_04.관로공_04.관로공(양마단지)_관로수량집계 8" xfId="35784"/>
    <cellStyle name="_입찰표지 _04.관로공_04.관로공_04.관로공(양마단지)_내역적용수량" xfId="7616"/>
    <cellStyle name="_입찰표지 _04.관로공_04.관로공_04.관로공(양마단지)_내역적용수량 2" xfId="35785"/>
    <cellStyle name="_입찰표지 _04.관로공_04.관로공_04.관로공(양마단지)_내역적용수량 3" xfId="35786"/>
    <cellStyle name="_입찰표지 _04.관로공_04.관로공_04.관로공(양마단지)_내역적용수량 4" xfId="35787"/>
    <cellStyle name="_입찰표지 _04.관로공_04.관로공_04.관로공(양마단지)_내역적용수량 5" xfId="35788"/>
    <cellStyle name="_입찰표지 _04.관로공_04.관로공_04.관로공(양마단지)_내역적용수량 6" xfId="35789"/>
    <cellStyle name="_입찰표지 _04.관로공_04.관로공_04.관로공(양마단지)_내역적용수량 7" xfId="35790"/>
    <cellStyle name="_입찰표지 _04.관로공_04.관로공_04.관로공(양마단지)_내역적용수량 8" xfId="35791"/>
    <cellStyle name="_입찰표지 _04.관로공_04.관로공_04.관로공_00.배수설비공" xfId="7617"/>
    <cellStyle name="_입찰표지 _04.관로공_04.관로공_04.관로공_00.배수설비공 2" xfId="35792"/>
    <cellStyle name="_입찰표지 _04.관로공_04.관로공_04.관로공_00.배수설비공 3" xfId="35793"/>
    <cellStyle name="_입찰표지 _04.관로공_04.관로공_04.관로공_00.배수설비공 4" xfId="35794"/>
    <cellStyle name="_입찰표지 _04.관로공_04.관로공_04.관로공_00.배수설비공 5" xfId="35795"/>
    <cellStyle name="_입찰표지 _04.관로공_04.관로공_04.관로공_00.배수설비공 6" xfId="35796"/>
    <cellStyle name="_입찰표지 _04.관로공_04.관로공_04.관로공_00.배수설비공 7" xfId="35797"/>
    <cellStyle name="_입찰표지 _04.관로공_04.관로공_04.관로공_00.배수설비공 8" xfId="35798"/>
    <cellStyle name="_입찰표지 _04.관로공_04.관로공_04.관로공_013.관로공(일과)" xfId="7618"/>
    <cellStyle name="_입찰표지 _04.관로공_04.관로공_04.관로공_013.관로공(일과) 2" xfId="35799"/>
    <cellStyle name="_입찰표지 _04.관로공_04.관로공_04.관로공_013.관로공(일과) 3" xfId="35800"/>
    <cellStyle name="_입찰표지 _04.관로공_04.관로공_04.관로공_013.관로공(일과) 4" xfId="35801"/>
    <cellStyle name="_입찰표지 _04.관로공_04.관로공_04.관로공_013.관로공(일과) 5" xfId="35802"/>
    <cellStyle name="_입찰표지 _04.관로공_04.관로공_04.관로공_013.관로공(일과) 6" xfId="35803"/>
    <cellStyle name="_입찰표지 _04.관로공_04.관로공_04.관로공_013.관로공(일과) 7" xfId="35804"/>
    <cellStyle name="_입찰표지 _04.관로공_04.관로공_04.관로공_013.관로공(일과) 8" xfId="35805"/>
    <cellStyle name="_입찰표지 _04.관로공_04.관로공_04.관로공_013.관로공(화순)" xfId="7619"/>
    <cellStyle name="_입찰표지 _04.관로공_04.관로공_04.관로공_013.관로공(화순) 2" xfId="35806"/>
    <cellStyle name="_입찰표지 _04.관로공_04.관로공_04.관로공_013.관로공(화순) 3" xfId="35807"/>
    <cellStyle name="_입찰표지 _04.관로공_04.관로공_04.관로공_013.관로공(화순) 4" xfId="35808"/>
    <cellStyle name="_입찰표지 _04.관로공_04.관로공_04.관로공_013.관로공(화순) 5" xfId="35809"/>
    <cellStyle name="_입찰표지 _04.관로공_04.관로공_04.관로공_013.관로공(화순) 6" xfId="35810"/>
    <cellStyle name="_입찰표지 _04.관로공_04.관로공_04.관로공_013.관로공(화순) 7" xfId="35811"/>
    <cellStyle name="_입찰표지 _04.관로공_04.관로공_04.관로공_013.관로공(화순) 8" xfId="35812"/>
    <cellStyle name="_입찰표지 _04.관로공_04.관로공_04.관로공_02.토공" xfId="7620"/>
    <cellStyle name="_입찰표지 _04.관로공_04.관로공_04.관로공_02.토공 2" xfId="35813"/>
    <cellStyle name="_입찰표지 _04.관로공_04.관로공_04.관로공_02.토공 3" xfId="35814"/>
    <cellStyle name="_입찰표지 _04.관로공_04.관로공_04.관로공_02.토공 4" xfId="35815"/>
    <cellStyle name="_입찰표지 _04.관로공_04.관로공_04.관로공_02.토공 5" xfId="35816"/>
    <cellStyle name="_입찰표지 _04.관로공_04.관로공_04.관로공_02.토공 6" xfId="35817"/>
    <cellStyle name="_입찰표지 _04.관로공_04.관로공_04.관로공_02.토공 7" xfId="35818"/>
    <cellStyle name="_입찰표지 _04.관로공_04.관로공_04.관로공_02.토공 8" xfId="35819"/>
    <cellStyle name="_입찰표지 _04.관로공_04.관로공_04.관로공_03.관로공" xfId="7621"/>
    <cellStyle name="_입찰표지 _04.관로공_04.관로공_04.관로공_03.관로공 2" xfId="35820"/>
    <cellStyle name="_입찰표지 _04.관로공_04.관로공_04.관로공_03.관로공 3" xfId="35821"/>
    <cellStyle name="_입찰표지 _04.관로공_04.관로공_04.관로공_03.관로공 4" xfId="35822"/>
    <cellStyle name="_입찰표지 _04.관로공_04.관로공_04.관로공_03.관로공 5" xfId="35823"/>
    <cellStyle name="_입찰표지 _04.관로공_04.관로공_04.관로공_03.관로공 6" xfId="35824"/>
    <cellStyle name="_입찰표지 _04.관로공_04.관로공_04.관로공_03.관로공 7" xfId="35825"/>
    <cellStyle name="_입찰표지 _04.관로공_04.관로공_04.관로공_03.관로공 8" xfId="35826"/>
    <cellStyle name="_입찰표지 _04.관로공_04.관로공_04.관로공_관로공BOQ" xfId="7622"/>
    <cellStyle name="_입찰표지 _04.관로공_04.관로공_04.관로공_관로공BOQ 2" xfId="35827"/>
    <cellStyle name="_입찰표지 _04.관로공_04.관로공_04.관로공_관로공BOQ 3" xfId="35828"/>
    <cellStyle name="_입찰표지 _04.관로공_04.관로공_04.관로공_관로공BOQ 4" xfId="35829"/>
    <cellStyle name="_입찰표지 _04.관로공_04.관로공_04.관로공_관로공BOQ 5" xfId="35830"/>
    <cellStyle name="_입찰표지 _04.관로공_04.관로공_04.관로공_관로공BOQ 6" xfId="35831"/>
    <cellStyle name="_입찰표지 _04.관로공_04.관로공_04.관로공_관로공BOQ 7" xfId="35832"/>
    <cellStyle name="_입찰표지 _04.관로공_04.관로공_04.관로공_관로공BOQ 8" xfId="35833"/>
    <cellStyle name="_입찰표지 _04.관로공_04.관로공_04.관로공_관로수량집계" xfId="7623"/>
    <cellStyle name="_입찰표지 _04.관로공_04.관로공_04.관로공_관로수량집계 2" xfId="35834"/>
    <cellStyle name="_입찰표지 _04.관로공_04.관로공_04.관로공_관로수량집계 3" xfId="35835"/>
    <cellStyle name="_입찰표지 _04.관로공_04.관로공_04.관로공_관로수량집계 4" xfId="35836"/>
    <cellStyle name="_입찰표지 _04.관로공_04.관로공_04.관로공_관로수량집계 5" xfId="35837"/>
    <cellStyle name="_입찰표지 _04.관로공_04.관로공_04.관로공_관로수량집계 6" xfId="35838"/>
    <cellStyle name="_입찰표지 _04.관로공_04.관로공_04.관로공_관로수량집계 7" xfId="35839"/>
    <cellStyle name="_입찰표지 _04.관로공_04.관로공_04.관로공_관로수량집계 8" xfId="35840"/>
    <cellStyle name="_입찰표지 _04.관로공_04.관로공_04.관로공_내역적용수량" xfId="7624"/>
    <cellStyle name="_입찰표지 _04.관로공_04.관로공_04.관로공_내역적용수량 2" xfId="35841"/>
    <cellStyle name="_입찰표지 _04.관로공_04.관로공_04.관로공_내역적용수량 3" xfId="35842"/>
    <cellStyle name="_입찰표지 _04.관로공_04.관로공_04.관로공_내역적용수량 4" xfId="35843"/>
    <cellStyle name="_입찰표지 _04.관로공_04.관로공_04.관로공_내역적용수량 5" xfId="35844"/>
    <cellStyle name="_입찰표지 _04.관로공_04.관로공_04.관로공_내역적용수량 6" xfId="35845"/>
    <cellStyle name="_입찰표지 _04.관로공_04.관로공_04.관로공_내역적용수량 7" xfId="35846"/>
    <cellStyle name="_입찰표지 _04.관로공_04.관로공_04.관로공_내역적용수량 8" xfId="35847"/>
    <cellStyle name="_입찰표지 _04.관로공_관로공BOQ" xfId="7625"/>
    <cellStyle name="_입찰표지 _04.관로공_관로공BOQ 2" xfId="35848"/>
    <cellStyle name="_입찰표지 _04.관로공_관로공BOQ 3" xfId="35849"/>
    <cellStyle name="_입찰표지 _04.관로공_관로공BOQ 4" xfId="35850"/>
    <cellStyle name="_입찰표지 _04.관로공_관로공BOQ 5" xfId="35851"/>
    <cellStyle name="_입찰표지 _04.관로공_관로공BOQ 6" xfId="35852"/>
    <cellStyle name="_입찰표지 _04.관로공_관로공BOQ 7" xfId="35853"/>
    <cellStyle name="_입찰표지 _04.관로공_관로공BOQ 8" xfId="35854"/>
    <cellStyle name="_입찰표지 _04.관로공_관로수량집계" xfId="7626"/>
    <cellStyle name="_입찰표지 _04.관로공_관로수량집계 2" xfId="35855"/>
    <cellStyle name="_입찰표지 _04.관로공_관로수량집계 3" xfId="35856"/>
    <cellStyle name="_입찰표지 _04.관로공_관로수량집계 4" xfId="35857"/>
    <cellStyle name="_입찰표지 _04.관로공_관로수량집계 5" xfId="35858"/>
    <cellStyle name="_입찰표지 _04.관로공_관로수량집계 6" xfId="35859"/>
    <cellStyle name="_입찰표지 _04.관로공_관로수량집계 7" xfId="35860"/>
    <cellStyle name="_입찰표지 _04.관로공_관로수량집계 8" xfId="35861"/>
    <cellStyle name="_입찰표지 _04.관로공_내역적용수량" xfId="7627"/>
    <cellStyle name="_입찰표지 _04.관로공_내역적용수량 2" xfId="35862"/>
    <cellStyle name="_입찰표지 _04.관로공_내역적용수량 3" xfId="35863"/>
    <cellStyle name="_입찰표지 _04.관로공_내역적용수량 4" xfId="35864"/>
    <cellStyle name="_입찰표지 _04.관로공_내역적용수량 5" xfId="35865"/>
    <cellStyle name="_입찰표지 _04.관로공_내역적용수량 6" xfId="35866"/>
    <cellStyle name="_입찰표지 _04.관로공_내역적용수량 7" xfId="35867"/>
    <cellStyle name="_입찰표지 _04.관로공_내역적용수량 8" xfId="35868"/>
    <cellStyle name="_입찰표지 _04.구조물공(완료-0308) " xfId="7628"/>
    <cellStyle name="_입찰표지 _04.포장공(2-4공구)" xfId="7629"/>
    <cellStyle name="_입찰표지 _04.포장공(2-4공구) 10" xfId="35869"/>
    <cellStyle name="_입찰표지 _04.포장공(2-4공구) 11" xfId="35870"/>
    <cellStyle name="_입찰표지 _04.포장공(2-4공구) 12" xfId="35871"/>
    <cellStyle name="_입찰표지 _04.포장공(2-4공구) 13" xfId="35872"/>
    <cellStyle name="_입찰표지 _04.포장공(2-4공구) 14" xfId="35873"/>
    <cellStyle name="_입찰표지 _04.포장공(2-4공구) 15" xfId="35874"/>
    <cellStyle name="_입찰표지 _04.포장공(2-4공구) 16" xfId="35875"/>
    <cellStyle name="_입찰표지 _04.포장공(2-4공구) 17" xfId="35876"/>
    <cellStyle name="_입찰표지 _04.포장공(2-4공구) 2" xfId="7630"/>
    <cellStyle name="_입찰표지 _04.포장공(2-4공구) 3" xfId="35877"/>
    <cellStyle name="_입찰표지 _04.포장공(2-4공구) 4" xfId="35878"/>
    <cellStyle name="_입찰표지 _04.포장공(2-4공구) 5" xfId="35879"/>
    <cellStyle name="_입찰표지 _04.포장공(2-4공구) 6" xfId="35880"/>
    <cellStyle name="_입찰표지 _04.포장공(2-4공구) 7" xfId="35881"/>
    <cellStyle name="_입찰표지 _04.포장공(2-4공구) 8" xfId="35882"/>
    <cellStyle name="_입찰표지 _04.포장공(2-4공구) 9" xfId="35883"/>
    <cellStyle name="_입찰표지 _04.포장공(2-4공구)_017.포장공(하모)" xfId="35884"/>
    <cellStyle name="_입찰표지 _04.포장공(2-4공구)_017.포장공(하모) 2" xfId="35885"/>
    <cellStyle name="_입찰표지 _04.포장공(2-4공구)_017.포장공(하모) 3" xfId="35886"/>
    <cellStyle name="_입찰표지 _04.포장공(2-4공구)_017.포장공(하모) 4" xfId="35887"/>
    <cellStyle name="_입찰표지 _04.포장공(2-4공구)_017.포장공(하모) 5" xfId="35888"/>
    <cellStyle name="_입찰표지 _04.포장공(2-4공구)_017.포장공(하모) 6" xfId="35889"/>
    <cellStyle name="_입찰표지 _04.포장공(2-4공구)_017.포장공(하모) 7" xfId="35890"/>
    <cellStyle name="_입찰표지 _04.포장공(2-4공구)_017.포장공(하모) 8" xfId="35891"/>
    <cellStyle name="_입찰표지 _04.포장공(2-4공구)_04.구조물공" xfId="7631"/>
    <cellStyle name="_입찰표지 _04.포장공(2-4공구)_04.구조물공 2" xfId="35892"/>
    <cellStyle name="_입찰표지 _04.포장공(2-4공구)_04.구조물공 3" xfId="35893"/>
    <cellStyle name="_입찰표지 _04.포장공(2-4공구)_04.구조물공 4" xfId="35894"/>
    <cellStyle name="_입찰표지 _04.포장공(2-4공구)_04.구조물공 5" xfId="35895"/>
    <cellStyle name="_입찰표지 _04.포장공(2-4공구)_04.구조물공 6" xfId="35896"/>
    <cellStyle name="_입찰표지 _04.포장공(2-4공구)_04.구조물공 7" xfId="35897"/>
    <cellStyle name="_입찰표지 _04.포장공(2-4공구)_04.구조물공 8" xfId="35898"/>
    <cellStyle name="_입찰표지 _04.포장공(2-4공구)_사본 - 05.포장공" xfId="7632"/>
    <cellStyle name="_입찰표지 _04.포장공(2-4공구)_사본 - 05.포장공 2" xfId="35899"/>
    <cellStyle name="_입찰표지 _04.포장공(2-4공구)_사본 - 05.포장공 3" xfId="35900"/>
    <cellStyle name="_입찰표지 _04.포장공(2-4공구)_사본 - 05.포장공 4" xfId="35901"/>
    <cellStyle name="_입찰표지 _04.포장공(2-4공구)_사본 - 05.포장공 5" xfId="35902"/>
    <cellStyle name="_입찰표지 _04.포장공(2-4공구)_사본 - 05.포장공 6" xfId="35903"/>
    <cellStyle name="_입찰표지 _04.포장공(2-4공구)_사본 - 05.포장공 7" xfId="35904"/>
    <cellStyle name="_입찰표지 _04.포장공(2-4공구)_사본 - 05.포장공 8" xfId="35905"/>
    <cellStyle name="_입찰표지 _04.포장공(2-4공구)_포장공BOQ" xfId="7633"/>
    <cellStyle name="_입찰표지 _04.포장공(2-4공구)_포장공BOQ 2" xfId="35906"/>
    <cellStyle name="_입찰표지 _04.포장공(2-4공구)_포장공BOQ 3" xfId="35907"/>
    <cellStyle name="_입찰표지 _04.포장공(2-4공구)_포장공BOQ 4" xfId="35908"/>
    <cellStyle name="_입찰표지 _04.포장공(2-4공구)_포장공BOQ 5" xfId="35909"/>
    <cellStyle name="_입찰표지 _04.포장공(2-4공구)_포장공BOQ 6" xfId="35910"/>
    <cellStyle name="_입찰표지 _04.포장공(2-4공구)_포장공BOQ 7" xfId="35911"/>
    <cellStyle name="_입찰표지 _04.포장공(2-4공구)_포장공BOQ 8" xfId="35912"/>
    <cellStyle name="_입찰표지 _04.포장공(2-4공구)_포장수량집계" xfId="7634"/>
    <cellStyle name="_입찰표지 _04.포장공(2-4공구)_포장수량집계 2" xfId="35913"/>
    <cellStyle name="_입찰표지 _04.포장공(2-4공구)_포장수량집계 3" xfId="35914"/>
    <cellStyle name="_입찰표지 _04.포장공(2-4공구)_포장수량집계 4" xfId="35915"/>
    <cellStyle name="_입찰표지 _04.포장공(2-4공구)_포장수량집계 5" xfId="35916"/>
    <cellStyle name="_입찰표지 _04.포장공(2-4공구)_포장수량집계 6" xfId="35917"/>
    <cellStyle name="_입찰표지 _04.포장공(2-4공구)_포장수량집계 7" xfId="35918"/>
    <cellStyle name="_입찰표지 _04.포장공(2-4공구)_포장수량집계 8" xfId="35919"/>
    <cellStyle name="_입찰표지 _04-오수연결관(SH)" xfId="35920"/>
    <cellStyle name="_입찰표지 _04-오수연결관(SH)_02-2-토공(오수연결관 SH)" xfId="35921"/>
    <cellStyle name="_입찰표지 _04-오수연결관(SH)_02-2-토공(오수연결관 SH)_03-관부설공" xfId="35922"/>
    <cellStyle name="_입찰표지 _04-오수연결관(SH)_03-관부설공" xfId="35923"/>
    <cellStyle name="_입찰표지 _04-오수연결관(WS)" xfId="35924"/>
    <cellStyle name="_입찰표지 _04-오수연결관(WS)_03-관부설공" xfId="35925"/>
    <cellStyle name="_입찰표지 _05.구조물공" xfId="7635"/>
    <cellStyle name="_입찰표지 _05.구조물공 2" xfId="7636"/>
    <cellStyle name="_입찰표지 _05.구조물공 3" xfId="35926"/>
    <cellStyle name="_입찰표지 _05.구조물공 4" xfId="35927"/>
    <cellStyle name="_입찰표지 _05.구조물공 5" xfId="35928"/>
    <cellStyle name="_입찰표지 _05.구조물공 6" xfId="35929"/>
    <cellStyle name="_입찰표지 _05.구조물공 7" xfId="35930"/>
    <cellStyle name="_입찰표지 _05.구조물공 8" xfId="35931"/>
    <cellStyle name="_입찰표지 _05.구조물공_00.배수설비공" xfId="7637"/>
    <cellStyle name="_입찰표지 _05.구조물공_00.배수설비공 2" xfId="35932"/>
    <cellStyle name="_입찰표지 _05.구조물공_00.배수설비공 3" xfId="35933"/>
    <cellStyle name="_입찰표지 _05.구조물공_00.배수설비공 4" xfId="35934"/>
    <cellStyle name="_입찰표지 _05.구조물공_00.배수설비공 5" xfId="35935"/>
    <cellStyle name="_입찰표지 _05.구조물공_00.배수설비공 6" xfId="35936"/>
    <cellStyle name="_입찰표지 _05.구조물공_00.배수설비공 7" xfId="35937"/>
    <cellStyle name="_입찰표지 _05.구조물공_00.배수설비공 8" xfId="35938"/>
    <cellStyle name="_입찰표지 _05.구조물공_013.관로공(일과)" xfId="7638"/>
    <cellStyle name="_입찰표지 _05.구조물공_013.관로공(일과) 2" xfId="35939"/>
    <cellStyle name="_입찰표지 _05.구조물공_013.관로공(일과) 3" xfId="35940"/>
    <cellStyle name="_입찰표지 _05.구조물공_013.관로공(일과) 4" xfId="35941"/>
    <cellStyle name="_입찰표지 _05.구조물공_013.관로공(일과) 5" xfId="35942"/>
    <cellStyle name="_입찰표지 _05.구조물공_013.관로공(일과) 6" xfId="35943"/>
    <cellStyle name="_입찰표지 _05.구조물공_013.관로공(일과) 7" xfId="35944"/>
    <cellStyle name="_입찰표지 _05.구조물공_013.관로공(일과) 8" xfId="35945"/>
    <cellStyle name="_입찰표지 _05.구조물공_013.관로공(화순)" xfId="7639"/>
    <cellStyle name="_입찰표지 _05.구조물공_013.관로공(화순) 2" xfId="35946"/>
    <cellStyle name="_입찰표지 _05.구조물공_013.관로공(화순) 3" xfId="35947"/>
    <cellStyle name="_입찰표지 _05.구조물공_013.관로공(화순) 4" xfId="35948"/>
    <cellStyle name="_입찰표지 _05.구조물공_013.관로공(화순) 5" xfId="35949"/>
    <cellStyle name="_입찰표지 _05.구조물공_013.관로공(화순) 6" xfId="35950"/>
    <cellStyle name="_입찰표지 _05.구조물공_013.관로공(화순) 7" xfId="35951"/>
    <cellStyle name="_입찰표지 _05.구조물공_013.관로공(화순) 8" xfId="35952"/>
    <cellStyle name="_입찰표지 _05.구조물공_02.토공" xfId="7640"/>
    <cellStyle name="_입찰표지 _05.구조물공_02.토공 2" xfId="35953"/>
    <cellStyle name="_입찰표지 _05.구조물공_02.토공 3" xfId="35954"/>
    <cellStyle name="_입찰표지 _05.구조물공_02.토공 4" xfId="35955"/>
    <cellStyle name="_입찰표지 _05.구조물공_02.토공 5" xfId="35956"/>
    <cellStyle name="_입찰표지 _05.구조물공_02.토공 6" xfId="35957"/>
    <cellStyle name="_입찰표지 _05.구조물공_02.토공 7" xfId="35958"/>
    <cellStyle name="_입찰표지 _05.구조물공_02.토공 8" xfId="35959"/>
    <cellStyle name="_입찰표지 _05.구조물공_03.관로공" xfId="7641"/>
    <cellStyle name="_입찰표지 _05.구조물공_03.관로공 2" xfId="35960"/>
    <cellStyle name="_입찰표지 _05.구조물공_03.관로공 3" xfId="35961"/>
    <cellStyle name="_입찰표지 _05.구조물공_03.관로공 4" xfId="35962"/>
    <cellStyle name="_입찰표지 _05.구조물공_03.관로공 5" xfId="35963"/>
    <cellStyle name="_입찰표지 _05.구조물공_03.관로공 6" xfId="35964"/>
    <cellStyle name="_입찰표지 _05.구조물공_03.관로공 7" xfId="35965"/>
    <cellStyle name="_입찰표지 _05.구조물공_03.관로공 8" xfId="35966"/>
    <cellStyle name="_입찰표지 _05.구조물공_관로공BOQ" xfId="7642"/>
    <cellStyle name="_입찰표지 _05.구조물공_관로공BOQ 2" xfId="35967"/>
    <cellStyle name="_입찰표지 _05.구조물공_관로공BOQ 3" xfId="35968"/>
    <cellStyle name="_입찰표지 _05.구조물공_관로공BOQ 4" xfId="35969"/>
    <cellStyle name="_입찰표지 _05.구조물공_관로공BOQ 5" xfId="35970"/>
    <cellStyle name="_입찰표지 _05.구조물공_관로공BOQ 6" xfId="35971"/>
    <cellStyle name="_입찰표지 _05.구조물공_관로공BOQ 7" xfId="35972"/>
    <cellStyle name="_입찰표지 _05.구조물공_관로공BOQ 8" xfId="35973"/>
    <cellStyle name="_입찰표지 _05.구조물공_관로수량집계" xfId="7643"/>
    <cellStyle name="_입찰표지 _05.구조물공_관로수량집계 2" xfId="35974"/>
    <cellStyle name="_입찰표지 _05.구조물공_관로수량집계 3" xfId="35975"/>
    <cellStyle name="_입찰표지 _05.구조물공_관로수량집계 4" xfId="35976"/>
    <cellStyle name="_입찰표지 _05.구조물공_관로수량집계 5" xfId="35977"/>
    <cellStyle name="_입찰표지 _05.구조물공_관로수량집계 6" xfId="35978"/>
    <cellStyle name="_입찰표지 _05.구조물공_관로수량집계 7" xfId="35979"/>
    <cellStyle name="_입찰표지 _05.구조물공_관로수량집계 8" xfId="35980"/>
    <cellStyle name="_입찰표지 _05.구조물공_내역적용수량" xfId="7644"/>
    <cellStyle name="_입찰표지 _05.구조물공_내역적용수량 2" xfId="35981"/>
    <cellStyle name="_입찰표지 _05.구조물공_내역적용수량 3" xfId="35982"/>
    <cellStyle name="_입찰표지 _05.구조물공_내역적용수량 4" xfId="35983"/>
    <cellStyle name="_입찰표지 _05.구조물공_내역적용수량 5" xfId="35984"/>
    <cellStyle name="_입찰표지 _05.구조물공_내역적용수량 6" xfId="35985"/>
    <cellStyle name="_입찰표지 _05.구조물공_내역적용수량 7" xfId="35986"/>
    <cellStyle name="_입찰표지 _05.구조물공_내역적용수량 8" xfId="35987"/>
    <cellStyle name="_입찰표지 _05.맨홀공(D구역)" xfId="7645"/>
    <cellStyle name="_입찰표지 _05.맨홀공(D구역) 2" xfId="7646"/>
    <cellStyle name="_입찰표지 _05.맨홀공(D구역) 3" xfId="35988"/>
    <cellStyle name="_입찰표지 _05.맨홀공(D구역) 4" xfId="35989"/>
    <cellStyle name="_입찰표지 _05.맨홀공(D구역) 5" xfId="35990"/>
    <cellStyle name="_입찰표지 _05.맨홀공(D구역) 6" xfId="35991"/>
    <cellStyle name="_입찰표지 _05.맨홀공(D구역) 7" xfId="35992"/>
    <cellStyle name="_입찰표지 _05.맨홀공(D구역) 8" xfId="35993"/>
    <cellStyle name="_입찰표지 _05.맨홀공(D구역)_00.배수설비공" xfId="7647"/>
    <cellStyle name="_입찰표지 _05.맨홀공(D구역)_00.배수설비공 2" xfId="35994"/>
    <cellStyle name="_입찰표지 _05.맨홀공(D구역)_00.배수설비공 3" xfId="35995"/>
    <cellStyle name="_입찰표지 _05.맨홀공(D구역)_00.배수설비공 4" xfId="35996"/>
    <cellStyle name="_입찰표지 _05.맨홀공(D구역)_00.배수설비공 5" xfId="35997"/>
    <cellStyle name="_입찰표지 _05.맨홀공(D구역)_00.배수설비공 6" xfId="35998"/>
    <cellStyle name="_입찰표지 _05.맨홀공(D구역)_00.배수설비공 7" xfId="35999"/>
    <cellStyle name="_입찰표지 _05.맨홀공(D구역)_00.배수설비공 8" xfId="36000"/>
    <cellStyle name="_입찰표지 _05.맨홀공(D구역)_01.가정배수관" xfId="7648"/>
    <cellStyle name="_입찰표지 _05.맨홀공(D구역)_01.가정배수관 2" xfId="36001"/>
    <cellStyle name="_입찰표지 _05.맨홀공(D구역)_01.가정배수관 3" xfId="36002"/>
    <cellStyle name="_입찰표지 _05.맨홀공(D구역)_01.가정배수관 4" xfId="36003"/>
    <cellStyle name="_입찰표지 _05.맨홀공(D구역)_01.가정배수관 5" xfId="36004"/>
    <cellStyle name="_입찰표지 _05.맨홀공(D구역)_01.가정배수관 6" xfId="36005"/>
    <cellStyle name="_입찰표지 _05.맨홀공(D구역)_01.가정배수관 7" xfId="36006"/>
    <cellStyle name="_입찰표지 _05.맨홀공(D구역)_01.가정배수관 8" xfId="36007"/>
    <cellStyle name="_입찰표지 _05.맨홀공(D구역)_01.맨홀공(1-1공구)" xfId="7649"/>
    <cellStyle name="_입찰표지 _05.맨홀공(D구역)_01.맨홀공(1-1공구) 2" xfId="36008"/>
    <cellStyle name="_입찰표지 _05.맨홀공(D구역)_01.맨홀공(1-1공구) 3" xfId="36009"/>
    <cellStyle name="_입찰표지 _05.맨홀공(D구역)_01.맨홀공(1-1공구) 4" xfId="36010"/>
    <cellStyle name="_입찰표지 _05.맨홀공(D구역)_01.맨홀공(1-1공구) 5" xfId="36011"/>
    <cellStyle name="_입찰표지 _05.맨홀공(D구역)_01.맨홀공(1-1공구) 6" xfId="36012"/>
    <cellStyle name="_입찰표지 _05.맨홀공(D구역)_01.맨홀공(1-1공구) 7" xfId="36013"/>
    <cellStyle name="_입찰표지 _05.맨홀공(D구역)_01.맨홀공(1-1공구) 8" xfId="36014"/>
    <cellStyle name="_입찰표지 _05.맨홀공(D구역)_013.관로공(일과)" xfId="7650"/>
    <cellStyle name="_입찰표지 _05.맨홀공(D구역)_013.관로공(일과) 2" xfId="36015"/>
    <cellStyle name="_입찰표지 _05.맨홀공(D구역)_013.관로공(일과) 3" xfId="36016"/>
    <cellStyle name="_입찰표지 _05.맨홀공(D구역)_013.관로공(일과) 4" xfId="36017"/>
    <cellStyle name="_입찰표지 _05.맨홀공(D구역)_013.관로공(일과) 5" xfId="36018"/>
    <cellStyle name="_입찰표지 _05.맨홀공(D구역)_013.관로공(일과) 6" xfId="36019"/>
    <cellStyle name="_입찰표지 _05.맨홀공(D구역)_013.관로공(일과) 7" xfId="36020"/>
    <cellStyle name="_입찰표지 _05.맨홀공(D구역)_013.관로공(일과) 8" xfId="36021"/>
    <cellStyle name="_입찰표지 _05.맨홀공(D구역)_013.관로공(화순)" xfId="7651"/>
    <cellStyle name="_입찰표지 _05.맨홀공(D구역)_013.관로공(화순) 2" xfId="36022"/>
    <cellStyle name="_입찰표지 _05.맨홀공(D구역)_013.관로공(화순) 3" xfId="36023"/>
    <cellStyle name="_입찰표지 _05.맨홀공(D구역)_013.관로공(화순) 4" xfId="36024"/>
    <cellStyle name="_입찰표지 _05.맨홀공(D구역)_013.관로공(화순) 5" xfId="36025"/>
    <cellStyle name="_입찰표지 _05.맨홀공(D구역)_013.관로공(화순) 6" xfId="36026"/>
    <cellStyle name="_입찰표지 _05.맨홀공(D구역)_013.관로공(화순) 7" xfId="36027"/>
    <cellStyle name="_입찰표지 _05.맨홀공(D구역)_013.관로공(화순) 8" xfId="36028"/>
    <cellStyle name="_입찰표지 _05.맨홀공(D구역)_017.포장공(하모)" xfId="7652"/>
    <cellStyle name="_입찰표지 _05.맨홀공(D구역)_017.포장공(하모) 2" xfId="36029"/>
    <cellStyle name="_입찰표지 _05.맨홀공(D구역)_017.포장공(하모) 3" xfId="36030"/>
    <cellStyle name="_입찰표지 _05.맨홀공(D구역)_017.포장공(하모) 4" xfId="36031"/>
    <cellStyle name="_입찰표지 _05.맨홀공(D구역)_017.포장공(하모) 5" xfId="36032"/>
    <cellStyle name="_입찰표지 _05.맨홀공(D구역)_017.포장공(하모) 6" xfId="36033"/>
    <cellStyle name="_입찰표지 _05.맨홀공(D구역)_017.포장공(하모) 7" xfId="36034"/>
    <cellStyle name="_입찰표지 _05.맨홀공(D구역)_017.포장공(하모) 8" xfId="36035"/>
    <cellStyle name="_입찰표지 _05.맨홀공(D구역)_02.오수연결관" xfId="7653"/>
    <cellStyle name="_입찰표지 _05.맨홀공(D구역)_02.오수연결관 2" xfId="36036"/>
    <cellStyle name="_입찰표지 _05.맨홀공(D구역)_02.오수연결관 3" xfId="36037"/>
    <cellStyle name="_입찰표지 _05.맨홀공(D구역)_02.오수연결관 4" xfId="36038"/>
    <cellStyle name="_입찰표지 _05.맨홀공(D구역)_02.오수연결관 5" xfId="36039"/>
    <cellStyle name="_입찰표지 _05.맨홀공(D구역)_02.오수연결관 6" xfId="36040"/>
    <cellStyle name="_입찰표지 _05.맨홀공(D구역)_02.오수연결관 7" xfId="36041"/>
    <cellStyle name="_입찰표지 _05.맨홀공(D구역)_02.오수연결관 8" xfId="36042"/>
    <cellStyle name="_입찰표지 _05.맨홀공(D구역)_02.오수연결관공" xfId="7654"/>
    <cellStyle name="_입찰표지 _05.맨홀공(D구역)_02.오수연결관공 2" xfId="36043"/>
    <cellStyle name="_입찰표지 _05.맨홀공(D구역)_02.오수연결관공 3" xfId="36044"/>
    <cellStyle name="_입찰표지 _05.맨홀공(D구역)_02.오수연결관공 4" xfId="36045"/>
    <cellStyle name="_입찰표지 _05.맨홀공(D구역)_02.오수연결관공 5" xfId="36046"/>
    <cellStyle name="_입찰표지 _05.맨홀공(D구역)_02.오수연결관공 6" xfId="36047"/>
    <cellStyle name="_입찰표지 _05.맨홀공(D구역)_02.오수연결관공 7" xfId="36048"/>
    <cellStyle name="_입찰표지 _05.맨홀공(D구역)_02.오수연결관공 8" xfId="36049"/>
    <cellStyle name="_입찰표지 _05.맨홀공(D구역)_02.토공" xfId="7655"/>
    <cellStyle name="_입찰표지 _05.맨홀공(D구역)_02.토공 2" xfId="36050"/>
    <cellStyle name="_입찰표지 _05.맨홀공(D구역)_02.토공 3" xfId="36051"/>
    <cellStyle name="_입찰표지 _05.맨홀공(D구역)_02.토공 4" xfId="36052"/>
    <cellStyle name="_입찰표지 _05.맨홀공(D구역)_02.토공 5" xfId="36053"/>
    <cellStyle name="_입찰표지 _05.맨홀공(D구역)_02.토공 6" xfId="36054"/>
    <cellStyle name="_입찰표지 _05.맨홀공(D구역)_02.토공 7" xfId="36055"/>
    <cellStyle name="_입찰표지 _05.맨홀공(D구역)_02.토공 8" xfId="36056"/>
    <cellStyle name="_입찰표지 _05.맨홀공(D구역)_03.관로공" xfId="7656"/>
    <cellStyle name="_입찰표지 _05.맨홀공(D구역)_03.관로공 2" xfId="36057"/>
    <cellStyle name="_입찰표지 _05.맨홀공(D구역)_03.관로공 3" xfId="36058"/>
    <cellStyle name="_입찰표지 _05.맨홀공(D구역)_03.관로공 4" xfId="36059"/>
    <cellStyle name="_입찰표지 _05.맨홀공(D구역)_03.관로공 5" xfId="36060"/>
    <cellStyle name="_입찰표지 _05.맨홀공(D구역)_03.관로공 6" xfId="36061"/>
    <cellStyle name="_입찰표지 _05.맨홀공(D구역)_03.관로공 7" xfId="36062"/>
    <cellStyle name="_입찰표지 _05.맨홀공(D구역)_03.관로공 8" xfId="36063"/>
    <cellStyle name="_입찰표지 _05.맨홀공(D구역)_032.가정배수관" xfId="7657"/>
    <cellStyle name="_입찰표지 _05.맨홀공(D구역)_032.가정배수관 2" xfId="36064"/>
    <cellStyle name="_입찰표지 _05.맨홀공(D구역)_032.가정배수관 3" xfId="36065"/>
    <cellStyle name="_입찰표지 _05.맨홀공(D구역)_032.가정배수관 4" xfId="36066"/>
    <cellStyle name="_입찰표지 _05.맨홀공(D구역)_032.가정배수관 5" xfId="36067"/>
    <cellStyle name="_입찰표지 _05.맨홀공(D구역)_032.가정배수관 6" xfId="36068"/>
    <cellStyle name="_입찰표지 _05.맨홀공(D구역)_032.가정배수관 7" xfId="36069"/>
    <cellStyle name="_입찰표지 _05.맨홀공(D구역)_032.가정배수관 8" xfId="36070"/>
    <cellStyle name="_입찰표지 _05.맨홀공(D구역)_033.오수연결관(영락)" xfId="7658"/>
    <cellStyle name="_입찰표지 _05.맨홀공(D구역)_033.오수연결관(영락) 2" xfId="36071"/>
    <cellStyle name="_입찰표지 _05.맨홀공(D구역)_033.오수연결관(영락) 3" xfId="36072"/>
    <cellStyle name="_입찰표지 _05.맨홀공(D구역)_033.오수연결관(영락) 4" xfId="36073"/>
    <cellStyle name="_입찰표지 _05.맨홀공(D구역)_033.오수연결관(영락) 5" xfId="36074"/>
    <cellStyle name="_입찰표지 _05.맨홀공(D구역)_033.오수연결관(영락) 6" xfId="36075"/>
    <cellStyle name="_입찰표지 _05.맨홀공(D구역)_033.오수연결관(영락) 7" xfId="36076"/>
    <cellStyle name="_입찰표지 _05.맨홀공(D구역)_033.오수연결관(영락) 8" xfId="36077"/>
    <cellStyle name="_입찰표지 _05.맨홀공(D구역)_033.오수연결관(일과)" xfId="7659"/>
    <cellStyle name="_입찰표지 _05.맨홀공(D구역)_033.오수연결관(일과) 2" xfId="36078"/>
    <cellStyle name="_입찰표지 _05.맨홀공(D구역)_033.오수연결관(일과) 3" xfId="36079"/>
    <cellStyle name="_입찰표지 _05.맨홀공(D구역)_033.오수연결관(일과) 4" xfId="36080"/>
    <cellStyle name="_입찰표지 _05.맨홀공(D구역)_033.오수연결관(일과) 5" xfId="36081"/>
    <cellStyle name="_입찰표지 _05.맨홀공(D구역)_033.오수연결관(일과) 6" xfId="36082"/>
    <cellStyle name="_입찰표지 _05.맨홀공(D구역)_033.오수연결관(일과) 7" xfId="36083"/>
    <cellStyle name="_입찰표지 _05.맨홀공(D구역)_033.오수연결관(일과) 8" xfId="36084"/>
    <cellStyle name="_입찰표지 _05.맨홀공(D구역)_033.오수연결관(하모)" xfId="7660"/>
    <cellStyle name="_입찰표지 _05.맨홀공(D구역)_033.오수연결관(하모) 2" xfId="36085"/>
    <cellStyle name="_입찰표지 _05.맨홀공(D구역)_033.오수연결관(하모) 3" xfId="36086"/>
    <cellStyle name="_입찰표지 _05.맨홀공(D구역)_033.오수연결관(하모) 4" xfId="36087"/>
    <cellStyle name="_입찰표지 _05.맨홀공(D구역)_033.오수연결관(하모) 5" xfId="36088"/>
    <cellStyle name="_입찰표지 _05.맨홀공(D구역)_033.오수연결관(하모) 6" xfId="36089"/>
    <cellStyle name="_입찰표지 _05.맨홀공(D구역)_033.오수연결관(하모) 7" xfId="36090"/>
    <cellStyle name="_입찰표지 _05.맨홀공(D구역)_033.오수연결관(하모) 8" xfId="36091"/>
    <cellStyle name="_입찰표지 _05.맨홀공(D구역)_033.오수연결관(화순)" xfId="7661"/>
    <cellStyle name="_입찰표지 _05.맨홀공(D구역)_033.오수연결관(화순) 2" xfId="36092"/>
    <cellStyle name="_입찰표지 _05.맨홀공(D구역)_033.오수연결관(화순) 3" xfId="36093"/>
    <cellStyle name="_입찰표지 _05.맨홀공(D구역)_033.오수연결관(화순) 4" xfId="36094"/>
    <cellStyle name="_입찰표지 _05.맨홀공(D구역)_033.오수연결관(화순) 5" xfId="36095"/>
    <cellStyle name="_입찰표지 _05.맨홀공(D구역)_033.오수연결관(화순) 6" xfId="36096"/>
    <cellStyle name="_입찰표지 _05.맨홀공(D구역)_033.오수연결관(화순) 7" xfId="36097"/>
    <cellStyle name="_입찰표지 _05.맨홀공(D구역)_033.오수연결관(화순) 8" xfId="36098"/>
    <cellStyle name="_입찰표지 _05.맨홀공(D구역)_041.부대공(화순)" xfId="7662"/>
    <cellStyle name="_입찰표지 _05.맨홀공(D구역)_041.부대공(화순) 2" xfId="36099"/>
    <cellStyle name="_입찰표지 _05.맨홀공(D구역)_041.부대공(화순) 3" xfId="36100"/>
    <cellStyle name="_입찰표지 _05.맨홀공(D구역)_041.부대공(화순) 4" xfId="36101"/>
    <cellStyle name="_입찰표지 _05.맨홀공(D구역)_041.부대공(화순) 5" xfId="36102"/>
    <cellStyle name="_입찰표지 _05.맨홀공(D구역)_041.부대공(화순) 6" xfId="36103"/>
    <cellStyle name="_입찰표지 _05.맨홀공(D구역)_041.부대공(화순) 7" xfId="36104"/>
    <cellStyle name="_입찰표지 _05.맨홀공(D구역)_041.부대공(화순) 8" xfId="36105"/>
    <cellStyle name="_입찰표지 _05.맨홀공(D구역)_관로공BOQ" xfId="7663"/>
    <cellStyle name="_입찰표지 _05.맨홀공(D구역)_관로공BOQ 2" xfId="36106"/>
    <cellStyle name="_입찰표지 _05.맨홀공(D구역)_관로공BOQ 3" xfId="36107"/>
    <cellStyle name="_입찰표지 _05.맨홀공(D구역)_관로공BOQ 4" xfId="36108"/>
    <cellStyle name="_입찰표지 _05.맨홀공(D구역)_관로공BOQ 5" xfId="36109"/>
    <cellStyle name="_입찰표지 _05.맨홀공(D구역)_관로공BOQ 6" xfId="36110"/>
    <cellStyle name="_입찰표지 _05.맨홀공(D구역)_관로공BOQ 7" xfId="36111"/>
    <cellStyle name="_입찰표지 _05.맨홀공(D구역)_관로공BOQ 8" xfId="36112"/>
    <cellStyle name="_입찰표지 _05.맨홀공(D구역)_관로수량집계" xfId="7664"/>
    <cellStyle name="_입찰표지 _05.맨홀공(D구역)_관로수량집계 2" xfId="36113"/>
    <cellStyle name="_입찰표지 _05.맨홀공(D구역)_관로수량집계 3" xfId="36114"/>
    <cellStyle name="_입찰표지 _05.맨홀공(D구역)_관로수량집계 4" xfId="36115"/>
    <cellStyle name="_입찰표지 _05.맨홀공(D구역)_관로수량집계 5" xfId="36116"/>
    <cellStyle name="_입찰표지 _05.맨홀공(D구역)_관로수량집계 6" xfId="36117"/>
    <cellStyle name="_입찰표지 _05.맨홀공(D구역)_관로수량집계 7" xfId="36118"/>
    <cellStyle name="_입찰표지 _05.맨홀공(D구역)_관로수량집계 8" xfId="36119"/>
    <cellStyle name="_입찰표지 _05.맨홀공(D구역)_내역적용수량" xfId="7665"/>
    <cellStyle name="_입찰표지 _05.맨홀공(D구역)_내역적용수량 2" xfId="36120"/>
    <cellStyle name="_입찰표지 _05.맨홀공(D구역)_내역적용수량 3" xfId="36121"/>
    <cellStyle name="_입찰표지 _05.맨홀공(D구역)_내역적용수량 4" xfId="36122"/>
    <cellStyle name="_입찰표지 _05.맨홀공(D구역)_내역적용수량 5" xfId="36123"/>
    <cellStyle name="_입찰표지 _05.맨홀공(D구역)_내역적용수량 6" xfId="36124"/>
    <cellStyle name="_입찰표지 _05.맨홀공(D구역)_내역적용수량 7" xfId="36125"/>
    <cellStyle name="_입찰표지 _05.맨홀공(D구역)_내역적용수량 8" xfId="36126"/>
    <cellStyle name="_입찰표지 _05.맨홀공(대평)" xfId="7666"/>
    <cellStyle name="_입찰표지 _05.맨홀공(대평) 2" xfId="7667"/>
    <cellStyle name="_입찰표지 _05.맨홀공(대평) 3" xfId="36127"/>
    <cellStyle name="_입찰표지 _05.맨홀공(대평) 4" xfId="36128"/>
    <cellStyle name="_입찰표지 _05.맨홀공(대평) 5" xfId="36129"/>
    <cellStyle name="_입찰표지 _05.맨홀공(대평) 6" xfId="36130"/>
    <cellStyle name="_입찰표지 _05.맨홀공(대평) 7" xfId="36131"/>
    <cellStyle name="_입찰표지 _05.맨홀공(대평) 8" xfId="36132"/>
    <cellStyle name="_입찰표지 _05.맨홀공(대평)_00.배수설비공" xfId="7668"/>
    <cellStyle name="_입찰표지 _05.맨홀공(대평)_00.배수설비공 2" xfId="36133"/>
    <cellStyle name="_입찰표지 _05.맨홀공(대평)_00.배수설비공 3" xfId="36134"/>
    <cellStyle name="_입찰표지 _05.맨홀공(대평)_00.배수설비공 4" xfId="36135"/>
    <cellStyle name="_입찰표지 _05.맨홀공(대평)_00.배수설비공 5" xfId="36136"/>
    <cellStyle name="_입찰표지 _05.맨홀공(대평)_00.배수설비공 6" xfId="36137"/>
    <cellStyle name="_입찰표지 _05.맨홀공(대평)_00.배수설비공 7" xfId="36138"/>
    <cellStyle name="_입찰표지 _05.맨홀공(대평)_00.배수설비공 8" xfId="36139"/>
    <cellStyle name="_입찰표지 _05.맨홀공(대평)_01.가정배수관" xfId="7669"/>
    <cellStyle name="_입찰표지 _05.맨홀공(대평)_01.가정배수관 2" xfId="36140"/>
    <cellStyle name="_입찰표지 _05.맨홀공(대평)_01.가정배수관 3" xfId="36141"/>
    <cellStyle name="_입찰표지 _05.맨홀공(대평)_01.가정배수관 4" xfId="36142"/>
    <cellStyle name="_입찰표지 _05.맨홀공(대평)_01.가정배수관 5" xfId="36143"/>
    <cellStyle name="_입찰표지 _05.맨홀공(대평)_01.가정배수관 6" xfId="36144"/>
    <cellStyle name="_입찰표지 _05.맨홀공(대평)_01.가정배수관 7" xfId="36145"/>
    <cellStyle name="_입찰표지 _05.맨홀공(대평)_01.가정배수관 8" xfId="36146"/>
    <cellStyle name="_입찰표지 _05.맨홀공(대평)_01.맨홀공(1-1공구)" xfId="7670"/>
    <cellStyle name="_입찰표지 _05.맨홀공(대평)_01.맨홀공(1-1공구) 2" xfId="36147"/>
    <cellStyle name="_입찰표지 _05.맨홀공(대평)_01.맨홀공(1-1공구) 3" xfId="36148"/>
    <cellStyle name="_입찰표지 _05.맨홀공(대평)_01.맨홀공(1-1공구) 4" xfId="36149"/>
    <cellStyle name="_입찰표지 _05.맨홀공(대평)_01.맨홀공(1-1공구) 5" xfId="36150"/>
    <cellStyle name="_입찰표지 _05.맨홀공(대평)_01.맨홀공(1-1공구) 6" xfId="36151"/>
    <cellStyle name="_입찰표지 _05.맨홀공(대평)_01.맨홀공(1-1공구) 7" xfId="36152"/>
    <cellStyle name="_입찰표지 _05.맨홀공(대평)_01.맨홀공(1-1공구) 8" xfId="36153"/>
    <cellStyle name="_입찰표지 _05.맨홀공(대평)_013.관로공(일과)" xfId="7671"/>
    <cellStyle name="_입찰표지 _05.맨홀공(대평)_013.관로공(일과) 2" xfId="36154"/>
    <cellStyle name="_입찰표지 _05.맨홀공(대평)_013.관로공(일과) 3" xfId="36155"/>
    <cellStyle name="_입찰표지 _05.맨홀공(대평)_013.관로공(일과) 4" xfId="36156"/>
    <cellStyle name="_입찰표지 _05.맨홀공(대평)_013.관로공(일과) 5" xfId="36157"/>
    <cellStyle name="_입찰표지 _05.맨홀공(대평)_013.관로공(일과) 6" xfId="36158"/>
    <cellStyle name="_입찰표지 _05.맨홀공(대평)_013.관로공(일과) 7" xfId="36159"/>
    <cellStyle name="_입찰표지 _05.맨홀공(대평)_013.관로공(일과) 8" xfId="36160"/>
    <cellStyle name="_입찰표지 _05.맨홀공(대평)_013.관로공(화순)" xfId="7672"/>
    <cellStyle name="_입찰표지 _05.맨홀공(대평)_013.관로공(화순) 2" xfId="36161"/>
    <cellStyle name="_입찰표지 _05.맨홀공(대평)_013.관로공(화순) 3" xfId="36162"/>
    <cellStyle name="_입찰표지 _05.맨홀공(대평)_013.관로공(화순) 4" xfId="36163"/>
    <cellStyle name="_입찰표지 _05.맨홀공(대평)_013.관로공(화순) 5" xfId="36164"/>
    <cellStyle name="_입찰표지 _05.맨홀공(대평)_013.관로공(화순) 6" xfId="36165"/>
    <cellStyle name="_입찰표지 _05.맨홀공(대평)_013.관로공(화순) 7" xfId="36166"/>
    <cellStyle name="_입찰표지 _05.맨홀공(대평)_013.관로공(화순) 8" xfId="36167"/>
    <cellStyle name="_입찰표지 _05.맨홀공(대평)_017.포장공(하모)" xfId="7673"/>
    <cellStyle name="_입찰표지 _05.맨홀공(대평)_017.포장공(하모) 2" xfId="36168"/>
    <cellStyle name="_입찰표지 _05.맨홀공(대평)_017.포장공(하모) 3" xfId="36169"/>
    <cellStyle name="_입찰표지 _05.맨홀공(대평)_017.포장공(하모) 4" xfId="36170"/>
    <cellStyle name="_입찰표지 _05.맨홀공(대평)_017.포장공(하모) 5" xfId="36171"/>
    <cellStyle name="_입찰표지 _05.맨홀공(대평)_017.포장공(하모) 6" xfId="36172"/>
    <cellStyle name="_입찰표지 _05.맨홀공(대평)_017.포장공(하모) 7" xfId="36173"/>
    <cellStyle name="_입찰표지 _05.맨홀공(대평)_017.포장공(하모) 8" xfId="36174"/>
    <cellStyle name="_입찰표지 _05.맨홀공(대평)_02.오수연결관" xfId="7674"/>
    <cellStyle name="_입찰표지 _05.맨홀공(대평)_02.오수연결관 2" xfId="36175"/>
    <cellStyle name="_입찰표지 _05.맨홀공(대평)_02.오수연결관 3" xfId="36176"/>
    <cellStyle name="_입찰표지 _05.맨홀공(대평)_02.오수연결관 4" xfId="36177"/>
    <cellStyle name="_입찰표지 _05.맨홀공(대평)_02.오수연결관 5" xfId="36178"/>
    <cellStyle name="_입찰표지 _05.맨홀공(대평)_02.오수연결관 6" xfId="36179"/>
    <cellStyle name="_입찰표지 _05.맨홀공(대평)_02.오수연결관 7" xfId="36180"/>
    <cellStyle name="_입찰표지 _05.맨홀공(대평)_02.오수연결관 8" xfId="36181"/>
    <cellStyle name="_입찰표지 _05.맨홀공(대평)_02.오수연결관공" xfId="7675"/>
    <cellStyle name="_입찰표지 _05.맨홀공(대평)_02.오수연결관공 2" xfId="36182"/>
    <cellStyle name="_입찰표지 _05.맨홀공(대평)_02.오수연결관공 3" xfId="36183"/>
    <cellStyle name="_입찰표지 _05.맨홀공(대평)_02.오수연결관공 4" xfId="36184"/>
    <cellStyle name="_입찰표지 _05.맨홀공(대평)_02.오수연결관공 5" xfId="36185"/>
    <cellStyle name="_입찰표지 _05.맨홀공(대평)_02.오수연결관공 6" xfId="36186"/>
    <cellStyle name="_입찰표지 _05.맨홀공(대평)_02.오수연결관공 7" xfId="36187"/>
    <cellStyle name="_입찰표지 _05.맨홀공(대평)_02.오수연결관공 8" xfId="36188"/>
    <cellStyle name="_입찰표지 _05.맨홀공(대평)_02.토공" xfId="7676"/>
    <cellStyle name="_입찰표지 _05.맨홀공(대평)_02.토공 2" xfId="36189"/>
    <cellStyle name="_입찰표지 _05.맨홀공(대평)_02.토공 3" xfId="36190"/>
    <cellStyle name="_입찰표지 _05.맨홀공(대평)_02.토공 4" xfId="36191"/>
    <cellStyle name="_입찰표지 _05.맨홀공(대평)_02.토공 5" xfId="36192"/>
    <cellStyle name="_입찰표지 _05.맨홀공(대평)_02.토공 6" xfId="36193"/>
    <cellStyle name="_입찰표지 _05.맨홀공(대평)_02.토공 7" xfId="36194"/>
    <cellStyle name="_입찰표지 _05.맨홀공(대평)_02.토공 8" xfId="36195"/>
    <cellStyle name="_입찰표지 _05.맨홀공(대평)_03.관로공" xfId="7677"/>
    <cellStyle name="_입찰표지 _05.맨홀공(대평)_03.관로공 2" xfId="36196"/>
    <cellStyle name="_입찰표지 _05.맨홀공(대평)_03.관로공 3" xfId="36197"/>
    <cellStyle name="_입찰표지 _05.맨홀공(대평)_03.관로공 4" xfId="36198"/>
    <cellStyle name="_입찰표지 _05.맨홀공(대평)_03.관로공 5" xfId="36199"/>
    <cellStyle name="_입찰표지 _05.맨홀공(대평)_03.관로공 6" xfId="36200"/>
    <cellStyle name="_입찰표지 _05.맨홀공(대평)_03.관로공 7" xfId="36201"/>
    <cellStyle name="_입찰표지 _05.맨홀공(대평)_03.관로공 8" xfId="36202"/>
    <cellStyle name="_입찰표지 _05.맨홀공(대평)_032.가정배수관" xfId="7678"/>
    <cellStyle name="_입찰표지 _05.맨홀공(대평)_032.가정배수관 2" xfId="36203"/>
    <cellStyle name="_입찰표지 _05.맨홀공(대평)_032.가정배수관 3" xfId="36204"/>
    <cellStyle name="_입찰표지 _05.맨홀공(대평)_032.가정배수관 4" xfId="36205"/>
    <cellStyle name="_입찰표지 _05.맨홀공(대평)_032.가정배수관 5" xfId="36206"/>
    <cellStyle name="_입찰표지 _05.맨홀공(대평)_032.가정배수관 6" xfId="36207"/>
    <cellStyle name="_입찰표지 _05.맨홀공(대평)_032.가정배수관 7" xfId="36208"/>
    <cellStyle name="_입찰표지 _05.맨홀공(대평)_032.가정배수관 8" xfId="36209"/>
    <cellStyle name="_입찰표지 _05.맨홀공(대평)_033.오수연결관(영락)" xfId="7679"/>
    <cellStyle name="_입찰표지 _05.맨홀공(대평)_033.오수연결관(영락) 2" xfId="36210"/>
    <cellStyle name="_입찰표지 _05.맨홀공(대평)_033.오수연결관(영락) 3" xfId="36211"/>
    <cellStyle name="_입찰표지 _05.맨홀공(대평)_033.오수연결관(영락) 4" xfId="36212"/>
    <cellStyle name="_입찰표지 _05.맨홀공(대평)_033.오수연결관(영락) 5" xfId="36213"/>
    <cellStyle name="_입찰표지 _05.맨홀공(대평)_033.오수연결관(영락) 6" xfId="36214"/>
    <cellStyle name="_입찰표지 _05.맨홀공(대평)_033.오수연결관(영락) 7" xfId="36215"/>
    <cellStyle name="_입찰표지 _05.맨홀공(대평)_033.오수연결관(영락) 8" xfId="36216"/>
    <cellStyle name="_입찰표지 _05.맨홀공(대평)_033.오수연결관(일과)" xfId="7680"/>
    <cellStyle name="_입찰표지 _05.맨홀공(대평)_033.오수연결관(일과) 2" xfId="36217"/>
    <cellStyle name="_입찰표지 _05.맨홀공(대평)_033.오수연결관(일과) 3" xfId="36218"/>
    <cellStyle name="_입찰표지 _05.맨홀공(대평)_033.오수연결관(일과) 4" xfId="36219"/>
    <cellStyle name="_입찰표지 _05.맨홀공(대평)_033.오수연결관(일과) 5" xfId="36220"/>
    <cellStyle name="_입찰표지 _05.맨홀공(대평)_033.오수연결관(일과) 6" xfId="36221"/>
    <cellStyle name="_입찰표지 _05.맨홀공(대평)_033.오수연결관(일과) 7" xfId="36222"/>
    <cellStyle name="_입찰표지 _05.맨홀공(대평)_033.오수연결관(일과) 8" xfId="36223"/>
    <cellStyle name="_입찰표지 _05.맨홀공(대평)_033.오수연결관(하모)" xfId="7681"/>
    <cellStyle name="_입찰표지 _05.맨홀공(대평)_033.오수연결관(하모) 2" xfId="36224"/>
    <cellStyle name="_입찰표지 _05.맨홀공(대평)_033.오수연결관(하모) 3" xfId="36225"/>
    <cellStyle name="_입찰표지 _05.맨홀공(대평)_033.오수연결관(하모) 4" xfId="36226"/>
    <cellStyle name="_입찰표지 _05.맨홀공(대평)_033.오수연결관(하모) 5" xfId="36227"/>
    <cellStyle name="_입찰표지 _05.맨홀공(대평)_033.오수연결관(하모) 6" xfId="36228"/>
    <cellStyle name="_입찰표지 _05.맨홀공(대평)_033.오수연결관(하모) 7" xfId="36229"/>
    <cellStyle name="_입찰표지 _05.맨홀공(대평)_033.오수연결관(하모) 8" xfId="36230"/>
    <cellStyle name="_입찰표지 _05.맨홀공(대평)_033.오수연결관(화순)" xfId="7682"/>
    <cellStyle name="_입찰표지 _05.맨홀공(대평)_033.오수연결관(화순) 2" xfId="36231"/>
    <cellStyle name="_입찰표지 _05.맨홀공(대평)_033.오수연결관(화순) 3" xfId="36232"/>
    <cellStyle name="_입찰표지 _05.맨홀공(대평)_033.오수연결관(화순) 4" xfId="36233"/>
    <cellStyle name="_입찰표지 _05.맨홀공(대평)_033.오수연결관(화순) 5" xfId="36234"/>
    <cellStyle name="_입찰표지 _05.맨홀공(대평)_033.오수연결관(화순) 6" xfId="36235"/>
    <cellStyle name="_입찰표지 _05.맨홀공(대평)_033.오수연결관(화순) 7" xfId="36236"/>
    <cellStyle name="_입찰표지 _05.맨홀공(대평)_033.오수연결관(화순) 8" xfId="36237"/>
    <cellStyle name="_입찰표지 _05.맨홀공(대평)_04.관로공" xfId="7683"/>
    <cellStyle name="_입찰표지 _05.맨홀공(대평)_04.관로공 2" xfId="7684"/>
    <cellStyle name="_입찰표지 _05.맨홀공(대평)_04.관로공 3" xfId="36238"/>
    <cellStyle name="_입찰표지 _05.맨홀공(대평)_04.관로공 4" xfId="36239"/>
    <cellStyle name="_입찰표지 _05.맨홀공(대평)_04.관로공 5" xfId="36240"/>
    <cellStyle name="_입찰표지 _05.맨홀공(대평)_04.관로공 6" xfId="36241"/>
    <cellStyle name="_입찰표지 _05.맨홀공(대평)_04.관로공 7" xfId="36242"/>
    <cellStyle name="_입찰표지 _05.맨홀공(대평)_04.관로공 8" xfId="36243"/>
    <cellStyle name="_입찰표지 _05.맨홀공(대평)_04.관로공_00.배수설비공" xfId="7685"/>
    <cellStyle name="_입찰표지 _05.맨홀공(대평)_04.관로공_00.배수설비공 2" xfId="36244"/>
    <cellStyle name="_입찰표지 _05.맨홀공(대평)_04.관로공_00.배수설비공 3" xfId="36245"/>
    <cellStyle name="_입찰표지 _05.맨홀공(대평)_04.관로공_00.배수설비공 4" xfId="36246"/>
    <cellStyle name="_입찰표지 _05.맨홀공(대평)_04.관로공_00.배수설비공 5" xfId="36247"/>
    <cellStyle name="_입찰표지 _05.맨홀공(대평)_04.관로공_00.배수설비공 6" xfId="36248"/>
    <cellStyle name="_입찰표지 _05.맨홀공(대평)_04.관로공_00.배수설비공 7" xfId="36249"/>
    <cellStyle name="_입찰표지 _05.맨홀공(대평)_04.관로공_00.배수설비공 8" xfId="36250"/>
    <cellStyle name="_입찰표지 _05.맨홀공(대평)_04.관로공_01.관로공(주간)" xfId="7686"/>
    <cellStyle name="_입찰표지 _05.맨홀공(대평)_04.관로공_01.관로공(주간) 2" xfId="36251"/>
    <cellStyle name="_입찰표지 _05.맨홀공(대평)_04.관로공_01.관로공(주간) 3" xfId="36252"/>
    <cellStyle name="_입찰표지 _05.맨홀공(대평)_04.관로공_01.관로공(주간) 4" xfId="36253"/>
    <cellStyle name="_입찰표지 _05.맨홀공(대평)_04.관로공_01.관로공(주간) 5" xfId="36254"/>
    <cellStyle name="_입찰표지 _05.맨홀공(대평)_04.관로공_01.관로공(주간) 6" xfId="36255"/>
    <cellStyle name="_입찰표지 _05.맨홀공(대평)_04.관로공_01.관로공(주간) 7" xfId="36256"/>
    <cellStyle name="_입찰표지 _05.맨홀공(대평)_04.관로공_01.관로공(주간) 8" xfId="36257"/>
    <cellStyle name="_입찰표지 _05.맨홀공(대평)_04.관로공_01.관로공(주간)_013.관로공(일과)" xfId="7687"/>
    <cellStyle name="_입찰표지 _05.맨홀공(대평)_04.관로공_01.관로공(주간)_013.관로공(일과) 2" xfId="36258"/>
    <cellStyle name="_입찰표지 _05.맨홀공(대평)_04.관로공_01.관로공(주간)_013.관로공(일과) 3" xfId="36259"/>
    <cellStyle name="_입찰표지 _05.맨홀공(대평)_04.관로공_01.관로공(주간)_013.관로공(일과) 4" xfId="36260"/>
    <cellStyle name="_입찰표지 _05.맨홀공(대평)_04.관로공_01.관로공(주간)_013.관로공(일과) 5" xfId="36261"/>
    <cellStyle name="_입찰표지 _05.맨홀공(대평)_04.관로공_01.관로공(주간)_013.관로공(일과) 6" xfId="36262"/>
    <cellStyle name="_입찰표지 _05.맨홀공(대평)_04.관로공_01.관로공(주간)_013.관로공(일과) 7" xfId="36263"/>
    <cellStyle name="_입찰표지 _05.맨홀공(대평)_04.관로공_01.관로공(주간)_013.관로공(일과) 8" xfId="36264"/>
    <cellStyle name="_입찰표지 _05.맨홀공(대평)_04.관로공_01.관로공(주간)_013.관로공(화순)" xfId="7688"/>
    <cellStyle name="_입찰표지 _05.맨홀공(대평)_04.관로공_01.관로공(주간)_013.관로공(화순) 2" xfId="36265"/>
    <cellStyle name="_입찰표지 _05.맨홀공(대평)_04.관로공_01.관로공(주간)_013.관로공(화순) 3" xfId="36266"/>
    <cellStyle name="_입찰표지 _05.맨홀공(대평)_04.관로공_01.관로공(주간)_013.관로공(화순) 4" xfId="36267"/>
    <cellStyle name="_입찰표지 _05.맨홀공(대평)_04.관로공_01.관로공(주간)_013.관로공(화순) 5" xfId="36268"/>
    <cellStyle name="_입찰표지 _05.맨홀공(대평)_04.관로공_01.관로공(주간)_013.관로공(화순) 6" xfId="36269"/>
    <cellStyle name="_입찰표지 _05.맨홀공(대평)_04.관로공_01.관로공(주간)_013.관로공(화순) 7" xfId="36270"/>
    <cellStyle name="_입찰표지 _05.맨홀공(대평)_04.관로공_01.관로공(주간)_013.관로공(화순) 8" xfId="36271"/>
    <cellStyle name="_입찰표지 _05.맨홀공(대평)_04.관로공_01.관로공(주간)_03.관로공" xfId="7689"/>
    <cellStyle name="_입찰표지 _05.맨홀공(대평)_04.관로공_01.관로공(주간)_03.관로공 2" xfId="36272"/>
    <cellStyle name="_입찰표지 _05.맨홀공(대평)_04.관로공_01.관로공(주간)_03.관로공 3" xfId="36273"/>
    <cellStyle name="_입찰표지 _05.맨홀공(대평)_04.관로공_01.관로공(주간)_03.관로공 4" xfId="36274"/>
    <cellStyle name="_입찰표지 _05.맨홀공(대평)_04.관로공_01.관로공(주간)_03.관로공 5" xfId="36275"/>
    <cellStyle name="_입찰표지 _05.맨홀공(대평)_04.관로공_01.관로공(주간)_03.관로공 6" xfId="36276"/>
    <cellStyle name="_입찰표지 _05.맨홀공(대평)_04.관로공_01.관로공(주간)_03.관로공 7" xfId="36277"/>
    <cellStyle name="_입찰표지 _05.맨홀공(대평)_04.관로공_01.관로공(주간)_03.관로공 8" xfId="36278"/>
    <cellStyle name="_입찰표지 _05.맨홀공(대평)_04.관로공_01.관로공(주간)_관로공BOQ" xfId="7690"/>
    <cellStyle name="_입찰표지 _05.맨홀공(대평)_04.관로공_01.관로공(주간)_관로공BOQ 2" xfId="36279"/>
    <cellStyle name="_입찰표지 _05.맨홀공(대평)_04.관로공_01.관로공(주간)_관로공BOQ 3" xfId="36280"/>
    <cellStyle name="_입찰표지 _05.맨홀공(대평)_04.관로공_01.관로공(주간)_관로공BOQ 4" xfId="36281"/>
    <cellStyle name="_입찰표지 _05.맨홀공(대평)_04.관로공_01.관로공(주간)_관로공BOQ 5" xfId="36282"/>
    <cellStyle name="_입찰표지 _05.맨홀공(대평)_04.관로공_01.관로공(주간)_관로공BOQ 6" xfId="36283"/>
    <cellStyle name="_입찰표지 _05.맨홀공(대평)_04.관로공_01.관로공(주간)_관로공BOQ 7" xfId="36284"/>
    <cellStyle name="_입찰표지 _05.맨홀공(대평)_04.관로공_01.관로공(주간)_관로공BOQ 8" xfId="36285"/>
    <cellStyle name="_입찰표지 _05.맨홀공(대평)_04.관로공_01.관로공(주간)_관로수량집계" xfId="7691"/>
    <cellStyle name="_입찰표지 _05.맨홀공(대평)_04.관로공_01.관로공(주간)_관로수량집계 2" xfId="36286"/>
    <cellStyle name="_입찰표지 _05.맨홀공(대평)_04.관로공_01.관로공(주간)_관로수량집계 3" xfId="36287"/>
    <cellStyle name="_입찰표지 _05.맨홀공(대평)_04.관로공_01.관로공(주간)_관로수량집계 4" xfId="36288"/>
    <cellStyle name="_입찰표지 _05.맨홀공(대평)_04.관로공_01.관로공(주간)_관로수량집계 5" xfId="36289"/>
    <cellStyle name="_입찰표지 _05.맨홀공(대평)_04.관로공_01.관로공(주간)_관로수량집계 6" xfId="36290"/>
    <cellStyle name="_입찰표지 _05.맨홀공(대평)_04.관로공_01.관로공(주간)_관로수량집계 7" xfId="36291"/>
    <cellStyle name="_입찰표지 _05.맨홀공(대평)_04.관로공_01.관로공(주간)_관로수량집계 8" xfId="36292"/>
    <cellStyle name="_입찰표지 _05.맨홀공(대평)_04.관로공_01.관로공(주간)_내역적용수량" xfId="7692"/>
    <cellStyle name="_입찰표지 _05.맨홀공(대평)_04.관로공_01.관로공(주간)_내역적용수량 2" xfId="36293"/>
    <cellStyle name="_입찰표지 _05.맨홀공(대평)_04.관로공_01.관로공(주간)_내역적용수량 3" xfId="36294"/>
    <cellStyle name="_입찰표지 _05.맨홀공(대평)_04.관로공_01.관로공(주간)_내역적용수량 4" xfId="36295"/>
    <cellStyle name="_입찰표지 _05.맨홀공(대평)_04.관로공_01.관로공(주간)_내역적용수량 5" xfId="36296"/>
    <cellStyle name="_입찰표지 _05.맨홀공(대평)_04.관로공_01.관로공(주간)_내역적용수량 6" xfId="36297"/>
    <cellStyle name="_입찰표지 _05.맨홀공(대평)_04.관로공_01.관로공(주간)_내역적용수량 7" xfId="36298"/>
    <cellStyle name="_입찰표지 _05.맨홀공(대평)_04.관로공_01.관로공(주간)_내역적용수량 8" xfId="36299"/>
    <cellStyle name="_입찰표지 _05.맨홀공(대평)_04.관로공_01.관로공(주간-1구역)" xfId="7693"/>
    <cellStyle name="_입찰표지 _05.맨홀공(대평)_04.관로공_01.관로공(주간-1구역) 2" xfId="36300"/>
    <cellStyle name="_입찰표지 _05.맨홀공(대평)_04.관로공_01.관로공(주간-1구역) 3" xfId="36301"/>
    <cellStyle name="_입찰표지 _05.맨홀공(대평)_04.관로공_01.관로공(주간-1구역) 4" xfId="36302"/>
    <cellStyle name="_입찰표지 _05.맨홀공(대평)_04.관로공_01.관로공(주간-1구역) 5" xfId="36303"/>
    <cellStyle name="_입찰표지 _05.맨홀공(대평)_04.관로공_01.관로공(주간-1구역) 6" xfId="36304"/>
    <cellStyle name="_입찰표지 _05.맨홀공(대평)_04.관로공_01.관로공(주간-1구역) 7" xfId="36305"/>
    <cellStyle name="_입찰표지 _05.맨홀공(대평)_04.관로공_01.관로공(주간-1구역) 8" xfId="36306"/>
    <cellStyle name="_입찰표지 _05.맨홀공(대평)_04.관로공_01.관로공(주간-1구역)_013.관로공(일과)" xfId="7694"/>
    <cellStyle name="_입찰표지 _05.맨홀공(대평)_04.관로공_01.관로공(주간-1구역)_013.관로공(일과) 2" xfId="36307"/>
    <cellStyle name="_입찰표지 _05.맨홀공(대평)_04.관로공_01.관로공(주간-1구역)_013.관로공(일과) 3" xfId="36308"/>
    <cellStyle name="_입찰표지 _05.맨홀공(대평)_04.관로공_01.관로공(주간-1구역)_013.관로공(일과) 4" xfId="36309"/>
    <cellStyle name="_입찰표지 _05.맨홀공(대평)_04.관로공_01.관로공(주간-1구역)_013.관로공(일과) 5" xfId="36310"/>
    <cellStyle name="_입찰표지 _05.맨홀공(대평)_04.관로공_01.관로공(주간-1구역)_013.관로공(일과) 6" xfId="36311"/>
    <cellStyle name="_입찰표지 _05.맨홀공(대평)_04.관로공_01.관로공(주간-1구역)_013.관로공(일과) 7" xfId="36312"/>
    <cellStyle name="_입찰표지 _05.맨홀공(대평)_04.관로공_01.관로공(주간-1구역)_013.관로공(일과) 8" xfId="36313"/>
    <cellStyle name="_입찰표지 _05.맨홀공(대평)_04.관로공_01.관로공(주간-1구역)_013.관로공(화순)" xfId="7695"/>
    <cellStyle name="_입찰표지 _05.맨홀공(대평)_04.관로공_01.관로공(주간-1구역)_013.관로공(화순) 2" xfId="36314"/>
    <cellStyle name="_입찰표지 _05.맨홀공(대평)_04.관로공_01.관로공(주간-1구역)_013.관로공(화순) 3" xfId="36315"/>
    <cellStyle name="_입찰표지 _05.맨홀공(대평)_04.관로공_01.관로공(주간-1구역)_013.관로공(화순) 4" xfId="36316"/>
    <cellStyle name="_입찰표지 _05.맨홀공(대평)_04.관로공_01.관로공(주간-1구역)_013.관로공(화순) 5" xfId="36317"/>
    <cellStyle name="_입찰표지 _05.맨홀공(대평)_04.관로공_01.관로공(주간-1구역)_013.관로공(화순) 6" xfId="36318"/>
    <cellStyle name="_입찰표지 _05.맨홀공(대평)_04.관로공_01.관로공(주간-1구역)_013.관로공(화순) 7" xfId="36319"/>
    <cellStyle name="_입찰표지 _05.맨홀공(대평)_04.관로공_01.관로공(주간-1구역)_013.관로공(화순) 8" xfId="36320"/>
    <cellStyle name="_입찰표지 _05.맨홀공(대평)_04.관로공_01.관로공(주간-1구역)_03.관로공" xfId="7696"/>
    <cellStyle name="_입찰표지 _05.맨홀공(대평)_04.관로공_01.관로공(주간-1구역)_03.관로공 2" xfId="36321"/>
    <cellStyle name="_입찰표지 _05.맨홀공(대평)_04.관로공_01.관로공(주간-1구역)_03.관로공 3" xfId="36322"/>
    <cellStyle name="_입찰표지 _05.맨홀공(대평)_04.관로공_01.관로공(주간-1구역)_03.관로공 4" xfId="36323"/>
    <cellStyle name="_입찰표지 _05.맨홀공(대평)_04.관로공_01.관로공(주간-1구역)_03.관로공 5" xfId="36324"/>
    <cellStyle name="_입찰표지 _05.맨홀공(대평)_04.관로공_01.관로공(주간-1구역)_03.관로공 6" xfId="36325"/>
    <cellStyle name="_입찰표지 _05.맨홀공(대평)_04.관로공_01.관로공(주간-1구역)_03.관로공 7" xfId="36326"/>
    <cellStyle name="_입찰표지 _05.맨홀공(대평)_04.관로공_01.관로공(주간-1구역)_03.관로공 8" xfId="36327"/>
    <cellStyle name="_입찰표지 _05.맨홀공(대평)_04.관로공_01.관로공(주간-1구역)_관로공BOQ" xfId="7697"/>
    <cellStyle name="_입찰표지 _05.맨홀공(대평)_04.관로공_01.관로공(주간-1구역)_관로공BOQ 2" xfId="36328"/>
    <cellStyle name="_입찰표지 _05.맨홀공(대평)_04.관로공_01.관로공(주간-1구역)_관로공BOQ 3" xfId="36329"/>
    <cellStyle name="_입찰표지 _05.맨홀공(대평)_04.관로공_01.관로공(주간-1구역)_관로공BOQ 4" xfId="36330"/>
    <cellStyle name="_입찰표지 _05.맨홀공(대평)_04.관로공_01.관로공(주간-1구역)_관로공BOQ 5" xfId="36331"/>
    <cellStyle name="_입찰표지 _05.맨홀공(대평)_04.관로공_01.관로공(주간-1구역)_관로공BOQ 6" xfId="36332"/>
    <cellStyle name="_입찰표지 _05.맨홀공(대평)_04.관로공_01.관로공(주간-1구역)_관로공BOQ 7" xfId="36333"/>
    <cellStyle name="_입찰표지 _05.맨홀공(대평)_04.관로공_01.관로공(주간-1구역)_관로공BOQ 8" xfId="36334"/>
    <cellStyle name="_입찰표지 _05.맨홀공(대평)_04.관로공_01.관로공(주간-1구역)_관로수량집계" xfId="7698"/>
    <cellStyle name="_입찰표지 _05.맨홀공(대평)_04.관로공_01.관로공(주간-1구역)_관로수량집계 2" xfId="36335"/>
    <cellStyle name="_입찰표지 _05.맨홀공(대평)_04.관로공_01.관로공(주간-1구역)_관로수량집계 3" xfId="36336"/>
    <cellStyle name="_입찰표지 _05.맨홀공(대평)_04.관로공_01.관로공(주간-1구역)_관로수량집계 4" xfId="36337"/>
    <cellStyle name="_입찰표지 _05.맨홀공(대평)_04.관로공_01.관로공(주간-1구역)_관로수량집계 5" xfId="36338"/>
    <cellStyle name="_입찰표지 _05.맨홀공(대평)_04.관로공_01.관로공(주간-1구역)_관로수량집계 6" xfId="36339"/>
    <cellStyle name="_입찰표지 _05.맨홀공(대평)_04.관로공_01.관로공(주간-1구역)_관로수량집계 7" xfId="36340"/>
    <cellStyle name="_입찰표지 _05.맨홀공(대평)_04.관로공_01.관로공(주간-1구역)_관로수량집계 8" xfId="36341"/>
    <cellStyle name="_입찰표지 _05.맨홀공(대평)_04.관로공_01.관로공(주간-1구역)_내역적용수량" xfId="7699"/>
    <cellStyle name="_입찰표지 _05.맨홀공(대평)_04.관로공_01.관로공(주간-1구역)_내역적용수량 2" xfId="36342"/>
    <cellStyle name="_입찰표지 _05.맨홀공(대평)_04.관로공_01.관로공(주간-1구역)_내역적용수량 3" xfId="36343"/>
    <cellStyle name="_입찰표지 _05.맨홀공(대평)_04.관로공_01.관로공(주간-1구역)_내역적용수량 4" xfId="36344"/>
    <cellStyle name="_입찰표지 _05.맨홀공(대평)_04.관로공_01.관로공(주간-1구역)_내역적용수량 5" xfId="36345"/>
    <cellStyle name="_입찰표지 _05.맨홀공(대평)_04.관로공_01.관로공(주간-1구역)_내역적용수량 6" xfId="36346"/>
    <cellStyle name="_입찰표지 _05.맨홀공(대평)_04.관로공_01.관로공(주간-1구역)_내역적용수량 7" xfId="36347"/>
    <cellStyle name="_입찰표지 _05.맨홀공(대평)_04.관로공_01.관로공(주간-1구역)_내역적용수량 8" xfId="36348"/>
    <cellStyle name="_입찰표지 _05.맨홀공(대평)_04.관로공_04.관로공" xfId="7700"/>
    <cellStyle name="_입찰표지 _05.맨홀공(대평)_04.관로공_04.관로공 2" xfId="7701"/>
    <cellStyle name="_입찰표지 _05.맨홀공(대평)_04.관로공_04.관로공 3" xfId="36349"/>
    <cellStyle name="_입찰표지 _05.맨홀공(대평)_04.관로공_04.관로공 4" xfId="36350"/>
    <cellStyle name="_입찰표지 _05.맨홀공(대평)_04.관로공_04.관로공 5" xfId="36351"/>
    <cellStyle name="_입찰표지 _05.맨홀공(대평)_04.관로공_04.관로공 6" xfId="36352"/>
    <cellStyle name="_입찰표지 _05.맨홀공(대평)_04.관로공_04.관로공 7" xfId="36353"/>
    <cellStyle name="_입찰표지 _05.맨홀공(대평)_04.관로공_04.관로공 8" xfId="36354"/>
    <cellStyle name="_입찰표지 _05.맨홀공(대평)_04.관로공_04.관로공(양마단지)" xfId="7702"/>
    <cellStyle name="_입찰표지 _05.맨홀공(대평)_04.관로공_04.관로공(양마단지) 2" xfId="36355"/>
    <cellStyle name="_입찰표지 _05.맨홀공(대평)_04.관로공_04.관로공(양마단지) 3" xfId="36356"/>
    <cellStyle name="_입찰표지 _05.맨홀공(대평)_04.관로공_04.관로공(양마단지) 4" xfId="36357"/>
    <cellStyle name="_입찰표지 _05.맨홀공(대평)_04.관로공_04.관로공(양마단지) 5" xfId="36358"/>
    <cellStyle name="_입찰표지 _05.맨홀공(대평)_04.관로공_04.관로공(양마단지) 6" xfId="36359"/>
    <cellStyle name="_입찰표지 _05.맨홀공(대평)_04.관로공_04.관로공(양마단지) 7" xfId="36360"/>
    <cellStyle name="_입찰표지 _05.맨홀공(대평)_04.관로공_04.관로공(양마단지) 8" xfId="36361"/>
    <cellStyle name="_입찰표지 _05.맨홀공(대평)_04.관로공_04.관로공(양마단지)_013.관로공(일과)" xfId="7703"/>
    <cellStyle name="_입찰표지 _05.맨홀공(대평)_04.관로공_04.관로공(양마단지)_013.관로공(일과) 2" xfId="36362"/>
    <cellStyle name="_입찰표지 _05.맨홀공(대평)_04.관로공_04.관로공(양마단지)_013.관로공(일과) 3" xfId="36363"/>
    <cellStyle name="_입찰표지 _05.맨홀공(대평)_04.관로공_04.관로공(양마단지)_013.관로공(일과) 4" xfId="36364"/>
    <cellStyle name="_입찰표지 _05.맨홀공(대평)_04.관로공_04.관로공(양마단지)_013.관로공(일과) 5" xfId="36365"/>
    <cellStyle name="_입찰표지 _05.맨홀공(대평)_04.관로공_04.관로공(양마단지)_013.관로공(일과) 6" xfId="36366"/>
    <cellStyle name="_입찰표지 _05.맨홀공(대평)_04.관로공_04.관로공(양마단지)_013.관로공(일과) 7" xfId="36367"/>
    <cellStyle name="_입찰표지 _05.맨홀공(대평)_04.관로공_04.관로공(양마단지)_013.관로공(일과) 8" xfId="36368"/>
    <cellStyle name="_입찰표지 _05.맨홀공(대평)_04.관로공_04.관로공(양마단지)_013.관로공(화순)" xfId="7704"/>
    <cellStyle name="_입찰표지 _05.맨홀공(대평)_04.관로공_04.관로공(양마단지)_013.관로공(화순) 2" xfId="36369"/>
    <cellStyle name="_입찰표지 _05.맨홀공(대평)_04.관로공_04.관로공(양마단지)_013.관로공(화순) 3" xfId="36370"/>
    <cellStyle name="_입찰표지 _05.맨홀공(대평)_04.관로공_04.관로공(양마단지)_013.관로공(화순) 4" xfId="36371"/>
    <cellStyle name="_입찰표지 _05.맨홀공(대평)_04.관로공_04.관로공(양마단지)_013.관로공(화순) 5" xfId="36372"/>
    <cellStyle name="_입찰표지 _05.맨홀공(대평)_04.관로공_04.관로공(양마단지)_013.관로공(화순) 6" xfId="36373"/>
    <cellStyle name="_입찰표지 _05.맨홀공(대평)_04.관로공_04.관로공(양마단지)_013.관로공(화순) 7" xfId="36374"/>
    <cellStyle name="_입찰표지 _05.맨홀공(대평)_04.관로공_04.관로공(양마단지)_013.관로공(화순) 8" xfId="36375"/>
    <cellStyle name="_입찰표지 _05.맨홀공(대평)_04.관로공_04.관로공(양마단지)_03.관로공" xfId="7705"/>
    <cellStyle name="_입찰표지 _05.맨홀공(대평)_04.관로공_04.관로공(양마단지)_03.관로공 2" xfId="36376"/>
    <cellStyle name="_입찰표지 _05.맨홀공(대평)_04.관로공_04.관로공(양마단지)_03.관로공 3" xfId="36377"/>
    <cellStyle name="_입찰표지 _05.맨홀공(대평)_04.관로공_04.관로공(양마단지)_03.관로공 4" xfId="36378"/>
    <cellStyle name="_입찰표지 _05.맨홀공(대평)_04.관로공_04.관로공(양마단지)_03.관로공 5" xfId="36379"/>
    <cellStyle name="_입찰표지 _05.맨홀공(대평)_04.관로공_04.관로공(양마단지)_03.관로공 6" xfId="36380"/>
    <cellStyle name="_입찰표지 _05.맨홀공(대평)_04.관로공_04.관로공(양마단지)_03.관로공 7" xfId="36381"/>
    <cellStyle name="_입찰표지 _05.맨홀공(대평)_04.관로공_04.관로공(양마단지)_03.관로공 8" xfId="36382"/>
    <cellStyle name="_입찰표지 _05.맨홀공(대평)_04.관로공_04.관로공(양마단지)_관로공BOQ" xfId="7706"/>
    <cellStyle name="_입찰표지 _05.맨홀공(대평)_04.관로공_04.관로공(양마단지)_관로공BOQ 2" xfId="36383"/>
    <cellStyle name="_입찰표지 _05.맨홀공(대평)_04.관로공_04.관로공(양마단지)_관로공BOQ 3" xfId="36384"/>
    <cellStyle name="_입찰표지 _05.맨홀공(대평)_04.관로공_04.관로공(양마단지)_관로공BOQ 4" xfId="36385"/>
    <cellStyle name="_입찰표지 _05.맨홀공(대평)_04.관로공_04.관로공(양마단지)_관로공BOQ 5" xfId="36386"/>
    <cellStyle name="_입찰표지 _05.맨홀공(대평)_04.관로공_04.관로공(양마단지)_관로공BOQ 6" xfId="36387"/>
    <cellStyle name="_입찰표지 _05.맨홀공(대평)_04.관로공_04.관로공(양마단지)_관로공BOQ 7" xfId="36388"/>
    <cellStyle name="_입찰표지 _05.맨홀공(대평)_04.관로공_04.관로공(양마단지)_관로공BOQ 8" xfId="36389"/>
    <cellStyle name="_입찰표지 _05.맨홀공(대평)_04.관로공_04.관로공(양마단지)_관로수량집계" xfId="7707"/>
    <cellStyle name="_입찰표지 _05.맨홀공(대평)_04.관로공_04.관로공(양마단지)_관로수량집계 2" xfId="36390"/>
    <cellStyle name="_입찰표지 _05.맨홀공(대평)_04.관로공_04.관로공(양마단지)_관로수량집계 3" xfId="36391"/>
    <cellStyle name="_입찰표지 _05.맨홀공(대평)_04.관로공_04.관로공(양마단지)_관로수량집계 4" xfId="36392"/>
    <cellStyle name="_입찰표지 _05.맨홀공(대평)_04.관로공_04.관로공(양마단지)_관로수량집계 5" xfId="36393"/>
    <cellStyle name="_입찰표지 _05.맨홀공(대평)_04.관로공_04.관로공(양마단지)_관로수량집계 6" xfId="36394"/>
    <cellStyle name="_입찰표지 _05.맨홀공(대평)_04.관로공_04.관로공(양마단지)_관로수량집계 7" xfId="36395"/>
    <cellStyle name="_입찰표지 _05.맨홀공(대평)_04.관로공_04.관로공(양마단지)_관로수량집계 8" xfId="36396"/>
    <cellStyle name="_입찰표지 _05.맨홀공(대평)_04.관로공_04.관로공(양마단지)_내역적용수량" xfId="7708"/>
    <cellStyle name="_입찰표지 _05.맨홀공(대평)_04.관로공_04.관로공(양마단지)_내역적용수량 2" xfId="36397"/>
    <cellStyle name="_입찰표지 _05.맨홀공(대평)_04.관로공_04.관로공(양마단지)_내역적용수량 3" xfId="36398"/>
    <cellStyle name="_입찰표지 _05.맨홀공(대평)_04.관로공_04.관로공(양마단지)_내역적용수량 4" xfId="36399"/>
    <cellStyle name="_입찰표지 _05.맨홀공(대평)_04.관로공_04.관로공(양마단지)_내역적용수량 5" xfId="36400"/>
    <cellStyle name="_입찰표지 _05.맨홀공(대평)_04.관로공_04.관로공(양마단지)_내역적용수량 6" xfId="36401"/>
    <cellStyle name="_입찰표지 _05.맨홀공(대평)_04.관로공_04.관로공(양마단지)_내역적용수량 7" xfId="36402"/>
    <cellStyle name="_입찰표지 _05.맨홀공(대평)_04.관로공_04.관로공(양마단지)_내역적용수량 8" xfId="36403"/>
    <cellStyle name="_입찰표지 _05.맨홀공(대평)_04.관로공_04.관로공_00.배수설비공" xfId="7709"/>
    <cellStyle name="_입찰표지 _05.맨홀공(대평)_04.관로공_04.관로공_00.배수설비공 2" xfId="36404"/>
    <cellStyle name="_입찰표지 _05.맨홀공(대평)_04.관로공_04.관로공_00.배수설비공 3" xfId="36405"/>
    <cellStyle name="_입찰표지 _05.맨홀공(대평)_04.관로공_04.관로공_00.배수설비공 4" xfId="36406"/>
    <cellStyle name="_입찰표지 _05.맨홀공(대평)_04.관로공_04.관로공_00.배수설비공 5" xfId="36407"/>
    <cellStyle name="_입찰표지 _05.맨홀공(대평)_04.관로공_04.관로공_00.배수설비공 6" xfId="36408"/>
    <cellStyle name="_입찰표지 _05.맨홀공(대평)_04.관로공_04.관로공_00.배수설비공 7" xfId="36409"/>
    <cellStyle name="_입찰표지 _05.맨홀공(대평)_04.관로공_04.관로공_00.배수설비공 8" xfId="36410"/>
    <cellStyle name="_입찰표지 _05.맨홀공(대평)_04.관로공_04.관로공_013.관로공(일과)" xfId="7710"/>
    <cellStyle name="_입찰표지 _05.맨홀공(대평)_04.관로공_04.관로공_013.관로공(일과) 2" xfId="36411"/>
    <cellStyle name="_입찰표지 _05.맨홀공(대평)_04.관로공_04.관로공_013.관로공(일과) 3" xfId="36412"/>
    <cellStyle name="_입찰표지 _05.맨홀공(대평)_04.관로공_04.관로공_013.관로공(일과) 4" xfId="36413"/>
    <cellStyle name="_입찰표지 _05.맨홀공(대평)_04.관로공_04.관로공_013.관로공(일과) 5" xfId="36414"/>
    <cellStyle name="_입찰표지 _05.맨홀공(대평)_04.관로공_04.관로공_013.관로공(일과) 6" xfId="36415"/>
    <cellStyle name="_입찰표지 _05.맨홀공(대평)_04.관로공_04.관로공_013.관로공(일과) 7" xfId="36416"/>
    <cellStyle name="_입찰표지 _05.맨홀공(대평)_04.관로공_04.관로공_013.관로공(일과) 8" xfId="36417"/>
    <cellStyle name="_입찰표지 _05.맨홀공(대평)_04.관로공_04.관로공_013.관로공(화순)" xfId="7711"/>
    <cellStyle name="_입찰표지 _05.맨홀공(대평)_04.관로공_04.관로공_013.관로공(화순) 2" xfId="36418"/>
    <cellStyle name="_입찰표지 _05.맨홀공(대평)_04.관로공_04.관로공_013.관로공(화순) 3" xfId="36419"/>
    <cellStyle name="_입찰표지 _05.맨홀공(대평)_04.관로공_04.관로공_013.관로공(화순) 4" xfId="36420"/>
    <cellStyle name="_입찰표지 _05.맨홀공(대평)_04.관로공_04.관로공_013.관로공(화순) 5" xfId="36421"/>
    <cellStyle name="_입찰표지 _05.맨홀공(대평)_04.관로공_04.관로공_013.관로공(화순) 6" xfId="36422"/>
    <cellStyle name="_입찰표지 _05.맨홀공(대평)_04.관로공_04.관로공_013.관로공(화순) 7" xfId="36423"/>
    <cellStyle name="_입찰표지 _05.맨홀공(대평)_04.관로공_04.관로공_013.관로공(화순) 8" xfId="36424"/>
    <cellStyle name="_입찰표지 _05.맨홀공(대평)_04.관로공_04.관로공_02.토공" xfId="7712"/>
    <cellStyle name="_입찰표지 _05.맨홀공(대평)_04.관로공_04.관로공_02.토공 2" xfId="36425"/>
    <cellStyle name="_입찰표지 _05.맨홀공(대평)_04.관로공_04.관로공_02.토공 3" xfId="36426"/>
    <cellStyle name="_입찰표지 _05.맨홀공(대평)_04.관로공_04.관로공_02.토공 4" xfId="36427"/>
    <cellStyle name="_입찰표지 _05.맨홀공(대평)_04.관로공_04.관로공_02.토공 5" xfId="36428"/>
    <cellStyle name="_입찰표지 _05.맨홀공(대평)_04.관로공_04.관로공_02.토공 6" xfId="36429"/>
    <cellStyle name="_입찰표지 _05.맨홀공(대평)_04.관로공_04.관로공_02.토공 7" xfId="36430"/>
    <cellStyle name="_입찰표지 _05.맨홀공(대평)_04.관로공_04.관로공_02.토공 8" xfId="36431"/>
    <cellStyle name="_입찰표지 _05.맨홀공(대평)_04.관로공_04.관로공_03.관로공" xfId="7713"/>
    <cellStyle name="_입찰표지 _05.맨홀공(대평)_04.관로공_04.관로공_03.관로공 2" xfId="36432"/>
    <cellStyle name="_입찰표지 _05.맨홀공(대평)_04.관로공_04.관로공_03.관로공 3" xfId="36433"/>
    <cellStyle name="_입찰표지 _05.맨홀공(대평)_04.관로공_04.관로공_03.관로공 4" xfId="36434"/>
    <cellStyle name="_입찰표지 _05.맨홀공(대평)_04.관로공_04.관로공_03.관로공 5" xfId="36435"/>
    <cellStyle name="_입찰표지 _05.맨홀공(대평)_04.관로공_04.관로공_03.관로공 6" xfId="36436"/>
    <cellStyle name="_입찰표지 _05.맨홀공(대평)_04.관로공_04.관로공_03.관로공 7" xfId="36437"/>
    <cellStyle name="_입찰표지 _05.맨홀공(대평)_04.관로공_04.관로공_03.관로공 8" xfId="36438"/>
    <cellStyle name="_입찰표지 _05.맨홀공(대평)_04.관로공_04.관로공_관로공BOQ" xfId="7714"/>
    <cellStyle name="_입찰표지 _05.맨홀공(대평)_04.관로공_04.관로공_관로공BOQ 2" xfId="36439"/>
    <cellStyle name="_입찰표지 _05.맨홀공(대평)_04.관로공_04.관로공_관로공BOQ 3" xfId="36440"/>
    <cellStyle name="_입찰표지 _05.맨홀공(대평)_04.관로공_04.관로공_관로공BOQ 4" xfId="36441"/>
    <cellStyle name="_입찰표지 _05.맨홀공(대평)_04.관로공_04.관로공_관로공BOQ 5" xfId="36442"/>
    <cellStyle name="_입찰표지 _05.맨홀공(대평)_04.관로공_04.관로공_관로공BOQ 6" xfId="36443"/>
    <cellStyle name="_입찰표지 _05.맨홀공(대평)_04.관로공_04.관로공_관로공BOQ 7" xfId="36444"/>
    <cellStyle name="_입찰표지 _05.맨홀공(대평)_04.관로공_04.관로공_관로공BOQ 8" xfId="36445"/>
    <cellStyle name="_입찰표지 _05.맨홀공(대평)_04.관로공_04.관로공_관로수량집계" xfId="7715"/>
    <cellStyle name="_입찰표지 _05.맨홀공(대평)_04.관로공_04.관로공_관로수량집계 2" xfId="36446"/>
    <cellStyle name="_입찰표지 _05.맨홀공(대평)_04.관로공_04.관로공_관로수량집계 3" xfId="36447"/>
    <cellStyle name="_입찰표지 _05.맨홀공(대평)_04.관로공_04.관로공_관로수량집계 4" xfId="36448"/>
    <cellStyle name="_입찰표지 _05.맨홀공(대평)_04.관로공_04.관로공_관로수량집계 5" xfId="36449"/>
    <cellStyle name="_입찰표지 _05.맨홀공(대평)_04.관로공_04.관로공_관로수량집계 6" xfId="36450"/>
    <cellStyle name="_입찰표지 _05.맨홀공(대평)_04.관로공_04.관로공_관로수량집계 7" xfId="36451"/>
    <cellStyle name="_입찰표지 _05.맨홀공(대평)_04.관로공_04.관로공_관로수량집계 8" xfId="36452"/>
    <cellStyle name="_입찰표지 _05.맨홀공(대평)_04.관로공_04.관로공_내역적용수량" xfId="7716"/>
    <cellStyle name="_입찰표지 _05.맨홀공(대평)_04.관로공_04.관로공_내역적용수량 2" xfId="36453"/>
    <cellStyle name="_입찰표지 _05.맨홀공(대평)_04.관로공_04.관로공_내역적용수량 3" xfId="36454"/>
    <cellStyle name="_입찰표지 _05.맨홀공(대평)_04.관로공_04.관로공_내역적용수량 4" xfId="36455"/>
    <cellStyle name="_입찰표지 _05.맨홀공(대평)_04.관로공_04.관로공_내역적용수량 5" xfId="36456"/>
    <cellStyle name="_입찰표지 _05.맨홀공(대평)_04.관로공_04.관로공_내역적용수량 6" xfId="36457"/>
    <cellStyle name="_입찰표지 _05.맨홀공(대평)_04.관로공_04.관로공_내역적용수량 7" xfId="36458"/>
    <cellStyle name="_입찰표지 _05.맨홀공(대평)_04.관로공_04.관로공_내역적용수량 8" xfId="36459"/>
    <cellStyle name="_입찰표지 _05.맨홀공(대평)_041.부대공(화순)" xfId="7717"/>
    <cellStyle name="_입찰표지 _05.맨홀공(대평)_041.부대공(화순) 2" xfId="36460"/>
    <cellStyle name="_입찰표지 _05.맨홀공(대평)_041.부대공(화순) 3" xfId="36461"/>
    <cellStyle name="_입찰표지 _05.맨홀공(대평)_041.부대공(화순) 4" xfId="36462"/>
    <cellStyle name="_입찰표지 _05.맨홀공(대평)_041.부대공(화순) 5" xfId="36463"/>
    <cellStyle name="_입찰표지 _05.맨홀공(대평)_041.부대공(화순) 6" xfId="36464"/>
    <cellStyle name="_입찰표지 _05.맨홀공(대평)_041.부대공(화순) 7" xfId="36465"/>
    <cellStyle name="_입찰표지 _05.맨홀공(대평)_041.부대공(화순) 8" xfId="36466"/>
    <cellStyle name="_입찰표지 _05.맨홀공(대평)_관로공BOQ" xfId="7718"/>
    <cellStyle name="_입찰표지 _05.맨홀공(대평)_관로공BOQ 2" xfId="36467"/>
    <cellStyle name="_입찰표지 _05.맨홀공(대평)_관로공BOQ 3" xfId="36468"/>
    <cellStyle name="_입찰표지 _05.맨홀공(대평)_관로공BOQ 4" xfId="36469"/>
    <cellStyle name="_입찰표지 _05.맨홀공(대평)_관로공BOQ 5" xfId="36470"/>
    <cellStyle name="_입찰표지 _05.맨홀공(대평)_관로공BOQ 6" xfId="36471"/>
    <cellStyle name="_입찰표지 _05.맨홀공(대평)_관로공BOQ 7" xfId="36472"/>
    <cellStyle name="_입찰표지 _05.맨홀공(대평)_관로공BOQ 8" xfId="36473"/>
    <cellStyle name="_입찰표지 _05.맨홀공(대평)_관로수량집계" xfId="7719"/>
    <cellStyle name="_입찰표지 _05.맨홀공(대평)_관로수량집계 2" xfId="36474"/>
    <cellStyle name="_입찰표지 _05.맨홀공(대평)_관로수량집계 3" xfId="36475"/>
    <cellStyle name="_입찰표지 _05.맨홀공(대평)_관로수량집계 4" xfId="36476"/>
    <cellStyle name="_입찰표지 _05.맨홀공(대평)_관로수량집계 5" xfId="36477"/>
    <cellStyle name="_입찰표지 _05.맨홀공(대평)_관로수량집계 6" xfId="36478"/>
    <cellStyle name="_입찰표지 _05.맨홀공(대평)_관로수량집계 7" xfId="36479"/>
    <cellStyle name="_입찰표지 _05.맨홀공(대평)_관로수량집계 8" xfId="36480"/>
    <cellStyle name="_입찰표지 _05.맨홀공(대평)_내역적용수량" xfId="7720"/>
    <cellStyle name="_입찰표지 _05.맨홀공(대평)_내역적용수량 2" xfId="36481"/>
    <cellStyle name="_입찰표지 _05.맨홀공(대평)_내역적용수량 3" xfId="36482"/>
    <cellStyle name="_입찰표지 _05.맨홀공(대평)_내역적용수량 4" xfId="36483"/>
    <cellStyle name="_입찰표지 _05.맨홀공(대평)_내역적용수량 5" xfId="36484"/>
    <cellStyle name="_입찰표지 _05.맨홀공(대평)_내역적용수량 6" xfId="36485"/>
    <cellStyle name="_입찰표지 _05.맨홀공(대평)_내역적용수량 7" xfId="36486"/>
    <cellStyle name="_입찰표지 _05.맨홀공(대평)_내역적용수량 8" xfId="36487"/>
    <cellStyle name="_입찰표지 _05-가정배수관(WS)" xfId="36488"/>
    <cellStyle name="_입찰표지 _05-가정배수관(WS)_03-관부설공" xfId="36489"/>
    <cellStyle name="_입찰표지 _06.맨홀펌프장공(대평)" xfId="7721"/>
    <cellStyle name="_입찰표지 _06.맨홀펌프장공(대평) 2" xfId="36490"/>
    <cellStyle name="_입찰표지 _06.맨홀펌프장공(대평) 3" xfId="36491"/>
    <cellStyle name="_입찰표지 _06.맨홀펌프장공(대평) 4" xfId="36492"/>
    <cellStyle name="_입찰표지 _06.맨홀펌프장공(대평) 5" xfId="36493"/>
    <cellStyle name="_입찰표지 _06.맨홀펌프장공(대평) 6" xfId="36494"/>
    <cellStyle name="_입찰표지 _06.맨홀펌프장공(대평) 7" xfId="36495"/>
    <cellStyle name="_입찰표지 _06.맨홀펌프장공(대평)_015.맨홀펌프장공(사계1)" xfId="36496"/>
    <cellStyle name="_입찰표지 _06.맨홀펌프장공(대평)_015.맨홀펌프장공(사계1) 2" xfId="36497"/>
    <cellStyle name="_입찰표지 _06.맨홀펌프장공(대평)_015.맨홀펌프장공(사계1) 3" xfId="36498"/>
    <cellStyle name="_입찰표지 _06.맨홀펌프장공(대평)_015.맨홀펌프장공(사계1) 4" xfId="36499"/>
    <cellStyle name="_입찰표지 _06.맨홀펌프장공(대평)_015.맨홀펌프장공(사계1) 5" xfId="36500"/>
    <cellStyle name="_입찰표지 _06.맨홀펌프장공(대평)_015.맨홀펌프장공(사계1) 6" xfId="36501"/>
    <cellStyle name="_입찰표지 _06.맨홀펌프장공(대평)_015.맨홀펌프장공(사계1) 7" xfId="36502"/>
    <cellStyle name="_입찰표지 _06.맨홀펌프장공(대평)_015.맨홀펌프장공(화순)" xfId="7722"/>
    <cellStyle name="_입찰표지 _06.맨홀펌프장공(대평)_015.맨홀펌프장공(화순) 2" xfId="36503"/>
    <cellStyle name="_입찰표지 _06.맨홀펌프장공(대평)_015.맨홀펌프장공(화순) 3" xfId="36504"/>
    <cellStyle name="_입찰표지 _06.맨홀펌프장공(대평)_015.맨홀펌프장공(화순) 4" xfId="36505"/>
    <cellStyle name="_입찰표지 _06.맨홀펌프장공(대평)_015.맨홀펌프장공(화순) 5" xfId="36506"/>
    <cellStyle name="_입찰표지 _06.맨홀펌프장공(대평)_015.맨홀펌프장공(화순) 6" xfId="36507"/>
    <cellStyle name="_입찰표지 _06.맨홀펌프장공(대평)_015.맨홀펌프장공(화순) 7" xfId="36508"/>
    <cellStyle name="_입찰표지 _06.맨홀펌프장공(대평)_016.맨홀펌프장공(하모)" xfId="7723"/>
    <cellStyle name="_입찰표지 _06.맨홀펌프장공(대평)_016.맨홀펌프장공(하모) 2" xfId="36509"/>
    <cellStyle name="_입찰표지 _06.맨홀펌프장공(대평)_016.맨홀펌프장공(하모) 3" xfId="36510"/>
    <cellStyle name="_입찰표지 _06.맨홀펌프장공(대평)_016.맨홀펌프장공(하모) 4" xfId="36511"/>
    <cellStyle name="_입찰표지 _06.맨홀펌프장공(대평)_016.맨홀펌프장공(하모) 5" xfId="36512"/>
    <cellStyle name="_입찰표지 _06.맨홀펌프장공(대평)_016.맨홀펌프장공(하모) 6" xfId="36513"/>
    <cellStyle name="_입찰표지 _06.맨홀펌프장공(대평)_016.맨홀펌프장공(하모) 7" xfId="36514"/>
    <cellStyle name="_입찰표지 _06.맨홀펌프장공(대평)_맨홀펌프장공BOQ" xfId="36515"/>
    <cellStyle name="_입찰표지 _06.맨홀펌프장공(대평)_맨홀펌프장공BOQ 2" xfId="36516"/>
    <cellStyle name="_입찰표지 _06.맨홀펌프장공(대평)_맨홀펌프장공BOQ 3" xfId="36517"/>
    <cellStyle name="_입찰표지 _06.맨홀펌프장공(대평)_맨홀펌프장공BOQ 4" xfId="36518"/>
    <cellStyle name="_입찰표지 _06.맨홀펌프장공(대평)_맨홀펌프장공BOQ 5" xfId="36519"/>
    <cellStyle name="_입찰표지 _06.맨홀펌프장공(대평)_맨홀펌프장공BOQ 6" xfId="36520"/>
    <cellStyle name="_입찰표지 _06.맨홀펌프장공(대평)_맨홀펌프장공BOQ 7" xfId="36521"/>
    <cellStyle name="_입찰표지 _06.맨홀펌프장공(양마단지)" xfId="7724"/>
    <cellStyle name="_입찰표지 _06.맨홀펌프장공(양마단지) 2" xfId="36522"/>
    <cellStyle name="_입찰표지 _06.맨홀펌프장공(양마단지) 3" xfId="36523"/>
    <cellStyle name="_입찰표지 _06.맨홀펌프장공(양마단지) 4" xfId="36524"/>
    <cellStyle name="_입찰표지 _06.맨홀펌프장공(양마단지) 5" xfId="36525"/>
    <cellStyle name="_입찰표지 _06.맨홀펌프장공(양마단지) 6" xfId="36526"/>
    <cellStyle name="_입찰표지 _06.맨홀펌프장공(양마단지) 7" xfId="36527"/>
    <cellStyle name="_입찰표지 _06.맨홀펌프장공(양마단지)_015.맨홀펌프장공(사계1)" xfId="36528"/>
    <cellStyle name="_입찰표지 _06.맨홀펌프장공(양마단지)_015.맨홀펌프장공(사계1) 2" xfId="36529"/>
    <cellStyle name="_입찰표지 _06.맨홀펌프장공(양마단지)_015.맨홀펌프장공(사계1) 3" xfId="36530"/>
    <cellStyle name="_입찰표지 _06.맨홀펌프장공(양마단지)_015.맨홀펌프장공(사계1) 4" xfId="36531"/>
    <cellStyle name="_입찰표지 _06.맨홀펌프장공(양마단지)_015.맨홀펌프장공(사계1) 5" xfId="36532"/>
    <cellStyle name="_입찰표지 _06.맨홀펌프장공(양마단지)_015.맨홀펌프장공(사계1) 6" xfId="36533"/>
    <cellStyle name="_입찰표지 _06.맨홀펌프장공(양마단지)_015.맨홀펌프장공(사계1) 7" xfId="36534"/>
    <cellStyle name="_입찰표지 _06.맨홀펌프장공(양마단지)_015.맨홀펌프장공(화순)" xfId="7725"/>
    <cellStyle name="_입찰표지 _06.맨홀펌프장공(양마단지)_015.맨홀펌프장공(화순) 2" xfId="36535"/>
    <cellStyle name="_입찰표지 _06.맨홀펌프장공(양마단지)_015.맨홀펌프장공(화순) 3" xfId="36536"/>
    <cellStyle name="_입찰표지 _06.맨홀펌프장공(양마단지)_015.맨홀펌프장공(화순) 4" xfId="36537"/>
    <cellStyle name="_입찰표지 _06.맨홀펌프장공(양마단지)_015.맨홀펌프장공(화순) 5" xfId="36538"/>
    <cellStyle name="_입찰표지 _06.맨홀펌프장공(양마단지)_015.맨홀펌프장공(화순) 6" xfId="36539"/>
    <cellStyle name="_입찰표지 _06.맨홀펌프장공(양마단지)_015.맨홀펌프장공(화순) 7" xfId="36540"/>
    <cellStyle name="_입찰표지 _06.맨홀펌프장공(양마단지)_016.맨홀펌프장공(하모)" xfId="7726"/>
    <cellStyle name="_입찰표지 _06.맨홀펌프장공(양마단지)_016.맨홀펌프장공(하모) 2" xfId="36541"/>
    <cellStyle name="_입찰표지 _06.맨홀펌프장공(양마단지)_016.맨홀펌프장공(하모) 3" xfId="36542"/>
    <cellStyle name="_입찰표지 _06.맨홀펌프장공(양마단지)_016.맨홀펌프장공(하모) 4" xfId="36543"/>
    <cellStyle name="_입찰표지 _06.맨홀펌프장공(양마단지)_016.맨홀펌프장공(하모) 5" xfId="36544"/>
    <cellStyle name="_입찰표지 _06.맨홀펌프장공(양마단지)_016.맨홀펌프장공(하모) 6" xfId="36545"/>
    <cellStyle name="_입찰표지 _06.맨홀펌프장공(양마단지)_016.맨홀펌프장공(하모) 7" xfId="36546"/>
    <cellStyle name="_입찰표지 _06.맨홀펌프장공(양마단지)_맨홀펌프장공BOQ" xfId="36547"/>
    <cellStyle name="_입찰표지 _06.맨홀펌프장공(양마단지)_맨홀펌프장공BOQ 2" xfId="36548"/>
    <cellStyle name="_입찰표지 _06.맨홀펌프장공(양마단지)_맨홀펌프장공BOQ 3" xfId="36549"/>
    <cellStyle name="_입찰표지 _06.맨홀펌프장공(양마단지)_맨홀펌프장공BOQ 4" xfId="36550"/>
    <cellStyle name="_입찰표지 _06.맨홀펌프장공(양마단지)_맨홀펌프장공BOQ 5" xfId="36551"/>
    <cellStyle name="_입찰표지 _06.맨홀펌프장공(양마단지)_맨홀펌프장공BOQ 6" xfId="36552"/>
    <cellStyle name="_입찰표지 _06.맨홀펌프장공(양마단지)_맨홀펌프장공BOQ 7" xfId="36553"/>
    <cellStyle name="_입찰표지 _06.포장공" xfId="7727"/>
    <cellStyle name="_입찰표지 _06.포장공 10" xfId="36554"/>
    <cellStyle name="_입찰표지 _06.포장공 11" xfId="36555"/>
    <cellStyle name="_입찰표지 _06.포장공 12" xfId="36556"/>
    <cellStyle name="_입찰표지 _06.포장공 13" xfId="36557"/>
    <cellStyle name="_입찰표지 _06.포장공 14" xfId="36558"/>
    <cellStyle name="_입찰표지 _06.포장공 15" xfId="36559"/>
    <cellStyle name="_입찰표지 _06.포장공 16" xfId="36560"/>
    <cellStyle name="_입찰표지 _06.포장공 17" xfId="36561"/>
    <cellStyle name="_입찰표지 _06.포장공 2" xfId="7728"/>
    <cellStyle name="_입찰표지 _06.포장공 3" xfId="36562"/>
    <cellStyle name="_입찰표지 _06.포장공 4" xfId="36563"/>
    <cellStyle name="_입찰표지 _06.포장공 5" xfId="36564"/>
    <cellStyle name="_입찰표지 _06.포장공 6" xfId="36565"/>
    <cellStyle name="_입찰표지 _06.포장공 7" xfId="36566"/>
    <cellStyle name="_입찰표지 _06.포장공 8" xfId="36567"/>
    <cellStyle name="_입찰표지 _06.포장공 9" xfId="36568"/>
    <cellStyle name="_입찰표지 _06.포장공_017.포장공(하모)" xfId="36569"/>
    <cellStyle name="_입찰표지 _06.포장공_017.포장공(하모) 2" xfId="36570"/>
    <cellStyle name="_입찰표지 _06.포장공_017.포장공(하모) 3" xfId="36571"/>
    <cellStyle name="_입찰표지 _06.포장공_017.포장공(하모) 4" xfId="36572"/>
    <cellStyle name="_입찰표지 _06.포장공_017.포장공(하모) 5" xfId="36573"/>
    <cellStyle name="_입찰표지 _06.포장공_017.포장공(하모) 6" xfId="36574"/>
    <cellStyle name="_입찰표지 _06.포장공_017.포장공(하모) 7" xfId="36575"/>
    <cellStyle name="_입찰표지 _06.포장공_017.포장공(하모) 8" xfId="36576"/>
    <cellStyle name="_입찰표지 _06.포장공_04.구조물공" xfId="7729"/>
    <cellStyle name="_입찰표지 _06.포장공_04.구조물공 2" xfId="36577"/>
    <cellStyle name="_입찰표지 _06.포장공_04.구조물공 3" xfId="36578"/>
    <cellStyle name="_입찰표지 _06.포장공_04.구조물공 4" xfId="36579"/>
    <cellStyle name="_입찰표지 _06.포장공_04.구조물공 5" xfId="36580"/>
    <cellStyle name="_입찰표지 _06.포장공_04.구조물공 6" xfId="36581"/>
    <cellStyle name="_입찰표지 _06.포장공_04.구조물공 7" xfId="36582"/>
    <cellStyle name="_입찰표지 _06.포장공_04.구조물공 8" xfId="36583"/>
    <cellStyle name="_입찰표지 _06.포장공_사본 - 05.포장공" xfId="7730"/>
    <cellStyle name="_입찰표지 _06.포장공_사본 - 05.포장공 2" xfId="36584"/>
    <cellStyle name="_입찰표지 _06.포장공_사본 - 05.포장공 3" xfId="36585"/>
    <cellStyle name="_입찰표지 _06.포장공_사본 - 05.포장공 4" xfId="36586"/>
    <cellStyle name="_입찰표지 _06.포장공_사본 - 05.포장공 5" xfId="36587"/>
    <cellStyle name="_입찰표지 _06.포장공_사본 - 05.포장공 6" xfId="36588"/>
    <cellStyle name="_입찰표지 _06.포장공_사본 - 05.포장공 7" xfId="36589"/>
    <cellStyle name="_입찰표지 _06.포장공_사본 - 05.포장공 8" xfId="36590"/>
    <cellStyle name="_입찰표지 _06.포장공_포장공BOQ" xfId="7731"/>
    <cellStyle name="_입찰표지 _06.포장공_포장공BOQ 2" xfId="36591"/>
    <cellStyle name="_입찰표지 _06.포장공_포장공BOQ 3" xfId="36592"/>
    <cellStyle name="_입찰표지 _06.포장공_포장공BOQ 4" xfId="36593"/>
    <cellStyle name="_입찰표지 _06.포장공_포장공BOQ 5" xfId="36594"/>
    <cellStyle name="_입찰표지 _06.포장공_포장공BOQ 6" xfId="36595"/>
    <cellStyle name="_입찰표지 _06.포장공_포장공BOQ 7" xfId="36596"/>
    <cellStyle name="_입찰표지 _06.포장공_포장공BOQ 8" xfId="36597"/>
    <cellStyle name="_입찰표지 _06.포장공_포장수량집계" xfId="7732"/>
    <cellStyle name="_입찰표지 _06.포장공_포장수량집계 2" xfId="36598"/>
    <cellStyle name="_입찰표지 _06.포장공_포장수량집계 3" xfId="36599"/>
    <cellStyle name="_입찰표지 _06.포장공_포장수량집계 4" xfId="36600"/>
    <cellStyle name="_입찰표지 _06.포장공_포장수량집계 5" xfId="36601"/>
    <cellStyle name="_입찰표지 _06.포장공_포장수량집계 6" xfId="36602"/>
    <cellStyle name="_입찰표지 _06.포장공_포장수량집계 7" xfId="36603"/>
    <cellStyle name="_입찰표지 _06.포장공_포장수량집계 8" xfId="36604"/>
    <cellStyle name="_입찰표지 _06-저지대 압송관로(WS)" xfId="36605"/>
    <cellStyle name="_입찰표지 _06-저지대 압송관로(WS)_03-관부설공" xfId="36606"/>
    <cellStyle name="_입찰표지 _07.포장공(D구역)" xfId="7733"/>
    <cellStyle name="_입찰표지 _07.포장공(D구역) 10" xfId="36607"/>
    <cellStyle name="_입찰표지 _07.포장공(D구역) 11" xfId="36608"/>
    <cellStyle name="_입찰표지 _07.포장공(D구역) 12" xfId="36609"/>
    <cellStyle name="_입찰표지 _07.포장공(D구역) 13" xfId="36610"/>
    <cellStyle name="_입찰표지 _07.포장공(D구역) 14" xfId="36611"/>
    <cellStyle name="_입찰표지 _07.포장공(D구역) 15" xfId="36612"/>
    <cellStyle name="_입찰표지 _07.포장공(D구역) 16" xfId="36613"/>
    <cellStyle name="_입찰표지 _07.포장공(D구역) 17" xfId="36614"/>
    <cellStyle name="_입찰표지 _07.포장공(D구역) 2" xfId="7734"/>
    <cellStyle name="_입찰표지 _07.포장공(D구역) 3" xfId="36615"/>
    <cellStyle name="_입찰표지 _07.포장공(D구역) 4" xfId="36616"/>
    <cellStyle name="_입찰표지 _07.포장공(D구역) 5" xfId="36617"/>
    <cellStyle name="_입찰표지 _07.포장공(D구역) 6" xfId="36618"/>
    <cellStyle name="_입찰표지 _07.포장공(D구역) 7" xfId="36619"/>
    <cellStyle name="_입찰표지 _07.포장공(D구역) 8" xfId="36620"/>
    <cellStyle name="_입찰표지 _07.포장공(D구역) 9" xfId="36621"/>
    <cellStyle name="_입찰표지 _07.포장공(D구역)_017.포장공(하모)" xfId="36622"/>
    <cellStyle name="_입찰표지 _07.포장공(D구역)_017.포장공(하모) 2" xfId="36623"/>
    <cellStyle name="_입찰표지 _07.포장공(D구역)_017.포장공(하모) 3" xfId="36624"/>
    <cellStyle name="_입찰표지 _07.포장공(D구역)_017.포장공(하모) 4" xfId="36625"/>
    <cellStyle name="_입찰표지 _07.포장공(D구역)_017.포장공(하모) 5" xfId="36626"/>
    <cellStyle name="_입찰표지 _07.포장공(D구역)_017.포장공(하모) 6" xfId="36627"/>
    <cellStyle name="_입찰표지 _07.포장공(D구역)_017.포장공(하모) 7" xfId="36628"/>
    <cellStyle name="_입찰표지 _07.포장공(D구역)_017.포장공(하모) 8" xfId="36629"/>
    <cellStyle name="_입찰표지 _07.포장공(D구역)_04.구조물공" xfId="7735"/>
    <cellStyle name="_입찰표지 _07.포장공(D구역)_04.구조물공 2" xfId="36630"/>
    <cellStyle name="_입찰표지 _07.포장공(D구역)_04.구조물공 3" xfId="36631"/>
    <cellStyle name="_입찰표지 _07.포장공(D구역)_04.구조물공 4" xfId="36632"/>
    <cellStyle name="_입찰표지 _07.포장공(D구역)_04.구조물공 5" xfId="36633"/>
    <cellStyle name="_입찰표지 _07.포장공(D구역)_04.구조물공 6" xfId="36634"/>
    <cellStyle name="_입찰표지 _07.포장공(D구역)_04.구조물공 7" xfId="36635"/>
    <cellStyle name="_입찰표지 _07.포장공(D구역)_04.구조물공 8" xfId="36636"/>
    <cellStyle name="_입찰표지 _07.포장공(D구역)_사본 - 05.포장공" xfId="7736"/>
    <cellStyle name="_입찰표지 _07.포장공(D구역)_사본 - 05.포장공 2" xfId="36637"/>
    <cellStyle name="_입찰표지 _07.포장공(D구역)_사본 - 05.포장공 3" xfId="36638"/>
    <cellStyle name="_입찰표지 _07.포장공(D구역)_사본 - 05.포장공 4" xfId="36639"/>
    <cellStyle name="_입찰표지 _07.포장공(D구역)_사본 - 05.포장공 5" xfId="36640"/>
    <cellStyle name="_입찰표지 _07.포장공(D구역)_사본 - 05.포장공 6" xfId="36641"/>
    <cellStyle name="_입찰표지 _07.포장공(D구역)_사본 - 05.포장공 7" xfId="36642"/>
    <cellStyle name="_입찰표지 _07.포장공(D구역)_사본 - 05.포장공 8" xfId="36643"/>
    <cellStyle name="_입찰표지 _07.포장공(D구역)_포장공BOQ" xfId="7737"/>
    <cellStyle name="_입찰표지 _07.포장공(D구역)_포장공BOQ 2" xfId="36644"/>
    <cellStyle name="_입찰표지 _07.포장공(D구역)_포장공BOQ 3" xfId="36645"/>
    <cellStyle name="_입찰표지 _07.포장공(D구역)_포장공BOQ 4" xfId="36646"/>
    <cellStyle name="_입찰표지 _07.포장공(D구역)_포장공BOQ 5" xfId="36647"/>
    <cellStyle name="_입찰표지 _07.포장공(D구역)_포장공BOQ 6" xfId="36648"/>
    <cellStyle name="_입찰표지 _07.포장공(D구역)_포장공BOQ 7" xfId="36649"/>
    <cellStyle name="_입찰표지 _07.포장공(D구역)_포장공BOQ 8" xfId="36650"/>
    <cellStyle name="_입찰표지 _07.포장공(D구역)_포장수량집계" xfId="7738"/>
    <cellStyle name="_입찰표지 _07.포장공(D구역)_포장수량집계 2" xfId="36651"/>
    <cellStyle name="_입찰표지 _07.포장공(D구역)_포장수량집계 3" xfId="36652"/>
    <cellStyle name="_입찰표지 _07.포장공(D구역)_포장수량집계 4" xfId="36653"/>
    <cellStyle name="_입찰표지 _07.포장공(D구역)_포장수량집계 5" xfId="36654"/>
    <cellStyle name="_입찰표지 _07.포장공(D구역)_포장수량집계 6" xfId="36655"/>
    <cellStyle name="_입찰표지 _07.포장공(D구역)_포장수량집계 7" xfId="36656"/>
    <cellStyle name="_입찰표지 _07.포장공(D구역)_포장수량집계 8" xfId="36657"/>
    <cellStyle name="_입찰표지 _07.포장공(E구역)" xfId="7739"/>
    <cellStyle name="_입찰표지 _07.포장공(E구역) 10" xfId="36658"/>
    <cellStyle name="_입찰표지 _07.포장공(E구역) 11" xfId="36659"/>
    <cellStyle name="_입찰표지 _07.포장공(E구역) 12" xfId="36660"/>
    <cellStyle name="_입찰표지 _07.포장공(E구역) 13" xfId="36661"/>
    <cellStyle name="_입찰표지 _07.포장공(E구역) 14" xfId="36662"/>
    <cellStyle name="_입찰표지 _07.포장공(E구역) 15" xfId="36663"/>
    <cellStyle name="_입찰표지 _07.포장공(E구역) 16" xfId="36664"/>
    <cellStyle name="_입찰표지 _07.포장공(E구역) 17" xfId="36665"/>
    <cellStyle name="_입찰표지 _07.포장공(E구역) 2" xfId="7740"/>
    <cellStyle name="_입찰표지 _07.포장공(E구역) 3" xfId="36666"/>
    <cellStyle name="_입찰표지 _07.포장공(E구역) 4" xfId="36667"/>
    <cellStyle name="_입찰표지 _07.포장공(E구역) 5" xfId="36668"/>
    <cellStyle name="_입찰표지 _07.포장공(E구역) 6" xfId="36669"/>
    <cellStyle name="_입찰표지 _07.포장공(E구역) 7" xfId="36670"/>
    <cellStyle name="_입찰표지 _07.포장공(E구역) 8" xfId="36671"/>
    <cellStyle name="_입찰표지 _07.포장공(E구역) 9" xfId="36672"/>
    <cellStyle name="_입찰표지 _07.포장공(E구역)_017.포장공(하모)" xfId="36673"/>
    <cellStyle name="_입찰표지 _07.포장공(E구역)_017.포장공(하모) 2" xfId="36674"/>
    <cellStyle name="_입찰표지 _07.포장공(E구역)_017.포장공(하모) 3" xfId="36675"/>
    <cellStyle name="_입찰표지 _07.포장공(E구역)_017.포장공(하모) 4" xfId="36676"/>
    <cellStyle name="_입찰표지 _07.포장공(E구역)_017.포장공(하모) 5" xfId="36677"/>
    <cellStyle name="_입찰표지 _07.포장공(E구역)_017.포장공(하모) 6" xfId="36678"/>
    <cellStyle name="_입찰표지 _07.포장공(E구역)_017.포장공(하모) 7" xfId="36679"/>
    <cellStyle name="_입찰표지 _07.포장공(E구역)_017.포장공(하모) 8" xfId="36680"/>
    <cellStyle name="_입찰표지 _07.포장공(E구역)_04.구조물공" xfId="7741"/>
    <cellStyle name="_입찰표지 _07.포장공(E구역)_04.구조물공 2" xfId="36681"/>
    <cellStyle name="_입찰표지 _07.포장공(E구역)_04.구조물공 3" xfId="36682"/>
    <cellStyle name="_입찰표지 _07.포장공(E구역)_04.구조물공 4" xfId="36683"/>
    <cellStyle name="_입찰표지 _07.포장공(E구역)_04.구조물공 5" xfId="36684"/>
    <cellStyle name="_입찰표지 _07.포장공(E구역)_04.구조물공 6" xfId="36685"/>
    <cellStyle name="_입찰표지 _07.포장공(E구역)_04.구조물공 7" xfId="36686"/>
    <cellStyle name="_입찰표지 _07.포장공(E구역)_04.구조물공 8" xfId="36687"/>
    <cellStyle name="_입찰표지 _07.포장공(E구역)_사본 - 05.포장공" xfId="7742"/>
    <cellStyle name="_입찰표지 _07.포장공(E구역)_사본 - 05.포장공 2" xfId="36688"/>
    <cellStyle name="_입찰표지 _07.포장공(E구역)_사본 - 05.포장공 3" xfId="36689"/>
    <cellStyle name="_입찰표지 _07.포장공(E구역)_사본 - 05.포장공 4" xfId="36690"/>
    <cellStyle name="_입찰표지 _07.포장공(E구역)_사본 - 05.포장공 5" xfId="36691"/>
    <cellStyle name="_입찰표지 _07.포장공(E구역)_사본 - 05.포장공 6" xfId="36692"/>
    <cellStyle name="_입찰표지 _07.포장공(E구역)_사본 - 05.포장공 7" xfId="36693"/>
    <cellStyle name="_입찰표지 _07.포장공(E구역)_사본 - 05.포장공 8" xfId="36694"/>
    <cellStyle name="_입찰표지 _07.포장공(E구역)_포장공BOQ" xfId="7743"/>
    <cellStyle name="_입찰표지 _07.포장공(E구역)_포장공BOQ 2" xfId="36695"/>
    <cellStyle name="_입찰표지 _07.포장공(E구역)_포장공BOQ 3" xfId="36696"/>
    <cellStyle name="_입찰표지 _07.포장공(E구역)_포장공BOQ 4" xfId="36697"/>
    <cellStyle name="_입찰표지 _07.포장공(E구역)_포장공BOQ 5" xfId="36698"/>
    <cellStyle name="_입찰표지 _07.포장공(E구역)_포장공BOQ 6" xfId="36699"/>
    <cellStyle name="_입찰표지 _07.포장공(E구역)_포장공BOQ 7" xfId="36700"/>
    <cellStyle name="_입찰표지 _07.포장공(E구역)_포장공BOQ 8" xfId="36701"/>
    <cellStyle name="_입찰표지 _07.포장공(E구역)_포장수량집계" xfId="7744"/>
    <cellStyle name="_입찰표지 _07.포장공(E구역)_포장수량집계 2" xfId="36702"/>
    <cellStyle name="_입찰표지 _07.포장공(E구역)_포장수량집계 3" xfId="36703"/>
    <cellStyle name="_입찰표지 _07.포장공(E구역)_포장수량집계 4" xfId="36704"/>
    <cellStyle name="_입찰표지 _07.포장공(E구역)_포장수량집계 5" xfId="36705"/>
    <cellStyle name="_입찰표지 _07.포장공(E구역)_포장수량집계 6" xfId="36706"/>
    <cellStyle name="_입찰표지 _07.포장공(E구역)_포장수량집계 7" xfId="36707"/>
    <cellStyle name="_입찰표지 _07.포장공(E구역)_포장수량집계 8" xfId="36708"/>
    <cellStyle name="_입찰표지 _07.포장공(양마단지)" xfId="7745"/>
    <cellStyle name="_입찰표지 _07.포장공(양마단지) 10" xfId="36709"/>
    <cellStyle name="_입찰표지 _07.포장공(양마단지) 11" xfId="36710"/>
    <cellStyle name="_입찰표지 _07.포장공(양마단지) 12" xfId="36711"/>
    <cellStyle name="_입찰표지 _07.포장공(양마단지) 13" xfId="36712"/>
    <cellStyle name="_입찰표지 _07.포장공(양마단지) 14" xfId="36713"/>
    <cellStyle name="_입찰표지 _07.포장공(양마단지) 15" xfId="36714"/>
    <cellStyle name="_입찰표지 _07.포장공(양마단지) 16" xfId="36715"/>
    <cellStyle name="_입찰표지 _07.포장공(양마단지) 17" xfId="36716"/>
    <cellStyle name="_입찰표지 _07.포장공(양마단지) 2" xfId="7746"/>
    <cellStyle name="_입찰표지 _07.포장공(양마단지) 3" xfId="36717"/>
    <cellStyle name="_입찰표지 _07.포장공(양마단지) 4" xfId="36718"/>
    <cellStyle name="_입찰표지 _07.포장공(양마단지) 5" xfId="36719"/>
    <cellStyle name="_입찰표지 _07.포장공(양마단지) 6" xfId="36720"/>
    <cellStyle name="_입찰표지 _07.포장공(양마단지) 7" xfId="36721"/>
    <cellStyle name="_입찰표지 _07.포장공(양마단지) 8" xfId="36722"/>
    <cellStyle name="_입찰표지 _07.포장공(양마단지) 9" xfId="36723"/>
    <cellStyle name="_입찰표지 _07.포장공(양마단지)_017.포장공(하모)" xfId="36724"/>
    <cellStyle name="_입찰표지 _07.포장공(양마단지)_017.포장공(하모) 2" xfId="36725"/>
    <cellStyle name="_입찰표지 _07.포장공(양마단지)_017.포장공(하모) 3" xfId="36726"/>
    <cellStyle name="_입찰표지 _07.포장공(양마단지)_017.포장공(하모) 4" xfId="36727"/>
    <cellStyle name="_입찰표지 _07.포장공(양마단지)_017.포장공(하모) 5" xfId="36728"/>
    <cellStyle name="_입찰표지 _07.포장공(양마단지)_017.포장공(하모) 6" xfId="36729"/>
    <cellStyle name="_입찰표지 _07.포장공(양마단지)_017.포장공(하모) 7" xfId="36730"/>
    <cellStyle name="_입찰표지 _07.포장공(양마단지)_017.포장공(하모) 8" xfId="36731"/>
    <cellStyle name="_입찰표지 _07.포장공(양마단지)_04.구조물공" xfId="7747"/>
    <cellStyle name="_입찰표지 _07.포장공(양마단지)_04.구조물공 2" xfId="36732"/>
    <cellStyle name="_입찰표지 _07.포장공(양마단지)_04.구조물공 3" xfId="36733"/>
    <cellStyle name="_입찰표지 _07.포장공(양마단지)_04.구조물공 4" xfId="36734"/>
    <cellStyle name="_입찰표지 _07.포장공(양마단지)_04.구조물공 5" xfId="36735"/>
    <cellStyle name="_입찰표지 _07.포장공(양마단지)_04.구조물공 6" xfId="36736"/>
    <cellStyle name="_입찰표지 _07.포장공(양마단지)_04.구조물공 7" xfId="36737"/>
    <cellStyle name="_입찰표지 _07.포장공(양마단지)_04.구조물공 8" xfId="36738"/>
    <cellStyle name="_입찰표지 _07.포장공(양마단지)_사본 - 05.포장공" xfId="7748"/>
    <cellStyle name="_입찰표지 _07.포장공(양마단지)_사본 - 05.포장공 2" xfId="36739"/>
    <cellStyle name="_입찰표지 _07.포장공(양마단지)_사본 - 05.포장공 3" xfId="36740"/>
    <cellStyle name="_입찰표지 _07.포장공(양마단지)_사본 - 05.포장공 4" xfId="36741"/>
    <cellStyle name="_입찰표지 _07.포장공(양마단지)_사본 - 05.포장공 5" xfId="36742"/>
    <cellStyle name="_입찰표지 _07.포장공(양마단지)_사본 - 05.포장공 6" xfId="36743"/>
    <cellStyle name="_입찰표지 _07.포장공(양마단지)_사본 - 05.포장공 7" xfId="36744"/>
    <cellStyle name="_입찰표지 _07.포장공(양마단지)_사본 - 05.포장공 8" xfId="36745"/>
    <cellStyle name="_입찰표지 _07.포장공(양마단지)_포장공BOQ" xfId="7749"/>
    <cellStyle name="_입찰표지 _07.포장공(양마단지)_포장공BOQ 2" xfId="36746"/>
    <cellStyle name="_입찰표지 _07.포장공(양마단지)_포장공BOQ 3" xfId="36747"/>
    <cellStyle name="_입찰표지 _07.포장공(양마단지)_포장공BOQ 4" xfId="36748"/>
    <cellStyle name="_입찰표지 _07.포장공(양마단지)_포장공BOQ 5" xfId="36749"/>
    <cellStyle name="_입찰표지 _07.포장공(양마단지)_포장공BOQ 6" xfId="36750"/>
    <cellStyle name="_입찰표지 _07.포장공(양마단지)_포장공BOQ 7" xfId="36751"/>
    <cellStyle name="_입찰표지 _07.포장공(양마단지)_포장공BOQ 8" xfId="36752"/>
    <cellStyle name="_입찰표지 _07.포장공(양마단지)_포장수량집계" xfId="7750"/>
    <cellStyle name="_입찰표지 _07.포장공(양마단지)_포장수량집계 2" xfId="36753"/>
    <cellStyle name="_입찰표지 _07.포장공(양마단지)_포장수량집계 3" xfId="36754"/>
    <cellStyle name="_입찰표지 _07.포장공(양마단지)_포장수량집계 4" xfId="36755"/>
    <cellStyle name="_입찰표지 _07.포장공(양마단지)_포장수량집계 5" xfId="36756"/>
    <cellStyle name="_입찰표지 _07.포장공(양마단지)_포장수량집계 6" xfId="36757"/>
    <cellStyle name="_입찰표지 _07.포장공(양마단지)_포장수량집계 7" xfId="36758"/>
    <cellStyle name="_입찰표지 _07.포장공(양마단지)_포장수량집계 8" xfId="36759"/>
    <cellStyle name="_입찰표지 _08.부대공" xfId="7751"/>
    <cellStyle name="_입찰표지 _08.부대공 2" xfId="7752"/>
    <cellStyle name="_입찰표지 _08.부대공 3" xfId="36760"/>
    <cellStyle name="_입찰표지 _08.부대공 4" xfId="36761"/>
    <cellStyle name="_입찰표지 _08.부대공 5" xfId="36762"/>
    <cellStyle name="_입찰표지 _08.부대공 6" xfId="36763"/>
    <cellStyle name="_입찰표지 _08.부대공 7" xfId="36764"/>
    <cellStyle name="_입찰표지 _08.부대공 8" xfId="36765"/>
    <cellStyle name="_입찰표지 _08.부대공(B구역)" xfId="7753"/>
    <cellStyle name="_입찰표지 _08.부대공(B구역) 2" xfId="7754"/>
    <cellStyle name="_입찰표지 _08.부대공(B구역) 3" xfId="36766"/>
    <cellStyle name="_입찰표지 _08.부대공(B구역) 4" xfId="36767"/>
    <cellStyle name="_입찰표지 _08.부대공(B구역) 5" xfId="36768"/>
    <cellStyle name="_입찰표지 _08.부대공(B구역) 6" xfId="36769"/>
    <cellStyle name="_입찰표지 _08.부대공(B구역) 7" xfId="36770"/>
    <cellStyle name="_입찰표지 _08.부대공(B구역) 8" xfId="36771"/>
    <cellStyle name="_입찰표지 _08.부대공(D구역)" xfId="7755"/>
    <cellStyle name="_입찰표지 _08.부대공(D구역) 2" xfId="7756"/>
    <cellStyle name="_입찰표지 _08.부대공(D구역) 3" xfId="36772"/>
    <cellStyle name="_입찰표지 _08.부대공(D구역) 4" xfId="36773"/>
    <cellStyle name="_입찰표지 _08.부대공(D구역) 5" xfId="36774"/>
    <cellStyle name="_입찰표지 _08.부대공(D구역) 6" xfId="36775"/>
    <cellStyle name="_입찰표지 _08.부대공(D구역) 7" xfId="36776"/>
    <cellStyle name="_입찰표지 _08.부대공(D구역) 8" xfId="36777"/>
    <cellStyle name="_입찰표지 _08_부대공" xfId="36778"/>
    <cellStyle name="_입찰표지 _08_부대공_OS_3 관부설공1" xfId="36779"/>
    <cellStyle name="_입찰표지 _08_부대공_OS_3 관부설공1_3 관부설공" xfId="36780"/>
    <cellStyle name="_입찰표지 _08_부대공_OS_3 관부설공1_3 관부설공-1" xfId="36781"/>
    <cellStyle name="_입찰표지 _08_부대공_우수3_관부설공●" xfId="36782"/>
    <cellStyle name="_입찰표지 _08_부대공_우수3_관부설공●_03-관부설공" xfId="36783"/>
    <cellStyle name="_입찰표지 _1.7 부대공" xfId="7757"/>
    <cellStyle name="_입찰표지 _10_부대공1" xfId="36784"/>
    <cellStyle name="_입찰표지 _10_부대공1_OS_3 관부설공1" xfId="36785"/>
    <cellStyle name="_입찰표지 _10_부대공1_OS_3 관부설공1_3 관부설공" xfId="36786"/>
    <cellStyle name="_입찰표지 _10_부대공1_OS_3 관부설공1_3 관부설공-1" xfId="36787"/>
    <cellStyle name="_입찰표지 _10_부대공1_우수3_관부설공●" xfId="36788"/>
    <cellStyle name="_입찰표지 _10_부대공1_우수3_관부설공●_03-관부설공" xfId="36789"/>
    <cellStyle name="_입찰표지 _2.7 부대공(금산)" xfId="7758"/>
    <cellStyle name="_입찰표지 _2.7 부대공(후곤)" xfId="7759"/>
    <cellStyle name="_입찰표지 _2003년실행양식" xfId="7760"/>
    <cellStyle name="_입찰표지 _2003년실행양식_4.추진공(공암)" xfId="7761"/>
    <cellStyle name="_입찰표지 _2003년실행양식_4.추진공(공암SAMPLE" xfId="7762"/>
    <cellStyle name="_입찰표지 _2003년실행양식_4.추진공(서산)" xfId="7763"/>
    <cellStyle name="_입찰표지 _2003년실행양식_4.추진공(읍내)" xfId="7764"/>
    <cellStyle name="_입찰표지 _2003년실행양식_4.추진공(추부)" xfId="7765"/>
    <cellStyle name="_입찰표지 _2003년실행양식_4.추진공(황간)" xfId="7766"/>
    <cellStyle name="_입찰표지 _2003년실행양식_영동군추진가시설수량" xfId="7767"/>
    <cellStyle name="_입찰표지 _2003년실행양식0" xfId="7768"/>
    <cellStyle name="_입찰표지 _2003년실행양식0_4.추진공(공암)" xfId="7769"/>
    <cellStyle name="_입찰표지 _2003년실행양식0_4.추진공(공암SAMPLE" xfId="7770"/>
    <cellStyle name="_입찰표지 _2003년실행양식0_4.추진공(서산)" xfId="7771"/>
    <cellStyle name="_입찰표지 _2003년실행양식0_4.추진공(읍내)" xfId="7772"/>
    <cellStyle name="_입찰표지 _2003년실행양식0_4.추진공(추부)" xfId="7773"/>
    <cellStyle name="_입찰표지 _2003년실행양식0_4.추진공(황간)" xfId="7774"/>
    <cellStyle name="_입찰표지 _2003년실행양식0_영동군추진가시설수량" xfId="7775"/>
    <cellStyle name="_입찰표지 _2003년실행양식-1" xfId="7776"/>
    <cellStyle name="_입찰표지 _2003년실행양식-1_4.추진공(공암)" xfId="7777"/>
    <cellStyle name="_입찰표지 _2003년실행양식-1_4.추진공(공암SAMPLE" xfId="7778"/>
    <cellStyle name="_입찰표지 _2003년실행양식-1_4.추진공(서산)" xfId="7779"/>
    <cellStyle name="_입찰표지 _2003년실행양식-1_4.추진공(읍내)" xfId="7780"/>
    <cellStyle name="_입찰표지 _2003년실행양식-1_4.추진공(추부)" xfId="7781"/>
    <cellStyle name="_입찰표지 _2003년실행양식-1_4.추진공(황간)" xfId="7782"/>
    <cellStyle name="_입찰표지 _2003년실행양식-1_영동군추진가시설수량" xfId="7783"/>
    <cellStyle name="_입찰표지 _2-4.맨홀토공" xfId="7784"/>
    <cellStyle name="_입찰표지 _2-4.맨홀토공 2" xfId="7785"/>
    <cellStyle name="_입찰표지 _2-4.맨홀토공 3" xfId="36790"/>
    <cellStyle name="_입찰표지 _2-4.맨홀토공 4" xfId="36791"/>
    <cellStyle name="_입찰표지 _2-4.맨홀토공 5" xfId="36792"/>
    <cellStyle name="_입찰표지 _2-4.맨홀토공 6" xfId="36793"/>
    <cellStyle name="_입찰표지 _2-4.맨홀토공 7" xfId="36794"/>
    <cellStyle name="_입찰표지 _2-4.맨홀토공 8" xfId="36795"/>
    <cellStyle name="_입찰표지 _2-4.맨홀토공_00.배수설비공" xfId="7786"/>
    <cellStyle name="_입찰표지 _2-4.맨홀토공_00.배수설비공 2" xfId="36796"/>
    <cellStyle name="_입찰표지 _2-4.맨홀토공_00.배수설비공 3" xfId="36797"/>
    <cellStyle name="_입찰표지 _2-4.맨홀토공_00.배수설비공 4" xfId="36798"/>
    <cellStyle name="_입찰표지 _2-4.맨홀토공_00.배수설비공 5" xfId="36799"/>
    <cellStyle name="_입찰표지 _2-4.맨홀토공_00.배수설비공 6" xfId="36800"/>
    <cellStyle name="_입찰표지 _2-4.맨홀토공_00.배수설비공 7" xfId="36801"/>
    <cellStyle name="_입찰표지 _2-4.맨홀토공_00.배수설비공 8" xfId="36802"/>
    <cellStyle name="_입찰표지 _2-4.맨홀토공_013.관로공(일과)" xfId="7787"/>
    <cellStyle name="_입찰표지 _2-4.맨홀토공_013.관로공(일과) 2" xfId="36803"/>
    <cellStyle name="_입찰표지 _2-4.맨홀토공_013.관로공(일과) 3" xfId="36804"/>
    <cellStyle name="_입찰표지 _2-4.맨홀토공_013.관로공(일과) 4" xfId="36805"/>
    <cellStyle name="_입찰표지 _2-4.맨홀토공_013.관로공(일과) 5" xfId="36806"/>
    <cellStyle name="_입찰표지 _2-4.맨홀토공_013.관로공(일과) 6" xfId="36807"/>
    <cellStyle name="_입찰표지 _2-4.맨홀토공_013.관로공(일과) 7" xfId="36808"/>
    <cellStyle name="_입찰표지 _2-4.맨홀토공_013.관로공(일과) 8" xfId="36809"/>
    <cellStyle name="_입찰표지 _2-4.맨홀토공_013.관로공(화순)" xfId="7788"/>
    <cellStyle name="_입찰표지 _2-4.맨홀토공_013.관로공(화순) 2" xfId="36810"/>
    <cellStyle name="_입찰표지 _2-4.맨홀토공_013.관로공(화순) 3" xfId="36811"/>
    <cellStyle name="_입찰표지 _2-4.맨홀토공_013.관로공(화순) 4" xfId="36812"/>
    <cellStyle name="_입찰표지 _2-4.맨홀토공_013.관로공(화순) 5" xfId="36813"/>
    <cellStyle name="_입찰표지 _2-4.맨홀토공_013.관로공(화순) 6" xfId="36814"/>
    <cellStyle name="_입찰표지 _2-4.맨홀토공_013.관로공(화순) 7" xfId="36815"/>
    <cellStyle name="_입찰표지 _2-4.맨홀토공_013.관로공(화순) 8" xfId="36816"/>
    <cellStyle name="_입찰표지 _2-4.맨홀토공_02.토공" xfId="7789"/>
    <cellStyle name="_입찰표지 _2-4.맨홀토공_02.토공 2" xfId="36817"/>
    <cellStyle name="_입찰표지 _2-4.맨홀토공_02.토공 3" xfId="36818"/>
    <cellStyle name="_입찰표지 _2-4.맨홀토공_02.토공 4" xfId="36819"/>
    <cellStyle name="_입찰표지 _2-4.맨홀토공_02.토공 5" xfId="36820"/>
    <cellStyle name="_입찰표지 _2-4.맨홀토공_02.토공 6" xfId="36821"/>
    <cellStyle name="_입찰표지 _2-4.맨홀토공_02.토공 7" xfId="36822"/>
    <cellStyle name="_입찰표지 _2-4.맨홀토공_02.토공 8" xfId="36823"/>
    <cellStyle name="_입찰표지 _2-4.맨홀토공_03.관로공" xfId="7790"/>
    <cellStyle name="_입찰표지 _2-4.맨홀토공_03.관로공 2" xfId="36824"/>
    <cellStyle name="_입찰표지 _2-4.맨홀토공_03.관로공 3" xfId="36825"/>
    <cellStyle name="_입찰표지 _2-4.맨홀토공_03.관로공 4" xfId="36826"/>
    <cellStyle name="_입찰표지 _2-4.맨홀토공_03.관로공 5" xfId="36827"/>
    <cellStyle name="_입찰표지 _2-4.맨홀토공_03.관로공 6" xfId="36828"/>
    <cellStyle name="_입찰표지 _2-4.맨홀토공_03.관로공 7" xfId="36829"/>
    <cellStyle name="_입찰표지 _2-4.맨홀토공_03.관로공 8" xfId="36830"/>
    <cellStyle name="_입찰표지 _2-4.맨홀토공_관로공BOQ" xfId="7791"/>
    <cellStyle name="_입찰표지 _2-4.맨홀토공_관로공BOQ 2" xfId="36831"/>
    <cellStyle name="_입찰표지 _2-4.맨홀토공_관로공BOQ 3" xfId="36832"/>
    <cellStyle name="_입찰표지 _2-4.맨홀토공_관로공BOQ 4" xfId="36833"/>
    <cellStyle name="_입찰표지 _2-4.맨홀토공_관로공BOQ 5" xfId="36834"/>
    <cellStyle name="_입찰표지 _2-4.맨홀토공_관로공BOQ 6" xfId="36835"/>
    <cellStyle name="_입찰표지 _2-4.맨홀토공_관로공BOQ 7" xfId="36836"/>
    <cellStyle name="_입찰표지 _2-4.맨홀토공_관로공BOQ 8" xfId="36837"/>
    <cellStyle name="_입찰표지 _2-4.맨홀토공_관로수량집계" xfId="7792"/>
    <cellStyle name="_입찰표지 _2-4.맨홀토공_관로수량집계 2" xfId="36838"/>
    <cellStyle name="_입찰표지 _2-4.맨홀토공_관로수량집계 3" xfId="36839"/>
    <cellStyle name="_입찰표지 _2-4.맨홀토공_관로수량집계 4" xfId="36840"/>
    <cellStyle name="_입찰표지 _2-4.맨홀토공_관로수량집계 5" xfId="36841"/>
    <cellStyle name="_입찰표지 _2-4.맨홀토공_관로수량집계 6" xfId="36842"/>
    <cellStyle name="_입찰표지 _2-4.맨홀토공_관로수량집계 7" xfId="36843"/>
    <cellStyle name="_입찰표지 _2-4.맨홀토공_관로수량집계 8" xfId="36844"/>
    <cellStyle name="_입찰표지 _2-4.맨홀토공_내역적용수량" xfId="7793"/>
    <cellStyle name="_입찰표지 _2-4.맨홀토공_내역적용수량 2" xfId="36845"/>
    <cellStyle name="_입찰표지 _2-4.맨홀토공_내역적용수량 3" xfId="36846"/>
    <cellStyle name="_입찰표지 _2-4.맨홀토공_내역적용수량 4" xfId="36847"/>
    <cellStyle name="_입찰표지 _2-4.맨홀토공_내역적용수량 5" xfId="36848"/>
    <cellStyle name="_입찰표지 _2-4.맨홀토공_내역적용수량 6" xfId="36849"/>
    <cellStyle name="_입찰표지 _2-4.맨홀토공_내역적용수량 7" xfId="36850"/>
    <cellStyle name="_입찰표지 _2-4.맨홀토공_내역적용수량 8" xfId="36851"/>
    <cellStyle name="_입찰표지 _3-맨홀토공" xfId="36852"/>
    <cellStyle name="_입찰표지 _4.구조물공" xfId="7794"/>
    <cellStyle name="_입찰표지 _4.구조물공1" xfId="7795"/>
    <cellStyle name="_입찰표지 _4.추진공(공암)" xfId="7796"/>
    <cellStyle name="_입찰표지 _4.추진공(공암SAMPLE" xfId="7797"/>
    <cellStyle name="_입찰표지 _4.추진공(서산)" xfId="7798"/>
    <cellStyle name="_입찰표지 _4.추진공(읍내)" xfId="7799"/>
    <cellStyle name="_입찰표지 _4.추진공(추부)" xfId="7800"/>
    <cellStyle name="_입찰표지 _4.추진공(황간)" xfId="7801"/>
    <cellStyle name="_입찰표지 _4+565플륨관" xfId="36853"/>
    <cellStyle name="_입찰표지 _5.부대공(전체)-1" xfId="36854"/>
    <cellStyle name="_입찰표지 _6.1부대수량(작업)" xfId="36855"/>
    <cellStyle name="_입찰표지 _6.1부대수량(작업)2" xfId="36856"/>
    <cellStyle name="_입찰표지 _6.부대공(A-LINE)" xfId="36857"/>
    <cellStyle name="_입찰표지 _6.부대공(B)-1" xfId="36858"/>
    <cellStyle name="_입찰표지 _6.부대공(하남)-1" xfId="36859"/>
    <cellStyle name="_입찰표지 _7.부대공(B)-1" xfId="36860"/>
    <cellStyle name="_입찰표지 _7.부대공(샘플-0728)" xfId="36861"/>
    <cellStyle name="_입찰표지 _8.부대공(A)" xfId="36862"/>
    <cellStyle name="_입찰표지 _8.부대공(삼랑진)" xfId="36863"/>
    <cellStyle name="_입찰표지 _8.부대공(삼랑진)_6.부대공(A-LINE)" xfId="36864"/>
    <cellStyle name="_입찰표지 _8.부대공(삼랑진)_6.부대공(B)-1" xfId="36865"/>
    <cellStyle name="_입찰표지 _8.부대공(삼랑진)_7.부대공(B)-1" xfId="36866"/>
    <cellStyle name="_입찰표지 _8.부대공(삼랑진)_7.부대공(샘플-0728)" xfId="36867"/>
    <cellStyle name="_입찰표지 _8.부대공(삼랑진)_9.가물막이B-TYPE" xfId="36868"/>
    <cellStyle name="_입찰표지 _8.부대공(삼랑진)_Book2" xfId="36869"/>
    <cellStyle name="_입찰표지 _8.부대공(삼랑진)_교량매달기단위수량" xfId="36870"/>
    <cellStyle name="_입찰표지 _8+120~455암요청" xfId="36871"/>
    <cellStyle name="_입찰표지 _9.가물막이B-TYPE" xfId="36872"/>
    <cellStyle name="_입찰표지 _Book1" xfId="36873"/>
    <cellStyle name="_입찰표지 _Book1_6.부대공(A-LINE)" xfId="36874"/>
    <cellStyle name="_입찰표지 _Book1_6.부대공(A-LINE)_6.부대공(A-LINE)" xfId="36875"/>
    <cellStyle name="_입찰표지 _Book1_6.부대공(A-LINE)_7.부대공(B)-1" xfId="36876"/>
    <cellStyle name="_입찰표지 _Book1_6.부대공(A-LINE)_7.부대공(샘플-0728)" xfId="36877"/>
    <cellStyle name="_입찰표지 _Book1_6.부대공(A-LINE)_9.가물막이B-TYPE" xfId="36878"/>
    <cellStyle name="_입찰표지 _Book1_6.부대공(A-LINE)_Book2" xfId="36879"/>
    <cellStyle name="_입찰표지 _Book1_8.부대공(삼랑진)" xfId="36880"/>
    <cellStyle name="_입찰표지 _Book1_8.부대공(삼랑진)_6.부대공(A-LINE)" xfId="36881"/>
    <cellStyle name="_입찰표지 _Book1_8.부대공(삼랑진)_7.부대공(B)-1" xfId="36882"/>
    <cellStyle name="_입찰표지 _Book1_8.부대공(삼랑진)_7.부대공(샘플-0728)" xfId="36883"/>
    <cellStyle name="_입찰표지 _Book1_8.부대공(삼랑진)_9.가물막이B-TYPE" xfId="36884"/>
    <cellStyle name="_입찰표지 _Book1_8.부대공(삼랑진)_Book2" xfId="36885"/>
    <cellStyle name="_입찰표지 _Book1_면벽설치수량" xfId="36886"/>
    <cellStyle name="_입찰표지 _Book1_면벽설치수량_6.부대공(A-LINE)" xfId="36887"/>
    <cellStyle name="_입찰표지 _Book1_면벽설치수량_7.부대공(B)-1" xfId="36888"/>
    <cellStyle name="_입찰표지 _Book1_면벽설치수량_7.부대공(샘플-0728)" xfId="36889"/>
    <cellStyle name="_입찰표지 _Book1_면벽설치수량_9.가물막이B-TYPE" xfId="36890"/>
    <cellStyle name="_입찰표지 _Book1_면벽설치수량_Book2" xfId="36891"/>
    <cellStyle name="_입찰표지 _Book11" xfId="36892"/>
    <cellStyle name="_입찰표지 _Book2" xfId="36893"/>
    <cellStyle name="_입찰표지 _BOX관보호공" xfId="36894"/>
    <cellStyle name="_입찰표지 _H-S1-1.토   공" xfId="36895"/>
    <cellStyle name="_입찰표지 _H-S1-1.토   공 2" xfId="36896"/>
    <cellStyle name="_입찰표지 _H-S1-5.부대공" xfId="36897"/>
    <cellStyle name="_입찰표지 _H-S1-5.부대공_부대공(A-0 LINE)" xfId="36898"/>
    <cellStyle name="_입찰표지 _H-S1-5.부대공_부대공(A-1 LINE)" xfId="36899"/>
    <cellStyle name="_입찰표지 _H-S1-5.부대공_부대공(A-3 LINE)" xfId="36900"/>
    <cellStyle name="_입찰표지 _H-S1-5.부대공_부대공(B-0 LINE)" xfId="36901"/>
    <cellStyle name="_입찰표지 _H-S1-5.부대공_부대공(B-2 LINE)" xfId="36902"/>
    <cellStyle name="_입찰표지 _IC암판정요청" xfId="36903"/>
    <cellStyle name="_입찰표지 _IC암판정요청_감독사무원반영" xfId="36904"/>
    <cellStyle name="_입찰표지 _IC암판정요청_감독사무원반영_방음벽수량산출(변경))" xfId="36905"/>
    <cellStyle name="_입찰표지 _IC암판정요청_감독사무원반영_부대공집계" xfId="36906"/>
    <cellStyle name="_입찰표지 _IC암판정요청_경북선철도여건보고" xfId="36907"/>
    <cellStyle name="_입찰표지 _IC암판정요청_경북선철도여건보고_방음벽수량산출(변경))" xfId="36908"/>
    <cellStyle name="_입찰표지 _IC암판정요청_경북선철도여건보고_방음벽수량산출(변경))_방음벽수량산출(변경))" xfId="36909"/>
    <cellStyle name="_입찰표지 _IC암판정요청_경북선철도여건보고_방음벽수량산출(변경))_부대공집계" xfId="36910"/>
    <cellStyle name="_입찰표지 _IC암판정요청_방음벽수량산출(변경))" xfId="36911"/>
    <cellStyle name="_입찰표지 _IC암판정요청_방음벽수량산출(변경))_방음벽수량산출(변경))" xfId="36912"/>
    <cellStyle name="_입찰표지 _IC암판정요청_방음벽수량산출(변경))_부대공집계" xfId="36913"/>
    <cellStyle name="_입찰표지 _IC암판정요청_성심원" xfId="36914"/>
    <cellStyle name="_입찰표지 _IC암판정요청_성심원_실정보고" xfId="36915"/>
    <cellStyle name="_입찰표지 _IC암판정요청_성심원_실정보고(설계과장)" xfId="36916"/>
    <cellStyle name="_입찰표지 _IC암판정요청_성심원_여건보고" xfId="36917"/>
    <cellStyle name="_입찰표지 _IC암판정요청_세로줄눈방청도장" xfId="36918"/>
    <cellStyle name="_입찰표지 _IC암판정요청_세로줄눈방청도장_방음벽수량산출(변경))" xfId="36919"/>
    <cellStyle name="_입찰표지 _IC암판정요청_세로줄눈방청도장_방음벽수량산출(변경))_방음벽수량산출(변경))" xfId="36920"/>
    <cellStyle name="_입찰표지 _IC암판정요청_세로줄눈방청도장_방음벽수량산출(변경))_부대공집계" xfId="36921"/>
    <cellStyle name="_입찰표지 _IC암판정요청_실정보고(STA(1)(1).0+800~1+100)" xfId="36922"/>
    <cellStyle name="_입찰표지 _IC암판정요청_실정보고(STA(1)(1).0+800~1+100)_실정보고" xfId="36923"/>
    <cellStyle name="_입찰표지 _IC암판정요청_실정보고(STA(1)(1).0+800~1+100)_실정보고(설계과장)" xfId="36924"/>
    <cellStyle name="_입찰표지 _IC암판정요청_실정보고(STA(1)(1).0+800~1+100)_여건보고" xfId="36925"/>
    <cellStyle name="_입찰표지 _IC암판정요청_페기물처리" xfId="36926"/>
    <cellStyle name="_입찰표지 _IC암판정요청_페기물처리_방음벽수량산출(변경))" xfId="36927"/>
    <cellStyle name="_입찰표지 _IC암판정요청_페기물처리_부대공집계" xfId="36928"/>
    <cellStyle name="_입찰표지 _IC암판정요청_플륨관신설(자문단)" xfId="36929"/>
    <cellStyle name="_입찰표지 _IC암판정요청_플륨관신설(자문단)_감독사무원반영" xfId="36930"/>
    <cellStyle name="_입찰표지 _IC암판정요청_플륨관신설(자문단)_감독사무원반영_방음벽수량산출(변경))" xfId="36931"/>
    <cellStyle name="_입찰표지 _IC암판정요청_플륨관신설(자문단)_감독사무원반영_부대공집계" xfId="36932"/>
    <cellStyle name="_입찰표지 _IC암판정요청_플륨관신설(자문단)_방음벽수량산출(변경))" xfId="36933"/>
    <cellStyle name="_입찰표지 _IC암판정요청_플륨관신설(자문단)_방음벽수량산출(변경))_방음벽수량산출(변경))" xfId="36934"/>
    <cellStyle name="_입찰표지 _IC암판정요청_플륨관신설(자문단)_방음벽수량산출(변경))_부대공집계" xfId="36935"/>
    <cellStyle name="_입찰표지 _JE-01-1.토   공" xfId="36936"/>
    <cellStyle name="_입찰표지 _JE-01-1.토   공 2" xfId="36937"/>
    <cellStyle name="_입찰표지 _JE-01-1.토   공_JW-01-1.토   공" xfId="36938"/>
    <cellStyle name="_입찰표지 _JE-01-1.토   공_JW-01-1.토   공 2" xfId="36939"/>
    <cellStyle name="_입찰표지 _JW-01-1.토   공" xfId="36940"/>
    <cellStyle name="_입찰표지 _JW-01-1.토   공 2" xfId="36941"/>
    <cellStyle name="_입찰표지 _JW-04-1.토   공" xfId="36942"/>
    <cellStyle name="_입찰표지 _JW-04-1.토   공 2" xfId="36943"/>
    <cellStyle name="_입찰표지 _JW-04-1.토   공_JW-01-1.토   공" xfId="36944"/>
    <cellStyle name="_입찰표지 _JW-04-1.토   공_JW-01-1.토   공 2" xfId="36945"/>
    <cellStyle name="_입찰표지 _OS_3 관부설공1" xfId="36946"/>
    <cellStyle name="_입찰표지 _OS_3 관부설공1_3 관부설공" xfId="36947"/>
    <cellStyle name="_입찰표지 _OS_3 관부설공1_3 관부설공-1" xfId="36948"/>
    <cellStyle name="_입찰표지 _SCW가시설(중촌1교)실정보고" xfId="36949"/>
    <cellStyle name="_입찰표지 _SCW가시설(중촌1교)실정보고_5.06가드레일(변경)권영구" xfId="36950"/>
    <cellStyle name="_입찰표지 _SCW가시설(중촌1교)실정보고_방음벽수량산출(변경))" xfId="36951"/>
    <cellStyle name="_입찰표지 _SCW가시설(중촌1교)실정보고_부대공집계" xfId="36952"/>
    <cellStyle name="_입찰표지 _SCW가시설(중촌1교)실정보고_실정보고" xfId="36953"/>
    <cellStyle name="_입찰표지 _SCW가시설(중촌1교)실정보고_실정보고(설계과장)" xfId="36954"/>
    <cellStyle name="_입찰표지 _SCW가시설(중촌1교)실정보고_여건보고" xfId="36955"/>
    <cellStyle name="_입찰표지 _SCW가시설(중촌1교)실정보고_영업소변경(변경)" xfId="36956"/>
    <cellStyle name="_입찰표지 _SCW가시설(중촌1교)실정보고_지산교A1보강토(여건보고)" xfId="36957"/>
    <cellStyle name="_입찰표지 _감독사무원반영" xfId="36958"/>
    <cellStyle name="_입찰표지 _감독사무원반영_방음벽수량산출(변경))" xfId="36959"/>
    <cellStyle name="_입찰표지 _감독사무원반영_부대공집계" xfId="36960"/>
    <cellStyle name="_입찰표지 _경북선철도여건보고" xfId="36961"/>
    <cellStyle name="_입찰표지 _경북선철도여건보고_방음벽수량산출(변경))" xfId="36962"/>
    <cellStyle name="_입찰표지 _경북선철도여건보고_방음벽수량산출(변경))_방음벽수량산출(변경))" xfId="36963"/>
    <cellStyle name="_입찰표지 _경북선철도여건보고_방음벽수량산출(변경))_부대공집계" xfId="36964"/>
    <cellStyle name="_입찰표지 _곡관보호공위치조서" xfId="36965"/>
    <cellStyle name="_입찰표지 _곡관보호공위치조서_6.부대공(A-LINE)" xfId="36966"/>
    <cellStyle name="_입찰표지 _곡관보호공위치조서_6.부대공(A-LINE)_6.부대공(A-LINE)" xfId="36967"/>
    <cellStyle name="_입찰표지 _곡관보호공위치조서_6.부대공(A-LINE)_7.부대공(B)-1" xfId="36968"/>
    <cellStyle name="_입찰표지 _곡관보호공위치조서_6.부대공(A-LINE)_7.부대공(샘플-0728)" xfId="36969"/>
    <cellStyle name="_입찰표지 _곡관보호공위치조서_6.부대공(A-LINE)_9.가물막이B-TYPE" xfId="36970"/>
    <cellStyle name="_입찰표지 _곡관보호공위치조서_6.부대공(A-LINE)_Book2" xfId="36971"/>
    <cellStyle name="_입찰표지 _곡관보호공위치조서_8.부대공(삼랑진)" xfId="36972"/>
    <cellStyle name="_입찰표지 _곡관보호공위치조서_8.부대공(삼랑진)_6.부대공(A-LINE)" xfId="36973"/>
    <cellStyle name="_입찰표지 _곡관보호공위치조서_8.부대공(삼랑진)_7.부대공(B)-1" xfId="36974"/>
    <cellStyle name="_입찰표지 _곡관보호공위치조서_8.부대공(삼랑진)_7.부대공(샘플-0728)" xfId="36975"/>
    <cellStyle name="_입찰표지 _곡관보호공위치조서_8.부대공(삼랑진)_9.가물막이B-TYPE" xfId="36976"/>
    <cellStyle name="_입찰표지 _곡관보호공위치조서_8.부대공(삼랑진)_Book2" xfId="36977"/>
    <cellStyle name="_입찰표지 _곡관보호공위치조서_면벽설치수량" xfId="36978"/>
    <cellStyle name="_입찰표지 _곡관보호공위치조서_면벽설치수량_6.부대공(A-LINE)" xfId="36979"/>
    <cellStyle name="_입찰표지 _곡관보호공위치조서_면벽설치수량_7.부대공(B)-1" xfId="36980"/>
    <cellStyle name="_입찰표지 _곡관보호공위치조서_면벽설치수량_7.부대공(샘플-0728)" xfId="36981"/>
    <cellStyle name="_입찰표지 _곡관보호공위치조서_면벽설치수량_9.가물막이B-TYPE" xfId="36982"/>
    <cellStyle name="_입찰표지 _곡관보호공위치조서_면벽설치수량_Book2" xfId="36983"/>
    <cellStyle name="_입찰표지 _공문" xfId="36984"/>
    <cellStyle name="_입찰표지 _공문_실정보고" xfId="36985"/>
    <cellStyle name="_입찰표지 _공문_실정보고(설계과장)" xfId="36986"/>
    <cellStyle name="_입찰표지 _공문_여건보고" xfId="36987"/>
    <cellStyle name="_입찰표지 _교량매달기단위수량" xfId="36988"/>
    <cellStyle name="_입찰표지 _김정자 부체도로 신설" xfId="36989"/>
    <cellStyle name="_입찰표지 _김정자 부체도로 신설_실정보고" xfId="36990"/>
    <cellStyle name="_입찰표지 _김정자 부체도로 신설_실정보고(설계과장)" xfId="36991"/>
    <cellStyle name="_입찰표지 _김정자 부체도로 신설_여건보고" xfId="36992"/>
    <cellStyle name="_입찰표지 _면벽설치" xfId="36993"/>
    <cellStyle name="_입찰표지 _면벽설치_6.부대공(A-LINE)" xfId="36994"/>
    <cellStyle name="_입찰표지 _면벽설치_6.부대공(B)-1" xfId="36995"/>
    <cellStyle name="_입찰표지 _면벽설치_7.부대공(B)-1" xfId="36996"/>
    <cellStyle name="_입찰표지 _면벽설치_7.부대공(샘플-0728)" xfId="36997"/>
    <cellStyle name="_입찰표지 _면벽설치_9.가물막이B-TYPE" xfId="36998"/>
    <cellStyle name="_입찰표지 _면벽설치_Book2" xfId="36999"/>
    <cellStyle name="_입찰표지 _발주내역" xfId="37000"/>
    <cellStyle name="_입찰표지 _발주내역_03년전체내역1(3월)" xfId="37001"/>
    <cellStyle name="_입찰표지 _발주내역_3월기성내역" xfId="37002"/>
    <cellStyle name="_입찰표지 _발주내역_3월기성내역_03년전체내역1(3월)" xfId="37003"/>
    <cellStyle name="_입찰표지 _발주내역_3월기성내역_감독사무원반영" xfId="37004"/>
    <cellStyle name="_입찰표지 _발주내역_3월기성내역_감독사무원반영_방음벽수량산출(변경))" xfId="37005"/>
    <cellStyle name="_입찰표지 _발주내역_3월기성내역_감독사무원반영_부대공집계" xfId="37006"/>
    <cellStyle name="_입찰표지 _발주내역_3월기성내역_방음벽수량산출(변경))" xfId="37007"/>
    <cellStyle name="_입찰표지 _발주내역_3월기성내역_방음벽수량산출(변경))_방음벽수량산출(변경))" xfId="37008"/>
    <cellStyle name="_입찰표지 _발주내역_3월기성내역_방음벽수량산출(변경))_부대공집계" xfId="37009"/>
    <cellStyle name="_입찰표지 _발주내역_3월기성내역_부대공집계" xfId="37010"/>
    <cellStyle name="_입찰표지 _발주내역_3월기성내역_설계변경산출" xfId="37011"/>
    <cellStyle name="_입찰표지 _발주내역_3월기성내역_설계변경산출_03년전체내역1(3월)" xfId="37012"/>
    <cellStyle name="_입찰표지 _발주내역_3월기성내역_설계변경산출_9공구대우통신관로" xfId="37013"/>
    <cellStyle name="_입찰표지 _발주내역_3월기성내역_설계변경산출_9공구대우통신관로_03년전체내역1(3월)" xfId="37014"/>
    <cellStyle name="_입찰표지 _발주내역_3월기성내역_설계변경산출_통신관로(9공구)" xfId="37015"/>
    <cellStyle name="_입찰표지 _발주내역_3월기성내역_설계변경산출_통신관로(9공구)_03년전체내역1(3월)" xfId="37016"/>
    <cellStyle name="_입찰표지 _발주내역_3월기성내역_실정보고" xfId="37017"/>
    <cellStyle name="_입찰표지 _발주내역_3월기성내역_실정보고(설계과장)" xfId="37018"/>
    <cellStyle name="_입찰표지 _발주내역_3월기성내역_여건보고" xfId="37019"/>
    <cellStyle name="_입찰표지 _발주내역_3월기성내역_역곡리배수시설변경" xfId="37020"/>
    <cellStyle name="_입찰표지 _발주내역_3월기성내역_역곡리배수시설변경_방음벽수량산출(변경))" xfId="37021"/>
    <cellStyle name="_입찰표지 _발주내역_3월기성내역_역곡리배수시설변경_부대공집계" xfId="37022"/>
    <cellStyle name="_입찰표지 _발주내역_3월기성내역_지산교A1보강토(여건보고)" xfId="37023"/>
    <cellStyle name="_입찰표지 _발주내역_4+565플륨관" xfId="37024"/>
    <cellStyle name="_입찰표지 _발주내역_4월기성내역" xfId="37025"/>
    <cellStyle name="_입찰표지 _발주내역_4월기성내역_방음벽수량산출(변경))" xfId="37026"/>
    <cellStyle name="_입찰표지 _발주내역_4월기성내역_방음벽수량산출(변경))_방음벽수량산출(변경))" xfId="37027"/>
    <cellStyle name="_입찰표지 _발주내역_4월기성내역_방음벽수량산출(변경))_부대공집계" xfId="37028"/>
    <cellStyle name="_입찰표지 _발주내역_4월기성내역_부대공집계" xfId="37029"/>
    <cellStyle name="_입찰표지 _발주내역_4월기성내역_실정보고" xfId="37030"/>
    <cellStyle name="_입찰표지 _발주내역_4월기성내역_실정보고(설계과장)" xfId="37031"/>
    <cellStyle name="_입찰표지 _발주내역_4월기성내역_여건보고" xfId="37032"/>
    <cellStyle name="_입찰표지 _발주내역_4월기성내역_지산교A1보강토(여건보고)" xfId="37033"/>
    <cellStyle name="_입찰표지 _발주내역_5월기성내역" xfId="37034"/>
    <cellStyle name="_입찰표지 _발주내역_5월기성내역_03년전체내역1(3월)" xfId="37035"/>
    <cellStyle name="_입찰표지 _발주내역_5월기성내역_방음벽수량산출(변경))" xfId="37036"/>
    <cellStyle name="_입찰표지 _발주내역_5월기성내역_방음벽수량산출(변경))_방음벽수량산출(변경))" xfId="37037"/>
    <cellStyle name="_입찰표지 _발주내역_5월기성내역_방음벽수량산출(변경))_부대공집계" xfId="37038"/>
    <cellStyle name="_입찰표지 _발주내역_5월기성내역_부대공집계" xfId="37039"/>
    <cellStyle name="_입찰표지 _발주내역_5월기성내역_설계변경산출" xfId="37040"/>
    <cellStyle name="_입찰표지 _발주내역_5월기성내역_설계변경산출_03년전체내역1(3월)" xfId="37041"/>
    <cellStyle name="_입찰표지 _발주내역_5월기성내역_설계변경산출_9공구대우통신관로" xfId="37042"/>
    <cellStyle name="_입찰표지 _발주내역_5월기성내역_설계변경산출_9공구대우통신관로_03년전체내역1(3월)" xfId="37043"/>
    <cellStyle name="_입찰표지 _발주내역_5월기성내역_설계변경산출_통신관로(9공구)" xfId="37044"/>
    <cellStyle name="_입찰표지 _발주내역_5월기성내역_설계변경산출_통신관로(9공구)_03년전체내역1(3월)" xfId="37045"/>
    <cellStyle name="_입찰표지 _발주내역_5월기성내역_실정보고" xfId="37046"/>
    <cellStyle name="_입찰표지 _발주내역_5월기성내역_실정보고(설계과장)" xfId="37047"/>
    <cellStyle name="_입찰표지 _발주내역_5월기성내역_여건보고" xfId="37048"/>
    <cellStyle name="_입찰표지 _발주내역_5월기성내역_지산교A1보강토(여건보고)" xfId="37049"/>
    <cellStyle name="_입찰표지 _발주내역_8+120~455암요청" xfId="37050"/>
    <cellStyle name="_입찰표지 _발주내역_감독사무원반영" xfId="37051"/>
    <cellStyle name="_입찰표지 _발주내역_감독사무원반영_방음벽수량산출(변경))" xfId="37052"/>
    <cellStyle name="_입찰표지 _발주내역_감독사무원반영_부대공집계" xfId="37053"/>
    <cellStyle name="_입찰표지 _발주내역_경북선철도여건보고" xfId="37054"/>
    <cellStyle name="_입찰표지 _발주내역_경북선철도여건보고_방음벽수량산출(변경))" xfId="37055"/>
    <cellStyle name="_입찰표지 _발주내역_경북선철도여건보고_방음벽수량산출(변경))_방음벽수량산출(변경))" xfId="37056"/>
    <cellStyle name="_입찰표지 _발주내역_경북선철도여건보고_방음벽수량산출(변경))_부대공집계" xfId="37057"/>
    <cellStyle name="_입찰표지 _발주내역_김정자 부체도로 신설" xfId="37058"/>
    <cellStyle name="_입찰표지 _발주내역_김정자 부체도로 신설_실정보고" xfId="37059"/>
    <cellStyle name="_입찰표지 _발주내역_김정자 부체도로 신설_실정보고(설계과장)" xfId="37060"/>
    <cellStyle name="_입찰표지 _발주내역_김정자 부체도로 신설_여건보고" xfId="37061"/>
    <cellStyle name="_입찰표지 _발주내역_방음벽수량산출(변경))" xfId="37062"/>
    <cellStyle name="_입찰표지 _발주내역_방음벽수량산출(변경))_방음벽수량산출(변경))" xfId="37063"/>
    <cellStyle name="_입찰표지 _발주내역_방음벽수량산출(변경))_부대공집계" xfId="37064"/>
    <cellStyle name="_입찰표지 _발주내역_설계변경산출" xfId="37065"/>
    <cellStyle name="_입찰표지 _발주내역_설계변경산출_03년전체내역1(3월)" xfId="37066"/>
    <cellStyle name="_입찰표지 _발주내역_설계변경산출_9공구대우통신관로" xfId="37067"/>
    <cellStyle name="_입찰표지 _발주내역_설계변경산출_9공구대우통신관로_03년전체내역1(3월)" xfId="37068"/>
    <cellStyle name="_입찰표지 _발주내역_설계변경산출_통신관로(9공구)" xfId="37069"/>
    <cellStyle name="_입찰표지 _발주내역_설계변경산출_통신관로(9공구)_03년전체내역1(3월)" xfId="37070"/>
    <cellStyle name="_입찰표지 _발주내역_성심원" xfId="37071"/>
    <cellStyle name="_입찰표지 _발주내역_성심원(여건)" xfId="37072"/>
    <cellStyle name="_입찰표지 _발주내역_성심원(여건)_실정보고" xfId="37073"/>
    <cellStyle name="_입찰표지 _발주내역_성심원(여건)_실정보고(설계과장)" xfId="37074"/>
    <cellStyle name="_입찰표지 _발주내역_성심원(여건)_여건보고" xfId="37075"/>
    <cellStyle name="_입찰표지 _발주내역_성심원_실정보고" xfId="37076"/>
    <cellStyle name="_입찰표지 _발주내역_성심원_실정보고(설계과장)" xfId="37077"/>
    <cellStyle name="_입찰표지 _발주내역_성심원_여건보고" xfId="37078"/>
    <cellStyle name="_입찰표지 _발주내역_세로줄눈방청도장" xfId="37079"/>
    <cellStyle name="_입찰표지 _발주내역_세로줄눈방청도장_방음벽수량산출(변경))" xfId="37080"/>
    <cellStyle name="_입찰표지 _발주내역_세로줄눈방청도장_방음벽수량산출(변경))_방음벽수량산출(변경))" xfId="37081"/>
    <cellStyle name="_입찰표지 _발주내역_세로줄눈방청도장_방음벽수량산출(변경))_부대공집계" xfId="37082"/>
    <cellStyle name="_입찰표지 _발주내역_세로줄눈방청도장1" xfId="37083"/>
    <cellStyle name="_입찰표지 _발주내역_세로줄눈방청도장1_방음벽수량산출(변경))" xfId="37084"/>
    <cellStyle name="_입찰표지 _발주내역_세로줄눈방청도장1_방음벽수량산출(변경))_방음벽수량산출(변경))" xfId="37085"/>
    <cellStyle name="_입찰표지 _발주내역_세로줄눈방청도장1_방음벽수량산출(변경))_부대공집계" xfId="37086"/>
    <cellStyle name="_입찰표지 _발주내역_실정보고(STA(1)(1).0+800~1+100)" xfId="37087"/>
    <cellStyle name="_입찰표지 _발주내역_실정보고(STA(1)(1).0+800~1+100)_실정보고" xfId="37088"/>
    <cellStyle name="_입찰표지 _발주내역_실정보고(STA(1)(1).0+800~1+100)_실정보고(설계과장)" xfId="37089"/>
    <cellStyle name="_입찰표지 _발주내역_실정보고(STA(1)(1).0+800~1+100)_여건보고" xfId="37090"/>
    <cellStyle name="_입찰표지 _발주내역_역곡리배수시설변경" xfId="37091"/>
    <cellStyle name="_입찰표지 _발주내역_역곡리배수시설변경_방음벽수량산출(변경))" xfId="37092"/>
    <cellStyle name="_입찰표지 _발주내역_역곡리배수시설변경_부대공집계" xfId="37093"/>
    <cellStyle name="_입찰표지 _발주내역_터널시점" xfId="37094"/>
    <cellStyle name="_입찰표지 _발주내역_페기물처리" xfId="37095"/>
    <cellStyle name="_입찰표지 _발주내역_페기물처리_방음벽수량산출(변경))" xfId="37096"/>
    <cellStyle name="_입찰표지 _발주내역_페기물처리_부대공집계" xfId="37097"/>
    <cellStyle name="_입찰표지 _발주내역_플륨관신설(자문단)" xfId="37098"/>
    <cellStyle name="_입찰표지 _발주내역_플륨관신설(자문단)_감독사무원반영" xfId="37099"/>
    <cellStyle name="_입찰표지 _발주내역_플륨관신설(자문단)_감독사무원반영_방음벽수량산출(변경))" xfId="37100"/>
    <cellStyle name="_입찰표지 _발주내역_플륨관신설(자문단)_감독사무원반영_부대공집계" xfId="37101"/>
    <cellStyle name="_입찰표지 _발주내역_플륨관신설(자문단)_방음벽수량산출(변경))" xfId="37102"/>
    <cellStyle name="_입찰표지 _발주내역_플륨관신설(자문단)_방음벽수량산출(변경))_방음벽수량산출(변경))" xfId="37103"/>
    <cellStyle name="_입찰표지 _발주내역_플륨관신설(자문단)_방음벽수량산출(변경))_부대공집계" xfId="37104"/>
    <cellStyle name="_입찰표지 _발주내역_화동리(권영구)" xfId="37105"/>
    <cellStyle name="_입찰표지 _발주내역_화동리(권영구)_5.06가드레일(변경)권영구" xfId="37106"/>
    <cellStyle name="_입찰표지 _발주내역_화동리(권영구)_방음벽수량산출(변경))" xfId="37107"/>
    <cellStyle name="_입찰표지 _발주내역_화동리(권영구)_부대공집계" xfId="37108"/>
    <cellStyle name="_입찰표지 _발주내역_화동리(권영구)_실정보고" xfId="37109"/>
    <cellStyle name="_입찰표지 _발주내역_화동리(권영구)_실정보고(설계과장)" xfId="37110"/>
    <cellStyle name="_입찰표지 _발주내역_화동리(권영구)_여건보고" xfId="37111"/>
    <cellStyle name="_입찰표지 _발주내역_화동리(권영구)_영업소변경(변경)" xfId="37112"/>
    <cellStyle name="_입찰표지 _발주내역_화동리(권영구)_지산교A1보강토(여건보고)" xfId="37113"/>
    <cellStyle name="_입찰표지 _방음벽(전체-수정)" xfId="37114"/>
    <cellStyle name="_입찰표지 _방음벽수량산출(변경))" xfId="37115"/>
    <cellStyle name="_입찰표지 _방음벽수량산출(변경))_방음벽수량산출(변경))" xfId="37116"/>
    <cellStyle name="_입찰표지 _방음벽수량산출(변경))_부대공집계" xfId="37117"/>
    <cellStyle name="_입찰표지 _부대공(작업)" xfId="37118"/>
    <cellStyle name="_입찰표지 _부대공(작업)_6.부대공(A-LINE)" xfId="37119"/>
    <cellStyle name="_입찰표지 _부대공(작업)_6.부대공(A-LINE)_6.부대공(A-LINE)" xfId="37120"/>
    <cellStyle name="_입찰표지 _부대공(작업)_6.부대공(A-LINE)_7.부대공(B)-1" xfId="37121"/>
    <cellStyle name="_입찰표지 _부대공(작업)_6.부대공(A-LINE)_7.부대공(샘플-0728)" xfId="37122"/>
    <cellStyle name="_입찰표지 _부대공(작업)_6.부대공(A-LINE)_9.가물막이B-TYPE" xfId="37123"/>
    <cellStyle name="_입찰표지 _부대공(작업)_6.부대공(A-LINE)_Book2" xfId="37124"/>
    <cellStyle name="_입찰표지 _부대공(작업)_8.부대공(삼랑진)" xfId="37125"/>
    <cellStyle name="_입찰표지 _부대공(작업)_8.부대공(삼랑진)_6.부대공(A-LINE)" xfId="37126"/>
    <cellStyle name="_입찰표지 _부대공(작업)_8.부대공(삼랑진)_7.부대공(B)-1" xfId="37127"/>
    <cellStyle name="_입찰표지 _부대공(작업)_8.부대공(삼랑진)_7.부대공(샘플-0728)" xfId="37128"/>
    <cellStyle name="_입찰표지 _부대공(작업)_8.부대공(삼랑진)_9.가물막이B-TYPE" xfId="37129"/>
    <cellStyle name="_입찰표지 _부대공(작업)_8.부대공(삼랑진)_Book2" xfId="37130"/>
    <cellStyle name="_입찰표지 _부대공(작업)_면벽설치수량" xfId="37131"/>
    <cellStyle name="_입찰표지 _부대공(작업)_면벽설치수량_6.부대공(A-LINE)" xfId="37132"/>
    <cellStyle name="_입찰표지 _부대공(작업)_면벽설치수량_7.부대공(B)-1" xfId="37133"/>
    <cellStyle name="_입찰표지 _부대공(작업)_면벽설치수량_7.부대공(샘플-0728)" xfId="37134"/>
    <cellStyle name="_입찰표지 _부대공(작업)_면벽설치수량_9.가물막이B-TYPE" xfId="37135"/>
    <cellStyle name="_입찰표지 _부대공(작업)_면벽설치수량_Book2" xfId="37136"/>
    <cellStyle name="_입찰표지 _삼대양R-A암판정" xfId="37137"/>
    <cellStyle name="_입찰표지 _삼대양R-A암판정_감독사무원반영" xfId="37138"/>
    <cellStyle name="_입찰표지 _삼대양R-A암판정_감독사무원반영_방음벽수량산출(변경))" xfId="37139"/>
    <cellStyle name="_입찰표지 _삼대양R-A암판정_감독사무원반영_부대공집계" xfId="37140"/>
    <cellStyle name="_입찰표지 _삼대양R-A암판정_경북선철도여건보고" xfId="37141"/>
    <cellStyle name="_입찰표지 _삼대양R-A암판정_경북선철도여건보고_방음벽수량산출(변경))" xfId="37142"/>
    <cellStyle name="_입찰표지 _삼대양R-A암판정_경북선철도여건보고_방음벽수량산출(변경))_방음벽수량산출(변경))" xfId="37143"/>
    <cellStyle name="_입찰표지 _삼대양R-A암판정_경북선철도여건보고_방음벽수량산출(변경))_부대공집계" xfId="37144"/>
    <cellStyle name="_입찰표지 _삼대양R-A암판정_방음벽수량산출(변경))" xfId="37145"/>
    <cellStyle name="_입찰표지 _삼대양R-A암판정_방음벽수량산출(변경))_방음벽수량산출(변경))" xfId="37146"/>
    <cellStyle name="_입찰표지 _삼대양R-A암판정_방음벽수량산출(변경))_부대공집계" xfId="37147"/>
    <cellStyle name="_입찰표지 _삼대양R-A암판정_성심원" xfId="37148"/>
    <cellStyle name="_입찰표지 _삼대양R-A암판정_성심원_실정보고" xfId="37149"/>
    <cellStyle name="_입찰표지 _삼대양R-A암판정_성심원_실정보고(설계과장)" xfId="37150"/>
    <cellStyle name="_입찰표지 _삼대양R-A암판정_성심원_여건보고" xfId="37151"/>
    <cellStyle name="_입찰표지 _삼대양R-A암판정_세로줄눈방청도장" xfId="37152"/>
    <cellStyle name="_입찰표지 _삼대양R-A암판정_세로줄눈방청도장_방음벽수량산출(변경))" xfId="37153"/>
    <cellStyle name="_입찰표지 _삼대양R-A암판정_세로줄눈방청도장_방음벽수량산출(변경))_방음벽수량산출(변경))" xfId="37154"/>
    <cellStyle name="_입찰표지 _삼대양R-A암판정_세로줄눈방청도장_방음벽수량산출(변경))_부대공집계" xfId="37155"/>
    <cellStyle name="_입찰표지 _삼대양R-A암판정_실정보고(STA(1)(1).0+800~1+100)" xfId="37156"/>
    <cellStyle name="_입찰표지 _삼대양R-A암판정_실정보고(STA(1)(1).0+800~1+100)_실정보고" xfId="37157"/>
    <cellStyle name="_입찰표지 _삼대양R-A암판정_실정보고(STA(1)(1).0+800~1+100)_실정보고(설계과장)" xfId="37158"/>
    <cellStyle name="_입찰표지 _삼대양R-A암판정_실정보고(STA(1)(1).0+800~1+100)_여건보고" xfId="37159"/>
    <cellStyle name="_입찰표지 _삼대양R-A암판정_페기물처리" xfId="37160"/>
    <cellStyle name="_입찰표지 _삼대양R-A암판정_페기물처리_방음벽수량산출(변경))" xfId="37161"/>
    <cellStyle name="_입찰표지 _삼대양R-A암판정_페기물처리_부대공집계" xfId="37162"/>
    <cellStyle name="_입찰표지 _삼대양R-A암판정_플륨관신설(자문단)" xfId="37163"/>
    <cellStyle name="_입찰표지 _삼대양R-A암판정_플륨관신설(자문단)_감독사무원반영" xfId="37164"/>
    <cellStyle name="_입찰표지 _삼대양R-A암판정_플륨관신설(자문단)_감독사무원반영_방음벽수량산출(변경))" xfId="37165"/>
    <cellStyle name="_입찰표지 _삼대양R-A암판정_플륨관신설(자문단)_감독사무원반영_부대공집계" xfId="37166"/>
    <cellStyle name="_입찰표지 _삼대양R-A암판정_플륨관신설(자문단)_방음벽수량산출(변경))" xfId="37167"/>
    <cellStyle name="_입찰표지 _삼대양R-A암판정_플륨관신설(자문단)_방음벽수량산출(변경))_방음벽수량산출(변경))" xfId="37168"/>
    <cellStyle name="_입찰표지 _삼대양R-A암판정_플륨관신설(자문단)_방음벽수량산출(변경))_부대공집계" xfId="37169"/>
    <cellStyle name="_입찰표지 _설계변경산출" xfId="37170"/>
    <cellStyle name="_입찰표지 _설계변경산출_03년전체내역1(3월)" xfId="37171"/>
    <cellStyle name="_입찰표지 _설계변경산출_9공구대우통신관로" xfId="37172"/>
    <cellStyle name="_입찰표지 _설계변경산출_9공구대우통신관로_03년전체내역1(3월)" xfId="37173"/>
    <cellStyle name="_입찰표지 _설계변경산출_통신관로(9공구)" xfId="37174"/>
    <cellStyle name="_입찰표지 _설계변경산출_통신관로(9공구)_03년전체내역1(3월)" xfId="37175"/>
    <cellStyle name="_입찰표지 _성심원" xfId="37176"/>
    <cellStyle name="_입찰표지 _성심원(여건)" xfId="37177"/>
    <cellStyle name="_입찰표지 _성심원(여건)_실정보고" xfId="37178"/>
    <cellStyle name="_입찰표지 _성심원(여건)_실정보고(설계과장)" xfId="37179"/>
    <cellStyle name="_입찰표지 _성심원(여건)_여건보고" xfId="37180"/>
    <cellStyle name="_입찰표지 _성심원_실정보고" xfId="37181"/>
    <cellStyle name="_입찰표지 _성심원_실정보고(설계과장)" xfId="37182"/>
    <cellStyle name="_입찰표지 _성심원_여건보고" xfId="37183"/>
    <cellStyle name="_입찰표지 _세로줄눈방청도장" xfId="37184"/>
    <cellStyle name="_입찰표지 _세로줄눈방청도장_방음벽수량산출(변경))" xfId="37185"/>
    <cellStyle name="_입찰표지 _세로줄눈방청도장_방음벽수량산출(변경))_방음벽수량산출(변경))" xfId="37186"/>
    <cellStyle name="_입찰표지 _세로줄눈방청도장_방음벽수량산출(변경))_부대공집계" xfId="37187"/>
    <cellStyle name="_입찰표지 _세로줄눈방청도장1" xfId="37188"/>
    <cellStyle name="_입찰표지 _세로줄눈방청도장1_방음벽수량산출(변경))" xfId="37189"/>
    <cellStyle name="_입찰표지 _세로줄눈방청도장1_방음벽수량산출(변경))_방음벽수량산출(변경))" xfId="37190"/>
    <cellStyle name="_입찰표지 _세로줄눈방청도장1_방음벽수량산출(변경))_부대공집계" xfId="37191"/>
    <cellStyle name="_입찰표지 _실정보고(STA(1)(1).0+800~1+100)" xfId="37192"/>
    <cellStyle name="_입찰표지 _실정보고(STA(1)(1).0+800~1+100)_실정보고" xfId="37193"/>
    <cellStyle name="_입찰표지 _실정보고(STA(1)(1).0+800~1+100)_실정보고(설계과장)" xfId="37194"/>
    <cellStyle name="_입찰표지 _실정보고(STA(1)(1).0+800~1+100)_여건보고" xfId="37195"/>
    <cellStyle name="_입찰표지 _실행내역2001년1월변경" xfId="7802"/>
    <cellStyle name="_입찰표지 _실행내역2001년1월변경_2003년실행양식" xfId="7803"/>
    <cellStyle name="_입찰표지 _실행내역2001년1월변경_2003년실행양식_4.추진공(공암)" xfId="7804"/>
    <cellStyle name="_입찰표지 _실행내역2001년1월변경_2003년실행양식_4.추진공(공암SAMPLE" xfId="7805"/>
    <cellStyle name="_입찰표지 _실행내역2001년1월변경_2003년실행양식_4.추진공(서산)" xfId="7806"/>
    <cellStyle name="_입찰표지 _실행내역2001년1월변경_2003년실행양식_4.추진공(읍내)" xfId="7807"/>
    <cellStyle name="_입찰표지 _실행내역2001년1월변경_2003년실행양식_4.추진공(추부)" xfId="7808"/>
    <cellStyle name="_입찰표지 _실행내역2001년1월변경_2003년실행양식_4.추진공(황간)" xfId="7809"/>
    <cellStyle name="_입찰표지 _실행내역2001년1월변경_2003년실행양식_영동군추진가시설수량" xfId="7810"/>
    <cellStyle name="_입찰표지 _실행내역2001년1월변경_2003년실행양식0" xfId="7811"/>
    <cellStyle name="_입찰표지 _실행내역2001년1월변경_2003년실행양식0_4.추진공(공암)" xfId="7812"/>
    <cellStyle name="_입찰표지 _실행내역2001년1월변경_2003년실행양식0_4.추진공(공암SAMPLE" xfId="7813"/>
    <cellStyle name="_입찰표지 _실행내역2001년1월변경_2003년실행양식0_4.추진공(서산)" xfId="7814"/>
    <cellStyle name="_입찰표지 _실행내역2001년1월변경_2003년실행양식0_4.추진공(읍내)" xfId="7815"/>
    <cellStyle name="_입찰표지 _실행내역2001년1월변경_2003년실행양식0_4.추진공(추부)" xfId="7816"/>
    <cellStyle name="_입찰표지 _실행내역2001년1월변경_2003년실행양식0_4.추진공(황간)" xfId="7817"/>
    <cellStyle name="_입찰표지 _실행내역2001년1월변경_2003년실행양식0_영동군추진가시설수량" xfId="7818"/>
    <cellStyle name="_입찰표지 _실행내역2001년1월변경_2003년실행양식-1" xfId="7819"/>
    <cellStyle name="_입찰표지 _실행내역2001년1월변경_2003년실행양식-1_4.추진공(공암)" xfId="7820"/>
    <cellStyle name="_입찰표지 _실행내역2001년1월변경_2003년실행양식-1_4.추진공(공암SAMPLE" xfId="7821"/>
    <cellStyle name="_입찰표지 _실행내역2001년1월변경_2003년실행양식-1_4.추진공(서산)" xfId="7822"/>
    <cellStyle name="_입찰표지 _실행내역2001년1월변경_2003년실행양식-1_4.추진공(읍내)" xfId="7823"/>
    <cellStyle name="_입찰표지 _실행내역2001년1월변경_2003년실행양식-1_4.추진공(추부)" xfId="7824"/>
    <cellStyle name="_입찰표지 _실행내역2001년1월변경_2003년실행양식-1_4.추진공(황간)" xfId="7825"/>
    <cellStyle name="_입찰표지 _실행내역2001년1월변경_2003년실행양식-1_영동군추진가시설수량" xfId="7826"/>
    <cellStyle name="_입찰표지 _실행내역2001년1월변경_4.추진공(공암)" xfId="7827"/>
    <cellStyle name="_입찰표지 _실행내역2001년1월변경_4.추진공(공암SAMPLE" xfId="7828"/>
    <cellStyle name="_입찰표지 _실행내역2001년1월변경_4.추진공(서산)" xfId="7829"/>
    <cellStyle name="_입찰표지 _실행내역2001년1월변경_4.추진공(읍내)" xfId="7830"/>
    <cellStyle name="_입찰표지 _실행내역2001년1월변경_4.추진공(추부)" xfId="7831"/>
    <cellStyle name="_입찰표지 _실행내역2001년1월변경_4.추진공(황간)" xfId="7832"/>
    <cellStyle name="_입찰표지 _실행내역2001년1월변경_영동군추진가시설수량" xfId="7833"/>
    <cellStyle name="_입찰표지 _역곡리(방송선,용수관)" xfId="37196"/>
    <cellStyle name="_입찰표지 _역곡리(방송선,용수관)_5.06가드레일(변경)권영구" xfId="37197"/>
    <cellStyle name="_입찰표지 _역곡리(방송선,용수관)_방음벽수량산출(변경))" xfId="37198"/>
    <cellStyle name="_입찰표지 _역곡리(방송선,용수관)_부대공집계" xfId="37199"/>
    <cellStyle name="_입찰표지 _역곡리(방송선,용수관)_실정보고" xfId="37200"/>
    <cellStyle name="_입찰표지 _역곡리(방송선,용수관)_실정보고(설계과장)" xfId="37201"/>
    <cellStyle name="_입찰표지 _역곡리(방송선,용수관)_여건보고" xfId="37202"/>
    <cellStyle name="_입찰표지 _역곡리(방송선,용수관)_영업소변경(변경)" xfId="37203"/>
    <cellStyle name="_입찰표지 _역곡리(방송선,용수관)_지산교A1보강토(여건보고)" xfId="37204"/>
    <cellStyle name="_입찰표지 _역곡리배수시설변경" xfId="37205"/>
    <cellStyle name="_입찰표지 _역곡리배수시설변경_방음벽수량산출(변경))" xfId="37206"/>
    <cellStyle name="_입찰표지 _역곡리배수시설변경_부대공집계" xfId="37207"/>
    <cellStyle name="_입찰표지 _영동군추진가시설수량" xfId="7834"/>
    <cellStyle name="_입찰표지 _우수3_관부설공●" xfId="37208"/>
    <cellStyle name="_입찰표지 _우수3_관부설공●_03-관부설공" xfId="37209"/>
    <cellStyle name="_입찰표지 _장성공원수량산출서(2)" xfId="37210"/>
    <cellStyle name="_입찰표지 _장성공원수량산출서(2) 2" xfId="37211"/>
    <cellStyle name="_입찰표지 _장성공원수량산출서(2)_H-S1-1.토   공" xfId="37212"/>
    <cellStyle name="_입찰표지 _장성공원수량산출서(2)_H-S1-1.토   공 2" xfId="37213"/>
    <cellStyle name="_입찰표지 _장성공원수량산출서(2)_H-S1-5.부대공" xfId="37214"/>
    <cellStyle name="_입찰표지 _장성공원수량산출서(2)_H-S1-5.부대공_부대공(A-0 LINE)" xfId="37215"/>
    <cellStyle name="_입찰표지 _장성공원수량산출서(2)_H-S1-5.부대공_부대공(A-1 LINE)" xfId="37216"/>
    <cellStyle name="_입찰표지 _장성공원수량산출서(2)_H-S1-5.부대공_부대공(A-3 LINE)" xfId="37217"/>
    <cellStyle name="_입찰표지 _장성공원수량산출서(2)_H-S1-5.부대공_부대공(B-0 LINE)" xfId="37218"/>
    <cellStyle name="_입찰표지 _장성공원수량산출서(2)_H-S1-5.부대공_부대공(B-2 LINE)" xfId="37219"/>
    <cellStyle name="_입찰표지 _장성공원수량산출서(2)_JE-01-1.토   공" xfId="37220"/>
    <cellStyle name="_입찰표지 _장성공원수량산출서(2)_JE-01-1.토   공 2" xfId="37221"/>
    <cellStyle name="_입찰표지 _장성공원수량산출서(2)_JE-01-1.토   공_JW-01-1.토   공" xfId="37222"/>
    <cellStyle name="_입찰표지 _장성공원수량산출서(2)_JE-01-1.토   공_JW-01-1.토   공 2" xfId="37223"/>
    <cellStyle name="_입찰표지 _장성공원수량산출서(2)_JW-01-1.토   공" xfId="37224"/>
    <cellStyle name="_입찰표지 _장성공원수량산출서(2)_JW-01-1.토   공 2" xfId="37225"/>
    <cellStyle name="_입찰표지 _장성공원수량산출서(2)_JW-04-1.토   공" xfId="37226"/>
    <cellStyle name="_입찰표지 _장성공원수량산출서(2)_JW-04-1.토   공 2" xfId="37227"/>
    <cellStyle name="_입찰표지 _장성공원수량산출서(2)_JW-04-1.토   공_JW-01-1.토   공" xfId="37228"/>
    <cellStyle name="_입찰표지 _장성공원수량산출서(2)_JW-04-1.토   공_JW-01-1.토   공 2" xfId="37229"/>
    <cellStyle name="_입찰표지 _장성공원수량산출서(2)_복사본 장성공원수량산출서(공원정비공)" xfId="37230"/>
    <cellStyle name="_입찰표지 _장성공원수량산출서(2)_복사본 장성공원수량산출서(공원정비공) 2" xfId="37231"/>
    <cellStyle name="_입찰표지 _장성공원수량산출서(2)_복사본 장성공원수량산출서(공원정비공)_H-S1-1.토   공" xfId="37232"/>
    <cellStyle name="_입찰표지 _장성공원수량산출서(2)_복사본 장성공원수량산출서(공원정비공)_H-S1-1.토   공 2" xfId="37233"/>
    <cellStyle name="_입찰표지 _장성공원수량산출서(2)_복사본 장성공원수량산출서(공원정비공)_H-S1-5.부대공" xfId="37234"/>
    <cellStyle name="_입찰표지 _장성공원수량산출서(2)_복사본 장성공원수량산출서(공원정비공)_H-S1-5.부대공_부대공(A-0 LINE)" xfId="37235"/>
    <cellStyle name="_입찰표지 _장성공원수량산출서(2)_복사본 장성공원수량산출서(공원정비공)_H-S1-5.부대공_부대공(A-1 LINE)" xfId="37236"/>
    <cellStyle name="_입찰표지 _장성공원수량산출서(2)_복사본 장성공원수량산출서(공원정비공)_H-S1-5.부대공_부대공(A-3 LINE)" xfId="37237"/>
    <cellStyle name="_입찰표지 _장성공원수량산출서(2)_복사본 장성공원수량산출서(공원정비공)_H-S1-5.부대공_부대공(B-0 LINE)" xfId="37238"/>
    <cellStyle name="_입찰표지 _장성공원수량산출서(2)_복사본 장성공원수량산출서(공원정비공)_H-S1-5.부대공_부대공(B-2 LINE)" xfId="37239"/>
    <cellStyle name="_입찰표지 _장성공원수량산출서(2)_복사본 장성공원수량산출서(공원정비공)_JE-01-1.토   공" xfId="37240"/>
    <cellStyle name="_입찰표지 _장성공원수량산출서(2)_복사본 장성공원수량산출서(공원정비공)_JE-01-1.토   공 2" xfId="37241"/>
    <cellStyle name="_입찰표지 _장성공원수량산출서(2)_복사본 장성공원수량산출서(공원정비공)_JE-01-1.토   공_JW-01-1.토   공" xfId="37242"/>
    <cellStyle name="_입찰표지 _장성공원수량산출서(2)_복사본 장성공원수량산출서(공원정비공)_JE-01-1.토   공_JW-01-1.토   공 2" xfId="37243"/>
    <cellStyle name="_입찰표지 _장성공원수량산출서(2)_복사본 장성공원수량산출서(공원정비공)_JW-01-1.토   공" xfId="37244"/>
    <cellStyle name="_입찰표지 _장성공원수량산출서(2)_복사본 장성공원수량산출서(공원정비공)_JW-01-1.토   공 2" xfId="37245"/>
    <cellStyle name="_입찰표지 _장성공원수량산출서(2)_복사본 장성공원수량산출서(공원정비공)_JW-04-1.토   공" xfId="37246"/>
    <cellStyle name="_입찰표지 _장성공원수량산출서(2)_복사본 장성공원수량산출서(공원정비공)_JW-04-1.토   공 2" xfId="37247"/>
    <cellStyle name="_입찰표지 _장성공원수량산출서(2)_복사본 장성공원수량산출서(공원정비공)_JW-04-1.토   공_JW-01-1.토   공" xfId="37248"/>
    <cellStyle name="_입찰표지 _장성공원수량산출서(2)_복사본 장성공원수량산출서(공원정비공)_JW-04-1.토   공_JW-01-1.토   공 2" xfId="37249"/>
    <cellStyle name="_입찰표지 _장성공원수량산출서(2)_장성공원수량산출서(공원정비공)" xfId="37250"/>
    <cellStyle name="_입찰표지 _장성공원수량산출서(2)_장성공원수량산출서(공원정비공) 2" xfId="37251"/>
    <cellStyle name="_입찰표지 _장성공원수량산출서(2)_장성공원수량산출서(공원정비공)_H-S1-1.토   공" xfId="37252"/>
    <cellStyle name="_입찰표지 _장성공원수량산출서(2)_장성공원수량산출서(공원정비공)_H-S1-1.토   공 2" xfId="37253"/>
    <cellStyle name="_입찰표지 _장성공원수량산출서(2)_장성공원수량산출서(공원정비공)_H-S1-5.부대공" xfId="37254"/>
    <cellStyle name="_입찰표지 _장성공원수량산출서(2)_장성공원수량산출서(공원정비공)_H-S1-5.부대공_부대공(A-0 LINE)" xfId="37255"/>
    <cellStyle name="_입찰표지 _장성공원수량산출서(2)_장성공원수량산출서(공원정비공)_H-S1-5.부대공_부대공(A-1 LINE)" xfId="37256"/>
    <cellStyle name="_입찰표지 _장성공원수량산출서(2)_장성공원수량산출서(공원정비공)_H-S1-5.부대공_부대공(A-3 LINE)" xfId="37257"/>
    <cellStyle name="_입찰표지 _장성공원수량산출서(2)_장성공원수량산출서(공원정비공)_H-S1-5.부대공_부대공(B-0 LINE)" xfId="37258"/>
    <cellStyle name="_입찰표지 _장성공원수량산출서(2)_장성공원수량산출서(공원정비공)_H-S1-5.부대공_부대공(B-2 LINE)" xfId="37259"/>
    <cellStyle name="_입찰표지 _장성공원수량산출서(2)_장성공원수량산출서(공원정비공)_JE-01-1.토   공" xfId="37260"/>
    <cellStyle name="_입찰표지 _장성공원수량산출서(2)_장성공원수량산출서(공원정비공)_JE-01-1.토   공 2" xfId="37261"/>
    <cellStyle name="_입찰표지 _장성공원수량산출서(2)_장성공원수량산출서(공원정비공)_JE-01-1.토   공_JW-01-1.토   공" xfId="37262"/>
    <cellStyle name="_입찰표지 _장성공원수량산출서(2)_장성공원수량산출서(공원정비공)_JE-01-1.토   공_JW-01-1.토   공 2" xfId="37263"/>
    <cellStyle name="_입찰표지 _장성공원수량산출서(2)_장성공원수량산출서(공원정비공)_JW-01-1.토   공" xfId="37264"/>
    <cellStyle name="_입찰표지 _장성공원수량산출서(2)_장성공원수량산출서(공원정비공)_JW-01-1.토   공 2" xfId="37265"/>
    <cellStyle name="_입찰표지 _장성공원수량산출서(2)_장성공원수량산출서(공원정비공)_JW-04-1.토   공" xfId="37266"/>
    <cellStyle name="_입찰표지 _장성공원수량산출서(2)_장성공원수량산출서(공원정비공)_JW-04-1.토   공 2" xfId="37267"/>
    <cellStyle name="_입찰표지 _장성공원수량산출서(2)_장성공원수량산출서(공원정비공)_JW-04-1.토   공_JW-01-1.토   공" xfId="37268"/>
    <cellStyle name="_입찰표지 _장성공원수량산출서(2)_장성공원수량산출서(공원정비공)_JW-04-1.토   공_JW-01-1.토   공 2" xfId="37269"/>
    <cellStyle name="_입찰표지 _전석" xfId="37270"/>
    <cellStyle name="_입찰표지 _전석(대우분합계)" xfId="37271"/>
    <cellStyle name="_입찰표지 _전석(대우분합계)_5.부대공(전체)-1" xfId="37272"/>
    <cellStyle name="_입찰표지 _전석(대우분합계)_방음벽(전체-수정)" xfId="37273"/>
    <cellStyle name="_입찰표지 _전석_5.부대공(전체)-1" xfId="37274"/>
    <cellStyle name="_입찰표지 _전석_방음벽(전체-수정)" xfId="37275"/>
    <cellStyle name="_입찰표지 _집수정토공" xfId="37276"/>
    <cellStyle name="_입찰표지 _집수정토공_우수3_관부설공●" xfId="37277"/>
    <cellStyle name="_입찰표지 _집수정토공_우수3_관부설공●_03-관부설공" xfId="37278"/>
    <cellStyle name="_입찰표지 _최종수량및내역" xfId="37279"/>
    <cellStyle name="_입찰표지 _최종수량및내역 2" xfId="37280"/>
    <cellStyle name="_입찰표지 _최종수량및내역_H-S1-1.토   공" xfId="37281"/>
    <cellStyle name="_입찰표지 _최종수량및내역_H-S1-1.토   공 2" xfId="37282"/>
    <cellStyle name="_입찰표지 _최종수량및내역_H-S1-5.부대공" xfId="37283"/>
    <cellStyle name="_입찰표지 _최종수량및내역_H-S1-5.부대공_부대공(A-0 LINE)" xfId="37284"/>
    <cellStyle name="_입찰표지 _최종수량및내역_H-S1-5.부대공_부대공(A-1 LINE)" xfId="37285"/>
    <cellStyle name="_입찰표지 _최종수량및내역_H-S1-5.부대공_부대공(A-3 LINE)" xfId="37286"/>
    <cellStyle name="_입찰표지 _최종수량및내역_H-S1-5.부대공_부대공(B-0 LINE)" xfId="37287"/>
    <cellStyle name="_입찰표지 _최종수량및내역_H-S1-5.부대공_부대공(B-2 LINE)" xfId="37288"/>
    <cellStyle name="_입찰표지 _최종수량및내역_JE-01-1.토   공" xfId="37289"/>
    <cellStyle name="_입찰표지 _최종수량및내역_JE-01-1.토   공 2" xfId="37290"/>
    <cellStyle name="_입찰표지 _최종수량및내역_JE-01-1.토   공_JW-01-1.토   공" xfId="37291"/>
    <cellStyle name="_입찰표지 _최종수량및내역_JE-01-1.토   공_JW-01-1.토   공 2" xfId="37292"/>
    <cellStyle name="_입찰표지 _최종수량및내역_JW-01-1.토   공" xfId="37293"/>
    <cellStyle name="_입찰표지 _최종수량및내역_JW-01-1.토   공 2" xfId="37294"/>
    <cellStyle name="_입찰표지 _최종수량및내역_JW-04-1.토   공" xfId="37295"/>
    <cellStyle name="_입찰표지 _최종수량및내역_JW-04-1.토   공 2" xfId="37296"/>
    <cellStyle name="_입찰표지 _최종수량및내역_JW-04-1.토   공_JW-01-1.토   공" xfId="37297"/>
    <cellStyle name="_입찰표지 _최종수량및내역_JW-04-1.토   공_JW-01-1.토   공 2" xfId="37298"/>
    <cellStyle name="_입찰표지 _최종수량및내역_장성공원수량산출서(2)" xfId="37299"/>
    <cellStyle name="_입찰표지 _최종수량및내역_장성공원수량산출서(2) 2" xfId="37300"/>
    <cellStyle name="_입찰표지 _최종수량및내역_장성공원수량산출서(2)_H-S1-1.토   공" xfId="37301"/>
    <cellStyle name="_입찰표지 _최종수량및내역_장성공원수량산출서(2)_H-S1-1.토   공 2" xfId="37302"/>
    <cellStyle name="_입찰표지 _최종수량및내역_장성공원수량산출서(2)_H-S1-5.부대공" xfId="37303"/>
    <cellStyle name="_입찰표지 _최종수량및내역_장성공원수량산출서(2)_H-S1-5.부대공_부대공(A-0 LINE)" xfId="37304"/>
    <cellStyle name="_입찰표지 _최종수량및내역_장성공원수량산출서(2)_H-S1-5.부대공_부대공(A-1 LINE)" xfId="37305"/>
    <cellStyle name="_입찰표지 _최종수량및내역_장성공원수량산출서(2)_H-S1-5.부대공_부대공(A-3 LINE)" xfId="37306"/>
    <cellStyle name="_입찰표지 _최종수량및내역_장성공원수량산출서(2)_H-S1-5.부대공_부대공(B-0 LINE)" xfId="37307"/>
    <cellStyle name="_입찰표지 _최종수량및내역_장성공원수량산출서(2)_H-S1-5.부대공_부대공(B-2 LINE)" xfId="37308"/>
    <cellStyle name="_입찰표지 _최종수량및내역_장성공원수량산출서(2)_JE-01-1.토   공" xfId="37309"/>
    <cellStyle name="_입찰표지 _최종수량및내역_장성공원수량산출서(2)_JE-01-1.토   공 2" xfId="37310"/>
    <cellStyle name="_입찰표지 _최종수량및내역_장성공원수량산출서(2)_JE-01-1.토   공_JW-01-1.토   공" xfId="37311"/>
    <cellStyle name="_입찰표지 _최종수량및내역_장성공원수량산출서(2)_JE-01-1.토   공_JW-01-1.토   공 2" xfId="37312"/>
    <cellStyle name="_입찰표지 _최종수량및내역_장성공원수량산출서(2)_JW-01-1.토   공" xfId="37313"/>
    <cellStyle name="_입찰표지 _최종수량및내역_장성공원수량산출서(2)_JW-01-1.토   공 2" xfId="37314"/>
    <cellStyle name="_입찰표지 _최종수량및내역_장성공원수량산출서(2)_JW-04-1.토   공" xfId="37315"/>
    <cellStyle name="_입찰표지 _최종수량및내역_장성공원수량산출서(2)_JW-04-1.토   공 2" xfId="37316"/>
    <cellStyle name="_입찰표지 _최종수량및내역_장성공원수량산출서(2)_JW-04-1.토   공_JW-01-1.토   공" xfId="37317"/>
    <cellStyle name="_입찰표지 _최종수량및내역_장성공원수량산출서(2)_JW-04-1.토   공_JW-01-1.토   공 2" xfId="37318"/>
    <cellStyle name="_입찰표지 _최종수량및내역_장성공원수량산출서(2)_복사본 장성공원수량산출서(공원정비공)" xfId="37319"/>
    <cellStyle name="_입찰표지 _최종수량및내역_장성공원수량산출서(2)_복사본 장성공원수량산출서(공원정비공) 2" xfId="37320"/>
    <cellStyle name="_입찰표지 _최종수량및내역_장성공원수량산출서(2)_복사본 장성공원수량산출서(공원정비공)_H-S1-1.토   공" xfId="37321"/>
    <cellStyle name="_입찰표지 _최종수량및내역_장성공원수량산출서(2)_복사본 장성공원수량산출서(공원정비공)_H-S1-1.토   공 2" xfId="37322"/>
    <cellStyle name="_입찰표지 _최종수량및내역_장성공원수량산출서(2)_복사본 장성공원수량산출서(공원정비공)_H-S1-5.부대공" xfId="37323"/>
    <cellStyle name="_입찰표지 _최종수량및내역_장성공원수량산출서(2)_복사본 장성공원수량산출서(공원정비공)_H-S1-5.부대공_부대공(A-0 LINE)" xfId="37324"/>
    <cellStyle name="_입찰표지 _최종수량및내역_장성공원수량산출서(2)_복사본 장성공원수량산출서(공원정비공)_H-S1-5.부대공_부대공(A-1 LINE)" xfId="37325"/>
    <cellStyle name="_입찰표지 _최종수량및내역_장성공원수량산출서(2)_복사본 장성공원수량산출서(공원정비공)_H-S1-5.부대공_부대공(A-3 LINE)" xfId="37326"/>
    <cellStyle name="_입찰표지 _최종수량및내역_장성공원수량산출서(2)_복사본 장성공원수량산출서(공원정비공)_H-S1-5.부대공_부대공(B-0 LINE)" xfId="37327"/>
    <cellStyle name="_입찰표지 _최종수량및내역_장성공원수량산출서(2)_복사본 장성공원수량산출서(공원정비공)_H-S1-5.부대공_부대공(B-2 LINE)" xfId="37328"/>
    <cellStyle name="_입찰표지 _최종수량및내역_장성공원수량산출서(2)_복사본 장성공원수량산출서(공원정비공)_JE-01-1.토   공" xfId="37329"/>
    <cellStyle name="_입찰표지 _최종수량및내역_장성공원수량산출서(2)_복사본 장성공원수량산출서(공원정비공)_JE-01-1.토   공 2" xfId="37330"/>
    <cellStyle name="_입찰표지 _최종수량및내역_장성공원수량산출서(2)_복사본 장성공원수량산출서(공원정비공)_JE-01-1.토   공_JW-01-1.토   공" xfId="37331"/>
    <cellStyle name="_입찰표지 _최종수량및내역_장성공원수량산출서(2)_복사본 장성공원수량산출서(공원정비공)_JE-01-1.토   공_JW-01-1.토   공 2" xfId="37332"/>
    <cellStyle name="_입찰표지 _최종수량및내역_장성공원수량산출서(2)_복사본 장성공원수량산출서(공원정비공)_JW-01-1.토   공" xfId="37333"/>
    <cellStyle name="_입찰표지 _최종수량및내역_장성공원수량산출서(2)_복사본 장성공원수량산출서(공원정비공)_JW-01-1.토   공 2" xfId="37334"/>
    <cellStyle name="_입찰표지 _최종수량및내역_장성공원수량산출서(2)_복사본 장성공원수량산출서(공원정비공)_JW-04-1.토   공" xfId="37335"/>
    <cellStyle name="_입찰표지 _최종수량및내역_장성공원수량산출서(2)_복사본 장성공원수량산출서(공원정비공)_JW-04-1.토   공 2" xfId="37336"/>
    <cellStyle name="_입찰표지 _최종수량및내역_장성공원수량산출서(2)_복사본 장성공원수량산출서(공원정비공)_JW-04-1.토   공_JW-01-1.토   공" xfId="37337"/>
    <cellStyle name="_입찰표지 _최종수량및내역_장성공원수량산출서(2)_복사본 장성공원수량산출서(공원정비공)_JW-04-1.토   공_JW-01-1.토   공 2" xfId="37338"/>
    <cellStyle name="_입찰표지 _최종수량및내역_장성공원수량산출서(2)_장성공원수량산출서(공원정비공)" xfId="37339"/>
    <cellStyle name="_입찰표지 _최종수량및내역_장성공원수량산출서(2)_장성공원수량산출서(공원정비공) 2" xfId="37340"/>
    <cellStyle name="_입찰표지 _최종수량및내역_장성공원수량산출서(2)_장성공원수량산출서(공원정비공)_H-S1-1.토   공" xfId="37341"/>
    <cellStyle name="_입찰표지 _최종수량및내역_장성공원수량산출서(2)_장성공원수량산출서(공원정비공)_H-S1-1.토   공 2" xfId="37342"/>
    <cellStyle name="_입찰표지 _최종수량및내역_장성공원수량산출서(2)_장성공원수량산출서(공원정비공)_H-S1-5.부대공" xfId="37343"/>
    <cellStyle name="_입찰표지 _최종수량및내역_장성공원수량산출서(2)_장성공원수량산출서(공원정비공)_H-S1-5.부대공_부대공(A-0 LINE)" xfId="37344"/>
    <cellStyle name="_입찰표지 _최종수량및내역_장성공원수량산출서(2)_장성공원수량산출서(공원정비공)_H-S1-5.부대공_부대공(A-1 LINE)" xfId="37345"/>
    <cellStyle name="_입찰표지 _최종수량및내역_장성공원수량산출서(2)_장성공원수량산출서(공원정비공)_H-S1-5.부대공_부대공(A-3 LINE)" xfId="37346"/>
    <cellStyle name="_입찰표지 _최종수량및내역_장성공원수량산출서(2)_장성공원수량산출서(공원정비공)_H-S1-5.부대공_부대공(B-0 LINE)" xfId="37347"/>
    <cellStyle name="_입찰표지 _최종수량및내역_장성공원수량산출서(2)_장성공원수량산출서(공원정비공)_H-S1-5.부대공_부대공(B-2 LINE)" xfId="37348"/>
    <cellStyle name="_입찰표지 _최종수량및내역_장성공원수량산출서(2)_장성공원수량산출서(공원정비공)_JE-01-1.토   공" xfId="37349"/>
    <cellStyle name="_입찰표지 _최종수량및내역_장성공원수량산출서(2)_장성공원수량산출서(공원정비공)_JE-01-1.토   공 2" xfId="37350"/>
    <cellStyle name="_입찰표지 _최종수량및내역_장성공원수량산출서(2)_장성공원수량산출서(공원정비공)_JE-01-1.토   공_JW-01-1.토   공" xfId="37351"/>
    <cellStyle name="_입찰표지 _최종수량및내역_장성공원수량산출서(2)_장성공원수량산출서(공원정비공)_JE-01-1.토   공_JW-01-1.토   공 2" xfId="37352"/>
    <cellStyle name="_입찰표지 _최종수량및내역_장성공원수량산출서(2)_장성공원수량산출서(공원정비공)_JW-01-1.토   공" xfId="37353"/>
    <cellStyle name="_입찰표지 _최종수량및내역_장성공원수량산출서(2)_장성공원수량산출서(공원정비공)_JW-01-1.토   공 2" xfId="37354"/>
    <cellStyle name="_입찰표지 _최종수량및내역_장성공원수량산출서(2)_장성공원수량산출서(공원정비공)_JW-04-1.토   공" xfId="37355"/>
    <cellStyle name="_입찰표지 _최종수량및내역_장성공원수량산출서(2)_장성공원수량산출서(공원정비공)_JW-04-1.토   공 2" xfId="37356"/>
    <cellStyle name="_입찰표지 _최종수량및내역_장성공원수량산출서(2)_장성공원수량산출서(공원정비공)_JW-04-1.토   공_JW-01-1.토   공" xfId="37357"/>
    <cellStyle name="_입찰표지 _최종수량및내역_장성공원수량산출서(2)_장성공원수량산출서(공원정비공)_JW-04-1.토   공_JW-01-1.토   공 2" xfId="37358"/>
    <cellStyle name="_입찰표지 _터널시점" xfId="37359"/>
    <cellStyle name="_입찰표지 _페기물처리" xfId="37360"/>
    <cellStyle name="_입찰표지 _페기물처리_방음벽수량산출(변경))" xfId="37361"/>
    <cellStyle name="_입찰표지 _페기물처리_부대공집계" xfId="37362"/>
    <cellStyle name="_입찰표지 _포장공(1-1공구)" xfId="7835"/>
    <cellStyle name="_입찰표지 _포장공(1-1공구) 10" xfId="37363"/>
    <cellStyle name="_입찰표지 _포장공(1-1공구) 11" xfId="37364"/>
    <cellStyle name="_입찰표지 _포장공(1-1공구) 12" xfId="37365"/>
    <cellStyle name="_입찰표지 _포장공(1-1공구) 13" xfId="37366"/>
    <cellStyle name="_입찰표지 _포장공(1-1공구) 14" xfId="37367"/>
    <cellStyle name="_입찰표지 _포장공(1-1공구) 15" xfId="37368"/>
    <cellStyle name="_입찰표지 _포장공(1-1공구) 16" xfId="37369"/>
    <cellStyle name="_입찰표지 _포장공(1-1공구) 17" xfId="37370"/>
    <cellStyle name="_입찰표지 _포장공(1-1공구) 2" xfId="7836"/>
    <cellStyle name="_입찰표지 _포장공(1-1공구) 3" xfId="37371"/>
    <cellStyle name="_입찰표지 _포장공(1-1공구) 4" xfId="37372"/>
    <cellStyle name="_입찰표지 _포장공(1-1공구) 5" xfId="37373"/>
    <cellStyle name="_입찰표지 _포장공(1-1공구) 6" xfId="37374"/>
    <cellStyle name="_입찰표지 _포장공(1-1공구) 7" xfId="37375"/>
    <cellStyle name="_입찰표지 _포장공(1-1공구) 8" xfId="37376"/>
    <cellStyle name="_입찰표지 _포장공(1-1공구) 9" xfId="37377"/>
    <cellStyle name="_입찰표지 _포장공(1-1공구)_017.포장공(하모)" xfId="37378"/>
    <cellStyle name="_입찰표지 _포장공(1-1공구)_017.포장공(하모) 2" xfId="37379"/>
    <cellStyle name="_입찰표지 _포장공(1-1공구)_017.포장공(하모) 3" xfId="37380"/>
    <cellStyle name="_입찰표지 _포장공(1-1공구)_017.포장공(하모) 4" xfId="37381"/>
    <cellStyle name="_입찰표지 _포장공(1-1공구)_017.포장공(하모) 5" xfId="37382"/>
    <cellStyle name="_입찰표지 _포장공(1-1공구)_017.포장공(하모) 6" xfId="37383"/>
    <cellStyle name="_입찰표지 _포장공(1-1공구)_017.포장공(하모) 7" xfId="37384"/>
    <cellStyle name="_입찰표지 _포장공(1-1공구)_017.포장공(하모) 8" xfId="37385"/>
    <cellStyle name="_입찰표지 _포장공(1-1공구)_04.구조물공" xfId="7837"/>
    <cellStyle name="_입찰표지 _포장공(1-1공구)_04.구조물공 2" xfId="37386"/>
    <cellStyle name="_입찰표지 _포장공(1-1공구)_04.구조물공 3" xfId="37387"/>
    <cellStyle name="_입찰표지 _포장공(1-1공구)_04.구조물공 4" xfId="37388"/>
    <cellStyle name="_입찰표지 _포장공(1-1공구)_04.구조물공 5" xfId="37389"/>
    <cellStyle name="_입찰표지 _포장공(1-1공구)_04.구조물공 6" xfId="37390"/>
    <cellStyle name="_입찰표지 _포장공(1-1공구)_04.구조물공 7" xfId="37391"/>
    <cellStyle name="_입찰표지 _포장공(1-1공구)_04.구조물공 8" xfId="37392"/>
    <cellStyle name="_입찰표지 _포장공(1-1공구)_사본 - 05.포장공" xfId="7838"/>
    <cellStyle name="_입찰표지 _포장공(1-1공구)_사본 - 05.포장공 2" xfId="37393"/>
    <cellStyle name="_입찰표지 _포장공(1-1공구)_사본 - 05.포장공 3" xfId="37394"/>
    <cellStyle name="_입찰표지 _포장공(1-1공구)_사본 - 05.포장공 4" xfId="37395"/>
    <cellStyle name="_입찰표지 _포장공(1-1공구)_사본 - 05.포장공 5" xfId="37396"/>
    <cellStyle name="_입찰표지 _포장공(1-1공구)_사본 - 05.포장공 6" xfId="37397"/>
    <cellStyle name="_입찰표지 _포장공(1-1공구)_사본 - 05.포장공 7" xfId="37398"/>
    <cellStyle name="_입찰표지 _포장공(1-1공구)_사본 - 05.포장공 8" xfId="37399"/>
    <cellStyle name="_입찰표지 _포장공(1-1공구)_포장공BOQ" xfId="7839"/>
    <cellStyle name="_입찰표지 _포장공(1-1공구)_포장공BOQ 2" xfId="37400"/>
    <cellStyle name="_입찰표지 _포장공(1-1공구)_포장공BOQ 3" xfId="37401"/>
    <cellStyle name="_입찰표지 _포장공(1-1공구)_포장공BOQ 4" xfId="37402"/>
    <cellStyle name="_입찰표지 _포장공(1-1공구)_포장공BOQ 5" xfId="37403"/>
    <cellStyle name="_입찰표지 _포장공(1-1공구)_포장공BOQ 6" xfId="37404"/>
    <cellStyle name="_입찰표지 _포장공(1-1공구)_포장공BOQ 7" xfId="37405"/>
    <cellStyle name="_입찰표지 _포장공(1-1공구)_포장공BOQ 8" xfId="37406"/>
    <cellStyle name="_입찰표지 _포장공(1-1공구)_포장수량집계" xfId="7840"/>
    <cellStyle name="_입찰표지 _포장공(1-1공구)_포장수량집계 2" xfId="37407"/>
    <cellStyle name="_입찰표지 _포장공(1-1공구)_포장수량집계 3" xfId="37408"/>
    <cellStyle name="_입찰표지 _포장공(1-1공구)_포장수량집계 4" xfId="37409"/>
    <cellStyle name="_입찰표지 _포장공(1-1공구)_포장수량집계 5" xfId="37410"/>
    <cellStyle name="_입찰표지 _포장공(1-1공구)_포장수량집계 6" xfId="37411"/>
    <cellStyle name="_입찰표지 _포장공(1-1공구)_포장수량집계 7" xfId="37412"/>
    <cellStyle name="_입찰표지 _포장공(1-1공구)_포장수량집계 8" xfId="37413"/>
    <cellStyle name="_입찰표지 _플륨관신설(자문단)" xfId="37414"/>
    <cellStyle name="_입찰표지 _플륨관신설(자문단)_감독사무원반영" xfId="37415"/>
    <cellStyle name="_입찰표지 _플륨관신설(자문단)_감독사무원반영_방음벽수량산출(변경))" xfId="37416"/>
    <cellStyle name="_입찰표지 _플륨관신설(자문단)_감독사무원반영_부대공집계" xfId="37417"/>
    <cellStyle name="_입찰표지 _플륨관신설(자문단)_방음벽수량산출(변경))" xfId="37418"/>
    <cellStyle name="_입찰표지 _플륨관신설(자문단)_방음벽수량산출(변경))_방음벽수량산출(변경))" xfId="37419"/>
    <cellStyle name="_입찰표지 _플륨관신설(자문단)_방음벽수량산출(변경))_부대공집계" xfId="37420"/>
    <cellStyle name="_자금수지(9월) " xfId="7841"/>
    <cellStyle name="_자연석쌓기" xfId="37421"/>
    <cellStyle name="_자재집계" xfId="7842"/>
    <cellStyle name="_자재집계 2" xfId="7843"/>
    <cellStyle name="_자재집계 3" xfId="37422"/>
    <cellStyle name="_자재집계 4" xfId="37423"/>
    <cellStyle name="_자재집계 5" xfId="37424"/>
    <cellStyle name="_자재집계 6" xfId="37425"/>
    <cellStyle name="_자재집계 7" xfId="37426"/>
    <cellStyle name="_자재집계 8" xfId="37427"/>
    <cellStyle name="_자재집계_00.배수설비공" xfId="7844"/>
    <cellStyle name="_자재집계_00.배수설비공 2" xfId="37428"/>
    <cellStyle name="_자재집계_00.배수설비공 3" xfId="37429"/>
    <cellStyle name="_자재집계_00.배수설비공 4" xfId="37430"/>
    <cellStyle name="_자재집계_00.배수설비공 5" xfId="37431"/>
    <cellStyle name="_자재집계_00.배수설비공 6" xfId="37432"/>
    <cellStyle name="_자재집계_00.배수설비공 7" xfId="37433"/>
    <cellStyle name="_자재집계_00.배수설비공 8" xfId="37434"/>
    <cellStyle name="_자재집계_013.관로공(일과)" xfId="7845"/>
    <cellStyle name="_자재집계_013.관로공(일과) 2" xfId="37435"/>
    <cellStyle name="_자재집계_013.관로공(일과) 3" xfId="37436"/>
    <cellStyle name="_자재집계_013.관로공(일과) 4" xfId="37437"/>
    <cellStyle name="_자재집계_013.관로공(일과) 5" xfId="37438"/>
    <cellStyle name="_자재집계_013.관로공(일과) 6" xfId="37439"/>
    <cellStyle name="_자재집계_013.관로공(일과) 7" xfId="37440"/>
    <cellStyle name="_자재집계_013.관로공(일과) 8" xfId="37441"/>
    <cellStyle name="_자재집계_013.관로공(화순)" xfId="7846"/>
    <cellStyle name="_자재집계_013.관로공(화순) 2" xfId="37442"/>
    <cellStyle name="_자재집계_013.관로공(화순) 3" xfId="37443"/>
    <cellStyle name="_자재집계_013.관로공(화순) 4" xfId="37444"/>
    <cellStyle name="_자재집계_013.관로공(화순) 5" xfId="37445"/>
    <cellStyle name="_자재집계_013.관로공(화순) 6" xfId="37446"/>
    <cellStyle name="_자재집계_013.관로공(화순) 7" xfId="37447"/>
    <cellStyle name="_자재집계_013.관로공(화순) 8" xfId="37448"/>
    <cellStyle name="_자재집계_02.토공" xfId="7847"/>
    <cellStyle name="_자재집계_02.토공 2" xfId="37449"/>
    <cellStyle name="_자재집계_02.토공 3" xfId="37450"/>
    <cellStyle name="_자재집계_02.토공 4" xfId="37451"/>
    <cellStyle name="_자재집계_02.토공 5" xfId="37452"/>
    <cellStyle name="_자재집계_02.토공 6" xfId="37453"/>
    <cellStyle name="_자재집계_02.토공 7" xfId="37454"/>
    <cellStyle name="_자재집계_02.토공 8" xfId="37455"/>
    <cellStyle name="_자재집계_03.관로공" xfId="7848"/>
    <cellStyle name="_자재집계_03.관로공 2" xfId="37456"/>
    <cellStyle name="_자재집계_03.관로공 3" xfId="37457"/>
    <cellStyle name="_자재집계_03.관로공 4" xfId="37458"/>
    <cellStyle name="_자재집계_03.관로공 5" xfId="37459"/>
    <cellStyle name="_자재집계_03.관로공 6" xfId="37460"/>
    <cellStyle name="_자재집계_03.관로공 7" xfId="37461"/>
    <cellStyle name="_자재집계_03.관로공 8" xfId="37462"/>
    <cellStyle name="_자재집계_05.구조물공" xfId="7849"/>
    <cellStyle name="_자재집계_05.구조물공 2" xfId="7850"/>
    <cellStyle name="_자재집계_05.구조물공 3" xfId="37463"/>
    <cellStyle name="_자재집계_05.구조물공 4" xfId="37464"/>
    <cellStyle name="_자재집계_05.구조물공 5" xfId="37465"/>
    <cellStyle name="_자재집계_05.구조물공 6" xfId="37466"/>
    <cellStyle name="_자재집계_05.구조물공 7" xfId="37467"/>
    <cellStyle name="_자재집계_05.구조물공 8" xfId="37468"/>
    <cellStyle name="_자재집계_05.구조물공_00.배수설비공" xfId="7851"/>
    <cellStyle name="_자재집계_05.구조물공_00.배수설비공 2" xfId="37469"/>
    <cellStyle name="_자재집계_05.구조물공_00.배수설비공 3" xfId="37470"/>
    <cellStyle name="_자재집계_05.구조물공_00.배수설비공 4" xfId="37471"/>
    <cellStyle name="_자재집계_05.구조물공_00.배수설비공 5" xfId="37472"/>
    <cellStyle name="_자재집계_05.구조물공_00.배수설비공 6" xfId="37473"/>
    <cellStyle name="_자재집계_05.구조물공_00.배수설비공 7" xfId="37474"/>
    <cellStyle name="_자재집계_05.구조물공_00.배수설비공 8" xfId="37475"/>
    <cellStyle name="_자재집계_05.구조물공_013.관로공(일과)" xfId="7852"/>
    <cellStyle name="_자재집계_05.구조물공_013.관로공(일과) 2" xfId="37476"/>
    <cellStyle name="_자재집계_05.구조물공_013.관로공(일과) 3" xfId="37477"/>
    <cellStyle name="_자재집계_05.구조물공_013.관로공(일과) 4" xfId="37478"/>
    <cellStyle name="_자재집계_05.구조물공_013.관로공(일과) 5" xfId="37479"/>
    <cellStyle name="_자재집계_05.구조물공_013.관로공(일과) 6" xfId="37480"/>
    <cellStyle name="_자재집계_05.구조물공_013.관로공(일과) 7" xfId="37481"/>
    <cellStyle name="_자재집계_05.구조물공_013.관로공(일과) 8" xfId="37482"/>
    <cellStyle name="_자재집계_05.구조물공_013.관로공(화순)" xfId="7853"/>
    <cellStyle name="_자재집계_05.구조물공_013.관로공(화순) 2" xfId="37483"/>
    <cellStyle name="_자재집계_05.구조물공_013.관로공(화순) 3" xfId="37484"/>
    <cellStyle name="_자재집계_05.구조물공_013.관로공(화순) 4" xfId="37485"/>
    <cellStyle name="_자재집계_05.구조물공_013.관로공(화순) 5" xfId="37486"/>
    <cellStyle name="_자재집계_05.구조물공_013.관로공(화순) 6" xfId="37487"/>
    <cellStyle name="_자재집계_05.구조물공_013.관로공(화순) 7" xfId="37488"/>
    <cellStyle name="_자재집계_05.구조물공_013.관로공(화순) 8" xfId="37489"/>
    <cellStyle name="_자재집계_05.구조물공_02.토공" xfId="7854"/>
    <cellStyle name="_자재집계_05.구조물공_02.토공 2" xfId="37490"/>
    <cellStyle name="_자재집계_05.구조물공_02.토공 3" xfId="37491"/>
    <cellStyle name="_자재집계_05.구조물공_02.토공 4" xfId="37492"/>
    <cellStyle name="_자재집계_05.구조물공_02.토공 5" xfId="37493"/>
    <cellStyle name="_자재집계_05.구조물공_02.토공 6" xfId="37494"/>
    <cellStyle name="_자재집계_05.구조물공_02.토공 7" xfId="37495"/>
    <cellStyle name="_자재집계_05.구조물공_02.토공 8" xfId="37496"/>
    <cellStyle name="_자재집계_05.구조물공_03.관로공" xfId="7855"/>
    <cellStyle name="_자재집계_05.구조물공_03.관로공 2" xfId="37497"/>
    <cellStyle name="_자재집계_05.구조물공_03.관로공 3" xfId="37498"/>
    <cellStyle name="_자재집계_05.구조물공_03.관로공 4" xfId="37499"/>
    <cellStyle name="_자재집계_05.구조물공_03.관로공 5" xfId="37500"/>
    <cellStyle name="_자재집계_05.구조물공_03.관로공 6" xfId="37501"/>
    <cellStyle name="_자재집계_05.구조물공_03.관로공 7" xfId="37502"/>
    <cellStyle name="_자재집계_05.구조물공_03.관로공 8" xfId="37503"/>
    <cellStyle name="_자재집계_05.구조물공_관로공BOQ" xfId="7856"/>
    <cellStyle name="_자재집계_05.구조물공_관로공BOQ 2" xfId="37504"/>
    <cellStyle name="_자재집계_05.구조물공_관로공BOQ 3" xfId="37505"/>
    <cellStyle name="_자재집계_05.구조물공_관로공BOQ 4" xfId="37506"/>
    <cellStyle name="_자재집계_05.구조물공_관로공BOQ 5" xfId="37507"/>
    <cellStyle name="_자재집계_05.구조물공_관로공BOQ 6" xfId="37508"/>
    <cellStyle name="_자재집계_05.구조물공_관로공BOQ 7" xfId="37509"/>
    <cellStyle name="_자재집계_05.구조물공_관로공BOQ 8" xfId="37510"/>
    <cellStyle name="_자재집계_05.구조물공_관로수량집계" xfId="7857"/>
    <cellStyle name="_자재집계_05.구조물공_관로수량집계 2" xfId="37511"/>
    <cellStyle name="_자재집계_05.구조물공_관로수량집계 3" xfId="37512"/>
    <cellStyle name="_자재집계_05.구조물공_관로수량집계 4" xfId="37513"/>
    <cellStyle name="_자재집계_05.구조물공_관로수량집계 5" xfId="37514"/>
    <cellStyle name="_자재집계_05.구조물공_관로수량집계 6" xfId="37515"/>
    <cellStyle name="_자재집계_05.구조물공_관로수량집계 7" xfId="37516"/>
    <cellStyle name="_자재집계_05.구조물공_관로수량집계 8" xfId="37517"/>
    <cellStyle name="_자재집계_05.구조물공_내역적용수량" xfId="7858"/>
    <cellStyle name="_자재집계_05.구조물공_내역적용수량 2" xfId="37518"/>
    <cellStyle name="_자재집계_05.구조물공_내역적용수량 3" xfId="37519"/>
    <cellStyle name="_자재집계_05.구조물공_내역적용수량 4" xfId="37520"/>
    <cellStyle name="_자재집계_05.구조물공_내역적용수량 5" xfId="37521"/>
    <cellStyle name="_자재집계_05.구조물공_내역적용수량 6" xfId="37522"/>
    <cellStyle name="_자재집계_05.구조물공_내역적용수량 7" xfId="37523"/>
    <cellStyle name="_자재집계_05.구조물공_내역적용수량 8" xfId="37524"/>
    <cellStyle name="_자재집계_2-4.맨홀토공" xfId="7859"/>
    <cellStyle name="_자재집계_2-4.맨홀토공 2" xfId="7860"/>
    <cellStyle name="_자재집계_2-4.맨홀토공 3" xfId="37525"/>
    <cellStyle name="_자재집계_2-4.맨홀토공 4" xfId="37526"/>
    <cellStyle name="_자재집계_2-4.맨홀토공 5" xfId="37527"/>
    <cellStyle name="_자재집계_2-4.맨홀토공 6" xfId="37528"/>
    <cellStyle name="_자재집계_2-4.맨홀토공 7" xfId="37529"/>
    <cellStyle name="_자재집계_2-4.맨홀토공 8" xfId="37530"/>
    <cellStyle name="_자재집계_2-4.맨홀토공_00.배수설비공" xfId="7861"/>
    <cellStyle name="_자재집계_2-4.맨홀토공_00.배수설비공 2" xfId="37531"/>
    <cellStyle name="_자재집계_2-4.맨홀토공_00.배수설비공 3" xfId="37532"/>
    <cellStyle name="_자재집계_2-4.맨홀토공_00.배수설비공 4" xfId="37533"/>
    <cellStyle name="_자재집계_2-4.맨홀토공_00.배수설비공 5" xfId="37534"/>
    <cellStyle name="_자재집계_2-4.맨홀토공_00.배수설비공 6" xfId="37535"/>
    <cellStyle name="_자재집계_2-4.맨홀토공_00.배수설비공 7" xfId="37536"/>
    <cellStyle name="_자재집계_2-4.맨홀토공_00.배수설비공 8" xfId="37537"/>
    <cellStyle name="_자재집계_2-4.맨홀토공_013.관로공(일과)" xfId="7862"/>
    <cellStyle name="_자재집계_2-4.맨홀토공_013.관로공(일과) 2" xfId="37538"/>
    <cellStyle name="_자재집계_2-4.맨홀토공_013.관로공(일과) 3" xfId="37539"/>
    <cellStyle name="_자재집계_2-4.맨홀토공_013.관로공(일과) 4" xfId="37540"/>
    <cellStyle name="_자재집계_2-4.맨홀토공_013.관로공(일과) 5" xfId="37541"/>
    <cellStyle name="_자재집계_2-4.맨홀토공_013.관로공(일과) 6" xfId="37542"/>
    <cellStyle name="_자재집계_2-4.맨홀토공_013.관로공(일과) 7" xfId="37543"/>
    <cellStyle name="_자재집계_2-4.맨홀토공_013.관로공(일과) 8" xfId="37544"/>
    <cellStyle name="_자재집계_2-4.맨홀토공_013.관로공(화순)" xfId="7863"/>
    <cellStyle name="_자재집계_2-4.맨홀토공_013.관로공(화순) 2" xfId="37545"/>
    <cellStyle name="_자재집계_2-4.맨홀토공_013.관로공(화순) 3" xfId="37546"/>
    <cellStyle name="_자재집계_2-4.맨홀토공_013.관로공(화순) 4" xfId="37547"/>
    <cellStyle name="_자재집계_2-4.맨홀토공_013.관로공(화순) 5" xfId="37548"/>
    <cellStyle name="_자재집계_2-4.맨홀토공_013.관로공(화순) 6" xfId="37549"/>
    <cellStyle name="_자재집계_2-4.맨홀토공_013.관로공(화순) 7" xfId="37550"/>
    <cellStyle name="_자재집계_2-4.맨홀토공_013.관로공(화순) 8" xfId="37551"/>
    <cellStyle name="_자재집계_2-4.맨홀토공_02.토공" xfId="7864"/>
    <cellStyle name="_자재집계_2-4.맨홀토공_02.토공 2" xfId="37552"/>
    <cellStyle name="_자재집계_2-4.맨홀토공_02.토공 3" xfId="37553"/>
    <cellStyle name="_자재집계_2-4.맨홀토공_02.토공 4" xfId="37554"/>
    <cellStyle name="_자재집계_2-4.맨홀토공_02.토공 5" xfId="37555"/>
    <cellStyle name="_자재집계_2-4.맨홀토공_02.토공 6" xfId="37556"/>
    <cellStyle name="_자재집계_2-4.맨홀토공_02.토공 7" xfId="37557"/>
    <cellStyle name="_자재집계_2-4.맨홀토공_02.토공 8" xfId="37558"/>
    <cellStyle name="_자재집계_2-4.맨홀토공_03.관로공" xfId="7865"/>
    <cellStyle name="_자재집계_2-4.맨홀토공_03.관로공 2" xfId="37559"/>
    <cellStyle name="_자재집계_2-4.맨홀토공_03.관로공 3" xfId="37560"/>
    <cellStyle name="_자재집계_2-4.맨홀토공_03.관로공 4" xfId="37561"/>
    <cellStyle name="_자재집계_2-4.맨홀토공_03.관로공 5" xfId="37562"/>
    <cellStyle name="_자재집계_2-4.맨홀토공_03.관로공 6" xfId="37563"/>
    <cellStyle name="_자재집계_2-4.맨홀토공_03.관로공 7" xfId="37564"/>
    <cellStyle name="_자재집계_2-4.맨홀토공_03.관로공 8" xfId="37565"/>
    <cellStyle name="_자재집계_2-4.맨홀토공_관로공BOQ" xfId="7866"/>
    <cellStyle name="_자재집계_2-4.맨홀토공_관로공BOQ 2" xfId="37566"/>
    <cellStyle name="_자재집계_2-4.맨홀토공_관로공BOQ 3" xfId="37567"/>
    <cellStyle name="_자재집계_2-4.맨홀토공_관로공BOQ 4" xfId="37568"/>
    <cellStyle name="_자재집계_2-4.맨홀토공_관로공BOQ 5" xfId="37569"/>
    <cellStyle name="_자재집계_2-4.맨홀토공_관로공BOQ 6" xfId="37570"/>
    <cellStyle name="_자재집계_2-4.맨홀토공_관로공BOQ 7" xfId="37571"/>
    <cellStyle name="_자재집계_2-4.맨홀토공_관로공BOQ 8" xfId="37572"/>
    <cellStyle name="_자재집계_2-4.맨홀토공_관로수량집계" xfId="7867"/>
    <cellStyle name="_자재집계_2-4.맨홀토공_관로수량집계 2" xfId="37573"/>
    <cellStyle name="_자재집계_2-4.맨홀토공_관로수량집계 3" xfId="37574"/>
    <cellStyle name="_자재집계_2-4.맨홀토공_관로수량집계 4" xfId="37575"/>
    <cellStyle name="_자재집계_2-4.맨홀토공_관로수량집계 5" xfId="37576"/>
    <cellStyle name="_자재집계_2-4.맨홀토공_관로수량집계 6" xfId="37577"/>
    <cellStyle name="_자재집계_2-4.맨홀토공_관로수량집계 7" xfId="37578"/>
    <cellStyle name="_자재집계_2-4.맨홀토공_관로수량집계 8" xfId="37579"/>
    <cellStyle name="_자재집계_2-4.맨홀토공_내역적용수량" xfId="7868"/>
    <cellStyle name="_자재집계_2-4.맨홀토공_내역적용수량 2" xfId="37580"/>
    <cellStyle name="_자재집계_2-4.맨홀토공_내역적용수량 3" xfId="37581"/>
    <cellStyle name="_자재집계_2-4.맨홀토공_내역적용수량 4" xfId="37582"/>
    <cellStyle name="_자재집계_2-4.맨홀토공_내역적용수량 5" xfId="37583"/>
    <cellStyle name="_자재집계_2-4.맨홀토공_내역적용수량 6" xfId="37584"/>
    <cellStyle name="_자재집계_2-4.맨홀토공_내역적용수량 7" xfId="37585"/>
    <cellStyle name="_자재집계_2-4.맨홀토공_내역적용수량 8" xfId="37586"/>
    <cellStyle name="_자재집계_관로공BOQ" xfId="7869"/>
    <cellStyle name="_자재집계_관로공BOQ 2" xfId="37587"/>
    <cellStyle name="_자재집계_관로공BOQ 3" xfId="37588"/>
    <cellStyle name="_자재집계_관로공BOQ 4" xfId="37589"/>
    <cellStyle name="_자재집계_관로공BOQ 5" xfId="37590"/>
    <cellStyle name="_자재집계_관로공BOQ 6" xfId="37591"/>
    <cellStyle name="_자재집계_관로공BOQ 7" xfId="37592"/>
    <cellStyle name="_자재집계_관로공BOQ 8" xfId="37593"/>
    <cellStyle name="_자재집계_관로수량집계" xfId="7870"/>
    <cellStyle name="_자재집계_관로수량집계 2" xfId="37594"/>
    <cellStyle name="_자재집계_관로수량집계 3" xfId="37595"/>
    <cellStyle name="_자재집계_관로수량집계 4" xfId="37596"/>
    <cellStyle name="_자재집계_관로수량집계 5" xfId="37597"/>
    <cellStyle name="_자재집계_관로수량집계 6" xfId="37598"/>
    <cellStyle name="_자재집계_관로수량집계 7" xfId="37599"/>
    <cellStyle name="_자재집계_관로수량집계 8" xfId="37600"/>
    <cellStyle name="_자재집계_내역적용수량" xfId="7871"/>
    <cellStyle name="_자재집계_내역적용수량 2" xfId="37601"/>
    <cellStyle name="_자재집계_내역적용수량 3" xfId="37602"/>
    <cellStyle name="_자재집계_내역적용수량 4" xfId="37603"/>
    <cellStyle name="_자재집계_내역적용수량 5" xfId="37604"/>
    <cellStyle name="_자재집계_내역적용수량 6" xfId="37605"/>
    <cellStyle name="_자재집계_내역적용수량 7" xfId="37606"/>
    <cellStyle name="_자재집계_내역적용수량 8" xfId="37607"/>
    <cellStyle name="_자재집계A" xfId="37608"/>
    <cellStyle name="_잠원(구조물공)_외부ES#8 " xfId="7872"/>
    <cellStyle name="_장성공원수량산출서(2)" xfId="37609"/>
    <cellStyle name="_장성공원수량산출서(2) 2" xfId="37610"/>
    <cellStyle name="_장성공원수량산출서(2)_H-S1-1.토   공" xfId="37611"/>
    <cellStyle name="_장성공원수량산출서(2)_H-S1-1.토   공 2" xfId="37612"/>
    <cellStyle name="_장성공원수량산출서(2)_H-S1-5.부대공" xfId="37613"/>
    <cellStyle name="_장성공원수량산출서(2)_H-S1-5.부대공_부대공(A-0 LINE)" xfId="37614"/>
    <cellStyle name="_장성공원수량산출서(2)_H-S1-5.부대공_부대공(A-1 LINE)" xfId="37615"/>
    <cellStyle name="_장성공원수량산출서(2)_H-S1-5.부대공_부대공(A-3 LINE)" xfId="37616"/>
    <cellStyle name="_장성공원수량산출서(2)_H-S1-5.부대공_부대공(B-0 LINE)" xfId="37617"/>
    <cellStyle name="_장성공원수량산출서(2)_H-S1-5.부대공_부대공(B-2 LINE)" xfId="37618"/>
    <cellStyle name="_장성공원수량산출서(2)_JE-01-1.토   공" xfId="37619"/>
    <cellStyle name="_장성공원수량산출서(2)_JE-01-1.토   공 2" xfId="37620"/>
    <cellStyle name="_장성공원수량산출서(2)_JE-01-1.토   공_JW-01-1.토   공" xfId="37621"/>
    <cellStyle name="_장성공원수량산출서(2)_JE-01-1.토   공_JW-01-1.토   공 2" xfId="37622"/>
    <cellStyle name="_장성공원수량산출서(2)_JW-01-1.토   공" xfId="37623"/>
    <cellStyle name="_장성공원수량산출서(2)_JW-01-1.토   공 2" xfId="37624"/>
    <cellStyle name="_장성공원수량산출서(2)_JW-04-1.토   공" xfId="37625"/>
    <cellStyle name="_장성공원수량산출서(2)_JW-04-1.토   공 2" xfId="37626"/>
    <cellStyle name="_장성공원수량산출서(2)_JW-04-1.토   공_JW-01-1.토   공" xfId="37627"/>
    <cellStyle name="_장성공원수량산출서(2)_JW-04-1.토   공_JW-01-1.토   공 2" xfId="37628"/>
    <cellStyle name="_장성공원수량산출서(2)_복사본 장성공원수량산출서(공원정비공)" xfId="37629"/>
    <cellStyle name="_장성공원수량산출서(2)_복사본 장성공원수량산출서(공원정비공) 2" xfId="37630"/>
    <cellStyle name="_장성공원수량산출서(2)_복사본 장성공원수량산출서(공원정비공)_H-S1-1.토   공" xfId="37631"/>
    <cellStyle name="_장성공원수량산출서(2)_복사본 장성공원수량산출서(공원정비공)_H-S1-1.토   공 2" xfId="37632"/>
    <cellStyle name="_장성공원수량산출서(2)_복사본 장성공원수량산출서(공원정비공)_H-S1-5.부대공" xfId="37633"/>
    <cellStyle name="_장성공원수량산출서(2)_복사본 장성공원수량산출서(공원정비공)_H-S1-5.부대공_부대공(A-0 LINE)" xfId="37634"/>
    <cellStyle name="_장성공원수량산출서(2)_복사본 장성공원수량산출서(공원정비공)_H-S1-5.부대공_부대공(A-1 LINE)" xfId="37635"/>
    <cellStyle name="_장성공원수량산출서(2)_복사본 장성공원수량산출서(공원정비공)_H-S1-5.부대공_부대공(A-3 LINE)" xfId="37636"/>
    <cellStyle name="_장성공원수량산출서(2)_복사본 장성공원수량산출서(공원정비공)_H-S1-5.부대공_부대공(B-0 LINE)" xfId="37637"/>
    <cellStyle name="_장성공원수량산출서(2)_복사본 장성공원수량산출서(공원정비공)_H-S1-5.부대공_부대공(B-2 LINE)" xfId="37638"/>
    <cellStyle name="_장성공원수량산출서(2)_복사본 장성공원수량산출서(공원정비공)_JE-01-1.토   공" xfId="37639"/>
    <cellStyle name="_장성공원수량산출서(2)_복사본 장성공원수량산출서(공원정비공)_JE-01-1.토   공 2" xfId="37640"/>
    <cellStyle name="_장성공원수량산출서(2)_복사본 장성공원수량산출서(공원정비공)_JE-01-1.토   공_JW-01-1.토   공" xfId="37641"/>
    <cellStyle name="_장성공원수량산출서(2)_복사본 장성공원수량산출서(공원정비공)_JE-01-1.토   공_JW-01-1.토   공 2" xfId="37642"/>
    <cellStyle name="_장성공원수량산출서(2)_복사본 장성공원수량산출서(공원정비공)_JW-01-1.토   공" xfId="37643"/>
    <cellStyle name="_장성공원수량산출서(2)_복사본 장성공원수량산출서(공원정비공)_JW-01-1.토   공 2" xfId="37644"/>
    <cellStyle name="_장성공원수량산출서(2)_복사본 장성공원수량산출서(공원정비공)_JW-04-1.토   공" xfId="37645"/>
    <cellStyle name="_장성공원수량산출서(2)_복사본 장성공원수량산출서(공원정비공)_JW-04-1.토   공 2" xfId="37646"/>
    <cellStyle name="_장성공원수량산출서(2)_복사본 장성공원수량산출서(공원정비공)_JW-04-1.토   공_JW-01-1.토   공" xfId="37647"/>
    <cellStyle name="_장성공원수량산출서(2)_복사본 장성공원수량산출서(공원정비공)_JW-04-1.토   공_JW-01-1.토   공 2" xfId="37648"/>
    <cellStyle name="_장성공원수량산출서(2)_장성공원수량산출서(공원정비공)" xfId="37649"/>
    <cellStyle name="_장성공원수량산출서(2)_장성공원수량산출서(공원정비공) 2" xfId="37650"/>
    <cellStyle name="_장성공원수량산출서(2)_장성공원수량산출서(공원정비공)_H-S1-1.토   공" xfId="37651"/>
    <cellStyle name="_장성공원수량산출서(2)_장성공원수량산출서(공원정비공)_H-S1-1.토   공 2" xfId="37652"/>
    <cellStyle name="_장성공원수량산출서(2)_장성공원수량산출서(공원정비공)_H-S1-5.부대공" xfId="37653"/>
    <cellStyle name="_장성공원수량산출서(2)_장성공원수량산출서(공원정비공)_H-S1-5.부대공_부대공(A-0 LINE)" xfId="37654"/>
    <cellStyle name="_장성공원수량산출서(2)_장성공원수량산출서(공원정비공)_H-S1-5.부대공_부대공(A-1 LINE)" xfId="37655"/>
    <cellStyle name="_장성공원수량산출서(2)_장성공원수량산출서(공원정비공)_H-S1-5.부대공_부대공(A-3 LINE)" xfId="37656"/>
    <cellStyle name="_장성공원수량산출서(2)_장성공원수량산출서(공원정비공)_H-S1-5.부대공_부대공(B-0 LINE)" xfId="37657"/>
    <cellStyle name="_장성공원수량산출서(2)_장성공원수량산출서(공원정비공)_H-S1-5.부대공_부대공(B-2 LINE)" xfId="37658"/>
    <cellStyle name="_장성공원수량산출서(2)_장성공원수량산출서(공원정비공)_JE-01-1.토   공" xfId="37659"/>
    <cellStyle name="_장성공원수량산출서(2)_장성공원수량산출서(공원정비공)_JE-01-1.토   공 2" xfId="37660"/>
    <cellStyle name="_장성공원수량산출서(2)_장성공원수량산출서(공원정비공)_JE-01-1.토   공_JW-01-1.토   공" xfId="37661"/>
    <cellStyle name="_장성공원수량산출서(2)_장성공원수량산출서(공원정비공)_JE-01-1.토   공_JW-01-1.토   공 2" xfId="37662"/>
    <cellStyle name="_장성공원수량산출서(2)_장성공원수량산출서(공원정비공)_JW-01-1.토   공" xfId="37663"/>
    <cellStyle name="_장성공원수량산출서(2)_장성공원수량산출서(공원정비공)_JW-01-1.토   공 2" xfId="37664"/>
    <cellStyle name="_장성공원수량산출서(2)_장성공원수량산출서(공원정비공)_JW-04-1.토   공" xfId="37665"/>
    <cellStyle name="_장성공원수량산출서(2)_장성공원수량산출서(공원정비공)_JW-04-1.토   공 2" xfId="37666"/>
    <cellStyle name="_장성공원수량산출서(2)_장성공원수량산출서(공원정비공)_JW-04-1.토   공_JW-01-1.토   공" xfId="37667"/>
    <cellStyle name="_장성공원수량산출서(2)_장성공원수량산출서(공원정비공)_JW-04-1.토   공_JW-01-1.토   공 2" xfId="37668"/>
    <cellStyle name="_장성바들보" xfId="7873"/>
    <cellStyle name="_장성바들보 2" xfId="7874"/>
    <cellStyle name="_장성바들보 3" xfId="37669"/>
    <cellStyle name="_장성바들보 4" xfId="37670"/>
    <cellStyle name="_장성바들보 5" xfId="37671"/>
    <cellStyle name="_장성바들보 6" xfId="37672"/>
    <cellStyle name="_장성바들보 7" xfId="37673"/>
    <cellStyle name="_장성바들보 8" xfId="37674"/>
    <cellStyle name="_장성호TY2" xfId="7875"/>
    <cellStyle name="_장성호TY2_1. 토공" xfId="7876"/>
    <cellStyle name="_장성호TY2_2.여주jc7교" xfId="7877"/>
    <cellStyle name="_장성호TY2_2.여주jc7교_1. 토공" xfId="7878"/>
    <cellStyle name="_적격 " xfId="74"/>
    <cellStyle name="_적격  2" xfId="37675"/>
    <cellStyle name="_적격 _2003년실행양식" xfId="7879"/>
    <cellStyle name="_적격 _2003년실행양식_4.추진공(공암)" xfId="7880"/>
    <cellStyle name="_적격 _2003년실행양식_4.추진공(공암SAMPLE" xfId="7881"/>
    <cellStyle name="_적격 _2003년실행양식_4.추진공(서산)" xfId="7882"/>
    <cellStyle name="_적격 _2003년실행양식_4.추진공(읍내)" xfId="7883"/>
    <cellStyle name="_적격 _2003년실행양식_4.추진공(추부)" xfId="7884"/>
    <cellStyle name="_적격 _2003년실행양식_4.추진공(황간)" xfId="7885"/>
    <cellStyle name="_적격 _2003년실행양식_영동군추진가시설수량" xfId="7886"/>
    <cellStyle name="_적격 _2003년실행양식0" xfId="7887"/>
    <cellStyle name="_적격 _2003년실행양식0_4.추진공(공암)" xfId="7888"/>
    <cellStyle name="_적격 _2003년실행양식0_4.추진공(공암SAMPLE" xfId="7889"/>
    <cellStyle name="_적격 _2003년실행양식0_4.추진공(서산)" xfId="7890"/>
    <cellStyle name="_적격 _2003년실행양식0_4.추진공(읍내)" xfId="7891"/>
    <cellStyle name="_적격 _2003년실행양식0_4.추진공(추부)" xfId="7892"/>
    <cellStyle name="_적격 _2003년실행양식0_4.추진공(황간)" xfId="7893"/>
    <cellStyle name="_적격 _2003년실행양식0_영동군추진가시설수량" xfId="7894"/>
    <cellStyle name="_적격 _2003년실행양식-1" xfId="7895"/>
    <cellStyle name="_적격 _2003년실행양식-1_4.추진공(공암)" xfId="7896"/>
    <cellStyle name="_적격 _2003년실행양식-1_4.추진공(공암SAMPLE" xfId="7897"/>
    <cellStyle name="_적격 _2003년실행양식-1_4.추진공(서산)" xfId="7898"/>
    <cellStyle name="_적격 _2003년실행양식-1_4.추진공(읍내)" xfId="7899"/>
    <cellStyle name="_적격 _2003년실행양식-1_4.추진공(추부)" xfId="7900"/>
    <cellStyle name="_적격 _2003년실행양식-1_4.추진공(황간)" xfId="7901"/>
    <cellStyle name="_적격 _2003년실행양식-1_영동군추진가시설수량" xfId="7902"/>
    <cellStyle name="_적격 _4.추진공(공암)" xfId="7903"/>
    <cellStyle name="_적격 _4.추진공(공암SAMPLE" xfId="7904"/>
    <cellStyle name="_적격 _4.추진공(서산)" xfId="7905"/>
    <cellStyle name="_적격 _4.추진공(읍내)" xfId="7906"/>
    <cellStyle name="_적격 _4.추진공(추부)" xfId="7907"/>
    <cellStyle name="_적격 _4.추진공(황간)" xfId="7908"/>
    <cellStyle name="_적격 _실행내역2001년1월변경" xfId="7909"/>
    <cellStyle name="_적격 _실행내역2001년1월변경_2003년실행양식" xfId="7910"/>
    <cellStyle name="_적격 _실행내역2001년1월변경_2003년실행양식_4.추진공(공암)" xfId="7911"/>
    <cellStyle name="_적격 _실행내역2001년1월변경_2003년실행양식_4.추진공(공암SAMPLE" xfId="7912"/>
    <cellStyle name="_적격 _실행내역2001년1월변경_2003년실행양식_4.추진공(서산)" xfId="7913"/>
    <cellStyle name="_적격 _실행내역2001년1월변경_2003년실행양식_4.추진공(읍내)" xfId="7914"/>
    <cellStyle name="_적격 _실행내역2001년1월변경_2003년실행양식_4.추진공(추부)" xfId="7915"/>
    <cellStyle name="_적격 _실행내역2001년1월변경_2003년실행양식_4.추진공(황간)" xfId="7916"/>
    <cellStyle name="_적격 _실행내역2001년1월변경_2003년실행양식_영동군추진가시설수량" xfId="7917"/>
    <cellStyle name="_적격 _실행내역2001년1월변경_2003년실행양식0" xfId="7918"/>
    <cellStyle name="_적격 _실행내역2001년1월변경_2003년실행양식0_4.추진공(공암)" xfId="7919"/>
    <cellStyle name="_적격 _실행내역2001년1월변경_2003년실행양식0_4.추진공(공암SAMPLE" xfId="7920"/>
    <cellStyle name="_적격 _실행내역2001년1월변경_2003년실행양식0_4.추진공(서산)" xfId="7921"/>
    <cellStyle name="_적격 _실행내역2001년1월변경_2003년실행양식0_4.추진공(읍내)" xfId="7922"/>
    <cellStyle name="_적격 _실행내역2001년1월변경_2003년실행양식0_4.추진공(추부)" xfId="7923"/>
    <cellStyle name="_적격 _실행내역2001년1월변경_2003년실행양식0_4.추진공(황간)" xfId="7924"/>
    <cellStyle name="_적격 _실행내역2001년1월변경_2003년실행양식0_영동군추진가시설수량" xfId="7925"/>
    <cellStyle name="_적격 _실행내역2001년1월변경_2003년실행양식-1" xfId="7926"/>
    <cellStyle name="_적격 _실행내역2001년1월변경_2003년실행양식-1_4.추진공(공암)" xfId="7927"/>
    <cellStyle name="_적격 _실행내역2001년1월변경_2003년실행양식-1_4.추진공(공암SAMPLE" xfId="7928"/>
    <cellStyle name="_적격 _실행내역2001년1월변경_2003년실행양식-1_4.추진공(서산)" xfId="7929"/>
    <cellStyle name="_적격 _실행내역2001년1월변경_2003년실행양식-1_4.추진공(읍내)" xfId="7930"/>
    <cellStyle name="_적격 _실행내역2001년1월변경_2003년실행양식-1_4.추진공(추부)" xfId="7931"/>
    <cellStyle name="_적격 _실행내역2001년1월변경_2003년실행양식-1_4.추진공(황간)" xfId="7932"/>
    <cellStyle name="_적격 _실행내역2001년1월변경_2003년실행양식-1_영동군추진가시설수량" xfId="7933"/>
    <cellStyle name="_적격 _실행내역2001년1월변경_4.추진공(공암)" xfId="7934"/>
    <cellStyle name="_적격 _실행내역2001년1월변경_4.추진공(공암SAMPLE" xfId="7935"/>
    <cellStyle name="_적격 _실행내역2001년1월변경_4.추진공(서산)" xfId="7936"/>
    <cellStyle name="_적격 _실행내역2001년1월변경_4.추진공(읍내)" xfId="7937"/>
    <cellStyle name="_적격 _실행내역2001년1월변경_4.추진공(추부)" xfId="7938"/>
    <cellStyle name="_적격 _실행내역2001년1월변경_4.추진공(황간)" xfId="7939"/>
    <cellStyle name="_적격 _실행내역2001년1월변경_영동군추진가시설수량" xfId="7940"/>
    <cellStyle name="_적격 _영동군추진가시설수량" xfId="7941"/>
    <cellStyle name="_적격 _집행갑지 " xfId="75"/>
    <cellStyle name="_적격 _집행갑지  2" xfId="37676"/>
    <cellStyle name="_적격 _집행갑지 _2003년실행양식" xfId="7942"/>
    <cellStyle name="_적격 _집행갑지 _2003년실행양식_4.추진공(공암)" xfId="7943"/>
    <cellStyle name="_적격 _집행갑지 _2003년실행양식_4.추진공(공암SAMPLE" xfId="7944"/>
    <cellStyle name="_적격 _집행갑지 _2003년실행양식_4.추진공(서산)" xfId="7945"/>
    <cellStyle name="_적격 _집행갑지 _2003년실행양식_4.추진공(읍내)" xfId="7946"/>
    <cellStyle name="_적격 _집행갑지 _2003년실행양식_4.추진공(추부)" xfId="7947"/>
    <cellStyle name="_적격 _집행갑지 _2003년실행양식_4.추진공(황간)" xfId="7948"/>
    <cellStyle name="_적격 _집행갑지 _2003년실행양식_영동군추진가시설수량" xfId="7949"/>
    <cellStyle name="_적격 _집행갑지 _2003년실행양식0" xfId="7950"/>
    <cellStyle name="_적격 _집행갑지 _2003년실행양식0_4.추진공(공암)" xfId="7951"/>
    <cellStyle name="_적격 _집행갑지 _2003년실행양식0_4.추진공(공암SAMPLE" xfId="7952"/>
    <cellStyle name="_적격 _집행갑지 _2003년실행양식0_4.추진공(서산)" xfId="7953"/>
    <cellStyle name="_적격 _집행갑지 _2003년실행양식0_4.추진공(읍내)" xfId="7954"/>
    <cellStyle name="_적격 _집행갑지 _2003년실행양식0_4.추진공(추부)" xfId="7955"/>
    <cellStyle name="_적격 _집행갑지 _2003년실행양식0_4.추진공(황간)" xfId="7956"/>
    <cellStyle name="_적격 _집행갑지 _2003년실행양식0_영동군추진가시설수량" xfId="7957"/>
    <cellStyle name="_적격 _집행갑지 _2003년실행양식-1" xfId="7958"/>
    <cellStyle name="_적격 _집행갑지 _2003년실행양식-1_4.추진공(공암)" xfId="7959"/>
    <cellStyle name="_적격 _집행갑지 _2003년실행양식-1_4.추진공(공암SAMPLE" xfId="7960"/>
    <cellStyle name="_적격 _집행갑지 _2003년실행양식-1_4.추진공(서산)" xfId="7961"/>
    <cellStyle name="_적격 _집행갑지 _2003년실행양식-1_4.추진공(읍내)" xfId="7962"/>
    <cellStyle name="_적격 _집행갑지 _2003년실행양식-1_4.추진공(추부)" xfId="7963"/>
    <cellStyle name="_적격 _집행갑지 _2003년실행양식-1_4.추진공(황간)" xfId="7964"/>
    <cellStyle name="_적격 _집행갑지 _2003년실행양식-1_영동군추진가시설수량" xfId="7965"/>
    <cellStyle name="_적격 _집행갑지 _4.추진공(공암)" xfId="7966"/>
    <cellStyle name="_적격 _집행갑지 _4.추진공(공암SAMPLE" xfId="7967"/>
    <cellStyle name="_적격 _집행갑지 _4.추진공(서산)" xfId="7968"/>
    <cellStyle name="_적격 _집행갑지 _4.추진공(읍내)" xfId="7969"/>
    <cellStyle name="_적격 _집행갑지 _4.추진공(추부)" xfId="7970"/>
    <cellStyle name="_적격 _집행갑지 _4.추진공(황간)" xfId="7971"/>
    <cellStyle name="_적격 _집행갑지 _실행내역2001년1월변경" xfId="7972"/>
    <cellStyle name="_적격 _집행갑지 _실행내역2001년1월변경_2003년실행양식" xfId="7973"/>
    <cellStyle name="_적격 _집행갑지 _실행내역2001년1월변경_2003년실행양식_4.추진공(공암)" xfId="7974"/>
    <cellStyle name="_적격 _집행갑지 _실행내역2001년1월변경_2003년실행양식_4.추진공(공암SAMPLE" xfId="7975"/>
    <cellStyle name="_적격 _집행갑지 _실행내역2001년1월변경_2003년실행양식_4.추진공(서산)" xfId="7976"/>
    <cellStyle name="_적격 _집행갑지 _실행내역2001년1월변경_2003년실행양식_4.추진공(읍내)" xfId="7977"/>
    <cellStyle name="_적격 _집행갑지 _실행내역2001년1월변경_2003년실행양식_4.추진공(추부)" xfId="7978"/>
    <cellStyle name="_적격 _집행갑지 _실행내역2001년1월변경_2003년실행양식_4.추진공(황간)" xfId="7979"/>
    <cellStyle name="_적격 _집행갑지 _실행내역2001년1월변경_2003년실행양식_영동군추진가시설수량" xfId="7980"/>
    <cellStyle name="_적격 _집행갑지 _실행내역2001년1월변경_2003년실행양식0" xfId="7981"/>
    <cellStyle name="_적격 _집행갑지 _실행내역2001년1월변경_2003년실행양식0_4.추진공(공암)" xfId="7982"/>
    <cellStyle name="_적격 _집행갑지 _실행내역2001년1월변경_2003년실행양식0_4.추진공(공암SAMPLE" xfId="7983"/>
    <cellStyle name="_적격 _집행갑지 _실행내역2001년1월변경_2003년실행양식0_4.추진공(서산)" xfId="7984"/>
    <cellStyle name="_적격 _집행갑지 _실행내역2001년1월변경_2003년실행양식0_4.추진공(읍내)" xfId="7985"/>
    <cellStyle name="_적격 _집행갑지 _실행내역2001년1월변경_2003년실행양식0_4.추진공(추부)" xfId="7986"/>
    <cellStyle name="_적격 _집행갑지 _실행내역2001년1월변경_2003년실행양식0_4.추진공(황간)" xfId="7987"/>
    <cellStyle name="_적격 _집행갑지 _실행내역2001년1월변경_2003년실행양식0_영동군추진가시설수량" xfId="7988"/>
    <cellStyle name="_적격 _집행갑지 _실행내역2001년1월변경_2003년실행양식-1" xfId="7989"/>
    <cellStyle name="_적격 _집행갑지 _실행내역2001년1월변경_2003년실행양식-1_4.추진공(공암)" xfId="7990"/>
    <cellStyle name="_적격 _집행갑지 _실행내역2001년1월변경_2003년실행양식-1_4.추진공(공암SAMPLE" xfId="7991"/>
    <cellStyle name="_적격 _집행갑지 _실행내역2001년1월변경_2003년실행양식-1_4.추진공(서산)" xfId="7992"/>
    <cellStyle name="_적격 _집행갑지 _실행내역2001년1월변경_2003년실행양식-1_4.추진공(읍내)" xfId="7993"/>
    <cellStyle name="_적격 _집행갑지 _실행내역2001년1월변경_2003년실행양식-1_4.추진공(추부)" xfId="7994"/>
    <cellStyle name="_적격 _집행갑지 _실행내역2001년1월변경_2003년실행양식-1_4.추진공(황간)" xfId="7995"/>
    <cellStyle name="_적격 _집행갑지 _실행내역2001년1월변경_2003년실행양식-1_영동군추진가시설수량" xfId="7996"/>
    <cellStyle name="_적격 _집행갑지 _실행내역2001년1월변경_4.추진공(공암)" xfId="7997"/>
    <cellStyle name="_적격 _집행갑지 _실행내역2001년1월변경_4.추진공(공암SAMPLE" xfId="7998"/>
    <cellStyle name="_적격 _집행갑지 _실행내역2001년1월변경_4.추진공(서산)" xfId="7999"/>
    <cellStyle name="_적격 _집행갑지 _실행내역2001년1월변경_4.추진공(읍내)" xfId="8000"/>
    <cellStyle name="_적격 _집행갑지 _실행내역2001년1월변경_4.추진공(추부)" xfId="8001"/>
    <cellStyle name="_적격 _집행갑지 _실행내역2001년1월변경_4.추진공(황간)" xfId="8002"/>
    <cellStyle name="_적격 _집행갑지 _실행내역2001년1월변경_영동군추진가시설수량" xfId="8003"/>
    <cellStyle name="_적격 _집행갑지 _영동군추진가시설수량" xfId="8004"/>
    <cellStyle name="_적격 _집행설계분석 " xfId="8005"/>
    <cellStyle name="_적격(화산) " xfId="76"/>
    <cellStyle name="_적격(화산)  2" xfId="8006"/>
    <cellStyle name="_적격(화산)  3" xfId="37677"/>
    <cellStyle name="_적격(화산)  4" xfId="37678"/>
    <cellStyle name="_적격(화산)  5" xfId="37679"/>
    <cellStyle name="_적격(화산)  6" xfId="37680"/>
    <cellStyle name="_적격(화산)  7" xfId="37681"/>
    <cellStyle name="_적격(화산)  8" xfId="37682"/>
    <cellStyle name="_적격(화산) _01.관로공" xfId="8007"/>
    <cellStyle name="_적격(화산) _01.관로공 2" xfId="8008"/>
    <cellStyle name="_적격(화산) _01.관로공 3" xfId="37683"/>
    <cellStyle name="_적격(화산) _01.관로공 4" xfId="37684"/>
    <cellStyle name="_적격(화산) _01.관로공 5" xfId="37685"/>
    <cellStyle name="_적격(화산) _01.관로공 6" xfId="37686"/>
    <cellStyle name="_적격(화산) _01.관로공 7" xfId="37687"/>
    <cellStyle name="_적격(화산) _01.관로공 8" xfId="37688"/>
    <cellStyle name="_적격(화산) _01.관로공(1-1공구)" xfId="8009"/>
    <cellStyle name="_적격(화산) _01.관로공(1-1공구) 2" xfId="37689"/>
    <cellStyle name="_적격(화산) _01.관로공(1-1공구) 3" xfId="37690"/>
    <cellStyle name="_적격(화산) _01.관로공(1-1공구) 4" xfId="37691"/>
    <cellStyle name="_적격(화산) _01.관로공(1-1공구) 5" xfId="37692"/>
    <cellStyle name="_적격(화산) _01.관로공(1-1공구) 6" xfId="37693"/>
    <cellStyle name="_적격(화산) _01.관로공(1-1공구) 7" xfId="37694"/>
    <cellStyle name="_적격(화산) _01.관로공(1-1공구) 8" xfId="37695"/>
    <cellStyle name="_적격(화산) _01.관로공(1-1공구)_013.관로공(일과)" xfId="8010"/>
    <cellStyle name="_적격(화산) _01.관로공(1-1공구)_013.관로공(일과) 2" xfId="37696"/>
    <cellStyle name="_적격(화산) _01.관로공(1-1공구)_013.관로공(일과) 3" xfId="37697"/>
    <cellStyle name="_적격(화산) _01.관로공(1-1공구)_013.관로공(일과) 4" xfId="37698"/>
    <cellStyle name="_적격(화산) _01.관로공(1-1공구)_013.관로공(일과) 5" xfId="37699"/>
    <cellStyle name="_적격(화산) _01.관로공(1-1공구)_013.관로공(일과) 6" xfId="37700"/>
    <cellStyle name="_적격(화산) _01.관로공(1-1공구)_013.관로공(일과) 7" xfId="37701"/>
    <cellStyle name="_적격(화산) _01.관로공(1-1공구)_013.관로공(일과) 8" xfId="37702"/>
    <cellStyle name="_적격(화산) _01.관로공(1-1공구)_013.관로공(화순)" xfId="8011"/>
    <cellStyle name="_적격(화산) _01.관로공(1-1공구)_013.관로공(화순) 2" xfId="37703"/>
    <cellStyle name="_적격(화산) _01.관로공(1-1공구)_013.관로공(화순) 3" xfId="37704"/>
    <cellStyle name="_적격(화산) _01.관로공(1-1공구)_013.관로공(화순) 4" xfId="37705"/>
    <cellStyle name="_적격(화산) _01.관로공(1-1공구)_013.관로공(화순) 5" xfId="37706"/>
    <cellStyle name="_적격(화산) _01.관로공(1-1공구)_013.관로공(화순) 6" xfId="37707"/>
    <cellStyle name="_적격(화산) _01.관로공(1-1공구)_013.관로공(화순) 7" xfId="37708"/>
    <cellStyle name="_적격(화산) _01.관로공(1-1공구)_013.관로공(화순) 8" xfId="37709"/>
    <cellStyle name="_적격(화산) _01.관로공(1-1공구)_03.관로공" xfId="8012"/>
    <cellStyle name="_적격(화산) _01.관로공(1-1공구)_03.관로공 2" xfId="37710"/>
    <cellStyle name="_적격(화산) _01.관로공(1-1공구)_03.관로공 3" xfId="37711"/>
    <cellStyle name="_적격(화산) _01.관로공(1-1공구)_03.관로공 4" xfId="37712"/>
    <cellStyle name="_적격(화산) _01.관로공(1-1공구)_03.관로공 5" xfId="37713"/>
    <cellStyle name="_적격(화산) _01.관로공(1-1공구)_03.관로공 6" xfId="37714"/>
    <cellStyle name="_적격(화산) _01.관로공(1-1공구)_03.관로공 7" xfId="37715"/>
    <cellStyle name="_적격(화산) _01.관로공(1-1공구)_03.관로공 8" xfId="37716"/>
    <cellStyle name="_적격(화산) _01.관로공(1-1공구)_관로공BOQ" xfId="8013"/>
    <cellStyle name="_적격(화산) _01.관로공(1-1공구)_관로공BOQ 2" xfId="37717"/>
    <cellStyle name="_적격(화산) _01.관로공(1-1공구)_관로공BOQ 3" xfId="37718"/>
    <cellStyle name="_적격(화산) _01.관로공(1-1공구)_관로공BOQ 4" xfId="37719"/>
    <cellStyle name="_적격(화산) _01.관로공(1-1공구)_관로공BOQ 5" xfId="37720"/>
    <cellStyle name="_적격(화산) _01.관로공(1-1공구)_관로공BOQ 6" xfId="37721"/>
    <cellStyle name="_적격(화산) _01.관로공(1-1공구)_관로공BOQ 7" xfId="37722"/>
    <cellStyle name="_적격(화산) _01.관로공(1-1공구)_관로공BOQ 8" xfId="37723"/>
    <cellStyle name="_적격(화산) _01.관로공(1-1공구)_관로수량집계" xfId="8014"/>
    <cellStyle name="_적격(화산) _01.관로공(1-1공구)_관로수량집계 2" xfId="37724"/>
    <cellStyle name="_적격(화산) _01.관로공(1-1공구)_관로수량집계 3" xfId="37725"/>
    <cellStyle name="_적격(화산) _01.관로공(1-1공구)_관로수량집계 4" xfId="37726"/>
    <cellStyle name="_적격(화산) _01.관로공(1-1공구)_관로수량집계 5" xfId="37727"/>
    <cellStyle name="_적격(화산) _01.관로공(1-1공구)_관로수량집계 6" xfId="37728"/>
    <cellStyle name="_적격(화산) _01.관로공(1-1공구)_관로수량집계 7" xfId="37729"/>
    <cellStyle name="_적격(화산) _01.관로공(1-1공구)_관로수량집계 8" xfId="37730"/>
    <cellStyle name="_적격(화산) _01.관로공(1-1공구)_내역적용수량" xfId="8015"/>
    <cellStyle name="_적격(화산) _01.관로공(1-1공구)_내역적용수량 2" xfId="37731"/>
    <cellStyle name="_적격(화산) _01.관로공(1-1공구)_내역적용수량 3" xfId="37732"/>
    <cellStyle name="_적격(화산) _01.관로공(1-1공구)_내역적용수량 4" xfId="37733"/>
    <cellStyle name="_적격(화산) _01.관로공(1-1공구)_내역적용수량 5" xfId="37734"/>
    <cellStyle name="_적격(화산) _01.관로공(1-1공구)_내역적용수량 6" xfId="37735"/>
    <cellStyle name="_적격(화산) _01.관로공(1-1공구)_내역적용수량 7" xfId="37736"/>
    <cellStyle name="_적격(화산) _01.관로공(1-1공구)_내역적용수량 8" xfId="37737"/>
    <cellStyle name="_적격(화산) _01.관로공(2-1공구)" xfId="8016"/>
    <cellStyle name="_적격(화산) _01.관로공(2-1공구) 2" xfId="37738"/>
    <cellStyle name="_적격(화산) _01.관로공(2-1공구) 3" xfId="37739"/>
    <cellStyle name="_적격(화산) _01.관로공(2-1공구) 4" xfId="37740"/>
    <cellStyle name="_적격(화산) _01.관로공(2-1공구) 5" xfId="37741"/>
    <cellStyle name="_적격(화산) _01.관로공(2-1공구) 6" xfId="37742"/>
    <cellStyle name="_적격(화산) _01.관로공(2-1공구) 7" xfId="37743"/>
    <cellStyle name="_적격(화산) _01.관로공(2-1공구) 8" xfId="37744"/>
    <cellStyle name="_적격(화산) _01.관로공(2-1공구)_013.관로공(일과)" xfId="8017"/>
    <cellStyle name="_적격(화산) _01.관로공(2-1공구)_013.관로공(일과) 2" xfId="37745"/>
    <cellStyle name="_적격(화산) _01.관로공(2-1공구)_013.관로공(일과) 3" xfId="37746"/>
    <cellStyle name="_적격(화산) _01.관로공(2-1공구)_013.관로공(일과) 4" xfId="37747"/>
    <cellStyle name="_적격(화산) _01.관로공(2-1공구)_013.관로공(일과) 5" xfId="37748"/>
    <cellStyle name="_적격(화산) _01.관로공(2-1공구)_013.관로공(일과) 6" xfId="37749"/>
    <cellStyle name="_적격(화산) _01.관로공(2-1공구)_013.관로공(일과) 7" xfId="37750"/>
    <cellStyle name="_적격(화산) _01.관로공(2-1공구)_013.관로공(일과) 8" xfId="37751"/>
    <cellStyle name="_적격(화산) _01.관로공(2-1공구)_013.관로공(화순)" xfId="8018"/>
    <cellStyle name="_적격(화산) _01.관로공(2-1공구)_013.관로공(화순) 2" xfId="37752"/>
    <cellStyle name="_적격(화산) _01.관로공(2-1공구)_013.관로공(화순) 3" xfId="37753"/>
    <cellStyle name="_적격(화산) _01.관로공(2-1공구)_013.관로공(화순) 4" xfId="37754"/>
    <cellStyle name="_적격(화산) _01.관로공(2-1공구)_013.관로공(화순) 5" xfId="37755"/>
    <cellStyle name="_적격(화산) _01.관로공(2-1공구)_013.관로공(화순) 6" xfId="37756"/>
    <cellStyle name="_적격(화산) _01.관로공(2-1공구)_013.관로공(화순) 7" xfId="37757"/>
    <cellStyle name="_적격(화산) _01.관로공(2-1공구)_013.관로공(화순) 8" xfId="37758"/>
    <cellStyle name="_적격(화산) _01.관로공(2-1공구)_03.관로공" xfId="8019"/>
    <cellStyle name="_적격(화산) _01.관로공(2-1공구)_03.관로공 2" xfId="37759"/>
    <cellStyle name="_적격(화산) _01.관로공(2-1공구)_03.관로공 3" xfId="37760"/>
    <cellStyle name="_적격(화산) _01.관로공(2-1공구)_03.관로공 4" xfId="37761"/>
    <cellStyle name="_적격(화산) _01.관로공(2-1공구)_03.관로공 5" xfId="37762"/>
    <cellStyle name="_적격(화산) _01.관로공(2-1공구)_03.관로공 6" xfId="37763"/>
    <cellStyle name="_적격(화산) _01.관로공(2-1공구)_03.관로공 7" xfId="37764"/>
    <cellStyle name="_적격(화산) _01.관로공(2-1공구)_03.관로공 8" xfId="37765"/>
    <cellStyle name="_적격(화산) _01.관로공(2-1공구)_관로공BOQ" xfId="8020"/>
    <cellStyle name="_적격(화산) _01.관로공(2-1공구)_관로공BOQ 2" xfId="37766"/>
    <cellStyle name="_적격(화산) _01.관로공(2-1공구)_관로공BOQ 3" xfId="37767"/>
    <cellStyle name="_적격(화산) _01.관로공(2-1공구)_관로공BOQ 4" xfId="37768"/>
    <cellStyle name="_적격(화산) _01.관로공(2-1공구)_관로공BOQ 5" xfId="37769"/>
    <cellStyle name="_적격(화산) _01.관로공(2-1공구)_관로공BOQ 6" xfId="37770"/>
    <cellStyle name="_적격(화산) _01.관로공(2-1공구)_관로공BOQ 7" xfId="37771"/>
    <cellStyle name="_적격(화산) _01.관로공(2-1공구)_관로공BOQ 8" xfId="37772"/>
    <cellStyle name="_적격(화산) _01.관로공(2-1공구)_관로수량집계" xfId="8021"/>
    <cellStyle name="_적격(화산) _01.관로공(2-1공구)_관로수량집계 2" xfId="37773"/>
    <cellStyle name="_적격(화산) _01.관로공(2-1공구)_관로수량집계 3" xfId="37774"/>
    <cellStyle name="_적격(화산) _01.관로공(2-1공구)_관로수량집계 4" xfId="37775"/>
    <cellStyle name="_적격(화산) _01.관로공(2-1공구)_관로수량집계 5" xfId="37776"/>
    <cellStyle name="_적격(화산) _01.관로공(2-1공구)_관로수량집계 6" xfId="37777"/>
    <cellStyle name="_적격(화산) _01.관로공(2-1공구)_관로수량집계 7" xfId="37778"/>
    <cellStyle name="_적격(화산) _01.관로공(2-1공구)_관로수량집계 8" xfId="37779"/>
    <cellStyle name="_적격(화산) _01.관로공(2-1공구)_내역적용수량" xfId="8022"/>
    <cellStyle name="_적격(화산) _01.관로공(2-1공구)_내역적용수량 2" xfId="37780"/>
    <cellStyle name="_적격(화산) _01.관로공(2-1공구)_내역적용수량 3" xfId="37781"/>
    <cellStyle name="_적격(화산) _01.관로공(2-1공구)_내역적용수량 4" xfId="37782"/>
    <cellStyle name="_적격(화산) _01.관로공(2-1공구)_내역적용수량 5" xfId="37783"/>
    <cellStyle name="_적격(화산) _01.관로공(2-1공구)_내역적용수량 6" xfId="37784"/>
    <cellStyle name="_적격(화산) _01.관로공(2-1공구)_내역적용수량 7" xfId="37785"/>
    <cellStyle name="_적격(화산) _01.관로공(2-1공구)_내역적용수량 8" xfId="37786"/>
    <cellStyle name="_적격(화산) _01.관로공(주간)" xfId="8023"/>
    <cellStyle name="_적격(화산) _01.관로공(주간) 2" xfId="37787"/>
    <cellStyle name="_적격(화산) _01.관로공(주간) 3" xfId="37788"/>
    <cellStyle name="_적격(화산) _01.관로공(주간) 4" xfId="37789"/>
    <cellStyle name="_적격(화산) _01.관로공(주간) 5" xfId="37790"/>
    <cellStyle name="_적격(화산) _01.관로공(주간) 6" xfId="37791"/>
    <cellStyle name="_적격(화산) _01.관로공(주간) 7" xfId="37792"/>
    <cellStyle name="_적격(화산) _01.관로공(주간) 8" xfId="37793"/>
    <cellStyle name="_적격(화산) _01.관로공(주간)_013.관로공(일과)" xfId="8024"/>
    <cellStyle name="_적격(화산) _01.관로공(주간)_013.관로공(일과) 2" xfId="37794"/>
    <cellStyle name="_적격(화산) _01.관로공(주간)_013.관로공(일과) 3" xfId="37795"/>
    <cellStyle name="_적격(화산) _01.관로공(주간)_013.관로공(일과) 4" xfId="37796"/>
    <cellStyle name="_적격(화산) _01.관로공(주간)_013.관로공(일과) 5" xfId="37797"/>
    <cellStyle name="_적격(화산) _01.관로공(주간)_013.관로공(일과) 6" xfId="37798"/>
    <cellStyle name="_적격(화산) _01.관로공(주간)_013.관로공(일과) 7" xfId="37799"/>
    <cellStyle name="_적격(화산) _01.관로공(주간)_013.관로공(일과) 8" xfId="37800"/>
    <cellStyle name="_적격(화산) _01.관로공(주간)_013.관로공(화순)" xfId="8025"/>
    <cellStyle name="_적격(화산) _01.관로공(주간)_013.관로공(화순) 2" xfId="37801"/>
    <cellStyle name="_적격(화산) _01.관로공(주간)_013.관로공(화순) 3" xfId="37802"/>
    <cellStyle name="_적격(화산) _01.관로공(주간)_013.관로공(화순) 4" xfId="37803"/>
    <cellStyle name="_적격(화산) _01.관로공(주간)_013.관로공(화순) 5" xfId="37804"/>
    <cellStyle name="_적격(화산) _01.관로공(주간)_013.관로공(화순) 6" xfId="37805"/>
    <cellStyle name="_적격(화산) _01.관로공(주간)_013.관로공(화순) 7" xfId="37806"/>
    <cellStyle name="_적격(화산) _01.관로공(주간)_013.관로공(화순) 8" xfId="37807"/>
    <cellStyle name="_적격(화산) _01.관로공(주간)_03.관로공" xfId="8026"/>
    <cellStyle name="_적격(화산) _01.관로공(주간)_03.관로공 2" xfId="37808"/>
    <cellStyle name="_적격(화산) _01.관로공(주간)_03.관로공 3" xfId="37809"/>
    <cellStyle name="_적격(화산) _01.관로공(주간)_03.관로공 4" xfId="37810"/>
    <cellStyle name="_적격(화산) _01.관로공(주간)_03.관로공 5" xfId="37811"/>
    <cellStyle name="_적격(화산) _01.관로공(주간)_03.관로공 6" xfId="37812"/>
    <cellStyle name="_적격(화산) _01.관로공(주간)_03.관로공 7" xfId="37813"/>
    <cellStyle name="_적격(화산) _01.관로공(주간)_03.관로공 8" xfId="37814"/>
    <cellStyle name="_적격(화산) _01.관로공(주간)_관로공BOQ" xfId="8027"/>
    <cellStyle name="_적격(화산) _01.관로공(주간)_관로공BOQ 2" xfId="37815"/>
    <cellStyle name="_적격(화산) _01.관로공(주간)_관로공BOQ 3" xfId="37816"/>
    <cellStyle name="_적격(화산) _01.관로공(주간)_관로공BOQ 4" xfId="37817"/>
    <cellStyle name="_적격(화산) _01.관로공(주간)_관로공BOQ 5" xfId="37818"/>
    <cellStyle name="_적격(화산) _01.관로공(주간)_관로공BOQ 6" xfId="37819"/>
    <cellStyle name="_적격(화산) _01.관로공(주간)_관로공BOQ 7" xfId="37820"/>
    <cellStyle name="_적격(화산) _01.관로공(주간)_관로공BOQ 8" xfId="37821"/>
    <cellStyle name="_적격(화산) _01.관로공(주간)_관로수량집계" xfId="8028"/>
    <cellStyle name="_적격(화산) _01.관로공(주간)_관로수량집계 2" xfId="37822"/>
    <cellStyle name="_적격(화산) _01.관로공(주간)_관로수량집계 3" xfId="37823"/>
    <cellStyle name="_적격(화산) _01.관로공(주간)_관로수량집계 4" xfId="37824"/>
    <cellStyle name="_적격(화산) _01.관로공(주간)_관로수량집계 5" xfId="37825"/>
    <cellStyle name="_적격(화산) _01.관로공(주간)_관로수량집계 6" xfId="37826"/>
    <cellStyle name="_적격(화산) _01.관로공(주간)_관로수량집계 7" xfId="37827"/>
    <cellStyle name="_적격(화산) _01.관로공(주간)_관로수량집계 8" xfId="37828"/>
    <cellStyle name="_적격(화산) _01.관로공(주간)_내역적용수량" xfId="8029"/>
    <cellStyle name="_적격(화산) _01.관로공(주간)_내역적용수량 2" xfId="37829"/>
    <cellStyle name="_적격(화산) _01.관로공(주간)_내역적용수량 3" xfId="37830"/>
    <cellStyle name="_적격(화산) _01.관로공(주간)_내역적용수량 4" xfId="37831"/>
    <cellStyle name="_적격(화산) _01.관로공(주간)_내역적용수량 5" xfId="37832"/>
    <cellStyle name="_적격(화산) _01.관로공(주간)_내역적용수량 6" xfId="37833"/>
    <cellStyle name="_적격(화산) _01.관로공(주간)_내역적용수량 7" xfId="37834"/>
    <cellStyle name="_적격(화산) _01.관로공(주간)_내역적용수량 8" xfId="37835"/>
    <cellStyle name="_적격(화산) _01.관로공(주간-1구역)" xfId="8030"/>
    <cellStyle name="_적격(화산) _01.관로공(주간-1구역) 2" xfId="37836"/>
    <cellStyle name="_적격(화산) _01.관로공(주간-1구역) 3" xfId="37837"/>
    <cellStyle name="_적격(화산) _01.관로공(주간-1구역) 4" xfId="37838"/>
    <cellStyle name="_적격(화산) _01.관로공(주간-1구역) 5" xfId="37839"/>
    <cellStyle name="_적격(화산) _01.관로공(주간-1구역) 6" xfId="37840"/>
    <cellStyle name="_적격(화산) _01.관로공(주간-1구역) 7" xfId="37841"/>
    <cellStyle name="_적격(화산) _01.관로공(주간-1구역) 8" xfId="37842"/>
    <cellStyle name="_적격(화산) _01.관로공(주간-1구역)_013.관로공(일과)" xfId="8031"/>
    <cellStyle name="_적격(화산) _01.관로공(주간-1구역)_013.관로공(일과) 2" xfId="37843"/>
    <cellStyle name="_적격(화산) _01.관로공(주간-1구역)_013.관로공(일과) 3" xfId="37844"/>
    <cellStyle name="_적격(화산) _01.관로공(주간-1구역)_013.관로공(일과) 4" xfId="37845"/>
    <cellStyle name="_적격(화산) _01.관로공(주간-1구역)_013.관로공(일과) 5" xfId="37846"/>
    <cellStyle name="_적격(화산) _01.관로공(주간-1구역)_013.관로공(일과) 6" xfId="37847"/>
    <cellStyle name="_적격(화산) _01.관로공(주간-1구역)_013.관로공(일과) 7" xfId="37848"/>
    <cellStyle name="_적격(화산) _01.관로공(주간-1구역)_013.관로공(일과) 8" xfId="37849"/>
    <cellStyle name="_적격(화산) _01.관로공(주간-1구역)_013.관로공(화순)" xfId="8032"/>
    <cellStyle name="_적격(화산) _01.관로공(주간-1구역)_013.관로공(화순) 2" xfId="37850"/>
    <cellStyle name="_적격(화산) _01.관로공(주간-1구역)_013.관로공(화순) 3" xfId="37851"/>
    <cellStyle name="_적격(화산) _01.관로공(주간-1구역)_013.관로공(화순) 4" xfId="37852"/>
    <cellStyle name="_적격(화산) _01.관로공(주간-1구역)_013.관로공(화순) 5" xfId="37853"/>
    <cellStyle name="_적격(화산) _01.관로공(주간-1구역)_013.관로공(화순) 6" xfId="37854"/>
    <cellStyle name="_적격(화산) _01.관로공(주간-1구역)_013.관로공(화순) 7" xfId="37855"/>
    <cellStyle name="_적격(화산) _01.관로공(주간-1구역)_013.관로공(화순) 8" xfId="37856"/>
    <cellStyle name="_적격(화산) _01.관로공(주간-1구역)_03.관로공" xfId="8033"/>
    <cellStyle name="_적격(화산) _01.관로공(주간-1구역)_03.관로공 2" xfId="37857"/>
    <cellStyle name="_적격(화산) _01.관로공(주간-1구역)_03.관로공 3" xfId="37858"/>
    <cellStyle name="_적격(화산) _01.관로공(주간-1구역)_03.관로공 4" xfId="37859"/>
    <cellStyle name="_적격(화산) _01.관로공(주간-1구역)_03.관로공 5" xfId="37860"/>
    <cellStyle name="_적격(화산) _01.관로공(주간-1구역)_03.관로공 6" xfId="37861"/>
    <cellStyle name="_적격(화산) _01.관로공(주간-1구역)_03.관로공 7" xfId="37862"/>
    <cellStyle name="_적격(화산) _01.관로공(주간-1구역)_03.관로공 8" xfId="37863"/>
    <cellStyle name="_적격(화산) _01.관로공(주간-1구역)_관로공BOQ" xfId="8034"/>
    <cellStyle name="_적격(화산) _01.관로공(주간-1구역)_관로공BOQ 2" xfId="37864"/>
    <cellStyle name="_적격(화산) _01.관로공(주간-1구역)_관로공BOQ 3" xfId="37865"/>
    <cellStyle name="_적격(화산) _01.관로공(주간-1구역)_관로공BOQ 4" xfId="37866"/>
    <cellStyle name="_적격(화산) _01.관로공(주간-1구역)_관로공BOQ 5" xfId="37867"/>
    <cellStyle name="_적격(화산) _01.관로공(주간-1구역)_관로공BOQ 6" xfId="37868"/>
    <cellStyle name="_적격(화산) _01.관로공(주간-1구역)_관로공BOQ 7" xfId="37869"/>
    <cellStyle name="_적격(화산) _01.관로공(주간-1구역)_관로공BOQ 8" xfId="37870"/>
    <cellStyle name="_적격(화산) _01.관로공(주간-1구역)_관로수량집계" xfId="8035"/>
    <cellStyle name="_적격(화산) _01.관로공(주간-1구역)_관로수량집계 2" xfId="37871"/>
    <cellStyle name="_적격(화산) _01.관로공(주간-1구역)_관로수량집계 3" xfId="37872"/>
    <cellStyle name="_적격(화산) _01.관로공(주간-1구역)_관로수량집계 4" xfId="37873"/>
    <cellStyle name="_적격(화산) _01.관로공(주간-1구역)_관로수량집계 5" xfId="37874"/>
    <cellStyle name="_적격(화산) _01.관로공(주간-1구역)_관로수량집계 6" xfId="37875"/>
    <cellStyle name="_적격(화산) _01.관로공(주간-1구역)_관로수량집계 7" xfId="37876"/>
    <cellStyle name="_적격(화산) _01.관로공(주간-1구역)_관로수량집계 8" xfId="37877"/>
    <cellStyle name="_적격(화산) _01.관로공(주간-1구역)_내역적용수량" xfId="8036"/>
    <cellStyle name="_적격(화산) _01.관로공(주간-1구역)_내역적용수량 2" xfId="37878"/>
    <cellStyle name="_적격(화산) _01.관로공(주간-1구역)_내역적용수량 3" xfId="37879"/>
    <cellStyle name="_적격(화산) _01.관로공(주간-1구역)_내역적용수량 4" xfId="37880"/>
    <cellStyle name="_적격(화산) _01.관로공(주간-1구역)_내역적용수량 5" xfId="37881"/>
    <cellStyle name="_적격(화산) _01.관로공(주간-1구역)_내역적용수량 6" xfId="37882"/>
    <cellStyle name="_적격(화산) _01.관로공(주간-1구역)_내역적용수량 7" xfId="37883"/>
    <cellStyle name="_적격(화산) _01.관로공(주간-1구역)_내역적용수량 8" xfId="37884"/>
    <cellStyle name="_적격(화산) _01.관로공_00.배수설비공" xfId="8037"/>
    <cellStyle name="_적격(화산) _01.관로공_00.배수설비공 2" xfId="37885"/>
    <cellStyle name="_적격(화산) _01.관로공_00.배수설비공 3" xfId="37886"/>
    <cellStyle name="_적격(화산) _01.관로공_00.배수설비공 4" xfId="37887"/>
    <cellStyle name="_적격(화산) _01.관로공_00.배수설비공 5" xfId="37888"/>
    <cellStyle name="_적격(화산) _01.관로공_00.배수설비공 6" xfId="37889"/>
    <cellStyle name="_적격(화산) _01.관로공_00.배수설비공 7" xfId="37890"/>
    <cellStyle name="_적격(화산) _01.관로공_00.배수설비공 8" xfId="37891"/>
    <cellStyle name="_적격(화산) _01.관로토공" xfId="8038"/>
    <cellStyle name="_적격(화산) _01.관로토공 10" xfId="8039"/>
    <cellStyle name="_적격(화산) _01.관로토공 10 2" xfId="8040"/>
    <cellStyle name="_적격(화산) _01.관로토공 11" xfId="8041"/>
    <cellStyle name="_적격(화산) _01.관로토공 11 2" xfId="8042"/>
    <cellStyle name="_적격(화산) _01.관로토공 12" xfId="8043"/>
    <cellStyle name="_적격(화산) _01.관로토공 12 2" xfId="8044"/>
    <cellStyle name="_적격(화산) _01.관로토공 13" xfId="8045"/>
    <cellStyle name="_적격(화산) _01.관로토공 13 2" xfId="8046"/>
    <cellStyle name="_적격(화산) _01.관로토공 14" xfId="8047"/>
    <cellStyle name="_적격(화산) _01.관로토공 14 2" xfId="8048"/>
    <cellStyle name="_적격(화산) _01.관로토공 15" xfId="37892"/>
    <cellStyle name="_적격(화산) _01.관로토공 16" xfId="37893"/>
    <cellStyle name="_적격(화산) _01.관로토공 17" xfId="37894"/>
    <cellStyle name="_적격(화산) _01.관로토공 2" xfId="8049"/>
    <cellStyle name="_적격(화산) _01.관로토공 2 2" xfId="8050"/>
    <cellStyle name="_적격(화산) _01.관로토공 3" xfId="8051"/>
    <cellStyle name="_적격(화산) _01.관로토공 3 2" xfId="8052"/>
    <cellStyle name="_적격(화산) _01.관로토공 4" xfId="8053"/>
    <cellStyle name="_적격(화산) _01.관로토공 4 2" xfId="8054"/>
    <cellStyle name="_적격(화산) _01.관로토공 5" xfId="8055"/>
    <cellStyle name="_적격(화산) _01.관로토공 5 2" xfId="8056"/>
    <cellStyle name="_적격(화산) _01.관로토공 6" xfId="8057"/>
    <cellStyle name="_적격(화산) _01.관로토공 6 2" xfId="8058"/>
    <cellStyle name="_적격(화산) _01.관로토공 7" xfId="8059"/>
    <cellStyle name="_적격(화산) _01.관로토공 7 2" xfId="8060"/>
    <cellStyle name="_적격(화산) _01.관로토공 8" xfId="8061"/>
    <cellStyle name="_적격(화산) _01.관로토공 8 2" xfId="8062"/>
    <cellStyle name="_적격(화산) _01.관로토공 9" xfId="8063"/>
    <cellStyle name="_적격(화산) _01.관로토공 9 2" xfId="8064"/>
    <cellStyle name="_적격(화산) _01.관로토공_00.배수설비공" xfId="8065"/>
    <cellStyle name="_적격(화산) _01.관로토공_00.배수설비공 2" xfId="8066"/>
    <cellStyle name="_적격(화산) _01.관로토공_00.배수설비공 3" xfId="37895"/>
    <cellStyle name="_적격(화산) _01.관로토공_00.배수설비공 4" xfId="37896"/>
    <cellStyle name="_적격(화산) _01.관로토공_00.배수설비공 5" xfId="37897"/>
    <cellStyle name="_적격(화산) _01.관로토공_00.배수설비공 6" xfId="37898"/>
    <cellStyle name="_적격(화산) _01.관로토공_00.배수설비공 7" xfId="37899"/>
    <cellStyle name="_적격(화산) _01.관로토공_00.배수설비공 8" xfId="37900"/>
    <cellStyle name="_적격(화산) _01.관로토공_012.토공" xfId="8067"/>
    <cellStyle name="_적격(화산) _01.관로토공_012.토공 2" xfId="8068"/>
    <cellStyle name="_적격(화산) _01.관로토공_012.토공 3" xfId="37901"/>
    <cellStyle name="_적격(화산) _01.관로토공_012.토공 4" xfId="37902"/>
    <cellStyle name="_적격(화산) _01.관로토공_012.토공 5" xfId="37903"/>
    <cellStyle name="_적격(화산) _01.관로토공_012.토공 6" xfId="37904"/>
    <cellStyle name="_적격(화산) _01.관로토공_012.토공 7" xfId="37905"/>
    <cellStyle name="_적격(화산) _01.관로토공_012.토공 8" xfId="37906"/>
    <cellStyle name="_적격(화산) _01.관로토공_012.토공(A구간)" xfId="8069"/>
    <cellStyle name="_적격(화산) _01.관로토공_012.토공(A구간) 2" xfId="8070"/>
    <cellStyle name="_적격(화산) _01.관로토공_012.토공(A구간) 3" xfId="37907"/>
    <cellStyle name="_적격(화산) _01.관로토공_012.토공(A구간) 4" xfId="37908"/>
    <cellStyle name="_적격(화산) _01.관로토공_012.토공(A구간) 5" xfId="37909"/>
    <cellStyle name="_적격(화산) _01.관로토공_012.토공(A구간) 6" xfId="37910"/>
    <cellStyle name="_적격(화산) _01.관로토공_012.토공(A구간) 7" xfId="37911"/>
    <cellStyle name="_적격(화산) _01.관로토공_012.토공(A구간) 8" xfId="37912"/>
    <cellStyle name="_적격(화산) _01.관로토공_012.토공(사계)(정준)" xfId="8071"/>
    <cellStyle name="_적격(화산) _01.관로토공_012.토공(사계)(정준) 2" xfId="8072"/>
    <cellStyle name="_적격(화산) _01.관로토공_012.토공(사계)(정준) 3" xfId="37913"/>
    <cellStyle name="_적격(화산) _01.관로토공_012.토공(사계)(정준) 4" xfId="37914"/>
    <cellStyle name="_적격(화산) _01.관로토공_012.토공(사계)(정준) 5" xfId="37915"/>
    <cellStyle name="_적격(화산) _01.관로토공_012.토공(사계)(정준) 6" xfId="37916"/>
    <cellStyle name="_적격(화산) _01.관로토공_012.토공(사계)(정준) 7" xfId="37917"/>
    <cellStyle name="_적격(화산) _01.관로토공_012.토공(사계)(정준) 8" xfId="37918"/>
    <cellStyle name="_적격(화산) _01.관로토공_012.토공(사계)@" xfId="8073"/>
    <cellStyle name="_적격(화산) _01.관로토공_012.토공(사계)@ 2" xfId="8074"/>
    <cellStyle name="_적격(화산) _01.관로토공_012.토공(사계)@ 3" xfId="37919"/>
    <cellStyle name="_적격(화산) _01.관로토공_012.토공(사계)@ 4" xfId="37920"/>
    <cellStyle name="_적격(화산) _01.관로토공_012.토공(사계)@ 5" xfId="37921"/>
    <cellStyle name="_적격(화산) _01.관로토공_012.토공(사계)@ 6" xfId="37922"/>
    <cellStyle name="_적격(화산) _01.관로토공_012.토공(사계)@ 7" xfId="37923"/>
    <cellStyle name="_적격(화산) _01.관로토공_012.토공(사계)@ 8" xfId="37924"/>
    <cellStyle name="_적격(화산) _01.관로토공_012.토공(사계)-동우" xfId="8075"/>
    <cellStyle name="_적격(화산) _01.관로토공_012.토공(사계)-동우 2" xfId="8076"/>
    <cellStyle name="_적격(화산) _01.관로토공_012.토공(사계)-동우 3" xfId="37925"/>
    <cellStyle name="_적격(화산) _01.관로토공_012.토공(사계)-동우 4" xfId="37926"/>
    <cellStyle name="_적격(화산) _01.관로토공_012.토공(사계)-동우 5" xfId="37927"/>
    <cellStyle name="_적격(화산) _01.관로토공_012.토공(사계)-동우 6" xfId="37928"/>
    <cellStyle name="_적격(화산) _01.관로토공_012.토공(사계)-동우 7" xfId="37929"/>
    <cellStyle name="_적격(화산) _01.관로토공_012.토공(사계)-동우 8" xfId="37930"/>
    <cellStyle name="_적격(화산) _01.관로토공_012.토공(산이수동)" xfId="8077"/>
    <cellStyle name="_적격(화산) _01.관로토공_012.토공(산이수동) 2" xfId="8078"/>
    <cellStyle name="_적격(화산) _01.관로토공_012.토공(산이수동) 3" xfId="37931"/>
    <cellStyle name="_적격(화산) _01.관로토공_012.토공(산이수동) 4" xfId="37932"/>
    <cellStyle name="_적격(화산) _01.관로토공_012.토공(산이수동) 5" xfId="37933"/>
    <cellStyle name="_적격(화산) _01.관로토공_012.토공(산이수동) 6" xfId="37934"/>
    <cellStyle name="_적격(화산) _01.관로토공_012.토공(산이수동) 7" xfId="37935"/>
    <cellStyle name="_적격(화산) _01.관로토공_012.토공(산이수동) 8" xfId="37936"/>
    <cellStyle name="_적격(화산) _01.관로토공_012.토공(영락)" xfId="8079"/>
    <cellStyle name="_적격(화산) _01.관로토공_012.토공(영락) 2" xfId="8080"/>
    <cellStyle name="_적격(화산) _01.관로토공_012.토공(하모)" xfId="8081"/>
    <cellStyle name="_적격(화산) _01.관로토공_012.토공(하모) 2" xfId="8082"/>
    <cellStyle name="_적격(화산) _01.관로토공_012.토공(하모) 3" xfId="37937"/>
    <cellStyle name="_적격(화산) _01.관로토공_012.토공(하모) 4" xfId="37938"/>
    <cellStyle name="_적격(화산) _01.관로토공_012.토공(하모) 5" xfId="37939"/>
    <cellStyle name="_적격(화산) _01.관로토공_012.토공(하모) 6" xfId="37940"/>
    <cellStyle name="_적격(화산) _01.관로토공_012.토공(하모) 7" xfId="37941"/>
    <cellStyle name="_적격(화산) _01.관로토공_012.토공(하모) 8" xfId="37942"/>
    <cellStyle name="_적격(화산) _01.관로토공_012.토공(하모)취합하는것" xfId="8083"/>
    <cellStyle name="_적격(화산) _01.관로토공_012.토공(하모)취합하는것 2" xfId="8084"/>
    <cellStyle name="_적격(화산) _01.관로토공_012.토공(하모)취합하는것 3" xfId="37943"/>
    <cellStyle name="_적격(화산) _01.관로토공_012.토공(하모)취합하는것 4" xfId="37944"/>
    <cellStyle name="_적격(화산) _01.관로토공_012.토공(하모)취합하는것 5" xfId="37945"/>
    <cellStyle name="_적격(화산) _01.관로토공_012.토공(하모)취합하는것 6" xfId="37946"/>
    <cellStyle name="_적격(화산) _01.관로토공_012.토공(하모)취합하는것 7" xfId="37947"/>
    <cellStyle name="_적격(화산) _01.관로토공_012.토공(하모)취합하는것 8" xfId="37948"/>
    <cellStyle name="_적격(화산) _01.관로토공_012.토공(화순)" xfId="8085"/>
    <cellStyle name="_적격(화산) _01.관로토공_012.토공(화순) 2" xfId="8086"/>
    <cellStyle name="_적격(화산) _01.관로토공_012.토공(화순) 3" xfId="37949"/>
    <cellStyle name="_적격(화산) _01.관로토공_012.토공(화순) 4" xfId="37950"/>
    <cellStyle name="_적격(화산) _01.관로토공_012.토공(화순) 5" xfId="37951"/>
    <cellStyle name="_적격(화산) _01.관로토공_012.토공(화순) 6" xfId="37952"/>
    <cellStyle name="_적격(화산) _01.관로토공_012.토공(화순) 7" xfId="37953"/>
    <cellStyle name="_적격(화산) _01.관로토공_012.토공(화순) 8" xfId="37954"/>
    <cellStyle name="_적격(화산) _01.관로토공_017.포장공(하모)" xfId="37955"/>
    <cellStyle name="_적격(화산) _01.관로토공_017.포장공(하모) 2" xfId="37956"/>
    <cellStyle name="_적격(화산) _01.관로토공_017.포장공(하모) 3" xfId="37957"/>
    <cellStyle name="_적격(화산) _01.관로토공_017.포장공(하모) 4" xfId="37958"/>
    <cellStyle name="_적격(화산) _01.관로토공_017.포장공(하모) 5" xfId="37959"/>
    <cellStyle name="_적격(화산) _01.관로토공_017.포장공(하모) 6" xfId="37960"/>
    <cellStyle name="_적격(화산) _01.관로토공_017.포장공(하모) 7" xfId="37961"/>
    <cellStyle name="_적격(화산) _01.관로토공_017.포장공(하모) 8" xfId="37962"/>
    <cellStyle name="_적격(화산) _01.관로토공_02.토공" xfId="8087"/>
    <cellStyle name="_적격(화산) _01.관로토공_02.토공 2" xfId="8088"/>
    <cellStyle name="_적격(화산) _01.관로토공_02.토공 3" xfId="37963"/>
    <cellStyle name="_적격(화산) _01.관로토공_02.토공 4" xfId="37964"/>
    <cellStyle name="_적격(화산) _01.관로토공_02.토공 5" xfId="37965"/>
    <cellStyle name="_적격(화산) _01.관로토공_02.토공 6" xfId="37966"/>
    <cellStyle name="_적격(화산) _01.관로토공_02.토공 7" xfId="37967"/>
    <cellStyle name="_적격(화산) _01.관로토공_02.토공 8" xfId="37968"/>
    <cellStyle name="_적격(화산) _01.관로토공_022.토공(하모)" xfId="8089"/>
    <cellStyle name="_적격(화산) _01.관로토공_022.토공(하모) 2" xfId="8090"/>
    <cellStyle name="_적격(화산) _01.관로토공_022.토공(하모) 3" xfId="37969"/>
    <cellStyle name="_적격(화산) _01.관로토공_022.토공(하모) 4" xfId="37970"/>
    <cellStyle name="_적격(화산) _01.관로토공_022.토공(하모) 5" xfId="37971"/>
    <cellStyle name="_적격(화산) _01.관로토공_022.토공(하모) 6" xfId="37972"/>
    <cellStyle name="_적격(화산) _01.관로토공_022.토공(하모) 7" xfId="37973"/>
    <cellStyle name="_적격(화산) _01.관로토공_022.토공(하모) 8" xfId="37974"/>
    <cellStyle name="_적격(화산) _01.관로토공_04.구조물공" xfId="8091"/>
    <cellStyle name="_적격(화산) _01.관로토공_04.구조물공 2" xfId="37975"/>
    <cellStyle name="_적격(화산) _01.관로토공_04.구조물공 3" xfId="37976"/>
    <cellStyle name="_적격(화산) _01.관로토공_04.구조물공 4" xfId="37977"/>
    <cellStyle name="_적격(화산) _01.관로토공_04.구조물공 5" xfId="37978"/>
    <cellStyle name="_적격(화산) _01.관로토공_04.구조물공 6" xfId="37979"/>
    <cellStyle name="_적격(화산) _01.관로토공_04.구조물공 7" xfId="37980"/>
    <cellStyle name="_적격(화산) _01.관로토공_04.구조물공 8" xfId="37981"/>
    <cellStyle name="_적격(화산) _01.관로토공_맨홀평균H" xfId="8092"/>
    <cellStyle name="_적격(화산) _01.관로토공_맨홀평균H 2" xfId="8093"/>
    <cellStyle name="_적격(화산) _01.관로토공_맨홀평균H 3" xfId="37982"/>
    <cellStyle name="_적격(화산) _01.관로토공_맨홀평균H 4" xfId="37983"/>
    <cellStyle name="_적격(화산) _01.관로토공_맨홀평균H 5" xfId="37984"/>
    <cellStyle name="_적격(화산) _01.관로토공_맨홀평균H 6" xfId="37985"/>
    <cellStyle name="_적격(화산) _01.관로토공_맨홀평균H 7" xfId="37986"/>
    <cellStyle name="_적격(화산) _01.관로토공_맨홀평균H 8" xfId="37987"/>
    <cellStyle name="_적격(화산) _01.관로토공_사본 - 05.포장공" xfId="8094"/>
    <cellStyle name="_적격(화산) _01.관로토공_사본 - 05.포장공 2" xfId="37988"/>
    <cellStyle name="_적격(화산) _01.관로토공_사본 - 05.포장공 3" xfId="37989"/>
    <cellStyle name="_적격(화산) _01.관로토공_사본 - 05.포장공 4" xfId="37990"/>
    <cellStyle name="_적격(화산) _01.관로토공_사본 - 05.포장공 5" xfId="37991"/>
    <cellStyle name="_적격(화산) _01.관로토공_사본 - 05.포장공 6" xfId="37992"/>
    <cellStyle name="_적격(화산) _01.관로토공_사본 - 05.포장공 7" xfId="37993"/>
    <cellStyle name="_적격(화산) _01.관로토공_사본 - 05.포장공 8" xfId="37994"/>
    <cellStyle name="_적격(화산) _01.관로토공_토공유용계획" xfId="8095"/>
    <cellStyle name="_적격(화산) _01.관로토공_토공유용계획 2" xfId="8096"/>
    <cellStyle name="_적격(화산) _01.관로토공_토공유용계획 3" xfId="37995"/>
    <cellStyle name="_적격(화산) _01.관로토공_토공유용계획 4" xfId="37996"/>
    <cellStyle name="_적격(화산) _01.관로토공_토공유용계획 5" xfId="37997"/>
    <cellStyle name="_적격(화산) _01.관로토공_토공유용계획 6" xfId="37998"/>
    <cellStyle name="_적격(화산) _01.관로토공_토공유용계획 7" xfId="37999"/>
    <cellStyle name="_적격(화산) _01.관로토공_토공유용계획 8" xfId="38000"/>
    <cellStyle name="_적격(화산) _01.관로토공_포장공BOQ" xfId="8097"/>
    <cellStyle name="_적격(화산) _01.관로토공_포장공BOQ 2" xfId="38001"/>
    <cellStyle name="_적격(화산) _01.관로토공_포장공BOQ 3" xfId="38002"/>
    <cellStyle name="_적격(화산) _01.관로토공_포장공BOQ 4" xfId="38003"/>
    <cellStyle name="_적격(화산) _01.관로토공_포장공BOQ 5" xfId="38004"/>
    <cellStyle name="_적격(화산) _01.관로토공_포장공BOQ 6" xfId="38005"/>
    <cellStyle name="_적격(화산) _01.관로토공_포장공BOQ 7" xfId="38006"/>
    <cellStyle name="_적격(화산) _01.관로토공_포장공BOQ 8" xfId="38007"/>
    <cellStyle name="_적격(화산) _01.관로토공_포장수량집계" xfId="8098"/>
    <cellStyle name="_적격(화산) _01.관로토공_포장수량집계 2" xfId="38008"/>
    <cellStyle name="_적격(화산) _01.관로토공_포장수량집계 3" xfId="38009"/>
    <cellStyle name="_적격(화산) _01.관로토공_포장수량집계 4" xfId="38010"/>
    <cellStyle name="_적격(화산) _01.관로토공_포장수량집계 5" xfId="38011"/>
    <cellStyle name="_적격(화산) _01.관로토공_포장수량집계 6" xfId="38012"/>
    <cellStyle name="_적격(화산) _01.관로토공_포장수량집계 7" xfId="38013"/>
    <cellStyle name="_적격(화산) _01.관로토공_포장수량집계 8" xfId="38014"/>
    <cellStyle name="_적격(화산) _01.맨홀공(1-1공구)" xfId="8099"/>
    <cellStyle name="_적격(화산) _01.맨홀공(1-1공구) 2" xfId="8100"/>
    <cellStyle name="_적격(화산) _01.맨홀공(1-1공구) 3" xfId="38015"/>
    <cellStyle name="_적격(화산) _01.맨홀공(1-1공구) 4" xfId="38016"/>
    <cellStyle name="_적격(화산) _01.맨홀공(1-1공구) 5" xfId="38017"/>
    <cellStyle name="_적격(화산) _01.맨홀공(1-1공구) 6" xfId="38018"/>
    <cellStyle name="_적격(화산) _01.맨홀공(1-1공구) 7" xfId="38019"/>
    <cellStyle name="_적격(화산) _01.맨홀공(1-1공구) 8" xfId="38020"/>
    <cellStyle name="_적격(화산) _01.맨홀공(1-1공구)_01.가정배수관" xfId="8101"/>
    <cellStyle name="_적격(화산) _01.맨홀공(1-1공구)_01.가정배수관 2" xfId="38021"/>
    <cellStyle name="_적격(화산) _01.맨홀공(1-1공구)_01.가정배수관 3" xfId="38022"/>
    <cellStyle name="_적격(화산) _01.맨홀공(1-1공구)_01.가정배수관 4" xfId="38023"/>
    <cellStyle name="_적격(화산) _01.맨홀공(1-1공구)_01.가정배수관 5" xfId="38024"/>
    <cellStyle name="_적격(화산) _01.맨홀공(1-1공구)_01.가정배수관 6" xfId="38025"/>
    <cellStyle name="_적격(화산) _01.맨홀공(1-1공구)_01.가정배수관 7" xfId="38026"/>
    <cellStyle name="_적격(화산) _01.맨홀공(1-1공구)_01.가정배수관 8" xfId="38027"/>
    <cellStyle name="_적격(화산) _01.맨홀공(1-1공구)_013.관로공(일과)" xfId="8102"/>
    <cellStyle name="_적격(화산) _01.맨홀공(1-1공구)_013.관로공(일과) 2" xfId="38028"/>
    <cellStyle name="_적격(화산) _01.맨홀공(1-1공구)_013.관로공(일과) 3" xfId="38029"/>
    <cellStyle name="_적격(화산) _01.맨홀공(1-1공구)_013.관로공(일과) 4" xfId="38030"/>
    <cellStyle name="_적격(화산) _01.맨홀공(1-1공구)_013.관로공(일과) 5" xfId="38031"/>
    <cellStyle name="_적격(화산) _01.맨홀공(1-1공구)_013.관로공(일과) 6" xfId="38032"/>
    <cellStyle name="_적격(화산) _01.맨홀공(1-1공구)_013.관로공(일과) 7" xfId="38033"/>
    <cellStyle name="_적격(화산) _01.맨홀공(1-1공구)_013.관로공(일과) 8" xfId="38034"/>
    <cellStyle name="_적격(화산) _01.맨홀공(1-1공구)_013.관로공(화순)" xfId="8103"/>
    <cellStyle name="_적격(화산) _01.맨홀공(1-1공구)_013.관로공(화순) 2" xfId="38035"/>
    <cellStyle name="_적격(화산) _01.맨홀공(1-1공구)_013.관로공(화순) 3" xfId="38036"/>
    <cellStyle name="_적격(화산) _01.맨홀공(1-1공구)_013.관로공(화순) 4" xfId="38037"/>
    <cellStyle name="_적격(화산) _01.맨홀공(1-1공구)_013.관로공(화순) 5" xfId="38038"/>
    <cellStyle name="_적격(화산) _01.맨홀공(1-1공구)_013.관로공(화순) 6" xfId="38039"/>
    <cellStyle name="_적격(화산) _01.맨홀공(1-1공구)_013.관로공(화순) 7" xfId="38040"/>
    <cellStyle name="_적격(화산) _01.맨홀공(1-1공구)_013.관로공(화순) 8" xfId="38041"/>
    <cellStyle name="_적격(화산) _01.맨홀공(1-1공구)_017.포장공(하모)" xfId="8104"/>
    <cellStyle name="_적격(화산) _01.맨홀공(1-1공구)_017.포장공(하모) 2" xfId="38042"/>
    <cellStyle name="_적격(화산) _01.맨홀공(1-1공구)_017.포장공(하모) 3" xfId="38043"/>
    <cellStyle name="_적격(화산) _01.맨홀공(1-1공구)_017.포장공(하모) 4" xfId="38044"/>
    <cellStyle name="_적격(화산) _01.맨홀공(1-1공구)_017.포장공(하모) 5" xfId="38045"/>
    <cellStyle name="_적격(화산) _01.맨홀공(1-1공구)_017.포장공(하모) 6" xfId="38046"/>
    <cellStyle name="_적격(화산) _01.맨홀공(1-1공구)_017.포장공(하모) 7" xfId="38047"/>
    <cellStyle name="_적격(화산) _01.맨홀공(1-1공구)_017.포장공(하모) 8" xfId="38048"/>
    <cellStyle name="_적격(화산) _01.맨홀공(1-1공구)_02.오수연결관" xfId="8105"/>
    <cellStyle name="_적격(화산) _01.맨홀공(1-1공구)_02.오수연결관 2" xfId="38049"/>
    <cellStyle name="_적격(화산) _01.맨홀공(1-1공구)_02.오수연결관 3" xfId="38050"/>
    <cellStyle name="_적격(화산) _01.맨홀공(1-1공구)_02.오수연결관 4" xfId="38051"/>
    <cellStyle name="_적격(화산) _01.맨홀공(1-1공구)_02.오수연결관 5" xfId="38052"/>
    <cellStyle name="_적격(화산) _01.맨홀공(1-1공구)_02.오수연결관 6" xfId="38053"/>
    <cellStyle name="_적격(화산) _01.맨홀공(1-1공구)_02.오수연결관 7" xfId="38054"/>
    <cellStyle name="_적격(화산) _01.맨홀공(1-1공구)_02.오수연결관 8" xfId="38055"/>
    <cellStyle name="_적격(화산) _01.맨홀공(1-1공구)_02.오수연결관공" xfId="8106"/>
    <cellStyle name="_적격(화산) _01.맨홀공(1-1공구)_02.오수연결관공 2" xfId="38056"/>
    <cellStyle name="_적격(화산) _01.맨홀공(1-1공구)_02.오수연결관공 3" xfId="38057"/>
    <cellStyle name="_적격(화산) _01.맨홀공(1-1공구)_02.오수연결관공 4" xfId="38058"/>
    <cellStyle name="_적격(화산) _01.맨홀공(1-1공구)_02.오수연결관공 5" xfId="38059"/>
    <cellStyle name="_적격(화산) _01.맨홀공(1-1공구)_02.오수연결관공 6" xfId="38060"/>
    <cellStyle name="_적격(화산) _01.맨홀공(1-1공구)_02.오수연결관공 7" xfId="38061"/>
    <cellStyle name="_적격(화산) _01.맨홀공(1-1공구)_02.오수연결관공 8" xfId="38062"/>
    <cellStyle name="_적격(화산) _01.맨홀공(1-1공구)_02.토공" xfId="8107"/>
    <cellStyle name="_적격(화산) _01.맨홀공(1-1공구)_02.토공 2" xfId="38063"/>
    <cellStyle name="_적격(화산) _01.맨홀공(1-1공구)_02.토공 3" xfId="38064"/>
    <cellStyle name="_적격(화산) _01.맨홀공(1-1공구)_02.토공 4" xfId="38065"/>
    <cellStyle name="_적격(화산) _01.맨홀공(1-1공구)_02.토공 5" xfId="38066"/>
    <cellStyle name="_적격(화산) _01.맨홀공(1-1공구)_02.토공 6" xfId="38067"/>
    <cellStyle name="_적격(화산) _01.맨홀공(1-1공구)_02.토공 7" xfId="38068"/>
    <cellStyle name="_적격(화산) _01.맨홀공(1-1공구)_02.토공 8" xfId="38069"/>
    <cellStyle name="_적격(화산) _01.맨홀공(1-1공구)_03.관로공" xfId="8108"/>
    <cellStyle name="_적격(화산) _01.맨홀공(1-1공구)_03.관로공 2" xfId="38070"/>
    <cellStyle name="_적격(화산) _01.맨홀공(1-1공구)_03.관로공 3" xfId="38071"/>
    <cellStyle name="_적격(화산) _01.맨홀공(1-1공구)_03.관로공 4" xfId="38072"/>
    <cellStyle name="_적격(화산) _01.맨홀공(1-1공구)_03.관로공 5" xfId="38073"/>
    <cellStyle name="_적격(화산) _01.맨홀공(1-1공구)_03.관로공 6" xfId="38074"/>
    <cellStyle name="_적격(화산) _01.맨홀공(1-1공구)_03.관로공 7" xfId="38075"/>
    <cellStyle name="_적격(화산) _01.맨홀공(1-1공구)_03.관로공 8" xfId="38076"/>
    <cellStyle name="_적격(화산) _01.맨홀공(1-1공구)_032.가정배수관" xfId="8109"/>
    <cellStyle name="_적격(화산) _01.맨홀공(1-1공구)_032.가정배수관 2" xfId="38077"/>
    <cellStyle name="_적격(화산) _01.맨홀공(1-1공구)_032.가정배수관 3" xfId="38078"/>
    <cellStyle name="_적격(화산) _01.맨홀공(1-1공구)_032.가정배수관 4" xfId="38079"/>
    <cellStyle name="_적격(화산) _01.맨홀공(1-1공구)_032.가정배수관 5" xfId="38080"/>
    <cellStyle name="_적격(화산) _01.맨홀공(1-1공구)_032.가정배수관 6" xfId="38081"/>
    <cellStyle name="_적격(화산) _01.맨홀공(1-1공구)_032.가정배수관 7" xfId="38082"/>
    <cellStyle name="_적격(화산) _01.맨홀공(1-1공구)_032.가정배수관 8" xfId="38083"/>
    <cellStyle name="_적격(화산) _01.맨홀공(1-1공구)_033.오수연결관(영락)" xfId="8110"/>
    <cellStyle name="_적격(화산) _01.맨홀공(1-1공구)_033.오수연결관(영락) 2" xfId="38084"/>
    <cellStyle name="_적격(화산) _01.맨홀공(1-1공구)_033.오수연결관(영락) 3" xfId="38085"/>
    <cellStyle name="_적격(화산) _01.맨홀공(1-1공구)_033.오수연결관(영락) 4" xfId="38086"/>
    <cellStyle name="_적격(화산) _01.맨홀공(1-1공구)_033.오수연결관(영락) 5" xfId="38087"/>
    <cellStyle name="_적격(화산) _01.맨홀공(1-1공구)_033.오수연결관(영락) 6" xfId="38088"/>
    <cellStyle name="_적격(화산) _01.맨홀공(1-1공구)_033.오수연결관(영락) 7" xfId="38089"/>
    <cellStyle name="_적격(화산) _01.맨홀공(1-1공구)_033.오수연결관(영락) 8" xfId="38090"/>
    <cellStyle name="_적격(화산) _01.맨홀공(1-1공구)_033.오수연결관(일과)" xfId="8111"/>
    <cellStyle name="_적격(화산) _01.맨홀공(1-1공구)_033.오수연결관(일과) 2" xfId="38091"/>
    <cellStyle name="_적격(화산) _01.맨홀공(1-1공구)_033.오수연결관(일과) 3" xfId="38092"/>
    <cellStyle name="_적격(화산) _01.맨홀공(1-1공구)_033.오수연결관(일과) 4" xfId="38093"/>
    <cellStyle name="_적격(화산) _01.맨홀공(1-1공구)_033.오수연결관(일과) 5" xfId="38094"/>
    <cellStyle name="_적격(화산) _01.맨홀공(1-1공구)_033.오수연결관(일과) 6" xfId="38095"/>
    <cellStyle name="_적격(화산) _01.맨홀공(1-1공구)_033.오수연결관(일과) 7" xfId="38096"/>
    <cellStyle name="_적격(화산) _01.맨홀공(1-1공구)_033.오수연결관(일과) 8" xfId="38097"/>
    <cellStyle name="_적격(화산) _01.맨홀공(1-1공구)_033.오수연결관(하모)" xfId="8112"/>
    <cellStyle name="_적격(화산) _01.맨홀공(1-1공구)_033.오수연결관(하모) 2" xfId="38098"/>
    <cellStyle name="_적격(화산) _01.맨홀공(1-1공구)_033.오수연결관(하모) 3" xfId="38099"/>
    <cellStyle name="_적격(화산) _01.맨홀공(1-1공구)_033.오수연결관(하모) 4" xfId="38100"/>
    <cellStyle name="_적격(화산) _01.맨홀공(1-1공구)_033.오수연결관(하모) 5" xfId="38101"/>
    <cellStyle name="_적격(화산) _01.맨홀공(1-1공구)_033.오수연결관(하모) 6" xfId="38102"/>
    <cellStyle name="_적격(화산) _01.맨홀공(1-1공구)_033.오수연결관(하모) 7" xfId="38103"/>
    <cellStyle name="_적격(화산) _01.맨홀공(1-1공구)_033.오수연결관(하모) 8" xfId="38104"/>
    <cellStyle name="_적격(화산) _01.맨홀공(1-1공구)_033.오수연결관(화순)" xfId="8113"/>
    <cellStyle name="_적격(화산) _01.맨홀공(1-1공구)_033.오수연결관(화순) 2" xfId="38105"/>
    <cellStyle name="_적격(화산) _01.맨홀공(1-1공구)_033.오수연결관(화순) 3" xfId="38106"/>
    <cellStyle name="_적격(화산) _01.맨홀공(1-1공구)_033.오수연결관(화순) 4" xfId="38107"/>
    <cellStyle name="_적격(화산) _01.맨홀공(1-1공구)_033.오수연결관(화순) 5" xfId="38108"/>
    <cellStyle name="_적격(화산) _01.맨홀공(1-1공구)_033.오수연결관(화순) 6" xfId="38109"/>
    <cellStyle name="_적격(화산) _01.맨홀공(1-1공구)_033.오수연결관(화순) 7" xfId="38110"/>
    <cellStyle name="_적격(화산) _01.맨홀공(1-1공구)_033.오수연결관(화순) 8" xfId="38111"/>
    <cellStyle name="_적격(화산) _01.맨홀공(1-1공구)_041.부대공(화순)" xfId="8114"/>
    <cellStyle name="_적격(화산) _01.맨홀공(1-1공구)_041.부대공(화순) 2" xfId="38112"/>
    <cellStyle name="_적격(화산) _01.맨홀공(1-1공구)_041.부대공(화순) 3" xfId="38113"/>
    <cellStyle name="_적격(화산) _01.맨홀공(1-1공구)_041.부대공(화순) 4" xfId="38114"/>
    <cellStyle name="_적격(화산) _01.맨홀공(1-1공구)_041.부대공(화순) 5" xfId="38115"/>
    <cellStyle name="_적격(화산) _01.맨홀공(1-1공구)_041.부대공(화순) 6" xfId="38116"/>
    <cellStyle name="_적격(화산) _01.맨홀공(1-1공구)_041.부대공(화순) 7" xfId="38117"/>
    <cellStyle name="_적격(화산) _01.맨홀공(1-1공구)_041.부대공(화순) 8" xfId="38118"/>
    <cellStyle name="_적격(화산) _01.맨홀공(1-1공구)_관로공BOQ" xfId="8115"/>
    <cellStyle name="_적격(화산) _01.맨홀공(1-1공구)_관로공BOQ 2" xfId="38119"/>
    <cellStyle name="_적격(화산) _01.맨홀공(1-1공구)_관로공BOQ 3" xfId="38120"/>
    <cellStyle name="_적격(화산) _01.맨홀공(1-1공구)_관로공BOQ 4" xfId="38121"/>
    <cellStyle name="_적격(화산) _01.맨홀공(1-1공구)_관로공BOQ 5" xfId="38122"/>
    <cellStyle name="_적격(화산) _01.맨홀공(1-1공구)_관로공BOQ 6" xfId="38123"/>
    <cellStyle name="_적격(화산) _01.맨홀공(1-1공구)_관로공BOQ 7" xfId="38124"/>
    <cellStyle name="_적격(화산) _01.맨홀공(1-1공구)_관로공BOQ 8" xfId="38125"/>
    <cellStyle name="_적격(화산) _01.맨홀공(1-1공구)_관로수량집계" xfId="8116"/>
    <cellStyle name="_적격(화산) _01.맨홀공(1-1공구)_관로수량집계 2" xfId="38126"/>
    <cellStyle name="_적격(화산) _01.맨홀공(1-1공구)_관로수량집계 3" xfId="38127"/>
    <cellStyle name="_적격(화산) _01.맨홀공(1-1공구)_관로수량집계 4" xfId="38128"/>
    <cellStyle name="_적격(화산) _01.맨홀공(1-1공구)_관로수량집계 5" xfId="38129"/>
    <cellStyle name="_적격(화산) _01.맨홀공(1-1공구)_관로수량집계 6" xfId="38130"/>
    <cellStyle name="_적격(화산) _01.맨홀공(1-1공구)_관로수량집계 7" xfId="38131"/>
    <cellStyle name="_적격(화산) _01.맨홀공(1-1공구)_관로수량집계 8" xfId="38132"/>
    <cellStyle name="_적격(화산) _01.맨홀공(1-1공구)_내역적용수량" xfId="8117"/>
    <cellStyle name="_적격(화산) _01.맨홀공(1-1공구)_내역적용수량 2" xfId="38133"/>
    <cellStyle name="_적격(화산) _01.맨홀공(1-1공구)_내역적용수량 3" xfId="38134"/>
    <cellStyle name="_적격(화산) _01.맨홀공(1-1공구)_내역적용수량 4" xfId="38135"/>
    <cellStyle name="_적격(화산) _01.맨홀공(1-1공구)_내역적용수량 5" xfId="38136"/>
    <cellStyle name="_적격(화산) _01.맨홀공(1-1공구)_내역적용수량 6" xfId="38137"/>
    <cellStyle name="_적격(화산) _01.맨홀공(1-1공구)_내역적용수량 7" xfId="38138"/>
    <cellStyle name="_적격(화산) _01.맨홀공(1-1공구)_내역적용수량 8" xfId="38139"/>
    <cellStyle name="_적격(화산) _01.맨홀펌프장공(2-4공구)" xfId="8118"/>
    <cellStyle name="_적격(화산) _01.맨홀펌프장공(2-4공구) 2" xfId="38140"/>
    <cellStyle name="_적격(화산) _01.맨홀펌프장공(2-4공구) 3" xfId="38141"/>
    <cellStyle name="_적격(화산) _01.맨홀펌프장공(2-4공구) 4" xfId="38142"/>
    <cellStyle name="_적격(화산) _01.맨홀펌프장공(2-4공구) 5" xfId="38143"/>
    <cellStyle name="_적격(화산) _01.맨홀펌프장공(2-4공구) 6" xfId="38144"/>
    <cellStyle name="_적격(화산) _01.맨홀펌프장공(2-4공구) 7" xfId="38145"/>
    <cellStyle name="_적격(화산) _01.맨홀펌프장공(2-4공구)_015.맨홀펌프장공(사계1)" xfId="38146"/>
    <cellStyle name="_적격(화산) _01.맨홀펌프장공(2-4공구)_015.맨홀펌프장공(사계1) 2" xfId="38147"/>
    <cellStyle name="_적격(화산) _01.맨홀펌프장공(2-4공구)_015.맨홀펌프장공(사계1) 3" xfId="38148"/>
    <cellStyle name="_적격(화산) _01.맨홀펌프장공(2-4공구)_015.맨홀펌프장공(사계1) 4" xfId="38149"/>
    <cellStyle name="_적격(화산) _01.맨홀펌프장공(2-4공구)_015.맨홀펌프장공(사계1) 5" xfId="38150"/>
    <cellStyle name="_적격(화산) _01.맨홀펌프장공(2-4공구)_015.맨홀펌프장공(사계1) 6" xfId="38151"/>
    <cellStyle name="_적격(화산) _01.맨홀펌프장공(2-4공구)_015.맨홀펌프장공(사계1) 7" xfId="38152"/>
    <cellStyle name="_적격(화산) _01.맨홀펌프장공(2-4공구)_015.맨홀펌프장공(화순)" xfId="8119"/>
    <cellStyle name="_적격(화산) _01.맨홀펌프장공(2-4공구)_015.맨홀펌프장공(화순) 2" xfId="38153"/>
    <cellStyle name="_적격(화산) _01.맨홀펌프장공(2-4공구)_015.맨홀펌프장공(화순) 3" xfId="38154"/>
    <cellStyle name="_적격(화산) _01.맨홀펌프장공(2-4공구)_015.맨홀펌프장공(화순) 4" xfId="38155"/>
    <cellStyle name="_적격(화산) _01.맨홀펌프장공(2-4공구)_015.맨홀펌프장공(화순) 5" xfId="38156"/>
    <cellStyle name="_적격(화산) _01.맨홀펌프장공(2-4공구)_015.맨홀펌프장공(화순) 6" xfId="38157"/>
    <cellStyle name="_적격(화산) _01.맨홀펌프장공(2-4공구)_015.맨홀펌프장공(화순) 7" xfId="38158"/>
    <cellStyle name="_적격(화산) _01.맨홀펌프장공(2-4공구)_016.맨홀펌프장공(하모)" xfId="8120"/>
    <cellStyle name="_적격(화산) _01.맨홀펌프장공(2-4공구)_016.맨홀펌프장공(하모) 2" xfId="38159"/>
    <cellStyle name="_적격(화산) _01.맨홀펌프장공(2-4공구)_016.맨홀펌프장공(하모) 3" xfId="38160"/>
    <cellStyle name="_적격(화산) _01.맨홀펌프장공(2-4공구)_016.맨홀펌프장공(하모) 4" xfId="38161"/>
    <cellStyle name="_적격(화산) _01.맨홀펌프장공(2-4공구)_016.맨홀펌프장공(하모) 5" xfId="38162"/>
    <cellStyle name="_적격(화산) _01.맨홀펌프장공(2-4공구)_016.맨홀펌프장공(하모) 6" xfId="38163"/>
    <cellStyle name="_적격(화산) _01.맨홀펌프장공(2-4공구)_016.맨홀펌프장공(하모) 7" xfId="38164"/>
    <cellStyle name="_적격(화산) _01.맨홀펌프장공(2-4공구)_맨홀펌프장공BOQ" xfId="38165"/>
    <cellStyle name="_적격(화산) _01.맨홀펌프장공(2-4공구)_맨홀펌프장공BOQ 2" xfId="38166"/>
    <cellStyle name="_적격(화산) _01.맨홀펌프장공(2-4공구)_맨홀펌프장공BOQ 3" xfId="38167"/>
    <cellStyle name="_적격(화산) _01.맨홀펌프장공(2-4공구)_맨홀펌프장공BOQ 4" xfId="38168"/>
    <cellStyle name="_적격(화산) _01.맨홀펌프장공(2-4공구)_맨홀펌프장공BOQ 5" xfId="38169"/>
    <cellStyle name="_적격(화산) _01.맨홀펌프장공(2-4공구)_맨홀펌프장공BOQ 6" xfId="38170"/>
    <cellStyle name="_적격(화산) _01.맨홀펌프장공(2-4공구)_맨홀펌프장공BOQ 7" xfId="38171"/>
    <cellStyle name="_적격(화산) _01.맨홀펌프장공(2-4공구)-1" xfId="8121"/>
    <cellStyle name="_적격(화산) _01.맨홀펌프장공(2-4공구)-1 2" xfId="38172"/>
    <cellStyle name="_적격(화산) _01.맨홀펌프장공(2-4공구)-1 3" xfId="38173"/>
    <cellStyle name="_적격(화산) _01.맨홀펌프장공(2-4공구)-1 4" xfId="38174"/>
    <cellStyle name="_적격(화산) _01.맨홀펌프장공(2-4공구)-1 5" xfId="38175"/>
    <cellStyle name="_적격(화산) _01.맨홀펌프장공(2-4공구)-1 6" xfId="38176"/>
    <cellStyle name="_적격(화산) _01.맨홀펌프장공(2-4공구)-1 7" xfId="38177"/>
    <cellStyle name="_적격(화산) _01.맨홀펌프장공(2-4공구)-1_015.맨홀펌프장공(사계1)" xfId="38178"/>
    <cellStyle name="_적격(화산) _01.맨홀펌프장공(2-4공구)-1_015.맨홀펌프장공(사계1) 2" xfId="38179"/>
    <cellStyle name="_적격(화산) _01.맨홀펌프장공(2-4공구)-1_015.맨홀펌프장공(사계1) 3" xfId="38180"/>
    <cellStyle name="_적격(화산) _01.맨홀펌프장공(2-4공구)-1_015.맨홀펌프장공(사계1) 4" xfId="38181"/>
    <cellStyle name="_적격(화산) _01.맨홀펌프장공(2-4공구)-1_015.맨홀펌프장공(사계1) 5" xfId="38182"/>
    <cellStyle name="_적격(화산) _01.맨홀펌프장공(2-4공구)-1_015.맨홀펌프장공(사계1) 6" xfId="38183"/>
    <cellStyle name="_적격(화산) _01.맨홀펌프장공(2-4공구)-1_015.맨홀펌프장공(사계1) 7" xfId="38184"/>
    <cellStyle name="_적격(화산) _01.맨홀펌프장공(2-4공구)-1_015.맨홀펌프장공(화순)" xfId="8122"/>
    <cellStyle name="_적격(화산) _01.맨홀펌프장공(2-4공구)-1_015.맨홀펌프장공(화순) 2" xfId="38185"/>
    <cellStyle name="_적격(화산) _01.맨홀펌프장공(2-4공구)-1_015.맨홀펌프장공(화순) 3" xfId="38186"/>
    <cellStyle name="_적격(화산) _01.맨홀펌프장공(2-4공구)-1_015.맨홀펌프장공(화순) 4" xfId="38187"/>
    <cellStyle name="_적격(화산) _01.맨홀펌프장공(2-4공구)-1_015.맨홀펌프장공(화순) 5" xfId="38188"/>
    <cellStyle name="_적격(화산) _01.맨홀펌프장공(2-4공구)-1_015.맨홀펌프장공(화순) 6" xfId="38189"/>
    <cellStyle name="_적격(화산) _01.맨홀펌프장공(2-4공구)-1_015.맨홀펌프장공(화순) 7" xfId="38190"/>
    <cellStyle name="_적격(화산) _01.맨홀펌프장공(2-4공구)-1_016.맨홀펌프장공(하모)" xfId="8123"/>
    <cellStyle name="_적격(화산) _01.맨홀펌프장공(2-4공구)-1_016.맨홀펌프장공(하모) 2" xfId="38191"/>
    <cellStyle name="_적격(화산) _01.맨홀펌프장공(2-4공구)-1_016.맨홀펌프장공(하모) 3" xfId="38192"/>
    <cellStyle name="_적격(화산) _01.맨홀펌프장공(2-4공구)-1_016.맨홀펌프장공(하모) 4" xfId="38193"/>
    <cellStyle name="_적격(화산) _01.맨홀펌프장공(2-4공구)-1_016.맨홀펌프장공(하모) 5" xfId="38194"/>
    <cellStyle name="_적격(화산) _01.맨홀펌프장공(2-4공구)-1_016.맨홀펌프장공(하모) 6" xfId="38195"/>
    <cellStyle name="_적격(화산) _01.맨홀펌프장공(2-4공구)-1_016.맨홀펌프장공(하모) 7" xfId="38196"/>
    <cellStyle name="_적격(화산) _01.맨홀펌프장공(2-4공구)-1_맨홀펌프장공BOQ" xfId="38197"/>
    <cellStyle name="_적격(화산) _01.맨홀펌프장공(2-4공구)-1_맨홀펌프장공BOQ 2" xfId="38198"/>
    <cellStyle name="_적격(화산) _01.맨홀펌프장공(2-4공구)-1_맨홀펌프장공BOQ 3" xfId="38199"/>
    <cellStyle name="_적격(화산) _01.맨홀펌프장공(2-4공구)-1_맨홀펌프장공BOQ 4" xfId="38200"/>
    <cellStyle name="_적격(화산) _01.맨홀펌프장공(2-4공구)-1_맨홀펌프장공BOQ 5" xfId="38201"/>
    <cellStyle name="_적격(화산) _01.맨홀펌프장공(2-4공구)-1_맨홀펌프장공BOQ 6" xfId="38202"/>
    <cellStyle name="_적격(화산) _01.맨홀펌프장공(2-4공구)-1_맨홀펌프장공BOQ 7" xfId="38203"/>
    <cellStyle name="_적격(화산) _01.자재집계표" xfId="8124"/>
    <cellStyle name="_적격(화산) _01.자재집계표 2" xfId="8125"/>
    <cellStyle name="_적격(화산) _01.자재집계표 3" xfId="38204"/>
    <cellStyle name="_적격(화산) _01.자재집계표 4" xfId="38205"/>
    <cellStyle name="_적격(화산) _01.자재집계표 5" xfId="38206"/>
    <cellStyle name="_적격(화산) _01.자재집계표 6" xfId="38207"/>
    <cellStyle name="_적격(화산) _01.자재집계표 7" xfId="38208"/>
    <cellStyle name="_적격(화산) _01.자재집계표 8" xfId="38209"/>
    <cellStyle name="_적격(화산) _01.자재집계표(서부1호) " xfId="8126"/>
    <cellStyle name="_적격(화산) _01.자재집계표_00.배수설비공" xfId="8127"/>
    <cellStyle name="_적격(화산) _01.자재집계표_00.배수설비공 2" xfId="38210"/>
    <cellStyle name="_적격(화산) _01.자재집계표_00.배수설비공 3" xfId="38211"/>
    <cellStyle name="_적격(화산) _01.자재집계표_00.배수설비공 4" xfId="38212"/>
    <cellStyle name="_적격(화산) _01.자재집계표_00.배수설비공 5" xfId="38213"/>
    <cellStyle name="_적격(화산) _01.자재집계표_00.배수설비공 6" xfId="38214"/>
    <cellStyle name="_적격(화산) _01.자재집계표_00.배수설비공 7" xfId="38215"/>
    <cellStyle name="_적격(화산) _01.자재집계표_00.배수설비공 8" xfId="38216"/>
    <cellStyle name="_적격(화산) _01.토공1" xfId="38217"/>
    <cellStyle name="_적격(화산) _02.관로공(2-2공구)" xfId="8128"/>
    <cellStyle name="_적격(화산) _02.관로공(2-2공구) 2" xfId="38218"/>
    <cellStyle name="_적격(화산) _02.관로공(2-2공구) 3" xfId="38219"/>
    <cellStyle name="_적격(화산) _02.관로공(2-2공구) 4" xfId="38220"/>
    <cellStyle name="_적격(화산) _02.관로공(2-2공구) 5" xfId="38221"/>
    <cellStyle name="_적격(화산) _02.관로공(2-2공구) 6" xfId="38222"/>
    <cellStyle name="_적격(화산) _02.관로공(2-2공구) 7" xfId="38223"/>
    <cellStyle name="_적격(화산) _02.관로공(2-2공구) 8" xfId="38224"/>
    <cellStyle name="_적격(화산) _02.관로공(2-2공구)_013.관로공(일과)" xfId="8129"/>
    <cellStyle name="_적격(화산) _02.관로공(2-2공구)_013.관로공(일과) 2" xfId="38225"/>
    <cellStyle name="_적격(화산) _02.관로공(2-2공구)_013.관로공(일과) 3" xfId="38226"/>
    <cellStyle name="_적격(화산) _02.관로공(2-2공구)_013.관로공(일과) 4" xfId="38227"/>
    <cellStyle name="_적격(화산) _02.관로공(2-2공구)_013.관로공(일과) 5" xfId="38228"/>
    <cellStyle name="_적격(화산) _02.관로공(2-2공구)_013.관로공(일과) 6" xfId="38229"/>
    <cellStyle name="_적격(화산) _02.관로공(2-2공구)_013.관로공(일과) 7" xfId="38230"/>
    <cellStyle name="_적격(화산) _02.관로공(2-2공구)_013.관로공(일과) 8" xfId="38231"/>
    <cellStyle name="_적격(화산) _02.관로공(2-2공구)_013.관로공(화순)" xfId="8130"/>
    <cellStyle name="_적격(화산) _02.관로공(2-2공구)_013.관로공(화순) 2" xfId="38232"/>
    <cellStyle name="_적격(화산) _02.관로공(2-2공구)_013.관로공(화순) 3" xfId="38233"/>
    <cellStyle name="_적격(화산) _02.관로공(2-2공구)_013.관로공(화순) 4" xfId="38234"/>
    <cellStyle name="_적격(화산) _02.관로공(2-2공구)_013.관로공(화순) 5" xfId="38235"/>
    <cellStyle name="_적격(화산) _02.관로공(2-2공구)_013.관로공(화순) 6" xfId="38236"/>
    <cellStyle name="_적격(화산) _02.관로공(2-2공구)_013.관로공(화순) 7" xfId="38237"/>
    <cellStyle name="_적격(화산) _02.관로공(2-2공구)_013.관로공(화순) 8" xfId="38238"/>
    <cellStyle name="_적격(화산) _02.관로공(2-2공구)_03.관로공" xfId="8131"/>
    <cellStyle name="_적격(화산) _02.관로공(2-2공구)_03.관로공 2" xfId="38239"/>
    <cellStyle name="_적격(화산) _02.관로공(2-2공구)_03.관로공 3" xfId="38240"/>
    <cellStyle name="_적격(화산) _02.관로공(2-2공구)_03.관로공 4" xfId="38241"/>
    <cellStyle name="_적격(화산) _02.관로공(2-2공구)_03.관로공 5" xfId="38242"/>
    <cellStyle name="_적격(화산) _02.관로공(2-2공구)_03.관로공 6" xfId="38243"/>
    <cellStyle name="_적격(화산) _02.관로공(2-2공구)_03.관로공 7" xfId="38244"/>
    <cellStyle name="_적격(화산) _02.관로공(2-2공구)_03.관로공 8" xfId="38245"/>
    <cellStyle name="_적격(화산) _02.관로공(2-2공구)_관로공BOQ" xfId="8132"/>
    <cellStyle name="_적격(화산) _02.관로공(2-2공구)_관로공BOQ 2" xfId="38246"/>
    <cellStyle name="_적격(화산) _02.관로공(2-2공구)_관로공BOQ 3" xfId="38247"/>
    <cellStyle name="_적격(화산) _02.관로공(2-2공구)_관로공BOQ 4" xfId="38248"/>
    <cellStyle name="_적격(화산) _02.관로공(2-2공구)_관로공BOQ 5" xfId="38249"/>
    <cellStyle name="_적격(화산) _02.관로공(2-2공구)_관로공BOQ 6" xfId="38250"/>
    <cellStyle name="_적격(화산) _02.관로공(2-2공구)_관로공BOQ 7" xfId="38251"/>
    <cellStyle name="_적격(화산) _02.관로공(2-2공구)_관로공BOQ 8" xfId="38252"/>
    <cellStyle name="_적격(화산) _02.관로공(2-2공구)_관로수량집계" xfId="8133"/>
    <cellStyle name="_적격(화산) _02.관로공(2-2공구)_관로수량집계 2" xfId="38253"/>
    <cellStyle name="_적격(화산) _02.관로공(2-2공구)_관로수량집계 3" xfId="38254"/>
    <cellStyle name="_적격(화산) _02.관로공(2-2공구)_관로수량집계 4" xfId="38255"/>
    <cellStyle name="_적격(화산) _02.관로공(2-2공구)_관로수량집계 5" xfId="38256"/>
    <cellStyle name="_적격(화산) _02.관로공(2-2공구)_관로수량집계 6" xfId="38257"/>
    <cellStyle name="_적격(화산) _02.관로공(2-2공구)_관로수량집계 7" xfId="38258"/>
    <cellStyle name="_적격(화산) _02.관로공(2-2공구)_관로수량집계 8" xfId="38259"/>
    <cellStyle name="_적격(화산) _02.관로공(2-2공구)_내역적용수량" xfId="8134"/>
    <cellStyle name="_적격(화산) _02.관로공(2-2공구)_내역적용수량 2" xfId="38260"/>
    <cellStyle name="_적격(화산) _02.관로공(2-2공구)_내역적용수량 3" xfId="38261"/>
    <cellStyle name="_적격(화산) _02.관로공(2-2공구)_내역적용수량 4" xfId="38262"/>
    <cellStyle name="_적격(화산) _02.관로공(2-2공구)_내역적용수량 5" xfId="38263"/>
    <cellStyle name="_적격(화산) _02.관로공(2-2공구)_내역적용수량 6" xfId="38264"/>
    <cellStyle name="_적격(화산) _02.관로공(2-2공구)_내역적용수량 7" xfId="38265"/>
    <cellStyle name="_적격(화산) _02.관로공(2-2공구)_내역적용수량 8" xfId="38266"/>
    <cellStyle name="_적격(화산) _02.토공" xfId="8135"/>
    <cellStyle name="_적격(화산) _02.토공 10" xfId="38267"/>
    <cellStyle name="_적격(화산) _02.토공 11" xfId="38268"/>
    <cellStyle name="_적격(화산) _02.토공 12" xfId="38269"/>
    <cellStyle name="_적격(화산) _02.토공 13" xfId="38270"/>
    <cellStyle name="_적격(화산) _02.토공 14" xfId="38271"/>
    <cellStyle name="_적격(화산) _02.토공 15" xfId="38272"/>
    <cellStyle name="_적격(화산) _02.토공 16" xfId="38273"/>
    <cellStyle name="_적격(화산) _02.토공 17" xfId="38274"/>
    <cellStyle name="_적격(화산) _02.토공 2" xfId="8136"/>
    <cellStyle name="_적격(화산) _02.토공 3" xfId="38275"/>
    <cellStyle name="_적격(화산) _02.토공 4" xfId="38276"/>
    <cellStyle name="_적격(화산) _02.토공 5" xfId="38277"/>
    <cellStyle name="_적격(화산) _02.토공 6" xfId="38278"/>
    <cellStyle name="_적격(화산) _02.토공 7" xfId="38279"/>
    <cellStyle name="_적격(화산) _02.토공 8" xfId="38280"/>
    <cellStyle name="_적격(화산) _02.토공 9" xfId="38281"/>
    <cellStyle name="_적격(화산) _02.토공_017.포장공(하모)" xfId="38282"/>
    <cellStyle name="_적격(화산) _02.토공_017.포장공(하모) 2" xfId="38283"/>
    <cellStyle name="_적격(화산) _02.토공_017.포장공(하모) 3" xfId="38284"/>
    <cellStyle name="_적격(화산) _02.토공_017.포장공(하모) 4" xfId="38285"/>
    <cellStyle name="_적격(화산) _02.토공_017.포장공(하모) 5" xfId="38286"/>
    <cellStyle name="_적격(화산) _02.토공_017.포장공(하모) 6" xfId="38287"/>
    <cellStyle name="_적격(화산) _02.토공_017.포장공(하모) 7" xfId="38288"/>
    <cellStyle name="_적격(화산) _02.토공_017.포장공(하모) 8" xfId="38289"/>
    <cellStyle name="_적격(화산) _02.토공_04.구조물공" xfId="8137"/>
    <cellStyle name="_적격(화산) _02.토공_04.구조물공 2" xfId="38290"/>
    <cellStyle name="_적격(화산) _02.토공_04.구조물공 3" xfId="38291"/>
    <cellStyle name="_적격(화산) _02.토공_04.구조물공 4" xfId="38292"/>
    <cellStyle name="_적격(화산) _02.토공_04.구조물공 5" xfId="38293"/>
    <cellStyle name="_적격(화산) _02.토공_04.구조물공 6" xfId="38294"/>
    <cellStyle name="_적격(화산) _02.토공_04.구조물공 7" xfId="38295"/>
    <cellStyle name="_적격(화산) _02.토공_04.구조물공 8" xfId="38296"/>
    <cellStyle name="_적격(화산) _02.토공_사본 - 05.포장공" xfId="8138"/>
    <cellStyle name="_적격(화산) _02.토공_사본 - 05.포장공 2" xfId="38297"/>
    <cellStyle name="_적격(화산) _02.토공_사본 - 05.포장공 3" xfId="38298"/>
    <cellStyle name="_적격(화산) _02.토공_사본 - 05.포장공 4" xfId="38299"/>
    <cellStyle name="_적격(화산) _02.토공_사본 - 05.포장공 5" xfId="38300"/>
    <cellStyle name="_적격(화산) _02.토공_사본 - 05.포장공 6" xfId="38301"/>
    <cellStyle name="_적격(화산) _02.토공_사본 - 05.포장공 7" xfId="38302"/>
    <cellStyle name="_적격(화산) _02.토공_사본 - 05.포장공 8" xfId="38303"/>
    <cellStyle name="_적격(화산) _02.토공_포장공BOQ" xfId="8139"/>
    <cellStyle name="_적격(화산) _02.토공_포장공BOQ 2" xfId="38304"/>
    <cellStyle name="_적격(화산) _02.토공_포장공BOQ 3" xfId="38305"/>
    <cellStyle name="_적격(화산) _02.토공_포장공BOQ 4" xfId="38306"/>
    <cellStyle name="_적격(화산) _02.토공_포장공BOQ 5" xfId="38307"/>
    <cellStyle name="_적격(화산) _02.토공_포장공BOQ 6" xfId="38308"/>
    <cellStyle name="_적격(화산) _02.토공_포장공BOQ 7" xfId="38309"/>
    <cellStyle name="_적격(화산) _02.토공_포장공BOQ 8" xfId="38310"/>
    <cellStyle name="_적격(화산) _02.토공_포장수량집계" xfId="8140"/>
    <cellStyle name="_적격(화산) _02.토공_포장수량집계 2" xfId="38311"/>
    <cellStyle name="_적격(화산) _02.토공_포장수량집계 3" xfId="38312"/>
    <cellStyle name="_적격(화산) _02.토공_포장수량집계 4" xfId="38313"/>
    <cellStyle name="_적격(화산) _02.토공_포장수량집계 5" xfId="38314"/>
    <cellStyle name="_적격(화산) _02.토공_포장수량집계 6" xfId="38315"/>
    <cellStyle name="_적격(화산) _02.토공_포장수량집계 7" xfId="38316"/>
    <cellStyle name="_적격(화산) _02.토공_포장수량집계 8" xfId="38317"/>
    <cellStyle name="_적격(화산) _02.토공집계표" xfId="8141"/>
    <cellStyle name="_적격(화산) _02.토공집계표 2" xfId="8142"/>
    <cellStyle name="_적격(화산) _02.토공집계표 3" xfId="38318"/>
    <cellStyle name="_적격(화산) _02.토공집계표 4" xfId="38319"/>
    <cellStyle name="_적격(화산) _02.토공집계표 5" xfId="38320"/>
    <cellStyle name="_적격(화산) _02.토공집계표 6" xfId="38321"/>
    <cellStyle name="_적격(화산) _02.토공집계표 7" xfId="38322"/>
    <cellStyle name="_적격(화산) _02.토공집계표 8" xfId="38323"/>
    <cellStyle name="_적격(화산) _02.토공집계표_00.배수설비공" xfId="8143"/>
    <cellStyle name="_적격(화산) _02.토공집계표_00.배수설비공 2" xfId="38324"/>
    <cellStyle name="_적격(화산) _02.토공집계표_00.배수설비공 3" xfId="38325"/>
    <cellStyle name="_적격(화산) _02.토공집계표_00.배수설비공 4" xfId="38326"/>
    <cellStyle name="_적격(화산) _02.토공집계표_00.배수설비공 5" xfId="38327"/>
    <cellStyle name="_적격(화산) _02.토공집계표_00.배수설비공 6" xfId="38328"/>
    <cellStyle name="_적격(화산) _02.토공집계표_00.배수설비공 7" xfId="38329"/>
    <cellStyle name="_적격(화산) _02.토공집계표_00.배수설비공 8" xfId="38330"/>
    <cellStyle name="_적격(화산) _02_토공" xfId="38331"/>
    <cellStyle name="_적격(화산) _02_토공(SC)" xfId="38332"/>
    <cellStyle name="_적격(화산) _02_토공(SC)_우수3_관부설공●" xfId="38333"/>
    <cellStyle name="_적격(화산) _02_토공(SC)_우수3_관부설공●_03-관부설공" xfId="38334"/>
    <cellStyle name="_적격(화산) _02_토공(SH)" xfId="38335"/>
    <cellStyle name="_적격(화산) _02_토공(SH)_우수3_관부설공●" xfId="38336"/>
    <cellStyle name="_적격(화산) _02_토공(SH)_우수3_관부설공●_03-관부설공" xfId="38337"/>
    <cellStyle name="_적격(화산) _02_토공_우수3_관부설공●" xfId="38338"/>
    <cellStyle name="_적격(화산) _02_토공_우수3_관부설공●_03-관부설공" xfId="38339"/>
    <cellStyle name="_적격(화산) _02-1.토적표(1)" xfId="8144"/>
    <cellStyle name="_적격(화산) _02-1.토적표(1) 2" xfId="8145"/>
    <cellStyle name="_적격(화산) _02-1.토적표(1) 3" xfId="38340"/>
    <cellStyle name="_적격(화산) _02-1.토적표(1) 4" xfId="38341"/>
    <cellStyle name="_적격(화산) _02-1.토적표(1) 5" xfId="38342"/>
    <cellStyle name="_적격(화산) _02-1.토적표(1) 6" xfId="38343"/>
    <cellStyle name="_적격(화산) _02-1.토적표(1) 7" xfId="38344"/>
    <cellStyle name="_적격(화산) _02-1.토적표(1) 8" xfId="38345"/>
    <cellStyle name="_적격(화산) _02-1.토적표(1)_00.배수설비공" xfId="8146"/>
    <cellStyle name="_적격(화산) _02-1.토적표(1)_00.배수설비공 2" xfId="38346"/>
    <cellStyle name="_적격(화산) _02-1.토적표(1)_00.배수설비공 3" xfId="38347"/>
    <cellStyle name="_적격(화산) _02-1.토적표(1)_00.배수설비공 4" xfId="38348"/>
    <cellStyle name="_적격(화산) _02-1.토적표(1)_00.배수설비공 5" xfId="38349"/>
    <cellStyle name="_적격(화산) _02-1.토적표(1)_00.배수설비공 6" xfId="38350"/>
    <cellStyle name="_적격(화산) _02-1.토적표(1)_00.배수설비공 7" xfId="38351"/>
    <cellStyle name="_적격(화산) _02-1.토적표(1)_00.배수설비공 8" xfId="38352"/>
    <cellStyle name="_적격(화산) _02-11-토공(SH)" xfId="38353"/>
    <cellStyle name="_적격(화산) _02-11-토공(SH)_우수3_관부설공●" xfId="38354"/>
    <cellStyle name="_적격(화산) _02-11-토공(SH)_우수3_관부설공●_03-관부설공" xfId="38355"/>
    <cellStyle name="_적격(화산) _02-1-토공(SH)" xfId="38356"/>
    <cellStyle name="_적격(화산) _02-1-토공(SH)_우수3_관부설공●" xfId="38357"/>
    <cellStyle name="_적격(화산) _02-1-토공(SH)_우수3_관부설공●_03-관부설공" xfId="38358"/>
    <cellStyle name="_적격(화산) _02-토공(CI)" xfId="38359"/>
    <cellStyle name="_적격(화산) _02-토공(CI)_우수3_관부설공●" xfId="38360"/>
    <cellStyle name="_적격(화산) _02-토공(CI)_우수3_관부설공●_03-관부설공" xfId="38361"/>
    <cellStyle name="_적격(화산) _03.가시설공" xfId="8147"/>
    <cellStyle name="_적격(화산) _03.가시설공 2" xfId="8148"/>
    <cellStyle name="_적격(화산) _03.가시설공 3" xfId="38362"/>
    <cellStyle name="_적격(화산) _03.가시설공 4" xfId="38363"/>
    <cellStyle name="_적격(화산) _03.가시설공 5" xfId="38364"/>
    <cellStyle name="_적격(화산) _03.가시설공 6" xfId="38365"/>
    <cellStyle name="_적격(화산) _03.가시설공 7" xfId="38366"/>
    <cellStyle name="_적격(화산) _03.가시설공 8" xfId="38367"/>
    <cellStyle name="_적격(화산) _03.가시설공_00.배수설비공" xfId="8149"/>
    <cellStyle name="_적격(화산) _03.가시설공_00.배수설비공 2" xfId="38368"/>
    <cellStyle name="_적격(화산) _03.가시설공_00.배수설비공 3" xfId="38369"/>
    <cellStyle name="_적격(화산) _03.가시설공_00.배수설비공 4" xfId="38370"/>
    <cellStyle name="_적격(화산) _03.가시설공_00.배수설비공 5" xfId="38371"/>
    <cellStyle name="_적격(화산) _03.가시설공_00.배수설비공 6" xfId="38372"/>
    <cellStyle name="_적격(화산) _03.가시설공_00.배수설비공 7" xfId="38373"/>
    <cellStyle name="_적격(화산) _03.가시설공_00.배수설비공 8" xfId="38374"/>
    <cellStyle name="_적격(화산) _03.가시설공_013.관로공(일과)" xfId="8150"/>
    <cellStyle name="_적격(화산) _03.가시설공_013.관로공(일과) 2" xfId="38375"/>
    <cellStyle name="_적격(화산) _03.가시설공_013.관로공(일과) 3" xfId="38376"/>
    <cellStyle name="_적격(화산) _03.가시설공_013.관로공(일과) 4" xfId="38377"/>
    <cellStyle name="_적격(화산) _03.가시설공_013.관로공(일과) 5" xfId="38378"/>
    <cellStyle name="_적격(화산) _03.가시설공_013.관로공(일과) 6" xfId="38379"/>
    <cellStyle name="_적격(화산) _03.가시설공_013.관로공(일과) 7" xfId="38380"/>
    <cellStyle name="_적격(화산) _03.가시설공_013.관로공(일과) 8" xfId="38381"/>
    <cellStyle name="_적격(화산) _03.가시설공_013.관로공(화순)" xfId="8151"/>
    <cellStyle name="_적격(화산) _03.가시설공_013.관로공(화순) 2" xfId="38382"/>
    <cellStyle name="_적격(화산) _03.가시설공_013.관로공(화순) 3" xfId="38383"/>
    <cellStyle name="_적격(화산) _03.가시설공_013.관로공(화순) 4" xfId="38384"/>
    <cellStyle name="_적격(화산) _03.가시설공_013.관로공(화순) 5" xfId="38385"/>
    <cellStyle name="_적격(화산) _03.가시설공_013.관로공(화순) 6" xfId="38386"/>
    <cellStyle name="_적격(화산) _03.가시설공_013.관로공(화순) 7" xfId="38387"/>
    <cellStyle name="_적격(화산) _03.가시설공_013.관로공(화순) 8" xfId="38388"/>
    <cellStyle name="_적격(화산) _03.가시설공_02.토공" xfId="8152"/>
    <cellStyle name="_적격(화산) _03.가시설공_02.토공 2" xfId="38389"/>
    <cellStyle name="_적격(화산) _03.가시설공_02.토공 3" xfId="38390"/>
    <cellStyle name="_적격(화산) _03.가시설공_02.토공 4" xfId="38391"/>
    <cellStyle name="_적격(화산) _03.가시설공_02.토공 5" xfId="38392"/>
    <cellStyle name="_적격(화산) _03.가시설공_02.토공 6" xfId="38393"/>
    <cellStyle name="_적격(화산) _03.가시설공_02.토공 7" xfId="38394"/>
    <cellStyle name="_적격(화산) _03.가시설공_02.토공 8" xfId="38395"/>
    <cellStyle name="_적격(화산) _03.가시설공_03.관로공" xfId="8153"/>
    <cellStyle name="_적격(화산) _03.가시설공_03.관로공 2" xfId="38396"/>
    <cellStyle name="_적격(화산) _03.가시설공_03.관로공 3" xfId="38397"/>
    <cellStyle name="_적격(화산) _03.가시설공_03.관로공 4" xfId="38398"/>
    <cellStyle name="_적격(화산) _03.가시설공_03.관로공 5" xfId="38399"/>
    <cellStyle name="_적격(화산) _03.가시설공_03.관로공 6" xfId="38400"/>
    <cellStyle name="_적격(화산) _03.가시설공_03.관로공 7" xfId="38401"/>
    <cellStyle name="_적격(화산) _03.가시설공_03.관로공 8" xfId="38402"/>
    <cellStyle name="_적격(화산) _03.가시설공_관로공BOQ" xfId="8154"/>
    <cellStyle name="_적격(화산) _03.가시설공_관로공BOQ 2" xfId="38403"/>
    <cellStyle name="_적격(화산) _03.가시설공_관로공BOQ 3" xfId="38404"/>
    <cellStyle name="_적격(화산) _03.가시설공_관로공BOQ 4" xfId="38405"/>
    <cellStyle name="_적격(화산) _03.가시설공_관로공BOQ 5" xfId="38406"/>
    <cellStyle name="_적격(화산) _03.가시설공_관로공BOQ 6" xfId="38407"/>
    <cellStyle name="_적격(화산) _03.가시설공_관로공BOQ 7" xfId="38408"/>
    <cellStyle name="_적격(화산) _03.가시설공_관로공BOQ 8" xfId="38409"/>
    <cellStyle name="_적격(화산) _03.가시설공_관로수량집계" xfId="8155"/>
    <cellStyle name="_적격(화산) _03.가시설공_관로수량집계 2" xfId="38410"/>
    <cellStyle name="_적격(화산) _03.가시설공_관로수량집계 3" xfId="38411"/>
    <cellStyle name="_적격(화산) _03.가시설공_관로수량집계 4" xfId="38412"/>
    <cellStyle name="_적격(화산) _03.가시설공_관로수량집계 5" xfId="38413"/>
    <cellStyle name="_적격(화산) _03.가시설공_관로수량집계 6" xfId="38414"/>
    <cellStyle name="_적격(화산) _03.가시설공_관로수량집계 7" xfId="38415"/>
    <cellStyle name="_적격(화산) _03.가시설공_관로수량집계 8" xfId="38416"/>
    <cellStyle name="_적격(화산) _03.가시설공_내역적용수량" xfId="8156"/>
    <cellStyle name="_적격(화산) _03.가시설공_내역적용수량 2" xfId="38417"/>
    <cellStyle name="_적격(화산) _03.가시설공_내역적용수량 3" xfId="38418"/>
    <cellStyle name="_적격(화산) _03.가시설공_내역적용수량 4" xfId="38419"/>
    <cellStyle name="_적격(화산) _03.가시설공_내역적용수량 5" xfId="38420"/>
    <cellStyle name="_적격(화산) _03.가시설공_내역적용수량 6" xfId="38421"/>
    <cellStyle name="_적격(화산) _03.가시설공_내역적용수량 7" xfId="38422"/>
    <cellStyle name="_적격(화산) _03.가시설공_내역적용수량 8" xfId="38423"/>
    <cellStyle name="_적격(화산) _03.관로공" xfId="8157"/>
    <cellStyle name="_적격(화산) _03.관로공 2" xfId="38424"/>
    <cellStyle name="_적격(화산) _03.관로공 3" xfId="38425"/>
    <cellStyle name="_적격(화산) _03.관로공 4" xfId="38426"/>
    <cellStyle name="_적격(화산) _03.관로공 5" xfId="38427"/>
    <cellStyle name="_적격(화산) _03.관로공 6" xfId="38428"/>
    <cellStyle name="_적격(화산) _03.관로공 7" xfId="38429"/>
    <cellStyle name="_적격(화산) _03.관로공 8" xfId="38430"/>
    <cellStyle name="_적격(화산) _03.관로공(2-3공구)" xfId="8158"/>
    <cellStyle name="_적격(화산) _03.관로공(2-3공구) 2" xfId="38431"/>
    <cellStyle name="_적격(화산) _03.관로공(2-3공구) 3" xfId="38432"/>
    <cellStyle name="_적격(화산) _03.관로공(2-3공구) 4" xfId="38433"/>
    <cellStyle name="_적격(화산) _03.관로공(2-3공구) 5" xfId="38434"/>
    <cellStyle name="_적격(화산) _03.관로공(2-3공구) 6" xfId="38435"/>
    <cellStyle name="_적격(화산) _03.관로공(2-3공구) 7" xfId="38436"/>
    <cellStyle name="_적격(화산) _03.관로공(2-3공구) 8" xfId="38437"/>
    <cellStyle name="_적격(화산) _03.관로공(2-3공구)_013.관로공(일과)" xfId="8159"/>
    <cellStyle name="_적격(화산) _03.관로공(2-3공구)_013.관로공(일과) 2" xfId="38438"/>
    <cellStyle name="_적격(화산) _03.관로공(2-3공구)_013.관로공(일과) 3" xfId="38439"/>
    <cellStyle name="_적격(화산) _03.관로공(2-3공구)_013.관로공(일과) 4" xfId="38440"/>
    <cellStyle name="_적격(화산) _03.관로공(2-3공구)_013.관로공(일과) 5" xfId="38441"/>
    <cellStyle name="_적격(화산) _03.관로공(2-3공구)_013.관로공(일과) 6" xfId="38442"/>
    <cellStyle name="_적격(화산) _03.관로공(2-3공구)_013.관로공(일과) 7" xfId="38443"/>
    <cellStyle name="_적격(화산) _03.관로공(2-3공구)_013.관로공(일과) 8" xfId="38444"/>
    <cellStyle name="_적격(화산) _03.관로공(2-3공구)_013.관로공(화순)" xfId="8160"/>
    <cellStyle name="_적격(화산) _03.관로공(2-3공구)_013.관로공(화순) 2" xfId="38445"/>
    <cellStyle name="_적격(화산) _03.관로공(2-3공구)_013.관로공(화순) 3" xfId="38446"/>
    <cellStyle name="_적격(화산) _03.관로공(2-3공구)_013.관로공(화순) 4" xfId="38447"/>
    <cellStyle name="_적격(화산) _03.관로공(2-3공구)_013.관로공(화순) 5" xfId="38448"/>
    <cellStyle name="_적격(화산) _03.관로공(2-3공구)_013.관로공(화순) 6" xfId="38449"/>
    <cellStyle name="_적격(화산) _03.관로공(2-3공구)_013.관로공(화순) 7" xfId="38450"/>
    <cellStyle name="_적격(화산) _03.관로공(2-3공구)_013.관로공(화순) 8" xfId="38451"/>
    <cellStyle name="_적격(화산) _03.관로공(2-3공구)_03.관로공" xfId="8161"/>
    <cellStyle name="_적격(화산) _03.관로공(2-3공구)_03.관로공 2" xfId="38452"/>
    <cellStyle name="_적격(화산) _03.관로공(2-3공구)_03.관로공 3" xfId="38453"/>
    <cellStyle name="_적격(화산) _03.관로공(2-3공구)_03.관로공 4" xfId="38454"/>
    <cellStyle name="_적격(화산) _03.관로공(2-3공구)_03.관로공 5" xfId="38455"/>
    <cellStyle name="_적격(화산) _03.관로공(2-3공구)_03.관로공 6" xfId="38456"/>
    <cellStyle name="_적격(화산) _03.관로공(2-3공구)_03.관로공 7" xfId="38457"/>
    <cellStyle name="_적격(화산) _03.관로공(2-3공구)_03.관로공 8" xfId="38458"/>
    <cellStyle name="_적격(화산) _03.관로공(2-3공구)_관로공BOQ" xfId="8162"/>
    <cellStyle name="_적격(화산) _03.관로공(2-3공구)_관로공BOQ 2" xfId="38459"/>
    <cellStyle name="_적격(화산) _03.관로공(2-3공구)_관로공BOQ 3" xfId="38460"/>
    <cellStyle name="_적격(화산) _03.관로공(2-3공구)_관로공BOQ 4" xfId="38461"/>
    <cellStyle name="_적격(화산) _03.관로공(2-3공구)_관로공BOQ 5" xfId="38462"/>
    <cellStyle name="_적격(화산) _03.관로공(2-3공구)_관로공BOQ 6" xfId="38463"/>
    <cellStyle name="_적격(화산) _03.관로공(2-3공구)_관로공BOQ 7" xfId="38464"/>
    <cellStyle name="_적격(화산) _03.관로공(2-3공구)_관로공BOQ 8" xfId="38465"/>
    <cellStyle name="_적격(화산) _03.관로공(2-3공구)_관로수량집계" xfId="8163"/>
    <cellStyle name="_적격(화산) _03.관로공(2-3공구)_관로수량집계 2" xfId="38466"/>
    <cellStyle name="_적격(화산) _03.관로공(2-3공구)_관로수량집계 3" xfId="38467"/>
    <cellStyle name="_적격(화산) _03.관로공(2-3공구)_관로수량집계 4" xfId="38468"/>
    <cellStyle name="_적격(화산) _03.관로공(2-3공구)_관로수량집계 5" xfId="38469"/>
    <cellStyle name="_적격(화산) _03.관로공(2-3공구)_관로수량집계 6" xfId="38470"/>
    <cellStyle name="_적격(화산) _03.관로공(2-3공구)_관로수량집계 7" xfId="38471"/>
    <cellStyle name="_적격(화산) _03.관로공(2-3공구)_관로수량집계 8" xfId="38472"/>
    <cellStyle name="_적격(화산) _03.관로공(2-3공구)_내역적용수량" xfId="8164"/>
    <cellStyle name="_적격(화산) _03.관로공(2-3공구)_내역적용수량 2" xfId="38473"/>
    <cellStyle name="_적격(화산) _03.관로공(2-3공구)_내역적용수량 3" xfId="38474"/>
    <cellStyle name="_적격(화산) _03.관로공(2-3공구)_내역적용수량 4" xfId="38475"/>
    <cellStyle name="_적격(화산) _03.관로공(2-3공구)_내역적용수량 5" xfId="38476"/>
    <cellStyle name="_적격(화산) _03.관로공(2-3공구)_내역적용수량 6" xfId="38477"/>
    <cellStyle name="_적격(화산) _03.관로공(2-3공구)_내역적용수량 7" xfId="38478"/>
    <cellStyle name="_적격(화산) _03.관로공(2-3공구)_내역적용수량 8" xfId="38479"/>
    <cellStyle name="_적격(화산) _03.관로공_013.관로공(일과)" xfId="8165"/>
    <cellStyle name="_적격(화산) _03.관로공_013.관로공(일과) 2" xfId="38480"/>
    <cellStyle name="_적격(화산) _03.관로공_013.관로공(일과) 3" xfId="38481"/>
    <cellStyle name="_적격(화산) _03.관로공_013.관로공(일과) 4" xfId="38482"/>
    <cellStyle name="_적격(화산) _03.관로공_013.관로공(일과) 5" xfId="38483"/>
    <cellStyle name="_적격(화산) _03.관로공_013.관로공(일과) 6" xfId="38484"/>
    <cellStyle name="_적격(화산) _03.관로공_013.관로공(일과) 7" xfId="38485"/>
    <cellStyle name="_적격(화산) _03.관로공_013.관로공(일과) 8" xfId="38486"/>
    <cellStyle name="_적격(화산) _03.관로공_013.관로공(화순)" xfId="8166"/>
    <cellStyle name="_적격(화산) _03.관로공_013.관로공(화순) 2" xfId="38487"/>
    <cellStyle name="_적격(화산) _03.관로공_013.관로공(화순) 3" xfId="38488"/>
    <cellStyle name="_적격(화산) _03.관로공_013.관로공(화순) 4" xfId="38489"/>
    <cellStyle name="_적격(화산) _03.관로공_013.관로공(화순) 5" xfId="38490"/>
    <cellStyle name="_적격(화산) _03.관로공_013.관로공(화순) 6" xfId="38491"/>
    <cellStyle name="_적격(화산) _03.관로공_013.관로공(화순) 7" xfId="38492"/>
    <cellStyle name="_적격(화산) _03.관로공_013.관로공(화순) 8" xfId="38493"/>
    <cellStyle name="_적격(화산) _03.관로공_03.관로공" xfId="8167"/>
    <cellStyle name="_적격(화산) _03.관로공_03.관로공 2" xfId="38494"/>
    <cellStyle name="_적격(화산) _03.관로공_03.관로공 3" xfId="38495"/>
    <cellStyle name="_적격(화산) _03.관로공_03.관로공 4" xfId="38496"/>
    <cellStyle name="_적격(화산) _03.관로공_03.관로공 5" xfId="38497"/>
    <cellStyle name="_적격(화산) _03.관로공_03.관로공 6" xfId="38498"/>
    <cellStyle name="_적격(화산) _03.관로공_03.관로공 7" xfId="38499"/>
    <cellStyle name="_적격(화산) _03.관로공_03.관로공 8" xfId="38500"/>
    <cellStyle name="_적격(화산) _03.관로공_관로공BOQ" xfId="8168"/>
    <cellStyle name="_적격(화산) _03.관로공_관로공BOQ 2" xfId="38501"/>
    <cellStyle name="_적격(화산) _03.관로공_관로공BOQ 3" xfId="38502"/>
    <cellStyle name="_적격(화산) _03.관로공_관로공BOQ 4" xfId="38503"/>
    <cellStyle name="_적격(화산) _03.관로공_관로공BOQ 5" xfId="38504"/>
    <cellStyle name="_적격(화산) _03.관로공_관로공BOQ 6" xfId="38505"/>
    <cellStyle name="_적격(화산) _03.관로공_관로공BOQ 7" xfId="38506"/>
    <cellStyle name="_적격(화산) _03.관로공_관로공BOQ 8" xfId="38507"/>
    <cellStyle name="_적격(화산) _03.관로공_관로수량집계" xfId="8169"/>
    <cellStyle name="_적격(화산) _03.관로공_관로수량집계 2" xfId="38508"/>
    <cellStyle name="_적격(화산) _03.관로공_관로수량집계 3" xfId="38509"/>
    <cellStyle name="_적격(화산) _03.관로공_관로수량집계 4" xfId="38510"/>
    <cellStyle name="_적격(화산) _03.관로공_관로수량집계 5" xfId="38511"/>
    <cellStyle name="_적격(화산) _03.관로공_관로수량집계 6" xfId="38512"/>
    <cellStyle name="_적격(화산) _03.관로공_관로수량집계 7" xfId="38513"/>
    <cellStyle name="_적격(화산) _03.관로공_관로수량집계 8" xfId="38514"/>
    <cellStyle name="_적격(화산) _03.관로공_내역적용수량" xfId="8170"/>
    <cellStyle name="_적격(화산) _03.관로공_내역적용수량 2" xfId="38515"/>
    <cellStyle name="_적격(화산) _03.관로공_내역적용수량 3" xfId="38516"/>
    <cellStyle name="_적격(화산) _03.관로공_내역적용수량 4" xfId="38517"/>
    <cellStyle name="_적격(화산) _03.관로공_내역적용수량 5" xfId="38518"/>
    <cellStyle name="_적격(화산) _03.관로공_내역적용수량 6" xfId="38519"/>
    <cellStyle name="_적격(화산) _03.관로공_내역적용수량 7" xfId="38520"/>
    <cellStyle name="_적격(화산) _03.관로공_내역적용수량 8" xfId="38521"/>
    <cellStyle name="_적격(화산) _03.구조물철거(1-1공구)" xfId="8171"/>
    <cellStyle name="_적격(화산) _03.구조물철거(1-1공구) 2" xfId="8172"/>
    <cellStyle name="_적격(화산) _03.구조물철거(1-1공구) 3" xfId="38522"/>
    <cellStyle name="_적격(화산) _03.구조물철거(1-1공구) 4" xfId="38523"/>
    <cellStyle name="_적격(화산) _03.구조물철거(1-1공구) 5" xfId="38524"/>
    <cellStyle name="_적격(화산) _03.구조물철거(1-1공구)_012.토공(신도2)" xfId="8173"/>
    <cellStyle name="_적격(화산) _03.구조물철거(1-1공구)_012.토공(신도2) 2" xfId="38525"/>
    <cellStyle name="_적격(화산) _03.구조물철거(1-1공구)_012.토공(신도2) 3" xfId="38526"/>
    <cellStyle name="_적격(화산) _03.구조물철거(1-1공구)_012.토공(신도2) 4" xfId="38527"/>
    <cellStyle name="_적격(화산) _03.구조물철거(1-1공구)_012.토공(신도2) 5" xfId="38528"/>
    <cellStyle name="_적격(화산) _03.구조물철거(1-1공구)_012.토공(신도2) 6" xfId="38529"/>
    <cellStyle name="_적격(화산) _03.구조물철거(1-1공구)_012.토공(신도2) 7" xfId="38530"/>
    <cellStyle name="_적격(화산) _03.구조물철거(1-1공구)_012.토공(신도2) 8" xfId="38531"/>
    <cellStyle name="_적격(화산) _03.구조물철거(1-1공구)_02.토공" xfId="8174"/>
    <cellStyle name="_적격(화산) _03.구조물철거(1-1공구)_02.토공 2" xfId="38532"/>
    <cellStyle name="_적격(화산) _03.구조물철거(1-1공구)_02.토공 3" xfId="38533"/>
    <cellStyle name="_적격(화산) _03.구조물철거(1-1공구)_02.토공 4" xfId="38534"/>
    <cellStyle name="_적격(화산) _03.구조물철거(1-1공구)_02.토공 5" xfId="38535"/>
    <cellStyle name="_적격(화산) _03.구조물철거(1-1공구)_02.토공 6" xfId="38536"/>
    <cellStyle name="_적격(화산) _03.구조물철거(1-1공구)_02.토공 7" xfId="38537"/>
    <cellStyle name="_적격(화산) _03.구조물철거(1-1공구)_02.토공 8" xfId="38538"/>
    <cellStyle name="_적격(화산) _03.구조물철거(1-1공구)_022.토공" xfId="8175"/>
    <cellStyle name="_적격(화산) _03.구조물철거(1-1공구)_022.토공 2" xfId="38539"/>
    <cellStyle name="_적격(화산) _03.구조물철거(1-1공구)_022.토공 3" xfId="38540"/>
    <cellStyle name="_적격(화산) _03.구조물철거(1-1공구)_022.토공 4" xfId="38541"/>
    <cellStyle name="_적격(화산) _03.구조물철거(1-1공구)_022.토공 5" xfId="38542"/>
    <cellStyle name="_적격(화산) _03.구조물철거(1-1공구)_022.토공 6" xfId="38543"/>
    <cellStyle name="_적격(화산) _03.구조물철거(1-1공구)_022.토공 7" xfId="38544"/>
    <cellStyle name="_적격(화산) _03.구조물철거(1-1공구)_022.토공 8" xfId="38545"/>
    <cellStyle name="_적격(화산) _03.구조물철거(1-1공구)_041.부대공" xfId="8176"/>
    <cellStyle name="_적격(화산) _03.구조물철거(1-1공구)_041.부대공 2" xfId="38546"/>
    <cellStyle name="_적격(화산) _03.구조물철거(1-1공구)_041.부대공 3" xfId="38547"/>
    <cellStyle name="_적격(화산) _03.구조물철거(1-1공구)_041.부대공 4" xfId="38548"/>
    <cellStyle name="_적격(화산) _03.구조물철거(1-1공구)_041.부대공 5" xfId="38549"/>
    <cellStyle name="_적격(화산) _03.구조물철거(1-1공구)_041.부대공 6" xfId="38550"/>
    <cellStyle name="_적격(화산) _03.구조물철거(1-1공구)_041.부대공 7" xfId="38551"/>
    <cellStyle name="_적격(화산) _03.구조물철거(1-1공구)_041.부대공 8" xfId="38552"/>
    <cellStyle name="_적격(화산) _03.구조물철거(1-1공구)_041.부대공(덕수)" xfId="8177"/>
    <cellStyle name="_적격(화산) _03.구조물철거(1-1공구)_041.부대공(덕수) 2" xfId="38553"/>
    <cellStyle name="_적격(화산) _03.구조물철거(1-1공구)_041.부대공(덕수) 3" xfId="38554"/>
    <cellStyle name="_적격(화산) _03.구조물철거(1-1공구)_041.부대공(덕수) 4" xfId="38555"/>
    <cellStyle name="_적격(화산) _03.구조물철거(1-1공구)_041.부대공(덕수) 5" xfId="38556"/>
    <cellStyle name="_적격(화산) _03.구조물철거(1-1공구)_041.부대공(덕수) 6" xfId="38557"/>
    <cellStyle name="_적격(화산) _03.구조물철거(1-1공구)_041.부대공(덕수) 7" xfId="38558"/>
    <cellStyle name="_적격(화산) _03.구조물철거(1-1공구)_041.부대공(덕수) 8" xfId="38559"/>
    <cellStyle name="_적격(화산) _03.구조물철거(1-1공구)_041.부대공(신도2)" xfId="8178"/>
    <cellStyle name="_적격(화산) _03.구조물철거(1-1공구)_041.부대공(신도2) 2" xfId="38560"/>
    <cellStyle name="_적격(화산) _03.구조물철거(1-1공구)_041.부대공(신도2) 3" xfId="38561"/>
    <cellStyle name="_적격(화산) _03.구조물철거(1-1공구)_041.부대공(신도2) 4" xfId="38562"/>
    <cellStyle name="_적격(화산) _03.구조물철거(1-1공구)_041.부대공(신도2) 5" xfId="38563"/>
    <cellStyle name="_적격(화산) _03.구조물철거(1-1공구)_041.부대공(신도2) 6" xfId="38564"/>
    <cellStyle name="_적격(화산) _03.구조물철거(1-1공구)_041.부대공(신도2) 7" xfId="38565"/>
    <cellStyle name="_적격(화산) _03.구조물철거(1-1공구)_041.부대공(신도2) 8" xfId="38566"/>
    <cellStyle name="_적격(화산) _03.구조물철거(1-1공구)_041.부대공(영락)" xfId="8179"/>
    <cellStyle name="_적격(화산) _03.구조물철거(1-1공구)_041.부대공(영락) 2" xfId="38567"/>
    <cellStyle name="_적격(화산) _03.구조물철거(1-1공구)_041.부대공(영락) 3" xfId="38568"/>
    <cellStyle name="_적격(화산) _03.구조물철거(1-1공구)_041.부대공(영락) 4" xfId="38569"/>
    <cellStyle name="_적격(화산) _03.구조물철거(1-1공구)_041.부대공(영락) 5" xfId="38570"/>
    <cellStyle name="_적격(화산) _03.구조물철거(1-1공구)_041.부대공(영락) 6" xfId="38571"/>
    <cellStyle name="_적격(화산) _03.구조물철거(1-1공구)_041.부대공(영락) 7" xfId="38572"/>
    <cellStyle name="_적격(화산) _03.구조물철거(1-1공구)_041.부대공(영락) 8" xfId="38573"/>
    <cellStyle name="_적격(화산) _03.구조물철거(1-1공구)_041.부대공(하모)" xfId="8180"/>
    <cellStyle name="_적격(화산) _03.구조물철거(1-1공구)_041.부대공(하모) 2" xfId="38574"/>
    <cellStyle name="_적격(화산) _03.구조물철거(1-1공구)_041.부대공(하모) 3" xfId="38575"/>
    <cellStyle name="_적격(화산) _03.구조물철거(1-1공구)_041.부대공(하모) 4" xfId="38576"/>
    <cellStyle name="_적격(화산) _03.구조물철거(1-1공구)_041.부대공(하모) 5" xfId="38577"/>
    <cellStyle name="_적격(화산) _03.구조물철거(1-1공구)_041.부대공(하모) 6" xfId="38578"/>
    <cellStyle name="_적격(화산) _03.구조물철거(1-1공구)_041.부대공(하모) 7" xfId="38579"/>
    <cellStyle name="_적격(화산) _03.구조물철거(1-1공구)_041.부대공(하모) 8" xfId="38580"/>
    <cellStyle name="_적격(화산) _03.구조물철거(1-1공구)_041.부대공(화순)" xfId="8181"/>
    <cellStyle name="_적격(화산) _03.구조물철거(1-1공구)_041.부대공(화순) 2" xfId="38581"/>
    <cellStyle name="_적격(화산) _03.구조물철거(1-1공구)_041.부대공(화순) 3" xfId="38582"/>
    <cellStyle name="_적격(화산) _03.구조물철거(1-1공구)_041.부대공(화순) 4" xfId="38583"/>
    <cellStyle name="_적격(화산) _03.구조물철거(1-1공구)_041.부대공(화순) 5" xfId="38584"/>
    <cellStyle name="_적격(화산) _03.구조물철거(1-1공구)_041.부대공(화순) 6" xfId="38585"/>
    <cellStyle name="_적격(화산) _03.구조물철거(1-1공구)_041.부대공(화순) 7" xfId="38586"/>
    <cellStyle name="_적격(화산) _03.구조물철거(1-1공구)_041.부대공(화순) 8" xfId="38587"/>
    <cellStyle name="_적격(화산) _03.구조물철거(1-1공구)_06.사계리" xfId="8182"/>
    <cellStyle name="_적격(화산) _03.구조물철거(1-1공구)_06.사계리 2" xfId="8183"/>
    <cellStyle name="_적격(화산) _03.구조물철거(1-1공구)_06.사계리 3" xfId="38588"/>
    <cellStyle name="_적격(화산) _03.구조물철거(1-1공구)_06.사계리 4" xfId="38589"/>
    <cellStyle name="_적격(화산) _03.구조물철거(1-1공구)_06.사계리 5" xfId="38590"/>
    <cellStyle name="_적격(화산) _03.구조물철거(1-1공구)_06.사계리 6" xfId="38591"/>
    <cellStyle name="_적격(화산) _03.구조물철거(1-1공구)_06.사계리 7" xfId="38592"/>
    <cellStyle name="_적격(화산) _03.구조물철거(1-1공구)_06.사계리 8" xfId="38593"/>
    <cellStyle name="_적격(화산) _03.구조물철거(1-1공구)_07.부대공" xfId="8184"/>
    <cellStyle name="_적격(화산) _03.구조물철거(1-1공구)_07.부대공 2" xfId="8185"/>
    <cellStyle name="_적격(화산) _03.구조물철거(1-1공구)_07.부대공 3" xfId="38594"/>
    <cellStyle name="_적격(화산) _03.구조물철거(1-1공구)_07.부대공 4" xfId="38595"/>
    <cellStyle name="_적격(화산) _03.구조물철거(1-1공구)_07.부대공 5" xfId="38596"/>
    <cellStyle name="_적격(화산) _03.구조물철거(1-1공구)_07.부대공 6" xfId="38597"/>
    <cellStyle name="_적격(화산) _03.구조물철거(1-1공구)_07.부대공 7" xfId="38598"/>
    <cellStyle name="_적격(화산) _03.구조물철거(1-1공구)_07.부대공 8" xfId="38599"/>
    <cellStyle name="_적격(화산) _03.포장공(성천포)" xfId="8186"/>
    <cellStyle name="_적격(화산) _03.포장공(성천포) 10" xfId="38600"/>
    <cellStyle name="_적격(화산) _03.포장공(성천포) 11" xfId="38601"/>
    <cellStyle name="_적격(화산) _03.포장공(성천포) 12" xfId="38602"/>
    <cellStyle name="_적격(화산) _03.포장공(성천포) 13" xfId="38603"/>
    <cellStyle name="_적격(화산) _03.포장공(성천포) 14" xfId="38604"/>
    <cellStyle name="_적격(화산) _03.포장공(성천포) 15" xfId="38605"/>
    <cellStyle name="_적격(화산) _03.포장공(성천포) 16" xfId="38606"/>
    <cellStyle name="_적격(화산) _03.포장공(성천포) 17" xfId="38607"/>
    <cellStyle name="_적격(화산) _03.포장공(성천포) 2" xfId="8187"/>
    <cellStyle name="_적격(화산) _03.포장공(성천포) 3" xfId="38608"/>
    <cellStyle name="_적격(화산) _03.포장공(성천포) 4" xfId="38609"/>
    <cellStyle name="_적격(화산) _03.포장공(성천포) 5" xfId="38610"/>
    <cellStyle name="_적격(화산) _03.포장공(성천포) 6" xfId="38611"/>
    <cellStyle name="_적격(화산) _03.포장공(성천포) 7" xfId="38612"/>
    <cellStyle name="_적격(화산) _03.포장공(성천포) 8" xfId="38613"/>
    <cellStyle name="_적격(화산) _03.포장공(성천포) 9" xfId="38614"/>
    <cellStyle name="_적격(화산) _03.포장공(성천포)_017.포장공(하모)" xfId="38615"/>
    <cellStyle name="_적격(화산) _03.포장공(성천포)_017.포장공(하모) 2" xfId="38616"/>
    <cellStyle name="_적격(화산) _03.포장공(성천포)_017.포장공(하모) 3" xfId="38617"/>
    <cellStyle name="_적격(화산) _03.포장공(성천포)_017.포장공(하모) 4" xfId="38618"/>
    <cellStyle name="_적격(화산) _03.포장공(성천포)_017.포장공(하모) 5" xfId="38619"/>
    <cellStyle name="_적격(화산) _03.포장공(성천포)_017.포장공(하모) 6" xfId="38620"/>
    <cellStyle name="_적격(화산) _03.포장공(성천포)_017.포장공(하모) 7" xfId="38621"/>
    <cellStyle name="_적격(화산) _03.포장공(성천포)_017.포장공(하모) 8" xfId="38622"/>
    <cellStyle name="_적격(화산) _03.포장공(성천포)_04.구조물공" xfId="8188"/>
    <cellStyle name="_적격(화산) _03.포장공(성천포)_04.구조물공 2" xfId="38623"/>
    <cellStyle name="_적격(화산) _03.포장공(성천포)_04.구조물공 3" xfId="38624"/>
    <cellStyle name="_적격(화산) _03.포장공(성천포)_04.구조물공 4" xfId="38625"/>
    <cellStyle name="_적격(화산) _03.포장공(성천포)_04.구조물공 5" xfId="38626"/>
    <cellStyle name="_적격(화산) _03.포장공(성천포)_04.구조물공 6" xfId="38627"/>
    <cellStyle name="_적격(화산) _03.포장공(성천포)_04.구조물공 7" xfId="38628"/>
    <cellStyle name="_적격(화산) _03.포장공(성천포)_04.구조물공 8" xfId="38629"/>
    <cellStyle name="_적격(화산) _03.포장공(성천포)_사본 - 05.포장공" xfId="8189"/>
    <cellStyle name="_적격(화산) _03.포장공(성천포)_사본 - 05.포장공 2" xfId="38630"/>
    <cellStyle name="_적격(화산) _03.포장공(성천포)_사본 - 05.포장공 3" xfId="38631"/>
    <cellStyle name="_적격(화산) _03.포장공(성천포)_사본 - 05.포장공 4" xfId="38632"/>
    <cellStyle name="_적격(화산) _03.포장공(성천포)_사본 - 05.포장공 5" xfId="38633"/>
    <cellStyle name="_적격(화산) _03.포장공(성천포)_사본 - 05.포장공 6" xfId="38634"/>
    <cellStyle name="_적격(화산) _03.포장공(성천포)_사본 - 05.포장공 7" xfId="38635"/>
    <cellStyle name="_적격(화산) _03.포장공(성천포)_사본 - 05.포장공 8" xfId="38636"/>
    <cellStyle name="_적격(화산) _03.포장공(성천포)_포장공BOQ" xfId="8190"/>
    <cellStyle name="_적격(화산) _03.포장공(성천포)_포장공BOQ 2" xfId="38637"/>
    <cellStyle name="_적격(화산) _03.포장공(성천포)_포장공BOQ 3" xfId="38638"/>
    <cellStyle name="_적격(화산) _03.포장공(성천포)_포장공BOQ 4" xfId="38639"/>
    <cellStyle name="_적격(화산) _03.포장공(성천포)_포장공BOQ 5" xfId="38640"/>
    <cellStyle name="_적격(화산) _03.포장공(성천포)_포장공BOQ 6" xfId="38641"/>
    <cellStyle name="_적격(화산) _03.포장공(성천포)_포장공BOQ 7" xfId="38642"/>
    <cellStyle name="_적격(화산) _03.포장공(성천포)_포장공BOQ 8" xfId="38643"/>
    <cellStyle name="_적격(화산) _03.포장공(성천포)_포장수량집계" xfId="8191"/>
    <cellStyle name="_적격(화산) _03.포장공(성천포)_포장수량집계 2" xfId="38644"/>
    <cellStyle name="_적격(화산) _03.포장공(성천포)_포장수량집계 3" xfId="38645"/>
    <cellStyle name="_적격(화산) _03.포장공(성천포)_포장수량집계 4" xfId="38646"/>
    <cellStyle name="_적격(화산) _03.포장공(성천포)_포장수량집계 5" xfId="38647"/>
    <cellStyle name="_적격(화산) _03.포장공(성천포)_포장수량집계 6" xfId="38648"/>
    <cellStyle name="_적격(화산) _03.포장공(성천포)_포장수량집계 7" xfId="38649"/>
    <cellStyle name="_적격(화산) _03.포장공(성천포)_포장수량집계 8" xfId="38650"/>
    <cellStyle name="_적격(화산) _03년전체내역1(3월)" xfId="38651"/>
    <cellStyle name="_적격(화산) _04.관로공" xfId="8192"/>
    <cellStyle name="_적격(화산) _04.관로공 2" xfId="8193"/>
    <cellStyle name="_적격(화산) _04.관로공 3" xfId="38652"/>
    <cellStyle name="_적격(화산) _04.관로공 4" xfId="38653"/>
    <cellStyle name="_적격(화산) _04.관로공 5" xfId="38654"/>
    <cellStyle name="_적격(화산) _04.관로공 6" xfId="38655"/>
    <cellStyle name="_적격(화산) _04.관로공 7" xfId="38656"/>
    <cellStyle name="_적격(화산) _04.관로공 8" xfId="38657"/>
    <cellStyle name="_적격(화산) _04.관로공(2-4공구)" xfId="8194"/>
    <cellStyle name="_적격(화산) _04.관로공(2-4공구) 2" xfId="38658"/>
    <cellStyle name="_적격(화산) _04.관로공(2-4공구) 3" xfId="38659"/>
    <cellStyle name="_적격(화산) _04.관로공(2-4공구) 4" xfId="38660"/>
    <cellStyle name="_적격(화산) _04.관로공(2-4공구) 5" xfId="38661"/>
    <cellStyle name="_적격(화산) _04.관로공(2-4공구) 6" xfId="38662"/>
    <cellStyle name="_적격(화산) _04.관로공(2-4공구) 7" xfId="38663"/>
    <cellStyle name="_적격(화산) _04.관로공(2-4공구) 8" xfId="38664"/>
    <cellStyle name="_적격(화산) _04.관로공(2-4공구)_013.관로공(일과)" xfId="8195"/>
    <cellStyle name="_적격(화산) _04.관로공(2-4공구)_013.관로공(일과) 2" xfId="38665"/>
    <cellStyle name="_적격(화산) _04.관로공(2-4공구)_013.관로공(일과) 3" xfId="38666"/>
    <cellStyle name="_적격(화산) _04.관로공(2-4공구)_013.관로공(일과) 4" xfId="38667"/>
    <cellStyle name="_적격(화산) _04.관로공(2-4공구)_013.관로공(일과) 5" xfId="38668"/>
    <cellStyle name="_적격(화산) _04.관로공(2-4공구)_013.관로공(일과) 6" xfId="38669"/>
    <cellStyle name="_적격(화산) _04.관로공(2-4공구)_013.관로공(일과) 7" xfId="38670"/>
    <cellStyle name="_적격(화산) _04.관로공(2-4공구)_013.관로공(일과) 8" xfId="38671"/>
    <cellStyle name="_적격(화산) _04.관로공(2-4공구)_013.관로공(화순)" xfId="8196"/>
    <cellStyle name="_적격(화산) _04.관로공(2-4공구)_013.관로공(화순) 2" xfId="38672"/>
    <cellStyle name="_적격(화산) _04.관로공(2-4공구)_013.관로공(화순) 3" xfId="38673"/>
    <cellStyle name="_적격(화산) _04.관로공(2-4공구)_013.관로공(화순) 4" xfId="38674"/>
    <cellStyle name="_적격(화산) _04.관로공(2-4공구)_013.관로공(화순) 5" xfId="38675"/>
    <cellStyle name="_적격(화산) _04.관로공(2-4공구)_013.관로공(화순) 6" xfId="38676"/>
    <cellStyle name="_적격(화산) _04.관로공(2-4공구)_013.관로공(화순) 7" xfId="38677"/>
    <cellStyle name="_적격(화산) _04.관로공(2-4공구)_013.관로공(화순) 8" xfId="38678"/>
    <cellStyle name="_적격(화산) _04.관로공(2-4공구)_03.관로공" xfId="8197"/>
    <cellStyle name="_적격(화산) _04.관로공(2-4공구)_03.관로공 2" xfId="38679"/>
    <cellStyle name="_적격(화산) _04.관로공(2-4공구)_03.관로공 3" xfId="38680"/>
    <cellStyle name="_적격(화산) _04.관로공(2-4공구)_03.관로공 4" xfId="38681"/>
    <cellStyle name="_적격(화산) _04.관로공(2-4공구)_03.관로공 5" xfId="38682"/>
    <cellStyle name="_적격(화산) _04.관로공(2-4공구)_03.관로공 6" xfId="38683"/>
    <cellStyle name="_적격(화산) _04.관로공(2-4공구)_03.관로공 7" xfId="38684"/>
    <cellStyle name="_적격(화산) _04.관로공(2-4공구)_03.관로공 8" xfId="38685"/>
    <cellStyle name="_적격(화산) _04.관로공(2-4공구)_관로공BOQ" xfId="8198"/>
    <cellStyle name="_적격(화산) _04.관로공(2-4공구)_관로공BOQ 2" xfId="38686"/>
    <cellStyle name="_적격(화산) _04.관로공(2-4공구)_관로공BOQ 3" xfId="38687"/>
    <cellStyle name="_적격(화산) _04.관로공(2-4공구)_관로공BOQ 4" xfId="38688"/>
    <cellStyle name="_적격(화산) _04.관로공(2-4공구)_관로공BOQ 5" xfId="38689"/>
    <cellStyle name="_적격(화산) _04.관로공(2-4공구)_관로공BOQ 6" xfId="38690"/>
    <cellStyle name="_적격(화산) _04.관로공(2-4공구)_관로공BOQ 7" xfId="38691"/>
    <cellStyle name="_적격(화산) _04.관로공(2-4공구)_관로공BOQ 8" xfId="38692"/>
    <cellStyle name="_적격(화산) _04.관로공(2-4공구)_관로수량집계" xfId="8199"/>
    <cellStyle name="_적격(화산) _04.관로공(2-4공구)_관로수량집계 2" xfId="38693"/>
    <cellStyle name="_적격(화산) _04.관로공(2-4공구)_관로수량집계 3" xfId="38694"/>
    <cellStyle name="_적격(화산) _04.관로공(2-4공구)_관로수량집계 4" xfId="38695"/>
    <cellStyle name="_적격(화산) _04.관로공(2-4공구)_관로수량집계 5" xfId="38696"/>
    <cellStyle name="_적격(화산) _04.관로공(2-4공구)_관로수량집계 6" xfId="38697"/>
    <cellStyle name="_적격(화산) _04.관로공(2-4공구)_관로수량집계 7" xfId="38698"/>
    <cellStyle name="_적격(화산) _04.관로공(2-4공구)_관로수량집계 8" xfId="38699"/>
    <cellStyle name="_적격(화산) _04.관로공(2-4공구)_내역적용수량" xfId="8200"/>
    <cellStyle name="_적격(화산) _04.관로공(2-4공구)_내역적용수량 2" xfId="38700"/>
    <cellStyle name="_적격(화산) _04.관로공(2-4공구)_내역적용수량 3" xfId="38701"/>
    <cellStyle name="_적격(화산) _04.관로공(2-4공구)_내역적용수량 4" xfId="38702"/>
    <cellStyle name="_적격(화산) _04.관로공(2-4공구)_내역적용수량 5" xfId="38703"/>
    <cellStyle name="_적격(화산) _04.관로공(2-4공구)_내역적용수량 6" xfId="38704"/>
    <cellStyle name="_적격(화산) _04.관로공(2-4공구)_내역적용수량 7" xfId="38705"/>
    <cellStyle name="_적격(화산) _04.관로공(2-4공구)_내역적용수량 8" xfId="38706"/>
    <cellStyle name="_적격(화산) _04.관로공(B구역)" xfId="8201"/>
    <cellStyle name="_적격(화산) _04.관로공(B구역) 2" xfId="8202"/>
    <cellStyle name="_적격(화산) _04.관로공(B구역) 3" xfId="38707"/>
    <cellStyle name="_적격(화산) _04.관로공(B구역) 4" xfId="38708"/>
    <cellStyle name="_적격(화산) _04.관로공(B구역) 5" xfId="38709"/>
    <cellStyle name="_적격(화산) _04.관로공(B구역) 6" xfId="38710"/>
    <cellStyle name="_적격(화산) _04.관로공(B구역) 7" xfId="38711"/>
    <cellStyle name="_적격(화산) _04.관로공(B구역) 8" xfId="38712"/>
    <cellStyle name="_적격(화산) _04.관로공(B구역)_00.배수설비공" xfId="8203"/>
    <cellStyle name="_적격(화산) _04.관로공(B구역)_00.배수설비공 2" xfId="38713"/>
    <cellStyle name="_적격(화산) _04.관로공(B구역)_00.배수설비공 3" xfId="38714"/>
    <cellStyle name="_적격(화산) _04.관로공(B구역)_00.배수설비공 4" xfId="38715"/>
    <cellStyle name="_적격(화산) _04.관로공(B구역)_00.배수설비공 5" xfId="38716"/>
    <cellStyle name="_적격(화산) _04.관로공(B구역)_00.배수설비공 6" xfId="38717"/>
    <cellStyle name="_적격(화산) _04.관로공(B구역)_00.배수설비공 7" xfId="38718"/>
    <cellStyle name="_적격(화산) _04.관로공(B구역)_00.배수설비공 8" xfId="38719"/>
    <cellStyle name="_적격(화산) _04.관로공(B구역)_01.가정배수관" xfId="8204"/>
    <cellStyle name="_적격(화산) _04.관로공(B구역)_01.가정배수관 2" xfId="38720"/>
    <cellStyle name="_적격(화산) _04.관로공(B구역)_01.가정배수관 3" xfId="38721"/>
    <cellStyle name="_적격(화산) _04.관로공(B구역)_01.가정배수관 4" xfId="38722"/>
    <cellStyle name="_적격(화산) _04.관로공(B구역)_01.가정배수관 5" xfId="38723"/>
    <cellStyle name="_적격(화산) _04.관로공(B구역)_01.가정배수관 6" xfId="38724"/>
    <cellStyle name="_적격(화산) _04.관로공(B구역)_01.가정배수관 7" xfId="38725"/>
    <cellStyle name="_적격(화산) _04.관로공(B구역)_01.가정배수관 8" xfId="38726"/>
    <cellStyle name="_적격(화산) _04.관로공(B구역)_01.맨홀공(1-1공구)" xfId="8205"/>
    <cellStyle name="_적격(화산) _04.관로공(B구역)_01.맨홀공(1-1공구) 2" xfId="38727"/>
    <cellStyle name="_적격(화산) _04.관로공(B구역)_01.맨홀공(1-1공구) 3" xfId="38728"/>
    <cellStyle name="_적격(화산) _04.관로공(B구역)_01.맨홀공(1-1공구) 4" xfId="38729"/>
    <cellStyle name="_적격(화산) _04.관로공(B구역)_01.맨홀공(1-1공구) 5" xfId="38730"/>
    <cellStyle name="_적격(화산) _04.관로공(B구역)_01.맨홀공(1-1공구) 6" xfId="38731"/>
    <cellStyle name="_적격(화산) _04.관로공(B구역)_01.맨홀공(1-1공구) 7" xfId="38732"/>
    <cellStyle name="_적격(화산) _04.관로공(B구역)_01.맨홀공(1-1공구) 8" xfId="38733"/>
    <cellStyle name="_적격(화산) _04.관로공(B구역)_013.관로공(일과)" xfId="8206"/>
    <cellStyle name="_적격(화산) _04.관로공(B구역)_013.관로공(일과) 2" xfId="38734"/>
    <cellStyle name="_적격(화산) _04.관로공(B구역)_013.관로공(일과) 3" xfId="38735"/>
    <cellStyle name="_적격(화산) _04.관로공(B구역)_013.관로공(일과) 4" xfId="38736"/>
    <cellStyle name="_적격(화산) _04.관로공(B구역)_013.관로공(일과) 5" xfId="38737"/>
    <cellStyle name="_적격(화산) _04.관로공(B구역)_013.관로공(일과) 6" xfId="38738"/>
    <cellStyle name="_적격(화산) _04.관로공(B구역)_013.관로공(일과) 7" xfId="38739"/>
    <cellStyle name="_적격(화산) _04.관로공(B구역)_013.관로공(일과) 8" xfId="38740"/>
    <cellStyle name="_적격(화산) _04.관로공(B구역)_013.관로공(화순)" xfId="8207"/>
    <cellStyle name="_적격(화산) _04.관로공(B구역)_013.관로공(화순) 2" xfId="38741"/>
    <cellStyle name="_적격(화산) _04.관로공(B구역)_013.관로공(화순) 3" xfId="38742"/>
    <cellStyle name="_적격(화산) _04.관로공(B구역)_013.관로공(화순) 4" xfId="38743"/>
    <cellStyle name="_적격(화산) _04.관로공(B구역)_013.관로공(화순) 5" xfId="38744"/>
    <cellStyle name="_적격(화산) _04.관로공(B구역)_013.관로공(화순) 6" xfId="38745"/>
    <cellStyle name="_적격(화산) _04.관로공(B구역)_013.관로공(화순) 7" xfId="38746"/>
    <cellStyle name="_적격(화산) _04.관로공(B구역)_013.관로공(화순) 8" xfId="38747"/>
    <cellStyle name="_적격(화산) _04.관로공(B구역)_017.포장공(하모)" xfId="8208"/>
    <cellStyle name="_적격(화산) _04.관로공(B구역)_017.포장공(하모) 2" xfId="38748"/>
    <cellStyle name="_적격(화산) _04.관로공(B구역)_017.포장공(하모) 3" xfId="38749"/>
    <cellStyle name="_적격(화산) _04.관로공(B구역)_017.포장공(하모) 4" xfId="38750"/>
    <cellStyle name="_적격(화산) _04.관로공(B구역)_017.포장공(하모) 5" xfId="38751"/>
    <cellStyle name="_적격(화산) _04.관로공(B구역)_017.포장공(하모) 6" xfId="38752"/>
    <cellStyle name="_적격(화산) _04.관로공(B구역)_017.포장공(하모) 7" xfId="38753"/>
    <cellStyle name="_적격(화산) _04.관로공(B구역)_017.포장공(하모) 8" xfId="38754"/>
    <cellStyle name="_적격(화산) _04.관로공(B구역)_02.오수연결관" xfId="8209"/>
    <cellStyle name="_적격(화산) _04.관로공(B구역)_02.오수연결관 2" xfId="38755"/>
    <cellStyle name="_적격(화산) _04.관로공(B구역)_02.오수연결관 3" xfId="38756"/>
    <cellStyle name="_적격(화산) _04.관로공(B구역)_02.오수연결관 4" xfId="38757"/>
    <cellStyle name="_적격(화산) _04.관로공(B구역)_02.오수연결관 5" xfId="38758"/>
    <cellStyle name="_적격(화산) _04.관로공(B구역)_02.오수연결관 6" xfId="38759"/>
    <cellStyle name="_적격(화산) _04.관로공(B구역)_02.오수연결관 7" xfId="38760"/>
    <cellStyle name="_적격(화산) _04.관로공(B구역)_02.오수연결관 8" xfId="38761"/>
    <cellStyle name="_적격(화산) _04.관로공(B구역)_02.오수연결관공" xfId="8210"/>
    <cellStyle name="_적격(화산) _04.관로공(B구역)_02.오수연결관공 2" xfId="38762"/>
    <cellStyle name="_적격(화산) _04.관로공(B구역)_02.오수연결관공 3" xfId="38763"/>
    <cellStyle name="_적격(화산) _04.관로공(B구역)_02.오수연결관공 4" xfId="38764"/>
    <cellStyle name="_적격(화산) _04.관로공(B구역)_02.오수연결관공 5" xfId="38765"/>
    <cellStyle name="_적격(화산) _04.관로공(B구역)_02.오수연결관공 6" xfId="38766"/>
    <cellStyle name="_적격(화산) _04.관로공(B구역)_02.오수연결관공 7" xfId="38767"/>
    <cellStyle name="_적격(화산) _04.관로공(B구역)_02.오수연결관공 8" xfId="38768"/>
    <cellStyle name="_적격(화산) _04.관로공(B구역)_02.토공" xfId="8211"/>
    <cellStyle name="_적격(화산) _04.관로공(B구역)_02.토공 2" xfId="38769"/>
    <cellStyle name="_적격(화산) _04.관로공(B구역)_02.토공 3" xfId="38770"/>
    <cellStyle name="_적격(화산) _04.관로공(B구역)_02.토공 4" xfId="38771"/>
    <cellStyle name="_적격(화산) _04.관로공(B구역)_02.토공 5" xfId="38772"/>
    <cellStyle name="_적격(화산) _04.관로공(B구역)_02.토공 6" xfId="38773"/>
    <cellStyle name="_적격(화산) _04.관로공(B구역)_02.토공 7" xfId="38774"/>
    <cellStyle name="_적격(화산) _04.관로공(B구역)_02.토공 8" xfId="38775"/>
    <cellStyle name="_적격(화산) _04.관로공(B구역)_03.관로공" xfId="8212"/>
    <cellStyle name="_적격(화산) _04.관로공(B구역)_03.관로공 2" xfId="38776"/>
    <cellStyle name="_적격(화산) _04.관로공(B구역)_03.관로공 3" xfId="38777"/>
    <cellStyle name="_적격(화산) _04.관로공(B구역)_03.관로공 4" xfId="38778"/>
    <cellStyle name="_적격(화산) _04.관로공(B구역)_03.관로공 5" xfId="38779"/>
    <cellStyle name="_적격(화산) _04.관로공(B구역)_03.관로공 6" xfId="38780"/>
    <cellStyle name="_적격(화산) _04.관로공(B구역)_03.관로공 7" xfId="38781"/>
    <cellStyle name="_적격(화산) _04.관로공(B구역)_03.관로공 8" xfId="38782"/>
    <cellStyle name="_적격(화산) _04.관로공(B구역)_032.가정배수관" xfId="8213"/>
    <cellStyle name="_적격(화산) _04.관로공(B구역)_032.가정배수관 2" xfId="38783"/>
    <cellStyle name="_적격(화산) _04.관로공(B구역)_032.가정배수관 3" xfId="38784"/>
    <cellStyle name="_적격(화산) _04.관로공(B구역)_032.가정배수관 4" xfId="38785"/>
    <cellStyle name="_적격(화산) _04.관로공(B구역)_032.가정배수관 5" xfId="38786"/>
    <cellStyle name="_적격(화산) _04.관로공(B구역)_032.가정배수관 6" xfId="38787"/>
    <cellStyle name="_적격(화산) _04.관로공(B구역)_032.가정배수관 7" xfId="38788"/>
    <cellStyle name="_적격(화산) _04.관로공(B구역)_032.가정배수관 8" xfId="38789"/>
    <cellStyle name="_적격(화산) _04.관로공(B구역)_033.오수연결관(영락)" xfId="8214"/>
    <cellStyle name="_적격(화산) _04.관로공(B구역)_033.오수연결관(영락) 2" xfId="38790"/>
    <cellStyle name="_적격(화산) _04.관로공(B구역)_033.오수연결관(영락) 3" xfId="38791"/>
    <cellStyle name="_적격(화산) _04.관로공(B구역)_033.오수연결관(영락) 4" xfId="38792"/>
    <cellStyle name="_적격(화산) _04.관로공(B구역)_033.오수연결관(영락) 5" xfId="38793"/>
    <cellStyle name="_적격(화산) _04.관로공(B구역)_033.오수연결관(영락) 6" xfId="38794"/>
    <cellStyle name="_적격(화산) _04.관로공(B구역)_033.오수연결관(영락) 7" xfId="38795"/>
    <cellStyle name="_적격(화산) _04.관로공(B구역)_033.오수연결관(영락) 8" xfId="38796"/>
    <cellStyle name="_적격(화산) _04.관로공(B구역)_033.오수연결관(일과)" xfId="8215"/>
    <cellStyle name="_적격(화산) _04.관로공(B구역)_033.오수연결관(일과) 2" xfId="38797"/>
    <cellStyle name="_적격(화산) _04.관로공(B구역)_033.오수연결관(일과) 3" xfId="38798"/>
    <cellStyle name="_적격(화산) _04.관로공(B구역)_033.오수연결관(일과) 4" xfId="38799"/>
    <cellStyle name="_적격(화산) _04.관로공(B구역)_033.오수연결관(일과) 5" xfId="38800"/>
    <cellStyle name="_적격(화산) _04.관로공(B구역)_033.오수연결관(일과) 6" xfId="38801"/>
    <cellStyle name="_적격(화산) _04.관로공(B구역)_033.오수연결관(일과) 7" xfId="38802"/>
    <cellStyle name="_적격(화산) _04.관로공(B구역)_033.오수연결관(일과) 8" xfId="38803"/>
    <cellStyle name="_적격(화산) _04.관로공(B구역)_033.오수연결관(하모)" xfId="8216"/>
    <cellStyle name="_적격(화산) _04.관로공(B구역)_033.오수연결관(하모) 2" xfId="38804"/>
    <cellStyle name="_적격(화산) _04.관로공(B구역)_033.오수연결관(하모) 3" xfId="38805"/>
    <cellStyle name="_적격(화산) _04.관로공(B구역)_033.오수연결관(하모) 4" xfId="38806"/>
    <cellStyle name="_적격(화산) _04.관로공(B구역)_033.오수연결관(하모) 5" xfId="38807"/>
    <cellStyle name="_적격(화산) _04.관로공(B구역)_033.오수연결관(하모) 6" xfId="38808"/>
    <cellStyle name="_적격(화산) _04.관로공(B구역)_033.오수연결관(하모) 7" xfId="38809"/>
    <cellStyle name="_적격(화산) _04.관로공(B구역)_033.오수연결관(하모) 8" xfId="38810"/>
    <cellStyle name="_적격(화산) _04.관로공(B구역)_033.오수연결관(화순)" xfId="8217"/>
    <cellStyle name="_적격(화산) _04.관로공(B구역)_033.오수연결관(화순) 2" xfId="38811"/>
    <cellStyle name="_적격(화산) _04.관로공(B구역)_033.오수연결관(화순) 3" xfId="38812"/>
    <cellStyle name="_적격(화산) _04.관로공(B구역)_033.오수연결관(화순) 4" xfId="38813"/>
    <cellStyle name="_적격(화산) _04.관로공(B구역)_033.오수연결관(화순) 5" xfId="38814"/>
    <cellStyle name="_적격(화산) _04.관로공(B구역)_033.오수연결관(화순) 6" xfId="38815"/>
    <cellStyle name="_적격(화산) _04.관로공(B구역)_033.오수연결관(화순) 7" xfId="38816"/>
    <cellStyle name="_적격(화산) _04.관로공(B구역)_033.오수연결관(화순) 8" xfId="38817"/>
    <cellStyle name="_적격(화산) _04.관로공(B구역)_04.관로공" xfId="8218"/>
    <cellStyle name="_적격(화산) _04.관로공(B구역)_04.관로공 2" xfId="8219"/>
    <cellStyle name="_적격(화산) _04.관로공(B구역)_04.관로공 3" xfId="38818"/>
    <cellStyle name="_적격(화산) _04.관로공(B구역)_04.관로공 4" xfId="38819"/>
    <cellStyle name="_적격(화산) _04.관로공(B구역)_04.관로공 5" xfId="38820"/>
    <cellStyle name="_적격(화산) _04.관로공(B구역)_04.관로공 6" xfId="38821"/>
    <cellStyle name="_적격(화산) _04.관로공(B구역)_04.관로공 7" xfId="38822"/>
    <cellStyle name="_적격(화산) _04.관로공(B구역)_04.관로공 8" xfId="38823"/>
    <cellStyle name="_적격(화산) _04.관로공(B구역)_04.관로공_00.배수설비공" xfId="8220"/>
    <cellStyle name="_적격(화산) _04.관로공(B구역)_04.관로공_00.배수설비공 2" xfId="38824"/>
    <cellStyle name="_적격(화산) _04.관로공(B구역)_04.관로공_00.배수설비공 3" xfId="38825"/>
    <cellStyle name="_적격(화산) _04.관로공(B구역)_04.관로공_00.배수설비공 4" xfId="38826"/>
    <cellStyle name="_적격(화산) _04.관로공(B구역)_04.관로공_00.배수설비공 5" xfId="38827"/>
    <cellStyle name="_적격(화산) _04.관로공(B구역)_04.관로공_00.배수설비공 6" xfId="38828"/>
    <cellStyle name="_적격(화산) _04.관로공(B구역)_04.관로공_00.배수설비공 7" xfId="38829"/>
    <cellStyle name="_적격(화산) _04.관로공(B구역)_04.관로공_00.배수설비공 8" xfId="38830"/>
    <cellStyle name="_적격(화산) _04.관로공(B구역)_04.관로공_01.관로공(주간)" xfId="8221"/>
    <cellStyle name="_적격(화산) _04.관로공(B구역)_04.관로공_01.관로공(주간) 2" xfId="38831"/>
    <cellStyle name="_적격(화산) _04.관로공(B구역)_04.관로공_01.관로공(주간) 3" xfId="38832"/>
    <cellStyle name="_적격(화산) _04.관로공(B구역)_04.관로공_01.관로공(주간) 4" xfId="38833"/>
    <cellStyle name="_적격(화산) _04.관로공(B구역)_04.관로공_01.관로공(주간) 5" xfId="38834"/>
    <cellStyle name="_적격(화산) _04.관로공(B구역)_04.관로공_01.관로공(주간) 6" xfId="38835"/>
    <cellStyle name="_적격(화산) _04.관로공(B구역)_04.관로공_01.관로공(주간) 7" xfId="38836"/>
    <cellStyle name="_적격(화산) _04.관로공(B구역)_04.관로공_01.관로공(주간) 8" xfId="38837"/>
    <cellStyle name="_적격(화산) _04.관로공(B구역)_04.관로공_01.관로공(주간)_013.관로공(일과)" xfId="8222"/>
    <cellStyle name="_적격(화산) _04.관로공(B구역)_04.관로공_01.관로공(주간)_013.관로공(일과) 2" xfId="38838"/>
    <cellStyle name="_적격(화산) _04.관로공(B구역)_04.관로공_01.관로공(주간)_013.관로공(일과) 3" xfId="38839"/>
    <cellStyle name="_적격(화산) _04.관로공(B구역)_04.관로공_01.관로공(주간)_013.관로공(일과) 4" xfId="38840"/>
    <cellStyle name="_적격(화산) _04.관로공(B구역)_04.관로공_01.관로공(주간)_013.관로공(일과) 5" xfId="38841"/>
    <cellStyle name="_적격(화산) _04.관로공(B구역)_04.관로공_01.관로공(주간)_013.관로공(일과) 6" xfId="38842"/>
    <cellStyle name="_적격(화산) _04.관로공(B구역)_04.관로공_01.관로공(주간)_013.관로공(일과) 7" xfId="38843"/>
    <cellStyle name="_적격(화산) _04.관로공(B구역)_04.관로공_01.관로공(주간)_013.관로공(일과) 8" xfId="38844"/>
    <cellStyle name="_적격(화산) _04.관로공(B구역)_04.관로공_01.관로공(주간)_013.관로공(화순)" xfId="8223"/>
    <cellStyle name="_적격(화산) _04.관로공(B구역)_04.관로공_01.관로공(주간)_013.관로공(화순) 2" xfId="38845"/>
    <cellStyle name="_적격(화산) _04.관로공(B구역)_04.관로공_01.관로공(주간)_013.관로공(화순) 3" xfId="38846"/>
    <cellStyle name="_적격(화산) _04.관로공(B구역)_04.관로공_01.관로공(주간)_013.관로공(화순) 4" xfId="38847"/>
    <cellStyle name="_적격(화산) _04.관로공(B구역)_04.관로공_01.관로공(주간)_013.관로공(화순) 5" xfId="38848"/>
    <cellStyle name="_적격(화산) _04.관로공(B구역)_04.관로공_01.관로공(주간)_013.관로공(화순) 6" xfId="38849"/>
    <cellStyle name="_적격(화산) _04.관로공(B구역)_04.관로공_01.관로공(주간)_013.관로공(화순) 7" xfId="38850"/>
    <cellStyle name="_적격(화산) _04.관로공(B구역)_04.관로공_01.관로공(주간)_013.관로공(화순) 8" xfId="38851"/>
    <cellStyle name="_적격(화산) _04.관로공(B구역)_04.관로공_01.관로공(주간)_03.관로공" xfId="8224"/>
    <cellStyle name="_적격(화산) _04.관로공(B구역)_04.관로공_01.관로공(주간)_03.관로공 2" xfId="38852"/>
    <cellStyle name="_적격(화산) _04.관로공(B구역)_04.관로공_01.관로공(주간)_03.관로공 3" xfId="38853"/>
    <cellStyle name="_적격(화산) _04.관로공(B구역)_04.관로공_01.관로공(주간)_03.관로공 4" xfId="38854"/>
    <cellStyle name="_적격(화산) _04.관로공(B구역)_04.관로공_01.관로공(주간)_03.관로공 5" xfId="38855"/>
    <cellStyle name="_적격(화산) _04.관로공(B구역)_04.관로공_01.관로공(주간)_03.관로공 6" xfId="38856"/>
    <cellStyle name="_적격(화산) _04.관로공(B구역)_04.관로공_01.관로공(주간)_03.관로공 7" xfId="38857"/>
    <cellStyle name="_적격(화산) _04.관로공(B구역)_04.관로공_01.관로공(주간)_03.관로공 8" xfId="38858"/>
    <cellStyle name="_적격(화산) _04.관로공(B구역)_04.관로공_01.관로공(주간)_관로공BOQ" xfId="8225"/>
    <cellStyle name="_적격(화산) _04.관로공(B구역)_04.관로공_01.관로공(주간)_관로공BOQ 2" xfId="38859"/>
    <cellStyle name="_적격(화산) _04.관로공(B구역)_04.관로공_01.관로공(주간)_관로공BOQ 3" xfId="38860"/>
    <cellStyle name="_적격(화산) _04.관로공(B구역)_04.관로공_01.관로공(주간)_관로공BOQ 4" xfId="38861"/>
    <cellStyle name="_적격(화산) _04.관로공(B구역)_04.관로공_01.관로공(주간)_관로공BOQ 5" xfId="38862"/>
    <cellStyle name="_적격(화산) _04.관로공(B구역)_04.관로공_01.관로공(주간)_관로공BOQ 6" xfId="38863"/>
    <cellStyle name="_적격(화산) _04.관로공(B구역)_04.관로공_01.관로공(주간)_관로공BOQ 7" xfId="38864"/>
    <cellStyle name="_적격(화산) _04.관로공(B구역)_04.관로공_01.관로공(주간)_관로공BOQ 8" xfId="38865"/>
    <cellStyle name="_적격(화산) _04.관로공(B구역)_04.관로공_01.관로공(주간)_관로수량집계" xfId="8226"/>
    <cellStyle name="_적격(화산) _04.관로공(B구역)_04.관로공_01.관로공(주간)_관로수량집계 2" xfId="38866"/>
    <cellStyle name="_적격(화산) _04.관로공(B구역)_04.관로공_01.관로공(주간)_관로수량집계 3" xfId="38867"/>
    <cellStyle name="_적격(화산) _04.관로공(B구역)_04.관로공_01.관로공(주간)_관로수량집계 4" xfId="38868"/>
    <cellStyle name="_적격(화산) _04.관로공(B구역)_04.관로공_01.관로공(주간)_관로수량집계 5" xfId="38869"/>
    <cellStyle name="_적격(화산) _04.관로공(B구역)_04.관로공_01.관로공(주간)_관로수량집계 6" xfId="38870"/>
    <cellStyle name="_적격(화산) _04.관로공(B구역)_04.관로공_01.관로공(주간)_관로수량집계 7" xfId="38871"/>
    <cellStyle name="_적격(화산) _04.관로공(B구역)_04.관로공_01.관로공(주간)_관로수량집계 8" xfId="38872"/>
    <cellStyle name="_적격(화산) _04.관로공(B구역)_04.관로공_01.관로공(주간)_내역적용수량" xfId="8227"/>
    <cellStyle name="_적격(화산) _04.관로공(B구역)_04.관로공_01.관로공(주간)_내역적용수량 2" xfId="38873"/>
    <cellStyle name="_적격(화산) _04.관로공(B구역)_04.관로공_01.관로공(주간)_내역적용수량 3" xfId="38874"/>
    <cellStyle name="_적격(화산) _04.관로공(B구역)_04.관로공_01.관로공(주간)_내역적용수량 4" xfId="38875"/>
    <cellStyle name="_적격(화산) _04.관로공(B구역)_04.관로공_01.관로공(주간)_내역적용수량 5" xfId="38876"/>
    <cellStyle name="_적격(화산) _04.관로공(B구역)_04.관로공_01.관로공(주간)_내역적용수량 6" xfId="38877"/>
    <cellStyle name="_적격(화산) _04.관로공(B구역)_04.관로공_01.관로공(주간)_내역적용수량 7" xfId="38878"/>
    <cellStyle name="_적격(화산) _04.관로공(B구역)_04.관로공_01.관로공(주간)_내역적용수량 8" xfId="38879"/>
    <cellStyle name="_적격(화산) _04.관로공(B구역)_04.관로공_01.관로공(주간-1구역)" xfId="8228"/>
    <cellStyle name="_적격(화산) _04.관로공(B구역)_04.관로공_01.관로공(주간-1구역) 2" xfId="38880"/>
    <cellStyle name="_적격(화산) _04.관로공(B구역)_04.관로공_01.관로공(주간-1구역) 3" xfId="38881"/>
    <cellStyle name="_적격(화산) _04.관로공(B구역)_04.관로공_01.관로공(주간-1구역) 4" xfId="38882"/>
    <cellStyle name="_적격(화산) _04.관로공(B구역)_04.관로공_01.관로공(주간-1구역) 5" xfId="38883"/>
    <cellStyle name="_적격(화산) _04.관로공(B구역)_04.관로공_01.관로공(주간-1구역) 6" xfId="38884"/>
    <cellStyle name="_적격(화산) _04.관로공(B구역)_04.관로공_01.관로공(주간-1구역) 7" xfId="38885"/>
    <cellStyle name="_적격(화산) _04.관로공(B구역)_04.관로공_01.관로공(주간-1구역) 8" xfId="38886"/>
    <cellStyle name="_적격(화산) _04.관로공(B구역)_04.관로공_01.관로공(주간-1구역)_013.관로공(일과)" xfId="8229"/>
    <cellStyle name="_적격(화산) _04.관로공(B구역)_04.관로공_01.관로공(주간-1구역)_013.관로공(일과) 2" xfId="38887"/>
    <cellStyle name="_적격(화산) _04.관로공(B구역)_04.관로공_01.관로공(주간-1구역)_013.관로공(일과) 3" xfId="38888"/>
    <cellStyle name="_적격(화산) _04.관로공(B구역)_04.관로공_01.관로공(주간-1구역)_013.관로공(일과) 4" xfId="38889"/>
    <cellStyle name="_적격(화산) _04.관로공(B구역)_04.관로공_01.관로공(주간-1구역)_013.관로공(일과) 5" xfId="38890"/>
    <cellStyle name="_적격(화산) _04.관로공(B구역)_04.관로공_01.관로공(주간-1구역)_013.관로공(일과) 6" xfId="38891"/>
    <cellStyle name="_적격(화산) _04.관로공(B구역)_04.관로공_01.관로공(주간-1구역)_013.관로공(일과) 7" xfId="38892"/>
    <cellStyle name="_적격(화산) _04.관로공(B구역)_04.관로공_01.관로공(주간-1구역)_013.관로공(일과) 8" xfId="38893"/>
    <cellStyle name="_적격(화산) _04.관로공(B구역)_04.관로공_01.관로공(주간-1구역)_013.관로공(화순)" xfId="8230"/>
    <cellStyle name="_적격(화산) _04.관로공(B구역)_04.관로공_01.관로공(주간-1구역)_013.관로공(화순) 2" xfId="38894"/>
    <cellStyle name="_적격(화산) _04.관로공(B구역)_04.관로공_01.관로공(주간-1구역)_013.관로공(화순) 3" xfId="38895"/>
    <cellStyle name="_적격(화산) _04.관로공(B구역)_04.관로공_01.관로공(주간-1구역)_013.관로공(화순) 4" xfId="38896"/>
    <cellStyle name="_적격(화산) _04.관로공(B구역)_04.관로공_01.관로공(주간-1구역)_013.관로공(화순) 5" xfId="38897"/>
    <cellStyle name="_적격(화산) _04.관로공(B구역)_04.관로공_01.관로공(주간-1구역)_013.관로공(화순) 6" xfId="38898"/>
    <cellStyle name="_적격(화산) _04.관로공(B구역)_04.관로공_01.관로공(주간-1구역)_013.관로공(화순) 7" xfId="38899"/>
    <cellStyle name="_적격(화산) _04.관로공(B구역)_04.관로공_01.관로공(주간-1구역)_013.관로공(화순) 8" xfId="38900"/>
    <cellStyle name="_적격(화산) _04.관로공(B구역)_04.관로공_01.관로공(주간-1구역)_03.관로공" xfId="8231"/>
    <cellStyle name="_적격(화산) _04.관로공(B구역)_04.관로공_01.관로공(주간-1구역)_03.관로공 2" xfId="38901"/>
    <cellStyle name="_적격(화산) _04.관로공(B구역)_04.관로공_01.관로공(주간-1구역)_03.관로공 3" xfId="38902"/>
    <cellStyle name="_적격(화산) _04.관로공(B구역)_04.관로공_01.관로공(주간-1구역)_03.관로공 4" xfId="38903"/>
    <cellStyle name="_적격(화산) _04.관로공(B구역)_04.관로공_01.관로공(주간-1구역)_03.관로공 5" xfId="38904"/>
    <cellStyle name="_적격(화산) _04.관로공(B구역)_04.관로공_01.관로공(주간-1구역)_03.관로공 6" xfId="38905"/>
    <cellStyle name="_적격(화산) _04.관로공(B구역)_04.관로공_01.관로공(주간-1구역)_03.관로공 7" xfId="38906"/>
    <cellStyle name="_적격(화산) _04.관로공(B구역)_04.관로공_01.관로공(주간-1구역)_03.관로공 8" xfId="38907"/>
    <cellStyle name="_적격(화산) _04.관로공(B구역)_04.관로공_01.관로공(주간-1구역)_관로공BOQ" xfId="8232"/>
    <cellStyle name="_적격(화산) _04.관로공(B구역)_04.관로공_01.관로공(주간-1구역)_관로공BOQ 2" xfId="38908"/>
    <cellStyle name="_적격(화산) _04.관로공(B구역)_04.관로공_01.관로공(주간-1구역)_관로공BOQ 3" xfId="38909"/>
    <cellStyle name="_적격(화산) _04.관로공(B구역)_04.관로공_01.관로공(주간-1구역)_관로공BOQ 4" xfId="38910"/>
    <cellStyle name="_적격(화산) _04.관로공(B구역)_04.관로공_01.관로공(주간-1구역)_관로공BOQ 5" xfId="38911"/>
    <cellStyle name="_적격(화산) _04.관로공(B구역)_04.관로공_01.관로공(주간-1구역)_관로공BOQ 6" xfId="38912"/>
    <cellStyle name="_적격(화산) _04.관로공(B구역)_04.관로공_01.관로공(주간-1구역)_관로공BOQ 7" xfId="38913"/>
    <cellStyle name="_적격(화산) _04.관로공(B구역)_04.관로공_01.관로공(주간-1구역)_관로공BOQ 8" xfId="38914"/>
    <cellStyle name="_적격(화산) _04.관로공(B구역)_04.관로공_01.관로공(주간-1구역)_관로수량집계" xfId="8233"/>
    <cellStyle name="_적격(화산) _04.관로공(B구역)_04.관로공_01.관로공(주간-1구역)_관로수량집계 2" xfId="38915"/>
    <cellStyle name="_적격(화산) _04.관로공(B구역)_04.관로공_01.관로공(주간-1구역)_관로수량집계 3" xfId="38916"/>
    <cellStyle name="_적격(화산) _04.관로공(B구역)_04.관로공_01.관로공(주간-1구역)_관로수량집계 4" xfId="38917"/>
    <cellStyle name="_적격(화산) _04.관로공(B구역)_04.관로공_01.관로공(주간-1구역)_관로수량집계 5" xfId="38918"/>
    <cellStyle name="_적격(화산) _04.관로공(B구역)_04.관로공_01.관로공(주간-1구역)_관로수량집계 6" xfId="38919"/>
    <cellStyle name="_적격(화산) _04.관로공(B구역)_04.관로공_01.관로공(주간-1구역)_관로수량집계 7" xfId="38920"/>
    <cellStyle name="_적격(화산) _04.관로공(B구역)_04.관로공_01.관로공(주간-1구역)_관로수량집계 8" xfId="38921"/>
    <cellStyle name="_적격(화산) _04.관로공(B구역)_04.관로공_01.관로공(주간-1구역)_내역적용수량" xfId="8234"/>
    <cellStyle name="_적격(화산) _04.관로공(B구역)_04.관로공_01.관로공(주간-1구역)_내역적용수량 2" xfId="38922"/>
    <cellStyle name="_적격(화산) _04.관로공(B구역)_04.관로공_01.관로공(주간-1구역)_내역적용수량 3" xfId="38923"/>
    <cellStyle name="_적격(화산) _04.관로공(B구역)_04.관로공_01.관로공(주간-1구역)_내역적용수량 4" xfId="38924"/>
    <cellStyle name="_적격(화산) _04.관로공(B구역)_04.관로공_01.관로공(주간-1구역)_내역적용수량 5" xfId="38925"/>
    <cellStyle name="_적격(화산) _04.관로공(B구역)_04.관로공_01.관로공(주간-1구역)_내역적용수량 6" xfId="38926"/>
    <cellStyle name="_적격(화산) _04.관로공(B구역)_04.관로공_01.관로공(주간-1구역)_내역적용수량 7" xfId="38927"/>
    <cellStyle name="_적격(화산) _04.관로공(B구역)_04.관로공_01.관로공(주간-1구역)_내역적용수량 8" xfId="38928"/>
    <cellStyle name="_적격(화산) _04.관로공(B구역)_04.관로공_04.관로공" xfId="8235"/>
    <cellStyle name="_적격(화산) _04.관로공(B구역)_04.관로공_04.관로공 2" xfId="8236"/>
    <cellStyle name="_적격(화산) _04.관로공(B구역)_04.관로공_04.관로공 3" xfId="38929"/>
    <cellStyle name="_적격(화산) _04.관로공(B구역)_04.관로공_04.관로공 4" xfId="38930"/>
    <cellStyle name="_적격(화산) _04.관로공(B구역)_04.관로공_04.관로공 5" xfId="38931"/>
    <cellStyle name="_적격(화산) _04.관로공(B구역)_04.관로공_04.관로공 6" xfId="38932"/>
    <cellStyle name="_적격(화산) _04.관로공(B구역)_04.관로공_04.관로공 7" xfId="38933"/>
    <cellStyle name="_적격(화산) _04.관로공(B구역)_04.관로공_04.관로공 8" xfId="38934"/>
    <cellStyle name="_적격(화산) _04.관로공(B구역)_04.관로공_04.관로공(양마단지)" xfId="8237"/>
    <cellStyle name="_적격(화산) _04.관로공(B구역)_04.관로공_04.관로공(양마단지) 2" xfId="38935"/>
    <cellStyle name="_적격(화산) _04.관로공(B구역)_04.관로공_04.관로공(양마단지) 3" xfId="38936"/>
    <cellStyle name="_적격(화산) _04.관로공(B구역)_04.관로공_04.관로공(양마단지) 4" xfId="38937"/>
    <cellStyle name="_적격(화산) _04.관로공(B구역)_04.관로공_04.관로공(양마단지) 5" xfId="38938"/>
    <cellStyle name="_적격(화산) _04.관로공(B구역)_04.관로공_04.관로공(양마단지) 6" xfId="38939"/>
    <cellStyle name="_적격(화산) _04.관로공(B구역)_04.관로공_04.관로공(양마단지) 7" xfId="38940"/>
    <cellStyle name="_적격(화산) _04.관로공(B구역)_04.관로공_04.관로공(양마단지) 8" xfId="38941"/>
    <cellStyle name="_적격(화산) _04.관로공(B구역)_04.관로공_04.관로공(양마단지)_013.관로공(일과)" xfId="8238"/>
    <cellStyle name="_적격(화산) _04.관로공(B구역)_04.관로공_04.관로공(양마단지)_013.관로공(일과) 2" xfId="38942"/>
    <cellStyle name="_적격(화산) _04.관로공(B구역)_04.관로공_04.관로공(양마단지)_013.관로공(일과) 3" xfId="38943"/>
    <cellStyle name="_적격(화산) _04.관로공(B구역)_04.관로공_04.관로공(양마단지)_013.관로공(일과) 4" xfId="38944"/>
    <cellStyle name="_적격(화산) _04.관로공(B구역)_04.관로공_04.관로공(양마단지)_013.관로공(일과) 5" xfId="38945"/>
    <cellStyle name="_적격(화산) _04.관로공(B구역)_04.관로공_04.관로공(양마단지)_013.관로공(일과) 6" xfId="38946"/>
    <cellStyle name="_적격(화산) _04.관로공(B구역)_04.관로공_04.관로공(양마단지)_013.관로공(일과) 7" xfId="38947"/>
    <cellStyle name="_적격(화산) _04.관로공(B구역)_04.관로공_04.관로공(양마단지)_013.관로공(일과) 8" xfId="38948"/>
    <cellStyle name="_적격(화산) _04.관로공(B구역)_04.관로공_04.관로공(양마단지)_013.관로공(화순)" xfId="8239"/>
    <cellStyle name="_적격(화산) _04.관로공(B구역)_04.관로공_04.관로공(양마단지)_013.관로공(화순) 2" xfId="38949"/>
    <cellStyle name="_적격(화산) _04.관로공(B구역)_04.관로공_04.관로공(양마단지)_013.관로공(화순) 3" xfId="38950"/>
    <cellStyle name="_적격(화산) _04.관로공(B구역)_04.관로공_04.관로공(양마단지)_013.관로공(화순) 4" xfId="38951"/>
    <cellStyle name="_적격(화산) _04.관로공(B구역)_04.관로공_04.관로공(양마단지)_013.관로공(화순) 5" xfId="38952"/>
    <cellStyle name="_적격(화산) _04.관로공(B구역)_04.관로공_04.관로공(양마단지)_013.관로공(화순) 6" xfId="38953"/>
    <cellStyle name="_적격(화산) _04.관로공(B구역)_04.관로공_04.관로공(양마단지)_013.관로공(화순) 7" xfId="38954"/>
    <cellStyle name="_적격(화산) _04.관로공(B구역)_04.관로공_04.관로공(양마단지)_013.관로공(화순) 8" xfId="38955"/>
    <cellStyle name="_적격(화산) _04.관로공(B구역)_04.관로공_04.관로공(양마단지)_03.관로공" xfId="8240"/>
    <cellStyle name="_적격(화산) _04.관로공(B구역)_04.관로공_04.관로공(양마단지)_03.관로공 2" xfId="38956"/>
    <cellStyle name="_적격(화산) _04.관로공(B구역)_04.관로공_04.관로공(양마단지)_03.관로공 3" xfId="38957"/>
    <cellStyle name="_적격(화산) _04.관로공(B구역)_04.관로공_04.관로공(양마단지)_03.관로공 4" xfId="38958"/>
    <cellStyle name="_적격(화산) _04.관로공(B구역)_04.관로공_04.관로공(양마단지)_03.관로공 5" xfId="38959"/>
    <cellStyle name="_적격(화산) _04.관로공(B구역)_04.관로공_04.관로공(양마단지)_03.관로공 6" xfId="38960"/>
    <cellStyle name="_적격(화산) _04.관로공(B구역)_04.관로공_04.관로공(양마단지)_03.관로공 7" xfId="38961"/>
    <cellStyle name="_적격(화산) _04.관로공(B구역)_04.관로공_04.관로공(양마단지)_03.관로공 8" xfId="38962"/>
    <cellStyle name="_적격(화산) _04.관로공(B구역)_04.관로공_04.관로공(양마단지)_관로공BOQ" xfId="8241"/>
    <cellStyle name="_적격(화산) _04.관로공(B구역)_04.관로공_04.관로공(양마단지)_관로공BOQ 2" xfId="38963"/>
    <cellStyle name="_적격(화산) _04.관로공(B구역)_04.관로공_04.관로공(양마단지)_관로공BOQ 3" xfId="38964"/>
    <cellStyle name="_적격(화산) _04.관로공(B구역)_04.관로공_04.관로공(양마단지)_관로공BOQ 4" xfId="38965"/>
    <cellStyle name="_적격(화산) _04.관로공(B구역)_04.관로공_04.관로공(양마단지)_관로공BOQ 5" xfId="38966"/>
    <cellStyle name="_적격(화산) _04.관로공(B구역)_04.관로공_04.관로공(양마단지)_관로공BOQ 6" xfId="38967"/>
    <cellStyle name="_적격(화산) _04.관로공(B구역)_04.관로공_04.관로공(양마단지)_관로공BOQ 7" xfId="38968"/>
    <cellStyle name="_적격(화산) _04.관로공(B구역)_04.관로공_04.관로공(양마단지)_관로공BOQ 8" xfId="38969"/>
    <cellStyle name="_적격(화산) _04.관로공(B구역)_04.관로공_04.관로공(양마단지)_관로수량집계" xfId="8242"/>
    <cellStyle name="_적격(화산) _04.관로공(B구역)_04.관로공_04.관로공(양마단지)_관로수량집계 2" xfId="38970"/>
    <cellStyle name="_적격(화산) _04.관로공(B구역)_04.관로공_04.관로공(양마단지)_관로수량집계 3" xfId="38971"/>
    <cellStyle name="_적격(화산) _04.관로공(B구역)_04.관로공_04.관로공(양마단지)_관로수량집계 4" xfId="38972"/>
    <cellStyle name="_적격(화산) _04.관로공(B구역)_04.관로공_04.관로공(양마단지)_관로수량집계 5" xfId="38973"/>
    <cellStyle name="_적격(화산) _04.관로공(B구역)_04.관로공_04.관로공(양마단지)_관로수량집계 6" xfId="38974"/>
    <cellStyle name="_적격(화산) _04.관로공(B구역)_04.관로공_04.관로공(양마단지)_관로수량집계 7" xfId="38975"/>
    <cellStyle name="_적격(화산) _04.관로공(B구역)_04.관로공_04.관로공(양마단지)_관로수량집계 8" xfId="38976"/>
    <cellStyle name="_적격(화산) _04.관로공(B구역)_04.관로공_04.관로공(양마단지)_내역적용수량" xfId="8243"/>
    <cellStyle name="_적격(화산) _04.관로공(B구역)_04.관로공_04.관로공(양마단지)_내역적용수량 2" xfId="38977"/>
    <cellStyle name="_적격(화산) _04.관로공(B구역)_04.관로공_04.관로공(양마단지)_내역적용수량 3" xfId="38978"/>
    <cellStyle name="_적격(화산) _04.관로공(B구역)_04.관로공_04.관로공(양마단지)_내역적용수량 4" xfId="38979"/>
    <cellStyle name="_적격(화산) _04.관로공(B구역)_04.관로공_04.관로공(양마단지)_내역적용수량 5" xfId="38980"/>
    <cellStyle name="_적격(화산) _04.관로공(B구역)_04.관로공_04.관로공(양마단지)_내역적용수량 6" xfId="38981"/>
    <cellStyle name="_적격(화산) _04.관로공(B구역)_04.관로공_04.관로공(양마단지)_내역적용수량 7" xfId="38982"/>
    <cellStyle name="_적격(화산) _04.관로공(B구역)_04.관로공_04.관로공(양마단지)_내역적용수량 8" xfId="38983"/>
    <cellStyle name="_적격(화산) _04.관로공(B구역)_04.관로공_04.관로공_00.배수설비공" xfId="8244"/>
    <cellStyle name="_적격(화산) _04.관로공(B구역)_04.관로공_04.관로공_00.배수설비공 2" xfId="38984"/>
    <cellStyle name="_적격(화산) _04.관로공(B구역)_04.관로공_04.관로공_00.배수설비공 3" xfId="38985"/>
    <cellStyle name="_적격(화산) _04.관로공(B구역)_04.관로공_04.관로공_00.배수설비공 4" xfId="38986"/>
    <cellStyle name="_적격(화산) _04.관로공(B구역)_04.관로공_04.관로공_00.배수설비공 5" xfId="38987"/>
    <cellStyle name="_적격(화산) _04.관로공(B구역)_04.관로공_04.관로공_00.배수설비공 6" xfId="38988"/>
    <cellStyle name="_적격(화산) _04.관로공(B구역)_04.관로공_04.관로공_00.배수설비공 7" xfId="38989"/>
    <cellStyle name="_적격(화산) _04.관로공(B구역)_04.관로공_04.관로공_00.배수설비공 8" xfId="38990"/>
    <cellStyle name="_적격(화산) _04.관로공(B구역)_04.관로공_04.관로공_013.관로공(일과)" xfId="8245"/>
    <cellStyle name="_적격(화산) _04.관로공(B구역)_04.관로공_04.관로공_013.관로공(일과) 2" xfId="38991"/>
    <cellStyle name="_적격(화산) _04.관로공(B구역)_04.관로공_04.관로공_013.관로공(일과) 3" xfId="38992"/>
    <cellStyle name="_적격(화산) _04.관로공(B구역)_04.관로공_04.관로공_013.관로공(일과) 4" xfId="38993"/>
    <cellStyle name="_적격(화산) _04.관로공(B구역)_04.관로공_04.관로공_013.관로공(일과) 5" xfId="38994"/>
    <cellStyle name="_적격(화산) _04.관로공(B구역)_04.관로공_04.관로공_013.관로공(일과) 6" xfId="38995"/>
    <cellStyle name="_적격(화산) _04.관로공(B구역)_04.관로공_04.관로공_013.관로공(일과) 7" xfId="38996"/>
    <cellStyle name="_적격(화산) _04.관로공(B구역)_04.관로공_04.관로공_013.관로공(일과) 8" xfId="38997"/>
    <cellStyle name="_적격(화산) _04.관로공(B구역)_04.관로공_04.관로공_013.관로공(화순)" xfId="8246"/>
    <cellStyle name="_적격(화산) _04.관로공(B구역)_04.관로공_04.관로공_013.관로공(화순) 2" xfId="38998"/>
    <cellStyle name="_적격(화산) _04.관로공(B구역)_04.관로공_04.관로공_013.관로공(화순) 3" xfId="38999"/>
    <cellStyle name="_적격(화산) _04.관로공(B구역)_04.관로공_04.관로공_013.관로공(화순) 4" xfId="39000"/>
    <cellStyle name="_적격(화산) _04.관로공(B구역)_04.관로공_04.관로공_013.관로공(화순) 5" xfId="39001"/>
    <cellStyle name="_적격(화산) _04.관로공(B구역)_04.관로공_04.관로공_013.관로공(화순) 6" xfId="39002"/>
    <cellStyle name="_적격(화산) _04.관로공(B구역)_04.관로공_04.관로공_013.관로공(화순) 7" xfId="39003"/>
    <cellStyle name="_적격(화산) _04.관로공(B구역)_04.관로공_04.관로공_013.관로공(화순) 8" xfId="39004"/>
    <cellStyle name="_적격(화산) _04.관로공(B구역)_04.관로공_04.관로공_02.토공" xfId="8247"/>
    <cellStyle name="_적격(화산) _04.관로공(B구역)_04.관로공_04.관로공_02.토공 2" xfId="39005"/>
    <cellStyle name="_적격(화산) _04.관로공(B구역)_04.관로공_04.관로공_02.토공 3" xfId="39006"/>
    <cellStyle name="_적격(화산) _04.관로공(B구역)_04.관로공_04.관로공_02.토공 4" xfId="39007"/>
    <cellStyle name="_적격(화산) _04.관로공(B구역)_04.관로공_04.관로공_02.토공 5" xfId="39008"/>
    <cellStyle name="_적격(화산) _04.관로공(B구역)_04.관로공_04.관로공_02.토공 6" xfId="39009"/>
    <cellStyle name="_적격(화산) _04.관로공(B구역)_04.관로공_04.관로공_02.토공 7" xfId="39010"/>
    <cellStyle name="_적격(화산) _04.관로공(B구역)_04.관로공_04.관로공_02.토공 8" xfId="39011"/>
    <cellStyle name="_적격(화산) _04.관로공(B구역)_04.관로공_04.관로공_03.관로공" xfId="8248"/>
    <cellStyle name="_적격(화산) _04.관로공(B구역)_04.관로공_04.관로공_03.관로공 2" xfId="39012"/>
    <cellStyle name="_적격(화산) _04.관로공(B구역)_04.관로공_04.관로공_03.관로공 3" xfId="39013"/>
    <cellStyle name="_적격(화산) _04.관로공(B구역)_04.관로공_04.관로공_03.관로공 4" xfId="39014"/>
    <cellStyle name="_적격(화산) _04.관로공(B구역)_04.관로공_04.관로공_03.관로공 5" xfId="39015"/>
    <cellStyle name="_적격(화산) _04.관로공(B구역)_04.관로공_04.관로공_03.관로공 6" xfId="39016"/>
    <cellStyle name="_적격(화산) _04.관로공(B구역)_04.관로공_04.관로공_03.관로공 7" xfId="39017"/>
    <cellStyle name="_적격(화산) _04.관로공(B구역)_04.관로공_04.관로공_03.관로공 8" xfId="39018"/>
    <cellStyle name="_적격(화산) _04.관로공(B구역)_04.관로공_04.관로공_관로공BOQ" xfId="8249"/>
    <cellStyle name="_적격(화산) _04.관로공(B구역)_04.관로공_04.관로공_관로공BOQ 2" xfId="39019"/>
    <cellStyle name="_적격(화산) _04.관로공(B구역)_04.관로공_04.관로공_관로공BOQ 3" xfId="39020"/>
    <cellStyle name="_적격(화산) _04.관로공(B구역)_04.관로공_04.관로공_관로공BOQ 4" xfId="39021"/>
    <cellStyle name="_적격(화산) _04.관로공(B구역)_04.관로공_04.관로공_관로공BOQ 5" xfId="39022"/>
    <cellStyle name="_적격(화산) _04.관로공(B구역)_04.관로공_04.관로공_관로공BOQ 6" xfId="39023"/>
    <cellStyle name="_적격(화산) _04.관로공(B구역)_04.관로공_04.관로공_관로공BOQ 7" xfId="39024"/>
    <cellStyle name="_적격(화산) _04.관로공(B구역)_04.관로공_04.관로공_관로공BOQ 8" xfId="39025"/>
    <cellStyle name="_적격(화산) _04.관로공(B구역)_04.관로공_04.관로공_관로수량집계" xfId="8250"/>
    <cellStyle name="_적격(화산) _04.관로공(B구역)_04.관로공_04.관로공_관로수량집계 2" xfId="39026"/>
    <cellStyle name="_적격(화산) _04.관로공(B구역)_04.관로공_04.관로공_관로수량집계 3" xfId="39027"/>
    <cellStyle name="_적격(화산) _04.관로공(B구역)_04.관로공_04.관로공_관로수량집계 4" xfId="39028"/>
    <cellStyle name="_적격(화산) _04.관로공(B구역)_04.관로공_04.관로공_관로수량집계 5" xfId="39029"/>
    <cellStyle name="_적격(화산) _04.관로공(B구역)_04.관로공_04.관로공_관로수량집계 6" xfId="39030"/>
    <cellStyle name="_적격(화산) _04.관로공(B구역)_04.관로공_04.관로공_관로수량집계 7" xfId="39031"/>
    <cellStyle name="_적격(화산) _04.관로공(B구역)_04.관로공_04.관로공_관로수량집계 8" xfId="39032"/>
    <cellStyle name="_적격(화산) _04.관로공(B구역)_04.관로공_04.관로공_내역적용수량" xfId="8251"/>
    <cellStyle name="_적격(화산) _04.관로공(B구역)_04.관로공_04.관로공_내역적용수량 2" xfId="39033"/>
    <cellStyle name="_적격(화산) _04.관로공(B구역)_04.관로공_04.관로공_내역적용수량 3" xfId="39034"/>
    <cellStyle name="_적격(화산) _04.관로공(B구역)_04.관로공_04.관로공_내역적용수량 4" xfId="39035"/>
    <cellStyle name="_적격(화산) _04.관로공(B구역)_04.관로공_04.관로공_내역적용수량 5" xfId="39036"/>
    <cellStyle name="_적격(화산) _04.관로공(B구역)_04.관로공_04.관로공_내역적용수량 6" xfId="39037"/>
    <cellStyle name="_적격(화산) _04.관로공(B구역)_04.관로공_04.관로공_내역적용수량 7" xfId="39038"/>
    <cellStyle name="_적격(화산) _04.관로공(B구역)_04.관로공_04.관로공_내역적용수량 8" xfId="39039"/>
    <cellStyle name="_적격(화산) _04.관로공(B구역)_041.부대공(화순)" xfId="8252"/>
    <cellStyle name="_적격(화산) _04.관로공(B구역)_041.부대공(화순) 2" xfId="39040"/>
    <cellStyle name="_적격(화산) _04.관로공(B구역)_041.부대공(화순) 3" xfId="39041"/>
    <cellStyle name="_적격(화산) _04.관로공(B구역)_041.부대공(화순) 4" xfId="39042"/>
    <cellStyle name="_적격(화산) _04.관로공(B구역)_041.부대공(화순) 5" xfId="39043"/>
    <cellStyle name="_적격(화산) _04.관로공(B구역)_041.부대공(화순) 6" xfId="39044"/>
    <cellStyle name="_적격(화산) _04.관로공(B구역)_041.부대공(화순) 7" xfId="39045"/>
    <cellStyle name="_적격(화산) _04.관로공(B구역)_041.부대공(화순) 8" xfId="39046"/>
    <cellStyle name="_적격(화산) _04.관로공(B구역)_관로공BOQ" xfId="8253"/>
    <cellStyle name="_적격(화산) _04.관로공(B구역)_관로공BOQ 2" xfId="39047"/>
    <cellStyle name="_적격(화산) _04.관로공(B구역)_관로공BOQ 3" xfId="39048"/>
    <cellStyle name="_적격(화산) _04.관로공(B구역)_관로공BOQ 4" xfId="39049"/>
    <cellStyle name="_적격(화산) _04.관로공(B구역)_관로공BOQ 5" xfId="39050"/>
    <cellStyle name="_적격(화산) _04.관로공(B구역)_관로공BOQ 6" xfId="39051"/>
    <cellStyle name="_적격(화산) _04.관로공(B구역)_관로공BOQ 7" xfId="39052"/>
    <cellStyle name="_적격(화산) _04.관로공(B구역)_관로공BOQ 8" xfId="39053"/>
    <cellStyle name="_적격(화산) _04.관로공(B구역)_관로수량집계" xfId="8254"/>
    <cellStyle name="_적격(화산) _04.관로공(B구역)_관로수량집계 2" xfId="39054"/>
    <cellStyle name="_적격(화산) _04.관로공(B구역)_관로수량집계 3" xfId="39055"/>
    <cellStyle name="_적격(화산) _04.관로공(B구역)_관로수량집계 4" xfId="39056"/>
    <cellStyle name="_적격(화산) _04.관로공(B구역)_관로수량집계 5" xfId="39057"/>
    <cellStyle name="_적격(화산) _04.관로공(B구역)_관로수량집계 6" xfId="39058"/>
    <cellStyle name="_적격(화산) _04.관로공(B구역)_관로수량집계 7" xfId="39059"/>
    <cellStyle name="_적격(화산) _04.관로공(B구역)_관로수량집계 8" xfId="39060"/>
    <cellStyle name="_적격(화산) _04.관로공(B구역)_내역적용수량" xfId="8255"/>
    <cellStyle name="_적격(화산) _04.관로공(B구역)_내역적용수량 2" xfId="39061"/>
    <cellStyle name="_적격(화산) _04.관로공(B구역)_내역적용수량 3" xfId="39062"/>
    <cellStyle name="_적격(화산) _04.관로공(B구역)_내역적용수량 4" xfId="39063"/>
    <cellStyle name="_적격(화산) _04.관로공(B구역)_내역적용수량 5" xfId="39064"/>
    <cellStyle name="_적격(화산) _04.관로공(B구역)_내역적용수량 6" xfId="39065"/>
    <cellStyle name="_적격(화산) _04.관로공(B구역)_내역적용수량 7" xfId="39066"/>
    <cellStyle name="_적격(화산) _04.관로공(B구역)_내역적용수량 8" xfId="39067"/>
    <cellStyle name="_적격(화산) _04.관로공(C구역)" xfId="8256"/>
    <cellStyle name="_적격(화산) _04.관로공(C구역) 2" xfId="8257"/>
    <cellStyle name="_적격(화산) _04.관로공(C구역) 3" xfId="39068"/>
    <cellStyle name="_적격(화산) _04.관로공(C구역) 4" xfId="39069"/>
    <cellStyle name="_적격(화산) _04.관로공(C구역) 5" xfId="39070"/>
    <cellStyle name="_적격(화산) _04.관로공(C구역) 6" xfId="39071"/>
    <cellStyle name="_적격(화산) _04.관로공(C구역) 7" xfId="39072"/>
    <cellStyle name="_적격(화산) _04.관로공(C구역) 8" xfId="39073"/>
    <cellStyle name="_적격(화산) _04.관로공(C구역)_00.배수설비공" xfId="8258"/>
    <cellStyle name="_적격(화산) _04.관로공(C구역)_00.배수설비공 2" xfId="39074"/>
    <cellStyle name="_적격(화산) _04.관로공(C구역)_00.배수설비공 3" xfId="39075"/>
    <cellStyle name="_적격(화산) _04.관로공(C구역)_00.배수설비공 4" xfId="39076"/>
    <cellStyle name="_적격(화산) _04.관로공(C구역)_00.배수설비공 5" xfId="39077"/>
    <cellStyle name="_적격(화산) _04.관로공(C구역)_00.배수설비공 6" xfId="39078"/>
    <cellStyle name="_적격(화산) _04.관로공(C구역)_00.배수설비공 7" xfId="39079"/>
    <cellStyle name="_적격(화산) _04.관로공(C구역)_00.배수설비공 8" xfId="39080"/>
    <cellStyle name="_적격(화산) _04.관로공(C구역)_01.가정배수관" xfId="8259"/>
    <cellStyle name="_적격(화산) _04.관로공(C구역)_01.가정배수관 2" xfId="39081"/>
    <cellStyle name="_적격(화산) _04.관로공(C구역)_01.가정배수관 3" xfId="39082"/>
    <cellStyle name="_적격(화산) _04.관로공(C구역)_01.가정배수관 4" xfId="39083"/>
    <cellStyle name="_적격(화산) _04.관로공(C구역)_01.가정배수관 5" xfId="39084"/>
    <cellStyle name="_적격(화산) _04.관로공(C구역)_01.가정배수관 6" xfId="39085"/>
    <cellStyle name="_적격(화산) _04.관로공(C구역)_01.가정배수관 7" xfId="39086"/>
    <cellStyle name="_적격(화산) _04.관로공(C구역)_01.가정배수관 8" xfId="39087"/>
    <cellStyle name="_적격(화산) _04.관로공(C구역)_01.맨홀공(1-1공구)" xfId="8260"/>
    <cellStyle name="_적격(화산) _04.관로공(C구역)_01.맨홀공(1-1공구) 2" xfId="39088"/>
    <cellStyle name="_적격(화산) _04.관로공(C구역)_01.맨홀공(1-1공구) 3" xfId="39089"/>
    <cellStyle name="_적격(화산) _04.관로공(C구역)_01.맨홀공(1-1공구) 4" xfId="39090"/>
    <cellStyle name="_적격(화산) _04.관로공(C구역)_01.맨홀공(1-1공구) 5" xfId="39091"/>
    <cellStyle name="_적격(화산) _04.관로공(C구역)_01.맨홀공(1-1공구) 6" xfId="39092"/>
    <cellStyle name="_적격(화산) _04.관로공(C구역)_01.맨홀공(1-1공구) 7" xfId="39093"/>
    <cellStyle name="_적격(화산) _04.관로공(C구역)_01.맨홀공(1-1공구) 8" xfId="39094"/>
    <cellStyle name="_적격(화산) _04.관로공(C구역)_013.관로공(일과)" xfId="8261"/>
    <cellStyle name="_적격(화산) _04.관로공(C구역)_013.관로공(일과) 2" xfId="39095"/>
    <cellStyle name="_적격(화산) _04.관로공(C구역)_013.관로공(일과) 3" xfId="39096"/>
    <cellStyle name="_적격(화산) _04.관로공(C구역)_013.관로공(일과) 4" xfId="39097"/>
    <cellStyle name="_적격(화산) _04.관로공(C구역)_013.관로공(일과) 5" xfId="39098"/>
    <cellStyle name="_적격(화산) _04.관로공(C구역)_013.관로공(일과) 6" xfId="39099"/>
    <cellStyle name="_적격(화산) _04.관로공(C구역)_013.관로공(일과) 7" xfId="39100"/>
    <cellStyle name="_적격(화산) _04.관로공(C구역)_013.관로공(일과) 8" xfId="39101"/>
    <cellStyle name="_적격(화산) _04.관로공(C구역)_013.관로공(화순)" xfId="8262"/>
    <cellStyle name="_적격(화산) _04.관로공(C구역)_013.관로공(화순) 2" xfId="39102"/>
    <cellStyle name="_적격(화산) _04.관로공(C구역)_013.관로공(화순) 3" xfId="39103"/>
    <cellStyle name="_적격(화산) _04.관로공(C구역)_013.관로공(화순) 4" xfId="39104"/>
    <cellStyle name="_적격(화산) _04.관로공(C구역)_013.관로공(화순) 5" xfId="39105"/>
    <cellStyle name="_적격(화산) _04.관로공(C구역)_013.관로공(화순) 6" xfId="39106"/>
    <cellStyle name="_적격(화산) _04.관로공(C구역)_013.관로공(화순) 7" xfId="39107"/>
    <cellStyle name="_적격(화산) _04.관로공(C구역)_013.관로공(화순) 8" xfId="39108"/>
    <cellStyle name="_적격(화산) _04.관로공(C구역)_017.포장공(하모)" xfId="8263"/>
    <cellStyle name="_적격(화산) _04.관로공(C구역)_017.포장공(하모) 2" xfId="39109"/>
    <cellStyle name="_적격(화산) _04.관로공(C구역)_017.포장공(하모) 3" xfId="39110"/>
    <cellStyle name="_적격(화산) _04.관로공(C구역)_017.포장공(하모) 4" xfId="39111"/>
    <cellStyle name="_적격(화산) _04.관로공(C구역)_017.포장공(하모) 5" xfId="39112"/>
    <cellStyle name="_적격(화산) _04.관로공(C구역)_017.포장공(하모) 6" xfId="39113"/>
    <cellStyle name="_적격(화산) _04.관로공(C구역)_017.포장공(하모) 7" xfId="39114"/>
    <cellStyle name="_적격(화산) _04.관로공(C구역)_017.포장공(하모) 8" xfId="39115"/>
    <cellStyle name="_적격(화산) _04.관로공(C구역)_02.오수연결관" xfId="8264"/>
    <cellStyle name="_적격(화산) _04.관로공(C구역)_02.오수연결관 2" xfId="39116"/>
    <cellStyle name="_적격(화산) _04.관로공(C구역)_02.오수연결관 3" xfId="39117"/>
    <cellStyle name="_적격(화산) _04.관로공(C구역)_02.오수연결관 4" xfId="39118"/>
    <cellStyle name="_적격(화산) _04.관로공(C구역)_02.오수연결관 5" xfId="39119"/>
    <cellStyle name="_적격(화산) _04.관로공(C구역)_02.오수연결관 6" xfId="39120"/>
    <cellStyle name="_적격(화산) _04.관로공(C구역)_02.오수연결관 7" xfId="39121"/>
    <cellStyle name="_적격(화산) _04.관로공(C구역)_02.오수연결관 8" xfId="39122"/>
    <cellStyle name="_적격(화산) _04.관로공(C구역)_02.오수연결관공" xfId="8265"/>
    <cellStyle name="_적격(화산) _04.관로공(C구역)_02.오수연결관공 2" xfId="39123"/>
    <cellStyle name="_적격(화산) _04.관로공(C구역)_02.오수연결관공 3" xfId="39124"/>
    <cellStyle name="_적격(화산) _04.관로공(C구역)_02.오수연결관공 4" xfId="39125"/>
    <cellStyle name="_적격(화산) _04.관로공(C구역)_02.오수연결관공 5" xfId="39126"/>
    <cellStyle name="_적격(화산) _04.관로공(C구역)_02.오수연결관공 6" xfId="39127"/>
    <cellStyle name="_적격(화산) _04.관로공(C구역)_02.오수연결관공 7" xfId="39128"/>
    <cellStyle name="_적격(화산) _04.관로공(C구역)_02.오수연결관공 8" xfId="39129"/>
    <cellStyle name="_적격(화산) _04.관로공(C구역)_02.토공" xfId="8266"/>
    <cellStyle name="_적격(화산) _04.관로공(C구역)_02.토공 2" xfId="39130"/>
    <cellStyle name="_적격(화산) _04.관로공(C구역)_02.토공 3" xfId="39131"/>
    <cellStyle name="_적격(화산) _04.관로공(C구역)_02.토공 4" xfId="39132"/>
    <cellStyle name="_적격(화산) _04.관로공(C구역)_02.토공 5" xfId="39133"/>
    <cellStyle name="_적격(화산) _04.관로공(C구역)_02.토공 6" xfId="39134"/>
    <cellStyle name="_적격(화산) _04.관로공(C구역)_02.토공 7" xfId="39135"/>
    <cellStyle name="_적격(화산) _04.관로공(C구역)_02.토공 8" xfId="39136"/>
    <cellStyle name="_적격(화산) _04.관로공(C구역)_03.관로공" xfId="8267"/>
    <cellStyle name="_적격(화산) _04.관로공(C구역)_03.관로공 2" xfId="39137"/>
    <cellStyle name="_적격(화산) _04.관로공(C구역)_03.관로공 3" xfId="39138"/>
    <cellStyle name="_적격(화산) _04.관로공(C구역)_03.관로공 4" xfId="39139"/>
    <cellStyle name="_적격(화산) _04.관로공(C구역)_03.관로공 5" xfId="39140"/>
    <cellStyle name="_적격(화산) _04.관로공(C구역)_03.관로공 6" xfId="39141"/>
    <cellStyle name="_적격(화산) _04.관로공(C구역)_03.관로공 7" xfId="39142"/>
    <cellStyle name="_적격(화산) _04.관로공(C구역)_03.관로공 8" xfId="39143"/>
    <cellStyle name="_적격(화산) _04.관로공(C구역)_032.가정배수관" xfId="8268"/>
    <cellStyle name="_적격(화산) _04.관로공(C구역)_032.가정배수관 2" xfId="39144"/>
    <cellStyle name="_적격(화산) _04.관로공(C구역)_032.가정배수관 3" xfId="39145"/>
    <cellStyle name="_적격(화산) _04.관로공(C구역)_032.가정배수관 4" xfId="39146"/>
    <cellStyle name="_적격(화산) _04.관로공(C구역)_032.가정배수관 5" xfId="39147"/>
    <cellStyle name="_적격(화산) _04.관로공(C구역)_032.가정배수관 6" xfId="39148"/>
    <cellStyle name="_적격(화산) _04.관로공(C구역)_032.가정배수관 7" xfId="39149"/>
    <cellStyle name="_적격(화산) _04.관로공(C구역)_032.가정배수관 8" xfId="39150"/>
    <cellStyle name="_적격(화산) _04.관로공(C구역)_033.오수연결관(영락)" xfId="8269"/>
    <cellStyle name="_적격(화산) _04.관로공(C구역)_033.오수연결관(영락) 2" xfId="39151"/>
    <cellStyle name="_적격(화산) _04.관로공(C구역)_033.오수연결관(영락) 3" xfId="39152"/>
    <cellStyle name="_적격(화산) _04.관로공(C구역)_033.오수연결관(영락) 4" xfId="39153"/>
    <cellStyle name="_적격(화산) _04.관로공(C구역)_033.오수연결관(영락) 5" xfId="39154"/>
    <cellStyle name="_적격(화산) _04.관로공(C구역)_033.오수연결관(영락) 6" xfId="39155"/>
    <cellStyle name="_적격(화산) _04.관로공(C구역)_033.오수연결관(영락) 7" xfId="39156"/>
    <cellStyle name="_적격(화산) _04.관로공(C구역)_033.오수연결관(영락) 8" xfId="39157"/>
    <cellStyle name="_적격(화산) _04.관로공(C구역)_033.오수연결관(일과)" xfId="8270"/>
    <cellStyle name="_적격(화산) _04.관로공(C구역)_033.오수연결관(일과) 2" xfId="39158"/>
    <cellStyle name="_적격(화산) _04.관로공(C구역)_033.오수연결관(일과) 3" xfId="39159"/>
    <cellStyle name="_적격(화산) _04.관로공(C구역)_033.오수연결관(일과) 4" xfId="39160"/>
    <cellStyle name="_적격(화산) _04.관로공(C구역)_033.오수연결관(일과) 5" xfId="39161"/>
    <cellStyle name="_적격(화산) _04.관로공(C구역)_033.오수연결관(일과) 6" xfId="39162"/>
    <cellStyle name="_적격(화산) _04.관로공(C구역)_033.오수연결관(일과) 7" xfId="39163"/>
    <cellStyle name="_적격(화산) _04.관로공(C구역)_033.오수연결관(일과) 8" xfId="39164"/>
    <cellStyle name="_적격(화산) _04.관로공(C구역)_033.오수연결관(하모)" xfId="8271"/>
    <cellStyle name="_적격(화산) _04.관로공(C구역)_033.오수연결관(하모) 2" xfId="39165"/>
    <cellStyle name="_적격(화산) _04.관로공(C구역)_033.오수연결관(하모) 3" xfId="39166"/>
    <cellStyle name="_적격(화산) _04.관로공(C구역)_033.오수연결관(하모) 4" xfId="39167"/>
    <cellStyle name="_적격(화산) _04.관로공(C구역)_033.오수연결관(하모) 5" xfId="39168"/>
    <cellStyle name="_적격(화산) _04.관로공(C구역)_033.오수연결관(하모) 6" xfId="39169"/>
    <cellStyle name="_적격(화산) _04.관로공(C구역)_033.오수연결관(하모) 7" xfId="39170"/>
    <cellStyle name="_적격(화산) _04.관로공(C구역)_033.오수연결관(하모) 8" xfId="39171"/>
    <cellStyle name="_적격(화산) _04.관로공(C구역)_033.오수연결관(화순)" xfId="8272"/>
    <cellStyle name="_적격(화산) _04.관로공(C구역)_033.오수연결관(화순) 2" xfId="39172"/>
    <cellStyle name="_적격(화산) _04.관로공(C구역)_033.오수연결관(화순) 3" xfId="39173"/>
    <cellStyle name="_적격(화산) _04.관로공(C구역)_033.오수연결관(화순) 4" xfId="39174"/>
    <cellStyle name="_적격(화산) _04.관로공(C구역)_033.오수연결관(화순) 5" xfId="39175"/>
    <cellStyle name="_적격(화산) _04.관로공(C구역)_033.오수연결관(화순) 6" xfId="39176"/>
    <cellStyle name="_적격(화산) _04.관로공(C구역)_033.오수연결관(화순) 7" xfId="39177"/>
    <cellStyle name="_적격(화산) _04.관로공(C구역)_033.오수연결관(화순) 8" xfId="39178"/>
    <cellStyle name="_적격(화산) _04.관로공(C구역)_04.관로공" xfId="8273"/>
    <cellStyle name="_적격(화산) _04.관로공(C구역)_04.관로공 2" xfId="8274"/>
    <cellStyle name="_적격(화산) _04.관로공(C구역)_04.관로공 3" xfId="39179"/>
    <cellStyle name="_적격(화산) _04.관로공(C구역)_04.관로공 4" xfId="39180"/>
    <cellStyle name="_적격(화산) _04.관로공(C구역)_04.관로공 5" xfId="39181"/>
    <cellStyle name="_적격(화산) _04.관로공(C구역)_04.관로공 6" xfId="39182"/>
    <cellStyle name="_적격(화산) _04.관로공(C구역)_04.관로공 7" xfId="39183"/>
    <cellStyle name="_적격(화산) _04.관로공(C구역)_04.관로공 8" xfId="39184"/>
    <cellStyle name="_적격(화산) _04.관로공(C구역)_04.관로공_00.배수설비공" xfId="8275"/>
    <cellStyle name="_적격(화산) _04.관로공(C구역)_04.관로공_00.배수설비공 2" xfId="39185"/>
    <cellStyle name="_적격(화산) _04.관로공(C구역)_04.관로공_00.배수설비공 3" xfId="39186"/>
    <cellStyle name="_적격(화산) _04.관로공(C구역)_04.관로공_00.배수설비공 4" xfId="39187"/>
    <cellStyle name="_적격(화산) _04.관로공(C구역)_04.관로공_00.배수설비공 5" xfId="39188"/>
    <cellStyle name="_적격(화산) _04.관로공(C구역)_04.관로공_00.배수설비공 6" xfId="39189"/>
    <cellStyle name="_적격(화산) _04.관로공(C구역)_04.관로공_00.배수설비공 7" xfId="39190"/>
    <cellStyle name="_적격(화산) _04.관로공(C구역)_04.관로공_00.배수설비공 8" xfId="39191"/>
    <cellStyle name="_적격(화산) _04.관로공(C구역)_04.관로공_01.관로공(주간)" xfId="8276"/>
    <cellStyle name="_적격(화산) _04.관로공(C구역)_04.관로공_01.관로공(주간) 2" xfId="39192"/>
    <cellStyle name="_적격(화산) _04.관로공(C구역)_04.관로공_01.관로공(주간) 3" xfId="39193"/>
    <cellStyle name="_적격(화산) _04.관로공(C구역)_04.관로공_01.관로공(주간) 4" xfId="39194"/>
    <cellStyle name="_적격(화산) _04.관로공(C구역)_04.관로공_01.관로공(주간) 5" xfId="39195"/>
    <cellStyle name="_적격(화산) _04.관로공(C구역)_04.관로공_01.관로공(주간) 6" xfId="39196"/>
    <cellStyle name="_적격(화산) _04.관로공(C구역)_04.관로공_01.관로공(주간) 7" xfId="39197"/>
    <cellStyle name="_적격(화산) _04.관로공(C구역)_04.관로공_01.관로공(주간) 8" xfId="39198"/>
    <cellStyle name="_적격(화산) _04.관로공(C구역)_04.관로공_01.관로공(주간)_013.관로공(일과)" xfId="8277"/>
    <cellStyle name="_적격(화산) _04.관로공(C구역)_04.관로공_01.관로공(주간)_013.관로공(일과) 2" xfId="39199"/>
    <cellStyle name="_적격(화산) _04.관로공(C구역)_04.관로공_01.관로공(주간)_013.관로공(일과) 3" xfId="39200"/>
    <cellStyle name="_적격(화산) _04.관로공(C구역)_04.관로공_01.관로공(주간)_013.관로공(일과) 4" xfId="39201"/>
    <cellStyle name="_적격(화산) _04.관로공(C구역)_04.관로공_01.관로공(주간)_013.관로공(일과) 5" xfId="39202"/>
    <cellStyle name="_적격(화산) _04.관로공(C구역)_04.관로공_01.관로공(주간)_013.관로공(일과) 6" xfId="39203"/>
    <cellStyle name="_적격(화산) _04.관로공(C구역)_04.관로공_01.관로공(주간)_013.관로공(일과) 7" xfId="39204"/>
    <cellStyle name="_적격(화산) _04.관로공(C구역)_04.관로공_01.관로공(주간)_013.관로공(일과) 8" xfId="39205"/>
    <cellStyle name="_적격(화산) _04.관로공(C구역)_04.관로공_01.관로공(주간)_013.관로공(화순)" xfId="8278"/>
    <cellStyle name="_적격(화산) _04.관로공(C구역)_04.관로공_01.관로공(주간)_013.관로공(화순) 2" xfId="39206"/>
    <cellStyle name="_적격(화산) _04.관로공(C구역)_04.관로공_01.관로공(주간)_013.관로공(화순) 3" xfId="39207"/>
    <cellStyle name="_적격(화산) _04.관로공(C구역)_04.관로공_01.관로공(주간)_013.관로공(화순) 4" xfId="39208"/>
    <cellStyle name="_적격(화산) _04.관로공(C구역)_04.관로공_01.관로공(주간)_013.관로공(화순) 5" xfId="39209"/>
    <cellStyle name="_적격(화산) _04.관로공(C구역)_04.관로공_01.관로공(주간)_013.관로공(화순) 6" xfId="39210"/>
    <cellStyle name="_적격(화산) _04.관로공(C구역)_04.관로공_01.관로공(주간)_013.관로공(화순) 7" xfId="39211"/>
    <cellStyle name="_적격(화산) _04.관로공(C구역)_04.관로공_01.관로공(주간)_013.관로공(화순) 8" xfId="39212"/>
    <cellStyle name="_적격(화산) _04.관로공(C구역)_04.관로공_01.관로공(주간)_03.관로공" xfId="8279"/>
    <cellStyle name="_적격(화산) _04.관로공(C구역)_04.관로공_01.관로공(주간)_03.관로공 2" xfId="39213"/>
    <cellStyle name="_적격(화산) _04.관로공(C구역)_04.관로공_01.관로공(주간)_03.관로공 3" xfId="39214"/>
    <cellStyle name="_적격(화산) _04.관로공(C구역)_04.관로공_01.관로공(주간)_03.관로공 4" xfId="39215"/>
    <cellStyle name="_적격(화산) _04.관로공(C구역)_04.관로공_01.관로공(주간)_03.관로공 5" xfId="39216"/>
    <cellStyle name="_적격(화산) _04.관로공(C구역)_04.관로공_01.관로공(주간)_03.관로공 6" xfId="39217"/>
    <cellStyle name="_적격(화산) _04.관로공(C구역)_04.관로공_01.관로공(주간)_03.관로공 7" xfId="39218"/>
    <cellStyle name="_적격(화산) _04.관로공(C구역)_04.관로공_01.관로공(주간)_03.관로공 8" xfId="39219"/>
    <cellStyle name="_적격(화산) _04.관로공(C구역)_04.관로공_01.관로공(주간)_관로공BOQ" xfId="8280"/>
    <cellStyle name="_적격(화산) _04.관로공(C구역)_04.관로공_01.관로공(주간)_관로공BOQ 2" xfId="39220"/>
    <cellStyle name="_적격(화산) _04.관로공(C구역)_04.관로공_01.관로공(주간)_관로공BOQ 3" xfId="39221"/>
    <cellStyle name="_적격(화산) _04.관로공(C구역)_04.관로공_01.관로공(주간)_관로공BOQ 4" xfId="39222"/>
    <cellStyle name="_적격(화산) _04.관로공(C구역)_04.관로공_01.관로공(주간)_관로공BOQ 5" xfId="39223"/>
    <cellStyle name="_적격(화산) _04.관로공(C구역)_04.관로공_01.관로공(주간)_관로공BOQ 6" xfId="39224"/>
    <cellStyle name="_적격(화산) _04.관로공(C구역)_04.관로공_01.관로공(주간)_관로공BOQ 7" xfId="39225"/>
    <cellStyle name="_적격(화산) _04.관로공(C구역)_04.관로공_01.관로공(주간)_관로공BOQ 8" xfId="39226"/>
    <cellStyle name="_적격(화산) _04.관로공(C구역)_04.관로공_01.관로공(주간)_관로수량집계" xfId="8281"/>
    <cellStyle name="_적격(화산) _04.관로공(C구역)_04.관로공_01.관로공(주간)_관로수량집계 2" xfId="39227"/>
    <cellStyle name="_적격(화산) _04.관로공(C구역)_04.관로공_01.관로공(주간)_관로수량집계 3" xfId="39228"/>
    <cellStyle name="_적격(화산) _04.관로공(C구역)_04.관로공_01.관로공(주간)_관로수량집계 4" xfId="39229"/>
    <cellStyle name="_적격(화산) _04.관로공(C구역)_04.관로공_01.관로공(주간)_관로수량집계 5" xfId="39230"/>
    <cellStyle name="_적격(화산) _04.관로공(C구역)_04.관로공_01.관로공(주간)_관로수량집계 6" xfId="39231"/>
    <cellStyle name="_적격(화산) _04.관로공(C구역)_04.관로공_01.관로공(주간)_관로수량집계 7" xfId="39232"/>
    <cellStyle name="_적격(화산) _04.관로공(C구역)_04.관로공_01.관로공(주간)_관로수량집계 8" xfId="39233"/>
    <cellStyle name="_적격(화산) _04.관로공(C구역)_04.관로공_01.관로공(주간)_내역적용수량" xfId="8282"/>
    <cellStyle name="_적격(화산) _04.관로공(C구역)_04.관로공_01.관로공(주간)_내역적용수량 2" xfId="39234"/>
    <cellStyle name="_적격(화산) _04.관로공(C구역)_04.관로공_01.관로공(주간)_내역적용수량 3" xfId="39235"/>
    <cellStyle name="_적격(화산) _04.관로공(C구역)_04.관로공_01.관로공(주간)_내역적용수량 4" xfId="39236"/>
    <cellStyle name="_적격(화산) _04.관로공(C구역)_04.관로공_01.관로공(주간)_내역적용수량 5" xfId="39237"/>
    <cellStyle name="_적격(화산) _04.관로공(C구역)_04.관로공_01.관로공(주간)_내역적용수량 6" xfId="39238"/>
    <cellStyle name="_적격(화산) _04.관로공(C구역)_04.관로공_01.관로공(주간)_내역적용수량 7" xfId="39239"/>
    <cellStyle name="_적격(화산) _04.관로공(C구역)_04.관로공_01.관로공(주간)_내역적용수량 8" xfId="39240"/>
    <cellStyle name="_적격(화산) _04.관로공(C구역)_04.관로공_01.관로공(주간-1구역)" xfId="8283"/>
    <cellStyle name="_적격(화산) _04.관로공(C구역)_04.관로공_01.관로공(주간-1구역) 2" xfId="39241"/>
    <cellStyle name="_적격(화산) _04.관로공(C구역)_04.관로공_01.관로공(주간-1구역) 3" xfId="39242"/>
    <cellStyle name="_적격(화산) _04.관로공(C구역)_04.관로공_01.관로공(주간-1구역) 4" xfId="39243"/>
    <cellStyle name="_적격(화산) _04.관로공(C구역)_04.관로공_01.관로공(주간-1구역) 5" xfId="39244"/>
    <cellStyle name="_적격(화산) _04.관로공(C구역)_04.관로공_01.관로공(주간-1구역) 6" xfId="39245"/>
    <cellStyle name="_적격(화산) _04.관로공(C구역)_04.관로공_01.관로공(주간-1구역) 7" xfId="39246"/>
    <cellStyle name="_적격(화산) _04.관로공(C구역)_04.관로공_01.관로공(주간-1구역) 8" xfId="39247"/>
    <cellStyle name="_적격(화산) _04.관로공(C구역)_04.관로공_01.관로공(주간-1구역)_013.관로공(일과)" xfId="8284"/>
    <cellStyle name="_적격(화산) _04.관로공(C구역)_04.관로공_01.관로공(주간-1구역)_013.관로공(일과) 2" xfId="39248"/>
    <cellStyle name="_적격(화산) _04.관로공(C구역)_04.관로공_01.관로공(주간-1구역)_013.관로공(일과) 3" xfId="39249"/>
    <cellStyle name="_적격(화산) _04.관로공(C구역)_04.관로공_01.관로공(주간-1구역)_013.관로공(일과) 4" xfId="39250"/>
    <cellStyle name="_적격(화산) _04.관로공(C구역)_04.관로공_01.관로공(주간-1구역)_013.관로공(일과) 5" xfId="39251"/>
    <cellStyle name="_적격(화산) _04.관로공(C구역)_04.관로공_01.관로공(주간-1구역)_013.관로공(일과) 6" xfId="39252"/>
    <cellStyle name="_적격(화산) _04.관로공(C구역)_04.관로공_01.관로공(주간-1구역)_013.관로공(일과) 7" xfId="39253"/>
    <cellStyle name="_적격(화산) _04.관로공(C구역)_04.관로공_01.관로공(주간-1구역)_013.관로공(일과) 8" xfId="39254"/>
    <cellStyle name="_적격(화산) _04.관로공(C구역)_04.관로공_01.관로공(주간-1구역)_013.관로공(화순)" xfId="8285"/>
    <cellStyle name="_적격(화산) _04.관로공(C구역)_04.관로공_01.관로공(주간-1구역)_013.관로공(화순) 2" xfId="39255"/>
    <cellStyle name="_적격(화산) _04.관로공(C구역)_04.관로공_01.관로공(주간-1구역)_013.관로공(화순) 3" xfId="39256"/>
    <cellStyle name="_적격(화산) _04.관로공(C구역)_04.관로공_01.관로공(주간-1구역)_013.관로공(화순) 4" xfId="39257"/>
    <cellStyle name="_적격(화산) _04.관로공(C구역)_04.관로공_01.관로공(주간-1구역)_013.관로공(화순) 5" xfId="39258"/>
    <cellStyle name="_적격(화산) _04.관로공(C구역)_04.관로공_01.관로공(주간-1구역)_013.관로공(화순) 6" xfId="39259"/>
    <cellStyle name="_적격(화산) _04.관로공(C구역)_04.관로공_01.관로공(주간-1구역)_013.관로공(화순) 7" xfId="39260"/>
    <cellStyle name="_적격(화산) _04.관로공(C구역)_04.관로공_01.관로공(주간-1구역)_013.관로공(화순) 8" xfId="39261"/>
    <cellStyle name="_적격(화산) _04.관로공(C구역)_04.관로공_01.관로공(주간-1구역)_03.관로공" xfId="8286"/>
    <cellStyle name="_적격(화산) _04.관로공(C구역)_04.관로공_01.관로공(주간-1구역)_03.관로공 2" xfId="39262"/>
    <cellStyle name="_적격(화산) _04.관로공(C구역)_04.관로공_01.관로공(주간-1구역)_03.관로공 3" xfId="39263"/>
    <cellStyle name="_적격(화산) _04.관로공(C구역)_04.관로공_01.관로공(주간-1구역)_03.관로공 4" xfId="39264"/>
    <cellStyle name="_적격(화산) _04.관로공(C구역)_04.관로공_01.관로공(주간-1구역)_03.관로공 5" xfId="39265"/>
    <cellStyle name="_적격(화산) _04.관로공(C구역)_04.관로공_01.관로공(주간-1구역)_03.관로공 6" xfId="39266"/>
    <cellStyle name="_적격(화산) _04.관로공(C구역)_04.관로공_01.관로공(주간-1구역)_03.관로공 7" xfId="39267"/>
    <cellStyle name="_적격(화산) _04.관로공(C구역)_04.관로공_01.관로공(주간-1구역)_03.관로공 8" xfId="39268"/>
    <cellStyle name="_적격(화산) _04.관로공(C구역)_04.관로공_01.관로공(주간-1구역)_관로공BOQ" xfId="8287"/>
    <cellStyle name="_적격(화산) _04.관로공(C구역)_04.관로공_01.관로공(주간-1구역)_관로공BOQ 2" xfId="39269"/>
    <cellStyle name="_적격(화산) _04.관로공(C구역)_04.관로공_01.관로공(주간-1구역)_관로공BOQ 3" xfId="39270"/>
    <cellStyle name="_적격(화산) _04.관로공(C구역)_04.관로공_01.관로공(주간-1구역)_관로공BOQ 4" xfId="39271"/>
    <cellStyle name="_적격(화산) _04.관로공(C구역)_04.관로공_01.관로공(주간-1구역)_관로공BOQ 5" xfId="39272"/>
    <cellStyle name="_적격(화산) _04.관로공(C구역)_04.관로공_01.관로공(주간-1구역)_관로공BOQ 6" xfId="39273"/>
    <cellStyle name="_적격(화산) _04.관로공(C구역)_04.관로공_01.관로공(주간-1구역)_관로공BOQ 7" xfId="39274"/>
    <cellStyle name="_적격(화산) _04.관로공(C구역)_04.관로공_01.관로공(주간-1구역)_관로공BOQ 8" xfId="39275"/>
    <cellStyle name="_적격(화산) _04.관로공(C구역)_04.관로공_01.관로공(주간-1구역)_관로수량집계" xfId="8288"/>
    <cellStyle name="_적격(화산) _04.관로공(C구역)_04.관로공_01.관로공(주간-1구역)_관로수량집계 2" xfId="39276"/>
    <cellStyle name="_적격(화산) _04.관로공(C구역)_04.관로공_01.관로공(주간-1구역)_관로수량집계 3" xfId="39277"/>
    <cellStyle name="_적격(화산) _04.관로공(C구역)_04.관로공_01.관로공(주간-1구역)_관로수량집계 4" xfId="39278"/>
    <cellStyle name="_적격(화산) _04.관로공(C구역)_04.관로공_01.관로공(주간-1구역)_관로수량집계 5" xfId="39279"/>
    <cellStyle name="_적격(화산) _04.관로공(C구역)_04.관로공_01.관로공(주간-1구역)_관로수량집계 6" xfId="39280"/>
    <cellStyle name="_적격(화산) _04.관로공(C구역)_04.관로공_01.관로공(주간-1구역)_관로수량집계 7" xfId="39281"/>
    <cellStyle name="_적격(화산) _04.관로공(C구역)_04.관로공_01.관로공(주간-1구역)_관로수량집계 8" xfId="39282"/>
    <cellStyle name="_적격(화산) _04.관로공(C구역)_04.관로공_01.관로공(주간-1구역)_내역적용수량" xfId="8289"/>
    <cellStyle name="_적격(화산) _04.관로공(C구역)_04.관로공_01.관로공(주간-1구역)_내역적용수량 2" xfId="39283"/>
    <cellStyle name="_적격(화산) _04.관로공(C구역)_04.관로공_01.관로공(주간-1구역)_내역적용수량 3" xfId="39284"/>
    <cellStyle name="_적격(화산) _04.관로공(C구역)_04.관로공_01.관로공(주간-1구역)_내역적용수량 4" xfId="39285"/>
    <cellStyle name="_적격(화산) _04.관로공(C구역)_04.관로공_01.관로공(주간-1구역)_내역적용수량 5" xfId="39286"/>
    <cellStyle name="_적격(화산) _04.관로공(C구역)_04.관로공_01.관로공(주간-1구역)_내역적용수량 6" xfId="39287"/>
    <cellStyle name="_적격(화산) _04.관로공(C구역)_04.관로공_01.관로공(주간-1구역)_내역적용수량 7" xfId="39288"/>
    <cellStyle name="_적격(화산) _04.관로공(C구역)_04.관로공_01.관로공(주간-1구역)_내역적용수량 8" xfId="39289"/>
    <cellStyle name="_적격(화산) _04.관로공(C구역)_04.관로공_04.관로공" xfId="8290"/>
    <cellStyle name="_적격(화산) _04.관로공(C구역)_04.관로공_04.관로공 2" xfId="8291"/>
    <cellStyle name="_적격(화산) _04.관로공(C구역)_04.관로공_04.관로공 3" xfId="39290"/>
    <cellStyle name="_적격(화산) _04.관로공(C구역)_04.관로공_04.관로공 4" xfId="39291"/>
    <cellStyle name="_적격(화산) _04.관로공(C구역)_04.관로공_04.관로공 5" xfId="39292"/>
    <cellStyle name="_적격(화산) _04.관로공(C구역)_04.관로공_04.관로공 6" xfId="39293"/>
    <cellStyle name="_적격(화산) _04.관로공(C구역)_04.관로공_04.관로공 7" xfId="39294"/>
    <cellStyle name="_적격(화산) _04.관로공(C구역)_04.관로공_04.관로공 8" xfId="39295"/>
    <cellStyle name="_적격(화산) _04.관로공(C구역)_04.관로공_04.관로공(양마단지)" xfId="8292"/>
    <cellStyle name="_적격(화산) _04.관로공(C구역)_04.관로공_04.관로공(양마단지) 2" xfId="39296"/>
    <cellStyle name="_적격(화산) _04.관로공(C구역)_04.관로공_04.관로공(양마단지) 3" xfId="39297"/>
    <cellStyle name="_적격(화산) _04.관로공(C구역)_04.관로공_04.관로공(양마단지) 4" xfId="39298"/>
    <cellStyle name="_적격(화산) _04.관로공(C구역)_04.관로공_04.관로공(양마단지) 5" xfId="39299"/>
    <cellStyle name="_적격(화산) _04.관로공(C구역)_04.관로공_04.관로공(양마단지) 6" xfId="39300"/>
    <cellStyle name="_적격(화산) _04.관로공(C구역)_04.관로공_04.관로공(양마단지) 7" xfId="39301"/>
    <cellStyle name="_적격(화산) _04.관로공(C구역)_04.관로공_04.관로공(양마단지) 8" xfId="39302"/>
    <cellStyle name="_적격(화산) _04.관로공(C구역)_04.관로공_04.관로공(양마단지)_013.관로공(일과)" xfId="8293"/>
    <cellStyle name="_적격(화산) _04.관로공(C구역)_04.관로공_04.관로공(양마단지)_013.관로공(일과) 2" xfId="39303"/>
    <cellStyle name="_적격(화산) _04.관로공(C구역)_04.관로공_04.관로공(양마단지)_013.관로공(일과) 3" xfId="39304"/>
    <cellStyle name="_적격(화산) _04.관로공(C구역)_04.관로공_04.관로공(양마단지)_013.관로공(일과) 4" xfId="39305"/>
    <cellStyle name="_적격(화산) _04.관로공(C구역)_04.관로공_04.관로공(양마단지)_013.관로공(일과) 5" xfId="39306"/>
    <cellStyle name="_적격(화산) _04.관로공(C구역)_04.관로공_04.관로공(양마단지)_013.관로공(일과) 6" xfId="39307"/>
    <cellStyle name="_적격(화산) _04.관로공(C구역)_04.관로공_04.관로공(양마단지)_013.관로공(일과) 7" xfId="39308"/>
    <cellStyle name="_적격(화산) _04.관로공(C구역)_04.관로공_04.관로공(양마단지)_013.관로공(일과) 8" xfId="39309"/>
    <cellStyle name="_적격(화산) _04.관로공(C구역)_04.관로공_04.관로공(양마단지)_013.관로공(화순)" xfId="8294"/>
    <cellStyle name="_적격(화산) _04.관로공(C구역)_04.관로공_04.관로공(양마단지)_013.관로공(화순) 2" xfId="39310"/>
    <cellStyle name="_적격(화산) _04.관로공(C구역)_04.관로공_04.관로공(양마단지)_013.관로공(화순) 3" xfId="39311"/>
    <cellStyle name="_적격(화산) _04.관로공(C구역)_04.관로공_04.관로공(양마단지)_013.관로공(화순) 4" xfId="39312"/>
    <cellStyle name="_적격(화산) _04.관로공(C구역)_04.관로공_04.관로공(양마단지)_013.관로공(화순) 5" xfId="39313"/>
    <cellStyle name="_적격(화산) _04.관로공(C구역)_04.관로공_04.관로공(양마단지)_013.관로공(화순) 6" xfId="39314"/>
    <cellStyle name="_적격(화산) _04.관로공(C구역)_04.관로공_04.관로공(양마단지)_013.관로공(화순) 7" xfId="39315"/>
    <cellStyle name="_적격(화산) _04.관로공(C구역)_04.관로공_04.관로공(양마단지)_013.관로공(화순) 8" xfId="39316"/>
    <cellStyle name="_적격(화산) _04.관로공(C구역)_04.관로공_04.관로공(양마단지)_03.관로공" xfId="8295"/>
    <cellStyle name="_적격(화산) _04.관로공(C구역)_04.관로공_04.관로공(양마단지)_03.관로공 2" xfId="39317"/>
    <cellStyle name="_적격(화산) _04.관로공(C구역)_04.관로공_04.관로공(양마단지)_03.관로공 3" xfId="39318"/>
    <cellStyle name="_적격(화산) _04.관로공(C구역)_04.관로공_04.관로공(양마단지)_03.관로공 4" xfId="39319"/>
    <cellStyle name="_적격(화산) _04.관로공(C구역)_04.관로공_04.관로공(양마단지)_03.관로공 5" xfId="39320"/>
    <cellStyle name="_적격(화산) _04.관로공(C구역)_04.관로공_04.관로공(양마단지)_03.관로공 6" xfId="39321"/>
    <cellStyle name="_적격(화산) _04.관로공(C구역)_04.관로공_04.관로공(양마단지)_03.관로공 7" xfId="39322"/>
    <cellStyle name="_적격(화산) _04.관로공(C구역)_04.관로공_04.관로공(양마단지)_03.관로공 8" xfId="39323"/>
    <cellStyle name="_적격(화산) _04.관로공(C구역)_04.관로공_04.관로공(양마단지)_관로공BOQ" xfId="8296"/>
    <cellStyle name="_적격(화산) _04.관로공(C구역)_04.관로공_04.관로공(양마단지)_관로공BOQ 2" xfId="39324"/>
    <cellStyle name="_적격(화산) _04.관로공(C구역)_04.관로공_04.관로공(양마단지)_관로공BOQ 3" xfId="39325"/>
    <cellStyle name="_적격(화산) _04.관로공(C구역)_04.관로공_04.관로공(양마단지)_관로공BOQ 4" xfId="39326"/>
    <cellStyle name="_적격(화산) _04.관로공(C구역)_04.관로공_04.관로공(양마단지)_관로공BOQ 5" xfId="39327"/>
    <cellStyle name="_적격(화산) _04.관로공(C구역)_04.관로공_04.관로공(양마단지)_관로공BOQ 6" xfId="39328"/>
    <cellStyle name="_적격(화산) _04.관로공(C구역)_04.관로공_04.관로공(양마단지)_관로공BOQ 7" xfId="39329"/>
    <cellStyle name="_적격(화산) _04.관로공(C구역)_04.관로공_04.관로공(양마단지)_관로공BOQ 8" xfId="39330"/>
    <cellStyle name="_적격(화산) _04.관로공(C구역)_04.관로공_04.관로공(양마단지)_관로수량집계" xfId="8297"/>
    <cellStyle name="_적격(화산) _04.관로공(C구역)_04.관로공_04.관로공(양마단지)_관로수량집계 2" xfId="39331"/>
    <cellStyle name="_적격(화산) _04.관로공(C구역)_04.관로공_04.관로공(양마단지)_관로수량집계 3" xfId="39332"/>
    <cellStyle name="_적격(화산) _04.관로공(C구역)_04.관로공_04.관로공(양마단지)_관로수량집계 4" xfId="39333"/>
    <cellStyle name="_적격(화산) _04.관로공(C구역)_04.관로공_04.관로공(양마단지)_관로수량집계 5" xfId="39334"/>
    <cellStyle name="_적격(화산) _04.관로공(C구역)_04.관로공_04.관로공(양마단지)_관로수량집계 6" xfId="39335"/>
    <cellStyle name="_적격(화산) _04.관로공(C구역)_04.관로공_04.관로공(양마단지)_관로수량집계 7" xfId="39336"/>
    <cellStyle name="_적격(화산) _04.관로공(C구역)_04.관로공_04.관로공(양마단지)_관로수량집계 8" xfId="39337"/>
    <cellStyle name="_적격(화산) _04.관로공(C구역)_04.관로공_04.관로공(양마단지)_내역적용수량" xfId="8298"/>
    <cellStyle name="_적격(화산) _04.관로공(C구역)_04.관로공_04.관로공(양마단지)_내역적용수량 2" xfId="39338"/>
    <cellStyle name="_적격(화산) _04.관로공(C구역)_04.관로공_04.관로공(양마단지)_내역적용수량 3" xfId="39339"/>
    <cellStyle name="_적격(화산) _04.관로공(C구역)_04.관로공_04.관로공(양마단지)_내역적용수량 4" xfId="39340"/>
    <cellStyle name="_적격(화산) _04.관로공(C구역)_04.관로공_04.관로공(양마단지)_내역적용수량 5" xfId="39341"/>
    <cellStyle name="_적격(화산) _04.관로공(C구역)_04.관로공_04.관로공(양마단지)_내역적용수량 6" xfId="39342"/>
    <cellStyle name="_적격(화산) _04.관로공(C구역)_04.관로공_04.관로공(양마단지)_내역적용수량 7" xfId="39343"/>
    <cellStyle name="_적격(화산) _04.관로공(C구역)_04.관로공_04.관로공(양마단지)_내역적용수량 8" xfId="39344"/>
    <cellStyle name="_적격(화산) _04.관로공(C구역)_04.관로공_04.관로공_00.배수설비공" xfId="8299"/>
    <cellStyle name="_적격(화산) _04.관로공(C구역)_04.관로공_04.관로공_00.배수설비공 2" xfId="39345"/>
    <cellStyle name="_적격(화산) _04.관로공(C구역)_04.관로공_04.관로공_00.배수설비공 3" xfId="39346"/>
    <cellStyle name="_적격(화산) _04.관로공(C구역)_04.관로공_04.관로공_00.배수설비공 4" xfId="39347"/>
    <cellStyle name="_적격(화산) _04.관로공(C구역)_04.관로공_04.관로공_00.배수설비공 5" xfId="39348"/>
    <cellStyle name="_적격(화산) _04.관로공(C구역)_04.관로공_04.관로공_00.배수설비공 6" xfId="39349"/>
    <cellStyle name="_적격(화산) _04.관로공(C구역)_04.관로공_04.관로공_00.배수설비공 7" xfId="39350"/>
    <cellStyle name="_적격(화산) _04.관로공(C구역)_04.관로공_04.관로공_00.배수설비공 8" xfId="39351"/>
    <cellStyle name="_적격(화산) _04.관로공(C구역)_04.관로공_04.관로공_013.관로공(일과)" xfId="8300"/>
    <cellStyle name="_적격(화산) _04.관로공(C구역)_04.관로공_04.관로공_013.관로공(일과) 2" xfId="39352"/>
    <cellStyle name="_적격(화산) _04.관로공(C구역)_04.관로공_04.관로공_013.관로공(일과) 3" xfId="39353"/>
    <cellStyle name="_적격(화산) _04.관로공(C구역)_04.관로공_04.관로공_013.관로공(일과) 4" xfId="39354"/>
    <cellStyle name="_적격(화산) _04.관로공(C구역)_04.관로공_04.관로공_013.관로공(일과) 5" xfId="39355"/>
    <cellStyle name="_적격(화산) _04.관로공(C구역)_04.관로공_04.관로공_013.관로공(일과) 6" xfId="39356"/>
    <cellStyle name="_적격(화산) _04.관로공(C구역)_04.관로공_04.관로공_013.관로공(일과) 7" xfId="39357"/>
    <cellStyle name="_적격(화산) _04.관로공(C구역)_04.관로공_04.관로공_013.관로공(일과) 8" xfId="39358"/>
    <cellStyle name="_적격(화산) _04.관로공(C구역)_04.관로공_04.관로공_013.관로공(화순)" xfId="8301"/>
    <cellStyle name="_적격(화산) _04.관로공(C구역)_04.관로공_04.관로공_013.관로공(화순) 2" xfId="39359"/>
    <cellStyle name="_적격(화산) _04.관로공(C구역)_04.관로공_04.관로공_013.관로공(화순) 3" xfId="39360"/>
    <cellStyle name="_적격(화산) _04.관로공(C구역)_04.관로공_04.관로공_013.관로공(화순) 4" xfId="39361"/>
    <cellStyle name="_적격(화산) _04.관로공(C구역)_04.관로공_04.관로공_013.관로공(화순) 5" xfId="39362"/>
    <cellStyle name="_적격(화산) _04.관로공(C구역)_04.관로공_04.관로공_013.관로공(화순) 6" xfId="39363"/>
    <cellStyle name="_적격(화산) _04.관로공(C구역)_04.관로공_04.관로공_013.관로공(화순) 7" xfId="39364"/>
    <cellStyle name="_적격(화산) _04.관로공(C구역)_04.관로공_04.관로공_013.관로공(화순) 8" xfId="39365"/>
    <cellStyle name="_적격(화산) _04.관로공(C구역)_04.관로공_04.관로공_02.토공" xfId="8302"/>
    <cellStyle name="_적격(화산) _04.관로공(C구역)_04.관로공_04.관로공_02.토공 2" xfId="39366"/>
    <cellStyle name="_적격(화산) _04.관로공(C구역)_04.관로공_04.관로공_02.토공 3" xfId="39367"/>
    <cellStyle name="_적격(화산) _04.관로공(C구역)_04.관로공_04.관로공_02.토공 4" xfId="39368"/>
    <cellStyle name="_적격(화산) _04.관로공(C구역)_04.관로공_04.관로공_02.토공 5" xfId="39369"/>
    <cellStyle name="_적격(화산) _04.관로공(C구역)_04.관로공_04.관로공_02.토공 6" xfId="39370"/>
    <cellStyle name="_적격(화산) _04.관로공(C구역)_04.관로공_04.관로공_02.토공 7" xfId="39371"/>
    <cellStyle name="_적격(화산) _04.관로공(C구역)_04.관로공_04.관로공_02.토공 8" xfId="39372"/>
    <cellStyle name="_적격(화산) _04.관로공(C구역)_04.관로공_04.관로공_03.관로공" xfId="8303"/>
    <cellStyle name="_적격(화산) _04.관로공(C구역)_04.관로공_04.관로공_03.관로공 2" xfId="39373"/>
    <cellStyle name="_적격(화산) _04.관로공(C구역)_04.관로공_04.관로공_03.관로공 3" xfId="39374"/>
    <cellStyle name="_적격(화산) _04.관로공(C구역)_04.관로공_04.관로공_03.관로공 4" xfId="39375"/>
    <cellStyle name="_적격(화산) _04.관로공(C구역)_04.관로공_04.관로공_03.관로공 5" xfId="39376"/>
    <cellStyle name="_적격(화산) _04.관로공(C구역)_04.관로공_04.관로공_03.관로공 6" xfId="39377"/>
    <cellStyle name="_적격(화산) _04.관로공(C구역)_04.관로공_04.관로공_03.관로공 7" xfId="39378"/>
    <cellStyle name="_적격(화산) _04.관로공(C구역)_04.관로공_04.관로공_03.관로공 8" xfId="39379"/>
    <cellStyle name="_적격(화산) _04.관로공(C구역)_04.관로공_04.관로공_관로공BOQ" xfId="8304"/>
    <cellStyle name="_적격(화산) _04.관로공(C구역)_04.관로공_04.관로공_관로공BOQ 2" xfId="39380"/>
    <cellStyle name="_적격(화산) _04.관로공(C구역)_04.관로공_04.관로공_관로공BOQ 3" xfId="39381"/>
    <cellStyle name="_적격(화산) _04.관로공(C구역)_04.관로공_04.관로공_관로공BOQ 4" xfId="39382"/>
    <cellStyle name="_적격(화산) _04.관로공(C구역)_04.관로공_04.관로공_관로공BOQ 5" xfId="39383"/>
    <cellStyle name="_적격(화산) _04.관로공(C구역)_04.관로공_04.관로공_관로공BOQ 6" xfId="39384"/>
    <cellStyle name="_적격(화산) _04.관로공(C구역)_04.관로공_04.관로공_관로공BOQ 7" xfId="39385"/>
    <cellStyle name="_적격(화산) _04.관로공(C구역)_04.관로공_04.관로공_관로공BOQ 8" xfId="39386"/>
    <cellStyle name="_적격(화산) _04.관로공(C구역)_04.관로공_04.관로공_관로수량집계" xfId="8305"/>
    <cellStyle name="_적격(화산) _04.관로공(C구역)_04.관로공_04.관로공_관로수량집계 2" xfId="39387"/>
    <cellStyle name="_적격(화산) _04.관로공(C구역)_04.관로공_04.관로공_관로수량집계 3" xfId="39388"/>
    <cellStyle name="_적격(화산) _04.관로공(C구역)_04.관로공_04.관로공_관로수량집계 4" xfId="39389"/>
    <cellStyle name="_적격(화산) _04.관로공(C구역)_04.관로공_04.관로공_관로수량집계 5" xfId="39390"/>
    <cellStyle name="_적격(화산) _04.관로공(C구역)_04.관로공_04.관로공_관로수량집계 6" xfId="39391"/>
    <cellStyle name="_적격(화산) _04.관로공(C구역)_04.관로공_04.관로공_관로수량집계 7" xfId="39392"/>
    <cellStyle name="_적격(화산) _04.관로공(C구역)_04.관로공_04.관로공_관로수량집계 8" xfId="39393"/>
    <cellStyle name="_적격(화산) _04.관로공(C구역)_04.관로공_04.관로공_내역적용수량" xfId="8306"/>
    <cellStyle name="_적격(화산) _04.관로공(C구역)_04.관로공_04.관로공_내역적용수량 2" xfId="39394"/>
    <cellStyle name="_적격(화산) _04.관로공(C구역)_04.관로공_04.관로공_내역적용수량 3" xfId="39395"/>
    <cellStyle name="_적격(화산) _04.관로공(C구역)_04.관로공_04.관로공_내역적용수량 4" xfId="39396"/>
    <cellStyle name="_적격(화산) _04.관로공(C구역)_04.관로공_04.관로공_내역적용수량 5" xfId="39397"/>
    <cellStyle name="_적격(화산) _04.관로공(C구역)_04.관로공_04.관로공_내역적용수량 6" xfId="39398"/>
    <cellStyle name="_적격(화산) _04.관로공(C구역)_04.관로공_04.관로공_내역적용수량 7" xfId="39399"/>
    <cellStyle name="_적격(화산) _04.관로공(C구역)_04.관로공_04.관로공_내역적용수량 8" xfId="39400"/>
    <cellStyle name="_적격(화산) _04.관로공(C구역)_041.부대공(화순)" xfId="8307"/>
    <cellStyle name="_적격(화산) _04.관로공(C구역)_041.부대공(화순) 2" xfId="39401"/>
    <cellStyle name="_적격(화산) _04.관로공(C구역)_041.부대공(화순) 3" xfId="39402"/>
    <cellStyle name="_적격(화산) _04.관로공(C구역)_041.부대공(화순) 4" xfId="39403"/>
    <cellStyle name="_적격(화산) _04.관로공(C구역)_041.부대공(화순) 5" xfId="39404"/>
    <cellStyle name="_적격(화산) _04.관로공(C구역)_041.부대공(화순) 6" xfId="39405"/>
    <cellStyle name="_적격(화산) _04.관로공(C구역)_041.부대공(화순) 7" xfId="39406"/>
    <cellStyle name="_적격(화산) _04.관로공(C구역)_041.부대공(화순) 8" xfId="39407"/>
    <cellStyle name="_적격(화산) _04.관로공(C구역)_관로공BOQ" xfId="8308"/>
    <cellStyle name="_적격(화산) _04.관로공(C구역)_관로공BOQ 2" xfId="39408"/>
    <cellStyle name="_적격(화산) _04.관로공(C구역)_관로공BOQ 3" xfId="39409"/>
    <cellStyle name="_적격(화산) _04.관로공(C구역)_관로공BOQ 4" xfId="39410"/>
    <cellStyle name="_적격(화산) _04.관로공(C구역)_관로공BOQ 5" xfId="39411"/>
    <cellStyle name="_적격(화산) _04.관로공(C구역)_관로공BOQ 6" xfId="39412"/>
    <cellStyle name="_적격(화산) _04.관로공(C구역)_관로공BOQ 7" xfId="39413"/>
    <cellStyle name="_적격(화산) _04.관로공(C구역)_관로공BOQ 8" xfId="39414"/>
    <cellStyle name="_적격(화산) _04.관로공(C구역)_관로수량집계" xfId="8309"/>
    <cellStyle name="_적격(화산) _04.관로공(C구역)_관로수량집계 2" xfId="39415"/>
    <cellStyle name="_적격(화산) _04.관로공(C구역)_관로수량집계 3" xfId="39416"/>
    <cellStyle name="_적격(화산) _04.관로공(C구역)_관로수량집계 4" xfId="39417"/>
    <cellStyle name="_적격(화산) _04.관로공(C구역)_관로수량집계 5" xfId="39418"/>
    <cellStyle name="_적격(화산) _04.관로공(C구역)_관로수량집계 6" xfId="39419"/>
    <cellStyle name="_적격(화산) _04.관로공(C구역)_관로수량집계 7" xfId="39420"/>
    <cellStyle name="_적격(화산) _04.관로공(C구역)_관로수량집계 8" xfId="39421"/>
    <cellStyle name="_적격(화산) _04.관로공(C구역)_내역적용수량" xfId="8310"/>
    <cellStyle name="_적격(화산) _04.관로공(C구역)_내역적용수량 2" xfId="39422"/>
    <cellStyle name="_적격(화산) _04.관로공(C구역)_내역적용수량 3" xfId="39423"/>
    <cellStyle name="_적격(화산) _04.관로공(C구역)_내역적용수량 4" xfId="39424"/>
    <cellStyle name="_적격(화산) _04.관로공(C구역)_내역적용수량 5" xfId="39425"/>
    <cellStyle name="_적격(화산) _04.관로공(C구역)_내역적용수량 6" xfId="39426"/>
    <cellStyle name="_적격(화산) _04.관로공(C구역)_내역적용수량 7" xfId="39427"/>
    <cellStyle name="_적격(화산) _04.관로공(C구역)_내역적용수량 8" xfId="39428"/>
    <cellStyle name="_적격(화산) _04.관로공(D구역)" xfId="8311"/>
    <cellStyle name="_적격(화산) _04.관로공(D구역) 2" xfId="8312"/>
    <cellStyle name="_적격(화산) _04.관로공(D구역) 3" xfId="39429"/>
    <cellStyle name="_적격(화산) _04.관로공(D구역) 4" xfId="39430"/>
    <cellStyle name="_적격(화산) _04.관로공(D구역) 5" xfId="39431"/>
    <cellStyle name="_적격(화산) _04.관로공(D구역) 6" xfId="39432"/>
    <cellStyle name="_적격(화산) _04.관로공(D구역) 7" xfId="39433"/>
    <cellStyle name="_적격(화산) _04.관로공(D구역) 8" xfId="39434"/>
    <cellStyle name="_적격(화산) _04.관로공(D구역)_00.배수설비공" xfId="8313"/>
    <cellStyle name="_적격(화산) _04.관로공(D구역)_00.배수설비공 2" xfId="39435"/>
    <cellStyle name="_적격(화산) _04.관로공(D구역)_00.배수설비공 3" xfId="39436"/>
    <cellStyle name="_적격(화산) _04.관로공(D구역)_00.배수설비공 4" xfId="39437"/>
    <cellStyle name="_적격(화산) _04.관로공(D구역)_00.배수설비공 5" xfId="39438"/>
    <cellStyle name="_적격(화산) _04.관로공(D구역)_00.배수설비공 6" xfId="39439"/>
    <cellStyle name="_적격(화산) _04.관로공(D구역)_00.배수설비공 7" xfId="39440"/>
    <cellStyle name="_적격(화산) _04.관로공(D구역)_00.배수설비공 8" xfId="39441"/>
    <cellStyle name="_적격(화산) _04.관로공(D구역)_01.가정배수관" xfId="8314"/>
    <cellStyle name="_적격(화산) _04.관로공(D구역)_01.가정배수관 2" xfId="39442"/>
    <cellStyle name="_적격(화산) _04.관로공(D구역)_01.가정배수관 3" xfId="39443"/>
    <cellStyle name="_적격(화산) _04.관로공(D구역)_01.가정배수관 4" xfId="39444"/>
    <cellStyle name="_적격(화산) _04.관로공(D구역)_01.가정배수관 5" xfId="39445"/>
    <cellStyle name="_적격(화산) _04.관로공(D구역)_01.가정배수관 6" xfId="39446"/>
    <cellStyle name="_적격(화산) _04.관로공(D구역)_01.가정배수관 7" xfId="39447"/>
    <cellStyle name="_적격(화산) _04.관로공(D구역)_01.가정배수관 8" xfId="39448"/>
    <cellStyle name="_적격(화산) _04.관로공(D구역)_01.맨홀공(1-1공구)" xfId="8315"/>
    <cellStyle name="_적격(화산) _04.관로공(D구역)_01.맨홀공(1-1공구) 2" xfId="39449"/>
    <cellStyle name="_적격(화산) _04.관로공(D구역)_01.맨홀공(1-1공구) 3" xfId="39450"/>
    <cellStyle name="_적격(화산) _04.관로공(D구역)_01.맨홀공(1-1공구) 4" xfId="39451"/>
    <cellStyle name="_적격(화산) _04.관로공(D구역)_01.맨홀공(1-1공구) 5" xfId="39452"/>
    <cellStyle name="_적격(화산) _04.관로공(D구역)_01.맨홀공(1-1공구) 6" xfId="39453"/>
    <cellStyle name="_적격(화산) _04.관로공(D구역)_01.맨홀공(1-1공구) 7" xfId="39454"/>
    <cellStyle name="_적격(화산) _04.관로공(D구역)_01.맨홀공(1-1공구) 8" xfId="39455"/>
    <cellStyle name="_적격(화산) _04.관로공(D구역)_013.관로공(일과)" xfId="8316"/>
    <cellStyle name="_적격(화산) _04.관로공(D구역)_013.관로공(일과) 2" xfId="39456"/>
    <cellStyle name="_적격(화산) _04.관로공(D구역)_013.관로공(일과) 3" xfId="39457"/>
    <cellStyle name="_적격(화산) _04.관로공(D구역)_013.관로공(일과) 4" xfId="39458"/>
    <cellStyle name="_적격(화산) _04.관로공(D구역)_013.관로공(일과) 5" xfId="39459"/>
    <cellStyle name="_적격(화산) _04.관로공(D구역)_013.관로공(일과) 6" xfId="39460"/>
    <cellStyle name="_적격(화산) _04.관로공(D구역)_013.관로공(일과) 7" xfId="39461"/>
    <cellStyle name="_적격(화산) _04.관로공(D구역)_013.관로공(일과) 8" xfId="39462"/>
    <cellStyle name="_적격(화산) _04.관로공(D구역)_013.관로공(화순)" xfId="8317"/>
    <cellStyle name="_적격(화산) _04.관로공(D구역)_013.관로공(화순) 2" xfId="39463"/>
    <cellStyle name="_적격(화산) _04.관로공(D구역)_013.관로공(화순) 3" xfId="39464"/>
    <cellStyle name="_적격(화산) _04.관로공(D구역)_013.관로공(화순) 4" xfId="39465"/>
    <cellStyle name="_적격(화산) _04.관로공(D구역)_013.관로공(화순) 5" xfId="39466"/>
    <cellStyle name="_적격(화산) _04.관로공(D구역)_013.관로공(화순) 6" xfId="39467"/>
    <cellStyle name="_적격(화산) _04.관로공(D구역)_013.관로공(화순) 7" xfId="39468"/>
    <cellStyle name="_적격(화산) _04.관로공(D구역)_013.관로공(화순) 8" xfId="39469"/>
    <cellStyle name="_적격(화산) _04.관로공(D구역)_017.포장공(하모)" xfId="8318"/>
    <cellStyle name="_적격(화산) _04.관로공(D구역)_017.포장공(하모) 2" xfId="39470"/>
    <cellStyle name="_적격(화산) _04.관로공(D구역)_017.포장공(하모) 3" xfId="39471"/>
    <cellStyle name="_적격(화산) _04.관로공(D구역)_017.포장공(하모) 4" xfId="39472"/>
    <cellStyle name="_적격(화산) _04.관로공(D구역)_017.포장공(하모) 5" xfId="39473"/>
    <cellStyle name="_적격(화산) _04.관로공(D구역)_017.포장공(하모) 6" xfId="39474"/>
    <cellStyle name="_적격(화산) _04.관로공(D구역)_017.포장공(하모) 7" xfId="39475"/>
    <cellStyle name="_적격(화산) _04.관로공(D구역)_017.포장공(하모) 8" xfId="39476"/>
    <cellStyle name="_적격(화산) _04.관로공(D구역)_02.오수연결관" xfId="8319"/>
    <cellStyle name="_적격(화산) _04.관로공(D구역)_02.오수연결관 2" xfId="39477"/>
    <cellStyle name="_적격(화산) _04.관로공(D구역)_02.오수연결관 3" xfId="39478"/>
    <cellStyle name="_적격(화산) _04.관로공(D구역)_02.오수연결관 4" xfId="39479"/>
    <cellStyle name="_적격(화산) _04.관로공(D구역)_02.오수연결관 5" xfId="39480"/>
    <cellStyle name="_적격(화산) _04.관로공(D구역)_02.오수연결관 6" xfId="39481"/>
    <cellStyle name="_적격(화산) _04.관로공(D구역)_02.오수연결관 7" xfId="39482"/>
    <cellStyle name="_적격(화산) _04.관로공(D구역)_02.오수연결관 8" xfId="39483"/>
    <cellStyle name="_적격(화산) _04.관로공(D구역)_02.오수연결관공" xfId="8320"/>
    <cellStyle name="_적격(화산) _04.관로공(D구역)_02.오수연결관공 2" xfId="39484"/>
    <cellStyle name="_적격(화산) _04.관로공(D구역)_02.오수연결관공 3" xfId="39485"/>
    <cellStyle name="_적격(화산) _04.관로공(D구역)_02.오수연결관공 4" xfId="39486"/>
    <cellStyle name="_적격(화산) _04.관로공(D구역)_02.오수연결관공 5" xfId="39487"/>
    <cellStyle name="_적격(화산) _04.관로공(D구역)_02.오수연결관공 6" xfId="39488"/>
    <cellStyle name="_적격(화산) _04.관로공(D구역)_02.오수연결관공 7" xfId="39489"/>
    <cellStyle name="_적격(화산) _04.관로공(D구역)_02.오수연결관공 8" xfId="39490"/>
    <cellStyle name="_적격(화산) _04.관로공(D구역)_02.토공" xfId="8321"/>
    <cellStyle name="_적격(화산) _04.관로공(D구역)_02.토공 2" xfId="39491"/>
    <cellStyle name="_적격(화산) _04.관로공(D구역)_02.토공 3" xfId="39492"/>
    <cellStyle name="_적격(화산) _04.관로공(D구역)_02.토공 4" xfId="39493"/>
    <cellStyle name="_적격(화산) _04.관로공(D구역)_02.토공 5" xfId="39494"/>
    <cellStyle name="_적격(화산) _04.관로공(D구역)_02.토공 6" xfId="39495"/>
    <cellStyle name="_적격(화산) _04.관로공(D구역)_02.토공 7" xfId="39496"/>
    <cellStyle name="_적격(화산) _04.관로공(D구역)_02.토공 8" xfId="39497"/>
    <cellStyle name="_적격(화산) _04.관로공(D구역)_03.관로공" xfId="8322"/>
    <cellStyle name="_적격(화산) _04.관로공(D구역)_03.관로공 2" xfId="39498"/>
    <cellStyle name="_적격(화산) _04.관로공(D구역)_03.관로공 3" xfId="39499"/>
    <cellStyle name="_적격(화산) _04.관로공(D구역)_03.관로공 4" xfId="39500"/>
    <cellStyle name="_적격(화산) _04.관로공(D구역)_03.관로공 5" xfId="39501"/>
    <cellStyle name="_적격(화산) _04.관로공(D구역)_03.관로공 6" xfId="39502"/>
    <cellStyle name="_적격(화산) _04.관로공(D구역)_03.관로공 7" xfId="39503"/>
    <cellStyle name="_적격(화산) _04.관로공(D구역)_03.관로공 8" xfId="39504"/>
    <cellStyle name="_적격(화산) _04.관로공(D구역)_032.가정배수관" xfId="8323"/>
    <cellStyle name="_적격(화산) _04.관로공(D구역)_032.가정배수관 2" xfId="39505"/>
    <cellStyle name="_적격(화산) _04.관로공(D구역)_032.가정배수관 3" xfId="39506"/>
    <cellStyle name="_적격(화산) _04.관로공(D구역)_032.가정배수관 4" xfId="39507"/>
    <cellStyle name="_적격(화산) _04.관로공(D구역)_032.가정배수관 5" xfId="39508"/>
    <cellStyle name="_적격(화산) _04.관로공(D구역)_032.가정배수관 6" xfId="39509"/>
    <cellStyle name="_적격(화산) _04.관로공(D구역)_032.가정배수관 7" xfId="39510"/>
    <cellStyle name="_적격(화산) _04.관로공(D구역)_032.가정배수관 8" xfId="39511"/>
    <cellStyle name="_적격(화산) _04.관로공(D구역)_033.오수연결관(영락)" xfId="8324"/>
    <cellStyle name="_적격(화산) _04.관로공(D구역)_033.오수연결관(영락) 2" xfId="39512"/>
    <cellStyle name="_적격(화산) _04.관로공(D구역)_033.오수연결관(영락) 3" xfId="39513"/>
    <cellStyle name="_적격(화산) _04.관로공(D구역)_033.오수연결관(영락) 4" xfId="39514"/>
    <cellStyle name="_적격(화산) _04.관로공(D구역)_033.오수연결관(영락) 5" xfId="39515"/>
    <cellStyle name="_적격(화산) _04.관로공(D구역)_033.오수연결관(영락) 6" xfId="39516"/>
    <cellStyle name="_적격(화산) _04.관로공(D구역)_033.오수연결관(영락) 7" xfId="39517"/>
    <cellStyle name="_적격(화산) _04.관로공(D구역)_033.오수연결관(영락) 8" xfId="39518"/>
    <cellStyle name="_적격(화산) _04.관로공(D구역)_033.오수연결관(일과)" xfId="8325"/>
    <cellStyle name="_적격(화산) _04.관로공(D구역)_033.오수연결관(일과) 2" xfId="39519"/>
    <cellStyle name="_적격(화산) _04.관로공(D구역)_033.오수연결관(일과) 3" xfId="39520"/>
    <cellStyle name="_적격(화산) _04.관로공(D구역)_033.오수연결관(일과) 4" xfId="39521"/>
    <cellStyle name="_적격(화산) _04.관로공(D구역)_033.오수연결관(일과) 5" xfId="39522"/>
    <cellStyle name="_적격(화산) _04.관로공(D구역)_033.오수연결관(일과) 6" xfId="39523"/>
    <cellStyle name="_적격(화산) _04.관로공(D구역)_033.오수연결관(일과) 7" xfId="39524"/>
    <cellStyle name="_적격(화산) _04.관로공(D구역)_033.오수연결관(일과) 8" xfId="39525"/>
    <cellStyle name="_적격(화산) _04.관로공(D구역)_033.오수연결관(하모)" xfId="8326"/>
    <cellStyle name="_적격(화산) _04.관로공(D구역)_033.오수연결관(하모) 2" xfId="39526"/>
    <cellStyle name="_적격(화산) _04.관로공(D구역)_033.오수연결관(하모) 3" xfId="39527"/>
    <cellStyle name="_적격(화산) _04.관로공(D구역)_033.오수연결관(하모) 4" xfId="39528"/>
    <cellStyle name="_적격(화산) _04.관로공(D구역)_033.오수연결관(하모) 5" xfId="39529"/>
    <cellStyle name="_적격(화산) _04.관로공(D구역)_033.오수연결관(하모) 6" xfId="39530"/>
    <cellStyle name="_적격(화산) _04.관로공(D구역)_033.오수연결관(하모) 7" xfId="39531"/>
    <cellStyle name="_적격(화산) _04.관로공(D구역)_033.오수연결관(하모) 8" xfId="39532"/>
    <cellStyle name="_적격(화산) _04.관로공(D구역)_033.오수연결관(화순)" xfId="8327"/>
    <cellStyle name="_적격(화산) _04.관로공(D구역)_033.오수연결관(화순) 2" xfId="39533"/>
    <cellStyle name="_적격(화산) _04.관로공(D구역)_033.오수연결관(화순) 3" xfId="39534"/>
    <cellStyle name="_적격(화산) _04.관로공(D구역)_033.오수연결관(화순) 4" xfId="39535"/>
    <cellStyle name="_적격(화산) _04.관로공(D구역)_033.오수연결관(화순) 5" xfId="39536"/>
    <cellStyle name="_적격(화산) _04.관로공(D구역)_033.오수연결관(화순) 6" xfId="39537"/>
    <cellStyle name="_적격(화산) _04.관로공(D구역)_033.오수연결관(화순) 7" xfId="39538"/>
    <cellStyle name="_적격(화산) _04.관로공(D구역)_033.오수연결관(화순) 8" xfId="39539"/>
    <cellStyle name="_적격(화산) _04.관로공(D구역)_041.부대공(화순)" xfId="8328"/>
    <cellStyle name="_적격(화산) _04.관로공(D구역)_041.부대공(화순) 2" xfId="39540"/>
    <cellStyle name="_적격(화산) _04.관로공(D구역)_041.부대공(화순) 3" xfId="39541"/>
    <cellStyle name="_적격(화산) _04.관로공(D구역)_041.부대공(화순) 4" xfId="39542"/>
    <cellStyle name="_적격(화산) _04.관로공(D구역)_041.부대공(화순) 5" xfId="39543"/>
    <cellStyle name="_적격(화산) _04.관로공(D구역)_041.부대공(화순) 6" xfId="39544"/>
    <cellStyle name="_적격(화산) _04.관로공(D구역)_041.부대공(화순) 7" xfId="39545"/>
    <cellStyle name="_적격(화산) _04.관로공(D구역)_041.부대공(화순) 8" xfId="39546"/>
    <cellStyle name="_적격(화산) _04.관로공(D구역)_관로공BOQ" xfId="8329"/>
    <cellStyle name="_적격(화산) _04.관로공(D구역)_관로공BOQ 2" xfId="39547"/>
    <cellStyle name="_적격(화산) _04.관로공(D구역)_관로공BOQ 3" xfId="39548"/>
    <cellStyle name="_적격(화산) _04.관로공(D구역)_관로공BOQ 4" xfId="39549"/>
    <cellStyle name="_적격(화산) _04.관로공(D구역)_관로공BOQ 5" xfId="39550"/>
    <cellStyle name="_적격(화산) _04.관로공(D구역)_관로공BOQ 6" xfId="39551"/>
    <cellStyle name="_적격(화산) _04.관로공(D구역)_관로공BOQ 7" xfId="39552"/>
    <cellStyle name="_적격(화산) _04.관로공(D구역)_관로공BOQ 8" xfId="39553"/>
    <cellStyle name="_적격(화산) _04.관로공(D구역)_관로수량집계" xfId="8330"/>
    <cellStyle name="_적격(화산) _04.관로공(D구역)_관로수량집계 2" xfId="39554"/>
    <cellStyle name="_적격(화산) _04.관로공(D구역)_관로수량집계 3" xfId="39555"/>
    <cellStyle name="_적격(화산) _04.관로공(D구역)_관로수량집계 4" xfId="39556"/>
    <cellStyle name="_적격(화산) _04.관로공(D구역)_관로수량집계 5" xfId="39557"/>
    <cellStyle name="_적격(화산) _04.관로공(D구역)_관로수량집계 6" xfId="39558"/>
    <cellStyle name="_적격(화산) _04.관로공(D구역)_관로수량집계 7" xfId="39559"/>
    <cellStyle name="_적격(화산) _04.관로공(D구역)_관로수량집계 8" xfId="39560"/>
    <cellStyle name="_적격(화산) _04.관로공(D구역)_내역적용수량" xfId="8331"/>
    <cellStyle name="_적격(화산) _04.관로공(D구역)_내역적용수량 2" xfId="39561"/>
    <cellStyle name="_적격(화산) _04.관로공(D구역)_내역적용수량 3" xfId="39562"/>
    <cellStyle name="_적격(화산) _04.관로공(D구역)_내역적용수량 4" xfId="39563"/>
    <cellStyle name="_적격(화산) _04.관로공(D구역)_내역적용수량 5" xfId="39564"/>
    <cellStyle name="_적격(화산) _04.관로공(D구역)_내역적용수량 6" xfId="39565"/>
    <cellStyle name="_적격(화산) _04.관로공(D구역)_내역적용수량 7" xfId="39566"/>
    <cellStyle name="_적격(화산) _04.관로공(D구역)_내역적용수량 8" xfId="39567"/>
    <cellStyle name="_적격(화산) _04.관로공(대평)" xfId="8332"/>
    <cellStyle name="_적격(화산) _04.관로공(대평) 2" xfId="8333"/>
    <cellStyle name="_적격(화산) _04.관로공(대평) 3" xfId="39568"/>
    <cellStyle name="_적격(화산) _04.관로공(대평) 4" xfId="39569"/>
    <cellStyle name="_적격(화산) _04.관로공(대평) 5" xfId="39570"/>
    <cellStyle name="_적격(화산) _04.관로공(대평) 6" xfId="39571"/>
    <cellStyle name="_적격(화산) _04.관로공(대평) 7" xfId="39572"/>
    <cellStyle name="_적격(화산) _04.관로공(대평) 8" xfId="39573"/>
    <cellStyle name="_적격(화산) _04.관로공(대평)_00.배수설비공" xfId="8334"/>
    <cellStyle name="_적격(화산) _04.관로공(대평)_00.배수설비공 2" xfId="39574"/>
    <cellStyle name="_적격(화산) _04.관로공(대평)_00.배수설비공 3" xfId="39575"/>
    <cellStyle name="_적격(화산) _04.관로공(대평)_00.배수설비공 4" xfId="39576"/>
    <cellStyle name="_적격(화산) _04.관로공(대평)_00.배수설비공 5" xfId="39577"/>
    <cellStyle name="_적격(화산) _04.관로공(대평)_00.배수설비공 6" xfId="39578"/>
    <cellStyle name="_적격(화산) _04.관로공(대평)_00.배수설비공 7" xfId="39579"/>
    <cellStyle name="_적격(화산) _04.관로공(대평)_00.배수설비공 8" xfId="39580"/>
    <cellStyle name="_적격(화산) _04.관로공(대평)_01.가정배수관" xfId="8335"/>
    <cellStyle name="_적격(화산) _04.관로공(대평)_01.가정배수관 2" xfId="39581"/>
    <cellStyle name="_적격(화산) _04.관로공(대평)_01.가정배수관 3" xfId="39582"/>
    <cellStyle name="_적격(화산) _04.관로공(대평)_01.가정배수관 4" xfId="39583"/>
    <cellStyle name="_적격(화산) _04.관로공(대평)_01.가정배수관 5" xfId="39584"/>
    <cellStyle name="_적격(화산) _04.관로공(대평)_01.가정배수관 6" xfId="39585"/>
    <cellStyle name="_적격(화산) _04.관로공(대평)_01.가정배수관 7" xfId="39586"/>
    <cellStyle name="_적격(화산) _04.관로공(대평)_01.가정배수관 8" xfId="39587"/>
    <cellStyle name="_적격(화산) _04.관로공(대평)_01.맨홀공(1-1공구)" xfId="8336"/>
    <cellStyle name="_적격(화산) _04.관로공(대평)_01.맨홀공(1-1공구) 2" xfId="39588"/>
    <cellStyle name="_적격(화산) _04.관로공(대평)_01.맨홀공(1-1공구) 3" xfId="39589"/>
    <cellStyle name="_적격(화산) _04.관로공(대평)_01.맨홀공(1-1공구) 4" xfId="39590"/>
    <cellStyle name="_적격(화산) _04.관로공(대평)_01.맨홀공(1-1공구) 5" xfId="39591"/>
    <cellStyle name="_적격(화산) _04.관로공(대평)_01.맨홀공(1-1공구) 6" xfId="39592"/>
    <cellStyle name="_적격(화산) _04.관로공(대평)_01.맨홀공(1-1공구) 7" xfId="39593"/>
    <cellStyle name="_적격(화산) _04.관로공(대평)_01.맨홀공(1-1공구) 8" xfId="39594"/>
    <cellStyle name="_적격(화산) _04.관로공(대평)_013.관로공(일과)" xfId="8337"/>
    <cellStyle name="_적격(화산) _04.관로공(대평)_013.관로공(일과) 2" xfId="39595"/>
    <cellStyle name="_적격(화산) _04.관로공(대평)_013.관로공(일과) 3" xfId="39596"/>
    <cellStyle name="_적격(화산) _04.관로공(대평)_013.관로공(일과) 4" xfId="39597"/>
    <cellStyle name="_적격(화산) _04.관로공(대평)_013.관로공(일과) 5" xfId="39598"/>
    <cellStyle name="_적격(화산) _04.관로공(대평)_013.관로공(일과) 6" xfId="39599"/>
    <cellStyle name="_적격(화산) _04.관로공(대평)_013.관로공(일과) 7" xfId="39600"/>
    <cellStyle name="_적격(화산) _04.관로공(대평)_013.관로공(일과) 8" xfId="39601"/>
    <cellStyle name="_적격(화산) _04.관로공(대평)_013.관로공(화순)" xfId="8338"/>
    <cellStyle name="_적격(화산) _04.관로공(대평)_013.관로공(화순) 2" xfId="39602"/>
    <cellStyle name="_적격(화산) _04.관로공(대평)_013.관로공(화순) 3" xfId="39603"/>
    <cellStyle name="_적격(화산) _04.관로공(대평)_013.관로공(화순) 4" xfId="39604"/>
    <cellStyle name="_적격(화산) _04.관로공(대평)_013.관로공(화순) 5" xfId="39605"/>
    <cellStyle name="_적격(화산) _04.관로공(대평)_013.관로공(화순) 6" xfId="39606"/>
    <cellStyle name="_적격(화산) _04.관로공(대평)_013.관로공(화순) 7" xfId="39607"/>
    <cellStyle name="_적격(화산) _04.관로공(대평)_013.관로공(화순) 8" xfId="39608"/>
    <cellStyle name="_적격(화산) _04.관로공(대평)_017.포장공(하모)" xfId="8339"/>
    <cellStyle name="_적격(화산) _04.관로공(대평)_017.포장공(하모) 2" xfId="39609"/>
    <cellStyle name="_적격(화산) _04.관로공(대평)_017.포장공(하모) 3" xfId="39610"/>
    <cellStyle name="_적격(화산) _04.관로공(대평)_017.포장공(하모) 4" xfId="39611"/>
    <cellStyle name="_적격(화산) _04.관로공(대평)_017.포장공(하모) 5" xfId="39612"/>
    <cellStyle name="_적격(화산) _04.관로공(대평)_017.포장공(하모) 6" xfId="39613"/>
    <cellStyle name="_적격(화산) _04.관로공(대평)_017.포장공(하모) 7" xfId="39614"/>
    <cellStyle name="_적격(화산) _04.관로공(대평)_017.포장공(하모) 8" xfId="39615"/>
    <cellStyle name="_적격(화산) _04.관로공(대평)_02.오수연결관" xfId="8340"/>
    <cellStyle name="_적격(화산) _04.관로공(대평)_02.오수연결관 2" xfId="39616"/>
    <cellStyle name="_적격(화산) _04.관로공(대평)_02.오수연결관 3" xfId="39617"/>
    <cellStyle name="_적격(화산) _04.관로공(대평)_02.오수연결관 4" xfId="39618"/>
    <cellStyle name="_적격(화산) _04.관로공(대평)_02.오수연결관 5" xfId="39619"/>
    <cellStyle name="_적격(화산) _04.관로공(대평)_02.오수연결관 6" xfId="39620"/>
    <cellStyle name="_적격(화산) _04.관로공(대평)_02.오수연결관 7" xfId="39621"/>
    <cellStyle name="_적격(화산) _04.관로공(대평)_02.오수연결관 8" xfId="39622"/>
    <cellStyle name="_적격(화산) _04.관로공(대평)_02.오수연결관공" xfId="8341"/>
    <cellStyle name="_적격(화산) _04.관로공(대평)_02.오수연결관공 2" xfId="39623"/>
    <cellStyle name="_적격(화산) _04.관로공(대평)_02.오수연결관공 3" xfId="39624"/>
    <cellStyle name="_적격(화산) _04.관로공(대평)_02.오수연결관공 4" xfId="39625"/>
    <cellStyle name="_적격(화산) _04.관로공(대평)_02.오수연결관공 5" xfId="39626"/>
    <cellStyle name="_적격(화산) _04.관로공(대평)_02.오수연결관공 6" xfId="39627"/>
    <cellStyle name="_적격(화산) _04.관로공(대평)_02.오수연결관공 7" xfId="39628"/>
    <cellStyle name="_적격(화산) _04.관로공(대평)_02.오수연결관공 8" xfId="39629"/>
    <cellStyle name="_적격(화산) _04.관로공(대평)_02.토공" xfId="8342"/>
    <cellStyle name="_적격(화산) _04.관로공(대평)_02.토공 2" xfId="39630"/>
    <cellStyle name="_적격(화산) _04.관로공(대평)_02.토공 3" xfId="39631"/>
    <cellStyle name="_적격(화산) _04.관로공(대평)_02.토공 4" xfId="39632"/>
    <cellStyle name="_적격(화산) _04.관로공(대평)_02.토공 5" xfId="39633"/>
    <cellStyle name="_적격(화산) _04.관로공(대평)_02.토공 6" xfId="39634"/>
    <cellStyle name="_적격(화산) _04.관로공(대평)_02.토공 7" xfId="39635"/>
    <cellStyle name="_적격(화산) _04.관로공(대평)_02.토공 8" xfId="39636"/>
    <cellStyle name="_적격(화산) _04.관로공(대평)_03.관로공" xfId="8343"/>
    <cellStyle name="_적격(화산) _04.관로공(대평)_03.관로공 2" xfId="39637"/>
    <cellStyle name="_적격(화산) _04.관로공(대평)_03.관로공 3" xfId="39638"/>
    <cellStyle name="_적격(화산) _04.관로공(대평)_03.관로공 4" xfId="39639"/>
    <cellStyle name="_적격(화산) _04.관로공(대평)_03.관로공 5" xfId="39640"/>
    <cellStyle name="_적격(화산) _04.관로공(대평)_03.관로공 6" xfId="39641"/>
    <cellStyle name="_적격(화산) _04.관로공(대평)_03.관로공 7" xfId="39642"/>
    <cellStyle name="_적격(화산) _04.관로공(대평)_03.관로공 8" xfId="39643"/>
    <cellStyle name="_적격(화산) _04.관로공(대평)_032.가정배수관" xfId="8344"/>
    <cellStyle name="_적격(화산) _04.관로공(대평)_032.가정배수관 2" xfId="39644"/>
    <cellStyle name="_적격(화산) _04.관로공(대평)_032.가정배수관 3" xfId="39645"/>
    <cellStyle name="_적격(화산) _04.관로공(대평)_032.가정배수관 4" xfId="39646"/>
    <cellStyle name="_적격(화산) _04.관로공(대평)_032.가정배수관 5" xfId="39647"/>
    <cellStyle name="_적격(화산) _04.관로공(대평)_032.가정배수관 6" xfId="39648"/>
    <cellStyle name="_적격(화산) _04.관로공(대평)_032.가정배수관 7" xfId="39649"/>
    <cellStyle name="_적격(화산) _04.관로공(대평)_032.가정배수관 8" xfId="39650"/>
    <cellStyle name="_적격(화산) _04.관로공(대평)_033.오수연결관(영락)" xfId="8345"/>
    <cellStyle name="_적격(화산) _04.관로공(대평)_033.오수연결관(영락) 2" xfId="39651"/>
    <cellStyle name="_적격(화산) _04.관로공(대평)_033.오수연결관(영락) 3" xfId="39652"/>
    <cellStyle name="_적격(화산) _04.관로공(대평)_033.오수연결관(영락) 4" xfId="39653"/>
    <cellStyle name="_적격(화산) _04.관로공(대평)_033.오수연결관(영락) 5" xfId="39654"/>
    <cellStyle name="_적격(화산) _04.관로공(대평)_033.오수연결관(영락) 6" xfId="39655"/>
    <cellStyle name="_적격(화산) _04.관로공(대평)_033.오수연결관(영락) 7" xfId="39656"/>
    <cellStyle name="_적격(화산) _04.관로공(대평)_033.오수연결관(영락) 8" xfId="39657"/>
    <cellStyle name="_적격(화산) _04.관로공(대평)_033.오수연결관(일과)" xfId="8346"/>
    <cellStyle name="_적격(화산) _04.관로공(대평)_033.오수연결관(일과) 2" xfId="39658"/>
    <cellStyle name="_적격(화산) _04.관로공(대평)_033.오수연결관(일과) 3" xfId="39659"/>
    <cellStyle name="_적격(화산) _04.관로공(대평)_033.오수연결관(일과) 4" xfId="39660"/>
    <cellStyle name="_적격(화산) _04.관로공(대평)_033.오수연결관(일과) 5" xfId="39661"/>
    <cellStyle name="_적격(화산) _04.관로공(대평)_033.오수연결관(일과) 6" xfId="39662"/>
    <cellStyle name="_적격(화산) _04.관로공(대평)_033.오수연결관(일과) 7" xfId="39663"/>
    <cellStyle name="_적격(화산) _04.관로공(대평)_033.오수연결관(일과) 8" xfId="39664"/>
    <cellStyle name="_적격(화산) _04.관로공(대평)_033.오수연결관(하모)" xfId="8347"/>
    <cellStyle name="_적격(화산) _04.관로공(대평)_033.오수연결관(하모) 2" xfId="39665"/>
    <cellStyle name="_적격(화산) _04.관로공(대평)_033.오수연결관(하모) 3" xfId="39666"/>
    <cellStyle name="_적격(화산) _04.관로공(대평)_033.오수연결관(하모) 4" xfId="39667"/>
    <cellStyle name="_적격(화산) _04.관로공(대평)_033.오수연결관(하모) 5" xfId="39668"/>
    <cellStyle name="_적격(화산) _04.관로공(대평)_033.오수연결관(하모) 6" xfId="39669"/>
    <cellStyle name="_적격(화산) _04.관로공(대평)_033.오수연결관(하모) 7" xfId="39670"/>
    <cellStyle name="_적격(화산) _04.관로공(대평)_033.오수연결관(하모) 8" xfId="39671"/>
    <cellStyle name="_적격(화산) _04.관로공(대평)_033.오수연결관(화순)" xfId="8348"/>
    <cellStyle name="_적격(화산) _04.관로공(대평)_033.오수연결관(화순) 2" xfId="39672"/>
    <cellStyle name="_적격(화산) _04.관로공(대평)_033.오수연결관(화순) 3" xfId="39673"/>
    <cellStyle name="_적격(화산) _04.관로공(대평)_033.오수연결관(화순) 4" xfId="39674"/>
    <cellStyle name="_적격(화산) _04.관로공(대평)_033.오수연결관(화순) 5" xfId="39675"/>
    <cellStyle name="_적격(화산) _04.관로공(대평)_033.오수연결관(화순) 6" xfId="39676"/>
    <cellStyle name="_적격(화산) _04.관로공(대평)_033.오수연결관(화순) 7" xfId="39677"/>
    <cellStyle name="_적격(화산) _04.관로공(대평)_033.오수연결관(화순) 8" xfId="39678"/>
    <cellStyle name="_적격(화산) _04.관로공(대평)_04.관로공" xfId="8349"/>
    <cellStyle name="_적격(화산) _04.관로공(대평)_04.관로공 2" xfId="8350"/>
    <cellStyle name="_적격(화산) _04.관로공(대평)_04.관로공 3" xfId="39679"/>
    <cellStyle name="_적격(화산) _04.관로공(대평)_04.관로공 4" xfId="39680"/>
    <cellStyle name="_적격(화산) _04.관로공(대평)_04.관로공 5" xfId="39681"/>
    <cellStyle name="_적격(화산) _04.관로공(대평)_04.관로공 6" xfId="39682"/>
    <cellStyle name="_적격(화산) _04.관로공(대평)_04.관로공 7" xfId="39683"/>
    <cellStyle name="_적격(화산) _04.관로공(대평)_04.관로공 8" xfId="39684"/>
    <cellStyle name="_적격(화산) _04.관로공(대평)_04.관로공_00.배수설비공" xfId="8351"/>
    <cellStyle name="_적격(화산) _04.관로공(대평)_04.관로공_00.배수설비공 2" xfId="39685"/>
    <cellStyle name="_적격(화산) _04.관로공(대평)_04.관로공_00.배수설비공 3" xfId="39686"/>
    <cellStyle name="_적격(화산) _04.관로공(대평)_04.관로공_00.배수설비공 4" xfId="39687"/>
    <cellStyle name="_적격(화산) _04.관로공(대평)_04.관로공_00.배수설비공 5" xfId="39688"/>
    <cellStyle name="_적격(화산) _04.관로공(대평)_04.관로공_00.배수설비공 6" xfId="39689"/>
    <cellStyle name="_적격(화산) _04.관로공(대평)_04.관로공_00.배수설비공 7" xfId="39690"/>
    <cellStyle name="_적격(화산) _04.관로공(대평)_04.관로공_00.배수설비공 8" xfId="39691"/>
    <cellStyle name="_적격(화산) _04.관로공(대평)_04.관로공_01.관로공(주간)" xfId="8352"/>
    <cellStyle name="_적격(화산) _04.관로공(대평)_04.관로공_01.관로공(주간) 2" xfId="39692"/>
    <cellStyle name="_적격(화산) _04.관로공(대평)_04.관로공_01.관로공(주간) 3" xfId="39693"/>
    <cellStyle name="_적격(화산) _04.관로공(대평)_04.관로공_01.관로공(주간) 4" xfId="39694"/>
    <cellStyle name="_적격(화산) _04.관로공(대평)_04.관로공_01.관로공(주간) 5" xfId="39695"/>
    <cellStyle name="_적격(화산) _04.관로공(대평)_04.관로공_01.관로공(주간) 6" xfId="39696"/>
    <cellStyle name="_적격(화산) _04.관로공(대평)_04.관로공_01.관로공(주간) 7" xfId="39697"/>
    <cellStyle name="_적격(화산) _04.관로공(대평)_04.관로공_01.관로공(주간) 8" xfId="39698"/>
    <cellStyle name="_적격(화산) _04.관로공(대평)_04.관로공_01.관로공(주간)_013.관로공(일과)" xfId="8353"/>
    <cellStyle name="_적격(화산) _04.관로공(대평)_04.관로공_01.관로공(주간)_013.관로공(일과) 2" xfId="39699"/>
    <cellStyle name="_적격(화산) _04.관로공(대평)_04.관로공_01.관로공(주간)_013.관로공(일과) 3" xfId="39700"/>
    <cellStyle name="_적격(화산) _04.관로공(대평)_04.관로공_01.관로공(주간)_013.관로공(일과) 4" xfId="39701"/>
    <cellStyle name="_적격(화산) _04.관로공(대평)_04.관로공_01.관로공(주간)_013.관로공(일과) 5" xfId="39702"/>
    <cellStyle name="_적격(화산) _04.관로공(대평)_04.관로공_01.관로공(주간)_013.관로공(일과) 6" xfId="39703"/>
    <cellStyle name="_적격(화산) _04.관로공(대평)_04.관로공_01.관로공(주간)_013.관로공(일과) 7" xfId="39704"/>
    <cellStyle name="_적격(화산) _04.관로공(대평)_04.관로공_01.관로공(주간)_013.관로공(일과) 8" xfId="39705"/>
    <cellStyle name="_적격(화산) _04.관로공(대평)_04.관로공_01.관로공(주간)_013.관로공(화순)" xfId="8354"/>
    <cellStyle name="_적격(화산) _04.관로공(대평)_04.관로공_01.관로공(주간)_013.관로공(화순) 2" xfId="39706"/>
    <cellStyle name="_적격(화산) _04.관로공(대평)_04.관로공_01.관로공(주간)_013.관로공(화순) 3" xfId="39707"/>
    <cellStyle name="_적격(화산) _04.관로공(대평)_04.관로공_01.관로공(주간)_013.관로공(화순) 4" xfId="39708"/>
    <cellStyle name="_적격(화산) _04.관로공(대평)_04.관로공_01.관로공(주간)_013.관로공(화순) 5" xfId="39709"/>
    <cellStyle name="_적격(화산) _04.관로공(대평)_04.관로공_01.관로공(주간)_013.관로공(화순) 6" xfId="39710"/>
    <cellStyle name="_적격(화산) _04.관로공(대평)_04.관로공_01.관로공(주간)_013.관로공(화순) 7" xfId="39711"/>
    <cellStyle name="_적격(화산) _04.관로공(대평)_04.관로공_01.관로공(주간)_013.관로공(화순) 8" xfId="39712"/>
    <cellStyle name="_적격(화산) _04.관로공(대평)_04.관로공_01.관로공(주간)_03.관로공" xfId="8355"/>
    <cellStyle name="_적격(화산) _04.관로공(대평)_04.관로공_01.관로공(주간)_03.관로공 2" xfId="39713"/>
    <cellStyle name="_적격(화산) _04.관로공(대평)_04.관로공_01.관로공(주간)_03.관로공 3" xfId="39714"/>
    <cellStyle name="_적격(화산) _04.관로공(대평)_04.관로공_01.관로공(주간)_03.관로공 4" xfId="39715"/>
    <cellStyle name="_적격(화산) _04.관로공(대평)_04.관로공_01.관로공(주간)_03.관로공 5" xfId="39716"/>
    <cellStyle name="_적격(화산) _04.관로공(대평)_04.관로공_01.관로공(주간)_03.관로공 6" xfId="39717"/>
    <cellStyle name="_적격(화산) _04.관로공(대평)_04.관로공_01.관로공(주간)_03.관로공 7" xfId="39718"/>
    <cellStyle name="_적격(화산) _04.관로공(대평)_04.관로공_01.관로공(주간)_03.관로공 8" xfId="39719"/>
    <cellStyle name="_적격(화산) _04.관로공(대평)_04.관로공_01.관로공(주간)_관로공BOQ" xfId="8356"/>
    <cellStyle name="_적격(화산) _04.관로공(대평)_04.관로공_01.관로공(주간)_관로공BOQ 2" xfId="39720"/>
    <cellStyle name="_적격(화산) _04.관로공(대평)_04.관로공_01.관로공(주간)_관로공BOQ 3" xfId="39721"/>
    <cellStyle name="_적격(화산) _04.관로공(대평)_04.관로공_01.관로공(주간)_관로공BOQ 4" xfId="39722"/>
    <cellStyle name="_적격(화산) _04.관로공(대평)_04.관로공_01.관로공(주간)_관로공BOQ 5" xfId="39723"/>
    <cellStyle name="_적격(화산) _04.관로공(대평)_04.관로공_01.관로공(주간)_관로공BOQ 6" xfId="39724"/>
    <cellStyle name="_적격(화산) _04.관로공(대평)_04.관로공_01.관로공(주간)_관로공BOQ 7" xfId="39725"/>
    <cellStyle name="_적격(화산) _04.관로공(대평)_04.관로공_01.관로공(주간)_관로공BOQ 8" xfId="39726"/>
    <cellStyle name="_적격(화산) _04.관로공(대평)_04.관로공_01.관로공(주간)_관로수량집계" xfId="8357"/>
    <cellStyle name="_적격(화산) _04.관로공(대평)_04.관로공_01.관로공(주간)_관로수량집계 2" xfId="39727"/>
    <cellStyle name="_적격(화산) _04.관로공(대평)_04.관로공_01.관로공(주간)_관로수량집계 3" xfId="39728"/>
    <cellStyle name="_적격(화산) _04.관로공(대평)_04.관로공_01.관로공(주간)_관로수량집계 4" xfId="39729"/>
    <cellStyle name="_적격(화산) _04.관로공(대평)_04.관로공_01.관로공(주간)_관로수량집계 5" xfId="39730"/>
    <cellStyle name="_적격(화산) _04.관로공(대평)_04.관로공_01.관로공(주간)_관로수량집계 6" xfId="39731"/>
    <cellStyle name="_적격(화산) _04.관로공(대평)_04.관로공_01.관로공(주간)_관로수량집계 7" xfId="39732"/>
    <cellStyle name="_적격(화산) _04.관로공(대평)_04.관로공_01.관로공(주간)_관로수량집계 8" xfId="39733"/>
    <cellStyle name="_적격(화산) _04.관로공(대평)_04.관로공_01.관로공(주간)_내역적용수량" xfId="8358"/>
    <cellStyle name="_적격(화산) _04.관로공(대평)_04.관로공_01.관로공(주간)_내역적용수량 2" xfId="39734"/>
    <cellStyle name="_적격(화산) _04.관로공(대평)_04.관로공_01.관로공(주간)_내역적용수량 3" xfId="39735"/>
    <cellStyle name="_적격(화산) _04.관로공(대평)_04.관로공_01.관로공(주간)_내역적용수량 4" xfId="39736"/>
    <cellStyle name="_적격(화산) _04.관로공(대평)_04.관로공_01.관로공(주간)_내역적용수량 5" xfId="39737"/>
    <cellStyle name="_적격(화산) _04.관로공(대평)_04.관로공_01.관로공(주간)_내역적용수량 6" xfId="39738"/>
    <cellStyle name="_적격(화산) _04.관로공(대평)_04.관로공_01.관로공(주간)_내역적용수량 7" xfId="39739"/>
    <cellStyle name="_적격(화산) _04.관로공(대평)_04.관로공_01.관로공(주간)_내역적용수량 8" xfId="39740"/>
    <cellStyle name="_적격(화산) _04.관로공(대평)_04.관로공_01.관로공(주간-1구역)" xfId="8359"/>
    <cellStyle name="_적격(화산) _04.관로공(대평)_04.관로공_01.관로공(주간-1구역) 2" xfId="39741"/>
    <cellStyle name="_적격(화산) _04.관로공(대평)_04.관로공_01.관로공(주간-1구역) 3" xfId="39742"/>
    <cellStyle name="_적격(화산) _04.관로공(대평)_04.관로공_01.관로공(주간-1구역) 4" xfId="39743"/>
    <cellStyle name="_적격(화산) _04.관로공(대평)_04.관로공_01.관로공(주간-1구역) 5" xfId="39744"/>
    <cellStyle name="_적격(화산) _04.관로공(대평)_04.관로공_01.관로공(주간-1구역) 6" xfId="39745"/>
    <cellStyle name="_적격(화산) _04.관로공(대평)_04.관로공_01.관로공(주간-1구역) 7" xfId="39746"/>
    <cellStyle name="_적격(화산) _04.관로공(대평)_04.관로공_01.관로공(주간-1구역) 8" xfId="39747"/>
    <cellStyle name="_적격(화산) _04.관로공(대평)_04.관로공_01.관로공(주간-1구역)_013.관로공(일과)" xfId="8360"/>
    <cellStyle name="_적격(화산) _04.관로공(대평)_04.관로공_01.관로공(주간-1구역)_013.관로공(일과) 2" xfId="39748"/>
    <cellStyle name="_적격(화산) _04.관로공(대평)_04.관로공_01.관로공(주간-1구역)_013.관로공(일과) 3" xfId="39749"/>
    <cellStyle name="_적격(화산) _04.관로공(대평)_04.관로공_01.관로공(주간-1구역)_013.관로공(일과) 4" xfId="39750"/>
    <cellStyle name="_적격(화산) _04.관로공(대평)_04.관로공_01.관로공(주간-1구역)_013.관로공(일과) 5" xfId="39751"/>
    <cellStyle name="_적격(화산) _04.관로공(대평)_04.관로공_01.관로공(주간-1구역)_013.관로공(일과) 6" xfId="39752"/>
    <cellStyle name="_적격(화산) _04.관로공(대평)_04.관로공_01.관로공(주간-1구역)_013.관로공(일과) 7" xfId="39753"/>
    <cellStyle name="_적격(화산) _04.관로공(대평)_04.관로공_01.관로공(주간-1구역)_013.관로공(일과) 8" xfId="39754"/>
    <cellStyle name="_적격(화산) _04.관로공(대평)_04.관로공_01.관로공(주간-1구역)_013.관로공(화순)" xfId="8361"/>
    <cellStyle name="_적격(화산) _04.관로공(대평)_04.관로공_01.관로공(주간-1구역)_013.관로공(화순) 2" xfId="39755"/>
    <cellStyle name="_적격(화산) _04.관로공(대평)_04.관로공_01.관로공(주간-1구역)_013.관로공(화순) 3" xfId="39756"/>
    <cellStyle name="_적격(화산) _04.관로공(대평)_04.관로공_01.관로공(주간-1구역)_013.관로공(화순) 4" xfId="39757"/>
    <cellStyle name="_적격(화산) _04.관로공(대평)_04.관로공_01.관로공(주간-1구역)_013.관로공(화순) 5" xfId="39758"/>
    <cellStyle name="_적격(화산) _04.관로공(대평)_04.관로공_01.관로공(주간-1구역)_013.관로공(화순) 6" xfId="39759"/>
    <cellStyle name="_적격(화산) _04.관로공(대평)_04.관로공_01.관로공(주간-1구역)_013.관로공(화순) 7" xfId="39760"/>
    <cellStyle name="_적격(화산) _04.관로공(대평)_04.관로공_01.관로공(주간-1구역)_013.관로공(화순) 8" xfId="39761"/>
    <cellStyle name="_적격(화산) _04.관로공(대평)_04.관로공_01.관로공(주간-1구역)_03.관로공" xfId="8362"/>
    <cellStyle name="_적격(화산) _04.관로공(대평)_04.관로공_01.관로공(주간-1구역)_03.관로공 2" xfId="39762"/>
    <cellStyle name="_적격(화산) _04.관로공(대평)_04.관로공_01.관로공(주간-1구역)_03.관로공 3" xfId="39763"/>
    <cellStyle name="_적격(화산) _04.관로공(대평)_04.관로공_01.관로공(주간-1구역)_03.관로공 4" xfId="39764"/>
    <cellStyle name="_적격(화산) _04.관로공(대평)_04.관로공_01.관로공(주간-1구역)_03.관로공 5" xfId="39765"/>
    <cellStyle name="_적격(화산) _04.관로공(대평)_04.관로공_01.관로공(주간-1구역)_03.관로공 6" xfId="39766"/>
    <cellStyle name="_적격(화산) _04.관로공(대평)_04.관로공_01.관로공(주간-1구역)_03.관로공 7" xfId="39767"/>
    <cellStyle name="_적격(화산) _04.관로공(대평)_04.관로공_01.관로공(주간-1구역)_03.관로공 8" xfId="39768"/>
    <cellStyle name="_적격(화산) _04.관로공(대평)_04.관로공_01.관로공(주간-1구역)_관로공BOQ" xfId="8363"/>
    <cellStyle name="_적격(화산) _04.관로공(대평)_04.관로공_01.관로공(주간-1구역)_관로공BOQ 2" xfId="39769"/>
    <cellStyle name="_적격(화산) _04.관로공(대평)_04.관로공_01.관로공(주간-1구역)_관로공BOQ 3" xfId="39770"/>
    <cellStyle name="_적격(화산) _04.관로공(대평)_04.관로공_01.관로공(주간-1구역)_관로공BOQ 4" xfId="39771"/>
    <cellStyle name="_적격(화산) _04.관로공(대평)_04.관로공_01.관로공(주간-1구역)_관로공BOQ 5" xfId="39772"/>
    <cellStyle name="_적격(화산) _04.관로공(대평)_04.관로공_01.관로공(주간-1구역)_관로공BOQ 6" xfId="39773"/>
    <cellStyle name="_적격(화산) _04.관로공(대평)_04.관로공_01.관로공(주간-1구역)_관로공BOQ 7" xfId="39774"/>
    <cellStyle name="_적격(화산) _04.관로공(대평)_04.관로공_01.관로공(주간-1구역)_관로공BOQ 8" xfId="39775"/>
    <cellStyle name="_적격(화산) _04.관로공(대평)_04.관로공_01.관로공(주간-1구역)_관로수량집계" xfId="8364"/>
    <cellStyle name="_적격(화산) _04.관로공(대평)_04.관로공_01.관로공(주간-1구역)_관로수량집계 2" xfId="39776"/>
    <cellStyle name="_적격(화산) _04.관로공(대평)_04.관로공_01.관로공(주간-1구역)_관로수량집계 3" xfId="39777"/>
    <cellStyle name="_적격(화산) _04.관로공(대평)_04.관로공_01.관로공(주간-1구역)_관로수량집계 4" xfId="39778"/>
    <cellStyle name="_적격(화산) _04.관로공(대평)_04.관로공_01.관로공(주간-1구역)_관로수량집계 5" xfId="39779"/>
    <cellStyle name="_적격(화산) _04.관로공(대평)_04.관로공_01.관로공(주간-1구역)_관로수량집계 6" xfId="39780"/>
    <cellStyle name="_적격(화산) _04.관로공(대평)_04.관로공_01.관로공(주간-1구역)_관로수량집계 7" xfId="39781"/>
    <cellStyle name="_적격(화산) _04.관로공(대평)_04.관로공_01.관로공(주간-1구역)_관로수량집계 8" xfId="39782"/>
    <cellStyle name="_적격(화산) _04.관로공(대평)_04.관로공_01.관로공(주간-1구역)_내역적용수량" xfId="8365"/>
    <cellStyle name="_적격(화산) _04.관로공(대평)_04.관로공_01.관로공(주간-1구역)_내역적용수량 2" xfId="39783"/>
    <cellStyle name="_적격(화산) _04.관로공(대평)_04.관로공_01.관로공(주간-1구역)_내역적용수량 3" xfId="39784"/>
    <cellStyle name="_적격(화산) _04.관로공(대평)_04.관로공_01.관로공(주간-1구역)_내역적용수량 4" xfId="39785"/>
    <cellStyle name="_적격(화산) _04.관로공(대평)_04.관로공_01.관로공(주간-1구역)_내역적용수량 5" xfId="39786"/>
    <cellStyle name="_적격(화산) _04.관로공(대평)_04.관로공_01.관로공(주간-1구역)_내역적용수량 6" xfId="39787"/>
    <cellStyle name="_적격(화산) _04.관로공(대평)_04.관로공_01.관로공(주간-1구역)_내역적용수량 7" xfId="39788"/>
    <cellStyle name="_적격(화산) _04.관로공(대평)_04.관로공_01.관로공(주간-1구역)_내역적용수량 8" xfId="39789"/>
    <cellStyle name="_적격(화산) _04.관로공(대평)_04.관로공_04.관로공" xfId="8366"/>
    <cellStyle name="_적격(화산) _04.관로공(대평)_04.관로공_04.관로공 2" xfId="8367"/>
    <cellStyle name="_적격(화산) _04.관로공(대평)_04.관로공_04.관로공 3" xfId="39790"/>
    <cellStyle name="_적격(화산) _04.관로공(대평)_04.관로공_04.관로공 4" xfId="39791"/>
    <cellStyle name="_적격(화산) _04.관로공(대평)_04.관로공_04.관로공 5" xfId="39792"/>
    <cellStyle name="_적격(화산) _04.관로공(대평)_04.관로공_04.관로공 6" xfId="39793"/>
    <cellStyle name="_적격(화산) _04.관로공(대평)_04.관로공_04.관로공 7" xfId="39794"/>
    <cellStyle name="_적격(화산) _04.관로공(대평)_04.관로공_04.관로공 8" xfId="39795"/>
    <cellStyle name="_적격(화산) _04.관로공(대평)_04.관로공_04.관로공(양마단지)" xfId="8368"/>
    <cellStyle name="_적격(화산) _04.관로공(대평)_04.관로공_04.관로공(양마단지) 2" xfId="39796"/>
    <cellStyle name="_적격(화산) _04.관로공(대평)_04.관로공_04.관로공(양마단지) 3" xfId="39797"/>
    <cellStyle name="_적격(화산) _04.관로공(대평)_04.관로공_04.관로공(양마단지) 4" xfId="39798"/>
    <cellStyle name="_적격(화산) _04.관로공(대평)_04.관로공_04.관로공(양마단지) 5" xfId="39799"/>
    <cellStyle name="_적격(화산) _04.관로공(대평)_04.관로공_04.관로공(양마단지) 6" xfId="39800"/>
    <cellStyle name="_적격(화산) _04.관로공(대평)_04.관로공_04.관로공(양마단지) 7" xfId="39801"/>
    <cellStyle name="_적격(화산) _04.관로공(대평)_04.관로공_04.관로공(양마단지) 8" xfId="39802"/>
    <cellStyle name="_적격(화산) _04.관로공(대평)_04.관로공_04.관로공(양마단지)_013.관로공(일과)" xfId="8369"/>
    <cellStyle name="_적격(화산) _04.관로공(대평)_04.관로공_04.관로공(양마단지)_013.관로공(일과) 2" xfId="39803"/>
    <cellStyle name="_적격(화산) _04.관로공(대평)_04.관로공_04.관로공(양마단지)_013.관로공(일과) 3" xfId="39804"/>
    <cellStyle name="_적격(화산) _04.관로공(대평)_04.관로공_04.관로공(양마단지)_013.관로공(일과) 4" xfId="39805"/>
    <cellStyle name="_적격(화산) _04.관로공(대평)_04.관로공_04.관로공(양마단지)_013.관로공(일과) 5" xfId="39806"/>
    <cellStyle name="_적격(화산) _04.관로공(대평)_04.관로공_04.관로공(양마단지)_013.관로공(일과) 6" xfId="39807"/>
    <cellStyle name="_적격(화산) _04.관로공(대평)_04.관로공_04.관로공(양마단지)_013.관로공(일과) 7" xfId="39808"/>
    <cellStyle name="_적격(화산) _04.관로공(대평)_04.관로공_04.관로공(양마단지)_013.관로공(일과) 8" xfId="39809"/>
    <cellStyle name="_적격(화산) _04.관로공(대평)_04.관로공_04.관로공(양마단지)_013.관로공(화순)" xfId="8370"/>
    <cellStyle name="_적격(화산) _04.관로공(대평)_04.관로공_04.관로공(양마단지)_013.관로공(화순) 2" xfId="39810"/>
    <cellStyle name="_적격(화산) _04.관로공(대평)_04.관로공_04.관로공(양마단지)_013.관로공(화순) 3" xfId="39811"/>
    <cellStyle name="_적격(화산) _04.관로공(대평)_04.관로공_04.관로공(양마단지)_013.관로공(화순) 4" xfId="39812"/>
    <cellStyle name="_적격(화산) _04.관로공(대평)_04.관로공_04.관로공(양마단지)_013.관로공(화순) 5" xfId="39813"/>
    <cellStyle name="_적격(화산) _04.관로공(대평)_04.관로공_04.관로공(양마단지)_013.관로공(화순) 6" xfId="39814"/>
    <cellStyle name="_적격(화산) _04.관로공(대평)_04.관로공_04.관로공(양마단지)_013.관로공(화순) 7" xfId="39815"/>
    <cellStyle name="_적격(화산) _04.관로공(대평)_04.관로공_04.관로공(양마단지)_013.관로공(화순) 8" xfId="39816"/>
    <cellStyle name="_적격(화산) _04.관로공(대평)_04.관로공_04.관로공(양마단지)_03.관로공" xfId="8371"/>
    <cellStyle name="_적격(화산) _04.관로공(대평)_04.관로공_04.관로공(양마단지)_03.관로공 2" xfId="39817"/>
    <cellStyle name="_적격(화산) _04.관로공(대평)_04.관로공_04.관로공(양마단지)_03.관로공 3" xfId="39818"/>
    <cellStyle name="_적격(화산) _04.관로공(대평)_04.관로공_04.관로공(양마단지)_03.관로공 4" xfId="39819"/>
    <cellStyle name="_적격(화산) _04.관로공(대평)_04.관로공_04.관로공(양마단지)_03.관로공 5" xfId="39820"/>
    <cellStyle name="_적격(화산) _04.관로공(대평)_04.관로공_04.관로공(양마단지)_03.관로공 6" xfId="39821"/>
    <cellStyle name="_적격(화산) _04.관로공(대평)_04.관로공_04.관로공(양마단지)_03.관로공 7" xfId="39822"/>
    <cellStyle name="_적격(화산) _04.관로공(대평)_04.관로공_04.관로공(양마단지)_03.관로공 8" xfId="39823"/>
    <cellStyle name="_적격(화산) _04.관로공(대평)_04.관로공_04.관로공(양마단지)_관로공BOQ" xfId="8372"/>
    <cellStyle name="_적격(화산) _04.관로공(대평)_04.관로공_04.관로공(양마단지)_관로공BOQ 2" xfId="39824"/>
    <cellStyle name="_적격(화산) _04.관로공(대평)_04.관로공_04.관로공(양마단지)_관로공BOQ 3" xfId="39825"/>
    <cellStyle name="_적격(화산) _04.관로공(대평)_04.관로공_04.관로공(양마단지)_관로공BOQ 4" xfId="39826"/>
    <cellStyle name="_적격(화산) _04.관로공(대평)_04.관로공_04.관로공(양마단지)_관로공BOQ 5" xfId="39827"/>
    <cellStyle name="_적격(화산) _04.관로공(대평)_04.관로공_04.관로공(양마단지)_관로공BOQ 6" xfId="39828"/>
    <cellStyle name="_적격(화산) _04.관로공(대평)_04.관로공_04.관로공(양마단지)_관로공BOQ 7" xfId="39829"/>
    <cellStyle name="_적격(화산) _04.관로공(대평)_04.관로공_04.관로공(양마단지)_관로공BOQ 8" xfId="39830"/>
    <cellStyle name="_적격(화산) _04.관로공(대평)_04.관로공_04.관로공(양마단지)_관로수량집계" xfId="8373"/>
    <cellStyle name="_적격(화산) _04.관로공(대평)_04.관로공_04.관로공(양마단지)_관로수량집계 2" xfId="39831"/>
    <cellStyle name="_적격(화산) _04.관로공(대평)_04.관로공_04.관로공(양마단지)_관로수량집계 3" xfId="39832"/>
    <cellStyle name="_적격(화산) _04.관로공(대평)_04.관로공_04.관로공(양마단지)_관로수량집계 4" xfId="39833"/>
    <cellStyle name="_적격(화산) _04.관로공(대평)_04.관로공_04.관로공(양마단지)_관로수량집계 5" xfId="39834"/>
    <cellStyle name="_적격(화산) _04.관로공(대평)_04.관로공_04.관로공(양마단지)_관로수량집계 6" xfId="39835"/>
    <cellStyle name="_적격(화산) _04.관로공(대평)_04.관로공_04.관로공(양마단지)_관로수량집계 7" xfId="39836"/>
    <cellStyle name="_적격(화산) _04.관로공(대평)_04.관로공_04.관로공(양마단지)_관로수량집계 8" xfId="39837"/>
    <cellStyle name="_적격(화산) _04.관로공(대평)_04.관로공_04.관로공(양마단지)_내역적용수량" xfId="8374"/>
    <cellStyle name="_적격(화산) _04.관로공(대평)_04.관로공_04.관로공(양마단지)_내역적용수량 2" xfId="39838"/>
    <cellStyle name="_적격(화산) _04.관로공(대평)_04.관로공_04.관로공(양마단지)_내역적용수량 3" xfId="39839"/>
    <cellStyle name="_적격(화산) _04.관로공(대평)_04.관로공_04.관로공(양마단지)_내역적용수량 4" xfId="39840"/>
    <cellStyle name="_적격(화산) _04.관로공(대평)_04.관로공_04.관로공(양마단지)_내역적용수량 5" xfId="39841"/>
    <cellStyle name="_적격(화산) _04.관로공(대평)_04.관로공_04.관로공(양마단지)_내역적용수량 6" xfId="39842"/>
    <cellStyle name="_적격(화산) _04.관로공(대평)_04.관로공_04.관로공(양마단지)_내역적용수량 7" xfId="39843"/>
    <cellStyle name="_적격(화산) _04.관로공(대평)_04.관로공_04.관로공(양마단지)_내역적용수량 8" xfId="39844"/>
    <cellStyle name="_적격(화산) _04.관로공(대평)_04.관로공_04.관로공_00.배수설비공" xfId="8375"/>
    <cellStyle name="_적격(화산) _04.관로공(대평)_04.관로공_04.관로공_00.배수설비공 2" xfId="39845"/>
    <cellStyle name="_적격(화산) _04.관로공(대평)_04.관로공_04.관로공_00.배수설비공 3" xfId="39846"/>
    <cellStyle name="_적격(화산) _04.관로공(대평)_04.관로공_04.관로공_00.배수설비공 4" xfId="39847"/>
    <cellStyle name="_적격(화산) _04.관로공(대평)_04.관로공_04.관로공_00.배수설비공 5" xfId="39848"/>
    <cellStyle name="_적격(화산) _04.관로공(대평)_04.관로공_04.관로공_00.배수설비공 6" xfId="39849"/>
    <cellStyle name="_적격(화산) _04.관로공(대평)_04.관로공_04.관로공_00.배수설비공 7" xfId="39850"/>
    <cellStyle name="_적격(화산) _04.관로공(대평)_04.관로공_04.관로공_00.배수설비공 8" xfId="39851"/>
    <cellStyle name="_적격(화산) _04.관로공(대평)_04.관로공_04.관로공_013.관로공(일과)" xfId="8376"/>
    <cellStyle name="_적격(화산) _04.관로공(대평)_04.관로공_04.관로공_013.관로공(일과) 2" xfId="39852"/>
    <cellStyle name="_적격(화산) _04.관로공(대평)_04.관로공_04.관로공_013.관로공(일과) 3" xfId="39853"/>
    <cellStyle name="_적격(화산) _04.관로공(대평)_04.관로공_04.관로공_013.관로공(일과) 4" xfId="39854"/>
    <cellStyle name="_적격(화산) _04.관로공(대평)_04.관로공_04.관로공_013.관로공(일과) 5" xfId="39855"/>
    <cellStyle name="_적격(화산) _04.관로공(대평)_04.관로공_04.관로공_013.관로공(일과) 6" xfId="39856"/>
    <cellStyle name="_적격(화산) _04.관로공(대평)_04.관로공_04.관로공_013.관로공(일과) 7" xfId="39857"/>
    <cellStyle name="_적격(화산) _04.관로공(대평)_04.관로공_04.관로공_013.관로공(일과) 8" xfId="39858"/>
    <cellStyle name="_적격(화산) _04.관로공(대평)_04.관로공_04.관로공_013.관로공(화순)" xfId="8377"/>
    <cellStyle name="_적격(화산) _04.관로공(대평)_04.관로공_04.관로공_013.관로공(화순) 2" xfId="39859"/>
    <cellStyle name="_적격(화산) _04.관로공(대평)_04.관로공_04.관로공_013.관로공(화순) 3" xfId="39860"/>
    <cellStyle name="_적격(화산) _04.관로공(대평)_04.관로공_04.관로공_013.관로공(화순) 4" xfId="39861"/>
    <cellStyle name="_적격(화산) _04.관로공(대평)_04.관로공_04.관로공_013.관로공(화순) 5" xfId="39862"/>
    <cellStyle name="_적격(화산) _04.관로공(대평)_04.관로공_04.관로공_013.관로공(화순) 6" xfId="39863"/>
    <cellStyle name="_적격(화산) _04.관로공(대평)_04.관로공_04.관로공_013.관로공(화순) 7" xfId="39864"/>
    <cellStyle name="_적격(화산) _04.관로공(대평)_04.관로공_04.관로공_013.관로공(화순) 8" xfId="39865"/>
    <cellStyle name="_적격(화산) _04.관로공(대평)_04.관로공_04.관로공_02.토공" xfId="8378"/>
    <cellStyle name="_적격(화산) _04.관로공(대평)_04.관로공_04.관로공_02.토공 2" xfId="39866"/>
    <cellStyle name="_적격(화산) _04.관로공(대평)_04.관로공_04.관로공_02.토공 3" xfId="39867"/>
    <cellStyle name="_적격(화산) _04.관로공(대평)_04.관로공_04.관로공_02.토공 4" xfId="39868"/>
    <cellStyle name="_적격(화산) _04.관로공(대평)_04.관로공_04.관로공_02.토공 5" xfId="39869"/>
    <cellStyle name="_적격(화산) _04.관로공(대평)_04.관로공_04.관로공_02.토공 6" xfId="39870"/>
    <cellStyle name="_적격(화산) _04.관로공(대평)_04.관로공_04.관로공_02.토공 7" xfId="39871"/>
    <cellStyle name="_적격(화산) _04.관로공(대평)_04.관로공_04.관로공_02.토공 8" xfId="39872"/>
    <cellStyle name="_적격(화산) _04.관로공(대평)_04.관로공_04.관로공_03.관로공" xfId="8379"/>
    <cellStyle name="_적격(화산) _04.관로공(대평)_04.관로공_04.관로공_03.관로공 2" xfId="39873"/>
    <cellStyle name="_적격(화산) _04.관로공(대평)_04.관로공_04.관로공_03.관로공 3" xfId="39874"/>
    <cellStyle name="_적격(화산) _04.관로공(대평)_04.관로공_04.관로공_03.관로공 4" xfId="39875"/>
    <cellStyle name="_적격(화산) _04.관로공(대평)_04.관로공_04.관로공_03.관로공 5" xfId="39876"/>
    <cellStyle name="_적격(화산) _04.관로공(대평)_04.관로공_04.관로공_03.관로공 6" xfId="39877"/>
    <cellStyle name="_적격(화산) _04.관로공(대평)_04.관로공_04.관로공_03.관로공 7" xfId="39878"/>
    <cellStyle name="_적격(화산) _04.관로공(대평)_04.관로공_04.관로공_03.관로공 8" xfId="39879"/>
    <cellStyle name="_적격(화산) _04.관로공(대평)_04.관로공_04.관로공_관로공BOQ" xfId="8380"/>
    <cellStyle name="_적격(화산) _04.관로공(대평)_04.관로공_04.관로공_관로공BOQ 2" xfId="39880"/>
    <cellStyle name="_적격(화산) _04.관로공(대평)_04.관로공_04.관로공_관로공BOQ 3" xfId="39881"/>
    <cellStyle name="_적격(화산) _04.관로공(대평)_04.관로공_04.관로공_관로공BOQ 4" xfId="39882"/>
    <cellStyle name="_적격(화산) _04.관로공(대평)_04.관로공_04.관로공_관로공BOQ 5" xfId="39883"/>
    <cellStyle name="_적격(화산) _04.관로공(대평)_04.관로공_04.관로공_관로공BOQ 6" xfId="39884"/>
    <cellStyle name="_적격(화산) _04.관로공(대평)_04.관로공_04.관로공_관로공BOQ 7" xfId="39885"/>
    <cellStyle name="_적격(화산) _04.관로공(대평)_04.관로공_04.관로공_관로공BOQ 8" xfId="39886"/>
    <cellStyle name="_적격(화산) _04.관로공(대평)_04.관로공_04.관로공_관로수량집계" xfId="8381"/>
    <cellStyle name="_적격(화산) _04.관로공(대평)_04.관로공_04.관로공_관로수량집계 2" xfId="39887"/>
    <cellStyle name="_적격(화산) _04.관로공(대평)_04.관로공_04.관로공_관로수량집계 3" xfId="39888"/>
    <cellStyle name="_적격(화산) _04.관로공(대평)_04.관로공_04.관로공_관로수량집계 4" xfId="39889"/>
    <cellStyle name="_적격(화산) _04.관로공(대평)_04.관로공_04.관로공_관로수량집계 5" xfId="39890"/>
    <cellStyle name="_적격(화산) _04.관로공(대평)_04.관로공_04.관로공_관로수량집계 6" xfId="39891"/>
    <cellStyle name="_적격(화산) _04.관로공(대평)_04.관로공_04.관로공_관로수량집계 7" xfId="39892"/>
    <cellStyle name="_적격(화산) _04.관로공(대평)_04.관로공_04.관로공_관로수량집계 8" xfId="39893"/>
    <cellStyle name="_적격(화산) _04.관로공(대평)_04.관로공_04.관로공_내역적용수량" xfId="8382"/>
    <cellStyle name="_적격(화산) _04.관로공(대평)_04.관로공_04.관로공_내역적용수량 2" xfId="39894"/>
    <cellStyle name="_적격(화산) _04.관로공(대평)_04.관로공_04.관로공_내역적용수량 3" xfId="39895"/>
    <cellStyle name="_적격(화산) _04.관로공(대평)_04.관로공_04.관로공_내역적용수량 4" xfId="39896"/>
    <cellStyle name="_적격(화산) _04.관로공(대평)_04.관로공_04.관로공_내역적용수량 5" xfId="39897"/>
    <cellStyle name="_적격(화산) _04.관로공(대평)_04.관로공_04.관로공_내역적용수량 6" xfId="39898"/>
    <cellStyle name="_적격(화산) _04.관로공(대평)_04.관로공_04.관로공_내역적용수량 7" xfId="39899"/>
    <cellStyle name="_적격(화산) _04.관로공(대평)_04.관로공_04.관로공_내역적용수량 8" xfId="39900"/>
    <cellStyle name="_적격(화산) _04.관로공(대평)_041.부대공(화순)" xfId="8383"/>
    <cellStyle name="_적격(화산) _04.관로공(대평)_041.부대공(화순) 2" xfId="39901"/>
    <cellStyle name="_적격(화산) _04.관로공(대평)_041.부대공(화순) 3" xfId="39902"/>
    <cellStyle name="_적격(화산) _04.관로공(대평)_041.부대공(화순) 4" xfId="39903"/>
    <cellStyle name="_적격(화산) _04.관로공(대평)_041.부대공(화순) 5" xfId="39904"/>
    <cellStyle name="_적격(화산) _04.관로공(대평)_041.부대공(화순) 6" xfId="39905"/>
    <cellStyle name="_적격(화산) _04.관로공(대평)_041.부대공(화순) 7" xfId="39906"/>
    <cellStyle name="_적격(화산) _04.관로공(대평)_041.부대공(화순) 8" xfId="39907"/>
    <cellStyle name="_적격(화산) _04.관로공(대평)_관로공BOQ" xfId="8384"/>
    <cellStyle name="_적격(화산) _04.관로공(대평)_관로공BOQ 2" xfId="39908"/>
    <cellStyle name="_적격(화산) _04.관로공(대평)_관로공BOQ 3" xfId="39909"/>
    <cellStyle name="_적격(화산) _04.관로공(대평)_관로공BOQ 4" xfId="39910"/>
    <cellStyle name="_적격(화산) _04.관로공(대평)_관로공BOQ 5" xfId="39911"/>
    <cellStyle name="_적격(화산) _04.관로공(대평)_관로공BOQ 6" xfId="39912"/>
    <cellStyle name="_적격(화산) _04.관로공(대평)_관로공BOQ 7" xfId="39913"/>
    <cellStyle name="_적격(화산) _04.관로공(대평)_관로공BOQ 8" xfId="39914"/>
    <cellStyle name="_적격(화산) _04.관로공(대평)_관로수량집계" xfId="8385"/>
    <cellStyle name="_적격(화산) _04.관로공(대평)_관로수량집계 2" xfId="39915"/>
    <cellStyle name="_적격(화산) _04.관로공(대평)_관로수량집계 3" xfId="39916"/>
    <cellStyle name="_적격(화산) _04.관로공(대평)_관로수량집계 4" xfId="39917"/>
    <cellStyle name="_적격(화산) _04.관로공(대평)_관로수량집계 5" xfId="39918"/>
    <cellStyle name="_적격(화산) _04.관로공(대평)_관로수량집계 6" xfId="39919"/>
    <cellStyle name="_적격(화산) _04.관로공(대평)_관로수량집계 7" xfId="39920"/>
    <cellStyle name="_적격(화산) _04.관로공(대평)_관로수량집계 8" xfId="39921"/>
    <cellStyle name="_적격(화산) _04.관로공(대평)_내역적용수량" xfId="8386"/>
    <cellStyle name="_적격(화산) _04.관로공(대평)_내역적용수량 2" xfId="39922"/>
    <cellStyle name="_적격(화산) _04.관로공(대평)_내역적용수량 3" xfId="39923"/>
    <cellStyle name="_적격(화산) _04.관로공(대평)_내역적용수량 4" xfId="39924"/>
    <cellStyle name="_적격(화산) _04.관로공(대평)_내역적용수량 5" xfId="39925"/>
    <cellStyle name="_적격(화산) _04.관로공(대평)_내역적용수량 6" xfId="39926"/>
    <cellStyle name="_적격(화산) _04.관로공(대평)_내역적용수량 7" xfId="39927"/>
    <cellStyle name="_적격(화산) _04.관로공(대평)_내역적용수량 8" xfId="39928"/>
    <cellStyle name="_적격(화산) _04.관로공(양마단지)" xfId="8387"/>
    <cellStyle name="_적격(화산) _04.관로공(양마단지) 2" xfId="39929"/>
    <cellStyle name="_적격(화산) _04.관로공(양마단지) 3" xfId="39930"/>
    <cellStyle name="_적격(화산) _04.관로공(양마단지) 4" xfId="39931"/>
    <cellStyle name="_적격(화산) _04.관로공(양마단지) 5" xfId="39932"/>
    <cellStyle name="_적격(화산) _04.관로공(양마단지) 6" xfId="39933"/>
    <cellStyle name="_적격(화산) _04.관로공(양마단지) 7" xfId="39934"/>
    <cellStyle name="_적격(화산) _04.관로공(양마단지) 8" xfId="39935"/>
    <cellStyle name="_적격(화산) _04.관로공(양마단지)_013.관로공(일과)" xfId="8388"/>
    <cellStyle name="_적격(화산) _04.관로공(양마단지)_013.관로공(일과) 2" xfId="39936"/>
    <cellStyle name="_적격(화산) _04.관로공(양마단지)_013.관로공(일과) 3" xfId="39937"/>
    <cellStyle name="_적격(화산) _04.관로공(양마단지)_013.관로공(일과) 4" xfId="39938"/>
    <cellStyle name="_적격(화산) _04.관로공(양마단지)_013.관로공(일과) 5" xfId="39939"/>
    <cellStyle name="_적격(화산) _04.관로공(양마단지)_013.관로공(일과) 6" xfId="39940"/>
    <cellStyle name="_적격(화산) _04.관로공(양마단지)_013.관로공(일과) 7" xfId="39941"/>
    <cellStyle name="_적격(화산) _04.관로공(양마단지)_013.관로공(일과) 8" xfId="39942"/>
    <cellStyle name="_적격(화산) _04.관로공(양마단지)_013.관로공(화순)" xfId="8389"/>
    <cellStyle name="_적격(화산) _04.관로공(양마단지)_013.관로공(화순) 2" xfId="39943"/>
    <cellStyle name="_적격(화산) _04.관로공(양마단지)_013.관로공(화순) 3" xfId="39944"/>
    <cellStyle name="_적격(화산) _04.관로공(양마단지)_013.관로공(화순) 4" xfId="39945"/>
    <cellStyle name="_적격(화산) _04.관로공(양마단지)_013.관로공(화순) 5" xfId="39946"/>
    <cellStyle name="_적격(화산) _04.관로공(양마단지)_013.관로공(화순) 6" xfId="39947"/>
    <cellStyle name="_적격(화산) _04.관로공(양마단지)_013.관로공(화순) 7" xfId="39948"/>
    <cellStyle name="_적격(화산) _04.관로공(양마단지)_013.관로공(화순) 8" xfId="39949"/>
    <cellStyle name="_적격(화산) _04.관로공(양마단지)_03.관로공" xfId="8390"/>
    <cellStyle name="_적격(화산) _04.관로공(양마단지)_03.관로공 2" xfId="39950"/>
    <cellStyle name="_적격(화산) _04.관로공(양마단지)_03.관로공 3" xfId="39951"/>
    <cellStyle name="_적격(화산) _04.관로공(양마단지)_03.관로공 4" xfId="39952"/>
    <cellStyle name="_적격(화산) _04.관로공(양마단지)_03.관로공 5" xfId="39953"/>
    <cellStyle name="_적격(화산) _04.관로공(양마단지)_03.관로공 6" xfId="39954"/>
    <cellStyle name="_적격(화산) _04.관로공(양마단지)_03.관로공 7" xfId="39955"/>
    <cellStyle name="_적격(화산) _04.관로공(양마단지)_03.관로공 8" xfId="39956"/>
    <cellStyle name="_적격(화산) _04.관로공(양마단지)_관로공BOQ" xfId="8391"/>
    <cellStyle name="_적격(화산) _04.관로공(양마단지)_관로공BOQ 2" xfId="39957"/>
    <cellStyle name="_적격(화산) _04.관로공(양마단지)_관로공BOQ 3" xfId="39958"/>
    <cellStyle name="_적격(화산) _04.관로공(양마단지)_관로공BOQ 4" xfId="39959"/>
    <cellStyle name="_적격(화산) _04.관로공(양마단지)_관로공BOQ 5" xfId="39960"/>
    <cellStyle name="_적격(화산) _04.관로공(양마단지)_관로공BOQ 6" xfId="39961"/>
    <cellStyle name="_적격(화산) _04.관로공(양마단지)_관로공BOQ 7" xfId="39962"/>
    <cellStyle name="_적격(화산) _04.관로공(양마단지)_관로공BOQ 8" xfId="39963"/>
    <cellStyle name="_적격(화산) _04.관로공(양마단지)_관로수량집계" xfId="8392"/>
    <cellStyle name="_적격(화산) _04.관로공(양마단지)_관로수량집계 2" xfId="39964"/>
    <cellStyle name="_적격(화산) _04.관로공(양마단지)_관로수량집계 3" xfId="39965"/>
    <cellStyle name="_적격(화산) _04.관로공(양마단지)_관로수량집계 4" xfId="39966"/>
    <cellStyle name="_적격(화산) _04.관로공(양마단지)_관로수량집계 5" xfId="39967"/>
    <cellStyle name="_적격(화산) _04.관로공(양마단지)_관로수량집계 6" xfId="39968"/>
    <cellStyle name="_적격(화산) _04.관로공(양마단지)_관로수량집계 7" xfId="39969"/>
    <cellStyle name="_적격(화산) _04.관로공(양마단지)_관로수량집계 8" xfId="39970"/>
    <cellStyle name="_적격(화산) _04.관로공(양마단지)_내역적용수량" xfId="8393"/>
    <cellStyle name="_적격(화산) _04.관로공(양마단지)_내역적용수량 2" xfId="39971"/>
    <cellStyle name="_적격(화산) _04.관로공(양마단지)_내역적용수량 3" xfId="39972"/>
    <cellStyle name="_적격(화산) _04.관로공(양마단지)_내역적용수량 4" xfId="39973"/>
    <cellStyle name="_적격(화산) _04.관로공(양마단지)_내역적용수량 5" xfId="39974"/>
    <cellStyle name="_적격(화산) _04.관로공(양마단지)_내역적용수량 6" xfId="39975"/>
    <cellStyle name="_적격(화산) _04.관로공(양마단지)_내역적용수량 7" xfId="39976"/>
    <cellStyle name="_적격(화산) _04.관로공(양마단지)_내역적용수량 8" xfId="39977"/>
    <cellStyle name="_적격(화산) _04.관로공_00.배수설비공" xfId="8394"/>
    <cellStyle name="_적격(화산) _04.관로공_00.배수설비공 2" xfId="39978"/>
    <cellStyle name="_적격(화산) _04.관로공_00.배수설비공 3" xfId="39979"/>
    <cellStyle name="_적격(화산) _04.관로공_00.배수설비공 4" xfId="39980"/>
    <cellStyle name="_적격(화산) _04.관로공_00.배수설비공 5" xfId="39981"/>
    <cellStyle name="_적격(화산) _04.관로공_00.배수설비공 6" xfId="39982"/>
    <cellStyle name="_적격(화산) _04.관로공_00.배수설비공 7" xfId="39983"/>
    <cellStyle name="_적격(화산) _04.관로공_00.배수설비공 8" xfId="39984"/>
    <cellStyle name="_적격(화산) _04.관로공_013.관로공(일과)" xfId="8395"/>
    <cellStyle name="_적격(화산) _04.관로공_013.관로공(일과) 2" xfId="39985"/>
    <cellStyle name="_적격(화산) _04.관로공_013.관로공(일과) 3" xfId="39986"/>
    <cellStyle name="_적격(화산) _04.관로공_013.관로공(일과) 4" xfId="39987"/>
    <cellStyle name="_적격(화산) _04.관로공_013.관로공(일과) 5" xfId="39988"/>
    <cellStyle name="_적격(화산) _04.관로공_013.관로공(일과) 6" xfId="39989"/>
    <cellStyle name="_적격(화산) _04.관로공_013.관로공(일과) 7" xfId="39990"/>
    <cellStyle name="_적격(화산) _04.관로공_013.관로공(일과) 8" xfId="39991"/>
    <cellStyle name="_적격(화산) _04.관로공_013.관로공(화순)" xfId="8396"/>
    <cellStyle name="_적격(화산) _04.관로공_013.관로공(화순) 2" xfId="39992"/>
    <cellStyle name="_적격(화산) _04.관로공_013.관로공(화순) 3" xfId="39993"/>
    <cellStyle name="_적격(화산) _04.관로공_013.관로공(화순) 4" xfId="39994"/>
    <cellStyle name="_적격(화산) _04.관로공_013.관로공(화순) 5" xfId="39995"/>
    <cellStyle name="_적격(화산) _04.관로공_013.관로공(화순) 6" xfId="39996"/>
    <cellStyle name="_적격(화산) _04.관로공_013.관로공(화순) 7" xfId="39997"/>
    <cellStyle name="_적격(화산) _04.관로공_013.관로공(화순) 8" xfId="39998"/>
    <cellStyle name="_적격(화산) _04.관로공_02.토공" xfId="8397"/>
    <cellStyle name="_적격(화산) _04.관로공_02.토공 2" xfId="39999"/>
    <cellStyle name="_적격(화산) _04.관로공_02.토공 3" xfId="40000"/>
    <cellStyle name="_적격(화산) _04.관로공_02.토공 4" xfId="40001"/>
    <cellStyle name="_적격(화산) _04.관로공_02.토공 5" xfId="40002"/>
    <cellStyle name="_적격(화산) _04.관로공_02.토공 6" xfId="40003"/>
    <cellStyle name="_적격(화산) _04.관로공_02.토공 7" xfId="40004"/>
    <cellStyle name="_적격(화산) _04.관로공_02.토공 8" xfId="40005"/>
    <cellStyle name="_적격(화산) _04.관로공_03.관로공" xfId="8398"/>
    <cellStyle name="_적격(화산) _04.관로공_03.관로공 2" xfId="40006"/>
    <cellStyle name="_적격(화산) _04.관로공_03.관로공 3" xfId="40007"/>
    <cellStyle name="_적격(화산) _04.관로공_03.관로공 4" xfId="40008"/>
    <cellStyle name="_적격(화산) _04.관로공_03.관로공 5" xfId="40009"/>
    <cellStyle name="_적격(화산) _04.관로공_03.관로공 6" xfId="40010"/>
    <cellStyle name="_적격(화산) _04.관로공_03.관로공 7" xfId="40011"/>
    <cellStyle name="_적격(화산) _04.관로공_03.관로공 8" xfId="40012"/>
    <cellStyle name="_적격(화산) _04.관로공_04.관로공" xfId="8399"/>
    <cellStyle name="_적격(화산) _04.관로공_04.관로공 2" xfId="8400"/>
    <cellStyle name="_적격(화산) _04.관로공_04.관로공 3" xfId="40013"/>
    <cellStyle name="_적격(화산) _04.관로공_04.관로공 4" xfId="40014"/>
    <cellStyle name="_적격(화산) _04.관로공_04.관로공 5" xfId="40015"/>
    <cellStyle name="_적격(화산) _04.관로공_04.관로공 6" xfId="40016"/>
    <cellStyle name="_적격(화산) _04.관로공_04.관로공 7" xfId="40017"/>
    <cellStyle name="_적격(화산) _04.관로공_04.관로공 8" xfId="40018"/>
    <cellStyle name="_적격(화산) _04.관로공_04.관로공_00.배수설비공" xfId="8401"/>
    <cellStyle name="_적격(화산) _04.관로공_04.관로공_00.배수설비공 2" xfId="40019"/>
    <cellStyle name="_적격(화산) _04.관로공_04.관로공_00.배수설비공 3" xfId="40020"/>
    <cellStyle name="_적격(화산) _04.관로공_04.관로공_00.배수설비공 4" xfId="40021"/>
    <cellStyle name="_적격(화산) _04.관로공_04.관로공_00.배수설비공 5" xfId="40022"/>
    <cellStyle name="_적격(화산) _04.관로공_04.관로공_00.배수설비공 6" xfId="40023"/>
    <cellStyle name="_적격(화산) _04.관로공_04.관로공_00.배수설비공 7" xfId="40024"/>
    <cellStyle name="_적격(화산) _04.관로공_04.관로공_00.배수설비공 8" xfId="40025"/>
    <cellStyle name="_적격(화산) _04.관로공_04.관로공_01.관로공(주간)" xfId="8402"/>
    <cellStyle name="_적격(화산) _04.관로공_04.관로공_01.관로공(주간) 2" xfId="40026"/>
    <cellStyle name="_적격(화산) _04.관로공_04.관로공_01.관로공(주간) 3" xfId="40027"/>
    <cellStyle name="_적격(화산) _04.관로공_04.관로공_01.관로공(주간) 4" xfId="40028"/>
    <cellStyle name="_적격(화산) _04.관로공_04.관로공_01.관로공(주간) 5" xfId="40029"/>
    <cellStyle name="_적격(화산) _04.관로공_04.관로공_01.관로공(주간) 6" xfId="40030"/>
    <cellStyle name="_적격(화산) _04.관로공_04.관로공_01.관로공(주간) 7" xfId="40031"/>
    <cellStyle name="_적격(화산) _04.관로공_04.관로공_01.관로공(주간) 8" xfId="40032"/>
    <cellStyle name="_적격(화산) _04.관로공_04.관로공_01.관로공(주간)_013.관로공(일과)" xfId="8403"/>
    <cellStyle name="_적격(화산) _04.관로공_04.관로공_01.관로공(주간)_013.관로공(일과) 2" xfId="40033"/>
    <cellStyle name="_적격(화산) _04.관로공_04.관로공_01.관로공(주간)_013.관로공(일과) 3" xfId="40034"/>
    <cellStyle name="_적격(화산) _04.관로공_04.관로공_01.관로공(주간)_013.관로공(일과) 4" xfId="40035"/>
    <cellStyle name="_적격(화산) _04.관로공_04.관로공_01.관로공(주간)_013.관로공(일과) 5" xfId="40036"/>
    <cellStyle name="_적격(화산) _04.관로공_04.관로공_01.관로공(주간)_013.관로공(일과) 6" xfId="40037"/>
    <cellStyle name="_적격(화산) _04.관로공_04.관로공_01.관로공(주간)_013.관로공(일과) 7" xfId="40038"/>
    <cellStyle name="_적격(화산) _04.관로공_04.관로공_01.관로공(주간)_013.관로공(일과) 8" xfId="40039"/>
    <cellStyle name="_적격(화산) _04.관로공_04.관로공_01.관로공(주간)_013.관로공(화순)" xfId="8404"/>
    <cellStyle name="_적격(화산) _04.관로공_04.관로공_01.관로공(주간)_013.관로공(화순) 2" xfId="40040"/>
    <cellStyle name="_적격(화산) _04.관로공_04.관로공_01.관로공(주간)_013.관로공(화순) 3" xfId="40041"/>
    <cellStyle name="_적격(화산) _04.관로공_04.관로공_01.관로공(주간)_013.관로공(화순) 4" xfId="40042"/>
    <cellStyle name="_적격(화산) _04.관로공_04.관로공_01.관로공(주간)_013.관로공(화순) 5" xfId="40043"/>
    <cellStyle name="_적격(화산) _04.관로공_04.관로공_01.관로공(주간)_013.관로공(화순) 6" xfId="40044"/>
    <cellStyle name="_적격(화산) _04.관로공_04.관로공_01.관로공(주간)_013.관로공(화순) 7" xfId="40045"/>
    <cellStyle name="_적격(화산) _04.관로공_04.관로공_01.관로공(주간)_013.관로공(화순) 8" xfId="40046"/>
    <cellStyle name="_적격(화산) _04.관로공_04.관로공_01.관로공(주간)_03.관로공" xfId="8405"/>
    <cellStyle name="_적격(화산) _04.관로공_04.관로공_01.관로공(주간)_03.관로공 2" xfId="40047"/>
    <cellStyle name="_적격(화산) _04.관로공_04.관로공_01.관로공(주간)_03.관로공 3" xfId="40048"/>
    <cellStyle name="_적격(화산) _04.관로공_04.관로공_01.관로공(주간)_03.관로공 4" xfId="40049"/>
    <cellStyle name="_적격(화산) _04.관로공_04.관로공_01.관로공(주간)_03.관로공 5" xfId="40050"/>
    <cellStyle name="_적격(화산) _04.관로공_04.관로공_01.관로공(주간)_03.관로공 6" xfId="40051"/>
    <cellStyle name="_적격(화산) _04.관로공_04.관로공_01.관로공(주간)_03.관로공 7" xfId="40052"/>
    <cellStyle name="_적격(화산) _04.관로공_04.관로공_01.관로공(주간)_03.관로공 8" xfId="40053"/>
    <cellStyle name="_적격(화산) _04.관로공_04.관로공_01.관로공(주간)_관로공BOQ" xfId="8406"/>
    <cellStyle name="_적격(화산) _04.관로공_04.관로공_01.관로공(주간)_관로공BOQ 2" xfId="40054"/>
    <cellStyle name="_적격(화산) _04.관로공_04.관로공_01.관로공(주간)_관로공BOQ 3" xfId="40055"/>
    <cellStyle name="_적격(화산) _04.관로공_04.관로공_01.관로공(주간)_관로공BOQ 4" xfId="40056"/>
    <cellStyle name="_적격(화산) _04.관로공_04.관로공_01.관로공(주간)_관로공BOQ 5" xfId="40057"/>
    <cellStyle name="_적격(화산) _04.관로공_04.관로공_01.관로공(주간)_관로공BOQ 6" xfId="40058"/>
    <cellStyle name="_적격(화산) _04.관로공_04.관로공_01.관로공(주간)_관로공BOQ 7" xfId="40059"/>
    <cellStyle name="_적격(화산) _04.관로공_04.관로공_01.관로공(주간)_관로공BOQ 8" xfId="40060"/>
    <cellStyle name="_적격(화산) _04.관로공_04.관로공_01.관로공(주간)_관로수량집계" xfId="8407"/>
    <cellStyle name="_적격(화산) _04.관로공_04.관로공_01.관로공(주간)_관로수량집계 2" xfId="40061"/>
    <cellStyle name="_적격(화산) _04.관로공_04.관로공_01.관로공(주간)_관로수량집계 3" xfId="40062"/>
    <cellStyle name="_적격(화산) _04.관로공_04.관로공_01.관로공(주간)_관로수량집계 4" xfId="40063"/>
    <cellStyle name="_적격(화산) _04.관로공_04.관로공_01.관로공(주간)_관로수량집계 5" xfId="40064"/>
    <cellStyle name="_적격(화산) _04.관로공_04.관로공_01.관로공(주간)_관로수량집계 6" xfId="40065"/>
    <cellStyle name="_적격(화산) _04.관로공_04.관로공_01.관로공(주간)_관로수량집계 7" xfId="40066"/>
    <cellStyle name="_적격(화산) _04.관로공_04.관로공_01.관로공(주간)_관로수량집계 8" xfId="40067"/>
    <cellStyle name="_적격(화산) _04.관로공_04.관로공_01.관로공(주간)_내역적용수량" xfId="8408"/>
    <cellStyle name="_적격(화산) _04.관로공_04.관로공_01.관로공(주간)_내역적용수량 2" xfId="40068"/>
    <cellStyle name="_적격(화산) _04.관로공_04.관로공_01.관로공(주간)_내역적용수량 3" xfId="40069"/>
    <cellStyle name="_적격(화산) _04.관로공_04.관로공_01.관로공(주간)_내역적용수량 4" xfId="40070"/>
    <cellStyle name="_적격(화산) _04.관로공_04.관로공_01.관로공(주간)_내역적용수량 5" xfId="40071"/>
    <cellStyle name="_적격(화산) _04.관로공_04.관로공_01.관로공(주간)_내역적용수량 6" xfId="40072"/>
    <cellStyle name="_적격(화산) _04.관로공_04.관로공_01.관로공(주간)_내역적용수량 7" xfId="40073"/>
    <cellStyle name="_적격(화산) _04.관로공_04.관로공_01.관로공(주간)_내역적용수량 8" xfId="40074"/>
    <cellStyle name="_적격(화산) _04.관로공_04.관로공_01.관로공(주간-1구역)" xfId="8409"/>
    <cellStyle name="_적격(화산) _04.관로공_04.관로공_01.관로공(주간-1구역) 2" xfId="40075"/>
    <cellStyle name="_적격(화산) _04.관로공_04.관로공_01.관로공(주간-1구역) 3" xfId="40076"/>
    <cellStyle name="_적격(화산) _04.관로공_04.관로공_01.관로공(주간-1구역) 4" xfId="40077"/>
    <cellStyle name="_적격(화산) _04.관로공_04.관로공_01.관로공(주간-1구역) 5" xfId="40078"/>
    <cellStyle name="_적격(화산) _04.관로공_04.관로공_01.관로공(주간-1구역) 6" xfId="40079"/>
    <cellStyle name="_적격(화산) _04.관로공_04.관로공_01.관로공(주간-1구역) 7" xfId="40080"/>
    <cellStyle name="_적격(화산) _04.관로공_04.관로공_01.관로공(주간-1구역) 8" xfId="40081"/>
    <cellStyle name="_적격(화산) _04.관로공_04.관로공_01.관로공(주간-1구역)_013.관로공(일과)" xfId="8410"/>
    <cellStyle name="_적격(화산) _04.관로공_04.관로공_01.관로공(주간-1구역)_013.관로공(일과) 2" xfId="40082"/>
    <cellStyle name="_적격(화산) _04.관로공_04.관로공_01.관로공(주간-1구역)_013.관로공(일과) 3" xfId="40083"/>
    <cellStyle name="_적격(화산) _04.관로공_04.관로공_01.관로공(주간-1구역)_013.관로공(일과) 4" xfId="40084"/>
    <cellStyle name="_적격(화산) _04.관로공_04.관로공_01.관로공(주간-1구역)_013.관로공(일과) 5" xfId="40085"/>
    <cellStyle name="_적격(화산) _04.관로공_04.관로공_01.관로공(주간-1구역)_013.관로공(일과) 6" xfId="40086"/>
    <cellStyle name="_적격(화산) _04.관로공_04.관로공_01.관로공(주간-1구역)_013.관로공(일과) 7" xfId="40087"/>
    <cellStyle name="_적격(화산) _04.관로공_04.관로공_01.관로공(주간-1구역)_013.관로공(일과) 8" xfId="40088"/>
    <cellStyle name="_적격(화산) _04.관로공_04.관로공_01.관로공(주간-1구역)_013.관로공(화순)" xfId="8411"/>
    <cellStyle name="_적격(화산) _04.관로공_04.관로공_01.관로공(주간-1구역)_013.관로공(화순) 2" xfId="40089"/>
    <cellStyle name="_적격(화산) _04.관로공_04.관로공_01.관로공(주간-1구역)_013.관로공(화순) 3" xfId="40090"/>
    <cellStyle name="_적격(화산) _04.관로공_04.관로공_01.관로공(주간-1구역)_013.관로공(화순) 4" xfId="40091"/>
    <cellStyle name="_적격(화산) _04.관로공_04.관로공_01.관로공(주간-1구역)_013.관로공(화순) 5" xfId="40092"/>
    <cellStyle name="_적격(화산) _04.관로공_04.관로공_01.관로공(주간-1구역)_013.관로공(화순) 6" xfId="40093"/>
    <cellStyle name="_적격(화산) _04.관로공_04.관로공_01.관로공(주간-1구역)_013.관로공(화순) 7" xfId="40094"/>
    <cellStyle name="_적격(화산) _04.관로공_04.관로공_01.관로공(주간-1구역)_013.관로공(화순) 8" xfId="40095"/>
    <cellStyle name="_적격(화산) _04.관로공_04.관로공_01.관로공(주간-1구역)_03.관로공" xfId="8412"/>
    <cellStyle name="_적격(화산) _04.관로공_04.관로공_01.관로공(주간-1구역)_03.관로공 2" xfId="40096"/>
    <cellStyle name="_적격(화산) _04.관로공_04.관로공_01.관로공(주간-1구역)_03.관로공 3" xfId="40097"/>
    <cellStyle name="_적격(화산) _04.관로공_04.관로공_01.관로공(주간-1구역)_03.관로공 4" xfId="40098"/>
    <cellStyle name="_적격(화산) _04.관로공_04.관로공_01.관로공(주간-1구역)_03.관로공 5" xfId="40099"/>
    <cellStyle name="_적격(화산) _04.관로공_04.관로공_01.관로공(주간-1구역)_03.관로공 6" xfId="40100"/>
    <cellStyle name="_적격(화산) _04.관로공_04.관로공_01.관로공(주간-1구역)_03.관로공 7" xfId="40101"/>
    <cellStyle name="_적격(화산) _04.관로공_04.관로공_01.관로공(주간-1구역)_03.관로공 8" xfId="40102"/>
    <cellStyle name="_적격(화산) _04.관로공_04.관로공_01.관로공(주간-1구역)_관로공BOQ" xfId="8413"/>
    <cellStyle name="_적격(화산) _04.관로공_04.관로공_01.관로공(주간-1구역)_관로공BOQ 2" xfId="40103"/>
    <cellStyle name="_적격(화산) _04.관로공_04.관로공_01.관로공(주간-1구역)_관로공BOQ 3" xfId="40104"/>
    <cellStyle name="_적격(화산) _04.관로공_04.관로공_01.관로공(주간-1구역)_관로공BOQ 4" xfId="40105"/>
    <cellStyle name="_적격(화산) _04.관로공_04.관로공_01.관로공(주간-1구역)_관로공BOQ 5" xfId="40106"/>
    <cellStyle name="_적격(화산) _04.관로공_04.관로공_01.관로공(주간-1구역)_관로공BOQ 6" xfId="40107"/>
    <cellStyle name="_적격(화산) _04.관로공_04.관로공_01.관로공(주간-1구역)_관로공BOQ 7" xfId="40108"/>
    <cellStyle name="_적격(화산) _04.관로공_04.관로공_01.관로공(주간-1구역)_관로공BOQ 8" xfId="40109"/>
    <cellStyle name="_적격(화산) _04.관로공_04.관로공_01.관로공(주간-1구역)_관로수량집계" xfId="8414"/>
    <cellStyle name="_적격(화산) _04.관로공_04.관로공_01.관로공(주간-1구역)_관로수량집계 2" xfId="40110"/>
    <cellStyle name="_적격(화산) _04.관로공_04.관로공_01.관로공(주간-1구역)_관로수량집계 3" xfId="40111"/>
    <cellStyle name="_적격(화산) _04.관로공_04.관로공_01.관로공(주간-1구역)_관로수량집계 4" xfId="40112"/>
    <cellStyle name="_적격(화산) _04.관로공_04.관로공_01.관로공(주간-1구역)_관로수량집계 5" xfId="40113"/>
    <cellStyle name="_적격(화산) _04.관로공_04.관로공_01.관로공(주간-1구역)_관로수량집계 6" xfId="40114"/>
    <cellStyle name="_적격(화산) _04.관로공_04.관로공_01.관로공(주간-1구역)_관로수량집계 7" xfId="40115"/>
    <cellStyle name="_적격(화산) _04.관로공_04.관로공_01.관로공(주간-1구역)_관로수량집계 8" xfId="40116"/>
    <cellStyle name="_적격(화산) _04.관로공_04.관로공_01.관로공(주간-1구역)_내역적용수량" xfId="8415"/>
    <cellStyle name="_적격(화산) _04.관로공_04.관로공_01.관로공(주간-1구역)_내역적용수량 2" xfId="40117"/>
    <cellStyle name="_적격(화산) _04.관로공_04.관로공_01.관로공(주간-1구역)_내역적용수량 3" xfId="40118"/>
    <cellStyle name="_적격(화산) _04.관로공_04.관로공_01.관로공(주간-1구역)_내역적용수량 4" xfId="40119"/>
    <cellStyle name="_적격(화산) _04.관로공_04.관로공_01.관로공(주간-1구역)_내역적용수량 5" xfId="40120"/>
    <cellStyle name="_적격(화산) _04.관로공_04.관로공_01.관로공(주간-1구역)_내역적용수량 6" xfId="40121"/>
    <cellStyle name="_적격(화산) _04.관로공_04.관로공_01.관로공(주간-1구역)_내역적용수량 7" xfId="40122"/>
    <cellStyle name="_적격(화산) _04.관로공_04.관로공_01.관로공(주간-1구역)_내역적용수량 8" xfId="40123"/>
    <cellStyle name="_적격(화산) _04.관로공_04.관로공_04.관로공" xfId="8416"/>
    <cellStyle name="_적격(화산) _04.관로공_04.관로공_04.관로공 2" xfId="8417"/>
    <cellStyle name="_적격(화산) _04.관로공_04.관로공_04.관로공 3" xfId="40124"/>
    <cellStyle name="_적격(화산) _04.관로공_04.관로공_04.관로공 4" xfId="40125"/>
    <cellStyle name="_적격(화산) _04.관로공_04.관로공_04.관로공 5" xfId="40126"/>
    <cellStyle name="_적격(화산) _04.관로공_04.관로공_04.관로공 6" xfId="40127"/>
    <cellStyle name="_적격(화산) _04.관로공_04.관로공_04.관로공 7" xfId="40128"/>
    <cellStyle name="_적격(화산) _04.관로공_04.관로공_04.관로공 8" xfId="40129"/>
    <cellStyle name="_적격(화산) _04.관로공_04.관로공_04.관로공(양마단지)" xfId="8418"/>
    <cellStyle name="_적격(화산) _04.관로공_04.관로공_04.관로공(양마단지) 2" xfId="40130"/>
    <cellStyle name="_적격(화산) _04.관로공_04.관로공_04.관로공(양마단지) 3" xfId="40131"/>
    <cellStyle name="_적격(화산) _04.관로공_04.관로공_04.관로공(양마단지) 4" xfId="40132"/>
    <cellStyle name="_적격(화산) _04.관로공_04.관로공_04.관로공(양마단지) 5" xfId="40133"/>
    <cellStyle name="_적격(화산) _04.관로공_04.관로공_04.관로공(양마단지) 6" xfId="40134"/>
    <cellStyle name="_적격(화산) _04.관로공_04.관로공_04.관로공(양마단지) 7" xfId="40135"/>
    <cellStyle name="_적격(화산) _04.관로공_04.관로공_04.관로공(양마단지) 8" xfId="40136"/>
    <cellStyle name="_적격(화산) _04.관로공_04.관로공_04.관로공(양마단지)_013.관로공(일과)" xfId="8419"/>
    <cellStyle name="_적격(화산) _04.관로공_04.관로공_04.관로공(양마단지)_013.관로공(일과) 2" xfId="40137"/>
    <cellStyle name="_적격(화산) _04.관로공_04.관로공_04.관로공(양마단지)_013.관로공(일과) 3" xfId="40138"/>
    <cellStyle name="_적격(화산) _04.관로공_04.관로공_04.관로공(양마단지)_013.관로공(일과) 4" xfId="40139"/>
    <cellStyle name="_적격(화산) _04.관로공_04.관로공_04.관로공(양마단지)_013.관로공(일과) 5" xfId="40140"/>
    <cellStyle name="_적격(화산) _04.관로공_04.관로공_04.관로공(양마단지)_013.관로공(일과) 6" xfId="40141"/>
    <cellStyle name="_적격(화산) _04.관로공_04.관로공_04.관로공(양마단지)_013.관로공(일과) 7" xfId="40142"/>
    <cellStyle name="_적격(화산) _04.관로공_04.관로공_04.관로공(양마단지)_013.관로공(일과) 8" xfId="40143"/>
    <cellStyle name="_적격(화산) _04.관로공_04.관로공_04.관로공(양마단지)_013.관로공(화순)" xfId="8420"/>
    <cellStyle name="_적격(화산) _04.관로공_04.관로공_04.관로공(양마단지)_013.관로공(화순) 2" xfId="40144"/>
    <cellStyle name="_적격(화산) _04.관로공_04.관로공_04.관로공(양마단지)_013.관로공(화순) 3" xfId="40145"/>
    <cellStyle name="_적격(화산) _04.관로공_04.관로공_04.관로공(양마단지)_013.관로공(화순) 4" xfId="40146"/>
    <cellStyle name="_적격(화산) _04.관로공_04.관로공_04.관로공(양마단지)_013.관로공(화순) 5" xfId="40147"/>
    <cellStyle name="_적격(화산) _04.관로공_04.관로공_04.관로공(양마단지)_013.관로공(화순) 6" xfId="40148"/>
    <cellStyle name="_적격(화산) _04.관로공_04.관로공_04.관로공(양마단지)_013.관로공(화순) 7" xfId="40149"/>
    <cellStyle name="_적격(화산) _04.관로공_04.관로공_04.관로공(양마단지)_013.관로공(화순) 8" xfId="40150"/>
    <cellStyle name="_적격(화산) _04.관로공_04.관로공_04.관로공(양마단지)_03.관로공" xfId="8421"/>
    <cellStyle name="_적격(화산) _04.관로공_04.관로공_04.관로공(양마단지)_03.관로공 2" xfId="40151"/>
    <cellStyle name="_적격(화산) _04.관로공_04.관로공_04.관로공(양마단지)_03.관로공 3" xfId="40152"/>
    <cellStyle name="_적격(화산) _04.관로공_04.관로공_04.관로공(양마단지)_03.관로공 4" xfId="40153"/>
    <cellStyle name="_적격(화산) _04.관로공_04.관로공_04.관로공(양마단지)_03.관로공 5" xfId="40154"/>
    <cellStyle name="_적격(화산) _04.관로공_04.관로공_04.관로공(양마단지)_03.관로공 6" xfId="40155"/>
    <cellStyle name="_적격(화산) _04.관로공_04.관로공_04.관로공(양마단지)_03.관로공 7" xfId="40156"/>
    <cellStyle name="_적격(화산) _04.관로공_04.관로공_04.관로공(양마단지)_03.관로공 8" xfId="40157"/>
    <cellStyle name="_적격(화산) _04.관로공_04.관로공_04.관로공(양마단지)_관로공BOQ" xfId="8422"/>
    <cellStyle name="_적격(화산) _04.관로공_04.관로공_04.관로공(양마단지)_관로공BOQ 2" xfId="40158"/>
    <cellStyle name="_적격(화산) _04.관로공_04.관로공_04.관로공(양마단지)_관로공BOQ 3" xfId="40159"/>
    <cellStyle name="_적격(화산) _04.관로공_04.관로공_04.관로공(양마단지)_관로공BOQ 4" xfId="40160"/>
    <cellStyle name="_적격(화산) _04.관로공_04.관로공_04.관로공(양마단지)_관로공BOQ 5" xfId="40161"/>
    <cellStyle name="_적격(화산) _04.관로공_04.관로공_04.관로공(양마단지)_관로공BOQ 6" xfId="40162"/>
    <cellStyle name="_적격(화산) _04.관로공_04.관로공_04.관로공(양마단지)_관로공BOQ 7" xfId="40163"/>
    <cellStyle name="_적격(화산) _04.관로공_04.관로공_04.관로공(양마단지)_관로공BOQ 8" xfId="40164"/>
    <cellStyle name="_적격(화산) _04.관로공_04.관로공_04.관로공(양마단지)_관로수량집계" xfId="8423"/>
    <cellStyle name="_적격(화산) _04.관로공_04.관로공_04.관로공(양마단지)_관로수량집계 2" xfId="40165"/>
    <cellStyle name="_적격(화산) _04.관로공_04.관로공_04.관로공(양마단지)_관로수량집계 3" xfId="40166"/>
    <cellStyle name="_적격(화산) _04.관로공_04.관로공_04.관로공(양마단지)_관로수량집계 4" xfId="40167"/>
    <cellStyle name="_적격(화산) _04.관로공_04.관로공_04.관로공(양마단지)_관로수량집계 5" xfId="40168"/>
    <cellStyle name="_적격(화산) _04.관로공_04.관로공_04.관로공(양마단지)_관로수량집계 6" xfId="40169"/>
    <cellStyle name="_적격(화산) _04.관로공_04.관로공_04.관로공(양마단지)_관로수량집계 7" xfId="40170"/>
    <cellStyle name="_적격(화산) _04.관로공_04.관로공_04.관로공(양마단지)_관로수량집계 8" xfId="40171"/>
    <cellStyle name="_적격(화산) _04.관로공_04.관로공_04.관로공(양마단지)_내역적용수량" xfId="8424"/>
    <cellStyle name="_적격(화산) _04.관로공_04.관로공_04.관로공(양마단지)_내역적용수량 2" xfId="40172"/>
    <cellStyle name="_적격(화산) _04.관로공_04.관로공_04.관로공(양마단지)_내역적용수량 3" xfId="40173"/>
    <cellStyle name="_적격(화산) _04.관로공_04.관로공_04.관로공(양마단지)_내역적용수량 4" xfId="40174"/>
    <cellStyle name="_적격(화산) _04.관로공_04.관로공_04.관로공(양마단지)_내역적용수량 5" xfId="40175"/>
    <cellStyle name="_적격(화산) _04.관로공_04.관로공_04.관로공(양마단지)_내역적용수량 6" xfId="40176"/>
    <cellStyle name="_적격(화산) _04.관로공_04.관로공_04.관로공(양마단지)_내역적용수량 7" xfId="40177"/>
    <cellStyle name="_적격(화산) _04.관로공_04.관로공_04.관로공(양마단지)_내역적용수량 8" xfId="40178"/>
    <cellStyle name="_적격(화산) _04.관로공_04.관로공_04.관로공_00.배수설비공" xfId="8425"/>
    <cellStyle name="_적격(화산) _04.관로공_04.관로공_04.관로공_00.배수설비공 2" xfId="40179"/>
    <cellStyle name="_적격(화산) _04.관로공_04.관로공_04.관로공_00.배수설비공 3" xfId="40180"/>
    <cellStyle name="_적격(화산) _04.관로공_04.관로공_04.관로공_00.배수설비공 4" xfId="40181"/>
    <cellStyle name="_적격(화산) _04.관로공_04.관로공_04.관로공_00.배수설비공 5" xfId="40182"/>
    <cellStyle name="_적격(화산) _04.관로공_04.관로공_04.관로공_00.배수설비공 6" xfId="40183"/>
    <cellStyle name="_적격(화산) _04.관로공_04.관로공_04.관로공_00.배수설비공 7" xfId="40184"/>
    <cellStyle name="_적격(화산) _04.관로공_04.관로공_04.관로공_00.배수설비공 8" xfId="40185"/>
    <cellStyle name="_적격(화산) _04.관로공_04.관로공_04.관로공_013.관로공(일과)" xfId="8426"/>
    <cellStyle name="_적격(화산) _04.관로공_04.관로공_04.관로공_013.관로공(일과) 2" xfId="40186"/>
    <cellStyle name="_적격(화산) _04.관로공_04.관로공_04.관로공_013.관로공(일과) 3" xfId="40187"/>
    <cellStyle name="_적격(화산) _04.관로공_04.관로공_04.관로공_013.관로공(일과) 4" xfId="40188"/>
    <cellStyle name="_적격(화산) _04.관로공_04.관로공_04.관로공_013.관로공(일과) 5" xfId="40189"/>
    <cellStyle name="_적격(화산) _04.관로공_04.관로공_04.관로공_013.관로공(일과) 6" xfId="40190"/>
    <cellStyle name="_적격(화산) _04.관로공_04.관로공_04.관로공_013.관로공(일과) 7" xfId="40191"/>
    <cellStyle name="_적격(화산) _04.관로공_04.관로공_04.관로공_013.관로공(일과) 8" xfId="40192"/>
    <cellStyle name="_적격(화산) _04.관로공_04.관로공_04.관로공_013.관로공(화순)" xfId="8427"/>
    <cellStyle name="_적격(화산) _04.관로공_04.관로공_04.관로공_013.관로공(화순) 2" xfId="40193"/>
    <cellStyle name="_적격(화산) _04.관로공_04.관로공_04.관로공_013.관로공(화순) 3" xfId="40194"/>
    <cellStyle name="_적격(화산) _04.관로공_04.관로공_04.관로공_013.관로공(화순) 4" xfId="40195"/>
    <cellStyle name="_적격(화산) _04.관로공_04.관로공_04.관로공_013.관로공(화순) 5" xfId="40196"/>
    <cellStyle name="_적격(화산) _04.관로공_04.관로공_04.관로공_013.관로공(화순) 6" xfId="40197"/>
    <cellStyle name="_적격(화산) _04.관로공_04.관로공_04.관로공_013.관로공(화순) 7" xfId="40198"/>
    <cellStyle name="_적격(화산) _04.관로공_04.관로공_04.관로공_013.관로공(화순) 8" xfId="40199"/>
    <cellStyle name="_적격(화산) _04.관로공_04.관로공_04.관로공_02.토공" xfId="8428"/>
    <cellStyle name="_적격(화산) _04.관로공_04.관로공_04.관로공_02.토공 2" xfId="40200"/>
    <cellStyle name="_적격(화산) _04.관로공_04.관로공_04.관로공_02.토공 3" xfId="40201"/>
    <cellStyle name="_적격(화산) _04.관로공_04.관로공_04.관로공_02.토공 4" xfId="40202"/>
    <cellStyle name="_적격(화산) _04.관로공_04.관로공_04.관로공_02.토공 5" xfId="40203"/>
    <cellStyle name="_적격(화산) _04.관로공_04.관로공_04.관로공_02.토공 6" xfId="40204"/>
    <cellStyle name="_적격(화산) _04.관로공_04.관로공_04.관로공_02.토공 7" xfId="40205"/>
    <cellStyle name="_적격(화산) _04.관로공_04.관로공_04.관로공_02.토공 8" xfId="40206"/>
    <cellStyle name="_적격(화산) _04.관로공_04.관로공_04.관로공_03.관로공" xfId="8429"/>
    <cellStyle name="_적격(화산) _04.관로공_04.관로공_04.관로공_03.관로공 2" xfId="40207"/>
    <cellStyle name="_적격(화산) _04.관로공_04.관로공_04.관로공_03.관로공 3" xfId="40208"/>
    <cellStyle name="_적격(화산) _04.관로공_04.관로공_04.관로공_03.관로공 4" xfId="40209"/>
    <cellStyle name="_적격(화산) _04.관로공_04.관로공_04.관로공_03.관로공 5" xfId="40210"/>
    <cellStyle name="_적격(화산) _04.관로공_04.관로공_04.관로공_03.관로공 6" xfId="40211"/>
    <cellStyle name="_적격(화산) _04.관로공_04.관로공_04.관로공_03.관로공 7" xfId="40212"/>
    <cellStyle name="_적격(화산) _04.관로공_04.관로공_04.관로공_03.관로공 8" xfId="40213"/>
    <cellStyle name="_적격(화산) _04.관로공_04.관로공_04.관로공_관로공BOQ" xfId="8430"/>
    <cellStyle name="_적격(화산) _04.관로공_04.관로공_04.관로공_관로공BOQ 2" xfId="40214"/>
    <cellStyle name="_적격(화산) _04.관로공_04.관로공_04.관로공_관로공BOQ 3" xfId="40215"/>
    <cellStyle name="_적격(화산) _04.관로공_04.관로공_04.관로공_관로공BOQ 4" xfId="40216"/>
    <cellStyle name="_적격(화산) _04.관로공_04.관로공_04.관로공_관로공BOQ 5" xfId="40217"/>
    <cellStyle name="_적격(화산) _04.관로공_04.관로공_04.관로공_관로공BOQ 6" xfId="40218"/>
    <cellStyle name="_적격(화산) _04.관로공_04.관로공_04.관로공_관로공BOQ 7" xfId="40219"/>
    <cellStyle name="_적격(화산) _04.관로공_04.관로공_04.관로공_관로공BOQ 8" xfId="40220"/>
    <cellStyle name="_적격(화산) _04.관로공_04.관로공_04.관로공_관로수량집계" xfId="8431"/>
    <cellStyle name="_적격(화산) _04.관로공_04.관로공_04.관로공_관로수량집계 2" xfId="40221"/>
    <cellStyle name="_적격(화산) _04.관로공_04.관로공_04.관로공_관로수량집계 3" xfId="40222"/>
    <cellStyle name="_적격(화산) _04.관로공_04.관로공_04.관로공_관로수량집계 4" xfId="40223"/>
    <cellStyle name="_적격(화산) _04.관로공_04.관로공_04.관로공_관로수량집계 5" xfId="40224"/>
    <cellStyle name="_적격(화산) _04.관로공_04.관로공_04.관로공_관로수량집계 6" xfId="40225"/>
    <cellStyle name="_적격(화산) _04.관로공_04.관로공_04.관로공_관로수량집계 7" xfId="40226"/>
    <cellStyle name="_적격(화산) _04.관로공_04.관로공_04.관로공_관로수량집계 8" xfId="40227"/>
    <cellStyle name="_적격(화산) _04.관로공_04.관로공_04.관로공_내역적용수량" xfId="8432"/>
    <cellStyle name="_적격(화산) _04.관로공_04.관로공_04.관로공_내역적용수량 2" xfId="40228"/>
    <cellStyle name="_적격(화산) _04.관로공_04.관로공_04.관로공_내역적용수량 3" xfId="40229"/>
    <cellStyle name="_적격(화산) _04.관로공_04.관로공_04.관로공_내역적용수량 4" xfId="40230"/>
    <cellStyle name="_적격(화산) _04.관로공_04.관로공_04.관로공_내역적용수량 5" xfId="40231"/>
    <cellStyle name="_적격(화산) _04.관로공_04.관로공_04.관로공_내역적용수량 6" xfId="40232"/>
    <cellStyle name="_적격(화산) _04.관로공_04.관로공_04.관로공_내역적용수량 7" xfId="40233"/>
    <cellStyle name="_적격(화산) _04.관로공_04.관로공_04.관로공_내역적용수량 8" xfId="40234"/>
    <cellStyle name="_적격(화산) _04.관로공_관로공BOQ" xfId="8433"/>
    <cellStyle name="_적격(화산) _04.관로공_관로공BOQ 2" xfId="40235"/>
    <cellStyle name="_적격(화산) _04.관로공_관로공BOQ 3" xfId="40236"/>
    <cellStyle name="_적격(화산) _04.관로공_관로공BOQ 4" xfId="40237"/>
    <cellStyle name="_적격(화산) _04.관로공_관로공BOQ 5" xfId="40238"/>
    <cellStyle name="_적격(화산) _04.관로공_관로공BOQ 6" xfId="40239"/>
    <cellStyle name="_적격(화산) _04.관로공_관로공BOQ 7" xfId="40240"/>
    <cellStyle name="_적격(화산) _04.관로공_관로공BOQ 8" xfId="40241"/>
    <cellStyle name="_적격(화산) _04.관로공_관로수량집계" xfId="8434"/>
    <cellStyle name="_적격(화산) _04.관로공_관로수량집계 2" xfId="40242"/>
    <cellStyle name="_적격(화산) _04.관로공_관로수량집계 3" xfId="40243"/>
    <cellStyle name="_적격(화산) _04.관로공_관로수량집계 4" xfId="40244"/>
    <cellStyle name="_적격(화산) _04.관로공_관로수량집계 5" xfId="40245"/>
    <cellStyle name="_적격(화산) _04.관로공_관로수량집계 6" xfId="40246"/>
    <cellStyle name="_적격(화산) _04.관로공_관로수량집계 7" xfId="40247"/>
    <cellStyle name="_적격(화산) _04.관로공_관로수량집계 8" xfId="40248"/>
    <cellStyle name="_적격(화산) _04.관로공_내역적용수량" xfId="8435"/>
    <cellStyle name="_적격(화산) _04.관로공_내역적용수량 2" xfId="40249"/>
    <cellStyle name="_적격(화산) _04.관로공_내역적용수량 3" xfId="40250"/>
    <cellStyle name="_적격(화산) _04.관로공_내역적용수량 4" xfId="40251"/>
    <cellStyle name="_적격(화산) _04.관로공_내역적용수량 5" xfId="40252"/>
    <cellStyle name="_적격(화산) _04.관로공_내역적용수량 6" xfId="40253"/>
    <cellStyle name="_적격(화산) _04.관로공_내역적용수량 7" xfId="40254"/>
    <cellStyle name="_적격(화산) _04.관로공_내역적용수량 8" xfId="40255"/>
    <cellStyle name="_적격(화산) _04.구조물공(완료-0308) " xfId="8436"/>
    <cellStyle name="_적격(화산) _04.포장공(2-4공구)" xfId="8437"/>
    <cellStyle name="_적격(화산) _04.포장공(2-4공구) 10" xfId="40256"/>
    <cellStyle name="_적격(화산) _04.포장공(2-4공구) 11" xfId="40257"/>
    <cellStyle name="_적격(화산) _04.포장공(2-4공구) 12" xfId="40258"/>
    <cellStyle name="_적격(화산) _04.포장공(2-4공구) 13" xfId="40259"/>
    <cellStyle name="_적격(화산) _04.포장공(2-4공구) 14" xfId="40260"/>
    <cellStyle name="_적격(화산) _04.포장공(2-4공구) 15" xfId="40261"/>
    <cellStyle name="_적격(화산) _04.포장공(2-4공구) 16" xfId="40262"/>
    <cellStyle name="_적격(화산) _04.포장공(2-4공구) 17" xfId="40263"/>
    <cellStyle name="_적격(화산) _04.포장공(2-4공구) 2" xfId="8438"/>
    <cellStyle name="_적격(화산) _04.포장공(2-4공구) 3" xfId="40264"/>
    <cellStyle name="_적격(화산) _04.포장공(2-4공구) 4" xfId="40265"/>
    <cellStyle name="_적격(화산) _04.포장공(2-4공구) 5" xfId="40266"/>
    <cellStyle name="_적격(화산) _04.포장공(2-4공구) 6" xfId="40267"/>
    <cellStyle name="_적격(화산) _04.포장공(2-4공구) 7" xfId="40268"/>
    <cellStyle name="_적격(화산) _04.포장공(2-4공구) 8" xfId="40269"/>
    <cellStyle name="_적격(화산) _04.포장공(2-4공구) 9" xfId="40270"/>
    <cellStyle name="_적격(화산) _04.포장공(2-4공구)_017.포장공(하모)" xfId="40271"/>
    <cellStyle name="_적격(화산) _04.포장공(2-4공구)_017.포장공(하모) 2" xfId="40272"/>
    <cellStyle name="_적격(화산) _04.포장공(2-4공구)_017.포장공(하모) 3" xfId="40273"/>
    <cellStyle name="_적격(화산) _04.포장공(2-4공구)_017.포장공(하모) 4" xfId="40274"/>
    <cellStyle name="_적격(화산) _04.포장공(2-4공구)_017.포장공(하모) 5" xfId="40275"/>
    <cellStyle name="_적격(화산) _04.포장공(2-4공구)_017.포장공(하모) 6" xfId="40276"/>
    <cellStyle name="_적격(화산) _04.포장공(2-4공구)_017.포장공(하모) 7" xfId="40277"/>
    <cellStyle name="_적격(화산) _04.포장공(2-4공구)_017.포장공(하모) 8" xfId="40278"/>
    <cellStyle name="_적격(화산) _04.포장공(2-4공구)_04.구조물공" xfId="8439"/>
    <cellStyle name="_적격(화산) _04.포장공(2-4공구)_04.구조물공 2" xfId="40279"/>
    <cellStyle name="_적격(화산) _04.포장공(2-4공구)_04.구조물공 3" xfId="40280"/>
    <cellStyle name="_적격(화산) _04.포장공(2-4공구)_04.구조물공 4" xfId="40281"/>
    <cellStyle name="_적격(화산) _04.포장공(2-4공구)_04.구조물공 5" xfId="40282"/>
    <cellStyle name="_적격(화산) _04.포장공(2-4공구)_04.구조물공 6" xfId="40283"/>
    <cellStyle name="_적격(화산) _04.포장공(2-4공구)_04.구조물공 7" xfId="40284"/>
    <cellStyle name="_적격(화산) _04.포장공(2-4공구)_04.구조물공 8" xfId="40285"/>
    <cellStyle name="_적격(화산) _04.포장공(2-4공구)_사본 - 05.포장공" xfId="8440"/>
    <cellStyle name="_적격(화산) _04.포장공(2-4공구)_사본 - 05.포장공 2" xfId="40286"/>
    <cellStyle name="_적격(화산) _04.포장공(2-4공구)_사본 - 05.포장공 3" xfId="40287"/>
    <cellStyle name="_적격(화산) _04.포장공(2-4공구)_사본 - 05.포장공 4" xfId="40288"/>
    <cellStyle name="_적격(화산) _04.포장공(2-4공구)_사본 - 05.포장공 5" xfId="40289"/>
    <cellStyle name="_적격(화산) _04.포장공(2-4공구)_사본 - 05.포장공 6" xfId="40290"/>
    <cellStyle name="_적격(화산) _04.포장공(2-4공구)_사본 - 05.포장공 7" xfId="40291"/>
    <cellStyle name="_적격(화산) _04.포장공(2-4공구)_사본 - 05.포장공 8" xfId="40292"/>
    <cellStyle name="_적격(화산) _04.포장공(2-4공구)_포장공BOQ" xfId="8441"/>
    <cellStyle name="_적격(화산) _04.포장공(2-4공구)_포장공BOQ 2" xfId="40293"/>
    <cellStyle name="_적격(화산) _04.포장공(2-4공구)_포장공BOQ 3" xfId="40294"/>
    <cellStyle name="_적격(화산) _04.포장공(2-4공구)_포장공BOQ 4" xfId="40295"/>
    <cellStyle name="_적격(화산) _04.포장공(2-4공구)_포장공BOQ 5" xfId="40296"/>
    <cellStyle name="_적격(화산) _04.포장공(2-4공구)_포장공BOQ 6" xfId="40297"/>
    <cellStyle name="_적격(화산) _04.포장공(2-4공구)_포장공BOQ 7" xfId="40298"/>
    <cellStyle name="_적격(화산) _04.포장공(2-4공구)_포장공BOQ 8" xfId="40299"/>
    <cellStyle name="_적격(화산) _04.포장공(2-4공구)_포장수량집계" xfId="8442"/>
    <cellStyle name="_적격(화산) _04.포장공(2-4공구)_포장수량집계 2" xfId="40300"/>
    <cellStyle name="_적격(화산) _04.포장공(2-4공구)_포장수량집계 3" xfId="40301"/>
    <cellStyle name="_적격(화산) _04.포장공(2-4공구)_포장수량집계 4" xfId="40302"/>
    <cellStyle name="_적격(화산) _04.포장공(2-4공구)_포장수량집계 5" xfId="40303"/>
    <cellStyle name="_적격(화산) _04.포장공(2-4공구)_포장수량집계 6" xfId="40304"/>
    <cellStyle name="_적격(화산) _04.포장공(2-4공구)_포장수량집계 7" xfId="40305"/>
    <cellStyle name="_적격(화산) _04.포장공(2-4공구)_포장수량집계 8" xfId="40306"/>
    <cellStyle name="_적격(화산) _04-오수연결관(SH)" xfId="40307"/>
    <cellStyle name="_적격(화산) _04-오수연결관(SH)_02-2-토공(오수연결관 SH)" xfId="40308"/>
    <cellStyle name="_적격(화산) _04-오수연결관(SH)_02-2-토공(오수연결관 SH)_03-관부설공" xfId="40309"/>
    <cellStyle name="_적격(화산) _04-오수연결관(SH)_03-관부설공" xfId="40310"/>
    <cellStyle name="_적격(화산) _04-오수연결관(WS)" xfId="40311"/>
    <cellStyle name="_적격(화산) _04-오수연결관(WS)_03-관부설공" xfId="40312"/>
    <cellStyle name="_적격(화산) _05.구조물공" xfId="8443"/>
    <cellStyle name="_적격(화산) _05.구조물공 2" xfId="8444"/>
    <cellStyle name="_적격(화산) _05.구조물공 3" xfId="40313"/>
    <cellStyle name="_적격(화산) _05.구조물공 4" xfId="40314"/>
    <cellStyle name="_적격(화산) _05.구조물공 5" xfId="40315"/>
    <cellStyle name="_적격(화산) _05.구조물공 6" xfId="40316"/>
    <cellStyle name="_적격(화산) _05.구조물공 7" xfId="40317"/>
    <cellStyle name="_적격(화산) _05.구조물공 8" xfId="40318"/>
    <cellStyle name="_적격(화산) _05.구조물공_00.배수설비공" xfId="8445"/>
    <cellStyle name="_적격(화산) _05.구조물공_00.배수설비공 2" xfId="40319"/>
    <cellStyle name="_적격(화산) _05.구조물공_00.배수설비공 3" xfId="40320"/>
    <cellStyle name="_적격(화산) _05.구조물공_00.배수설비공 4" xfId="40321"/>
    <cellStyle name="_적격(화산) _05.구조물공_00.배수설비공 5" xfId="40322"/>
    <cellStyle name="_적격(화산) _05.구조물공_00.배수설비공 6" xfId="40323"/>
    <cellStyle name="_적격(화산) _05.구조물공_00.배수설비공 7" xfId="40324"/>
    <cellStyle name="_적격(화산) _05.구조물공_00.배수설비공 8" xfId="40325"/>
    <cellStyle name="_적격(화산) _05.구조물공_013.관로공(일과)" xfId="8446"/>
    <cellStyle name="_적격(화산) _05.구조물공_013.관로공(일과) 2" xfId="40326"/>
    <cellStyle name="_적격(화산) _05.구조물공_013.관로공(일과) 3" xfId="40327"/>
    <cellStyle name="_적격(화산) _05.구조물공_013.관로공(일과) 4" xfId="40328"/>
    <cellStyle name="_적격(화산) _05.구조물공_013.관로공(일과) 5" xfId="40329"/>
    <cellStyle name="_적격(화산) _05.구조물공_013.관로공(일과) 6" xfId="40330"/>
    <cellStyle name="_적격(화산) _05.구조물공_013.관로공(일과) 7" xfId="40331"/>
    <cellStyle name="_적격(화산) _05.구조물공_013.관로공(일과) 8" xfId="40332"/>
    <cellStyle name="_적격(화산) _05.구조물공_013.관로공(화순)" xfId="8447"/>
    <cellStyle name="_적격(화산) _05.구조물공_013.관로공(화순) 2" xfId="40333"/>
    <cellStyle name="_적격(화산) _05.구조물공_013.관로공(화순) 3" xfId="40334"/>
    <cellStyle name="_적격(화산) _05.구조물공_013.관로공(화순) 4" xfId="40335"/>
    <cellStyle name="_적격(화산) _05.구조물공_013.관로공(화순) 5" xfId="40336"/>
    <cellStyle name="_적격(화산) _05.구조물공_013.관로공(화순) 6" xfId="40337"/>
    <cellStyle name="_적격(화산) _05.구조물공_013.관로공(화순) 7" xfId="40338"/>
    <cellStyle name="_적격(화산) _05.구조물공_013.관로공(화순) 8" xfId="40339"/>
    <cellStyle name="_적격(화산) _05.구조물공_02.토공" xfId="8448"/>
    <cellStyle name="_적격(화산) _05.구조물공_02.토공 2" xfId="40340"/>
    <cellStyle name="_적격(화산) _05.구조물공_02.토공 3" xfId="40341"/>
    <cellStyle name="_적격(화산) _05.구조물공_02.토공 4" xfId="40342"/>
    <cellStyle name="_적격(화산) _05.구조물공_02.토공 5" xfId="40343"/>
    <cellStyle name="_적격(화산) _05.구조물공_02.토공 6" xfId="40344"/>
    <cellStyle name="_적격(화산) _05.구조물공_02.토공 7" xfId="40345"/>
    <cellStyle name="_적격(화산) _05.구조물공_02.토공 8" xfId="40346"/>
    <cellStyle name="_적격(화산) _05.구조물공_03.관로공" xfId="8449"/>
    <cellStyle name="_적격(화산) _05.구조물공_03.관로공 2" xfId="40347"/>
    <cellStyle name="_적격(화산) _05.구조물공_03.관로공 3" xfId="40348"/>
    <cellStyle name="_적격(화산) _05.구조물공_03.관로공 4" xfId="40349"/>
    <cellStyle name="_적격(화산) _05.구조물공_03.관로공 5" xfId="40350"/>
    <cellStyle name="_적격(화산) _05.구조물공_03.관로공 6" xfId="40351"/>
    <cellStyle name="_적격(화산) _05.구조물공_03.관로공 7" xfId="40352"/>
    <cellStyle name="_적격(화산) _05.구조물공_03.관로공 8" xfId="40353"/>
    <cellStyle name="_적격(화산) _05.구조물공_관로공BOQ" xfId="8450"/>
    <cellStyle name="_적격(화산) _05.구조물공_관로공BOQ 2" xfId="40354"/>
    <cellStyle name="_적격(화산) _05.구조물공_관로공BOQ 3" xfId="40355"/>
    <cellStyle name="_적격(화산) _05.구조물공_관로공BOQ 4" xfId="40356"/>
    <cellStyle name="_적격(화산) _05.구조물공_관로공BOQ 5" xfId="40357"/>
    <cellStyle name="_적격(화산) _05.구조물공_관로공BOQ 6" xfId="40358"/>
    <cellStyle name="_적격(화산) _05.구조물공_관로공BOQ 7" xfId="40359"/>
    <cellStyle name="_적격(화산) _05.구조물공_관로공BOQ 8" xfId="40360"/>
    <cellStyle name="_적격(화산) _05.구조물공_관로수량집계" xfId="8451"/>
    <cellStyle name="_적격(화산) _05.구조물공_관로수량집계 2" xfId="40361"/>
    <cellStyle name="_적격(화산) _05.구조물공_관로수량집계 3" xfId="40362"/>
    <cellStyle name="_적격(화산) _05.구조물공_관로수량집계 4" xfId="40363"/>
    <cellStyle name="_적격(화산) _05.구조물공_관로수량집계 5" xfId="40364"/>
    <cellStyle name="_적격(화산) _05.구조물공_관로수량집계 6" xfId="40365"/>
    <cellStyle name="_적격(화산) _05.구조물공_관로수량집계 7" xfId="40366"/>
    <cellStyle name="_적격(화산) _05.구조물공_관로수량집계 8" xfId="40367"/>
    <cellStyle name="_적격(화산) _05.구조물공_내역적용수량" xfId="8452"/>
    <cellStyle name="_적격(화산) _05.구조물공_내역적용수량 2" xfId="40368"/>
    <cellStyle name="_적격(화산) _05.구조물공_내역적용수량 3" xfId="40369"/>
    <cellStyle name="_적격(화산) _05.구조물공_내역적용수량 4" xfId="40370"/>
    <cellStyle name="_적격(화산) _05.구조물공_내역적용수량 5" xfId="40371"/>
    <cellStyle name="_적격(화산) _05.구조물공_내역적용수량 6" xfId="40372"/>
    <cellStyle name="_적격(화산) _05.구조물공_내역적용수량 7" xfId="40373"/>
    <cellStyle name="_적격(화산) _05.구조물공_내역적용수량 8" xfId="40374"/>
    <cellStyle name="_적격(화산) _05.맨홀공(D구역)" xfId="8453"/>
    <cellStyle name="_적격(화산) _05.맨홀공(D구역) 2" xfId="8454"/>
    <cellStyle name="_적격(화산) _05.맨홀공(D구역) 3" xfId="40375"/>
    <cellStyle name="_적격(화산) _05.맨홀공(D구역) 4" xfId="40376"/>
    <cellStyle name="_적격(화산) _05.맨홀공(D구역) 5" xfId="40377"/>
    <cellStyle name="_적격(화산) _05.맨홀공(D구역) 6" xfId="40378"/>
    <cellStyle name="_적격(화산) _05.맨홀공(D구역) 7" xfId="40379"/>
    <cellStyle name="_적격(화산) _05.맨홀공(D구역) 8" xfId="40380"/>
    <cellStyle name="_적격(화산) _05.맨홀공(D구역)_00.배수설비공" xfId="8455"/>
    <cellStyle name="_적격(화산) _05.맨홀공(D구역)_00.배수설비공 2" xfId="40381"/>
    <cellStyle name="_적격(화산) _05.맨홀공(D구역)_00.배수설비공 3" xfId="40382"/>
    <cellStyle name="_적격(화산) _05.맨홀공(D구역)_00.배수설비공 4" xfId="40383"/>
    <cellStyle name="_적격(화산) _05.맨홀공(D구역)_00.배수설비공 5" xfId="40384"/>
    <cellStyle name="_적격(화산) _05.맨홀공(D구역)_00.배수설비공 6" xfId="40385"/>
    <cellStyle name="_적격(화산) _05.맨홀공(D구역)_00.배수설비공 7" xfId="40386"/>
    <cellStyle name="_적격(화산) _05.맨홀공(D구역)_00.배수설비공 8" xfId="40387"/>
    <cellStyle name="_적격(화산) _05.맨홀공(D구역)_01.가정배수관" xfId="8456"/>
    <cellStyle name="_적격(화산) _05.맨홀공(D구역)_01.가정배수관 2" xfId="40388"/>
    <cellStyle name="_적격(화산) _05.맨홀공(D구역)_01.가정배수관 3" xfId="40389"/>
    <cellStyle name="_적격(화산) _05.맨홀공(D구역)_01.가정배수관 4" xfId="40390"/>
    <cellStyle name="_적격(화산) _05.맨홀공(D구역)_01.가정배수관 5" xfId="40391"/>
    <cellStyle name="_적격(화산) _05.맨홀공(D구역)_01.가정배수관 6" xfId="40392"/>
    <cellStyle name="_적격(화산) _05.맨홀공(D구역)_01.가정배수관 7" xfId="40393"/>
    <cellStyle name="_적격(화산) _05.맨홀공(D구역)_01.가정배수관 8" xfId="40394"/>
    <cellStyle name="_적격(화산) _05.맨홀공(D구역)_01.맨홀공(1-1공구)" xfId="8457"/>
    <cellStyle name="_적격(화산) _05.맨홀공(D구역)_01.맨홀공(1-1공구) 2" xfId="40395"/>
    <cellStyle name="_적격(화산) _05.맨홀공(D구역)_01.맨홀공(1-1공구) 3" xfId="40396"/>
    <cellStyle name="_적격(화산) _05.맨홀공(D구역)_01.맨홀공(1-1공구) 4" xfId="40397"/>
    <cellStyle name="_적격(화산) _05.맨홀공(D구역)_01.맨홀공(1-1공구) 5" xfId="40398"/>
    <cellStyle name="_적격(화산) _05.맨홀공(D구역)_01.맨홀공(1-1공구) 6" xfId="40399"/>
    <cellStyle name="_적격(화산) _05.맨홀공(D구역)_01.맨홀공(1-1공구) 7" xfId="40400"/>
    <cellStyle name="_적격(화산) _05.맨홀공(D구역)_01.맨홀공(1-1공구) 8" xfId="40401"/>
    <cellStyle name="_적격(화산) _05.맨홀공(D구역)_013.관로공(일과)" xfId="8458"/>
    <cellStyle name="_적격(화산) _05.맨홀공(D구역)_013.관로공(일과) 2" xfId="40402"/>
    <cellStyle name="_적격(화산) _05.맨홀공(D구역)_013.관로공(일과) 3" xfId="40403"/>
    <cellStyle name="_적격(화산) _05.맨홀공(D구역)_013.관로공(일과) 4" xfId="40404"/>
    <cellStyle name="_적격(화산) _05.맨홀공(D구역)_013.관로공(일과) 5" xfId="40405"/>
    <cellStyle name="_적격(화산) _05.맨홀공(D구역)_013.관로공(일과) 6" xfId="40406"/>
    <cellStyle name="_적격(화산) _05.맨홀공(D구역)_013.관로공(일과) 7" xfId="40407"/>
    <cellStyle name="_적격(화산) _05.맨홀공(D구역)_013.관로공(일과) 8" xfId="40408"/>
    <cellStyle name="_적격(화산) _05.맨홀공(D구역)_013.관로공(화순)" xfId="8459"/>
    <cellStyle name="_적격(화산) _05.맨홀공(D구역)_013.관로공(화순) 2" xfId="40409"/>
    <cellStyle name="_적격(화산) _05.맨홀공(D구역)_013.관로공(화순) 3" xfId="40410"/>
    <cellStyle name="_적격(화산) _05.맨홀공(D구역)_013.관로공(화순) 4" xfId="40411"/>
    <cellStyle name="_적격(화산) _05.맨홀공(D구역)_013.관로공(화순) 5" xfId="40412"/>
    <cellStyle name="_적격(화산) _05.맨홀공(D구역)_013.관로공(화순) 6" xfId="40413"/>
    <cellStyle name="_적격(화산) _05.맨홀공(D구역)_013.관로공(화순) 7" xfId="40414"/>
    <cellStyle name="_적격(화산) _05.맨홀공(D구역)_013.관로공(화순) 8" xfId="40415"/>
    <cellStyle name="_적격(화산) _05.맨홀공(D구역)_017.포장공(하모)" xfId="8460"/>
    <cellStyle name="_적격(화산) _05.맨홀공(D구역)_017.포장공(하모) 2" xfId="40416"/>
    <cellStyle name="_적격(화산) _05.맨홀공(D구역)_017.포장공(하모) 3" xfId="40417"/>
    <cellStyle name="_적격(화산) _05.맨홀공(D구역)_017.포장공(하모) 4" xfId="40418"/>
    <cellStyle name="_적격(화산) _05.맨홀공(D구역)_017.포장공(하모) 5" xfId="40419"/>
    <cellStyle name="_적격(화산) _05.맨홀공(D구역)_017.포장공(하모) 6" xfId="40420"/>
    <cellStyle name="_적격(화산) _05.맨홀공(D구역)_017.포장공(하모) 7" xfId="40421"/>
    <cellStyle name="_적격(화산) _05.맨홀공(D구역)_017.포장공(하모) 8" xfId="40422"/>
    <cellStyle name="_적격(화산) _05.맨홀공(D구역)_02.오수연결관" xfId="8461"/>
    <cellStyle name="_적격(화산) _05.맨홀공(D구역)_02.오수연결관 2" xfId="40423"/>
    <cellStyle name="_적격(화산) _05.맨홀공(D구역)_02.오수연결관 3" xfId="40424"/>
    <cellStyle name="_적격(화산) _05.맨홀공(D구역)_02.오수연결관 4" xfId="40425"/>
    <cellStyle name="_적격(화산) _05.맨홀공(D구역)_02.오수연결관 5" xfId="40426"/>
    <cellStyle name="_적격(화산) _05.맨홀공(D구역)_02.오수연결관 6" xfId="40427"/>
    <cellStyle name="_적격(화산) _05.맨홀공(D구역)_02.오수연결관 7" xfId="40428"/>
    <cellStyle name="_적격(화산) _05.맨홀공(D구역)_02.오수연결관 8" xfId="40429"/>
    <cellStyle name="_적격(화산) _05.맨홀공(D구역)_02.오수연결관공" xfId="8462"/>
    <cellStyle name="_적격(화산) _05.맨홀공(D구역)_02.오수연결관공 2" xfId="40430"/>
    <cellStyle name="_적격(화산) _05.맨홀공(D구역)_02.오수연결관공 3" xfId="40431"/>
    <cellStyle name="_적격(화산) _05.맨홀공(D구역)_02.오수연결관공 4" xfId="40432"/>
    <cellStyle name="_적격(화산) _05.맨홀공(D구역)_02.오수연결관공 5" xfId="40433"/>
    <cellStyle name="_적격(화산) _05.맨홀공(D구역)_02.오수연결관공 6" xfId="40434"/>
    <cellStyle name="_적격(화산) _05.맨홀공(D구역)_02.오수연결관공 7" xfId="40435"/>
    <cellStyle name="_적격(화산) _05.맨홀공(D구역)_02.오수연결관공 8" xfId="40436"/>
    <cellStyle name="_적격(화산) _05.맨홀공(D구역)_02.토공" xfId="8463"/>
    <cellStyle name="_적격(화산) _05.맨홀공(D구역)_02.토공 2" xfId="40437"/>
    <cellStyle name="_적격(화산) _05.맨홀공(D구역)_02.토공 3" xfId="40438"/>
    <cellStyle name="_적격(화산) _05.맨홀공(D구역)_02.토공 4" xfId="40439"/>
    <cellStyle name="_적격(화산) _05.맨홀공(D구역)_02.토공 5" xfId="40440"/>
    <cellStyle name="_적격(화산) _05.맨홀공(D구역)_02.토공 6" xfId="40441"/>
    <cellStyle name="_적격(화산) _05.맨홀공(D구역)_02.토공 7" xfId="40442"/>
    <cellStyle name="_적격(화산) _05.맨홀공(D구역)_02.토공 8" xfId="40443"/>
    <cellStyle name="_적격(화산) _05.맨홀공(D구역)_03.관로공" xfId="8464"/>
    <cellStyle name="_적격(화산) _05.맨홀공(D구역)_03.관로공 2" xfId="40444"/>
    <cellStyle name="_적격(화산) _05.맨홀공(D구역)_03.관로공 3" xfId="40445"/>
    <cellStyle name="_적격(화산) _05.맨홀공(D구역)_03.관로공 4" xfId="40446"/>
    <cellStyle name="_적격(화산) _05.맨홀공(D구역)_03.관로공 5" xfId="40447"/>
    <cellStyle name="_적격(화산) _05.맨홀공(D구역)_03.관로공 6" xfId="40448"/>
    <cellStyle name="_적격(화산) _05.맨홀공(D구역)_03.관로공 7" xfId="40449"/>
    <cellStyle name="_적격(화산) _05.맨홀공(D구역)_03.관로공 8" xfId="40450"/>
    <cellStyle name="_적격(화산) _05.맨홀공(D구역)_032.가정배수관" xfId="8465"/>
    <cellStyle name="_적격(화산) _05.맨홀공(D구역)_032.가정배수관 2" xfId="40451"/>
    <cellStyle name="_적격(화산) _05.맨홀공(D구역)_032.가정배수관 3" xfId="40452"/>
    <cellStyle name="_적격(화산) _05.맨홀공(D구역)_032.가정배수관 4" xfId="40453"/>
    <cellStyle name="_적격(화산) _05.맨홀공(D구역)_032.가정배수관 5" xfId="40454"/>
    <cellStyle name="_적격(화산) _05.맨홀공(D구역)_032.가정배수관 6" xfId="40455"/>
    <cellStyle name="_적격(화산) _05.맨홀공(D구역)_032.가정배수관 7" xfId="40456"/>
    <cellStyle name="_적격(화산) _05.맨홀공(D구역)_032.가정배수관 8" xfId="40457"/>
    <cellStyle name="_적격(화산) _05.맨홀공(D구역)_033.오수연결관(영락)" xfId="8466"/>
    <cellStyle name="_적격(화산) _05.맨홀공(D구역)_033.오수연결관(영락) 2" xfId="40458"/>
    <cellStyle name="_적격(화산) _05.맨홀공(D구역)_033.오수연결관(영락) 3" xfId="40459"/>
    <cellStyle name="_적격(화산) _05.맨홀공(D구역)_033.오수연결관(영락) 4" xfId="40460"/>
    <cellStyle name="_적격(화산) _05.맨홀공(D구역)_033.오수연결관(영락) 5" xfId="40461"/>
    <cellStyle name="_적격(화산) _05.맨홀공(D구역)_033.오수연결관(영락) 6" xfId="40462"/>
    <cellStyle name="_적격(화산) _05.맨홀공(D구역)_033.오수연결관(영락) 7" xfId="40463"/>
    <cellStyle name="_적격(화산) _05.맨홀공(D구역)_033.오수연결관(영락) 8" xfId="40464"/>
    <cellStyle name="_적격(화산) _05.맨홀공(D구역)_033.오수연결관(일과)" xfId="8467"/>
    <cellStyle name="_적격(화산) _05.맨홀공(D구역)_033.오수연결관(일과) 2" xfId="40465"/>
    <cellStyle name="_적격(화산) _05.맨홀공(D구역)_033.오수연결관(일과) 3" xfId="40466"/>
    <cellStyle name="_적격(화산) _05.맨홀공(D구역)_033.오수연결관(일과) 4" xfId="40467"/>
    <cellStyle name="_적격(화산) _05.맨홀공(D구역)_033.오수연결관(일과) 5" xfId="40468"/>
    <cellStyle name="_적격(화산) _05.맨홀공(D구역)_033.오수연결관(일과) 6" xfId="40469"/>
    <cellStyle name="_적격(화산) _05.맨홀공(D구역)_033.오수연결관(일과) 7" xfId="40470"/>
    <cellStyle name="_적격(화산) _05.맨홀공(D구역)_033.오수연결관(일과) 8" xfId="40471"/>
    <cellStyle name="_적격(화산) _05.맨홀공(D구역)_033.오수연결관(하모)" xfId="8468"/>
    <cellStyle name="_적격(화산) _05.맨홀공(D구역)_033.오수연결관(하모) 2" xfId="40472"/>
    <cellStyle name="_적격(화산) _05.맨홀공(D구역)_033.오수연결관(하모) 3" xfId="40473"/>
    <cellStyle name="_적격(화산) _05.맨홀공(D구역)_033.오수연결관(하모) 4" xfId="40474"/>
    <cellStyle name="_적격(화산) _05.맨홀공(D구역)_033.오수연결관(하모) 5" xfId="40475"/>
    <cellStyle name="_적격(화산) _05.맨홀공(D구역)_033.오수연결관(하모) 6" xfId="40476"/>
    <cellStyle name="_적격(화산) _05.맨홀공(D구역)_033.오수연결관(하모) 7" xfId="40477"/>
    <cellStyle name="_적격(화산) _05.맨홀공(D구역)_033.오수연결관(하모) 8" xfId="40478"/>
    <cellStyle name="_적격(화산) _05.맨홀공(D구역)_033.오수연결관(화순)" xfId="8469"/>
    <cellStyle name="_적격(화산) _05.맨홀공(D구역)_033.오수연결관(화순) 2" xfId="40479"/>
    <cellStyle name="_적격(화산) _05.맨홀공(D구역)_033.오수연결관(화순) 3" xfId="40480"/>
    <cellStyle name="_적격(화산) _05.맨홀공(D구역)_033.오수연결관(화순) 4" xfId="40481"/>
    <cellStyle name="_적격(화산) _05.맨홀공(D구역)_033.오수연결관(화순) 5" xfId="40482"/>
    <cellStyle name="_적격(화산) _05.맨홀공(D구역)_033.오수연결관(화순) 6" xfId="40483"/>
    <cellStyle name="_적격(화산) _05.맨홀공(D구역)_033.오수연결관(화순) 7" xfId="40484"/>
    <cellStyle name="_적격(화산) _05.맨홀공(D구역)_033.오수연결관(화순) 8" xfId="40485"/>
    <cellStyle name="_적격(화산) _05.맨홀공(D구역)_041.부대공(화순)" xfId="8470"/>
    <cellStyle name="_적격(화산) _05.맨홀공(D구역)_041.부대공(화순) 2" xfId="40486"/>
    <cellStyle name="_적격(화산) _05.맨홀공(D구역)_041.부대공(화순) 3" xfId="40487"/>
    <cellStyle name="_적격(화산) _05.맨홀공(D구역)_041.부대공(화순) 4" xfId="40488"/>
    <cellStyle name="_적격(화산) _05.맨홀공(D구역)_041.부대공(화순) 5" xfId="40489"/>
    <cellStyle name="_적격(화산) _05.맨홀공(D구역)_041.부대공(화순) 6" xfId="40490"/>
    <cellStyle name="_적격(화산) _05.맨홀공(D구역)_041.부대공(화순) 7" xfId="40491"/>
    <cellStyle name="_적격(화산) _05.맨홀공(D구역)_041.부대공(화순) 8" xfId="40492"/>
    <cellStyle name="_적격(화산) _05.맨홀공(D구역)_관로공BOQ" xfId="8471"/>
    <cellStyle name="_적격(화산) _05.맨홀공(D구역)_관로공BOQ 2" xfId="40493"/>
    <cellStyle name="_적격(화산) _05.맨홀공(D구역)_관로공BOQ 3" xfId="40494"/>
    <cellStyle name="_적격(화산) _05.맨홀공(D구역)_관로공BOQ 4" xfId="40495"/>
    <cellStyle name="_적격(화산) _05.맨홀공(D구역)_관로공BOQ 5" xfId="40496"/>
    <cellStyle name="_적격(화산) _05.맨홀공(D구역)_관로공BOQ 6" xfId="40497"/>
    <cellStyle name="_적격(화산) _05.맨홀공(D구역)_관로공BOQ 7" xfId="40498"/>
    <cellStyle name="_적격(화산) _05.맨홀공(D구역)_관로공BOQ 8" xfId="40499"/>
    <cellStyle name="_적격(화산) _05.맨홀공(D구역)_관로수량집계" xfId="8472"/>
    <cellStyle name="_적격(화산) _05.맨홀공(D구역)_관로수량집계 2" xfId="40500"/>
    <cellStyle name="_적격(화산) _05.맨홀공(D구역)_관로수량집계 3" xfId="40501"/>
    <cellStyle name="_적격(화산) _05.맨홀공(D구역)_관로수량집계 4" xfId="40502"/>
    <cellStyle name="_적격(화산) _05.맨홀공(D구역)_관로수량집계 5" xfId="40503"/>
    <cellStyle name="_적격(화산) _05.맨홀공(D구역)_관로수량집계 6" xfId="40504"/>
    <cellStyle name="_적격(화산) _05.맨홀공(D구역)_관로수량집계 7" xfId="40505"/>
    <cellStyle name="_적격(화산) _05.맨홀공(D구역)_관로수량집계 8" xfId="40506"/>
    <cellStyle name="_적격(화산) _05.맨홀공(D구역)_내역적용수량" xfId="8473"/>
    <cellStyle name="_적격(화산) _05.맨홀공(D구역)_내역적용수량 2" xfId="40507"/>
    <cellStyle name="_적격(화산) _05.맨홀공(D구역)_내역적용수량 3" xfId="40508"/>
    <cellStyle name="_적격(화산) _05.맨홀공(D구역)_내역적용수량 4" xfId="40509"/>
    <cellStyle name="_적격(화산) _05.맨홀공(D구역)_내역적용수량 5" xfId="40510"/>
    <cellStyle name="_적격(화산) _05.맨홀공(D구역)_내역적용수량 6" xfId="40511"/>
    <cellStyle name="_적격(화산) _05.맨홀공(D구역)_내역적용수량 7" xfId="40512"/>
    <cellStyle name="_적격(화산) _05.맨홀공(D구역)_내역적용수량 8" xfId="40513"/>
    <cellStyle name="_적격(화산) _05.맨홀공(대평)" xfId="8474"/>
    <cellStyle name="_적격(화산) _05.맨홀공(대평) 2" xfId="8475"/>
    <cellStyle name="_적격(화산) _05.맨홀공(대평) 3" xfId="40514"/>
    <cellStyle name="_적격(화산) _05.맨홀공(대평) 4" xfId="40515"/>
    <cellStyle name="_적격(화산) _05.맨홀공(대평) 5" xfId="40516"/>
    <cellStyle name="_적격(화산) _05.맨홀공(대평) 6" xfId="40517"/>
    <cellStyle name="_적격(화산) _05.맨홀공(대평) 7" xfId="40518"/>
    <cellStyle name="_적격(화산) _05.맨홀공(대평) 8" xfId="40519"/>
    <cellStyle name="_적격(화산) _05.맨홀공(대평)_00.배수설비공" xfId="8476"/>
    <cellStyle name="_적격(화산) _05.맨홀공(대평)_00.배수설비공 2" xfId="40520"/>
    <cellStyle name="_적격(화산) _05.맨홀공(대평)_00.배수설비공 3" xfId="40521"/>
    <cellStyle name="_적격(화산) _05.맨홀공(대평)_00.배수설비공 4" xfId="40522"/>
    <cellStyle name="_적격(화산) _05.맨홀공(대평)_00.배수설비공 5" xfId="40523"/>
    <cellStyle name="_적격(화산) _05.맨홀공(대평)_00.배수설비공 6" xfId="40524"/>
    <cellStyle name="_적격(화산) _05.맨홀공(대평)_00.배수설비공 7" xfId="40525"/>
    <cellStyle name="_적격(화산) _05.맨홀공(대평)_00.배수설비공 8" xfId="40526"/>
    <cellStyle name="_적격(화산) _05.맨홀공(대평)_01.가정배수관" xfId="8477"/>
    <cellStyle name="_적격(화산) _05.맨홀공(대평)_01.가정배수관 2" xfId="40527"/>
    <cellStyle name="_적격(화산) _05.맨홀공(대평)_01.가정배수관 3" xfId="40528"/>
    <cellStyle name="_적격(화산) _05.맨홀공(대평)_01.가정배수관 4" xfId="40529"/>
    <cellStyle name="_적격(화산) _05.맨홀공(대평)_01.가정배수관 5" xfId="40530"/>
    <cellStyle name="_적격(화산) _05.맨홀공(대평)_01.가정배수관 6" xfId="40531"/>
    <cellStyle name="_적격(화산) _05.맨홀공(대평)_01.가정배수관 7" xfId="40532"/>
    <cellStyle name="_적격(화산) _05.맨홀공(대평)_01.가정배수관 8" xfId="40533"/>
    <cellStyle name="_적격(화산) _05.맨홀공(대평)_01.맨홀공(1-1공구)" xfId="8478"/>
    <cellStyle name="_적격(화산) _05.맨홀공(대평)_01.맨홀공(1-1공구) 2" xfId="40534"/>
    <cellStyle name="_적격(화산) _05.맨홀공(대평)_01.맨홀공(1-1공구) 3" xfId="40535"/>
    <cellStyle name="_적격(화산) _05.맨홀공(대평)_01.맨홀공(1-1공구) 4" xfId="40536"/>
    <cellStyle name="_적격(화산) _05.맨홀공(대평)_01.맨홀공(1-1공구) 5" xfId="40537"/>
    <cellStyle name="_적격(화산) _05.맨홀공(대평)_01.맨홀공(1-1공구) 6" xfId="40538"/>
    <cellStyle name="_적격(화산) _05.맨홀공(대평)_01.맨홀공(1-1공구) 7" xfId="40539"/>
    <cellStyle name="_적격(화산) _05.맨홀공(대평)_01.맨홀공(1-1공구) 8" xfId="40540"/>
    <cellStyle name="_적격(화산) _05.맨홀공(대평)_013.관로공(일과)" xfId="8479"/>
    <cellStyle name="_적격(화산) _05.맨홀공(대평)_013.관로공(일과) 2" xfId="40541"/>
    <cellStyle name="_적격(화산) _05.맨홀공(대평)_013.관로공(일과) 3" xfId="40542"/>
    <cellStyle name="_적격(화산) _05.맨홀공(대평)_013.관로공(일과) 4" xfId="40543"/>
    <cellStyle name="_적격(화산) _05.맨홀공(대평)_013.관로공(일과) 5" xfId="40544"/>
    <cellStyle name="_적격(화산) _05.맨홀공(대평)_013.관로공(일과) 6" xfId="40545"/>
    <cellStyle name="_적격(화산) _05.맨홀공(대평)_013.관로공(일과) 7" xfId="40546"/>
    <cellStyle name="_적격(화산) _05.맨홀공(대평)_013.관로공(일과) 8" xfId="40547"/>
    <cellStyle name="_적격(화산) _05.맨홀공(대평)_013.관로공(화순)" xfId="8480"/>
    <cellStyle name="_적격(화산) _05.맨홀공(대평)_013.관로공(화순) 2" xfId="40548"/>
    <cellStyle name="_적격(화산) _05.맨홀공(대평)_013.관로공(화순) 3" xfId="40549"/>
    <cellStyle name="_적격(화산) _05.맨홀공(대평)_013.관로공(화순) 4" xfId="40550"/>
    <cellStyle name="_적격(화산) _05.맨홀공(대평)_013.관로공(화순) 5" xfId="40551"/>
    <cellStyle name="_적격(화산) _05.맨홀공(대평)_013.관로공(화순) 6" xfId="40552"/>
    <cellStyle name="_적격(화산) _05.맨홀공(대평)_013.관로공(화순) 7" xfId="40553"/>
    <cellStyle name="_적격(화산) _05.맨홀공(대평)_013.관로공(화순) 8" xfId="40554"/>
    <cellStyle name="_적격(화산) _05.맨홀공(대평)_017.포장공(하모)" xfId="8481"/>
    <cellStyle name="_적격(화산) _05.맨홀공(대평)_017.포장공(하모) 2" xfId="40555"/>
    <cellStyle name="_적격(화산) _05.맨홀공(대평)_017.포장공(하모) 3" xfId="40556"/>
    <cellStyle name="_적격(화산) _05.맨홀공(대평)_017.포장공(하모) 4" xfId="40557"/>
    <cellStyle name="_적격(화산) _05.맨홀공(대평)_017.포장공(하모) 5" xfId="40558"/>
    <cellStyle name="_적격(화산) _05.맨홀공(대평)_017.포장공(하모) 6" xfId="40559"/>
    <cellStyle name="_적격(화산) _05.맨홀공(대평)_017.포장공(하모) 7" xfId="40560"/>
    <cellStyle name="_적격(화산) _05.맨홀공(대평)_017.포장공(하모) 8" xfId="40561"/>
    <cellStyle name="_적격(화산) _05.맨홀공(대평)_02.오수연결관" xfId="8482"/>
    <cellStyle name="_적격(화산) _05.맨홀공(대평)_02.오수연결관 2" xfId="40562"/>
    <cellStyle name="_적격(화산) _05.맨홀공(대평)_02.오수연결관 3" xfId="40563"/>
    <cellStyle name="_적격(화산) _05.맨홀공(대평)_02.오수연결관 4" xfId="40564"/>
    <cellStyle name="_적격(화산) _05.맨홀공(대평)_02.오수연결관 5" xfId="40565"/>
    <cellStyle name="_적격(화산) _05.맨홀공(대평)_02.오수연결관 6" xfId="40566"/>
    <cellStyle name="_적격(화산) _05.맨홀공(대평)_02.오수연결관 7" xfId="40567"/>
    <cellStyle name="_적격(화산) _05.맨홀공(대평)_02.오수연결관 8" xfId="40568"/>
    <cellStyle name="_적격(화산) _05.맨홀공(대평)_02.오수연결관공" xfId="8483"/>
    <cellStyle name="_적격(화산) _05.맨홀공(대평)_02.오수연결관공 2" xfId="40569"/>
    <cellStyle name="_적격(화산) _05.맨홀공(대평)_02.오수연결관공 3" xfId="40570"/>
    <cellStyle name="_적격(화산) _05.맨홀공(대평)_02.오수연결관공 4" xfId="40571"/>
    <cellStyle name="_적격(화산) _05.맨홀공(대평)_02.오수연결관공 5" xfId="40572"/>
    <cellStyle name="_적격(화산) _05.맨홀공(대평)_02.오수연결관공 6" xfId="40573"/>
    <cellStyle name="_적격(화산) _05.맨홀공(대평)_02.오수연결관공 7" xfId="40574"/>
    <cellStyle name="_적격(화산) _05.맨홀공(대평)_02.오수연결관공 8" xfId="40575"/>
    <cellStyle name="_적격(화산) _05.맨홀공(대평)_02.토공" xfId="8484"/>
    <cellStyle name="_적격(화산) _05.맨홀공(대평)_02.토공 2" xfId="40576"/>
    <cellStyle name="_적격(화산) _05.맨홀공(대평)_02.토공 3" xfId="40577"/>
    <cellStyle name="_적격(화산) _05.맨홀공(대평)_02.토공 4" xfId="40578"/>
    <cellStyle name="_적격(화산) _05.맨홀공(대평)_02.토공 5" xfId="40579"/>
    <cellStyle name="_적격(화산) _05.맨홀공(대평)_02.토공 6" xfId="40580"/>
    <cellStyle name="_적격(화산) _05.맨홀공(대평)_02.토공 7" xfId="40581"/>
    <cellStyle name="_적격(화산) _05.맨홀공(대평)_02.토공 8" xfId="40582"/>
    <cellStyle name="_적격(화산) _05.맨홀공(대평)_03.관로공" xfId="8485"/>
    <cellStyle name="_적격(화산) _05.맨홀공(대평)_03.관로공 2" xfId="40583"/>
    <cellStyle name="_적격(화산) _05.맨홀공(대평)_03.관로공 3" xfId="40584"/>
    <cellStyle name="_적격(화산) _05.맨홀공(대평)_03.관로공 4" xfId="40585"/>
    <cellStyle name="_적격(화산) _05.맨홀공(대평)_03.관로공 5" xfId="40586"/>
    <cellStyle name="_적격(화산) _05.맨홀공(대평)_03.관로공 6" xfId="40587"/>
    <cellStyle name="_적격(화산) _05.맨홀공(대평)_03.관로공 7" xfId="40588"/>
    <cellStyle name="_적격(화산) _05.맨홀공(대평)_03.관로공 8" xfId="40589"/>
    <cellStyle name="_적격(화산) _05.맨홀공(대평)_032.가정배수관" xfId="8486"/>
    <cellStyle name="_적격(화산) _05.맨홀공(대평)_032.가정배수관 2" xfId="40590"/>
    <cellStyle name="_적격(화산) _05.맨홀공(대평)_032.가정배수관 3" xfId="40591"/>
    <cellStyle name="_적격(화산) _05.맨홀공(대평)_032.가정배수관 4" xfId="40592"/>
    <cellStyle name="_적격(화산) _05.맨홀공(대평)_032.가정배수관 5" xfId="40593"/>
    <cellStyle name="_적격(화산) _05.맨홀공(대평)_032.가정배수관 6" xfId="40594"/>
    <cellStyle name="_적격(화산) _05.맨홀공(대평)_032.가정배수관 7" xfId="40595"/>
    <cellStyle name="_적격(화산) _05.맨홀공(대평)_032.가정배수관 8" xfId="40596"/>
    <cellStyle name="_적격(화산) _05.맨홀공(대평)_033.오수연결관(영락)" xfId="8487"/>
    <cellStyle name="_적격(화산) _05.맨홀공(대평)_033.오수연결관(영락) 2" xfId="40597"/>
    <cellStyle name="_적격(화산) _05.맨홀공(대평)_033.오수연결관(영락) 3" xfId="40598"/>
    <cellStyle name="_적격(화산) _05.맨홀공(대평)_033.오수연결관(영락) 4" xfId="40599"/>
    <cellStyle name="_적격(화산) _05.맨홀공(대평)_033.오수연결관(영락) 5" xfId="40600"/>
    <cellStyle name="_적격(화산) _05.맨홀공(대평)_033.오수연결관(영락) 6" xfId="40601"/>
    <cellStyle name="_적격(화산) _05.맨홀공(대평)_033.오수연결관(영락) 7" xfId="40602"/>
    <cellStyle name="_적격(화산) _05.맨홀공(대평)_033.오수연결관(영락) 8" xfId="40603"/>
    <cellStyle name="_적격(화산) _05.맨홀공(대평)_033.오수연결관(일과)" xfId="8488"/>
    <cellStyle name="_적격(화산) _05.맨홀공(대평)_033.오수연결관(일과) 2" xfId="40604"/>
    <cellStyle name="_적격(화산) _05.맨홀공(대평)_033.오수연결관(일과) 3" xfId="40605"/>
    <cellStyle name="_적격(화산) _05.맨홀공(대평)_033.오수연결관(일과) 4" xfId="40606"/>
    <cellStyle name="_적격(화산) _05.맨홀공(대평)_033.오수연결관(일과) 5" xfId="40607"/>
    <cellStyle name="_적격(화산) _05.맨홀공(대평)_033.오수연결관(일과) 6" xfId="40608"/>
    <cellStyle name="_적격(화산) _05.맨홀공(대평)_033.오수연결관(일과) 7" xfId="40609"/>
    <cellStyle name="_적격(화산) _05.맨홀공(대평)_033.오수연결관(일과) 8" xfId="40610"/>
    <cellStyle name="_적격(화산) _05.맨홀공(대평)_033.오수연결관(하모)" xfId="8489"/>
    <cellStyle name="_적격(화산) _05.맨홀공(대평)_033.오수연결관(하모) 2" xfId="40611"/>
    <cellStyle name="_적격(화산) _05.맨홀공(대평)_033.오수연결관(하모) 3" xfId="40612"/>
    <cellStyle name="_적격(화산) _05.맨홀공(대평)_033.오수연결관(하모) 4" xfId="40613"/>
    <cellStyle name="_적격(화산) _05.맨홀공(대평)_033.오수연결관(하모) 5" xfId="40614"/>
    <cellStyle name="_적격(화산) _05.맨홀공(대평)_033.오수연결관(하모) 6" xfId="40615"/>
    <cellStyle name="_적격(화산) _05.맨홀공(대평)_033.오수연결관(하모) 7" xfId="40616"/>
    <cellStyle name="_적격(화산) _05.맨홀공(대평)_033.오수연결관(하모) 8" xfId="40617"/>
    <cellStyle name="_적격(화산) _05.맨홀공(대평)_033.오수연결관(화순)" xfId="8490"/>
    <cellStyle name="_적격(화산) _05.맨홀공(대평)_033.오수연결관(화순) 2" xfId="40618"/>
    <cellStyle name="_적격(화산) _05.맨홀공(대평)_033.오수연결관(화순) 3" xfId="40619"/>
    <cellStyle name="_적격(화산) _05.맨홀공(대평)_033.오수연결관(화순) 4" xfId="40620"/>
    <cellStyle name="_적격(화산) _05.맨홀공(대평)_033.오수연결관(화순) 5" xfId="40621"/>
    <cellStyle name="_적격(화산) _05.맨홀공(대평)_033.오수연결관(화순) 6" xfId="40622"/>
    <cellStyle name="_적격(화산) _05.맨홀공(대평)_033.오수연결관(화순) 7" xfId="40623"/>
    <cellStyle name="_적격(화산) _05.맨홀공(대평)_033.오수연결관(화순) 8" xfId="40624"/>
    <cellStyle name="_적격(화산) _05.맨홀공(대평)_04.관로공" xfId="8491"/>
    <cellStyle name="_적격(화산) _05.맨홀공(대평)_04.관로공 2" xfId="8492"/>
    <cellStyle name="_적격(화산) _05.맨홀공(대평)_04.관로공 3" xfId="40625"/>
    <cellStyle name="_적격(화산) _05.맨홀공(대평)_04.관로공 4" xfId="40626"/>
    <cellStyle name="_적격(화산) _05.맨홀공(대평)_04.관로공 5" xfId="40627"/>
    <cellStyle name="_적격(화산) _05.맨홀공(대평)_04.관로공 6" xfId="40628"/>
    <cellStyle name="_적격(화산) _05.맨홀공(대평)_04.관로공 7" xfId="40629"/>
    <cellStyle name="_적격(화산) _05.맨홀공(대평)_04.관로공 8" xfId="40630"/>
    <cellStyle name="_적격(화산) _05.맨홀공(대평)_04.관로공_00.배수설비공" xfId="8493"/>
    <cellStyle name="_적격(화산) _05.맨홀공(대평)_04.관로공_00.배수설비공 2" xfId="40631"/>
    <cellStyle name="_적격(화산) _05.맨홀공(대평)_04.관로공_00.배수설비공 3" xfId="40632"/>
    <cellStyle name="_적격(화산) _05.맨홀공(대평)_04.관로공_00.배수설비공 4" xfId="40633"/>
    <cellStyle name="_적격(화산) _05.맨홀공(대평)_04.관로공_00.배수설비공 5" xfId="40634"/>
    <cellStyle name="_적격(화산) _05.맨홀공(대평)_04.관로공_00.배수설비공 6" xfId="40635"/>
    <cellStyle name="_적격(화산) _05.맨홀공(대평)_04.관로공_00.배수설비공 7" xfId="40636"/>
    <cellStyle name="_적격(화산) _05.맨홀공(대평)_04.관로공_00.배수설비공 8" xfId="40637"/>
    <cellStyle name="_적격(화산) _05.맨홀공(대평)_04.관로공_01.관로공(주간)" xfId="8494"/>
    <cellStyle name="_적격(화산) _05.맨홀공(대평)_04.관로공_01.관로공(주간) 2" xfId="40638"/>
    <cellStyle name="_적격(화산) _05.맨홀공(대평)_04.관로공_01.관로공(주간) 3" xfId="40639"/>
    <cellStyle name="_적격(화산) _05.맨홀공(대평)_04.관로공_01.관로공(주간) 4" xfId="40640"/>
    <cellStyle name="_적격(화산) _05.맨홀공(대평)_04.관로공_01.관로공(주간) 5" xfId="40641"/>
    <cellStyle name="_적격(화산) _05.맨홀공(대평)_04.관로공_01.관로공(주간) 6" xfId="40642"/>
    <cellStyle name="_적격(화산) _05.맨홀공(대평)_04.관로공_01.관로공(주간) 7" xfId="40643"/>
    <cellStyle name="_적격(화산) _05.맨홀공(대평)_04.관로공_01.관로공(주간) 8" xfId="40644"/>
    <cellStyle name="_적격(화산) _05.맨홀공(대평)_04.관로공_01.관로공(주간)_013.관로공(일과)" xfId="8495"/>
    <cellStyle name="_적격(화산) _05.맨홀공(대평)_04.관로공_01.관로공(주간)_013.관로공(일과) 2" xfId="40645"/>
    <cellStyle name="_적격(화산) _05.맨홀공(대평)_04.관로공_01.관로공(주간)_013.관로공(일과) 3" xfId="40646"/>
    <cellStyle name="_적격(화산) _05.맨홀공(대평)_04.관로공_01.관로공(주간)_013.관로공(일과) 4" xfId="40647"/>
    <cellStyle name="_적격(화산) _05.맨홀공(대평)_04.관로공_01.관로공(주간)_013.관로공(일과) 5" xfId="40648"/>
    <cellStyle name="_적격(화산) _05.맨홀공(대평)_04.관로공_01.관로공(주간)_013.관로공(일과) 6" xfId="40649"/>
    <cellStyle name="_적격(화산) _05.맨홀공(대평)_04.관로공_01.관로공(주간)_013.관로공(일과) 7" xfId="40650"/>
    <cellStyle name="_적격(화산) _05.맨홀공(대평)_04.관로공_01.관로공(주간)_013.관로공(일과) 8" xfId="40651"/>
    <cellStyle name="_적격(화산) _05.맨홀공(대평)_04.관로공_01.관로공(주간)_013.관로공(화순)" xfId="8496"/>
    <cellStyle name="_적격(화산) _05.맨홀공(대평)_04.관로공_01.관로공(주간)_013.관로공(화순) 2" xfId="40652"/>
    <cellStyle name="_적격(화산) _05.맨홀공(대평)_04.관로공_01.관로공(주간)_013.관로공(화순) 3" xfId="40653"/>
    <cellStyle name="_적격(화산) _05.맨홀공(대평)_04.관로공_01.관로공(주간)_013.관로공(화순) 4" xfId="40654"/>
    <cellStyle name="_적격(화산) _05.맨홀공(대평)_04.관로공_01.관로공(주간)_013.관로공(화순) 5" xfId="40655"/>
    <cellStyle name="_적격(화산) _05.맨홀공(대평)_04.관로공_01.관로공(주간)_013.관로공(화순) 6" xfId="40656"/>
    <cellStyle name="_적격(화산) _05.맨홀공(대평)_04.관로공_01.관로공(주간)_013.관로공(화순) 7" xfId="40657"/>
    <cellStyle name="_적격(화산) _05.맨홀공(대평)_04.관로공_01.관로공(주간)_013.관로공(화순) 8" xfId="40658"/>
    <cellStyle name="_적격(화산) _05.맨홀공(대평)_04.관로공_01.관로공(주간)_03.관로공" xfId="8497"/>
    <cellStyle name="_적격(화산) _05.맨홀공(대평)_04.관로공_01.관로공(주간)_03.관로공 2" xfId="40659"/>
    <cellStyle name="_적격(화산) _05.맨홀공(대평)_04.관로공_01.관로공(주간)_03.관로공 3" xfId="40660"/>
    <cellStyle name="_적격(화산) _05.맨홀공(대평)_04.관로공_01.관로공(주간)_03.관로공 4" xfId="40661"/>
    <cellStyle name="_적격(화산) _05.맨홀공(대평)_04.관로공_01.관로공(주간)_03.관로공 5" xfId="40662"/>
    <cellStyle name="_적격(화산) _05.맨홀공(대평)_04.관로공_01.관로공(주간)_03.관로공 6" xfId="40663"/>
    <cellStyle name="_적격(화산) _05.맨홀공(대평)_04.관로공_01.관로공(주간)_03.관로공 7" xfId="40664"/>
    <cellStyle name="_적격(화산) _05.맨홀공(대평)_04.관로공_01.관로공(주간)_03.관로공 8" xfId="40665"/>
    <cellStyle name="_적격(화산) _05.맨홀공(대평)_04.관로공_01.관로공(주간)_관로공BOQ" xfId="8498"/>
    <cellStyle name="_적격(화산) _05.맨홀공(대평)_04.관로공_01.관로공(주간)_관로공BOQ 2" xfId="40666"/>
    <cellStyle name="_적격(화산) _05.맨홀공(대평)_04.관로공_01.관로공(주간)_관로공BOQ 3" xfId="40667"/>
    <cellStyle name="_적격(화산) _05.맨홀공(대평)_04.관로공_01.관로공(주간)_관로공BOQ 4" xfId="40668"/>
    <cellStyle name="_적격(화산) _05.맨홀공(대평)_04.관로공_01.관로공(주간)_관로공BOQ 5" xfId="40669"/>
    <cellStyle name="_적격(화산) _05.맨홀공(대평)_04.관로공_01.관로공(주간)_관로공BOQ 6" xfId="40670"/>
    <cellStyle name="_적격(화산) _05.맨홀공(대평)_04.관로공_01.관로공(주간)_관로공BOQ 7" xfId="40671"/>
    <cellStyle name="_적격(화산) _05.맨홀공(대평)_04.관로공_01.관로공(주간)_관로공BOQ 8" xfId="40672"/>
    <cellStyle name="_적격(화산) _05.맨홀공(대평)_04.관로공_01.관로공(주간)_관로수량집계" xfId="8499"/>
    <cellStyle name="_적격(화산) _05.맨홀공(대평)_04.관로공_01.관로공(주간)_관로수량집계 2" xfId="40673"/>
    <cellStyle name="_적격(화산) _05.맨홀공(대평)_04.관로공_01.관로공(주간)_관로수량집계 3" xfId="40674"/>
    <cellStyle name="_적격(화산) _05.맨홀공(대평)_04.관로공_01.관로공(주간)_관로수량집계 4" xfId="40675"/>
    <cellStyle name="_적격(화산) _05.맨홀공(대평)_04.관로공_01.관로공(주간)_관로수량집계 5" xfId="40676"/>
    <cellStyle name="_적격(화산) _05.맨홀공(대평)_04.관로공_01.관로공(주간)_관로수량집계 6" xfId="40677"/>
    <cellStyle name="_적격(화산) _05.맨홀공(대평)_04.관로공_01.관로공(주간)_관로수량집계 7" xfId="40678"/>
    <cellStyle name="_적격(화산) _05.맨홀공(대평)_04.관로공_01.관로공(주간)_관로수량집계 8" xfId="40679"/>
    <cellStyle name="_적격(화산) _05.맨홀공(대평)_04.관로공_01.관로공(주간)_내역적용수량" xfId="8500"/>
    <cellStyle name="_적격(화산) _05.맨홀공(대평)_04.관로공_01.관로공(주간)_내역적용수량 2" xfId="40680"/>
    <cellStyle name="_적격(화산) _05.맨홀공(대평)_04.관로공_01.관로공(주간)_내역적용수량 3" xfId="40681"/>
    <cellStyle name="_적격(화산) _05.맨홀공(대평)_04.관로공_01.관로공(주간)_내역적용수량 4" xfId="40682"/>
    <cellStyle name="_적격(화산) _05.맨홀공(대평)_04.관로공_01.관로공(주간)_내역적용수량 5" xfId="40683"/>
    <cellStyle name="_적격(화산) _05.맨홀공(대평)_04.관로공_01.관로공(주간)_내역적용수량 6" xfId="40684"/>
    <cellStyle name="_적격(화산) _05.맨홀공(대평)_04.관로공_01.관로공(주간)_내역적용수량 7" xfId="40685"/>
    <cellStyle name="_적격(화산) _05.맨홀공(대평)_04.관로공_01.관로공(주간)_내역적용수량 8" xfId="40686"/>
    <cellStyle name="_적격(화산) _05.맨홀공(대평)_04.관로공_01.관로공(주간-1구역)" xfId="8501"/>
    <cellStyle name="_적격(화산) _05.맨홀공(대평)_04.관로공_01.관로공(주간-1구역) 2" xfId="40687"/>
    <cellStyle name="_적격(화산) _05.맨홀공(대평)_04.관로공_01.관로공(주간-1구역) 3" xfId="40688"/>
    <cellStyle name="_적격(화산) _05.맨홀공(대평)_04.관로공_01.관로공(주간-1구역) 4" xfId="40689"/>
    <cellStyle name="_적격(화산) _05.맨홀공(대평)_04.관로공_01.관로공(주간-1구역) 5" xfId="40690"/>
    <cellStyle name="_적격(화산) _05.맨홀공(대평)_04.관로공_01.관로공(주간-1구역) 6" xfId="40691"/>
    <cellStyle name="_적격(화산) _05.맨홀공(대평)_04.관로공_01.관로공(주간-1구역) 7" xfId="40692"/>
    <cellStyle name="_적격(화산) _05.맨홀공(대평)_04.관로공_01.관로공(주간-1구역) 8" xfId="40693"/>
    <cellStyle name="_적격(화산) _05.맨홀공(대평)_04.관로공_01.관로공(주간-1구역)_013.관로공(일과)" xfId="8502"/>
    <cellStyle name="_적격(화산) _05.맨홀공(대평)_04.관로공_01.관로공(주간-1구역)_013.관로공(일과) 2" xfId="40694"/>
    <cellStyle name="_적격(화산) _05.맨홀공(대평)_04.관로공_01.관로공(주간-1구역)_013.관로공(일과) 3" xfId="40695"/>
    <cellStyle name="_적격(화산) _05.맨홀공(대평)_04.관로공_01.관로공(주간-1구역)_013.관로공(일과) 4" xfId="40696"/>
    <cellStyle name="_적격(화산) _05.맨홀공(대평)_04.관로공_01.관로공(주간-1구역)_013.관로공(일과) 5" xfId="40697"/>
    <cellStyle name="_적격(화산) _05.맨홀공(대평)_04.관로공_01.관로공(주간-1구역)_013.관로공(일과) 6" xfId="40698"/>
    <cellStyle name="_적격(화산) _05.맨홀공(대평)_04.관로공_01.관로공(주간-1구역)_013.관로공(일과) 7" xfId="40699"/>
    <cellStyle name="_적격(화산) _05.맨홀공(대평)_04.관로공_01.관로공(주간-1구역)_013.관로공(일과) 8" xfId="40700"/>
    <cellStyle name="_적격(화산) _05.맨홀공(대평)_04.관로공_01.관로공(주간-1구역)_013.관로공(화순)" xfId="8503"/>
    <cellStyle name="_적격(화산) _05.맨홀공(대평)_04.관로공_01.관로공(주간-1구역)_013.관로공(화순) 2" xfId="40701"/>
    <cellStyle name="_적격(화산) _05.맨홀공(대평)_04.관로공_01.관로공(주간-1구역)_013.관로공(화순) 3" xfId="40702"/>
    <cellStyle name="_적격(화산) _05.맨홀공(대평)_04.관로공_01.관로공(주간-1구역)_013.관로공(화순) 4" xfId="40703"/>
    <cellStyle name="_적격(화산) _05.맨홀공(대평)_04.관로공_01.관로공(주간-1구역)_013.관로공(화순) 5" xfId="40704"/>
    <cellStyle name="_적격(화산) _05.맨홀공(대평)_04.관로공_01.관로공(주간-1구역)_013.관로공(화순) 6" xfId="40705"/>
    <cellStyle name="_적격(화산) _05.맨홀공(대평)_04.관로공_01.관로공(주간-1구역)_013.관로공(화순) 7" xfId="40706"/>
    <cellStyle name="_적격(화산) _05.맨홀공(대평)_04.관로공_01.관로공(주간-1구역)_013.관로공(화순) 8" xfId="40707"/>
    <cellStyle name="_적격(화산) _05.맨홀공(대평)_04.관로공_01.관로공(주간-1구역)_03.관로공" xfId="8504"/>
    <cellStyle name="_적격(화산) _05.맨홀공(대평)_04.관로공_01.관로공(주간-1구역)_03.관로공 2" xfId="40708"/>
    <cellStyle name="_적격(화산) _05.맨홀공(대평)_04.관로공_01.관로공(주간-1구역)_03.관로공 3" xfId="40709"/>
    <cellStyle name="_적격(화산) _05.맨홀공(대평)_04.관로공_01.관로공(주간-1구역)_03.관로공 4" xfId="40710"/>
    <cellStyle name="_적격(화산) _05.맨홀공(대평)_04.관로공_01.관로공(주간-1구역)_03.관로공 5" xfId="40711"/>
    <cellStyle name="_적격(화산) _05.맨홀공(대평)_04.관로공_01.관로공(주간-1구역)_03.관로공 6" xfId="40712"/>
    <cellStyle name="_적격(화산) _05.맨홀공(대평)_04.관로공_01.관로공(주간-1구역)_03.관로공 7" xfId="40713"/>
    <cellStyle name="_적격(화산) _05.맨홀공(대평)_04.관로공_01.관로공(주간-1구역)_03.관로공 8" xfId="40714"/>
    <cellStyle name="_적격(화산) _05.맨홀공(대평)_04.관로공_01.관로공(주간-1구역)_관로공BOQ" xfId="8505"/>
    <cellStyle name="_적격(화산) _05.맨홀공(대평)_04.관로공_01.관로공(주간-1구역)_관로공BOQ 2" xfId="40715"/>
    <cellStyle name="_적격(화산) _05.맨홀공(대평)_04.관로공_01.관로공(주간-1구역)_관로공BOQ 3" xfId="40716"/>
    <cellStyle name="_적격(화산) _05.맨홀공(대평)_04.관로공_01.관로공(주간-1구역)_관로공BOQ 4" xfId="40717"/>
    <cellStyle name="_적격(화산) _05.맨홀공(대평)_04.관로공_01.관로공(주간-1구역)_관로공BOQ 5" xfId="40718"/>
    <cellStyle name="_적격(화산) _05.맨홀공(대평)_04.관로공_01.관로공(주간-1구역)_관로공BOQ 6" xfId="40719"/>
    <cellStyle name="_적격(화산) _05.맨홀공(대평)_04.관로공_01.관로공(주간-1구역)_관로공BOQ 7" xfId="40720"/>
    <cellStyle name="_적격(화산) _05.맨홀공(대평)_04.관로공_01.관로공(주간-1구역)_관로공BOQ 8" xfId="40721"/>
    <cellStyle name="_적격(화산) _05.맨홀공(대평)_04.관로공_01.관로공(주간-1구역)_관로수량집계" xfId="8506"/>
    <cellStyle name="_적격(화산) _05.맨홀공(대평)_04.관로공_01.관로공(주간-1구역)_관로수량집계 2" xfId="40722"/>
    <cellStyle name="_적격(화산) _05.맨홀공(대평)_04.관로공_01.관로공(주간-1구역)_관로수량집계 3" xfId="40723"/>
    <cellStyle name="_적격(화산) _05.맨홀공(대평)_04.관로공_01.관로공(주간-1구역)_관로수량집계 4" xfId="40724"/>
    <cellStyle name="_적격(화산) _05.맨홀공(대평)_04.관로공_01.관로공(주간-1구역)_관로수량집계 5" xfId="40725"/>
    <cellStyle name="_적격(화산) _05.맨홀공(대평)_04.관로공_01.관로공(주간-1구역)_관로수량집계 6" xfId="40726"/>
    <cellStyle name="_적격(화산) _05.맨홀공(대평)_04.관로공_01.관로공(주간-1구역)_관로수량집계 7" xfId="40727"/>
    <cellStyle name="_적격(화산) _05.맨홀공(대평)_04.관로공_01.관로공(주간-1구역)_관로수량집계 8" xfId="40728"/>
    <cellStyle name="_적격(화산) _05.맨홀공(대평)_04.관로공_01.관로공(주간-1구역)_내역적용수량" xfId="8507"/>
    <cellStyle name="_적격(화산) _05.맨홀공(대평)_04.관로공_01.관로공(주간-1구역)_내역적용수량 2" xfId="40729"/>
    <cellStyle name="_적격(화산) _05.맨홀공(대평)_04.관로공_01.관로공(주간-1구역)_내역적용수량 3" xfId="40730"/>
    <cellStyle name="_적격(화산) _05.맨홀공(대평)_04.관로공_01.관로공(주간-1구역)_내역적용수량 4" xfId="40731"/>
    <cellStyle name="_적격(화산) _05.맨홀공(대평)_04.관로공_01.관로공(주간-1구역)_내역적용수량 5" xfId="40732"/>
    <cellStyle name="_적격(화산) _05.맨홀공(대평)_04.관로공_01.관로공(주간-1구역)_내역적용수량 6" xfId="40733"/>
    <cellStyle name="_적격(화산) _05.맨홀공(대평)_04.관로공_01.관로공(주간-1구역)_내역적용수량 7" xfId="40734"/>
    <cellStyle name="_적격(화산) _05.맨홀공(대평)_04.관로공_01.관로공(주간-1구역)_내역적용수량 8" xfId="40735"/>
    <cellStyle name="_적격(화산) _05.맨홀공(대평)_04.관로공_04.관로공" xfId="8508"/>
    <cellStyle name="_적격(화산) _05.맨홀공(대평)_04.관로공_04.관로공 2" xfId="8509"/>
    <cellStyle name="_적격(화산) _05.맨홀공(대평)_04.관로공_04.관로공 3" xfId="40736"/>
    <cellStyle name="_적격(화산) _05.맨홀공(대평)_04.관로공_04.관로공 4" xfId="40737"/>
    <cellStyle name="_적격(화산) _05.맨홀공(대평)_04.관로공_04.관로공 5" xfId="40738"/>
    <cellStyle name="_적격(화산) _05.맨홀공(대평)_04.관로공_04.관로공 6" xfId="40739"/>
    <cellStyle name="_적격(화산) _05.맨홀공(대평)_04.관로공_04.관로공 7" xfId="40740"/>
    <cellStyle name="_적격(화산) _05.맨홀공(대평)_04.관로공_04.관로공 8" xfId="40741"/>
    <cellStyle name="_적격(화산) _05.맨홀공(대평)_04.관로공_04.관로공(양마단지)" xfId="8510"/>
    <cellStyle name="_적격(화산) _05.맨홀공(대평)_04.관로공_04.관로공(양마단지) 2" xfId="40742"/>
    <cellStyle name="_적격(화산) _05.맨홀공(대평)_04.관로공_04.관로공(양마단지) 3" xfId="40743"/>
    <cellStyle name="_적격(화산) _05.맨홀공(대평)_04.관로공_04.관로공(양마단지) 4" xfId="40744"/>
    <cellStyle name="_적격(화산) _05.맨홀공(대평)_04.관로공_04.관로공(양마단지) 5" xfId="40745"/>
    <cellStyle name="_적격(화산) _05.맨홀공(대평)_04.관로공_04.관로공(양마단지) 6" xfId="40746"/>
    <cellStyle name="_적격(화산) _05.맨홀공(대평)_04.관로공_04.관로공(양마단지) 7" xfId="40747"/>
    <cellStyle name="_적격(화산) _05.맨홀공(대평)_04.관로공_04.관로공(양마단지) 8" xfId="40748"/>
    <cellStyle name="_적격(화산) _05.맨홀공(대평)_04.관로공_04.관로공(양마단지)_013.관로공(일과)" xfId="8511"/>
    <cellStyle name="_적격(화산) _05.맨홀공(대평)_04.관로공_04.관로공(양마단지)_013.관로공(일과) 2" xfId="40749"/>
    <cellStyle name="_적격(화산) _05.맨홀공(대평)_04.관로공_04.관로공(양마단지)_013.관로공(일과) 3" xfId="40750"/>
    <cellStyle name="_적격(화산) _05.맨홀공(대평)_04.관로공_04.관로공(양마단지)_013.관로공(일과) 4" xfId="40751"/>
    <cellStyle name="_적격(화산) _05.맨홀공(대평)_04.관로공_04.관로공(양마단지)_013.관로공(일과) 5" xfId="40752"/>
    <cellStyle name="_적격(화산) _05.맨홀공(대평)_04.관로공_04.관로공(양마단지)_013.관로공(일과) 6" xfId="40753"/>
    <cellStyle name="_적격(화산) _05.맨홀공(대평)_04.관로공_04.관로공(양마단지)_013.관로공(일과) 7" xfId="40754"/>
    <cellStyle name="_적격(화산) _05.맨홀공(대평)_04.관로공_04.관로공(양마단지)_013.관로공(일과) 8" xfId="40755"/>
    <cellStyle name="_적격(화산) _05.맨홀공(대평)_04.관로공_04.관로공(양마단지)_013.관로공(화순)" xfId="8512"/>
    <cellStyle name="_적격(화산) _05.맨홀공(대평)_04.관로공_04.관로공(양마단지)_013.관로공(화순) 2" xfId="40756"/>
    <cellStyle name="_적격(화산) _05.맨홀공(대평)_04.관로공_04.관로공(양마단지)_013.관로공(화순) 3" xfId="40757"/>
    <cellStyle name="_적격(화산) _05.맨홀공(대평)_04.관로공_04.관로공(양마단지)_013.관로공(화순) 4" xfId="40758"/>
    <cellStyle name="_적격(화산) _05.맨홀공(대평)_04.관로공_04.관로공(양마단지)_013.관로공(화순) 5" xfId="40759"/>
    <cellStyle name="_적격(화산) _05.맨홀공(대평)_04.관로공_04.관로공(양마단지)_013.관로공(화순) 6" xfId="40760"/>
    <cellStyle name="_적격(화산) _05.맨홀공(대평)_04.관로공_04.관로공(양마단지)_013.관로공(화순) 7" xfId="40761"/>
    <cellStyle name="_적격(화산) _05.맨홀공(대평)_04.관로공_04.관로공(양마단지)_013.관로공(화순) 8" xfId="40762"/>
    <cellStyle name="_적격(화산) _05.맨홀공(대평)_04.관로공_04.관로공(양마단지)_03.관로공" xfId="8513"/>
    <cellStyle name="_적격(화산) _05.맨홀공(대평)_04.관로공_04.관로공(양마단지)_03.관로공 2" xfId="40763"/>
    <cellStyle name="_적격(화산) _05.맨홀공(대평)_04.관로공_04.관로공(양마단지)_03.관로공 3" xfId="40764"/>
    <cellStyle name="_적격(화산) _05.맨홀공(대평)_04.관로공_04.관로공(양마단지)_03.관로공 4" xfId="40765"/>
    <cellStyle name="_적격(화산) _05.맨홀공(대평)_04.관로공_04.관로공(양마단지)_03.관로공 5" xfId="40766"/>
    <cellStyle name="_적격(화산) _05.맨홀공(대평)_04.관로공_04.관로공(양마단지)_03.관로공 6" xfId="40767"/>
    <cellStyle name="_적격(화산) _05.맨홀공(대평)_04.관로공_04.관로공(양마단지)_03.관로공 7" xfId="40768"/>
    <cellStyle name="_적격(화산) _05.맨홀공(대평)_04.관로공_04.관로공(양마단지)_03.관로공 8" xfId="40769"/>
    <cellStyle name="_적격(화산) _05.맨홀공(대평)_04.관로공_04.관로공(양마단지)_관로공BOQ" xfId="8514"/>
    <cellStyle name="_적격(화산) _05.맨홀공(대평)_04.관로공_04.관로공(양마단지)_관로공BOQ 2" xfId="40770"/>
    <cellStyle name="_적격(화산) _05.맨홀공(대평)_04.관로공_04.관로공(양마단지)_관로공BOQ 3" xfId="40771"/>
    <cellStyle name="_적격(화산) _05.맨홀공(대평)_04.관로공_04.관로공(양마단지)_관로공BOQ 4" xfId="40772"/>
    <cellStyle name="_적격(화산) _05.맨홀공(대평)_04.관로공_04.관로공(양마단지)_관로공BOQ 5" xfId="40773"/>
    <cellStyle name="_적격(화산) _05.맨홀공(대평)_04.관로공_04.관로공(양마단지)_관로공BOQ 6" xfId="40774"/>
    <cellStyle name="_적격(화산) _05.맨홀공(대평)_04.관로공_04.관로공(양마단지)_관로공BOQ 7" xfId="40775"/>
    <cellStyle name="_적격(화산) _05.맨홀공(대평)_04.관로공_04.관로공(양마단지)_관로공BOQ 8" xfId="40776"/>
    <cellStyle name="_적격(화산) _05.맨홀공(대평)_04.관로공_04.관로공(양마단지)_관로수량집계" xfId="8515"/>
    <cellStyle name="_적격(화산) _05.맨홀공(대평)_04.관로공_04.관로공(양마단지)_관로수량집계 2" xfId="40777"/>
    <cellStyle name="_적격(화산) _05.맨홀공(대평)_04.관로공_04.관로공(양마단지)_관로수량집계 3" xfId="40778"/>
    <cellStyle name="_적격(화산) _05.맨홀공(대평)_04.관로공_04.관로공(양마단지)_관로수량집계 4" xfId="40779"/>
    <cellStyle name="_적격(화산) _05.맨홀공(대평)_04.관로공_04.관로공(양마단지)_관로수량집계 5" xfId="40780"/>
    <cellStyle name="_적격(화산) _05.맨홀공(대평)_04.관로공_04.관로공(양마단지)_관로수량집계 6" xfId="40781"/>
    <cellStyle name="_적격(화산) _05.맨홀공(대평)_04.관로공_04.관로공(양마단지)_관로수량집계 7" xfId="40782"/>
    <cellStyle name="_적격(화산) _05.맨홀공(대평)_04.관로공_04.관로공(양마단지)_관로수량집계 8" xfId="40783"/>
    <cellStyle name="_적격(화산) _05.맨홀공(대평)_04.관로공_04.관로공(양마단지)_내역적용수량" xfId="8516"/>
    <cellStyle name="_적격(화산) _05.맨홀공(대평)_04.관로공_04.관로공(양마단지)_내역적용수량 2" xfId="40784"/>
    <cellStyle name="_적격(화산) _05.맨홀공(대평)_04.관로공_04.관로공(양마단지)_내역적용수량 3" xfId="40785"/>
    <cellStyle name="_적격(화산) _05.맨홀공(대평)_04.관로공_04.관로공(양마단지)_내역적용수량 4" xfId="40786"/>
    <cellStyle name="_적격(화산) _05.맨홀공(대평)_04.관로공_04.관로공(양마단지)_내역적용수량 5" xfId="40787"/>
    <cellStyle name="_적격(화산) _05.맨홀공(대평)_04.관로공_04.관로공(양마단지)_내역적용수량 6" xfId="40788"/>
    <cellStyle name="_적격(화산) _05.맨홀공(대평)_04.관로공_04.관로공(양마단지)_내역적용수량 7" xfId="40789"/>
    <cellStyle name="_적격(화산) _05.맨홀공(대평)_04.관로공_04.관로공(양마단지)_내역적용수량 8" xfId="40790"/>
    <cellStyle name="_적격(화산) _05.맨홀공(대평)_04.관로공_04.관로공_00.배수설비공" xfId="8517"/>
    <cellStyle name="_적격(화산) _05.맨홀공(대평)_04.관로공_04.관로공_00.배수설비공 2" xfId="40791"/>
    <cellStyle name="_적격(화산) _05.맨홀공(대평)_04.관로공_04.관로공_00.배수설비공 3" xfId="40792"/>
    <cellStyle name="_적격(화산) _05.맨홀공(대평)_04.관로공_04.관로공_00.배수설비공 4" xfId="40793"/>
    <cellStyle name="_적격(화산) _05.맨홀공(대평)_04.관로공_04.관로공_00.배수설비공 5" xfId="40794"/>
    <cellStyle name="_적격(화산) _05.맨홀공(대평)_04.관로공_04.관로공_00.배수설비공 6" xfId="40795"/>
    <cellStyle name="_적격(화산) _05.맨홀공(대평)_04.관로공_04.관로공_00.배수설비공 7" xfId="40796"/>
    <cellStyle name="_적격(화산) _05.맨홀공(대평)_04.관로공_04.관로공_00.배수설비공 8" xfId="40797"/>
    <cellStyle name="_적격(화산) _05.맨홀공(대평)_04.관로공_04.관로공_013.관로공(일과)" xfId="8518"/>
    <cellStyle name="_적격(화산) _05.맨홀공(대평)_04.관로공_04.관로공_013.관로공(일과) 2" xfId="40798"/>
    <cellStyle name="_적격(화산) _05.맨홀공(대평)_04.관로공_04.관로공_013.관로공(일과) 3" xfId="40799"/>
    <cellStyle name="_적격(화산) _05.맨홀공(대평)_04.관로공_04.관로공_013.관로공(일과) 4" xfId="40800"/>
    <cellStyle name="_적격(화산) _05.맨홀공(대평)_04.관로공_04.관로공_013.관로공(일과) 5" xfId="40801"/>
    <cellStyle name="_적격(화산) _05.맨홀공(대평)_04.관로공_04.관로공_013.관로공(일과) 6" xfId="40802"/>
    <cellStyle name="_적격(화산) _05.맨홀공(대평)_04.관로공_04.관로공_013.관로공(일과) 7" xfId="40803"/>
    <cellStyle name="_적격(화산) _05.맨홀공(대평)_04.관로공_04.관로공_013.관로공(일과) 8" xfId="40804"/>
    <cellStyle name="_적격(화산) _05.맨홀공(대평)_04.관로공_04.관로공_013.관로공(화순)" xfId="8519"/>
    <cellStyle name="_적격(화산) _05.맨홀공(대평)_04.관로공_04.관로공_013.관로공(화순) 2" xfId="40805"/>
    <cellStyle name="_적격(화산) _05.맨홀공(대평)_04.관로공_04.관로공_013.관로공(화순) 3" xfId="40806"/>
    <cellStyle name="_적격(화산) _05.맨홀공(대평)_04.관로공_04.관로공_013.관로공(화순) 4" xfId="40807"/>
    <cellStyle name="_적격(화산) _05.맨홀공(대평)_04.관로공_04.관로공_013.관로공(화순) 5" xfId="40808"/>
    <cellStyle name="_적격(화산) _05.맨홀공(대평)_04.관로공_04.관로공_013.관로공(화순) 6" xfId="40809"/>
    <cellStyle name="_적격(화산) _05.맨홀공(대평)_04.관로공_04.관로공_013.관로공(화순) 7" xfId="40810"/>
    <cellStyle name="_적격(화산) _05.맨홀공(대평)_04.관로공_04.관로공_013.관로공(화순) 8" xfId="40811"/>
    <cellStyle name="_적격(화산) _05.맨홀공(대평)_04.관로공_04.관로공_02.토공" xfId="8520"/>
    <cellStyle name="_적격(화산) _05.맨홀공(대평)_04.관로공_04.관로공_02.토공 2" xfId="40812"/>
    <cellStyle name="_적격(화산) _05.맨홀공(대평)_04.관로공_04.관로공_02.토공 3" xfId="40813"/>
    <cellStyle name="_적격(화산) _05.맨홀공(대평)_04.관로공_04.관로공_02.토공 4" xfId="40814"/>
    <cellStyle name="_적격(화산) _05.맨홀공(대평)_04.관로공_04.관로공_02.토공 5" xfId="40815"/>
    <cellStyle name="_적격(화산) _05.맨홀공(대평)_04.관로공_04.관로공_02.토공 6" xfId="40816"/>
    <cellStyle name="_적격(화산) _05.맨홀공(대평)_04.관로공_04.관로공_02.토공 7" xfId="40817"/>
    <cellStyle name="_적격(화산) _05.맨홀공(대평)_04.관로공_04.관로공_02.토공 8" xfId="40818"/>
    <cellStyle name="_적격(화산) _05.맨홀공(대평)_04.관로공_04.관로공_03.관로공" xfId="8521"/>
    <cellStyle name="_적격(화산) _05.맨홀공(대평)_04.관로공_04.관로공_03.관로공 2" xfId="40819"/>
    <cellStyle name="_적격(화산) _05.맨홀공(대평)_04.관로공_04.관로공_03.관로공 3" xfId="40820"/>
    <cellStyle name="_적격(화산) _05.맨홀공(대평)_04.관로공_04.관로공_03.관로공 4" xfId="40821"/>
    <cellStyle name="_적격(화산) _05.맨홀공(대평)_04.관로공_04.관로공_03.관로공 5" xfId="40822"/>
    <cellStyle name="_적격(화산) _05.맨홀공(대평)_04.관로공_04.관로공_03.관로공 6" xfId="40823"/>
    <cellStyle name="_적격(화산) _05.맨홀공(대평)_04.관로공_04.관로공_03.관로공 7" xfId="40824"/>
    <cellStyle name="_적격(화산) _05.맨홀공(대평)_04.관로공_04.관로공_03.관로공 8" xfId="40825"/>
    <cellStyle name="_적격(화산) _05.맨홀공(대평)_04.관로공_04.관로공_관로공BOQ" xfId="8522"/>
    <cellStyle name="_적격(화산) _05.맨홀공(대평)_04.관로공_04.관로공_관로공BOQ 2" xfId="40826"/>
    <cellStyle name="_적격(화산) _05.맨홀공(대평)_04.관로공_04.관로공_관로공BOQ 3" xfId="40827"/>
    <cellStyle name="_적격(화산) _05.맨홀공(대평)_04.관로공_04.관로공_관로공BOQ 4" xfId="40828"/>
    <cellStyle name="_적격(화산) _05.맨홀공(대평)_04.관로공_04.관로공_관로공BOQ 5" xfId="40829"/>
    <cellStyle name="_적격(화산) _05.맨홀공(대평)_04.관로공_04.관로공_관로공BOQ 6" xfId="40830"/>
    <cellStyle name="_적격(화산) _05.맨홀공(대평)_04.관로공_04.관로공_관로공BOQ 7" xfId="40831"/>
    <cellStyle name="_적격(화산) _05.맨홀공(대평)_04.관로공_04.관로공_관로공BOQ 8" xfId="40832"/>
    <cellStyle name="_적격(화산) _05.맨홀공(대평)_04.관로공_04.관로공_관로수량집계" xfId="8523"/>
    <cellStyle name="_적격(화산) _05.맨홀공(대평)_04.관로공_04.관로공_관로수량집계 2" xfId="40833"/>
    <cellStyle name="_적격(화산) _05.맨홀공(대평)_04.관로공_04.관로공_관로수량집계 3" xfId="40834"/>
    <cellStyle name="_적격(화산) _05.맨홀공(대평)_04.관로공_04.관로공_관로수량집계 4" xfId="40835"/>
    <cellStyle name="_적격(화산) _05.맨홀공(대평)_04.관로공_04.관로공_관로수량집계 5" xfId="40836"/>
    <cellStyle name="_적격(화산) _05.맨홀공(대평)_04.관로공_04.관로공_관로수량집계 6" xfId="40837"/>
    <cellStyle name="_적격(화산) _05.맨홀공(대평)_04.관로공_04.관로공_관로수량집계 7" xfId="40838"/>
    <cellStyle name="_적격(화산) _05.맨홀공(대평)_04.관로공_04.관로공_관로수량집계 8" xfId="40839"/>
    <cellStyle name="_적격(화산) _05.맨홀공(대평)_04.관로공_04.관로공_내역적용수량" xfId="8524"/>
    <cellStyle name="_적격(화산) _05.맨홀공(대평)_04.관로공_04.관로공_내역적용수량 2" xfId="40840"/>
    <cellStyle name="_적격(화산) _05.맨홀공(대평)_04.관로공_04.관로공_내역적용수량 3" xfId="40841"/>
    <cellStyle name="_적격(화산) _05.맨홀공(대평)_04.관로공_04.관로공_내역적용수량 4" xfId="40842"/>
    <cellStyle name="_적격(화산) _05.맨홀공(대평)_04.관로공_04.관로공_내역적용수량 5" xfId="40843"/>
    <cellStyle name="_적격(화산) _05.맨홀공(대평)_04.관로공_04.관로공_내역적용수량 6" xfId="40844"/>
    <cellStyle name="_적격(화산) _05.맨홀공(대평)_04.관로공_04.관로공_내역적용수량 7" xfId="40845"/>
    <cellStyle name="_적격(화산) _05.맨홀공(대평)_04.관로공_04.관로공_내역적용수량 8" xfId="40846"/>
    <cellStyle name="_적격(화산) _05.맨홀공(대평)_041.부대공(화순)" xfId="8525"/>
    <cellStyle name="_적격(화산) _05.맨홀공(대평)_041.부대공(화순) 2" xfId="40847"/>
    <cellStyle name="_적격(화산) _05.맨홀공(대평)_041.부대공(화순) 3" xfId="40848"/>
    <cellStyle name="_적격(화산) _05.맨홀공(대평)_041.부대공(화순) 4" xfId="40849"/>
    <cellStyle name="_적격(화산) _05.맨홀공(대평)_041.부대공(화순) 5" xfId="40850"/>
    <cellStyle name="_적격(화산) _05.맨홀공(대평)_041.부대공(화순) 6" xfId="40851"/>
    <cellStyle name="_적격(화산) _05.맨홀공(대평)_041.부대공(화순) 7" xfId="40852"/>
    <cellStyle name="_적격(화산) _05.맨홀공(대평)_041.부대공(화순) 8" xfId="40853"/>
    <cellStyle name="_적격(화산) _05.맨홀공(대평)_관로공BOQ" xfId="8526"/>
    <cellStyle name="_적격(화산) _05.맨홀공(대평)_관로공BOQ 2" xfId="40854"/>
    <cellStyle name="_적격(화산) _05.맨홀공(대평)_관로공BOQ 3" xfId="40855"/>
    <cellStyle name="_적격(화산) _05.맨홀공(대평)_관로공BOQ 4" xfId="40856"/>
    <cellStyle name="_적격(화산) _05.맨홀공(대평)_관로공BOQ 5" xfId="40857"/>
    <cellStyle name="_적격(화산) _05.맨홀공(대평)_관로공BOQ 6" xfId="40858"/>
    <cellStyle name="_적격(화산) _05.맨홀공(대평)_관로공BOQ 7" xfId="40859"/>
    <cellStyle name="_적격(화산) _05.맨홀공(대평)_관로공BOQ 8" xfId="40860"/>
    <cellStyle name="_적격(화산) _05.맨홀공(대평)_관로수량집계" xfId="8527"/>
    <cellStyle name="_적격(화산) _05.맨홀공(대평)_관로수량집계 2" xfId="40861"/>
    <cellStyle name="_적격(화산) _05.맨홀공(대평)_관로수량집계 3" xfId="40862"/>
    <cellStyle name="_적격(화산) _05.맨홀공(대평)_관로수량집계 4" xfId="40863"/>
    <cellStyle name="_적격(화산) _05.맨홀공(대평)_관로수량집계 5" xfId="40864"/>
    <cellStyle name="_적격(화산) _05.맨홀공(대평)_관로수량집계 6" xfId="40865"/>
    <cellStyle name="_적격(화산) _05.맨홀공(대평)_관로수량집계 7" xfId="40866"/>
    <cellStyle name="_적격(화산) _05.맨홀공(대평)_관로수량집계 8" xfId="40867"/>
    <cellStyle name="_적격(화산) _05.맨홀공(대평)_내역적용수량" xfId="8528"/>
    <cellStyle name="_적격(화산) _05.맨홀공(대평)_내역적용수량 2" xfId="40868"/>
    <cellStyle name="_적격(화산) _05.맨홀공(대평)_내역적용수량 3" xfId="40869"/>
    <cellStyle name="_적격(화산) _05.맨홀공(대평)_내역적용수량 4" xfId="40870"/>
    <cellStyle name="_적격(화산) _05.맨홀공(대평)_내역적용수량 5" xfId="40871"/>
    <cellStyle name="_적격(화산) _05.맨홀공(대평)_내역적용수량 6" xfId="40872"/>
    <cellStyle name="_적격(화산) _05.맨홀공(대평)_내역적용수량 7" xfId="40873"/>
    <cellStyle name="_적격(화산) _05.맨홀공(대평)_내역적용수량 8" xfId="40874"/>
    <cellStyle name="_적격(화산) _05-가정배수관(WS)" xfId="40875"/>
    <cellStyle name="_적격(화산) _05-가정배수관(WS)_03-관부설공" xfId="40876"/>
    <cellStyle name="_적격(화산) _06.맨홀펌프장공(대평)" xfId="8529"/>
    <cellStyle name="_적격(화산) _06.맨홀펌프장공(대평) 2" xfId="40877"/>
    <cellStyle name="_적격(화산) _06.맨홀펌프장공(대평) 3" xfId="40878"/>
    <cellStyle name="_적격(화산) _06.맨홀펌프장공(대평) 4" xfId="40879"/>
    <cellStyle name="_적격(화산) _06.맨홀펌프장공(대평) 5" xfId="40880"/>
    <cellStyle name="_적격(화산) _06.맨홀펌프장공(대평) 6" xfId="40881"/>
    <cellStyle name="_적격(화산) _06.맨홀펌프장공(대평) 7" xfId="40882"/>
    <cellStyle name="_적격(화산) _06.맨홀펌프장공(대평)_015.맨홀펌프장공(사계1)" xfId="40883"/>
    <cellStyle name="_적격(화산) _06.맨홀펌프장공(대평)_015.맨홀펌프장공(사계1) 2" xfId="40884"/>
    <cellStyle name="_적격(화산) _06.맨홀펌프장공(대평)_015.맨홀펌프장공(사계1) 3" xfId="40885"/>
    <cellStyle name="_적격(화산) _06.맨홀펌프장공(대평)_015.맨홀펌프장공(사계1) 4" xfId="40886"/>
    <cellStyle name="_적격(화산) _06.맨홀펌프장공(대평)_015.맨홀펌프장공(사계1) 5" xfId="40887"/>
    <cellStyle name="_적격(화산) _06.맨홀펌프장공(대평)_015.맨홀펌프장공(사계1) 6" xfId="40888"/>
    <cellStyle name="_적격(화산) _06.맨홀펌프장공(대평)_015.맨홀펌프장공(사계1) 7" xfId="40889"/>
    <cellStyle name="_적격(화산) _06.맨홀펌프장공(대평)_015.맨홀펌프장공(화순)" xfId="8530"/>
    <cellStyle name="_적격(화산) _06.맨홀펌프장공(대평)_015.맨홀펌프장공(화순) 2" xfId="40890"/>
    <cellStyle name="_적격(화산) _06.맨홀펌프장공(대평)_015.맨홀펌프장공(화순) 3" xfId="40891"/>
    <cellStyle name="_적격(화산) _06.맨홀펌프장공(대평)_015.맨홀펌프장공(화순) 4" xfId="40892"/>
    <cellStyle name="_적격(화산) _06.맨홀펌프장공(대평)_015.맨홀펌프장공(화순) 5" xfId="40893"/>
    <cellStyle name="_적격(화산) _06.맨홀펌프장공(대평)_015.맨홀펌프장공(화순) 6" xfId="40894"/>
    <cellStyle name="_적격(화산) _06.맨홀펌프장공(대평)_015.맨홀펌프장공(화순) 7" xfId="40895"/>
    <cellStyle name="_적격(화산) _06.맨홀펌프장공(대평)_016.맨홀펌프장공(하모)" xfId="8531"/>
    <cellStyle name="_적격(화산) _06.맨홀펌프장공(대평)_016.맨홀펌프장공(하모) 2" xfId="40896"/>
    <cellStyle name="_적격(화산) _06.맨홀펌프장공(대평)_016.맨홀펌프장공(하모) 3" xfId="40897"/>
    <cellStyle name="_적격(화산) _06.맨홀펌프장공(대평)_016.맨홀펌프장공(하모) 4" xfId="40898"/>
    <cellStyle name="_적격(화산) _06.맨홀펌프장공(대평)_016.맨홀펌프장공(하모) 5" xfId="40899"/>
    <cellStyle name="_적격(화산) _06.맨홀펌프장공(대평)_016.맨홀펌프장공(하모) 6" xfId="40900"/>
    <cellStyle name="_적격(화산) _06.맨홀펌프장공(대평)_016.맨홀펌프장공(하모) 7" xfId="40901"/>
    <cellStyle name="_적격(화산) _06.맨홀펌프장공(대평)_맨홀펌프장공BOQ" xfId="40902"/>
    <cellStyle name="_적격(화산) _06.맨홀펌프장공(대평)_맨홀펌프장공BOQ 2" xfId="40903"/>
    <cellStyle name="_적격(화산) _06.맨홀펌프장공(대평)_맨홀펌프장공BOQ 3" xfId="40904"/>
    <cellStyle name="_적격(화산) _06.맨홀펌프장공(대평)_맨홀펌프장공BOQ 4" xfId="40905"/>
    <cellStyle name="_적격(화산) _06.맨홀펌프장공(대평)_맨홀펌프장공BOQ 5" xfId="40906"/>
    <cellStyle name="_적격(화산) _06.맨홀펌프장공(대평)_맨홀펌프장공BOQ 6" xfId="40907"/>
    <cellStyle name="_적격(화산) _06.맨홀펌프장공(대평)_맨홀펌프장공BOQ 7" xfId="40908"/>
    <cellStyle name="_적격(화산) _06.맨홀펌프장공(양마단지)" xfId="8532"/>
    <cellStyle name="_적격(화산) _06.맨홀펌프장공(양마단지) 2" xfId="40909"/>
    <cellStyle name="_적격(화산) _06.맨홀펌프장공(양마단지) 3" xfId="40910"/>
    <cellStyle name="_적격(화산) _06.맨홀펌프장공(양마단지) 4" xfId="40911"/>
    <cellStyle name="_적격(화산) _06.맨홀펌프장공(양마단지) 5" xfId="40912"/>
    <cellStyle name="_적격(화산) _06.맨홀펌프장공(양마단지) 6" xfId="40913"/>
    <cellStyle name="_적격(화산) _06.맨홀펌프장공(양마단지) 7" xfId="40914"/>
    <cellStyle name="_적격(화산) _06.맨홀펌프장공(양마단지)_015.맨홀펌프장공(사계1)" xfId="40915"/>
    <cellStyle name="_적격(화산) _06.맨홀펌프장공(양마단지)_015.맨홀펌프장공(사계1) 2" xfId="40916"/>
    <cellStyle name="_적격(화산) _06.맨홀펌프장공(양마단지)_015.맨홀펌프장공(사계1) 3" xfId="40917"/>
    <cellStyle name="_적격(화산) _06.맨홀펌프장공(양마단지)_015.맨홀펌프장공(사계1) 4" xfId="40918"/>
    <cellStyle name="_적격(화산) _06.맨홀펌프장공(양마단지)_015.맨홀펌프장공(사계1) 5" xfId="40919"/>
    <cellStyle name="_적격(화산) _06.맨홀펌프장공(양마단지)_015.맨홀펌프장공(사계1) 6" xfId="40920"/>
    <cellStyle name="_적격(화산) _06.맨홀펌프장공(양마단지)_015.맨홀펌프장공(사계1) 7" xfId="40921"/>
    <cellStyle name="_적격(화산) _06.맨홀펌프장공(양마단지)_015.맨홀펌프장공(화순)" xfId="8533"/>
    <cellStyle name="_적격(화산) _06.맨홀펌프장공(양마단지)_015.맨홀펌프장공(화순) 2" xfId="40922"/>
    <cellStyle name="_적격(화산) _06.맨홀펌프장공(양마단지)_015.맨홀펌프장공(화순) 3" xfId="40923"/>
    <cellStyle name="_적격(화산) _06.맨홀펌프장공(양마단지)_015.맨홀펌프장공(화순) 4" xfId="40924"/>
    <cellStyle name="_적격(화산) _06.맨홀펌프장공(양마단지)_015.맨홀펌프장공(화순) 5" xfId="40925"/>
    <cellStyle name="_적격(화산) _06.맨홀펌프장공(양마단지)_015.맨홀펌프장공(화순) 6" xfId="40926"/>
    <cellStyle name="_적격(화산) _06.맨홀펌프장공(양마단지)_015.맨홀펌프장공(화순) 7" xfId="40927"/>
    <cellStyle name="_적격(화산) _06.맨홀펌프장공(양마단지)_016.맨홀펌프장공(하모)" xfId="8534"/>
    <cellStyle name="_적격(화산) _06.맨홀펌프장공(양마단지)_016.맨홀펌프장공(하모) 2" xfId="40928"/>
    <cellStyle name="_적격(화산) _06.맨홀펌프장공(양마단지)_016.맨홀펌프장공(하모) 3" xfId="40929"/>
    <cellStyle name="_적격(화산) _06.맨홀펌프장공(양마단지)_016.맨홀펌프장공(하모) 4" xfId="40930"/>
    <cellStyle name="_적격(화산) _06.맨홀펌프장공(양마단지)_016.맨홀펌프장공(하모) 5" xfId="40931"/>
    <cellStyle name="_적격(화산) _06.맨홀펌프장공(양마단지)_016.맨홀펌프장공(하모) 6" xfId="40932"/>
    <cellStyle name="_적격(화산) _06.맨홀펌프장공(양마단지)_016.맨홀펌프장공(하모) 7" xfId="40933"/>
    <cellStyle name="_적격(화산) _06.맨홀펌프장공(양마단지)_맨홀펌프장공BOQ" xfId="40934"/>
    <cellStyle name="_적격(화산) _06.맨홀펌프장공(양마단지)_맨홀펌프장공BOQ 2" xfId="40935"/>
    <cellStyle name="_적격(화산) _06.맨홀펌프장공(양마단지)_맨홀펌프장공BOQ 3" xfId="40936"/>
    <cellStyle name="_적격(화산) _06.맨홀펌프장공(양마단지)_맨홀펌프장공BOQ 4" xfId="40937"/>
    <cellStyle name="_적격(화산) _06.맨홀펌프장공(양마단지)_맨홀펌프장공BOQ 5" xfId="40938"/>
    <cellStyle name="_적격(화산) _06.맨홀펌프장공(양마단지)_맨홀펌프장공BOQ 6" xfId="40939"/>
    <cellStyle name="_적격(화산) _06.맨홀펌프장공(양마단지)_맨홀펌프장공BOQ 7" xfId="40940"/>
    <cellStyle name="_적격(화산) _06.포장공" xfId="8535"/>
    <cellStyle name="_적격(화산) _06.포장공 10" xfId="40941"/>
    <cellStyle name="_적격(화산) _06.포장공 11" xfId="40942"/>
    <cellStyle name="_적격(화산) _06.포장공 12" xfId="40943"/>
    <cellStyle name="_적격(화산) _06.포장공 13" xfId="40944"/>
    <cellStyle name="_적격(화산) _06.포장공 14" xfId="40945"/>
    <cellStyle name="_적격(화산) _06.포장공 15" xfId="40946"/>
    <cellStyle name="_적격(화산) _06.포장공 16" xfId="40947"/>
    <cellStyle name="_적격(화산) _06.포장공 17" xfId="40948"/>
    <cellStyle name="_적격(화산) _06.포장공 2" xfId="8536"/>
    <cellStyle name="_적격(화산) _06.포장공 3" xfId="40949"/>
    <cellStyle name="_적격(화산) _06.포장공 4" xfId="40950"/>
    <cellStyle name="_적격(화산) _06.포장공 5" xfId="40951"/>
    <cellStyle name="_적격(화산) _06.포장공 6" xfId="40952"/>
    <cellStyle name="_적격(화산) _06.포장공 7" xfId="40953"/>
    <cellStyle name="_적격(화산) _06.포장공 8" xfId="40954"/>
    <cellStyle name="_적격(화산) _06.포장공 9" xfId="40955"/>
    <cellStyle name="_적격(화산) _06.포장공_017.포장공(하모)" xfId="40956"/>
    <cellStyle name="_적격(화산) _06.포장공_017.포장공(하모) 2" xfId="40957"/>
    <cellStyle name="_적격(화산) _06.포장공_017.포장공(하모) 3" xfId="40958"/>
    <cellStyle name="_적격(화산) _06.포장공_017.포장공(하모) 4" xfId="40959"/>
    <cellStyle name="_적격(화산) _06.포장공_017.포장공(하모) 5" xfId="40960"/>
    <cellStyle name="_적격(화산) _06.포장공_017.포장공(하모) 6" xfId="40961"/>
    <cellStyle name="_적격(화산) _06.포장공_017.포장공(하모) 7" xfId="40962"/>
    <cellStyle name="_적격(화산) _06.포장공_017.포장공(하모) 8" xfId="40963"/>
    <cellStyle name="_적격(화산) _06.포장공_04.구조물공" xfId="8537"/>
    <cellStyle name="_적격(화산) _06.포장공_04.구조물공 2" xfId="40964"/>
    <cellStyle name="_적격(화산) _06.포장공_04.구조물공 3" xfId="40965"/>
    <cellStyle name="_적격(화산) _06.포장공_04.구조물공 4" xfId="40966"/>
    <cellStyle name="_적격(화산) _06.포장공_04.구조물공 5" xfId="40967"/>
    <cellStyle name="_적격(화산) _06.포장공_04.구조물공 6" xfId="40968"/>
    <cellStyle name="_적격(화산) _06.포장공_04.구조물공 7" xfId="40969"/>
    <cellStyle name="_적격(화산) _06.포장공_04.구조물공 8" xfId="40970"/>
    <cellStyle name="_적격(화산) _06.포장공_사본 - 05.포장공" xfId="8538"/>
    <cellStyle name="_적격(화산) _06.포장공_사본 - 05.포장공 2" xfId="40971"/>
    <cellStyle name="_적격(화산) _06.포장공_사본 - 05.포장공 3" xfId="40972"/>
    <cellStyle name="_적격(화산) _06.포장공_사본 - 05.포장공 4" xfId="40973"/>
    <cellStyle name="_적격(화산) _06.포장공_사본 - 05.포장공 5" xfId="40974"/>
    <cellStyle name="_적격(화산) _06.포장공_사본 - 05.포장공 6" xfId="40975"/>
    <cellStyle name="_적격(화산) _06.포장공_사본 - 05.포장공 7" xfId="40976"/>
    <cellStyle name="_적격(화산) _06.포장공_사본 - 05.포장공 8" xfId="40977"/>
    <cellStyle name="_적격(화산) _06.포장공_포장공BOQ" xfId="8539"/>
    <cellStyle name="_적격(화산) _06.포장공_포장공BOQ 2" xfId="40978"/>
    <cellStyle name="_적격(화산) _06.포장공_포장공BOQ 3" xfId="40979"/>
    <cellStyle name="_적격(화산) _06.포장공_포장공BOQ 4" xfId="40980"/>
    <cellStyle name="_적격(화산) _06.포장공_포장공BOQ 5" xfId="40981"/>
    <cellStyle name="_적격(화산) _06.포장공_포장공BOQ 6" xfId="40982"/>
    <cellStyle name="_적격(화산) _06.포장공_포장공BOQ 7" xfId="40983"/>
    <cellStyle name="_적격(화산) _06.포장공_포장공BOQ 8" xfId="40984"/>
    <cellStyle name="_적격(화산) _06.포장공_포장수량집계" xfId="8540"/>
    <cellStyle name="_적격(화산) _06.포장공_포장수량집계 2" xfId="40985"/>
    <cellStyle name="_적격(화산) _06.포장공_포장수량집계 3" xfId="40986"/>
    <cellStyle name="_적격(화산) _06.포장공_포장수량집계 4" xfId="40987"/>
    <cellStyle name="_적격(화산) _06.포장공_포장수량집계 5" xfId="40988"/>
    <cellStyle name="_적격(화산) _06.포장공_포장수량집계 6" xfId="40989"/>
    <cellStyle name="_적격(화산) _06.포장공_포장수량집계 7" xfId="40990"/>
    <cellStyle name="_적격(화산) _06.포장공_포장수량집계 8" xfId="40991"/>
    <cellStyle name="_적격(화산) _06-저지대 압송관로(WS)" xfId="40992"/>
    <cellStyle name="_적격(화산) _06-저지대 압송관로(WS)_03-관부설공" xfId="40993"/>
    <cellStyle name="_적격(화산) _07.포장공(D구역)" xfId="8541"/>
    <cellStyle name="_적격(화산) _07.포장공(D구역) 10" xfId="40994"/>
    <cellStyle name="_적격(화산) _07.포장공(D구역) 11" xfId="40995"/>
    <cellStyle name="_적격(화산) _07.포장공(D구역) 12" xfId="40996"/>
    <cellStyle name="_적격(화산) _07.포장공(D구역) 13" xfId="40997"/>
    <cellStyle name="_적격(화산) _07.포장공(D구역) 14" xfId="40998"/>
    <cellStyle name="_적격(화산) _07.포장공(D구역) 15" xfId="40999"/>
    <cellStyle name="_적격(화산) _07.포장공(D구역) 16" xfId="41000"/>
    <cellStyle name="_적격(화산) _07.포장공(D구역) 17" xfId="41001"/>
    <cellStyle name="_적격(화산) _07.포장공(D구역) 2" xfId="8542"/>
    <cellStyle name="_적격(화산) _07.포장공(D구역) 3" xfId="41002"/>
    <cellStyle name="_적격(화산) _07.포장공(D구역) 4" xfId="41003"/>
    <cellStyle name="_적격(화산) _07.포장공(D구역) 5" xfId="41004"/>
    <cellStyle name="_적격(화산) _07.포장공(D구역) 6" xfId="41005"/>
    <cellStyle name="_적격(화산) _07.포장공(D구역) 7" xfId="41006"/>
    <cellStyle name="_적격(화산) _07.포장공(D구역) 8" xfId="41007"/>
    <cellStyle name="_적격(화산) _07.포장공(D구역) 9" xfId="41008"/>
    <cellStyle name="_적격(화산) _07.포장공(D구역)_017.포장공(하모)" xfId="41009"/>
    <cellStyle name="_적격(화산) _07.포장공(D구역)_017.포장공(하모) 2" xfId="41010"/>
    <cellStyle name="_적격(화산) _07.포장공(D구역)_017.포장공(하모) 3" xfId="41011"/>
    <cellStyle name="_적격(화산) _07.포장공(D구역)_017.포장공(하모) 4" xfId="41012"/>
    <cellStyle name="_적격(화산) _07.포장공(D구역)_017.포장공(하모) 5" xfId="41013"/>
    <cellStyle name="_적격(화산) _07.포장공(D구역)_017.포장공(하모) 6" xfId="41014"/>
    <cellStyle name="_적격(화산) _07.포장공(D구역)_017.포장공(하모) 7" xfId="41015"/>
    <cellStyle name="_적격(화산) _07.포장공(D구역)_017.포장공(하모) 8" xfId="41016"/>
    <cellStyle name="_적격(화산) _07.포장공(D구역)_04.구조물공" xfId="8543"/>
    <cellStyle name="_적격(화산) _07.포장공(D구역)_04.구조물공 2" xfId="41017"/>
    <cellStyle name="_적격(화산) _07.포장공(D구역)_04.구조물공 3" xfId="41018"/>
    <cellStyle name="_적격(화산) _07.포장공(D구역)_04.구조물공 4" xfId="41019"/>
    <cellStyle name="_적격(화산) _07.포장공(D구역)_04.구조물공 5" xfId="41020"/>
    <cellStyle name="_적격(화산) _07.포장공(D구역)_04.구조물공 6" xfId="41021"/>
    <cellStyle name="_적격(화산) _07.포장공(D구역)_04.구조물공 7" xfId="41022"/>
    <cellStyle name="_적격(화산) _07.포장공(D구역)_04.구조물공 8" xfId="41023"/>
    <cellStyle name="_적격(화산) _07.포장공(D구역)_사본 - 05.포장공" xfId="8544"/>
    <cellStyle name="_적격(화산) _07.포장공(D구역)_사본 - 05.포장공 2" xfId="41024"/>
    <cellStyle name="_적격(화산) _07.포장공(D구역)_사본 - 05.포장공 3" xfId="41025"/>
    <cellStyle name="_적격(화산) _07.포장공(D구역)_사본 - 05.포장공 4" xfId="41026"/>
    <cellStyle name="_적격(화산) _07.포장공(D구역)_사본 - 05.포장공 5" xfId="41027"/>
    <cellStyle name="_적격(화산) _07.포장공(D구역)_사본 - 05.포장공 6" xfId="41028"/>
    <cellStyle name="_적격(화산) _07.포장공(D구역)_사본 - 05.포장공 7" xfId="41029"/>
    <cellStyle name="_적격(화산) _07.포장공(D구역)_사본 - 05.포장공 8" xfId="41030"/>
    <cellStyle name="_적격(화산) _07.포장공(D구역)_포장공BOQ" xfId="8545"/>
    <cellStyle name="_적격(화산) _07.포장공(D구역)_포장공BOQ 2" xfId="41031"/>
    <cellStyle name="_적격(화산) _07.포장공(D구역)_포장공BOQ 3" xfId="41032"/>
    <cellStyle name="_적격(화산) _07.포장공(D구역)_포장공BOQ 4" xfId="41033"/>
    <cellStyle name="_적격(화산) _07.포장공(D구역)_포장공BOQ 5" xfId="41034"/>
    <cellStyle name="_적격(화산) _07.포장공(D구역)_포장공BOQ 6" xfId="41035"/>
    <cellStyle name="_적격(화산) _07.포장공(D구역)_포장공BOQ 7" xfId="41036"/>
    <cellStyle name="_적격(화산) _07.포장공(D구역)_포장공BOQ 8" xfId="41037"/>
    <cellStyle name="_적격(화산) _07.포장공(D구역)_포장수량집계" xfId="8546"/>
    <cellStyle name="_적격(화산) _07.포장공(D구역)_포장수량집계 2" xfId="41038"/>
    <cellStyle name="_적격(화산) _07.포장공(D구역)_포장수량집계 3" xfId="41039"/>
    <cellStyle name="_적격(화산) _07.포장공(D구역)_포장수량집계 4" xfId="41040"/>
    <cellStyle name="_적격(화산) _07.포장공(D구역)_포장수량집계 5" xfId="41041"/>
    <cellStyle name="_적격(화산) _07.포장공(D구역)_포장수량집계 6" xfId="41042"/>
    <cellStyle name="_적격(화산) _07.포장공(D구역)_포장수량집계 7" xfId="41043"/>
    <cellStyle name="_적격(화산) _07.포장공(D구역)_포장수량집계 8" xfId="41044"/>
    <cellStyle name="_적격(화산) _07.포장공(E구역)" xfId="8547"/>
    <cellStyle name="_적격(화산) _07.포장공(E구역) 10" xfId="41045"/>
    <cellStyle name="_적격(화산) _07.포장공(E구역) 11" xfId="41046"/>
    <cellStyle name="_적격(화산) _07.포장공(E구역) 12" xfId="41047"/>
    <cellStyle name="_적격(화산) _07.포장공(E구역) 13" xfId="41048"/>
    <cellStyle name="_적격(화산) _07.포장공(E구역) 14" xfId="41049"/>
    <cellStyle name="_적격(화산) _07.포장공(E구역) 15" xfId="41050"/>
    <cellStyle name="_적격(화산) _07.포장공(E구역) 16" xfId="41051"/>
    <cellStyle name="_적격(화산) _07.포장공(E구역) 17" xfId="41052"/>
    <cellStyle name="_적격(화산) _07.포장공(E구역) 2" xfId="8548"/>
    <cellStyle name="_적격(화산) _07.포장공(E구역) 3" xfId="41053"/>
    <cellStyle name="_적격(화산) _07.포장공(E구역) 4" xfId="41054"/>
    <cellStyle name="_적격(화산) _07.포장공(E구역) 5" xfId="41055"/>
    <cellStyle name="_적격(화산) _07.포장공(E구역) 6" xfId="41056"/>
    <cellStyle name="_적격(화산) _07.포장공(E구역) 7" xfId="41057"/>
    <cellStyle name="_적격(화산) _07.포장공(E구역) 8" xfId="41058"/>
    <cellStyle name="_적격(화산) _07.포장공(E구역) 9" xfId="41059"/>
    <cellStyle name="_적격(화산) _07.포장공(E구역)_017.포장공(하모)" xfId="41060"/>
    <cellStyle name="_적격(화산) _07.포장공(E구역)_017.포장공(하모) 2" xfId="41061"/>
    <cellStyle name="_적격(화산) _07.포장공(E구역)_017.포장공(하모) 3" xfId="41062"/>
    <cellStyle name="_적격(화산) _07.포장공(E구역)_017.포장공(하모) 4" xfId="41063"/>
    <cellStyle name="_적격(화산) _07.포장공(E구역)_017.포장공(하모) 5" xfId="41064"/>
    <cellStyle name="_적격(화산) _07.포장공(E구역)_017.포장공(하모) 6" xfId="41065"/>
    <cellStyle name="_적격(화산) _07.포장공(E구역)_017.포장공(하모) 7" xfId="41066"/>
    <cellStyle name="_적격(화산) _07.포장공(E구역)_017.포장공(하모) 8" xfId="41067"/>
    <cellStyle name="_적격(화산) _07.포장공(E구역)_04.구조물공" xfId="8549"/>
    <cellStyle name="_적격(화산) _07.포장공(E구역)_04.구조물공 2" xfId="41068"/>
    <cellStyle name="_적격(화산) _07.포장공(E구역)_04.구조물공 3" xfId="41069"/>
    <cellStyle name="_적격(화산) _07.포장공(E구역)_04.구조물공 4" xfId="41070"/>
    <cellStyle name="_적격(화산) _07.포장공(E구역)_04.구조물공 5" xfId="41071"/>
    <cellStyle name="_적격(화산) _07.포장공(E구역)_04.구조물공 6" xfId="41072"/>
    <cellStyle name="_적격(화산) _07.포장공(E구역)_04.구조물공 7" xfId="41073"/>
    <cellStyle name="_적격(화산) _07.포장공(E구역)_04.구조물공 8" xfId="41074"/>
    <cellStyle name="_적격(화산) _07.포장공(E구역)_사본 - 05.포장공" xfId="8550"/>
    <cellStyle name="_적격(화산) _07.포장공(E구역)_사본 - 05.포장공 2" xfId="41075"/>
    <cellStyle name="_적격(화산) _07.포장공(E구역)_사본 - 05.포장공 3" xfId="41076"/>
    <cellStyle name="_적격(화산) _07.포장공(E구역)_사본 - 05.포장공 4" xfId="41077"/>
    <cellStyle name="_적격(화산) _07.포장공(E구역)_사본 - 05.포장공 5" xfId="41078"/>
    <cellStyle name="_적격(화산) _07.포장공(E구역)_사본 - 05.포장공 6" xfId="41079"/>
    <cellStyle name="_적격(화산) _07.포장공(E구역)_사본 - 05.포장공 7" xfId="41080"/>
    <cellStyle name="_적격(화산) _07.포장공(E구역)_사본 - 05.포장공 8" xfId="41081"/>
    <cellStyle name="_적격(화산) _07.포장공(E구역)_포장공BOQ" xfId="8551"/>
    <cellStyle name="_적격(화산) _07.포장공(E구역)_포장공BOQ 2" xfId="41082"/>
    <cellStyle name="_적격(화산) _07.포장공(E구역)_포장공BOQ 3" xfId="41083"/>
    <cellStyle name="_적격(화산) _07.포장공(E구역)_포장공BOQ 4" xfId="41084"/>
    <cellStyle name="_적격(화산) _07.포장공(E구역)_포장공BOQ 5" xfId="41085"/>
    <cellStyle name="_적격(화산) _07.포장공(E구역)_포장공BOQ 6" xfId="41086"/>
    <cellStyle name="_적격(화산) _07.포장공(E구역)_포장공BOQ 7" xfId="41087"/>
    <cellStyle name="_적격(화산) _07.포장공(E구역)_포장공BOQ 8" xfId="41088"/>
    <cellStyle name="_적격(화산) _07.포장공(E구역)_포장수량집계" xfId="8552"/>
    <cellStyle name="_적격(화산) _07.포장공(E구역)_포장수량집계 2" xfId="41089"/>
    <cellStyle name="_적격(화산) _07.포장공(E구역)_포장수량집계 3" xfId="41090"/>
    <cellStyle name="_적격(화산) _07.포장공(E구역)_포장수량집계 4" xfId="41091"/>
    <cellStyle name="_적격(화산) _07.포장공(E구역)_포장수량집계 5" xfId="41092"/>
    <cellStyle name="_적격(화산) _07.포장공(E구역)_포장수량집계 6" xfId="41093"/>
    <cellStyle name="_적격(화산) _07.포장공(E구역)_포장수량집계 7" xfId="41094"/>
    <cellStyle name="_적격(화산) _07.포장공(E구역)_포장수량집계 8" xfId="41095"/>
    <cellStyle name="_적격(화산) _07.포장공(양마단지)" xfId="8553"/>
    <cellStyle name="_적격(화산) _07.포장공(양마단지) 10" xfId="41096"/>
    <cellStyle name="_적격(화산) _07.포장공(양마단지) 11" xfId="41097"/>
    <cellStyle name="_적격(화산) _07.포장공(양마단지) 12" xfId="41098"/>
    <cellStyle name="_적격(화산) _07.포장공(양마단지) 13" xfId="41099"/>
    <cellStyle name="_적격(화산) _07.포장공(양마단지) 14" xfId="41100"/>
    <cellStyle name="_적격(화산) _07.포장공(양마단지) 15" xfId="41101"/>
    <cellStyle name="_적격(화산) _07.포장공(양마단지) 16" xfId="41102"/>
    <cellStyle name="_적격(화산) _07.포장공(양마단지) 17" xfId="41103"/>
    <cellStyle name="_적격(화산) _07.포장공(양마단지) 2" xfId="8554"/>
    <cellStyle name="_적격(화산) _07.포장공(양마단지) 3" xfId="41104"/>
    <cellStyle name="_적격(화산) _07.포장공(양마단지) 4" xfId="41105"/>
    <cellStyle name="_적격(화산) _07.포장공(양마단지) 5" xfId="41106"/>
    <cellStyle name="_적격(화산) _07.포장공(양마단지) 6" xfId="41107"/>
    <cellStyle name="_적격(화산) _07.포장공(양마단지) 7" xfId="41108"/>
    <cellStyle name="_적격(화산) _07.포장공(양마단지) 8" xfId="41109"/>
    <cellStyle name="_적격(화산) _07.포장공(양마단지) 9" xfId="41110"/>
    <cellStyle name="_적격(화산) _07.포장공(양마단지)_017.포장공(하모)" xfId="41111"/>
    <cellStyle name="_적격(화산) _07.포장공(양마단지)_017.포장공(하모) 2" xfId="41112"/>
    <cellStyle name="_적격(화산) _07.포장공(양마단지)_017.포장공(하모) 3" xfId="41113"/>
    <cellStyle name="_적격(화산) _07.포장공(양마단지)_017.포장공(하모) 4" xfId="41114"/>
    <cellStyle name="_적격(화산) _07.포장공(양마단지)_017.포장공(하모) 5" xfId="41115"/>
    <cellStyle name="_적격(화산) _07.포장공(양마단지)_017.포장공(하모) 6" xfId="41116"/>
    <cellStyle name="_적격(화산) _07.포장공(양마단지)_017.포장공(하모) 7" xfId="41117"/>
    <cellStyle name="_적격(화산) _07.포장공(양마단지)_017.포장공(하모) 8" xfId="41118"/>
    <cellStyle name="_적격(화산) _07.포장공(양마단지)_04.구조물공" xfId="8555"/>
    <cellStyle name="_적격(화산) _07.포장공(양마단지)_04.구조물공 2" xfId="41119"/>
    <cellStyle name="_적격(화산) _07.포장공(양마단지)_04.구조물공 3" xfId="41120"/>
    <cellStyle name="_적격(화산) _07.포장공(양마단지)_04.구조물공 4" xfId="41121"/>
    <cellStyle name="_적격(화산) _07.포장공(양마단지)_04.구조물공 5" xfId="41122"/>
    <cellStyle name="_적격(화산) _07.포장공(양마단지)_04.구조물공 6" xfId="41123"/>
    <cellStyle name="_적격(화산) _07.포장공(양마단지)_04.구조물공 7" xfId="41124"/>
    <cellStyle name="_적격(화산) _07.포장공(양마단지)_04.구조물공 8" xfId="41125"/>
    <cellStyle name="_적격(화산) _07.포장공(양마단지)_사본 - 05.포장공" xfId="8556"/>
    <cellStyle name="_적격(화산) _07.포장공(양마단지)_사본 - 05.포장공 2" xfId="41126"/>
    <cellStyle name="_적격(화산) _07.포장공(양마단지)_사본 - 05.포장공 3" xfId="41127"/>
    <cellStyle name="_적격(화산) _07.포장공(양마단지)_사본 - 05.포장공 4" xfId="41128"/>
    <cellStyle name="_적격(화산) _07.포장공(양마단지)_사본 - 05.포장공 5" xfId="41129"/>
    <cellStyle name="_적격(화산) _07.포장공(양마단지)_사본 - 05.포장공 6" xfId="41130"/>
    <cellStyle name="_적격(화산) _07.포장공(양마단지)_사본 - 05.포장공 7" xfId="41131"/>
    <cellStyle name="_적격(화산) _07.포장공(양마단지)_사본 - 05.포장공 8" xfId="41132"/>
    <cellStyle name="_적격(화산) _07.포장공(양마단지)_포장공BOQ" xfId="8557"/>
    <cellStyle name="_적격(화산) _07.포장공(양마단지)_포장공BOQ 2" xfId="41133"/>
    <cellStyle name="_적격(화산) _07.포장공(양마단지)_포장공BOQ 3" xfId="41134"/>
    <cellStyle name="_적격(화산) _07.포장공(양마단지)_포장공BOQ 4" xfId="41135"/>
    <cellStyle name="_적격(화산) _07.포장공(양마단지)_포장공BOQ 5" xfId="41136"/>
    <cellStyle name="_적격(화산) _07.포장공(양마단지)_포장공BOQ 6" xfId="41137"/>
    <cellStyle name="_적격(화산) _07.포장공(양마단지)_포장공BOQ 7" xfId="41138"/>
    <cellStyle name="_적격(화산) _07.포장공(양마단지)_포장공BOQ 8" xfId="41139"/>
    <cellStyle name="_적격(화산) _07.포장공(양마단지)_포장수량집계" xfId="8558"/>
    <cellStyle name="_적격(화산) _07.포장공(양마단지)_포장수량집계 2" xfId="41140"/>
    <cellStyle name="_적격(화산) _07.포장공(양마단지)_포장수량집계 3" xfId="41141"/>
    <cellStyle name="_적격(화산) _07.포장공(양마단지)_포장수량집계 4" xfId="41142"/>
    <cellStyle name="_적격(화산) _07.포장공(양마단지)_포장수량집계 5" xfId="41143"/>
    <cellStyle name="_적격(화산) _07.포장공(양마단지)_포장수량집계 6" xfId="41144"/>
    <cellStyle name="_적격(화산) _07.포장공(양마단지)_포장수량집계 7" xfId="41145"/>
    <cellStyle name="_적격(화산) _07.포장공(양마단지)_포장수량집계 8" xfId="41146"/>
    <cellStyle name="_적격(화산) _08.부대공" xfId="8559"/>
    <cellStyle name="_적격(화산) _08.부대공 2" xfId="8560"/>
    <cellStyle name="_적격(화산) _08.부대공 3" xfId="41147"/>
    <cellStyle name="_적격(화산) _08.부대공 4" xfId="41148"/>
    <cellStyle name="_적격(화산) _08.부대공 5" xfId="41149"/>
    <cellStyle name="_적격(화산) _08.부대공 6" xfId="41150"/>
    <cellStyle name="_적격(화산) _08.부대공 7" xfId="41151"/>
    <cellStyle name="_적격(화산) _08.부대공 8" xfId="41152"/>
    <cellStyle name="_적격(화산) _08.부대공(B구역)" xfId="8561"/>
    <cellStyle name="_적격(화산) _08.부대공(B구역) 2" xfId="8562"/>
    <cellStyle name="_적격(화산) _08.부대공(B구역) 3" xfId="41153"/>
    <cellStyle name="_적격(화산) _08.부대공(B구역) 4" xfId="41154"/>
    <cellStyle name="_적격(화산) _08.부대공(B구역) 5" xfId="41155"/>
    <cellStyle name="_적격(화산) _08.부대공(B구역) 6" xfId="41156"/>
    <cellStyle name="_적격(화산) _08.부대공(B구역) 7" xfId="41157"/>
    <cellStyle name="_적격(화산) _08.부대공(B구역) 8" xfId="41158"/>
    <cellStyle name="_적격(화산) _08.부대공(D구역)" xfId="8563"/>
    <cellStyle name="_적격(화산) _08.부대공(D구역) 2" xfId="8564"/>
    <cellStyle name="_적격(화산) _08.부대공(D구역) 3" xfId="41159"/>
    <cellStyle name="_적격(화산) _08.부대공(D구역) 4" xfId="41160"/>
    <cellStyle name="_적격(화산) _08.부대공(D구역) 5" xfId="41161"/>
    <cellStyle name="_적격(화산) _08.부대공(D구역) 6" xfId="41162"/>
    <cellStyle name="_적격(화산) _08.부대공(D구역) 7" xfId="41163"/>
    <cellStyle name="_적격(화산) _08.부대공(D구역) 8" xfId="41164"/>
    <cellStyle name="_적격(화산) _08_부대공" xfId="41165"/>
    <cellStyle name="_적격(화산) _08_부대공_OS_3 관부설공1" xfId="41166"/>
    <cellStyle name="_적격(화산) _08_부대공_OS_3 관부설공1_3 관부설공" xfId="41167"/>
    <cellStyle name="_적격(화산) _08_부대공_OS_3 관부설공1_3 관부설공-1" xfId="41168"/>
    <cellStyle name="_적격(화산) _08_부대공_우수3_관부설공●" xfId="41169"/>
    <cellStyle name="_적격(화산) _08_부대공_우수3_관부설공●_03-관부설공" xfId="41170"/>
    <cellStyle name="_적격(화산) _1.7 부대공" xfId="8565"/>
    <cellStyle name="_적격(화산) _10_부대공1" xfId="41171"/>
    <cellStyle name="_적격(화산) _10_부대공1_OS_3 관부설공1" xfId="41172"/>
    <cellStyle name="_적격(화산) _10_부대공1_OS_3 관부설공1_3 관부설공" xfId="41173"/>
    <cellStyle name="_적격(화산) _10_부대공1_OS_3 관부설공1_3 관부설공-1" xfId="41174"/>
    <cellStyle name="_적격(화산) _10_부대공1_우수3_관부설공●" xfId="41175"/>
    <cellStyle name="_적격(화산) _10_부대공1_우수3_관부설공●_03-관부설공" xfId="41176"/>
    <cellStyle name="_적격(화산) _2.7 부대공(금산)" xfId="8566"/>
    <cellStyle name="_적격(화산) _2.7 부대공(후곤)" xfId="8567"/>
    <cellStyle name="_적격(화산) _2003년실행양식" xfId="8568"/>
    <cellStyle name="_적격(화산) _2003년실행양식_4.추진공(공암)" xfId="8569"/>
    <cellStyle name="_적격(화산) _2003년실행양식_4.추진공(공암SAMPLE" xfId="8570"/>
    <cellStyle name="_적격(화산) _2003년실행양식_4.추진공(서산)" xfId="8571"/>
    <cellStyle name="_적격(화산) _2003년실행양식_4.추진공(읍내)" xfId="8572"/>
    <cellStyle name="_적격(화산) _2003년실행양식_4.추진공(추부)" xfId="8573"/>
    <cellStyle name="_적격(화산) _2003년실행양식_4.추진공(황간)" xfId="8574"/>
    <cellStyle name="_적격(화산) _2003년실행양식_영동군추진가시설수량" xfId="8575"/>
    <cellStyle name="_적격(화산) _2003년실행양식0" xfId="8576"/>
    <cellStyle name="_적격(화산) _2003년실행양식0_4.추진공(공암)" xfId="8577"/>
    <cellStyle name="_적격(화산) _2003년실행양식0_4.추진공(공암SAMPLE" xfId="8578"/>
    <cellStyle name="_적격(화산) _2003년실행양식0_4.추진공(서산)" xfId="8579"/>
    <cellStyle name="_적격(화산) _2003년실행양식0_4.추진공(읍내)" xfId="8580"/>
    <cellStyle name="_적격(화산) _2003년실행양식0_4.추진공(추부)" xfId="8581"/>
    <cellStyle name="_적격(화산) _2003년실행양식0_4.추진공(황간)" xfId="8582"/>
    <cellStyle name="_적격(화산) _2003년실행양식0_영동군추진가시설수량" xfId="8583"/>
    <cellStyle name="_적격(화산) _2003년실행양식-1" xfId="8584"/>
    <cellStyle name="_적격(화산) _2003년실행양식-1_4.추진공(공암)" xfId="8585"/>
    <cellStyle name="_적격(화산) _2003년실행양식-1_4.추진공(공암SAMPLE" xfId="8586"/>
    <cellStyle name="_적격(화산) _2003년실행양식-1_4.추진공(서산)" xfId="8587"/>
    <cellStyle name="_적격(화산) _2003년실행양식-1_4.추진공(읍내)" xfId="8588"/>
    <cellStyle name="_적격(화산) _2003년실행양식-1_4.추진공(추부)" xfId="8589"/>
    <cellStyle name="_적격(화산) _2003년실행양식-1_4.추진공(황간)" xfId="8590"/>
    <cellStyle name="_적격(화산) _2003년실행양식-1_영동군추진가시설수량" xfId="8591"/>
    <cellStyle name="_적격(화산) _2-4.맨홀토공" xfId="8592"/>
    <cellStyle name="_적격(화산) _2-4.맨홀토공 2" xfId="8593"/>
    <cellStyle name="_적격(화산) _2-4.맨홀토공 3" xfId="41177"/>
    <cellStyle name="_적격(화산) _2-4.맨홀토공 4" xfId="41178"/>
    <cellStyle name="_적격(화산) _2-4.맨홀토공 5" xfId="41179"/>
    <cellStyle name="_적격(화산) _2-4.맨홀토공 6" xfId="41180"/>
    <cellStyle name="_적격(화산) _2-4.맨홀토공 7" xfId="41181"/>
    <cellStyle name="_적격(화산) _2-4.맨홀토공 8" xfId="41182"/>
    <cellStyle name="_적격(화산) _2-4.맨홀토공_00.배수설비공" xfId="8594"/>
    <cellStyle name="_적격(화산) _2-4.맨홀토공_00.배수설비공 2" xfId="41183"/>
    <cellStyle name="_적격(화산) _2-4.맨홀토공_00.배수설비공 3" xfId="41184"/>
    <cellStyle name="_적격(화산) _2-4.맨홀토공_00.배수설비공 4" xfId="41185"/>
    <cellStyle name="_적격(화산) _2-4.맨홀토공_00.배수설비공 5" xfId="41186"/>
    <cellStyle name="_적격(화산) _2-4.맨홀토공_00.배수설비공 6" xfId="41187"/>
    <cellStyle name="_적격(화산) _2-4.맨홀토공_00.배수설비공 7" xfId="41188"/>
    <cellStyle name="_적격(화산) _2-4.맨홀토공_00.배수설비공 8" xfId="41189"/>
    <cellStyle name="_적격(화산) _2-4.맨홀토공_013.관로공(일과)" xfId="8595"/>
    <cellStyle name="_적격(화산) _2-4.맨홀토공_013.관로공(일과) 2" xfId="41190"/>
    <cellStyle name="_적격(화산) _2-4.맨홀토공_013.관로공(일과) 3" xfId="41191"/>
    <cellStyle name="_적격(화산) _2-4.맨홀토공_013.관로공(일과) 4" xfId="41192"/>
    <cellStyle name="_적격(화산) _2-4.맨홀토공_013.관로공(일과) 5" xfId="41193"/>
    <cellStyle name="_적격(화산) _2-4.맨홀토공_013.관로공(일과) 6" xfId="41194"/>
    <cellStyle name="_적격(화산) _2-4.맨홀토공_013.관로공(일과) 7" xfId="41195"/>
    <cellStyle name="_적격(화산) _2-4.맨홀토공_013.관로공(일과) 8" xfId="41196"/>
    <cellStyle name="_적격(화산) _2-4.맨홀토공_013.관로공(화순)" xfId="8596"/>
    <cellStyle name="_적격(화산) _2-4.맨홀토공_013.관로공(화순) 2" xfId="41197"/>
    <cellStyle name="_적격(화산) _2-4.맨홀토공_013.관로공(화순) 3" xfId="41198"/>
    <cellStyle name="_적격(화산) _2-4.맨홀토공_013.관로공(화순) 4" xfId="41199"/>
    <cellStyle name="_적격(화산) _2-4.맨홀토공_013.관로공(화순) 5" xfId="41200"/>
    <cellStyle name="_적격(화산) _2-4.맨홀토공_013.관로공(화순) 6" xfId="41201"/>
    <cellStyle name="_적격(화산) _2-4.맨홀토공_013.관로공(화순) 7" xfId="41202"/>
    <cellStyle name="_적격(화산) _2-4.맨홀토공_013.관로공(화순) 8" xfId="41203"/>
    <cellStyle name="_적격(화산) _2-4.맨홀토공_02.토공" xfId="8597"/>
    <cellStyle name="_적격(화산) _2-4.맨홀토공_02.토공 2" xfId="41204"/>
    <cellStyle name="_적격(화산) _2-4.맨홀토공_02.토공 3" xfId="41205"/>
    <cellStyle name="_적격(화산) _2-4.맨홀토공_02.토공 4" xfId="41206"/>
    <cellStyle name="_적격(화산) _2-4.맨홀토공_02.토공 5" xfId="41207"/>
    <cellStyle name="_적격(화산) _2-4.맨홀토공_02.토공 6" xfId="41208"/>
    <cellStyle name="_적격(화산) _2-4.맨홀토공_02.토공 7" xfId="41209"/>
    <cellStyle name="_적격(화산) _2-4.맨홀토공_02.토공 8" xfId="41210"/>
    <cellStyle name="_적격(화산) _2-4.맨홀토공_03.관로공" xfId="8598"/>
    <cellStyle name="_적격(화산) _2-4.맨홀토공_03.관로공 2" xfId="41211"/>
    <cellStyle name="_적격(화산) _2-4.맨홀토공_03.관로공 3" xfId="41212"/>
    <cellStyle name="_적격(화산) _2-4.맨홀토공_03.관로공 4" xfId="41213"/>
    <cellStyle name="_적격(화산) _2-4.맨홀토공_03.관로공 5" xfId="41214"/>
    <cellStyle name="_적격(화산) _2-4.맨홀토공_03.관로공 6" xfId="41215"/>
    <cellStyle name="_적격(화산) _2-4.맨홀토공_03.관로공 7" xfId="41216"/>
    <cellStyle name="_적격(화산) _2-4.맨홀토공_03.관로공 8" xfId="41217"/>
    <cellStyle name="_적격(화산) _2-4.맨홀토공_관로공BOQ" xfId="8599"/>
    <cellStyle name="_적격(화산) _2-4.맨홀토공_관로공BOQ 2" xfId="41218"/>
    <cellStyle name="_적격(화산) _2-4.맨홀토공_관로공BOQ 3" xfId="41219"/>
    <cellStyle name="_적격(화산) _2-4.맨홀토공_관로공BOQ 4" xfId="41220"/>
    <cellStyle name="_적격(화산) _2-4.맨홀토공_관로공BOQ 5" xfId="41221"/>
    <cellStyle name="_적격(화산) _2-4.맨홀토공_관로공BOQ 6" xfId="41222"/>
    <cellStyle name="_적격(화산) _2-4.맨홀토공_관로공BOQ 7" xfId="41223"/>
    <cellStyle name="_적격(화산) _2-4.맨홀토공_관로공BOQ 8" xfId="41224"/>
    <cellStyle name="_적격(화산) _2-4.맨홀토공_관로수량집계" xfId="8600"/>
    <cellStyle name="_적격(화산) _2-4.맨홀토공_관로수량집계 2" xfId="41225"/>
    <cellStyle name="_적격(화산) _2-4.맨홀토공_관로수량집계 3" xfId="41226"/>
    <cellStyle name="_적격(화산) _2-4.맨홀토공_관로수량집계 4" xfId="41227"/>
    <cellStyle name="_적격(화산) _2-4.맨홀토공_관로수량집계 5" xfId="41228"/>
    <cellStyle name="_적격(화산) _2-4.맨홀토공_관로수량집계 6" xfId="41229"/>
    <cellStyle name="_적격(화산) _2-4.맨홀토공_관로수량집계 7" xfId="41230"/>
    <cellStyle name="_적격(화산) _2-4.맨홀토공_관로수량집계 8" xfId="41231"/>
    <cellStyle name="_적격(화산) _2-4.맨홀토공_내역적용수량" xfId="8601"/>
    <cellStyle name="_적격(화산) _2-4.맨홀토공_내역적용수량 2" xfId="41232"/>
    <cellStyle name="_적격(화산) _2-4.맨홀토공_내역적용수량 3" xfId="41233"/>
    <cellStyle name="_적격(화산) _2-4.맨홀토공_내역적용수량 4" xfId="41234"/>
    <cellStyle name="_적격(화산) _2-4.맨홀토공_내역적용수량 5" xfId="41235"/>
    <cellStyle name="_적격(화산) _2-4.맨홀토공_내역적용수량 6" xfId="41236"/>
    <cellStyle name="_적격(화산) _2-4.맨홀토공_내역적용수량 7" xfId="41237"/>
    <cellStyle name="_적격(화산) _2-4.맨홀토공_내역적용수량 8" xfId="41238"/>
    <cellStyle name="_적격(화산) _3-맨홀토공" xfId="41239"/>
    <cellStyle name="_적격(화산) _4.구조물공" xfId="8602"/>
    <cellStyle name="_적격(화산) _4.구조물공1" xfId="8603"/>
    <cellStyle name="_적격(화산) _4.추진공(공암)" xfId="8604"/>
    <cellStyle name="_적격(화산) _4.추진공(공암SAMPLE" xfId="8605"/>
    <cellStyle name="_적격(화산) _4.추진공(서산)" xfId="8606"/>
    <cellStyle name="_적격(화산) _4.추진공(읍내)" xfId="8607"/>
    <cellStyle name="_적격(화산) _4.추진공(추부)" xfId="8608"/>
    <cellStyle name="_적격(화산) _4.추진공(황간)" xfId="8609"/>
    <cellStyle name="_적격(화산) _4+565플륨관" xfId="41240"/>
    <cellStyle name="_적격(화산) _5.부대공(전체)-1" xfId="41241"/>
    <cellStyle name="_적격(화산) _6.1부대수량(작업)" xfId="41242"/>
    <cellStyle name="_적격(화산) _6.1부대수량(작업)2" xfId="41243"/>
    <cellStyle name="_적격(화산) _6.부대공(A-LINE)" xfId="41244"/>
    <cellStyle name="_적격(화산) _6.부대공(B)-1" xfId="41245"/>
    <cellStyle name="_적격(화산) _6.부대공(하남)-1" xfId="41246"/>
    <cellStyle name="_적격(화산) _7.부대공(B)-1" xfId="41247"/>
    <cellStyle name="_적격(화산) _7.부대공(샘플-0728)" xfId="41248"/>
    <cellStyle name="_적격(화산) _8.부대공(A)" xfId="41249"/>
    <cellStyle name="_적격(화산) _8.부대공(삼랑진)" xfId="41250"/>
    <cellStyle name="_적격(화산) _8.부대공(삼랑진)_6.부대공(A-LINE)" xfId="41251"/>
    <cellStyle name="_적격(화산) _8.부대공(삼랑진)_6.부대공(B)-1" xfId="41252"/>
    <cellStyle name="_적격(화산) _8.부대공(삼랑진)_7.부대공(B)-1" xfId="41253"/>
    <cellStyle name="_적격(화산) _8.부대공(삼랑진)_7.부대공(샘플-0728)" xfId="41254"/>
    <cellStyle name="_적격(화산) _8.부대공(삼랑진)_9.가물막이B-TYPE" xfId="41255"/>
    <cellStyle name="_적격(화산) _8.부대공(삼랑진)_Book2" xfId="41256"/>
    <cellStyle name="_적격(화산) _8.부대공(삼랑진)_교량매달기단위수량" xfId="41257"/>
    <cellStyle name="_적격(화산) _8+120~455암요청" xfId="41258"/>
    <cellStyle name="_적격(화산) _9.가물막이B-TYPE" xfId="41259"/>
    <cellStyle name="_적격(화산) _Book1" xfId="41260"/>
    <cellStyle name="_적격(화산) _Book1_6.부대공(A-LINE)" xfId="41261"/>
    <cellStyle name="_적격(화산) _Book1_6.부대공(A-LINE)_6.부대공(A-LINE)" xfId="41262"/>
    <cellStyle name="_적격(화산) _Book1_6.부대공(A-LINE)_7.부대공(B)-1" xfId="41263"/>
    <cellStyle name="_적격(화산) _Book1_6.부대공(A-LINE)_7.부대공(샘플-0728)" xfId="41264"/>
    <cellStyle name="_적격(화산) _Book1_6.부대공(A-LINE)_9.가물막이B-TYPE" xfId="41265"/>
    <cellStyle name="_적격(화산) _Book1_6.부대공(A-LINE)_Book2" xfId="41266"/>
    <cellStyle name="_적격(화산) _Book1_8.부대공(삼랑진)" xfId="41267"/>
    <cellStyle name="_적격(화산) _Book1_8.부대공(삼랑진)_6.부대공(A-LINE)" xfId="41268"/>
    <cellStyle name="_적격(화산) _Book1_8.부대공(삼랑진)_7.부대공(B)-1" xfId="41269"/>
    <cellStyle name="_적격(화산) _Book1_8.부대공(삼랑진)_7.부대공(샘플-0728)" xfId="41270"/>
    <cellStyle name="_적격(화산) _Book1_8.부대공(삼랑진)_9.가물막이B-TYPE" xfId="41271"/>
    <cellStyle name="_적격(화산) _Book1_8.부대공(삼랑진)_Book2" xfId="41272"/>
    <cellStyle name="_적격(화산) _Book1_면벽설치수량" xfId="41273"/>
    <cellStyle name="_적격(화산) _Book1_면벽설치수량_6.부대공(A-LINE)" xfId="41274"/>
    <cellStyle name="_적격(화산) _Book1_면벽설치수량_7.부대공(B)-1" xfId="41275"/>
    <cellStyle name="_적격(화산) _Book1_면벽설치수량_7.부대공(샘플-0728)" xfId="41276"/>
    <cellStyle name="_적격(화산) _Book1_면벽설치수량_9.가물막이B-TYPE" xfId="41277"/>
    <cellStyle name="_적격(화산) _Book1_면벽설치수량_Book2" xfId="41278"/>
    <cellStyle name="_적격(화산) _Book11" xfId="41279"/>
    <cellStyle name="_적격(화산) _Book2" xfId="41280"/>
    <cellStyle name="_적격(화산) _BOX관보호공" xfId="41281"/>
    <cellStyle name="_적격(화산) _H-S1-1.토   공" xfId="41282"/>
    <cellStyle name="_적격(화산) _H-S1-1.토   공 2" xfId="41283"/>
    <cellStyle name="_적격(화산) _H-S1-5.부대공" xfId="41284"/>
    <cellStyle name="_적격(화산) _H-S1-5.부대공_부대공(A-0 LINE)" xfId="41285"/>
    <cellStyle name="_적격(화산) _H-S1-5.부대공_부대공(A-1 LINE)" xfId="41286"/>
    <cellStyle name="_적격(화산) _H-S1-5.부대공_부대공(A-3 LINE)" xfId="41287"/>
    <cellStyle name="_적격(화산) _H-S1-5.부대공_부대공(B-0 LINE)" xfId="41288"/>
    <cellStyle name="_적격(화산) _H-S1-5.부대공_부대공(B-2 LINE)" xfId="41289"/>
    <cellStyle name="_적격(화산) _IC암판정요청" xfId="41290"/>
    <cellStyle name="_적격(화산) _IC암판정요청_감독사무원반영" xfId="41291"/>
    <cellStyle name="_적격(화산) _IC암판정요청_감독사무원반영_방음벽수량산출(변경))" xfId="41292"/>
    <cellStyle name="_적격(화산) _IC암판정요청_감독사무원반영_부대공집계" xfId="41293"/>
    <cellStyle name="_적격(화산) _IC암판정요청_경북선철도여건보고" xfId="41294"/>
    <cellStyle name="_적격(화산) _IC암판정요청_경북선철도여건보고_방음벽수량산출(변경))" xfId="41295"/>
    <cellStyle name="_적격(화산) _IC암판정요청_경북선철도여건보고_방음벽수량산출(변경))_방음벽수량산출(변경))" xfId="41296"/>
    <cellStyle name="_적격(화산) _IC암판정요청_경북선철도여건보고_방음벽수량산출(변경))_부대공집계" xfId="41297"/>
    <cellStyle name="_적격(화산) _IC암판정요청_방음벽수량산출(변경))" xfId="41298"/>
    <cellStyle name="_적격(화산) _IC암판정요청_방음벽수량산출(변경))_방음벽수량산출(변경))" xfId="41299"/>
    <cellStyle name="_적격(화산) _IC암판정요청_방음벽수량산출(변경))_부대공집계" xfId="41300"/>
    <cellStyle name="_적격(화산) _IC암판정요청_성심원" xfId="41301"/>
    <cellStyle name="_적격(화산) _IC암판정요청_성심원_실정보고" xfId="41302"/>
    <cellStyle name="_적격(화산) _IC암판정요청_성심원_실정보고(설계과장)" xfId="41303"/>
    <cellStyle name="_적격(화산) _IC암판정요청_성심원_여건보고" xfId="41304"/>
    <cellStyle name="_적격(화산) _IC암판정요청_세로줄눈방청도장" xfId="41305"/>
    <cellStyle name="_적격(화산) _IC암판정요청_세로줄눈방청도장_방음벽수량산출(변경))" xfId="41306"/>
    <cellStyle name="_적격(화산) _IC암판정요청_세로줄눈방청도장_방음벽수량산출(변경))_방음벽수량산출(변경))" xfId="41307"/>
    <cellStyle name="_적격(화산) _IC암판정요청_세로줄눈방청도장_방음벽수량산출(변경))_부대공집계" xfId="41308"/>
    <cellStyle name="_적격(화산) _IC암판정요청_실정보고(STA(1)(1).0+800~1+100)" xfId="41309"/>
    <cellStyle name="_적격(화산) _IC암판정요청_실정보고(STA(1)(1).0+800~1+100)_실정보고" xfId="41310"/>
    <cellStyle name="_적격(화산) _IC암판정요청_실정보고(STA(1)(1).0+800~1+100)_실정보고(설계과장)" xfId="41311"/>
    <cellStyle name="_적격(화산) _IC암판정요청_실정보고(STA(1)(1).0+800~1+100)_여건보고" xfId="41312"/>
    <cellStyle name="_적격(화산) _IC암판정요청_페기물처리" xfId="41313"/>
    <cellStyle name="_적격(화산) _IC암판정요청_페기물처리_방음벽수량산출(변경))" xfId="41314"/>
    <cellStyle name="_적격(화산) _IC암판정요청_페기물처리_부대공집계" xfId="41315"/>
    <cellStyle name="_적격(화산) _IC암판정요청_플륨관신설(자문단)" xfId="41316"/>
    <cellStyle name="_적격(화산) _IC암판정요청_플륨관신설(자문단)_감독사무원반영" xfId="41317"/>
    <cellStyle name="_적격(화산) _IC암판정요청_플륨관신설(자문단)_감독사무원반영_방음벽수량산출(변경))" xfId="41318"/>
    <cellStyle name="_적격(화산) _IC암판정요청_플륨관신설(자문단)_감독사무원반영_부대공집계" xfId="41319"/>
    <cellStyle name="_적격(화산) _IC암판정요청_플륨관신설(자문단)_방음벽수량산출(변경))" xfId="41320"/>
    <cellStyle name="_적격(화산) _IC암판정요청_플륨관신설(자문단)_방음벽수량산출(변경))_방음벽수량산출(변경))" xfId="41321"/>
    <cellStyle name="_적격(화산) _IC암판정요청_플륨관신설(자문단)_방음벽수량산출(변경))_부대공집계" xfId="41322"/>
    <cellStyle name="_적격(화산) _JE-01-1.토   공" xfId="41323"/>
    <cellStyle name="_적격(화산) _JE-01-1.토   공 2" xfId="41324"/>
    <cellStyle name="_적격(화산) _JE-01-1.토   공_JW-01-1.토   공" xfId="41325"/>
    <cellStyle name="_적격(화산) _JE-01-1.토   공_JW-01-1.토   공 2" xfId="41326"/>
    <cellStyle name="_적격(화산) _JW-01-1.토   공" xfId="41327"/>
    <cellStyle name="_적격(화산) _JW-01-1.토   공 2" xfId="41328"/>
    <cellStyle name="_적격(화산) _JW-04-1.토   공" xfId="41329"/>
    <cellStyle name="_적격(화산) _JW-04-1.토   공 2" xfId="41330"/>
    <cellStyle name="_적격(화산) _JW-04-1.토   공_JW-01-1.토   공" xfId="41331"/>
    <cellStyle name="_적격(화산) _JW-04-1.토   공_JW-01-1.토   공 2" xfId="41332"/>
    <cellStyle name="_적격(화산) _OS_3 관부설공1" xfId="41333"/>
    <cellStyle name="_적격(화산) _OS_3 관부설공1_3 관부설공" xfId="41334"/>
    <cellStyle name="_적격(화산) _OS_3 관부설공1_3 관부설공-1" xfId="41335"/>
    <cellStyle name="_적격(화산) _SCW가시설(중촌1교)실정보고" xfId="41336"/>
    <cellStyle name="_적격(화산) _SCW가시설(중촌1교)실정보고_5.06가드레일(변경)권영구" xfId="41337"/>
    <cellStyle name="_적격(화산) _SCW가시설(중촌1교)실정보고_방음벽수량산출(변경))" xfId="41338"/>
    <cellStyle name="_적격(화산) _SCW가시설(중촌1교)실정보고_부대공집계" xfId="41339"/>
    <cellStyle name="_적격(화산) _SCW가시설(중촌1교)실정보고_실정보고" xfId="41340"/>
    <cellStyle name="_적격(화산) _SCW가시설(중촌1교)실정보고_실정보고(설계과장)" xfId="41341"/>
    <cellStyle name="_적격(화산) _SCW가시설(중촌1교)실정보고_여건보고" xfId="41342"/>
    <cellStyle name="_적격(화산) _SCW가시설(중촌1교)실정보고_영업소변경(변경)" xfId="41343"/>
    <cellStyle name="_적격(화산) _SCW가시설(중촌1교)실정보고_지산교A1보강토(여건보고)" xfId="41344"/>
    <cellStyle name="_적격(화산) _감독사무원반영" xfId="41345"/>
    <cellStyle name="_적격(화산) _감독사무원반영_방음벽수량산출(변경))" xfId="41346"/>
    <cellStyle name="_적격(화산) _감독사무원반영_부대공집계" xfId="41347"/>
    <cellStyle name="_적격(화산) _경북선철도여건보고" xfId="41348"/>
    <cellStyle name="_적격(화산) _경북선철도여건보고_방음벽수량산출(변경))" xfId="41349"/>
    <cellStyle name="_적격(화산) _경북선철도여건보고_방음벽수량산출(변경))_방음벽수량산출(변경))" xfId="41350"/>
    <cellStyle name="_적격(화산) _경북선철도여건보고_방음벽수량산출(변경))_부대공집계" xfId="41351"/>
    <cellStyle name="_적격(화산) _곡관보호공위치조서" xfId="41352"/>
    <cellStyle name="_적격(화산) _곡관보호공위치조서_6.부대공(A-LINE)" xfId="41353"/>
    <cellStyle name="_적격(화산) _곡관보호공위치조서_6.부대공(A-LINE)_6.부대공(A-LINE)" xfId="41354"/>
    <cellStyle name="_적격(화산) _곡관보호공위치조서_6.부대공(A-LINE)_7.부대공(B)-1" xfId="41355"/>
    <cellStyle name="_적격(화산) _곡관보호공위치조서_6.부대공(A-LINE)_7.부대공(샘플-0728)" xfId="41356"/>
    <cellStyle name="_적격(화산) _곡관보호공위치조서_6.부대공(A-LINE)_9.가물막이B-TYPE" xfId="41357"/>
    <cellStyle name="_적격(화산) _곡관보호공위치조서_6.부대공(A-LINE)_Book2" xfId="41358"/>
    <cellStyle name="_적격(화산) _곡관보호공위치조서_8.부대공(삼랑진)" xfId="41359"/>
    <cellStyle name="_적격(화산) _곡관보호공위치조서_8.부대공(삼랑진)_6.부대공(A-LINE)" xfId="41360"/>
    <cellStyle name="_적격(화산) _곡관보호공위치조서_8.부대공(삼랑진)_7.부대공(B)-1" xfId="41361"/>
    <cellStyle name="_적격(화산) _곡관보호공위치조서_8.부대공(삼랑진)_7.부대공(샘플-0728)" xfId="41362"/>
    <cellStyle name="_적격(화산) _곡관보호공위치조서_8.부대공(삼랑진)_9.가물막이B-TYPE" xfId="41363"/>
    <cellStyle name="_적격(화산) _곡관보호공위치조서_8.부대공(삼랑진)_Book2" xfId="41364"/>
    <cellStyle name="_적격(화산) _곡관보호공위치조서_면벽설치수량" xfId="41365"/>
    <cellStyle name="_적격(화산) _곡관보호공위치조서_면벽설치수량_6.부대공(A-LINE)" xfId="41366"/>
    <cellStyle name="_적격(화산) _곡관보호공위치조서_면벽설치수량_7.부대공(B)-1" xfId="41367"/>
    <cellStyle name="_적격(화산) _곡관보호공위치조서_면벽설치수량_7.부대공(샘플-0728)" xfId="41368"/>
    <cellStyle name="_적격(화산) _곡관보호공위치조서_면벽설치수량_9.가물막이B-TYPE" xfId="41369"/>
    <cellStyle name="_적격(화산) _곡관보호공위치조서_면벽설치수량_Book2" xfId="41370"/>
    <cellStyle name="_적격(화산) _공문" xfId="41371"/>
    <cellStyle name="_적격(화산) _공문_실정보고" xfId="41372"/>
    <cellStyle name="_적격(화산) _공문_실정보고(설계과장)" xfId="41373"/>
    <cellStyle name="_적격(화산) _공문_여건보고" xfId="41374"/>
    <cellStyle name="_적격(화산) _교량매달기단위수량" xfId="41375"/>
    <cellStyle name="_적격(화산) _김정자 부체도로 신설" xfId="41376"/>
    <cellStyle name="_적격(화산) _김정자 부체도로 신설_실정보고" xfId="41377"/>
    <cellStyle name="_적격(화산) _김정자 부체도로 신설_실정보고(설계과장)" xfId="41378"/>
    <cellStyle name="_적격(화산) _김정자 부체도로 신설_여건보고" xfId="41379"/>
    <cellStyle name="_적격(화산) _면벽설치" xfId="41380"/>
    <cellStyle name="_적격(화산) _면벽설치_6.부대공(A-LINE)" xfId="41381"/>
    <cellStyle name="_적격(화산) _면벽설치_6.부대공(B)-1" xfId="41382"/>
    <cellStyle name="_적격(화산) _면벽설치_7.부대공(B)-1" xfId="41383"/>
    <cellStyle name="_적격(화산) _면벽설치_7.부대공(샘플-0728)" xfId="41384"/>
    <cellStyle name="_적격(화산) _면벽설치_9.가물막이B-TYPE" xfId="41385"/>
    <cellStyle name="_적격(화산) _면벽설치_Book2" xfId="41386"/>
    <cellStyle name="_적격(화산) _발주내역" xfId="41387"/>
    <cellStyle name="_적격(화산) _발주내역_03년전체내역1(3월)" xfId="41388"/>
    <cellStyle name="_적격(화산) _발주내역_3월기성내역" xfId="41389"/>
    <cellStyle name="_적격(화산) _발주내역_3월기성내역_03년전체내역1(3월)" xfId="41390"/>
    <cellStyle name="_적격(화산) _발주내역_3월기성내역_감독사무원반영" xfId="41391"/>
    <cellStyle name="_적격(화산) _발주내역_3월기성내역_감독사무원반영_방음벽수량산출(변경))" xfId="41392"/>
    <cellStyle name="_적격(화산) _발주내역_3월기성내역_감독사무원반영_부대공집계" xfId="41393"/>
    <cellStyle name="_적격(화산) _발주내역_3월기성내역_방음벽수량산출(변경))" xfId="41394"/>
    <cellStyle name="_적격(화산) _발주내역_3월기성내역_방음벽수량산출(변경))_방음벽수량산출(변경))" xfId="41395"/>
    <cellStyle name="_적격(화산) _발주내역_3월기성내역_방음벽수량산출(변경))_부대공집계" xfId="41396"/>
    <cellStyle name="_적격(화산) _발주내역_3월기성내역_부대공집계" xfId="41397"/>
    <cellStyle name="_적격(화산) _발주내역_3월기성내역_설계변경산출" xfId="41398"/>
    <cellStyle name="_적격(화산) _발주내역_3월기성내역_설계변경산출_03년전체내역1(3월)" xfId="41399"/>
    <cellStyle name="_적격(화산) _발주내역_3월기성내역_설계변경산출_9공구대우통신관로" xfId="41400"/>
    <cellStyle name="_적격(화산) _발주내역_3월기성내역_설계변경산출_9공구대우통신관로_03년전체내역1(3월)" xfId="41401"/>
    <cellStyle name="_적격(화산) _발주내역_3월기성내역_설계변경산출_통신관로(9공구)" xfId="41402"/>
    <cellStyle name="_적격(화산) _발주내역_3월기성내역_설계변경산출_통신관로(9공구)_03년전체내역1(3월)" xfId="41403"/>
    <cellStyle name="_적격(화산) _발주내역_3월기성내역_실정보고" xfId="41404"/>
    <cellStyle name="_적격(화산) _발주내역_3월기성내역_실정보고(설계과장)" xfId="41405"/>
    <cellStyle name="_적격(화산) _발주내역_3월기성내역_여건보고" xfId="41406"/>
    <cellStyle name="_적격(화산) _발주내역_3월기성내역_역곡리배수시설변경" xfId="41407"/>
    <cellStyle name="_적격(화산) _발주내역_3월기성내역_역곡리배수시설변경_방음벽수량산출(변경))" xfId="41408"/>
    <cellStyle name="_적격(화산) _발주내역_3월기성내역_역곡리배수시설변경_부대공집계" xfId="41409"/>
    <cellStyle name="_적격(화산) _발주내역_3월기성내역_지산교A1보강토(여건보고)" xfId="41410"/>
    <cellStyle name="_적격(화산) _발주내역_4+565플륨관" xfId="41411"/>
    <cellStyle name="_적격(화산) _발주내역_4월기성내역" xfId="41412"/>
    <cellStyle name="_적격(화산) _발주내역_4월기성내역_방음벽수량산출(변경))" xfId="41413"/>
    <cellStyle name="_적격(화산) _발주내역_4월기성내역_방음벽수량산출(변경))_방음벽수량산출(변경))" xfId="41414"/>
    <cellStyle name="_적격(화산) _발주내역_4월기성내역_방음벽수량산출(변경))_부대공집계" xfId="41415"/>
    <cellStyle name="_적격(화산) _발주내역_4월기성내역_부대공집계" xfId="41416"/>
    <cellStyle name="_적격(화산) _발주내역_4월기성내역_실정보고" xfId="41417"/>
    <cellStyle name="_적격(화산) _발주내역_4월기성내역_실정보고(설계과장)" xfId="41418"/>
    <cellStyle name="_적격(화산) _발주내역_4월기성내역_여건보고" xfId="41419"/>
    <cellStyle name="_적격(화산) _발주내역_4월기성내역_지산교A1보강토(여건보고)" xfId="41420"/>
    <cellStyle name="_적격(화산) _발주내역_5월기성내역" xfId="41421"/>
    <cellStyle name="_적격(화산) _발주내역_5월기성내역_03년전체내역1(3월)" xfId="41422"/>
    <cellStyle name="_적격(화산) _발주내역_5월기성내역_방음벽수량산출(변경))" xfId="41423"/>
    <cellStyle name="_적격(화산) _발주내역_5월기성내역_방음벽수량산출(변경))_방음벽수량산출(변경))" xfId="41424"/>
    <cellStyle name="_적격(화산) _발주내역_5월기성내역_방음벽수량산출(변경))_부대공집계" xfId="41425"/>
    <cellStyle name="_적격(화산) _발주내역_5월기성내역_부대공집계" xfId="41426"/>
    <cellStyle name="_적격(화산) _발주내역_5월기성내역_설계변경산출" xfId="41427"/>
    <cellStyle name="_적격(화산) _발주내역_5월기성내역_설계변경산출_03년전체내역1(3월)" xfId="41428"/>
    <cellStyle name="_적격(화산) _발주내역_5월기성내역_설계변경산출_9공구대우통신관로" xfId="41429"/>
    <cellStyle name="_적격(화산) _발주내역_5월기성내역_설계변경산출_9공구대우통신관로_03년전체내역1(3월)" xfId="41430"/>
    <cellStyle name="_적격(화산) _발주내역_5월기성내역_설계변경산출_통신관로(9공구)" xfId="41431"/>
    <cellStyle name="_적격(화산) _발주내역_5월기성내역_설계변경산출_통신관로(9공구)_03년전체내역1(3월)" xfId="41432"/>
    <cellStyle name="_적격(화산) _발주내역_5월기성내역_실정보고" xfId="41433"/>
    <cellStyle name="_적격(화산) _발주내역_5월기성내역_실정보고(설계과장)" xfId="41434"/>
    <cellStyle name="_적격(화산) _발주내역_5월기성내역_여건보고" xfId="41435"/>
    <cellStyle name="_적격(화산) _발주내역_5월기성내역_지산교A1보강토(여건보고)" xfId="41436"/>
    <cellStyle name="_적격(화산) _발주내역_8+120~455암요청" xfId="41437"/>
    <cellStyle name="_적격(화산) _발주내역_감독사무원반영" xfId="41438"/>
    <cellStyle name="_적격(화산) _발주내역_감독사무원반영_방음벽수량산출(변경))" xfId="41439"/>
    <cellStyle name="_적격(화산) _발주내역_감독사무원반영_부대공집계" xfId="41440"/>
    <cellStyle name="_적격(화산) _발주내역_경북선철도여건보고" xfId="41441"/>
    <cellStyle name="_적격(화산) _발주내역_경북선철도여건보고_방음벽수량산출(변경))" xfId="41442"/>
    <cellStyle name="_적격(화산) _발주내역_경북선철도여건보고_방음벽수량산출(변경))_방음벽수량산출(변경))" xfId="41443"/>
    <cellStyle name="_적격(화산) _발주내역_경북선철도여건보고_방음벽수량산출(변경))_부대공집계" xfId="41444"/>
    <cellStyle name="_적격(화산) _발주내역_김정자 부체도로 신설" xfId="41445"/>
    <cellStyle name="_적격(화산) _발주내역_김정자 부체도로 신설_실정보고" xfId="41446"/>
    <cellStyle name="_적격(화산) _발주내역_김정자 부체도로 신설_실정보고(설계과장)" xfId="41447"/>
    <cellStyle name="_적격(화산) _발주내역_김정자 부체도로 신설_여건보고" xfId="41448"/>
    <cellStyle name="_적격(화산) _발주내역_방음벽수량산출(변경))" xfId="41449"/>
    <cellStyle name="_적격(화산) _발주내역_방음벽수량산출(변경))_방음벽수량산출(변경))" xfId="41450"/>
    <cellStyle name="_적격(화산) _발주내역_방음벽수량산출(변경))_부대공집계" xfId="41451"/>
    <cellStyle name="_적격(화산) _발주내역_설계변경산출" xfId="41452"/>
    <cellStyle name="_적격(화산) _발주내역_설계변경산출_03년전체내역1(3월)" xfId="41453"/>
    <cellStyle name="_적격(화산) _발주내역_설계변경산출_9공구대우통신관로" xfId="41454"/>
    <cellStyle name="_적격(화산) _발주내역_설계변경산출_9공구대우통신관로_03년전체내역1(3월)" xfId="41455"/>
    <cellStyle name="_적격(화산) _발주내역_설계변경산출_통신관로(9공구)" xfId="41456"/>
    <cellStyle name="_적격(화산) _발주내역_설계변경산출_통신관로(9공구)_03년전체내역1(3월)" xfId="41457"/>
    <cellStyle name="_적격(화산) _발주내역_성심원" xfId="41458"/>
    <cellStyle name="_적격(화산) _발주내역_성심원(여건)" xfId="41459"/>
    <cellStyle name="_적격(화산) _발주내역_성심원(여건)_실정보고" xfId="41460"/>
    <cellStyle name="_적격(화산) _발주내역_성심원(여건)_실정보고(설계과장)" xfId="41461"/>
    <cellStyle name="_적격(화산) _발주내역_성심원(여건)_여건보고" xfId="41462"/>
    <cellStyle name="_적격(화산) _발주내역_성심원_실정보고" xfId="41463"/>
    <cellStyle name="_적격(화산) _발주내역_성심원_실정보고(설계과장)" xfId="41464"/>
    <cellStyle name="_적격(화산) _발주내역_성심원_여건보고" xfId="41465"/>
    <cellStyle name="_적격(화산) _발주내역_세로줄눈방청도장" xfId="41466"/>
    <cellStyle name="_적격(화산) _발주내역_세로줄눈방청도장_방음벽수량산출(변경))" xfId="41467"/>
    <cellStyle name="_적격(화산) _발주내역_세로줄눈방청도장_방음벽수량산출(변경))_방음벽수량산출(변경))" xfId="41468"/>
    <cellStyle name="_적격(화산) _발주내역_세로줄눈방청도장_방음벽수량산출(변경))_부대공집계" xfId="41469"/>
    <cellStyle name="_적격(화산) _발주내역_세로줄눈방청도장1" xfId="41470"/>
    <cellStyle name="_적격(화산) _발주내역_세로줄눈방청도장1_방음벽수량산출(변경))" xfId="41471"/>
    <cellStyle name="_적격(화산) _발주내역_세로줄눈방청도장1_방음벽수량산출(변경))_방음벽수량산출(변경))" xfId="41472"/>
    <cellStyle name="_적격(화산) _발주내역_세로줄눈방청도장1_방음벽수량산출(변경))_부대공집계" xfId="41473"/>
    <cellStyle name="_적격(화산) _발주내역_실정보고(STA(1)(1).0+800~1+100)" xfId="41474"/>
    <cellStyle name="_적격(화산) _발주내역_실정보고(STA(1)(1).0+800~1+100)_실정보고" xfId="41475"/>
    <cellStyle name="_적격(화산) _발주내역_실정보고(STA(1)(1).0+800~1+100)_실정보고(설계과장)" xfId="41476"/>
    <cellStyle name="_적격(화산) _발주내역_실정보고(STA(1)(1).0+800~1+100)_여건보고" xfId="41477"/>
    <cellStyle name="_적격(화산) _발주내역_역곡리배수시설변경" xfId="41478"/>
    <cellStyle name="_적격(화산) _발주내역_역곡리배수시설변경_방음벽수량산출(변경))" xfId="41479"/>
    <cellStyle name="_적격(화산) _발주내역_역곡리배수시설변경_부대공집계" xfId="41480"/>
    <cellStyle name="_적격(화산) _발주내역_터널시점" xfId="41481"/>
    <cellStyle name="_적격(화산) _발주내역_페기물처리" xfId="41482"/>
    <cellStyle name="_적격(화산) _발주내역_페기물처리_방음벽수량산출(변경))" xfId="41483"/>
    <cellStyle name="_적격(화산) _발주내역_페기물처리_부대공집계" xfId="41484"/>
    <cellStyle name="_적격(화산) _발주내역_플륨관신설(자문단)" xfId="41485"/>
    <cellStyle name="_적격(화산) _발주내역_플륨관신설(자문단)_감독사무원반영" xfId="41486"/>
    <cellStyle name="_적격(화산) _발주내역_플륨관신설(자문단)_감독사무원반영_방음벽수량산출(변경))" xfId="41487"/>
    <cellStyle name="_적격(화산) _발주내역_플륨관신설(자문단)_감독사무원반영_부대공집계" xfId="41488"/>
    <cellStyle name="_적격(화산) _발주내역_플륨관신설(자문단)_방음벽수량산출(변경))" xfId="41489"/>
    <cellStyle name="_적격(화산) _발주내역_플륨관신설(자문단)_방음벽수량산출(변경))_방음벽수량산출(변경))" xfId="41490"/>
    <cellStyle name="_적격(화산) _발주내역_플륨관신설(자문단)_방음벽수량산출(변경))_부대공집계" xfId="41491"/>
    <cellStyle name="_적격(화산) _발주내역_화동리(권영구)" xfId="41492"/>
    <cellStyle name="_적격(화산) _발주내역_화동리(권영구)_5.06가드레일(변경)권영구" xfId="41493"/>
    <cellStyle name="_적격(화산) _발주내역_화동리(권영구)_방음벽수량산출(변경))" xfId="41494"/>
    <cellStyle name="_적격(화산) _발주내역_화동리(권영구)_부대공집계" xfId="41495"/>
    <cellStyle name="_적격(화산) _발주내역_화동리(권영구)_실정보고" xfId="41496"/>
    <cellStyle name="_적격(화산) _발주내역_화동리(권영구)_실정보고(설계과장)" xfId="41497"/>
    <cellStyle name="_적격(화산) _발주내역_화동리(권영구)_여건보고" xfId="41498"/>
    <cellStyle name="_적격(화산) _발주내역_화동리(권영구)_영업소변경(변경)" xfId="41499"/>
    <cellStyle name="_적격(화산) _발주내역_화동리(권영구)_지산교A1보강토(여건보고)" xfId="41500"/>
    <cellStyle name="_적격(화산) _방음벽(전체-수정)" xfId="41501"/>
    <cellStyle name="_적격(화산) _방음벽수량산출(변경))" xfId="41502"/>
    <cellStyle name="_적격(화산) _방음벽수량산출(변경))_방음벽수량산출(변경))" xfId="41503"/>
    <cellStyle name="_적격(화산) _방음벽수량산출(변경))_부대공집계" xfId="41504"/>
    <cellStyle name="_적격(화산) _부대공(작업)" xfId="41505"/>
    <cellStyle name="_적격(화산) _부대공(작업)_6.부대공(A-LINE)" xfId="41506"/>
    <cellStyle name="_적격(화산) _부대공(작업)_6.부대공(A-LINE)_6.부대공(A-LINE)" xfId="41507"/>
    <cellStyle name="_적격(화산) _부대공(작업)_6.부대공(A-LINE)_7.부대공(B)-1" xfId="41508"/>
    <cellStyle name="_적격(화산) _부대공(작업)_6.부대공(A-LINE)_7.부대공(샘플-0728)" xfId="41509"/>
    <cellStyle name="_적격(화산) _부대공(작업)_6.부대공(A-LINE)_9.가물막이B-TYPE" xfId="41510"/>
    <cellStyle name="_적격(화산) _부대공(작업)_6.부대공(A-LINE)_Book2" xfId="41511"/>
    <cellStyle name="_적격(화산) _부대공(작업)_8.부대공(삼랑진)" xfId="41512"/>
    <cellStyle name="_적격(화산) _부대공(작업)_8.부대공(삼랑진)_6.부대공(A-LINE)" xfId="41513"/>
    <cellStyle name="_적격(화산) _부대공(작업)_8.부대공(삼랑진)_7.부대공(B)-1" xfId="41514"/>
    <cellStyle name="_적격(화산) _부대공(작업)_8.부대공(삼랑진)_7.부대공(샘플-0728)" xfId="41515"/>
    <cellStyle name="_적격(화산) _부대공(작업)_8.부대공(삼랑진)_9.가물막이B-TYPE" xfId="41516"/>
    <cellStyle name="_적격(화산) _부대공(작업)_8.부대공(삼랑진)_Book2" xfId="41517"/>
    <cellStyle name="_적격(화산) _부대공(작업)_면벽설치수량" xfId="41518"/>
    <cellStyle name="_적격(화산) _부대공(작업)_면벽설치수량_6.부대공(A-LINE)" xfId="41519"/>
    <cellStyle name="_적격(화산) _부대공(작업)_면벽설치수량_7.부대공(B)-1" xfId="41520"/>
    <cellStyle name="_적격(화산) _부대공(작업)_면벽설치수량_7.부대공(샘플-0728)" xfId="41521"/>
    <cellStyle name="_적격(화산) _부대공(작업)_면벽설치수량_9.가물막이B-TYPE" xfId="41522"/>
    <cellStyle name="_적격(화산) _부대공(작업)_면벽설치수량_Book2" xfId="41523"/>
    <cellStyle name="_적격(화산) _삼대양R-A암판정" xfId="41524"/>
    <cellStyle name="_적격(화산) _삼대양R-A암판정_감독사무원반영" xfId="41525"/>
    <cellStyle name="_적격(화산) _삼대양R-A암판정_감독사무원반영_방음벽수량산출(변경))" xfId="41526"/>
    <cellStyle name="_적격(화산) _삼대양R-A암판정_감독사무원반영_부대공집계" xfId="41527"/>
    <cellStyle name="_적격(화산) _삼대양R-A암판정_경북선철도여건보고" xfId="41528"/>
    <cellStyle name="_적격(화산) _삼대양R-A암판정_경북선철도여건보고_방음벽수량산출(변경))" xfId="41529"/>
    <cellStyle name="_적격(화산) _삼대양R-A암판정_경북선철도여건보고_방음벽수량산출(변경))_방음벽수량산출(변경))" xfId="41530"/>
    <cellStyle name="_적격(화산) _삼대양R-A암판정_경북선철도여건보고_방음벽수량산출(변경))_부대공집계" xfId="41531"/>
    <cellStyle name="_적격(화산) _삼대양R-A암판정_방음벽수량산출(변경))" xfId="41532"/>
    <cellStyle name="_적격(화산) _삼대양R-A암판정_방음벽수량산출(변경))_방음벽수량산출(변경))" xfId="41533"/>
    <cellStyle name="_적격(화산) _삼대양R-A암판정_방음벽수량산출(변경))_부대공집계" xfId="41534"/>
    <cellStyle name="_적격(화산) _삼대양R-A암판정_성심원" xfId="41535"/>
    <cellStyle name="_적격(화산) _삼대양R-A암판정_성심원_실정보고" xfId="41536"/>
    <cellStyle name="_적격(화산) _삼대양R-A암판정_성심원_실정보고(설계과장)" xfId="41537"/>
    <cellStyle name="_적격(화산) _삼대양R-A암판정_성심원_여건보고" xfId="41538"/>
    <cellStyle name="_적격(화산) _삼대양R-A암판정_세로줄눈방청도장" xfId="41539"/>
    <cellStyle name="_적격(화산) _삼대양R-A암판정_세로줄눈방청도장_방음벽수량산출(변경))" xfId="41540"/>
    <cellStyle name="_적격(화산) _삼대양R-A암판정_세로줄눈방청도장_방음벽수량산출(변경))_방음벽수량산출(변경))" xfId="41541"/>
    <cellStyle name="_적격(화산) _삼대양R-A암판정_세로줄눈방청도장_방음벽수량산출(변경))_부대공집계" xfId="41542"/>
    <cellStyle name="_적격(화산) _삼대양R-A암판정_실정보고(STA(1)(1).0+800~1+100)" xfId="41543"/>
    <cellStyle name="_적격(화산) _삼대양R-A암판정_실정보고(STA(1)(1).0+800~1+100)_실정보고" xfId="41544"/>
    <cellStyle name="_적격(화산) _삼대양R-A암판정_실정보고(STA(1)(1).0+800~1+100)_실정보고(설계과장)" xfId="41545"/>
    <cellStyle name="_적격(화산) _삼대양R-A암판정_실정보고(STA(1)(1).0+800~1+100)_여건보고" xfId="41546"/>
    <cellStyle name="_적격(화산) _삼대양R-A암판정_페기물처리" xfId="41547"/>
    <cellStyle name="_적격(화산) _삼대양R-A암판정_페기물처리_방음벽수량산출(변경))" xfId="41548"/>
    <cellStyle name="_적격(화산) _삼대양R-A암판정_페기물처리_부대공집계" xfId="41549"/>
    <cellStyle name="_적격(화산) _삼대양R-A암판정_플륨관신설(자문단)" xfId="41550"/>
    <cellStyle name="_적격(화산) _삼대양R-A암판정_플륨관신설(자문단)_감독사무원반영" xfId="41551"/>
    <cellStyle name="_적격(화산) _삼대양R-A암판정_플륨관신설(자문단)_감독사무원반영_방음벽수량산출(변경))" xfId="41552"/>
    <cellStyle name="_적격(화산) _삼대양R-A암판정_플륨관신설(자문단)_감독사무원반영_부대공집계" xfId="41553"/>
    <cellStyle name="_적격(화산) _삼대양R-A암판정_플륨관신설(자문단)_방음벽수량산출(변경))" xfId="41554"/>
    <cellStyle name="_적격(화산) _삼대양R-A암판정_플륨관신설(자문단)_방음벽수량산출(변경))_방음벽수량산출(변경))" xfId="41555"/>
    <cellStyle name="_적격(화산) _삼대양R-A암판정_플륨관신설(자문단)_방음벽수량산출(변경))_부대공집계" xfId="41556"/>
    <cellStyle name="_적격(화산) _설계변경산출" xfId="41557"/>
    <cellStyle name="_적격(화산) _설계변경산출_03년전체내역1(3월)" xfId="41558"/>
    <cellStyle name="_적격(화산) _설계변경산출_9공구대우통신관로" xfId="41559"/>
    <cellStyle name="_적격(화산) _설계변경산출_9공구대우통신관로_03년전체내역1(3월)" xfId="41560"/>
    <cellStyle name="_적격(화산) _설계변경산출_통신관로(9공구)" xfId="41561"/>
    <cellStyle name="_적격(화산) _설계변경산출_통신관로(9공구)_03년전체내역1(3월)" xfId="41562"/>
    <cellStyle name="_적격(화산) _성심원" xfId="41563"/>
    <cellStyle name="_적격(화산) _성심원(여건)" xfId="41564"/>
    <cellStyle name="_적격(화산) _성심원(여건)_실정보고" xfId="41565"/>
    <cellStyle name="_적격(화산) _성심원(여건)_실정보고(설계과장)" xfId="41566"/>
    <cellStyle name="_적격(화산) _성심원(여건)_여건보고" xfId="41567"/>
    <cellStyle name="_적격(화산) _성심원_실정보고" xfId="41568"/>
    <cellStyle name="_적격(화산) _성심원_실정보고(설계과장)" xfId="41569"/>
    <cellStyle name="_적격(화산) _성심원_여건보고" xfId="41570"/>
    <cellStyle name="_적격(화산) _세로줄눈방청도장" xfId="41571"/>
    <cellStyle name="_적격(화산) _세로줄눈방청도장_방음벽수량산출(변경))" xfId="41572"/>
    <cellStyle name="_적격(화산) _세로줄눈방청도장_방음벽수량산출(변경))_방음벽수량산출(변경))" xfId="41573"/>
    <cellStyle name="_적격(화산) _세로줄눈방청도장_방음벽수량산출(변경))_부대공집계" xfId="41574"/>
    <cellStyle name="_적격(화산) _세로줄눈방청도장1" xfId="41575"/>
    <cellStyle name="_적격(화산) _세로줄눈방청도장1_방음벽수량산출(변경))" xfId="41576"/>
    <cellStyle name="_적격(화산) _세로줄눈방청도장1_방음벽수량산출(변경))_방음벽수량산출(변경))" xfId="41577"/>
    <cellStyle name="_적격(화산) _세로줄눈방청도장1_방음벽수량산출(변경))_부대공집계" xfId="41578"/>
    <cellStyle name="_적격(화산) _실정보고(STA(1)(1).0+800~1+100)" xfId="41579"/>
    <cellStyle name="_적격(화산) _실정보고(STA(1)(1).0+800~1+100)_실정보고" xfId="41580"/>
    <cellStyle name="_적격(화산) _실정보고(STA(1)(1).0+800~1+100)_실정보고(설계과장)" xfId="41581"/>
    <cellStyle name="_적격(화산) _실정보고(STA(1)(1).0+800~1+100)_여건보고" xfId="41582"/>
    <cellStyle name="_적격(화산) _실행내역2001년1월변경" xfId="8610"/>
    <cellStyle name="_적격(화산) _실행내역2001년1월변경_2003년실행양식" xfId="8611"/>
    <cellStyle name="_적격(화산) _실행내역2001년1월변경_2003년실행양식_4.추진공(공암)" xfId="8612"/>
    <cellStyle name="_적격(화산) _실행내역2001년1월변경_2003년실행양식_4.추진공(공암SAMPLE" xfId="8613"/>
    <cellStyle name="_적격(화산) _실행내역2001년1월변경_2003년실행양식_4.추진공(서산)" xfId="8614"/>
    <cellStyle name="_적격(화산) _실행내역2001년1월변경_2003년실행양식_4.추진공(읍내)" xfId="8615"/>
    <cellStyle name="_적격(화산) _실행내역2001년1월변경_2003년실행양식_4.추진공(추부)" xfId="8616"/>
    <cellStyle name="_적격(화산) _실행내역2001년1월변경_2003년실행양식_4.추진공(황간)" xfId="8617"/>
    <cellStyle name="_적격(화산) _실행내역2001년1월변경_2003년실행양식_영동군추진가시설수량" xfId="8618"/>
    <cellStyle name="_적격(화산) _실행내역2001년1월변경_2003년실행양식0" xfId="8619"/>
    <cellStyle name="_적격(화산) _실행내역2001년1월변경_2003년실행양식0_4.추진공(공암)" xfId="8620"/>
    <cellStyle name="_적격(화산) _실행내역2001년1월변경_2003년실행양식0_4.추진공(공암SAMPLE" xfId="8621"/>
    <cellStyle name="_적격(화산) _실행내역2001년1월변경_2003년실행양식0_4.추진공(서산)" xfId="8622"/>
    <cellStyle name="_적격(화산) _실행내역2001년1월변경_2003년실행양식0_4.추진공(읍내)" xfId="8623"/>
    <cellStyle name="_적격(화산) _실행내역2001년1월변경_2003년실행양식0_4.추진공(추부)" xfId="8624"/>
    <cellStyle name="_적격(화산) _실행내역2001년1월변경_2003년실행양식0_4.추진공(황간)" xfId="8625"/>
    <cellStyle name="_적격(화산) _실행내역2001년1월변경_2003년실행양식0_영동군추진가시설수량" xfId="8626"/>
    <cellStyle name="_적격(화산) _실행내역2001년1월변경_2003년실행양식-1" xfId="8627"/>
    <cellStyle name="_적격(화산) _실행내역2001년1월변경_2003년실행양식-1_4.추진공(공암)" xfId="8628"/>
    <cellStyle name="_적격(화산) _실행내역2001년1월변경_2003년실행양식-1_4.추진공(공암SAMPLE" xfId="8629"/>
    <cellStyle name="_적격(화산) _실행내역2001년1월변경_2003년실행양식-1_4.추진공(서산)" xfId="8630"/>
    <cellStyle name="_적격(화산) _실행내역2001년1월변경_2003년실행양식-1_4.추진공(읍내)" xfId="8631"/>
    <cellStyle name="_적격(화산) _실행내역2001년1월변경_2003년실행양식-1_4.추진공(추부)" xfId="8632"/>
    <cellStyle name="_적격(화산) _실행내역2001년1월변경_2003년실행양식-1_4.추진공(황간)" xfId="8633"/>
    <cellStyle name="_적격(화산) _실행내역2001년1월변경_2003년실행양식-1_영동군추진가시설수량" xfId="8634"/>
    <cellStyle name="_적격(화산) _실행내역2001년1월변경_4.추진공(공암)" xfId="8635"/>
    <cellStyle name="_적격(화산) _실행내역2001년1월변경_4.추진공(공암SAMPLE" xfId="8636"/>
    <cellStyle name="_적격(화산) _실행내역2001년1월변경_4.추진공(서산)" xfId="8637"/>
    <cellStyle name="_적격(화산) _실행내역2001년1월변경_4.추진공(읍내)" xfId="8638"/>
    <cellStyle name="_적격(화산) _실행내역2001년1월변경_4.추진공(추부)" xfId="8639"/>
    <cellStyle name="_적격(화산) _실행내역2001년1월변경_4.추진공(황간)" xfId="8640"/>
    <cellStyle name="_적격(화산) _실행내역2001년1월변경_영동군추진가시설수량" xfId="8641"/>
    <cellStyle name="_적격(화산) _역곡리(방송선,용수관)" xfId="41583"/>
    <cellStyle name="_적격(화산) _역곡리(방송선,용수관)_5.06가드레일(변경)권영구" xfId="41584"/>
    <cellStyle name="_적격(화산) _역곡리(방송선,용수관)_방음벽수량산출(변경))" xfId="41585"/>
    <cellStyle name="_적격(화산) _역곡리(방송선,용수관)_부대공집계" xfId="41586"/>
    <cellStyle name="_적격(화산) _역곡리(방송선,용수관)_실정보고" xfId="41587"/>
    <cellStyle name="_적격(화산) _역곡리(방송선,용수관)_실정보고(설계과장)" xfId="41588"/>
    <cellStyle name="_적격(화산) _역곡리(방송선,용수관)_여건보고" xfId="41589"/>
    <cellStyle name="_적격(화산) _역곡리(방송선,용수관)_영업소변경(변경)" xfId="41590"/>
    <cellStyle name="_적격(화산) _역곡리(방송선,용수관)_지산교A1보강토(여건보고)" xfId="41591"/>
    <cellStyle name="_적격(화산) _역곡리배수시설변경" xfId="41592"/>
    <cellStyle name="_적격(화산) _역곡리배수시설변경_방음벽수량산출(변경))" xfId="41593"/>
    <cellStyle name="_적격(화산) _역곡리배수시설변경_부대공집계" xfId="41594"/>
    <cellStyle name="_적격(화산) _영동군추진가시설수량" xfId="8642"/>
    <cellStyle name="_적격(화산) _우수3_관부설공●" xfId="41595"/>
    <cellStyle name="_적격(화산) _우수3_관부설공●_03-관부설공" xfId="41596"/>
    <cellStyle name="_적격(화산) _장성공원수량산출서(2)" xfId="41597"/>
    <cellStyle name="_적격(화산) _장성공원수량산출서(2) 2" xfId="41598"/>
    <cellStyle name="_적격(화산) _장성공원수량산출서(2)_H-S1-1.토   공" xfId="41599"/>
    <cellStyle name="_적격(화산) _장성공원수량산출서(2)_H-S1-1.토   공 2" xfId="41600"/>
    <cellStyle name="_적격(화산) _장성공원수량산출서(2)_H-S1-5.부대공" xfId="41601"/>
    <cellStyle name="_적격(화산) _장성공원수량산출서(2)_H-S1-5.부대공_부대공(A-0 LINE)" xfId="41602"/>
    <cellStyle name="_적격(화산) _장성공원수량산출서(2)_H-S1-5.부대공_부대공(A-1 LINE)" xfId="41603"/>
    <cellStyle name="_적격(화산) _장성공원수량산출서(2)_H-S1-5.부대공_부대공(A-3 LINE)" xfId="41604"/>
    <cellStyle name="_적격(화산) _장성공원수량산출서(2)_H-S1-5.부대공_부대공(B-0 LINE)" xfId="41605"/>
    <cellStyle name="_적격(화산) _장성공원수량산출서(2)_H-S1-5.부대공_부대공(B-2 LINE)" xfId="41606"/>
    <cellStyle name="_적격(화산) _장성공원수량산출서(2)_JE-01-1.토   공" xfId="41607"/>
    <cellStyle name="_적격(화산) _장성공원수량산출서(2)_JE-01-1.토   공 2" xfId="41608"/>
    <cellStyle name="_적격(화산) _장성공원수량산출서(2)_JE-01-1.토   공_JW-01-1.토   공" xfId="41609"/>
    <cellStyle name="_적격(화산) _장성공원수량산출서(2)_JE-01-1.토   공_JW-01-1.토   공 2" xfId="41610"/>
    <cellStyle name="_적격(화산) _장성공원수량산출서(2)_JW-01-1.토   공" xfId="41611"/>
    <cellStyle name="_적격(화산) _장성공원수량산출서(2)_JW-01-1.토   공 2" xfId="41612"/>
    <cellStyle name="_적격(화산) _장성공원수량산출서(2)_JW-04-1.토   공" xfId="41613"/>
    <cellStyle name="_적격(화산) _장성공원수량산출서(2)_JW-04-1.토   공 2" xfId="41614"/>
    <cellStyle name="_적격(화산) _장성공원수량산출서(2)_JW-04-1.토   공_JW-01-1.토   공" xfId="41615"/>
    <cellStyle name="_적격(화산) _장성공원수량산출서(2)_JW-04-1.토   공_JW-01-1.토   공 2" xfId="41616"/>
    <cellStyle name="_적격(화산) _장성공원수량산출서(2)_복사본 장성공원수량산출서(공원정비공)" xfId="41617"/>
    <cellStyle name="_적격(화산) _장성공원수량산출서(2)_복사본 장성공원수량산출서(공원정비공) 2" xfId="41618"/>
    <cellStyle name="_적격(화산) _장성공원수량산출서(2)_복사본 장성공원수량산출서(공원정비공)_H-S1-1.토   공" xfId="41619"/>
    <cellStyle name="_적격(화산) _장성공원수량산출서(2)_복사본 장성공원수량산출서(공원정비공)_H-S1-1.토   공 2" xfId="41620"/>
    <cellStyle name="_적격(화산) _장성공원수량산출서(2)_복사본 장성공원수량산출서(공원정비공)_H-S1-5.부대공" xfId="41621"/>
    <cellStyle name="_적격(화산) _장성공원수량산출서(2)_복사본 장성공원수량산출서(공원정비공)_H-S1-5.부대공_부대공(A-0 LINE)" xfId="41622"/>
    <cellStyle name="_적격(화산) _장성공원수량산출서(2)_복사본 장성공원수량산출서(공원정비공)_H-S1-5.부대공_부대공(A-1 LINE)" xfId="41623"/>
    <cellStyle name="_적격(화산) _장성공원수량산출서(2)_복사본 장성공원수량산출서(공원정비공)_H-S1-5.부대공_부대공(A-3 LINE)" xfId="41624"/>
    <cellStyle name="_적격(화산) _장성공원수량산출서(2)_복사본 장성공원수량산출서(공원정비공)_H-S1-5.부대공_부대공(B-0 LINE)" xfId="41625"/>
    <cellStyle name="_적격(화산) _장성공원수량산출서(2)_복사본 장성공원수량산출서(공원정비공)_H-S1-5.부대공_부대공(B-2 LINE)" xfId="41626"/>
    <cellStyle name="_적격(화산) _장성공원수량산출서(2)_복사본 장성공원수량산출서(공원정비공)_JE-01-1.토   공" xfId="41627"/>
    <cellStyle name="_적격(화산) _장성공원수량산출서(2)_복사본 장성공원수량산출서(공원정비공)_JE-01-1.토   공 2" xfId="41628"/>
    <cellStyle name="_적격(화산) _장성공원수량산출서(2)_복사본 장성공원수량산출서(공원정비공)_JE-01-1.토   공_JW-01-1.토   공" xfId="41629"/>
    <cellStyle name="_적격(화산) _장성공원수량산출서(2)_복사본 장성공원수량산출서(공원정비공)_JE-01-1.토   공_JW-01-1.토   공 2" xfId="41630"/>
    <cellStyle name="_적격(화산) _장성공원수량산출서(2)_복사본 장성공원수량산출서(공원정비공)_JW-01-1.토   공" xfId="41631"/>
    <cellStyle name="_적격(화산) _장성공원수량산출서(2)_복사본 장성공원수량산출서(공원정비공)_JW-01-1.토   공 2" xfId="41632"/>
    <cellStyle name="_적격(화산) _장성공원수량산출서(2)_복사본 장성공원수량산출서(공원정비공)_JW-04-1.토   공" xfId="41633"/>
    <cellStyle name="_적격(화산) _장성공원수량산출서(2)_복사본 장성공원수량산출서(공원정비공)_JW-04-1.토   공 2" xfId="41634"/>
    <cellStyle name="_적격(화산) _장성공원수량산출서(2)_복사본 장성공원수량산출서(공원정비공)_JW-04-1.토   공_JW-01-1.토   공" xfId="41635"/>
    <cellStyle name="_적격(화산) _장성공원수량산출서(2)_복사본 장성공원수량산출서(공원정비공)_JW-04-1.토   공_JW-01-1.토   공 2" xfId="41636"/>
    <cellStyle name="_적격(화산) _장성공원수량산출서(2)_장성공원수량산출서(공원정비공)" xfId="41637"/>
    <cellStyle name="_적격(화산) _장성공원수량산출서(2)_장성공원수량산출서(공원정비공) 2" xfId="41638"/>
    <cellStyle name="_적격(화산) _장성공원수량산출서(2)_장성공원수량산출서(공원정비공)_H-S1-1.토   공" xfId="41639"/>
    <cellStyle name="_적격(화산) _장성공원수량산출서(2)_장성공원수량산출서(공원정비공)_H-S1-1.토   공 2" xfId="41640"/>
    <cellStyle name="_적격(화산) _장성공원수량산출서(2)_장성공원수량산출서(공원정비공)_H-S1-5.부대공" xfId="41641"/>
    <cellStyle name="_적격(화산) _장성공원수량산출서(2)_장성공원수량산출서(공원정비공)_H-S1-5.부대공_부대공(A-0 LINE)" xfId="41642"/>
    <cellStyle name="_적격(화산) _장성공원수량산출서(2)_장성공원수량산출서(공원정비공)_H-S1-5.부대공_부대공(A-1 LINE)" xfId="41643"/>
    <cellStyle name="_적격(화산) _장성공원수량산출서(2)_장성공원수량산출서(공원정비공)_H-S1-5.부대공_부대공(A-3 LINE)" xfId="41644"/>
    <cellStyle name="_적격(화산) _장성공원수량산출서(2)_장성공원수량산출서(공원정비공)_H-S1-5.부대공_부대공(B-0 LINE)" xfId="41645"/>
    <cellStyle name="_적격(화산) _장성공원수량산출서(2)_장성공원수량산출서(공원정비공)_H-S1-5.부대공_부대공(B-2 LINE)" xfId="41646"/>
    <cellStyle name="_적격(화산) _장성공원수량산출서(2)_장성공원수량산출서(공원정비공)_JE-01-1.토   공" xfId="41647"/>
    <cellStyle name="_적격(화산) _장성공원수량산출서(2)_장성공원수량산출서(공원정비공)_JE-01-1.토   공 2" xfId="41648"/>
    <cellStyle name="_적격(화산) _장성공원수량산출서(2)_장성공원수량산출서(공원정비공)_JE-01-1.토   공_JW-01-1.토   공" xfId="41649"/>
    <cellStyle name="_적격(화산) _장성공원수량산출서(2)_장성공원수량산출서(공원정비공)_JE-01-1.토   공_JW-01-1.토   공 2" xfId="41650"/>
    <cellStyle name="_적격(화산) _장성공원수량산출서(2)_장성공원수량산출서(공원정비공)_JW-01-1.토   공" xfId="41651"/>
    <cellStyle name="_적격(화산) _장성공원수량산출서(2)_장성공원수량산출서(공원정비공)_JW-01-1.토   공 2" xfId="41652"/>
    <cellStyle name="_적격(화산) _장성공원수량산출서(2)_장성공원수량산출서(공원정비공)_JW-04-1.토   공" xfId="41653"/>
    <cellStyle name="_적격(화산) _장성공원수량산출서(2)_장성공원수량산출서(공원정비공)_JW-04-1.토   공 2" xfId="41654"/>
    <cellStyle name="_적격(화산) _장성공원수량산출서(2)_장성공원수량산출서(공원정비공)_JW-04-1.토   공_JW-01-1.토   공" xfId="41655"/>
    <cellStyle name="_적격(화산) _장성공원수량산출서(2)_장성공원수량산출서(공원정비공)_JW-04-1.토   공_JW-01-1.토   공 2" xfId="41656"/>
    <cellStyle name="_적격(화산) _전석" xfId="41657"/>
    <cellStyle name="_적격(화산) _전석(대우분합계)" xfId="41658"/>
    <cellStyle name="_적격(화산) _전석(대우분합계)_5.부대공(전체)-1" xfId="41659"/>
    <cellStyle name="_적격(화산) _전석(대우분합계)_방음벽(전체-수정)" xfId="41660"/>
    <cellStyle name="_적격(화산) _전석_5.부대공(전체)-1" xfId="41661"/>
    <cellStyle name="_적격(화산) _전석_방음벽(전체-수정)" xfId="41662"/>
    <cellStyle name="_적격(화산) _집수정토공" xfId="41663"/>
    <cellStyle name="_적격(화산) _집수정토공_우수3_관부설공●" xfId="41664"/>
    <cellStyle name="_적격(화산) _집수정토공_우수3_관부설공●_03-관부설공" xfId="41665"/>
    <cellStyle name="_적격(화산) _최종수량및내역" xfId="41666"/>
    <cellStyle name="_적격(화산) _최종수량및내역 2" xfId="41667"/>
    <cellStyle name="_적격(화산) _최종수량및내역_H-S1-1.토   공" xfId="41668"/>
    <cellStyle name="_적격(화산) _최종수량및내역_H-S1-1.토   공 2" xfId="41669"/>
    <cellStyle name="_적격(화산) _최종수량및내역_H-S1-5.부대공" xfId="41670"/>
    <cellStyle name="_적격(화산) _최종수량및내역_H-S1-5.부대공_부대공(A-0 LINE)" xfId="41671"/>
    <cellStyle name="_적격(화산) _최종수량및내역_H-S1-5.부대공_부대공(A-1 LINE)" xfId="41672"/>
    <cellStyle name="_적격(화산) _최종수량및내역_H-S1-5.부대공_부대공(A-3 LINE)" xfId="41673"/>
    <cellStyle name="_적격(화산) _최종수량및내역_H-S1-5.부대공_부대공(B-0 LINE)" xfId="41674"/>
    <cellStyle name="_적격(화산) _최종수량및내역_H-S1-5.부대공_부대공(B-2 LINE)" xfId="41675"/>
    <cellStyle name="_적격(화산) _최종수량및내역_JE-01-1.토   공" xfId="41676"/>
    <cellStyle name="_적격(화산) _최종수량및내역_JE-01-1.토   공 2" xfId="41677"/>
    <cellStyle name="_적격(화산) _최종수량및내역_JE-01-1.토   공_JW-01-1.토   공" xfId="41678"/>
    <cellStyle name="_적격(화산) _최종수량및내역_JE-01-1.토   공_JW-01-1.토   공 2" xfId="41679"/>
    <cellStyle name="_적격(화산) _최종수량및내역_JW-01-1.토   공" xfId="41680"/>
    <cellStyle name="_적격(화산) _최종수량및내역_JW-01-1.토   공 2" xfId="41681"/>
    <cellStyle name="_적격(화산) _최종수량및내역_JW-04-1.토   공" xfId="41682"/>
    <cellStyle name="_적격(화산) _최종수량및내역_JW-04-1.토   공 2" xfId="41683"/>
    <cellStyle name="_적격(화산) _최종수량및내역_JW-04-1.토   공_JW-01-1.토   공" xfId="41684"/>
    <cellStyle name="_적격(화산) _최종수량및내역_JW-04-1.토   공_JW-01-1.토   공 2" xfId="41685"/>
    <cellStyle name="_적격(화산) _최종수량및내역_장성공원수량산출서(2)" xfId="41686"/>
    <cellStyle name="_적격(화산) _최종수량및내역_장성공원수량산출서(2) 2" xfId="41687"/>
    <cellStyle name="_적격(화산) _최종수량및내역_장성공원수량산출서(2)_H-S1-1.토   공" xfId="41688"/>
    <cellStyle name="_적격(화산) _최종수량및내역_장성공원수량산출서(2)_H-S1-1.토   공 2" xfId="41689"/>
    <cellStyle name="_적격(화산) _최종수량및내역_장성공원수량산출서(2)_H-S1-5.부대공" xfId="41690"/>
    <cellStyle name="_적격(화산) _최종수량및내역_장성공원수량산출서(2)_H-S1-5.부대공_부대공(A-0 LINE)" xfId="41691"/>
    <cellStyle name="_적격(화산) _최종수량및내역_장성공원수량산출서(2)_H-S1-5.부대공_부대공(A-1 LINE)" xfId="41692"/>
    <cellStyle name="_적격(화산) _최종수량및내역_장성공원수량산출서(2)_H-S1-5.부대공_부대공(A-3 LINE)" xfId="41693"/>
    <cellStyle name="_적격(화산) _최종수량및내역_장성공원수량산출서(2)_H-S1-5.부대공_부대공(B-0 LINE)" xfId="41694"/>
    <cellStyle name="_적격(화산) _최종수량및내역_장성공원수량산출서(2)_H-S1-5.부대공_부대공(B-2 LINE)" xfId="41695"/>
    <cellStyle name="_적격(화산) _최종수량및내역_장성공원수량산출서(2)_JE-01-1.토   공" xfId="41696"/>
    <cellStyle name="_적격(화산) _최종수량및내역_장성공원수량산출서(2)_JE-01-1.토   공 2" xfId="41697"/>
    <cellStyle name="_적격(화산) _최종수량및내역_장성공원수량산출서(2)_JE-01-1.토   공_JW-01-1.토   공" xfId="41698"/>
    <cellStyle name="_적격(화산) _최종수량및내역_장성공원수량산출서(2)_JE-01-1.토   공_JW-01-1.토   공 2" xfId="41699"/>
    <cellStyle name="_적격(화산) _최종수량및내역_장성공원수량산출서(2)_JW-01-1.토   공" xfId="41700"/>
    <cellStyle name="_적격(화산) _최종수량및내역_장성공원수량산출서(2)_JW-01-1.토   공 2" xfId="41701"/>
    <cellStyle name="_적격(화산) _최종수량및내역_장성공원수량산출서(2)_JW-04-1.토   공" xfId="41702"/>
    <cellStyle name="_적격(화산) _최종수량및내역_장성공원수량산출서(2)_JW-04-1.토   공 2" xfId="41703"/>
    <cellStyle name="_적격(화산) _최종수량및내역_장성공원수량산출서(2)_JW-04-1.토   공_JW-01-1.토   공" xfId="41704"/>
    <cellStyle name="_적격(화산) _최종수량및내역_장성공원수량산출서(2)_JW-04-1.토   공_JW-01-1.토   공 2" xfId="41705"/>
    <cellStyle name="_적격(화산) _최종수량및내역_장성공원수량산출서(2)_복사본 장성공원수량산출서(공원정비공)" xfId="41706"/>
    <cellStyle name="_적격(화산) _최종수량및내역_장성공원수량산출서(2)_복사본 장성공원수량산출서(공원정비공) 2" xfId="41707"/>
    <cellStyle name="_적격(화산) _최종수량및내역_장성공원수량산출서(2)_복사본 장성공원수량산출서(공원정비공)_H-S1-1.토   공" xfId="41708"/>
    <cellStyle name="_적격(화산) _최종수량및내역_장성공원수량산출서(2)_복사본 장성공원수량산출서(공원정비공)_H-S1-1.토   공 2" xfId="41709"/>
    <cellStyle name="_적격(화산) _최종수량및내역_장성공원수량산출서(2)_복사본 장성공원수량산출서(공원정비공)_H-S1-5.부대공" xfId="41710"/>
    <cellStyle name="_적격(화산) _최종수량및내역_장성공원수량산출서(2)_복사본 장성공원수량산출서(공원정비공)_H-S1-5.부대공_부대공(A-0 LINE)" xfId="41711"/>
    <cellStyle name="_적격(화산) _최종수량및내역_장성공원수량산출서(2)_복사본 장성공원수량산출서(공원정비공)_H-S1-5.부대공_부대공(A-1 LINE)" xfId="41712"/>
    <cellStyle name="_적격(화산) _최종수량및내역_장성공원수량산출서(2)_복사본 장성공원수량산출서(공원정비공)_H-S1-5.부대공_부대공(A-3 LINE)" xfId="41713"/>
    <cellStyle name="_적격(화산) _최종수량및내역_장성공원수량산출서(2)_복사본 장성공원수량산출서(공원정비공)_H-S1-5.부대공_부대공(B-0 LINE)" xfId="41714"/>
    <cellStyle name="_적격(화산) _최종수량및내역_장성공원수량산출서(2)_복사본 장성공원수량산출서(공원정비공)_H-S1-5.부대공_부대공(B-2 LINE)" xfId="41715"/>
    <cellStyle name="_적격(화산) _최종수량및내역_장성공원수량산출서(2)_복사본 장성공원수량산출서(공원정비공)_JE-01-1.토   공" xfId="41716"/>
    <cellStyle name="_적격(화산) _최종수량및내역_장성공원수량산출서(2)_복사본 장성공원수량산출서(공원정비공)_JE-01-1.토   공 2" xfId="41717"/>
    <cellStyle name="_적격(화산) _최종수량및내역_장성공원수량산출서(2)_복사본 장성공원수량산출서(공원정비공)_JE-01-1.토   공_JW-01-1.토   공" xfId="41718"/>
    <cellStyle name="_적격(화산) _최종수량및내역_장성공원수량산출서(2)_복사본 장성공원수량산출서(공원정비공)_JE-01-1.토   공_JW-01-1.토   공 2" xfId="41719"/>
    <cellStyle name="_적격(화산) _최종수량및내역_장성공원수량산출서(2)_복사본 장성공원수량산출서(공원정비공)_JW-01-1.토   공" xfId="41720"/>
    <cellStyle name="_적격(화산) _최종수량및내역_장성공원수량산출서(2)_복사본 장성공원수량산출서(공원정비공)_JW-01-1.토   공 2" xfId="41721"/>
    <cellStyle name="_적격(화산) _최종수량및내역_장성공원수량산출서(2)_복사본 장성공원수량산출서(공원정비공)_JW-04-1.토   공" xfId="41722"/>
    <cellStyle name="_적격(화산) _최종수량및내역_장성공원수량산출서(2)_복사본 장성공원수량산출서(공원정비공)_JW-04-1.토   공 2" xfId="41723"/>
    <cellStyle name="_적격(화산) _최종수량및내역_장성공원수량산출서(2)_복사본 장성공원수량산출서(공원정비공)_JW-04-1.토   공_JW-01-1.토   공" xfId="41724"/>
    <cellStyle name="_적격(화산) _최종수량및내역_장성공원수량산출서(2)_복사본 장성공원수량산출서(공원정비공)_JW-04-1.토   공_JW-01-1.토   공 2" xfId="41725"/>
    <cellStyle name="_적격(화산) _최종수량및내역_장성공원수량산출서(2)_장성공원수량산출서(공원정비공)" xfId="41726"/>
    <cellStyle name="_적격(화산) _최종수량및내역_장성공원수량산출서(2)_장성공원수량산출서(공원정비공) 2" xfId="41727"/>
    <cellStyle name="_적격(화산) _최종수량및내역_장성공원수량산출서(2)_장성공원수량산출서(공원정비공)_H-S1-1.토   공" xfId="41728"/>
    <cellStyle name="_적격(화산) _최종수량및내역_장성공원수량산출서(2)_장성공원수량산출서(공원정비공)_H-S1-1.토   공 2" xfId="41729"/>
    <cellStyle name="_적격(화산) _최종수량및내역_장성공원수량산출서(2)_장성공원수량산출서(공원정비공)_H-S1-5.부대공" xfId="41730"/>
    <cellStyle name="_적격(화산) _최종수량및내역_장성공원수량산출서(2)_장성공원수량산출서(공원정비공)_H-S1-5.부대공_부대공(A-0 LINE)" xfId="41731"/>
    <cellStyle name="_적격(화산) _최종수량및내역_장성공원수량산출서(2)_장성공원수량산출서(공원정비공)_H-S1-5.부대공_부대공(A-1 LINE)" xfId="41732"/>
    <cellStyle name="_적격(화산) _최종수량및내역_장성공원수량산출서(2)_장성공원수량산출서(공원정비공)_H-S1-5.부대공_부대공(A-3 LINE)" xfId="41733"/>
    <cellStyle name="_적격(화산) _최종수량및내역_장성공원수량산출서(2)_장성공원수량산출서(공원정비공)_H-S1-5.부대공_부대공(B-0 LINE)" xfId="41734"/>
    <cellStyle name="_적격(화산) _최종수량및내역_장성공원수량산출서(2)_장성공원수량산출서(공원정비공)_H-S1-5.부대공_부대공(B-2 LINE)" xfId="41735"/>
    <cellStyle name="_적격(화산) _최종수량및내역_장성공원수량산출서(2)_장성공원수량산출서(공원정비공)_JE-01-1.토   공" xfId="41736"/>
    <cellStyle name="_적격(화산) _최종수량및내역_장성공원수량산출서(2)_장성공원수량산출서(공원정비공)_JE-01-1.토   공 2" xfId="41737"/>
    <cellStyle name="_적격(화산) _최종수량및내역_장성공원수량산출서(2)_장성공원수량산출서(공원정비공)_JE-01-1.토   공_JW-01-1.토   공" xfId="41738"/>
    <cellStyle name="_적격(화산) _최종수량및내역_장성공원수량산출서(2)_장성공원수량산출서(공원정비공)_JE-01-1.토   공_JW-01-1.토   공 2" xfId="41739"/>
    <cellStyle name="_적격(화산) _최종수량및내역_장성공원수량산출서(2)_장성공원수량산출서(공원정비공)_JW-01-1.토   공" xfId="41740"/>
    <cellStyle name="_적격(화산) _최종수량및내역_장성공원수량산출서(2)_장성공원수량산출서(공원정비공)_JW-01-1.토   공 2" xfId="41741"/>
    <cellStyle name="_적격(화산) _최종수량및내역_장성공원수량산출서(2)_장성공원수량산출서(공원정비공)_JW-04-1.토   공" xfId="41742"/>
    <cellStyle name="_적격(화산) _최종수량및내역_장성공원수량산출서(2)_장성공원수량산출서(공원정비공)_JW-04-1.토   공 2" xfId="41743"/>
    <cellStyle name="_적격(화산) _최종수량및내역_장성공원수량산출서(2)_장성공원수량산출서(공원정비공)_JW-04-1.토   공_JW-01-1.토   공" xfId="41744"/>
    <cellStyle name="_적격(화산) _최종수량및내역_장성공원수량산출서(2)_장성공원수량산출서(공원정비공)_JW-04-1.토   공_JW-01-1.토   공 2" xfId="41745"/>
    <cellStyle name="_적격(화산) _터널시점" xfId="41746"/>
    <cellStyle name="_적격(화산) _페기물처리" xfId="41747"/>
    <cellStyle name="_적격(화산) _페기물처리_방음벽수량산출(변경))" xfId="41748"/>
    <cellStyle name="_적격(화산) _페기물처리_부대공집계" xfId="41749"/>
    <cellStyle name="_적격(화산) _포장공(1-1공구)" xfId="8643"/>
    <cellStyle name="_적격(화산) _포장공(1-1공구) 10" xfId="41750"/>
    <cellStyle name="_적격(화산) _포장공(1-1공구) 11" xfId="41751"/>
    <cellStyle name="_적격(화산) _포장공(1-1공구) 12" xfId="41752"/>
    <cellStyle name="_적격(화산) _포장공(1-1공구) 13" xfId="41753"/>
    <cellStyle name="_적격(화산) _포장공(1-1공구) 14" xfId="41754"/>
    <cellStyle name="_적격(화산) _포장공(1-1공구) 15" xfId="41755"/>
    <cellStyle name="_적격(화산) _포장공(1-1공구) 16" xfId="41756"/>
    <cellStyle name="_적격(화산) _포장공(1-1공구) 17" xfId="41757"/>
    <cellStyle name="_적격(화산) _포장공(1-1공구) 2" xfId="8644"/>
    <cellStyle name="_적격(화산) _포장공(1-1공구) 3" xfId="41758"/>
    <cellStyle name="_적격(화산) _포장공(1-1공구) 4" xfId="41759"/>
    <cellStyle name="_적격(화산) _포장공(1-1공구) 5" xfId="41760"/>
    <cellStyle name="_적격(화산) _포장공(1-1공구) 6" xfId="41761"/>
    <cellStyle name="_적격(화산) _포장공(1-1공구) 7" xfId="41762"/>
    <cellStyle name="_적격(화산) _포장공(1-1공구) 8" xfId="41763"/>
    <cellStyle name="_적격(화산) _포장공(1-1공구) 9" xfId="41764"/>
    <cellStyle name="_적격(화산) _포장공(1-1공구)_017.포장공(하모)" xfId="41765"/>
    <cellStyle name="_적격(화산) _포장공(1-1공구)_017.포장공(하모) 2" xfId="41766"/>
    <cellStyle name="_적격(화산) _포장공(1-1공구)_017.포장공(하모) 3" xfId="41767"/>
    <cellStyle name="_적격(화산) _포장공(1-1공구)_017.포장공(하모) 4" xfId="41768"/>
    <cellStyle name="_적격(화산) _포장공(1-1공구)_017.포장공(하모) 5" xfId="41769"/>
    <cellStyle name="_적격(화산) _포장공(1-1공구)_017.포장공(하모) 6" xfId="41770"/>
    <cellStyle name="_적격(화산) _포장공(1-1공구)_017.포장공(하모) 7" xfId="41771"/>
    <cellStyle name="_적격(화산) _포장공(1-1공구)_017.포장공(하모) 8" xfId="41772"/>
    <cellStyle name="_적격(화산) _포장공(1-1공구)_04.구조물공" xfId="8645"/>
    <cellStyle name="_적격(화산) _포장공(1-1공구)_04.구조물공 2" xfId="41773"/>
    <cellStyle name="_적격(화산) _포장공(1-1공구)_04.구조물공 3" xfId="41774"/>
    <cellStyle name="_적격(화산) _포장공(1-1공구)_04.구조물공 4" xfId="41775"/>
    <cellStyle name="_적격(화산) _포장공(1-1공구)_04.구조물공 5" xfId="41776"/>
    <cellStyle name="_적격(화산) _포장공(1-1공구)_04.구조물공 6" xfId="41777"/>
    <cellStyle name="_적격(화산) _포장공(1-1공구)_04.구조물공 7" xfId="41778"/>
    <cellStyle name="_적격(화산) _포장공(1-1공구)_04.구조물공 8" xfId="41779"/>
    <cellStyle name="_적격(화산) _포장공(1-1공구)_사본 - 05.포장공" xfId="8646"/>
    <cellStyle name="_적격(화산) _포장공(1-1공구)_사본 - 05.포장공 2" xfId="41780"/>
    <cellStyle name="_적격(화산) _포장공(1-1공구)_사본 - 05.포장공 3" xfId="41781"/>
    <cellStyle name="_적격(화산) _포장공(1-1공구)_사본 - 05.포장공 4" xfId="41782"/>
    <cellStyle name="_적격(화산) _포장공(1-1공구)_사본 - 05.포장공 5" xfId="41783"/>
    <cellStyle name="_적격(화산) _포장공(1-1공구)_사본 - 05.포장공 6" xfId="41784"/>
    <cellStyle name="_적격(화산) _포장공(1-1공구)_사본 - 05.포장공 7" xfId="41785"/>
    <cellStyle name="_적격(화산) _포장공(1-1공구)_사본 - 05.포장공 8" xfId="41786"/>
    <cellStyle name="_적격(화산) _포장공(1-1공구)_포장공BOQ" xfId="8647"/>
    <cellStyle name="_적격(화산) _포장공(1-1공구)_포장공BOQ 2" xfId="41787"/>
    <cellStyle name="_적격(화산) _포장공(1-1공구)_포장공BOQ 3" xfId="41788"/>
    <cellStyle name="_적격(화산) _포장공(1-1공구)_포장공BOQ 4" xfId="41789"/>
    <cellStyle name="_적격(화산) _포장공(1-1공구)_포장공BOQ 5" xfId="41790"/>
    <cellStyle name="_적격(화산) _포장공(1-1공구)_포장공BOQ 6" xfId="41791"/>
    <cellStyle name="_적격(화산) _포장공(1-1공구)_포장공BOQ 7" xfId="41792"/>
    <cellStyle name="_적격(화산) _포장공(1-1공구)_포장공BOQ 8" xfId="41793"/>
    <cellStyle name="_적격(화산) _포장공(1-1공구)_포장수량집계" xfId="8648"/>
    <cellStyle name="_적격(화산) _포장공(1-1공구)_포장수량집계 2" xfId="41794"/>
    <cellStyle name="_적격(화산) _포장공(1-1공구)_포장수량집계 3" xfId="41795"/>
    <cellStyle name="_적격(화산) _포장공(1-1공구)_포장수량집계 4" xfId="41796"/>
    <cellStyle name="_적격(화산) _포장공(1-1공구)_포장수량집계 5" xfId="41797"/>
    <cellStyle name="_적격(화산) _포장공(1-1공구)_포장수량집계 6" xfId="41798"/>
    <cellStyle name="_적격(화산) _포장공(1-1공구)_포장수량집계 7" xfId="41799"/>
    <cellStyle name="_적격(화산) _포장공(1-1공구)_포장수량집계 8" xfId="41800"/>
    <cellStyle name="_적격(화산) _플륨관신설(자문단)" xfId="41801"/>
    <cellStyle name="_적격(화산) _플륨관신설(자문단)_감독사무원반영" xfId="41802"/>
    <cellStyle name="_적격(화산) _플륨관신설(자문단)_감독사무원반영_방음벽수량산출(변경))" xfId="41803"/>
    <cellStyle name="_적격(화산) _플륨관신설(자문단)_감독사무원반영_부대공집계" xfId="41804"/>
    <cellStyle name="_적격(화산) _플륨관신설(자문단)_방음벽수량산출(변경))" xfId="41805"/>
    <cellStyle name="_적격(화산) _플륨관신설(자문단)_방음벽수량산출(변경))_방음벽수량산출(변경))" xfId="41806"/>
    <cellStyle name="_적격(화산) _플륨관신설(자문단)_방음벽수량산출(변경))_부대공집계" xfId="41807"/>
    <cellStyle name="_전체 (2)" xfId="8649"/>
    <cellStyle name="_전체구간집계표" xfId="8650"/>
    <cellStyle name="_전체구간집계표_마포_수량산출서" xfId="8651"/>
    <cellStyle name="_전체구간집계표_마포청소토목수량-03" xfId="8652"/>
    <cellStyle name="_전체구간집계표_마포청소토목수량-07" xfId="8653"/>
    <cellStyle name="_전체구간집계표_청소시설수량-02" xfId="8654"/>
    <cellStyle name="_전체분자재집계표" xfId="8655"/>
    <cellStyle name="_전체분자재집계표 2" xfId="41808"/>
    <cellStyle name="_전체분자재집계표_006_부대공(1BL)2" xfId="8656"/>
    <cellStyle name="_전체분자재집계표_01토공" xfId="8657"/>
    <cellStyle name="_전체분자재집계표_01토공(A-)" xfId="8658"/>
    <cellStyle name="_전체분자재집계표_05-가정배수관(WS)" xfId="41809"/>
    <cellStyle name="_전체분자재집계표_05-가정배수관(WS)_03-관부설공" xfId="41810"/>
    <cellStyle name="_전체분자재집계표_1-4.가시설공" xfId="41811"/>
    <cellStyle name="_전체분자재집계표_1-4.가시설공 2" xfId="41812"/>
    <cellStyle name="_전체분자재집계표_1-4.가시설공_1-4.가시설공" xfId="41813"/>
    <cellStyle name="_전체분자재집계표_1-4.가시설공_1-4.가시설공 2" xfId="41814"/>
    <cellStyle name="_전체분자재집계표_2.포장공(제1지구)" xfId="41815"/>
    <cellStyle name="_전체분자재집계표_2.포장공(제1지구) 2" xfId="41816"/>
    <cellStyle name="_전체분자재집계표_2.포장공(제1지구)_1-4.가시설공" xfId="41817"/>
    <cellStyle name="_전체분자재집계표_2.포장공(제1지구)_1-4.가시설공 2" xfId="41818"/>
    <cellStyle name="_전체분자재집계표_2.포장공(제1지구)_1-4.가시설공_1-4.가시설공" xfId="41819"/>
    <cellStyle name="_전체분자재집계표_2.포장공(제1지구)_1-4.가시설공_1-4.가시설공 2" xfId="41820"/>
    <cellStyle name="_전체분자재집계표_G-계산토공(관로)" xfId="8659"/>
    <cellStyle name="_전체분자재집계표_OS_3 관부설공1" xfId="41821"/>
    <cellStyle name="_전체분자재집계표_OS_3 관부설공1_3 관부설공" xfId="41822"/>
    <cellStyle name="_전체분자재집계표_OS_3 관부설공1_3 관부설공-1" xfId="41823"/>
    <cellStyle name="_전체분자재집계표_관로부(백신)" xfId="41824"/>
    <cellStyle name="_전체분자재집계표_금산제수량(전체최종)" xfId="8660"/>
    <cellStyle name="_전체분자재집계표_금산제수량(전체최종) 2" xfId="41825"/>
    <cellStyle name="_전체분자재집계표_금산제수량(전체최종)_006_부대공(1BL)2" xfId="8661"/>
    <cellStyle name="_전체분자재집계표_금산제수량(전체최종)_01토공" xfId="8662"/>
    <cellStyle name="_전체분자재집계표_금산제수량(전체최종)_01토공(A-)" xfId="8663"/>
    <cellStyle name="_전체분자재집계표_금산제수량(전체최종)_05-가정배수관(WS)" xfId="41826"/>
    <cellStyle name="_전체분자재집계표_금산제수량(전체최종)_05-가정배수관(WS)_03-관부설공" xfId="41827"/>
    <cellStyle name="_전체분자재집계표_금산제수량(전체최종)_1-4.가시설공" xfId="41828"/>
    <cellStyle name="_전체분자재집계표_금산제수량(전체최종)_1-4.가시설공 2" xfId="41829"/>
    <cellStyle name="_전체분자재집계표_금산제수량(전체최종)_1-4.가시설공_1-4.가시설공" xfId="41830"/>
    <cellStyle name="_전체분자재집계표_금산제수량(전체최종)_1-4.가시설공_1-4.가시설공 2" xfId="41831"/>
    <cellStyle name="_전체분자재집계표_금산제수량(전체최종)_2.포장공(제1지구)" xfId="41832"/>
    <cellStyle name="_전체분자재집계표_금산제수량(전체최종)_2.포장공(제1지구) 2" xfId="41833"/>
    <cellStyle name="_전체분자재집계표_금산제수량(전체최종)_2.포장공(제1지구)_1-4.가시설공" xfId="41834"/>
    <cellStyle name="_전체분자재집계표_금산제수량(전체최종)_2.포장공(제1지구)_1-4.가시설공 2" xfId="41835"/>
    <cellStyle name="_전체분자재집계표_금산제수량(전체최종)_2.포장공(제1지구)_1-4.가시설공_1-4.가시설공" xfId="41836"/>
    <cellStyle name="_전체분자재집계표_금산제수량(전체최종)_2.포장공(제1지구)_1-4.가시설공_1-4.가시설공 2" xfId="41837"/>
    <cellStyle name="_전체분자재집계표_금산제수량(전체최종)_G-계산토공(관로)" xfId="8664"/>
    <cellStyle name="_전체분자재집계표_금산제수량(전체최종)_OS_3 관부설공1" xfId="41838"/>
    <cellStyle name="_전체분자재집계표_금산제수량(전체최종)_OS_3 관부설공1_3 관부설공" xfId="41839"/>
    <cellStyle name="_전체분자재집계표_금산제수량(전체최종)_OS_3 관부설공1_3 관부설공-1" xfId="41840"/>
    <cellStyle name="_전체분자재집계표_금산제수량(전체최종)_관로부(백신)" xfId="41841"/>
    <cellStyle name="_전체분자재집계표_금산제수량(전체최종)_수량산출서(가담2리)" xfId="8665"/>
    <cellStyle name="_전체분자재집계표_금산제수량(전체최종)_수량산출서(가담2리)_006_부대공(1BL)2" xfId="8666"/>
    <cellStyle name="_전체분자재집계표_금산제수량(전체최종)_수량산출서(가담2리)_수량산출서(가담2리)" xfId="8667"/>
    <cellStyle name="_전체분자재집계표_금산제수량(전체최종)_수량산출서(가담2리)_수량산출서(가담2리)_006_부대공(1BL)2" xfId="8668"/>
    <cellStyle name="_전체분자재집계표_금산제수량(전체최종)_수량산출서(가담2리)_수량산출서(가담2리)_오수본관수량산출(가담2)" xfId="8669"/>
    <cellStyle name="_전체분자재집계표_금산제수량(전체최종)_수량산출서(가담2리)_수량산출서(가담2리)_오수본관수량산출(가담2)_006_부대공(1BL)2" xfId="8670"/>
    <cellStyle name="_전체분자재집계표_금산제수량(전체최종)_수량산출서(곡교리)" xfId="8671"/>
    <cellStyle name="_전체분자재집계표_금산제수량(전체최종)_수량산출서(곡교리)_006_부대공(1BL)2" xfId="8672"/>
    <cellStyle name="_전체분자재집계표_금산제수량(전체최종)_수량산출서(곡교리)_수량산출서(가담2리)" xfId="8673"/>
    <cellStyle name="_전체분자재집계표_금산제수량(전체최종)_수량산출서(곡교리)_수량산출서(가담2리)_006_부대공(1BL)2" xfId="8674"/>
    <cellStyle name="_전체분자재집계표_금산제수량(전체최종)_수량산출서(곡교리)_수량산출서(가담2리)_오수본관수량산출(가담2)" xfId="8675"/>
    <cellStyle name="_전체분자재집계표_금산제수량(전체최종)_수량산출서(곡교리)_수량산출서(가담2리)_오수본관수량산출(가담2)_006_부대공(1BL)2" xfId="8676"/>
    <cellStyle name="_전체분자재집계표_금산제수량(전체최종)_오수본관수량산출(가담2)" xfId="8677"/>
    <cellStyle name="_전체분자재집계표_금산제수량(전체최종)_오수본관수량산출(가담2)_006_부대공(1BL)2" xfId="8678"/>
    <cellStyle name="_전체분자재집계표_금산제수량(전체최종)_우수3_관부설공●" xfId="41842"/>
    <cellStyle name="_전체분자재집계표_금산제수량(전체최종)_우수3_관부설공●_03-관부설공" xfId="41843"/>
    <cellStyle name="_전체분자재집계표_금산제수량(전체최종)_운반비" xfId="8679"/>
    <cellStyle name="_전체분자재집계표_금산제수량(전체최종)_운반비_총괄자재" xfId="8680"/>
    <cellStyle name="_전체분자재집계표_금산제수량(전체최종)_취수시설" xfId="41844"/>
    <cellStyle name="_전체분자재집계표_금산제수량(전체최종)_토공(3지구)" xfId="8681"/>
    <cellStyle name="_전체분자재집계표_금산제수량(전체최종)_토공(3지구)_01토공" xfId="8682"/>
    <cellStyle name="_전체분자재집계표_금산제수량(전체최종)_토공(3지구)_01토공(A-)" xfId="8683"/>
    <cellStyle name="_전체분자재집계표_금산제수량(전체최종)_토공(3지구)_G-계산토공(관로)" xfId="8684"/>
    <cellStyle name="_전체분자재집계표_금산제수량(전체최종)_토공(3지구)_운반비" xfId="8685"/>
    <cellStyle name="_전체분자재집계표_금산제수량(전체최종)_토공(3지구)_운반비_총괄자재" xfId="8686"/>
    <cellStyle name="_전체분자재집계표_금산제수량(전체최종)_토공(3지구)_토공(4지구)" xfId="8687"/>
    <cellStyle name="_전체분자재집계표_금산제수량(전체최종)_토공(3지구)_토공(4지구)_01토공" xfId="8688"/>
    <cellStyle name="_전체분자재집계표_금산제수량(전체최종)_토공(3지구)_토공(4지구)_01토공(A-)" xfId="8689"/>
    <cellStyle name="_전체분자재집계표_금산제수량(전체최종)_토공(3지구)_토공(4지구)_G-계산토공(관로)" xfId="8690"/>
    <cellStyle name="_전체분자재집계표_금산제수량(전체최종)_토공(3지구)_토공(4지구)_운반비" xfId="8691"/>
    <cellStyle name="_전체분자재집계표_금산제수량(전체최종)_토공(3지구)_토공(4지구)_운반비_총괄자재" xfId="8692"/>
    <cellStyle name="_전체분자재집계표_금산제수량(전체최종)_토공(3지구)_토공(4지구)_토공(4지구)" xfId="8693"/>
    <cellStyle name="_전체분자재집계표_금산제수량(전체최종)_토공(3지구)_토공(4지구)_토공(4지구)_01토공" xfId="8694"/>
    <cellStyle name="_전체분자재집계표_금산제수량(전체최종)_토공(3지구)_토공(4지구)_토공(4지구)_01토공(A-)" xfId="8695"/>
    <cellStyle name="_전체분자재집계표_금산제수량(전체최종)_토공(3지구)_토공(4지구)_토공(4지구)_G-계산토공(관로)" xfId="8696"/>
    <cellStyle name="_전체분자재집계표_금산제수량(전체최종)_토공(3지구)_토공(4지구)_토공(4지구)_운반비" xfId="8697"/>
    <cellStyle name="_전체분자재집계표_금산제수량(전체최종)_토공(3지구)_토공(4지구)_토공(4지구)_운반비_총괄자재" xfId="8698"/>
    <cellStyle name="_전체분자재집계표_금산제수량(전체최종)_토공(3지구)_토공(4지구)_토공(4지구)_토공-B" xfId="8699"/>
    <cellStyle name="_전체분자재집계표_금산제수량(전체최종)_토공(3지구)_토공(4지구)_토공-B" xfId="8700"/>
    <cellStyle name="_전체분자재집계표_금산제수량(전체최종)_토공(3지구)_토공-B" xfId="8701"/>
    <cellStyle name="_전체분자재집계표_금산제수량(전체최종)_토공(4지구)" xfId="8702"/>
    <cellStyle name="_전체분자재집계표_금산제수량(전체최종)_토공(4지구)_01토공" xfId="8703"/>
    <cellStyle name="_전체분자재집계표_금산제수량(전체최종)_토공(4지구)_01토공(A-)" xfId="8704"/>
    <cellStyle name="_전체분자재집계표_금산제수량(전체최종)_토공(4지구)_G-계산토공(관로)" xfId="8705"/>
    <cellStyle name="_전체분자재집계표_금산제수량(전체최종)_토공(4지구)_운반비" xfId="8706"/>
    <cellStyle name="_전체분자재집계표_금산제수량(전체최종)_토공(4지구)_운반비_총괄자재" xfId="8707"/>
    <cellStyle name="_전체분자재집계표_금산제수량(전체최종)_토공(4지구)_토공(4지구)" xfId="8708"/>
    <cellStyle name="_전체분자재집계표_금산제수량(전체최종)_토공(4지구)_토공(4지구)_01토공" xfId="8709"/>
    <cellStyle name="_전체분자재집계표_금산제수량(전체최종)_토공(4지구)_토공(4지구)_01토공(A-)" xfId="8710"/>
    <cellStyle name="_전체분자재집계표_금산제수량(전체최종)_토공(4지구)_토공(4지구)_G-계산토공(관로)" xfId="8711"/>
    <cellStyle name="_전체분자재집계표_금산제수량(전체최종)_토공(4지구)_토공(4지구)_운반비" xfId="8712"/>
    <cellStyle name="_전체분자재집계표_금산제수량(전체최종)_토공(4지구)_토공(4지구)_운반비_총괄자재" xfId="8713"/>
    <cellStyle name="_전체분자재집계표_금산제수량(전체최종)_토공(4지구)_토공(4지구)_토공(3지구)" xfId="8714"/>
    <cellStyle name="_전체분자재집계표_금산제수량(전체최종)_토공(4지구)_토공(4지구)_토공(3지구)_01토공" xfId="8715"/>
    <cellStyle name="_전체분자재집계표_금산제수량(전체최종)_토공(4지구)_토공(4지구)_토공(3지구)_01토공(A-)" xfId="8716"/>
    <cellStyle name="_전체분자재집계표_금산제수량(전체최종)_토공(4지구)_토공(4지구)_토공(3지구)_G-계산토공(관로)" xfId="8717"/>
    <cellStyle name="_전체분자재집계표_금산제수량(전체최종)_토공(4지구)_토공(4지구)_토공(3지구)_운반비" xfId="8718"/>
    <cellStyle name="_전체분자재집계표_금산제수량(전체최종)_토공(4지구)_토공(4지구)_토공(3지구)_운반비_총괄자재" xfId="8719"/>
    <cellStyle name="_전체분자재집계표_금산제수량(전체최종)_토공(4지구)_토공(4지구)_토공(3지구)_토공(4지구)" xfId="8720"/>
    <cellStyle name="_전체분자재집계표_금산제수량(전체최종)_토공(4지구)_토공(4지구)_토공(3지구)_토공(4지구)_01토공" xfId="8721"/>
    <cellStyle name="_전체분자재집계표_금산제수량(전체최종)_토공(4지구)_토공(4지구)_토공(3지구)_토공(4지구)_01토공(A-)" xfId="8722"/>
    <cellStyle name="_전체분자재집계표_금산제수량(전체최종)_토공(4지구)_토공(4지구)_토공(3지구)_토공(4지구)_G-계산토공(관로)" xfId="8723"/>
    <cellStyle name="_전체분자재집계표_금산제수량(전체최종)_토공(4지구)_토공(4지구)_토공(3지구)_토공(4지구)_운반비" xfId="8724"/>
    <cellStyle name="_전체분자재집계표_금산제수량(전체최종)_토공(4지구)_토공(4지구)_토공(3지구)_토공(4지구)_운반비_총괄자재" xfId="8725"/>
    <cellStyle name="_전체분자재집계표_금산제수량(전체최종)_토공(4지구)_토공(4지구)_토공(3지구)_토공(4지구)_토공(4지구)" xfId="8726"/>
    <cellStyle name="_전체분자재집계표_금산제수량(전체최종)_토공(4지구)_토공(4지구)_토공(3지구)_토공(4지구)_토공(4지구)_01토공" xfId="8727"/>
    <cellStyle name="_전체분자재집계표_금산제수량(전체최종)_토공(4지구)_토공(4지구)_토공(3지구)_토공(4지구)_토공(4지구)_01토공(A-)" xfId="8728"/>
    <cellStyle name="_전체분자재집계표_금산제수량(전체최종)_토공(4지구)_토공(4지구)_토공(3지구)_토공(4지구)_토공(4지구)_G-계산토공(관로)" xfId="8729"/>
    <cellStyle name="_전체분자재집계표_금산제수량(전체최종)_토공(4지구)_토공(4지구)_토공(3지구)_토공(4지구)_토공(4지구)_운반비" xfId="8730"/>
    <cellStyle name="_전체분자재집계표_금산제수량(전체최종)_토공(4지구)_토공(4지구)_토공(3지구)_토공(4지구)_토공(4지구)_운반비_총괄자재" xfId="8731"/>
    <cellStyle name="_전체분자재집계표_금산제수량(전체최종)_토공(4지구)_토공(4지구)_토공(3지구)_토공(4지구)_토공(4지구)_토공-B" xfId="8732"/>
    <cellStyle name="_전체분자재집계표_금산제수량(전체최종)_토공(4지구)_토공(4지구)_토공(3지구)_토공(4지구)_토공-B" xfId="8733"/>
    <cellStyle name="_전체분자재집계표_금산제수량(전체최종)_토공(4지구)_토공(4지구)_토공(3지구)_토공-B" xfId="8734"/>
    <cellStyle name="_전체분자재집계표_금산제수량(전체최종)_토공(4지구)_토공(4지구)_토공(4지구)" xfId="8735"/>
    <cellStyle name="_전체분자재집계표_금산제수량(전체최종)_토공(4지구)_토공(4지구)_토공(4지구)_01토공" xfId="8736"/>
    <cellStyle name="_전체분자재집계표_금산제수량(전체최종)_토공(4지구)_토공(4지구)_토공(4지구)_01토공(A-)" xfId="8737"/>
    <cellStyle name="_전체분자재집계표_금산제수량(전체최종)_토공(4지구)_토공(4지구)_토공(4지구)_G-계산토공(관로)" xfId="8738"/>
    <cellStyle name="_전체분자재집계표_금산제수량(전체최종)_토공(4지구)_토공(4지구)_토공(4지구)_운반비" xfId="8739"/>
    <cellStyle name="_전체분자재집계표_금산제수량(전체최종)_토공(4지구)_토공(4지구)_토공(4지구)_운반비_총괄자재" xfId="8740"/>
    <cellStyle name="_전체분자재집계표_금산제수량(전체최종)_토공(4지구)_토공(4지구)_토공(4지구)_토공-B" xfId="8741"/>
    <cellStyle name="_전체분자재집계표_금산제수량(전체최종)_토공(4지구)_토공(4지구)_토공-B" xfId="8742"/>
    <cellStyle name="_전체분자재집계표_금산제수량(전체최종)_토공(4지구)_토공-B" xfId="8743"/>
    <cellStyle name="_전체분자재집계표_금산제수량(전체최종)_토공-B" xfId="8744"/>
    <cellStyle name="_전체분자재집계표_금산제수량(전체최종)_토적계산서" xfId="41845"/>
    <cellStyle name="_전체분자재집계표_수량산출서(가담2리)" xfId="8745"/>
    <cellStyle name="_전체분자재집계표_수량산출서(가담2리)_006_부대공(1BL)2" xfId="8746"/>
    <cellStyle name="_전체분자재집계표_수량산출서(가담2리)_수량산출서(가담2리)" xfId="8747"/>
    <cellStyle name="_전체분자재집계표_수량산출서(가담2리)_수량산출서(가담2리)_006_부대공(1BL)2" xfId="8748"/>
    <cellStyle name="_전체분자재집계표_수량산출서(가담2리)_수량산출서(가담2리)_오수본관수량산출(가담2)" xfId="8749"/>
    <cellStyle name="_전체분자재집계표_수량산출서(가담2리)_수량산출서(가담2리)_오수본관수량산출(가담2)_006_부대공(1BL)2" xfId="8750"/>
    <cellStyle name="_전체분자재집계표_수량산출서(곡교리)" xfId="8751"/>
    <cellStyle name="_전체분자재집계표_수량산출서(곡교리)_006_부대공(1BL)2" xfId="8752"/>
    <cellStyle name="_전체분자재집계표_수량산출서(곡교리)_수량산출서(가담2리)" xfId="8753"/>
    <cellStyle name="_전체분자재집계표_수량산출서(곡교리)_수량산출서(가담2리)_006_부대공(1BL)2" xfId="8754"/>
    <cellStyle name="_전체분자재집계표_수량산출서(곡교리)_수량산출서(가담2리)_오수본관수량산출(가담2)" xfId="8755"/>
    <cellStyle name="_전체분자재집계표_수량산출서(곡교리)_수량산출서(가담2리)_오수본관수량산출(가담2)_006_부대공(1BL)2" xfId="8756"/>
    <cellStyle name="_전체분자재집계표_오수본관수량산출(가담2)" xfId="8757"/>
    <cellStyle name="_전체분자재집계표_오수본관수량산출(가담2)_006_부대공(1BL)2" xfId="8758"/>
    <cellStyle name="_전체분자재집계표_우수3_관부설공●" xfId="41846"/>
    <cellStyle name="_전체분자재집계표_우수3_관부설공●_03-관부설공" xfId="41847"/>
    <cellStyle name="_전체분자재집계표_운반비" xfId="8759"/>
    <cellStyle name="_전체분자재집계표_운반비_총괄자재" xfId="8760"/>
    <cellStyle name="_전체분자재집계표_취수시설" xfId="41848"/>
    <cellStyle name="_전체분자재집계표_토공(3지구)" xfId="8761"/>
    <cellStyle name="_전체분자재집계표_토공(3지구)_01토공" xfId="8762"/>
    <cellStyle name="_전체분자재집계표_토공(3지구)_01토공(A-)" xfId="8763"/>
    <cellStyle name="_전체분자재집계표_토공(3지구)_G-계산토공(관로)" xfId="8764"/>
    <cellStyle name="_전체분자재집계표_토공(3지구)_운반비" xfId="8765"/>
    <cellStyle name="_전체분자재집계표_토공(3지구)_운반비_총괄자재" xfId="8766"/>
    <cellStyle name="_전체분자재집계표_토공(3지구)_토공(4지구)" xfId="8767"/>
    <cellStyle name="_전체분자재집계표_토공(3지구)_토공(4지구)_01토공" xfId="8768"/>
    <cellStyle name="_전체분자재집계표_토공(3지구)_토공(4지구)_01토공(A-)" xfId="8769"/>
    <cellStyle name="_전체분자재집계표_토공(3지구)_토공(4지구)_G-계산토공(관로)" xfId="8770"/>
    <cellStyle name="_전체분자재집계표_토공(3지구)_토공(4지구)_운반비" xfId="8771"/>
    <cellStyle name="_전체분자재집계표_토공(3지구)_토공(4지구)_운반비_총괄자재" xfId="8772"/>
    <cellStyle name="_전체분자재집계표_토공(3지구)_토공(4지구)_토공(4지구)" xfId="8773"/>
    <cellStyle name="_전체분자재집계표_토공(3지구)_토공(4지구)_토공(4지구)_01토공" xfId="8774"/>
    <cellStyle name="_전체분자재집계표_토공(3지구)_토공(4지구)_토공(4지구)_01토공(A-)" xfId="8775"/>
    <cellStyle name="_전체분자재집계표_토공(3지구)_토공(4지구)_토공(4지구)_G-계산토공(관로)" xfId="8776"/>
    <cellStyle name="_전체분자재집계표_토공(3지구)_토공(4지구)_토공(4지구)_운반비" xfId="8777"/>
    <cellStyle name="_전체분자재집계표_토공(3지구)_토공(4지구)_토공(4지구)_운반비_총괄자재" xfId="8778"/>
    <cellStyle name="_전체분자재집계표_토공(3지구)_토공(4지구)_토공(4지구)_토공-B" xfId="8779"/>
    <cellStyle name="_전체분자재집계표_토공(3지구)_토공(4지구)_토공-B" xfId="8780"/>
    <cellStyle name="_전체분자재집계표_토공(3지구)_토공-B" xfId="8781"/>
    <cellStyle name="_전체분자재집계표_토공(4지구)" xfId="8782"/>
    <cellStyle name="_전체분자재집계표_토공(4지구)_01토공" xfId="8783"/>
    <cellStyle name="_전체분자재집계표_토공(4지구)_01토공(A-)" xfId="8784"/>
    <cellStyle name="_전체분자재집계표_토공(4지구)_G-계산토공(관로)" xfId="8785"/>
    <cellStyle name="_전체분자재집계표_토공(4지구)_운반비" xfId="8786"/>
    <cellStyle name="_전체분자재집계표_토공(4지구)_운반비_총괄자재" xfId="8787"/>
    <cellStyle name="_전체분자재집계표_토공(4지구)_토공(4지구)" xfId="8788"/>
    <cellStyle name="_전체분자재집계표_토공(4지구)_토공(4지구)_01토공" xfId="8789"/>
    <cellStyle name="_전체분자재집계표_토공(4지구)_토공(4지구)_01토공(A-)" xfId="8790"/>
    <cellStyle name="_전체분자재집계표_토공(4지구)_토공(4지구)_G-계산토공(관로)" xfId="8791"/>
    <cellStyle name="_전체분자재집계표_토공(4지구)_토공(4지구)_운반비" xfId="8792"/>
    <cellStyle name="_전체분자재집계표_토공(4지구)_토공(4지구)_운반비_총괄자재" xfId="8793"/>
    <cellStyle name="_전체분자재집계표_토공(4지구)_토공(4지구)_토공(3지구)" xfId="8794"/>
    <cellStyle name="_전체분자재집계표_토공(4지구)_토공(4지구)_토공(3지구)_01토공" xfId="8795"/>
    <cellStyle name="_전체분자재집계표_토공(4지구)_토공(4지구)_토공(3지구)_01토공(A-)" xfId="8796"/>
    <cellStyle name="_전체분자재집계표_토공(4지구)_토공(4지구)_토공(3지구)_G-계산토공(관로)" xfId="8797"/>
    <cellStyle name="_전체분자재집계표_토공(4지구)_토공(4지구)_토공(3지구)_운반비" xfId="8798"/>
    <cellStyle name="_전체분자재집계표_토공(4지구)_토공(4지구)_토공(3지구)_운반비_총괄자재" xfId="8799"/>
    <cellStyle name="_전체분자재집계표_토공(4지구)_토공(4지구)_토공(3지구)_토공(4지구)" xfId="8800"/>
    <cellStyle name="_전체분자재집계표_토공(4지구)_토공(4지구)_토공(3지구)_토공(4지구)_01토공" xfId="8801"/>
    <cellStyle name="_전체분자재집계표_토공(4지구)_토공(4지구)_토공(3지구)_토공(4지구)_01토공(A-)" xfId="8802"/>
    <cellStyle name="_전체분자재집계표_토공(4지구)_토공(4지구)_토공(3지구)_토공(4지구)_G-계산토공(관로)" xfId="8803"/>
    <cellStyle name="_전체분자재집계표_토공(4지구)_토공(4지구)_토공(3지구)_토공(4지구)_운반비" xfId="8804"/>
    <cellStyle name="_전체분자재집계표_토공(4지구)_토공(4지구)_토공(3지구)_토공(4지구)_운반비_총괄자재" xfId="8805"/>
    <cellStyle name="_전체분자재집계표_토공(4지구)_토공(4지구)_토공(3지구)_토공(4지구)_토공(4지구)" xfId="8806"/>
    <cellStyle name="_전체분자재집계표_토공(4지구)_토공(4지구)_토공(3지구)_토공(4지구)_토공(4지구)_01토공" xfId="8807"/>
    <cellStyle name="_전체분자재집계표_토공(4지구)_토공(4지구)_토공(3지구)_토공(4지구)_토공(4지구)_01토공(A-)" xfId="8808"/>
    <cellStyle name="_전체분자재집계표_토공(4지구)_토공(4지구)_토공(3지구)_토공(4지구)_토공(4지구)_G-계산토공(관로)" xfId="8809"/>
    <cellStyle name="_전체분자재집계표_토공(4지구)_토공(4지구)_토공(3지구)_토공(4지구)_토공(4지구)_운반비" xfId="8810"/>
    <cellStyle name="_전체분자재집계표_토공(4지구)_토공(4지구)_토공(3지구)_토공(4지구)_토공(4지구)_운반비_총괄자재" xfId="8811"/>
    <cellStyle name="_전체분자재집계표_토공(4지구)_토공(4지구)_토공(3지구)_토공(4지구)_토공(4지구)_토공-B" xfId="8812"/>
    <cellStyle name="_전체분자재집계표_토공(4지구)_토공(4지구)_토공(3지구)_토공(4지구)_토공-B" xfId="8813"/>
    <cellStyle name="_전체분자재집계표_토공(4지구)_토공(4지구)_토공(3지구)_토공-B" xfId="8814"/>
    <cellStyle name="_전체분자재집계표_토공(4지구)_토공(4지구)_토공(4지구)" xfId="8815"/>
    <cellStyle name="_전체분자재집계표_토공(4지구)_토공(4지구)_토공(4지구)_01토공" xfId="8816"/>
    <cellStyle name="_전체분자재집계표_토공(4지구)_토공(4지구)_토공(4지구)_01토공(A-)" xfId="8817"/>
    <cellStyle name="_전체분자재집계표_토공(4지구)_토공(4지구)_토공(4지구)_G-계산토공(관로)" xfId="8818"/>
    <cellStyle name="_전체분자재집계표_토공(4지구)_토공(4지구)_토공(4지구)_운반비" xfId="8819"/>
    <cellStyle name="_전체분자재집계표_토공(4지구)_토공(4지구)_토공(4지구)_운반비_총괄자재" xfId="8820"/>
    <cellStyle name="_전체분자재집계표_토공(4지구)_토공(4지구)_토공(4지구)_토공-B" xfId="8821"/>
    <cellStyle name="_전체분자재집계표_토공(4지구)_토공(4지구)_토공-B" xfId="8822"/>
    <cellStyle name="_전체분자재집계표_토공(4지구)_토공-B" xfId="8823"/>
    <cellStyle name="_전체분자재집계표_토공-B" xfId="8824"/>
    <cellStyle name="_전체분자재집계표_토적계산서" xfId="41849"/>
    <cellStyle name="_절사수량및내역" xfId="41850"/>
    <cellStyle name="_절성경계슬라브" xfId="41851"/>
    <cellStyle name="_절토부점검로(여건보고)" xfId="41852"/>
    <cellStyle name="_접합부토공" xfId="41853"/>
    <cellStyle name="_제1중계펌프장" xfId="8825"/>
    <cellStyle name="_조감도" xfId="41854"/>
    <cellStyle name="_조경" xfId="41855"/>
    <cellStyle name="_중계펌프장" xfId="8826"/>
    <cellStyle name="_중계펌프장수량산출" xfId="8827"/>
    <cellStyle name="_중기단가" xfId="41856"/>
    <cellStyle name="_중분대종배수관현황" xfId="41857"/>
    <cellStyle name="_지급자재(수식확인)" xfId="41858"/>
    <cellStyle name="_지례면" xfId="41859"/>
    <cellStyle name="_지선관로" xfId="41860"/>
    <cellStyle name="_지선관로_가시설" xfId="41861"/>
    <cellStyle name="_지선관로_가시설_4.가시설공(3블럭신설오수)" xfId="41862"/>
    <cellStyle name="_지선관로_가시설_4.가시설공(4블럭신설오수)" xfId="41863"/>
    <cellStyle name="_지선관로_가시설_가시설(1구역)" xfId="41864"/>
    <cellStyle name="_지장물보호공(간선)" xfId="41865"/>
    <cellStyle name="_지장물보호공(지선)" xfId="41866"/>
    <cellStyle name="_지정과제1분기실적(확정990408)" xfId="8828"/>
    <cellStyle name="_지정과제1분기실적(확정990408) 10" xfId="41867"/>
    <cellStyle name="_지정과제1분기실적(확정990408) 11" xfId="41868"/>
    <cellStyle name="_지정과제1분기실적(확정990408) 12" xfId="41869"/>
    <cellStyle name="_지정과제1분기실적(확정990408) 13" xfId="41870"/>
    <cellStyle name="_지정과제1분기실적(확정990408) 14" xfId="41871"/>
    <cellStyle name="_지정과제1분기실적(확정990408) 15" xfId="41872"/>
    <cellStyle name="_지정과제1분기실적(확정990408) 2" xfId="41873"/>
    <cellStyle name="_지정과제1분기실적(확정990408) 3" xfId="41874"/>
    <cellStyle name="_지정과제1분기실적(확정990408) 4" xfId="41875"/>
    <cellStyle name="_지정과제1분기실적(확정990408) 5" xfId="41876"/>
    <cellStyle name="_지정과제1분기실적(확정990408) 6" xfId="41877"/>
    <cellStyle name="_지정과제1분기실적(확정990408) 7" xfId="41878"/>
    <cellStyle name="_지정과제1분기실적(확정990408) 8" xfId="41879"/>
    <cellStyle name="_지정과제1분기실적(확정990408) 9" xfId="41880"/>
    <cellStyle name="_지정과제1분기실적(확정990408)_1" xfId="8829"/>
    <cellStyle name="_지정과제2차심의list" xfId="8830"/>
    <cellStyle name="_지정과제2차심의list_1" xfId="8831"/>
    <cellStyle name="_지정과제2차심의list_2" xfId="8832"/>
    <cellStyle name="_지정과제2차심의list_2 10" xfId="41881"/>
    <cellStyle name="_지정과제2차심의list_2 11" xfId="41882"/>
    <cellStyle name="_지정과제2차심의list_2 12" xfId="41883"/>
    <cellStyle name="_지정과제2차심의list_2 13" xfId="41884"/>
    <cellStyle name="_지정과제2차심의list_2 14" xfId="41885"/>
    <cellStyle name="_지정과제2차심의list_2 15" xfId="41886"/>
    <cellStyle name="_지정과제2차심의list_2 2" xfId="41887"/>
    <cellStyle name="_지정과제2차심의list_2 3" xfId="41888"/>
    <cellStyle name="_지정과제2차심의list_2 4" xfId="41889"/>
    <cellStyle name="_지정과제2차심의list_2 5" xfId="41890"/>
    <cellStyle name="_지정과제2차심의list_2 6" xfId="41891"/>
    <cellStyle name="_지정과제2차심의list_2 7" xfId="41892"/>
    <cellStyle name="_지정과제2차심의list_2 8" xfId="41893"/>
    <cellStyle name="_지정과제2차심의list_2 9" xfId="41894"/>
    <cellStyle name="_지정과제2차심의결과" xfId="8833"/>
    <cellStyle name="_지정과제2차심의결과 10" xfId="41895"/>
    <cellStyle name="_지정과제2차심의결과 11" xfId="41896"/>
    <cellStyle name="_지정과제2차심의결과 12" xfId="41897"/>
    <cellStyle name="_지정과제2차심의결과 13" xfId="41898"/>
    <cellStyle name="_지정과제2차심의결과 14" xfId="41899"/>
    <cellStyle name="_지정과제2차심의결과 15" xfId="41900"/>
    <cellStyle name="_지정과제2차심의결과 2" xfId="41901"/>
    <cellStyle name="_지정과제2차심의결과 3" xfId="41902"/>
    <cellStyle name="_지정과제2차심의결과 4" xfId="41903"/>
    <cellStyle name="_지정과제2차심의결과 5" xfId="41904"/>
    <cellStyle name="_지정과제2차심의결과 6" xfId="41905"/>
    <cellStyle name="_지정과제2차심의결과 7" xfId="41906"/>
    <cellStyle name="_지정과제2차심의결과 8" xfId="41907"/>
    <cellStyle name="_지정과제2차심의결과 9" xfId="41908"/>
    <cellStyle name="_지정과제2차심의결과(금액조정후최종)" xfId="8834"/>
    <cellStyle name="_지정과제2차심의결과(금액조정후최종) 10" xfId="41909"/>
    <cellStyle name="_지정과제2차심의결과(금액조정후최종) 11" xfId="41910"/>
    <cellStyle name="_지정과제2차심의결과(금액조정후최종) 12" xfId="41911"/>
    <cellStyle name="_지정과제2차심의결과(금액조정후최종) 13" xfId="41912"/>
    <cellStyle name="_지정과제2차심의결과(금액조정후최종) 14" xfId="41913"/>
    <cellStyle name="_지정과제2차심의결과(금액조정후최종) 15" xfId="41914"/>
    <cellStyle name="_지정과제2차심의결과(금액조정후최종) 2" xfId="41915"/>
    <cellStyle name="_지정과제2차심의결과(금액조정후최종) 3" xfId="41916"/>
    <cellStyle name="_지정과제2차심의결과(금액조정후최종) 4" xfId="41917"/>
    <cellStyle name="_지정과제2차심의결과(금액조정후최종) 5" xfId="41918"/>
    <cellStyle name="_지정과제2차심의결과(금액조정후최종) 6" xfId="41919"/>
    <cellStyle name="_지정과제2차심의결과(금액조정후최종) 7" xfId="41920"/>
    <cellStyle name="_지정과제2차심의결과(금액조정후최종) 8" xfId="41921"/>
    <cellStyle name="_지정과제2차심의결과(금액조정후최종) 9" xfId="41922"/>
    <cellStyle name="_지정과제2차심의결과(금액조정후최종)_1" xfId="8835"/>
    <cellStyle name="_지정과제2차심의결과(금액조정후최종)_1_경영개선실적보고(전주공장)" xfId="8836"/>
    <cellStyle name="_지정과제2차심의결과(금액조정후최종)_1_별첨1_2" xfId="8837"/>
    <cellStyle name="_지정과제2차심의결과(금액조정후최종)_1_별첨1_2 10" xfId="41923"/>
    <cellStyle name="_지정과제2차심의결과(금액조정후최종)_1_별첨1_2 11" xfId="41924"/>
    <cellStyle name="_지정과제2차심의결과(금액조정후최종)_1_별첨1_2 12" xfId="41925"/>
    <cellStyle name="_지정과제2차심의결과(금액조정후최종)_1_별첨1_2 13" xfId="41926"/>
    <cellStyle name="_지정과제2차심의결과(금액조정후최종)_1_별첨1_2 14" xfId="41927"/>
    <cellStyle name="_지정과제2차심의결과(금액조정후최종)_1_별첨1_2 15" xfId="41928"/>
    <cellStyle name="_지정과제2차심의결과(금액조정후최종)_1_별첨1_2 2" xfId="41929"/>
    <cellStyle name="_지정과제2차심의결과(금액조정후최종)_1_별첨1_2 3" xfId="41930"/>
    <cellStyle name="_지정과제2차심의결과(금액조정후최종)_1_별첨1_2 4" xfId="41931"/>
    <cellStyle name="_지정과제2차심의결과(금액조정후최종)_1_별첨1_2 5" xfId="41932"/>
    <cellStyle name="_지정과제2차심의결과(금액조정후최종)_1_별첨1_2 6" xfId="41933"/>
    <cellStyle name="_지정과제2차심의결과(금액조정후최종)_1_별첨1_2 7" xfId="41934"/>
    <cellStyle name="_지정과제2차심의결과(금액조정후최종)_1_별첨1_2 8" xfId="41935"/>
    <cellStyle name="_지정과제2차심의결과(금액조정후최종)_1_별첨1_2 9" xfId="41936"/>
    <cellStyle name="_지정과제2차심의결과(금액조정후최종)_1_제안과제집계표(공장전체)" xfId="8838"/>
    <cellStyle name="_지정과제2차심의결과(금액조정후최종)_경영개선실적보고(전주공장)" xfId="8839"/>
    <cellStyle name="_지정과제2차심의결과(금액조정후최종)_경영개선실적보고(전주공장) 10" xfId="41937"/>
    <cellStyle name="_지정과제2차심의결과(금액조정후최종)_경영개선실적보고(전주공장) 11" xfId="41938"/>
    <cellStyle name="_지정과제2차심의결과(금액조정후최종)_경영개선실적보고(전주공장) 12" xfId="41939"/>
    <cellStyle name="_지정과제2차심의결과(금액조정후최종)_경영개선실적보고(전주공장) 13" xfId="41940"/>
    <cellStyle name="_지정과제2차심의결과(금액조정후최종)_경영개선실적보고(전주공장) 14" xfId="41941"/>
    <cellStyle name="_지정과제2차심의결과(금액조정후최종)_경영개선실적보고(전주공장) 15" xfId="41942"/>
    <cellStyle name="_지정과제2차심의결과(금액조정후최종)_경영개선실적보고(전주공장) 2" xfId="41943"/>
    <cellStyle name="_지정과제2차심의결과(금액조정후최종)_경영개선실적보고(전주공장) 3" xfId="41944"/>
    <cellStyle name="_지정과제2차심의결과(금액조정후최종)_경영개선실적보고(전주공장) 4" xfId="41945"/>
    <cellStyle name="_지정과제2차심의결과(금액조정후최종)_경영개선실적보고(전주공장) 5" xfId="41946"/>
    <cellStyle name="_지정과제2차심의결과(금액조정후최종)_경영개선실적보고(전주공장) 6" xfId="41947"/>
    <cellStyle name="_지정과제2차심의결과(금액조정후최종)_경영개선실적보고(전주공장) 7" xfId="41948"/>
    <cellStyle name="_지정과제2차심의결과(금액조정후최종)_경영개선실적보고(전주공장) 8" xfId="41949"/>
    <cellStyle name="_지정과제2차심의결과(금액조정후최종)_경영개선실적보고(전주공장) 9" xfId="41950"/>
    <cellStyle name="_지정과제2차심의결과(금액조정후최종)_별첨1_2" xfId="8840"/>
    <cellStyle name="_지정과제2차심의결과(금액조정후최종)_제안과제집계표(공장전체)" xfId="8841"/>
    <cellStyle name="_지정과제2차심의결과(금액조정후최종)_제안과제집계표(공장전체) 10" xfId="41951"/>
    <cellStyle name="_지정과제2차심의결과(금액조정후최종)_제안과제집계표(공장전체) 11" xfId="41952"/>
    <cellStyle name="_지정과제2차심의결과(금액조정후최종)_제안과제집계표(공장전체) 12" xfId="41953"/>
    <cellStyle name="_지정과제2차심의결과(금액조정후최종)_제안과제집계표(공장전체) 13" xfId="41954"/>
    <cellStyle name="_지정과제2차심의결과(금액조정후최종)_제안과제집계표(공장전체) 14" xfId="41955"/>
    <cellStyle name="_지정과제2차심의결과(금액조정후최종)_제안과제집계표(공장전체) 15" xfId="41956"/>
    <cellStyle name="_지정과제2차심의결과(금액조정후최종)_제안과제집계표(공장전체) 2" xfId="41957"/>
    <cellStyle name="_지정과제2차심의결과(금액조정후최종)_제안과제집계표(공장전체) 3" xfId="41958"/>
    <cellStyle name="_지정과제2차심의결과(금액조정후최종)_제안과제집계표(공장전체) 4" xfId="41959"/>
    <cellStyle name="_지정과제2차심의결과(금액조정후최종)_제안과제집계표(공장전체) 5" xfId="41960"/>
    <cellStyle name="_지정과제2차심의결과(금액조정후최종)_제안과제집계표(공장전체) 6" xfId="41961"/>
    <cellStyle name="_지정과제2차심의결과(금액조정후최종)_제안과제집계표(공장전체) 7" xfId="41962"/>
    <cellStyle name="_지정과제2차심의결과(금액조정후최종)_제안과제집계표(공장전체) 8" xfId="41963"/>
    <cellStyle name="_지정과제2차심의결과(금액조정후최종)_제안과제집계표(공장전체) 9" xfId="41964"/>
    <cellStyle name="_지정과제2차심의결과_1" xfId="8842"/>
    <cellStyle name="_지하차도 수량산출" xfId="8843"/>
    <cellStyle name="_지하차도 수량산출 2" xfId="8844"/>
    <cellStyle name="_지하차도 수량산출 3" xfId="41965"/>
    <cellStyle name="_지하차도 수량산출 4" xfId="41966"/>
    <cellStyle name="_지하차도 수량산출 5" xfId="41967"/>
    <cellStyle name="_지하차도 수량산출 6" xfId="41968"/>
    <cellStyle name="_지하차도 수량산출 7" xfId="41969"/>
    <cellStyle name="_지하차도 수량산출 8" xfId="41970"/>
    <cellStyle name="_지하차도 수량산출_날개벽" xfId="8845"/>
    <cellStyle name="_지하차도 수량산출_날개벽 2" xfId="8846"/>
    <cellStyle name="_지하차도 수량산출_날개벽 3" xfId="41971"/>
    <cellStyle name="_지하차도 수량산출_날개벽 4" xfId="41972"/>
    <cellStyle name="_지하차도 수량산출_날개벽 5" xfId="41973"/>
    <cellStyle name="_지하차도 수량산출_날개벽 6" xfId="41974"/>
    <cellStyle name="_지하차도 수량산출_날개벽 7" xfId="41975"/>
    <cellStyle name="_지하차도 수량산출_날개벽 8" xfId="41976"/>
    <cellStyle name="_진입도로공(고매)" xfId="8847"/>
    <cellStyle name="_집계" xfId="41977"/>
    <cellStyle name="_집수정토공" xfId="41978"/>
    <cellStyle name="_집수정토공_우수3_관부설공●" xfId="41979"/>
    <cellStyle name="_집수정토공_우수3_관부설공●_03-관부설공" xfId="41980"/>
    <cellStyle name="_집중관리(981231)" xfId="8848"/>
    <cellStyle name="_집중관리(981231)_1" xfId="8849"/>
    <cellStyle name="_집중관리(981231)_1 10" xfId="41981"/>
    <cellStyle name="_집중관리(981231)_1 11" xfId="41982"/>
    <cellStyle name="_집중관리(981231)_1 12" xfId="41983"/>
    <cellStyle name="_집중관리(981231)_1 13" xfId="41984"/>
    <cellStyle name="_집중관리(981231)_1 14" xfId="41985"/>
    <cellStyle name="_집중관리(981231)_1 15" xfId="41986"/>
    <cellStyle name="_집중관리(981231)_1 2" xfId="41987"/>
    <cellStyle name="_집중관리(981231)_1 3" xfId="41988"/>
    <cellStyle name="_집중관리(981231)_1 4" xfId="41989"/>
    <cellStyle name="_집중관리(981231)_1 5" xfId="41990"/>
    <cellStyle name="_집중관리(981231)_1 6" xfId="41991"/>
    <cellStyle name="_집중관리(981231)_1 7" xfId="41992"/>
    <cellStyle name="_집중관리(981231)_1 8" xfId="41993"/>
    <cellStyle name="_집중관리(981231)_1 9" xfId="41994"/>
    <cellStyle name="_집중관리(지정과제및 양식)" xfId="8850"/>
    <cellStyle name="_집중관리(지정과제및 양식) 10" xfId="41995"/>
    <cellStyle name="_집중관리(지정과제및 양식) 11" xfId="41996"/>
    <cellStyle name="_집중관리(지정과제및 양식) 12" xfId="41997"/>
    <cellStyle name="_집중관리(지정과제및 양식) 13" xfId="41998"/>
    <cellStyle name="_집중관리(지정과제및 양식) 14" xfId="41999"/>
    <cellStyle name="_집중관리(지정과제및 양식) 15" xfId="42000"/>
    <cellStyle name="_집중관리(지정과제및 양식) 2" xfId="42001"/>
    <cellStyle name="_집중관리(지정과제및 양식) 3" xfId="42002"/>
    <cellStyle name="_집중관리(지정과제및 양식) 4" xfId="42003"/>
    <cellStyle name="_집중관리(지정과제및 양식) 5" xfId="42004"/>
    <cellStyle name="_집중관리(지정과제및 양식) 6" xfId="42005"/>
    <cellStyle name="_집중관리(지정과제및 양식) 7" xfId="42006"/>
    <cellStyle name="_집중관리(지정과제및 양식) 8" xfId="42007"/>
    <cellStyle name="_집중관리(지정과제및 양식) 9" xfId="42008"/>
    <cellStyle name="_집중관리(지정과제및 양식)_1" xfId="8851"/>
    <cellStyle name="_집행(1)" xfId="8852"/>
    <cellStyle name="_집행(1) 2" xfId="42009"/>
    <cellStyle name="_집행(1)_4.0가시설수량A-1" xfId="8853"/>
    <cellStyle name="_집행(1)_4.0가시설수량A-1 2" xfId="42010"/>
    <cellStyle name="_집행(1)_4.추진공(공암)" xfId="8854"/>
    <cellStyle name="_집행(1)_4.추진공(공암SAMPLE" xfId="8855"/>
    <cellStyle name="_집행(1)_4.추진공(서산)" xfId="8856"/>
    <cellStyle name="_집행(1)_4.추진공(읍내)" xfId="8857"/>
    <cellStyle name="_집행(1)_4.추진공(추부)" xfId="8858"/>
    <cellStyle name="_집행(1)_4.추진공(황간)" xfId="8859"/>
    <cellStyle name="_집행(1)_V. 단위수량" xfId="8860"/>
    <cellStyle name="_집행(1)_V.단위수량" xfId="8861"/>
    <cellStyle name="_집행(1)_선정안(삼산)" xfId="8862"/>
    <cellStyle name="_집행(1)_선정안(삼산) 2" xfId="42011"/>
    <cellStyle name="_집행(1)_선정안(삼산)_4.0가시설수량A-1" xfId="8863"/>
    <cellStyle name="_집행(1)_선정안(삼산)_4.0가시설수량A-1 2" xfId="42012"/>
    <cellStyle name="_집행(1)_선정안(삼산)_4.추진공(공암)" xfId="8864"/>
    <cellStyle name="_집행(1)_선정안(삼산)_4.추진공(공암SAMPLE" xfId="8865"/>
    <cellStyle name="_집행(1)_선정안(삼산)_4.추진공(서산)" xfId="8866"/>
    <cellStyle name="_집행(1)_선정안(삼산)_4.추진공(읍내)" xfId="8867"/>
    <cellStyle name="_집행(1)_선정안(삼산)_4.추진공(추부)" xfId="8868"/>
    <cellStyle name="_집행(1)_선정안(삼산)_4.추진공(황간)" xfId="8869"/>
    <cellStyle name="_집행(1)_선정안(삼산)_V. 단위수량" xfId="8870"/>
    <cellStyle name="_집행(1)_선정안(삼산)_V.단위수량" xfId="8871"/>
    <cellStyle name="_집행(1)_선정안(삼산)_영동군추진가시설수량" xfId="8872"/>
    <cellStyle name="_집행(1)_영동군추진가시설수량" xfId="8873"/>
    <cellStyle name="_집행(1)_추풍령" xfId="8874"/>
    <cellStyle name="_집행(1)_추풍령 2" xfId="42013"/>
    <cellStyle name="_집행(1)_추풍령_4.0가시설수량A-1" xfId="8875"/>
    <cellStyle name="_집행(1)_추풍령_4.0가시설수량A-1 2" xfId="42014"/>
    <cellStyle name="_집행(1)_추풍령_4.추진공(공암)" xfId="8876"/>
    <cellStyle name="_집행(1)_추풍령_4.추진공(공암SAMPLE" xfId="8877"/>
    <cellStyle name="_집행(1)_추풍령_4.추진공(서산)" xfId="8878"/>
    <cellStyle name="_집행(1)_추풍령_4.추진공(읍내)" xfId="8879"/>
    <cellStyle name="_집행(1)_추풍령_4.추진공(추부)" xfId="8880"/>
    <cellStyle name="_집행(1)_추풍령_4.추진공(황간)" xfId="8881"/>
    <cellStyle name="_집행(1)_추풍령_V. 단위수량" xfId="8882"/>
    <cellStyle name="_집행(1)_추풍령_V.단위수량" xfId="8883"/>
    <cellStyle name="_집행(1)_추풍령_영동군추진가시설수량" xfId="8884"/>
    <cellStyle name="_집행(1)_추풍령-1" xfId="8885"/>
    <cellStyle name="_집행(1)_추풍령-1 2" xfId="42015"/>
    <cellStyle name="_집행(1)_추풍령-1_4.0가시설수량A-1" xfId="8886"/>
    <cellStyle name="_집행(1)_추풍령-1_4.0가시설수량A-1 2" xfId="42016"/>
    <cellStyle name="_집행(1)_추풍령-1_4.추진공(공암)" xfId="8887"/>
    <cellStyle name="_집행(1)_추풍령-1_4.추진공(공암SAMPLE" xfId="8888"/>
    <cellStyle name="_집행(1)_추풍령-1_4.추진공(서산)" xfId="8889"/>
    <cellStyle name="_집행(1)_추풍령-1_4.추진공(읍내)" xfId="8890"/>
    <cellStyle name="_집행(1)_추풍령-1_4.추진공(추부)" xfId="8891"/>
    <cellStyle name="_집행(1)_추풍령-1_4.추진공(황간)" xfId="8892"/>
    <cellStyle name="_집행(1)_추풍령-1_V. 단위수량" xfId="8893"/>
    <cellStyle name="_집행(1)_추풍령-1_V.단위수량" xfId="8894"/>
    <cellStyle name="_집행(1)_추풍령-1_영동군추진가시설수량" xfId="8895"/>
    <cellStyle name="_집행(2)" xfId="8896"/>
    <cellStyle name="_집행(2) 2" xfId="42017"/>
    <cellStyle name="_집행(2)_4.0가시설수량A-1" xfId="8897"/>
    <cellStyle name="_집행(2)_4.0가시설수량A-1 2" xfId="42018"/>
    <cellStyle name="_집행(2)_4.추진공(공암)" xfId="8898"/>
    <cellStyle name="_집행(2)_4.추진공(공암SAMPLE" xfId="8899"/>
    <cellStyle name="_집행(2)_4.추진공(서산)" xfId="8900"/>
    <cellStyle name="_집행(2)_4.추진공(읍내)" xfId="8901"/>
    <cellStyle name="_집행(2)_4.추진공(추부)" xfId="8902"/>
    <cellStyle name="_집행(2)_4.추진공(황간)" xfId="8903"/>
    <cellStyle name="_집행(2)_V. 단위수량" xfId="8904"/>
    <cellStyle name="_집행(2)_V.단위수량" xfId="8905"/>
    <cellStyle name="_집행(2)_선정안(삼산)" xfId="8906"/>
    <cellStyle name="_집행(2)_선정안(삼산) 2" xfId="42019"/>
    <cellStyle name="_집행(2)_선정안(삼산)_4.0가시설수량A-1" xfId="8907"/>
    <cellStyle name="_집행(2)_선정안(삼산)_4.0가시설수량A-1 2" xfId="42020"/>
    <cellStyle name="_집행(2)_선정안(삼산)_4.추진공(공암)" xfId="8908"/>
    <cellStyle name="_집행(2)_선정안(삼산)_4.추진공(공암SAMPLE" xfId="8909"/>
    <cellStyle name="_집행(2)_선정안(삼산)_4.추진공(서산)" xfId="8910"/>
    <cellStyle name="_집행(2)_선정안(삼산)_4.추진공(읍내)" xfId="8911"/>
    <cellStyle name="_집행(2)_선정안(삼산)_4.추진공(추부)" xfId="8912"/>
    <cellStyle name="_집행(2)_선정안(삼산)_4.추진공(황간)" xfId="8913"/>
    <cellStyle name="_집행(2)_선정안(삼산)_V. 단위수량" xfId="8914"/>
    <cellStyle name="_집행(2)_선정안(삼산)_V.단위수량" xfId="8915"/>
    <cellStyle name="_집행(2)_선정안(삼산)_영동군추진가시설수량" xfId="8916"/>
    <cellStyle name="_집행(2)_영동군추진가시설수량" xfId="8917"/>
    <cellStyle name="_집행(2)_추풍령" xfId="8918"/>
    <cellStyle name="_집행(2)_추풍령 2" xfId="42021"/>
    <cellStyle name="_집행(2)_추풍령_4.0가시설수량A-1" xfId="8919"/>
    <cellStyle name="_집행(2)_추풍령_4.0가시설수량A-1 2" xfId="42022"/>
    <cellStyle name="_집행(2)_추풍령_4.추진공(공암)" xfId="8920"/>
    <cellStyle name="_집행(2)_추풍령_4.추진공(공암SAMPLE" xfId="8921"/>
    <cellStyle name="_집행(2)_추풍령_4.추진공(서산)" xfId="8922"/>
    <cellStyle name="_집행(2)_추풍령_4.추진공(읍내)" xfId="8923"/>
    <cellStyle name="_집행(2)_추풍령_4.추진공(추부)" xfId="8924"/>
    <cellStyle name="_집행(2)_추풍령_4.추진공(황간)" xfId="8925"/>
    <cellStyle name="_집행(2)_추풍령_V. 단위수량" xfId="8926"/>
    <cellStyle name="_집행(2)_추풍령_V.단위수량" xfId="8927"/>
    <cellStyle name="_집행(2)_추풍령_영동군추진가시설수량" xfId="8928"/>
    <cellStyle name="_집행(2)_추풍령-1" xfId="8929"/>
    <cellStyle name="_집행(2)_추풍령-1 2" xfId="42023"/>
    <cellStyle name="_집행(2)_추풍령-1_4.0가시설수량A-1" xfId="8930"/>
    <cellStyle name="_집행(2)_추풍령-1_4.0가시설수량A-1 2" xfId="42024"/>
    <cellStyle name="_집행(2)_추풍령-1_4.추진공(공암)" xfId="8931"/>
    <cellStyle name="_집행(2)_추풍령-1_4.추진공(공암SAMPLE" xfId="8932"/>
    <cellStyle name="_집행(2)_추풍령-1_4.추진공(서산)" xfId="8933"/>
    <cellStyle name="_집행(2)_추풍령-1_4.추진공(읍내)" xfId="8934"/>
    <cellStyle name="_집행(2)_추풍령-1_4.추진공(추부)" xfId="8935"/>
    <cellStyle name="_집행(2)_추풍령-1_4.추진공(황간)" xfId="8936"/>
    <cellStyle name="_집행(2)_추풍령-1_V. 단위수량" xfId="8937"/>
    <cellStyle name="_집행(2)_추풍령-1_V.단위수량" xfId="8938"/>
    <cellStyle name="_집행(2)_추풍령-1_영동군추진가시설수량" xfId="8939"/>
    <cellStyle name="_집행갑지 " xfId="77"/>
    <cellStyle name="_집행갑지  2" xfId="42025"/>
    <cellStyle name="_집행갑지 _2003년실행양식" xfId="8940"/>
    <cellStyle name="_집행갑지 _2003년실행양식_4.추진공(공암)" xfId="8941"/>
    <cellStyle name="_집행갑지 _2003년실행양식_4.추진공(공암SAMPLE" xfId="8942"/>
    <cellStyle name="_집행갑지 _2003년실행양식_4.추진공(서산)" xfId="8943"/>
    <cellStyle name="_집행갑지 _2003년실행양식_4.추진공(읍내)" xfId="8944"/>
    <cellStyle name="_집행갑지 _2003년실행양식_4.추진공(추부)" xfId="8945"/>
    <cellStyle name="_집행갑지 _2003년실행양식_4.추진공(황간)" xfId="8946"/>
    <cellStyle name="_집행갑지 _2003년실행양식_영동군추진가시설수량" xfId="8947"/>
    <cellStyle name="_집행갑지 _2003년실행양식0" xfId="8948"/>
    <cellStyle name="_집행갑지 _2003년실행양식0_4.추진공(공암)" xfId="8949"/>
    <cellStyle name="_집행갑지 _2003년실행양식0_4.추진공(공암SAMPLE" xfId="8950"/>
    <cellStyle name="_집행갑지 _2003년실행양식0_4.추진공(서산)" xfId="8951"/>
    <cellStyle name="_집행갑지 _2003년실행양식0_4.추진공(읍내)" xfId="8952"/>
    <cellStyle name="_집행갑지 _2003년실행양식0_4.추진공(추부)" xfId="8953"/>
    <cellStyle name="_집행갑지 _2003년실행양식0_4.추진공(황간)" xfId="8954"/>
    <cellStyle name="_집행갑지 _2003년실행양식0_영동군추진가시설수량" xfId="8955"/>
    <cellStyle name="_집행갑지 _2003년실행양식-1" xfId="8956"/>
    <cellStyle name="_집행갑지 _2003년실행양식-1_4.추진공(공암)" xfId="8957"/>
    <cellStyle name="_집행갑지 _2003년실행양식-1_4.추진공(공암SAMPLE" xfId="8958"/>
    <cellStyle name="_집행갑지 _2003년실행양식-1_4.추진공(서산)" xfId="8959"/>
    <cellStyle name="_집행갑지 _2003년실행양식-1_4.추진공(읍내)" xfId="8960"/>
    <cellStyle name="_집행갑지 _2003년실행양식-1_4.추진공(추부)" xfId="8961"/>
    <cellStyle name="_집행갑지 _2003년실행양식-1_4.추진공(황간)" xfId="8962"/>
    <cellStyle name="_집행갑지 _2003년실행양식-1_영동군추진가시설수량" xfId="8963"/>
    <cellStyle name="_집행갑지 _4.추진공(공암)" xfId="8964"/>
    <cellStyle name="_집행갑지 _4.추진공(공암SAMPLE" xfId="8965"/>
    <cellStyle name="_집행갑지 _4.추진공(서산)" xfId="8966"/>
    <cellStyle name="_집행갑지 _4.추진공(읍내)" xfId="8967"/>
    <cellStyle name="_집행갑지 _4.추진공(추부)" xfId="8968"/>
    <cellStyle name="_집행갑지 _4.추진공(황간)" xfId="8969"/>
    <cellStyle name="_집행갑지 _실행내역2001년1월변경" xfId="8970"/>
    <cellStyle name="_집행갑지 _실행내역2001년1월변경_2003년실행양식" xfId="8971"/>
    <cellStyle name="_집행갑지 _실행내역2001년1월변경_2003년실행양식_4.추진공(공암)" xfId="8972"/>
    <cellStyle name="_집행갑지 _실행내역2001년1월변경_2003년실행양식_4.추진공(공암SAMPLE" xfId="8973"/>
    <cellStyle name="_집행갑지 _실행내역2001년1월변경_2003년실행양식_4.추진공(서산)" xfId="8974"/>
    <cellStyle name="_집행갑지 _실행내역2001년1월변경_2003년실행양식_4.추진공(읍내)" xfId="8975"/>
    <cellStyle name="_집행갑지 _실행내역2001년1월변경_2003년실행양식_4.추진공(추부)" xfId="8976"/>
    <cellStyle name="_집행갑지 _실행내역2001년1월변경_2003년실행양식_4.추진공(황간)" xfId="8977"/>
    <cellStyle name="_집행갑지 _실행내역2001년1월변경_2003년실행양식_영동군추진가시설수량" xfId="8978"/>
    <cellStyle name="_집행갑지 _실행내역2001년1월변경_2003년실행양식0" xfId="8979"/>
    <cellStyle name="_집행갑지 _실행내역2001년1월변경_2003년실행양식0_4.추진공(공암)" xfId="8980"/>
    <cellStyle name="_집행갑지 _실행내역2001년1월변경_2003년실행양식0_4.추진공(공암SAMPLE" xfId="8981"/>
    <cellStyle name="_집행갑지 _실행내역2001년1월변경_2003년실행양식0_4.추진공(서산)" xfId="8982"/>
    <cellStyle name="_집행갑지 _실행내역2001년1월변경_2003년실행양식0_4.추진공(읍내)" xfId="8983"/>
    <cellStyle name="_집행갑지 _실행내역2001년1월변경_2003년실행양식0_4.추진공(추부)" xfId="8984"/>
    <cellStyle name="_집행갑지 _실행내역2001년1월변경_2003년실행양식0_4.추진공(황간)" xfId="8985"/>
    <cellStyle name="_집행갑지 _실행내역2001년1월변경_2003년실행양식0_영동군추진가시설수량" xfId="8986"/>
    <cellStyle name="_집행갑지 _실행내역2001년1월변경_2003년실행양식-1" xfId="8987"/>
    <cellStyle name="_집행갑지 _실행내역2001년1월변경_2003년실행양식-1_4.추진공(공암)" xfId="8988"/>
    <cellStyle name="_집행갑지 _실행내역2001년1월변경_2003년실행양식-1_4.추진공(공암SAMPLE" xfId="8989"/>
    <cellStyle name="_집행갑지 _실행내역2001년1월변경_2003년실행양식-1_4.추진공(서산)" xfId="8990"/>
    <cellStyle name="_집행갑지 _실행내역2001년1월변경_2003년실행양식-1_4.추진공(읍내)" xfId="8991"/>
    <cellStyle name="_집행갑지 _실행내역2001년1월변경_2003년실행양식-1_4.추진공(추부)" xfId="8992"/>
    <cellStyle name="_집행갑지 _실행내역2001년1월변경_2003년실행양식-1_4.추진공(황간)" xfId="8993"/>
    <cellStyle name="_집행갑지 _실행내역2001년1월변경_2003년실행양식-1_영동군추진가시설수량" xfId="8994"/>
    <cellStyle name="_집행갑지 _실행내역2001년1월변경_4.추진공(공암)" xfId="8995"/>
    <cellStyle name="_집행갑지 _실행내역2001년1월변경_4.추진공(공암SAMPLE" xfId="8996"/>
    <cellStyle name="_집행갑지 _실행내역2001년1월변경_4.추진공(서산)" xfId="8997"/>
    <cellStyle name="_집행갑지 _실행내역2001년1월변경_4.추진공(읍내)" xfId="8998"/>
    <cellStyle name="_집행갑지 _실행내역2001년1월변경_4.추진공(추부)" xfId="8999"/>
    <cellStyle name="_집행갑지 _실행내역2001년1월변경_4.추진공(황간)" xfId="9000"/>
    <cellStyle name="_집행갑지 _실행내역2001년1월변경_영동군추진가시설수량" xfId="9001"/>
    <cellStyle name="_집행갑지 _영동군추진가시설수량" xfId="9002"/>
    <cellStyle name="_착공계" xfId="42026"/>
    <cellStyle name="_창우교_콘크리트깨기" xfId="9003"/>
    <cellStyle name="_창우교PSC상부수량" xfId="9004"/>
    <cellStyle name="_창천집계" xfId="9005"/>
    <cellStyle name="_처리장및관로수량" xfId="42027"/>
    <cellStyle name="_철탑부지수량산출서(원안)-수정1" xfId="9006"/>
    <cellStyle name="_청량화창마을농로(1공구)" xfId="9007"/>
    <cellStyle name="_청량화창마을농로(1공구) 2" xfId="9008"/>
    <cellStyle name="_청량화창마을농로(1공구) 3" xfId="42028"/>
    <cellStyle name="_청량화창마을농로(1공구) 4" xfId="42029"/>
    <cellStyle name="_청량화창마을농로(1공구) 5" xfId="42030"/>
    <cellStyle name="_청량화창마을농로(1공구) 6" xfId="42031"/>
    <cellStyle name="_청량화창마을농로(1공구) 7" xfId="42032"/>
    <cellStyle name="_청량화창마을농로(1공구) 8" xfId="42033"/>
    <cellStyle name="_청량화창마을농로(1공구)_00.배수설비공" xfId="9009"/>
    <cellStyle name="_청량화창마을농로(1공구)_00.배수설비공 2" xfId="42034"/>
    <cellStyle name="_청량화창마을농로(1공구)_00.배수설비공 3" xfId="42035"/>
    <cellStyle name="_청량화창마을농로(1공구)_00.배수설비공 4" xfId="42036"/>
    <cellStyle name="_청량화창마을농로(1공구)_00.배수설비공 5" xfId="42037"/>
    <cellStyle name="_청량화창마을농로(1공구)_00.배수설비공 6" xfId="42038"/>
    <cellStyle name="_청량화창마을농로(1공구)_00.배수설비공 7" xfId="42039"/>
    <cellStyle name="_청량화창마을농로(1공구)_00.배수설비공 8" xfId="42040"/>
    <cellStyle name="_청량화창마을농로(1공구)_013.관로공(일과)" xfId="9010"/>
    <cellStyle name="_청량화창마을농로(1공구)_013.관로공(일과) 2" xfId="42041"/>
    <cellStyle name="_청량화창마을농로(1공구)_013.관로공(일과) 3" xfId="42042"/>
    <cellStyle name="_청량화창마을농로(1공구)_013.관로공(일과) 4" xfId="42043"/>
    <cellStyle name="_청량화창마을농로(1공구)_013.관로공(일과) 5" xfId="42044"/>
    <cellStyle name="_청량화창마을농로(1공구)_013.관로공(일과) 6" xfId="42045"/>
    <cellStyle name="_청량화창마을농로(1공구)_013.관로공(일과) 7" xfId="42046"/>
    <cellStyle name="_청량화창마을농로(1공구)_013.관로공(일과) 8" xfId="42047"/>
    <cellStyle name="_청량화창마을농로(1공구)_013.관로공(화순)" xfId="9011"/>
    <cellStyle name="_청량화창마을농로(1공구)_013.관로공(화순) 2" xfId="42048"/>
    <cellStyle name="_청량화창마을농로(1공구)_013.관로공(화순) 3" xfId="42049"/>
    <cellStyle name="_청량화창마을농로(1공구)_013.관로공(화순) 4" xfId="42050"/>
    <cellStyle name="_청량화창마을농로(1공구)_013.관로공(화순) 5" xfId="42051"/>
    <cellStyle name="_청량화창마을농로(1공구)_013.관로공(화순) 6" xfId="42052"/>
    <cellStyle name="_청량화창마을농로(1공구)_013.관로공(화순) 7" xfId="42053"/>
    <cellStyle name="_청량화창마을농로(1공구)_013.관로공(화순) 8" xfId="42054"/>
    <cellStyle name="_청량화창마을농로(1공구)_02.토공" xfId="9012"/>
    <cellStyle name="_청량화창마을농로(1공구)_02.토공 2" xfId="42055"/>
    <cellStyle name="_청량화창마을농로(1공구)_02.토공 3" xfId="42056"/>
    <cellStyle name="_청량화창마을농로(1공구)_02.토공 4" xfId="42057"/>
    <cellStyle name="_청량화창마을농로(1공구)_02.토공 5" xfId="42058"/>
    <cellStyle name="_청량화창마을농로(1공구)_02.토공 6" xfId="42059"/>
    <cellStyle name="_청량화창마을농로(1공구)_02.토공 7" xfId="42060"/>
    <cellStyle name="_청량화창마을농로(1공구)_02.토공 8" xfId="42061"/>
    <cellStyle name="_청량화창마을농로(1공구)_03.관로공" xfId="9013"/>
    <cellStyle name="_청량화창마을농로(1공구)_03.관로공 2" xfId="42062"/>
    <cellStyle name="_청량화창마을농로(1공구)_03.관로공 3" xfId="42063"/>
    <cellStyle name="_청량화창마을농로(1공구)_03.관로공 4" xfId="42064"/>
    <cellStyle name="_청량화창마을농로(1공구)_03.관로공 5" xfId="42065"/>
    <cellStyle name="_청량화창마을농로(1공구)_03.관로공 6" xfId="42066"/>
    <cellStyle name="_청량화창마을농로(1공구)_03.관로공 7" xfId="42067"/>
    <cellStyle name="_청량화창마을농로(1공구)_03.관로공 8" xfId="42068"/>
    <cellStyle name="_청량화창마을농로(1공구)_05.구조물공" xfId="9014"/>
    <cellStyle name="_청량화창마을농로(1공구)_05.구조물공 2" xfId="9015"/>
    <cellStyle name="_청량화창마을농로(1공구)_05.구조물공 3" xfId="42069"/>
    <cellStyle name="_청량화창마을농로(1공구)_05.구조물공 4" xfId="42070"/>
    <cellStyle name="_청량화창마을농로(1공구)_05.구조물공 5" xfId="42071"/>
    <cellStyle name="_청량화창마을농로(1공구)_05.구조물공 6" xfId="42072"/>
    <cellStyle name="_청량화창마을농로(1공구)_05.구조물공 7" xfId="42073"/>
    <cellStyle name="_청량화창마을농로(1공구)_05.구조물공 8" xfId="42074"/>
    <cellStyle name="_청량화창마을농로(1공구)_05.구조물공_00.배수설비공" xfId="9016"/>
    <cellStyle name="_청량화창마을농로(1공구)_05.구조물공_00.배수설비공 2" xfId="42075"/>
    <cellStyle name="_청량화창마을농로(1공구)_05.구조물공_00.배수설비공 3" xfId="42076"/>
    <cellStyle name="_청량화창마을농로(1공구)_05.구조물공_00.배수설비공 4" xfId="42077"/>
    <cellStyle name="_청량화창마을농로(1공구)_05.구조물공_00.배수설비공 5" xfId="42078"/>
    <cellStyle name="_청량화창마을농로(1공구)_05.구조물공_00.배수설비공 6" xfId="42079"/>
    <cellStyle name="_청량화창마을농로(1공구)_05.구조물공_00.배수설비공 7" xfId="42080"/>
    <cellStyle name="_청량화창마을농로(1공구)_05.구조물공_00.배수설비공 8" xfId="42081"/>
    <cellStyle name="_청량화창마을농로(1공구)_05.구조물공_013.관로공(일과)" xfId="9017"/>
    <cellStyle name="_청량화창마을농로(1공구)_05.구조물공_013.관로공(일과) 2" xfId="42082"/>
    <cellStyle name="_청량화창마을농로(1공구)_05.구조물공_013.관로공(일과) 3" xfId="42083"/>
    <cellStyle name="_청량화창마을농로(1공구)_05.구조물공_013.관로공(일과) 4" xfId="42084"/>
    <cellStyle name="_청량화창마을농로(1공구)_05.구조물공_013.관로공(일과) 5" xfId="42085"/>
    <cellStyle name="_청량화창마을농로(1공구)_05.구조물공_013.관로공(일과) 6" xfId="42086"/>
    <cellStyle name="_청량화창마을농로(1공구)_05.구조물공_013.관로공(일과) 7" xfId="42087"/>
    <cellStyle name="_청량화창마을농로(1공구)_05.구조물공_013.관로공(일과) 8" xfId="42088"/>
    <cellStyle name="_청량화창마을농로(1공구)_05.구조물공_013.관로공(화순)" xfId="9018"/>
    <cellStyle name="_청량화창마을농로(1공구)_05.구조물공_013.관로공(화순) 2" xfId="42089"/>
    <cellStyle name="_청량화창마을농로(1공구)_05.구조물공_013.관로공(화순) 3" xfId="42090"/>
    <cellStyle name="_청량화창마을농로(1공구)_05.구조물공_013.관로공(화순) 4" xfId="42091"/>
    <cellStyle name="_청량화창마을농로(1공구)_05.구조물공_013.관로공(화순) 5" xfId="42092"/>
    <cellStyle name="_청량화창마을농로(1공구)_05.구조물공_013.관로공(화순) 6" xfId="42093"/>
    <cellStyle name="_청량화창마을농로(1공구)_05.구조물공_013.관로공(화순) 7" xfId="42094"/>
    <cellStyle name="_청량화창마을농로(1공구)_05.구조물공_013.관로공(화순) 8" xfId="42095"/>
    <cellStyle name="_청량화창마을농로(1공구)_05.구조물공_02.토공" xfId="9019"/>
    <cellStyle name="_청량화창마을농로(1공구)_05.구조물공_02.토공 2" xfId="42096"/>
    <cellStyle name="_청량화창마을농로(1공구)_05.구조물공_02.토공 3" xfId="42097"/>
    <cellStyle name="_청량화창마을농로(1공구)_05.구조물공_02.토공 4" xfId="42098"/>
    <cellStyle name="_청량화창마을농로(1공구)_05.구조물공_02.토공 5" xfId="42099"/>
    <cellStyle name="_청량화창마을농로(1공구)_05.구조물공_02.토공 6" xfId="42100"/>
    <cellStyle name="_청량화창마을농로(1공구)_05.구조물공_02.토공 7" xfId="42101"/>
    <cellStyle name="_청량화창마을농로(1공구)_05.구조물공_02.토공 8" xfId="42102"/>
    <cellStyle name="_청량화창마을농로(1공구)_05.구조물공_03.관로공" xfId="9020"/>
    <cellStyle name="_청량화창마을농로(1공구)_05.구조물공_03.관로공 2" xfId="42103"/>
    <cellStyle name="_청량화창마을농로(1공구)_05.구조물공_03.관로공 3" xfId="42104"/>
    <cellStyle name="_청량화창마을농로(1공구)_05.구조물공_03.관로공 4" xfId="42105"/>
    <cellStyle name="_청량화창마을농로(1공구)_05.구조물공_03.관로공 5" xfId="42106"/>
    <cellStyle name="_청량화창마을농로(1공구)_05.구조물공_03.관로공 6" xfId="42107"/>
    <cellStyle name="_청량화창마을농로(1공구)_05.구조물공_03.관로공 7" xfId="42108"/>
    <cellStyle name="_청량화창마을농로(1공구)_05.구조물공_03.관로공 8" xfId="42109"/>
    <cellStyle name="_청량화창마을농로(1공구)_05.구조물공_관로공BOQ" xfId="9021"/>
    <cellStyle name="_청량화창마을농로(1공구)_05.구조물공_관로공BOQ 2" xfId="42110"/>
    <cellStyle name="_청량화창마을농로(1공구)_05.구조물공_관로공BOQ 3" xfId="42111"/>
    <cellStyle name="_청량화창마을농로(1공구)_05.구조물공_관로공BOQ 4" xfId="42112"/>
    <cellStyle name="_청량화창마을농로(1공구)_05.구조물공_관로공BOQ 5" xfId="42113"/>
    <cellStyle name="_청량화창마을농로(1공구)_05.구조물공_관로공BOQ 6" xfId="42114"/>
    <cellStyle name="_청량화창마을농로(1공구)_05.구조물공_관로공BOQ 7" xfId="42115"/>
    <cellStyle name="_청량화창마을농로(1공구)_05.구조물공_관로공BOQ 8" xfId="42116"/>
    <cellStyle name="_청량화창마을농로(1공구)_05.구조물공_관로수량집계" xfId="9022"/>
    <cellStyle name="_청량화창마을농로(1공구)_05.구조물공_관로수량집계 2" xfId="42117"/>
    <cellStyle name="_청량화창마을농로(1공구)_05.구조물공_관로수량집계 3" xfId="42118"/>
    <cellStyle name="_청량화창마을농로(1공구)_05.구조물공_관로수량집계 4" xfId="42119"/>
    <cellStyle name="_청량화창마을농로(1공구)_05.구조물공_관로수량집계 5" xfId="42120"/>
    <cellStyle name="_청량화창마을농로(1공구)_05.구조물공_관로수량집계 6" xfId="42121"/>
    <cellStyle name="_청량화창마을농로(1공구)_05.구조물공_관로수량집계 7" xfId="42122"/>
    <cellStyle name="_청량화창마을농로(1공구)_05.구조물공_관로수량집계 8" xfId="42123"/>
    <cellStyle name="_청량화창마을농로(1공구)_05.구조물공_내역적용수량" xfId="9023"/>
    <cellStyle name="_청량화창마을농로(1공구)_05.구조물공_내역적용수량 2" xfId="42124"/>
    <cellStyle name="_청량화창마을농로(1공구)_05.구조물공_내역적용수량 3" xfId="42125"/>
    <cellStyle name="_청량화창마을농로(1공구)_05.구조물공_내역적용수량 4" xfId="42126"/>
    <cellStyle name="_청량화창마을농로(1공구)_05.구조물공_내역적용수량 5" xfId="42127"/>
    <cellStyle name="_청량화창마을농로(1공구)_05.구조물공_내역적용수량 6" xfId="42128"/>
    <cellStyle name="_청량화창마을농로(1공구)_05.구조물공_내역적용수량 7" xfId="42129"/>
    <cellStyle name="_청량화창마을농로(1공구)_05.구조물공_내역적용수량 8" xfId="42130"/>
    <cellStyle name="_청량화창마을농로(1공구)_2-4.맨홀토공" xfId="9024"/>
    <cellStyle name="_청량화창마을농로(1공구)_2-4.맨홀토공 2" xfId="9025"/>
    <cellStyle name="_청량화창마을농로(1공구)_2-4.맨홀토공 3" xfId="42131"/>
    <cellStyle name="_청량화창마을농로(1공구)_2-4.맨홀토공 4" xfId="42132"/>
    <cellStyle name="_청량화창마을농로(1공구)_2-4.맨홀토공 5" xfId="42133"/>
    <cellStyle name="_청량화창마을농로(1공구)_2-4.맨홀토공 6" xfId="42134"/>
    <cellStyle name="_청량화창마을농로(1공구)_2-4.맨홀토공 7" xfId="42135"/>
    <cellStyle name="_청량화창마을농로(1공구)_2-4.맨홀토공 8" xfId="42136"/>
    <cellStyle name="_청량화창마을농로(1공구)_2-4.맨홀토공_00.배수설비공" xfId="9026"/>
    <cellStyle name="_청량화창마을농로(1공구)_2-4.맨홀토공_00.배수설비공 2" xfId="42137"/>
    <cellStyle name="_청량화창마을농로(1공구)_2-4.맨홀토공_00.배수설비공 3" xfId="42138"/>
    <cellStyle name="_청량화창마을농로(1공구)_2-4.맨홀토공_00.배수설비공 4" xfId="42139"/>
    <cellStyle name="_청량화창마을농로(1공구)_2-4.맨홀토공_00.배수설비공 5" xfId="42140"/>
    <cellStyle name="_청량화창마을농로(1공구)_2-4.맨홀토공_00.배수설비공 6" xfId="42141"/>
    <cellStyle name="_청량화창마을농로(1공구)_2-4.맨홀토공_00.배수설비공 7" xfId="42142"/>
    <cellStyle name="_청량화창마을농로(1공구)_2-4.맨홀토공_00.배수설비공 8" xfId="42143"/>
    <cellStyle name="_청량화창마을농로(1공구)_2-4.맨홀토공_013.관로공(일과)" xfId="9027"/>
    <cellStyle name="_청량화창마을농로(1공구)_2-4.맨홀토공_013.관로공(일과) 2" xfId="42144"/>
    <cellStyle name="_청량화창마을농로(1공구)_2-4.맨홀토공_013.관로공(일과) 3" xfId="42145"/>
    <cellStyle name="_청량화창마을농로(1공구)_2-4.맨홀토공_013.관로공(일과) 4" xfId="42146"/>
    <cellStyle name="_청량화창마을농로(1공구)_2-4.맨홀토공_013.관로공(일과) 5" xfId="42147"/>
    <cellStyle name="_청량화창마을농로(1공구)_2-4.맨홀토공_013.관로공(일과) 6" xfId="42148"/>
    <cellStyle name="_청량화창마을농로(1공구)_2-4.맨홀토공_013.관로공(일과) 7" xfId="42149"/>
    <cellStyle name="_청량화창마을농로(1공구)_2-4.맨홀토공_013.관로공(일과) 8" xfId="42150"/>
    <cellStyle name="_청량화창마을농로(1공구)_2-4.맨홀토공_013.관로공(화순)" xfId="9028"/>
    <cellStyle name="_청량화창마을농로(1공구)_2-4.맨홀토공_013.관로공(화순) 2" xfId="42151"/>
    <cellStyle name="_청량화창마을농로(1공구)_2-4.맨홀토공_013.관로공(화순) 3" xfId="42152"/>
    <cellStyle name="_청량화창마을농로(1공구)_2-4.맨홀토공_013.관로공(화순) 4" xfId="42153"/>
    <cellStyle name="_청량화창마을농로(1공구)_2-4.맨홀토공_013.관로공(화순) 5" xfId="42154"/>
    <cellStyle name="_청량화창마을농로(1공구)_2-4.맨홀토공_013.관로공(화순) 6" xfId="42155"/>
    <cellStyle name="_청량화창마을농로(1공구)_2-4.맨홀토공_013.관로공(화순) 7" xfId="42156"/>
    <cellStyle name="_청량화창마을농로(1공구)_2-4.맨홀토공_013.관로공(화순) 8" xfId="42157"/>
    <cellStyle name="_청량화창마을농로(1공구)_2-4.맨홀토공_02.토공" xfId="9029"/>
    <cellStyle name="_청량화창마을농로(1공구)_2-4.맨홀토공_02.토공 2" xfId="42158"/>
    <cellStyle name="_청량화창마을농로(1공구)_2-4.맨홀토공_02.토공 3" xfId="42159"/>
    <cellStyle name="_청량화창마을농로(1공구)_2-4.맨홀토공_02.토공 4" xfId="42160"/>
    <cellStyle name="_청량화창마을농로(1공구)_2-4.맨홀토공_02.토공 5" xfId="42161"/>
    <cellStyle name="_청량화창마을농로(1공구)_2-4.맨홀토공_02.토공 6" xfId="42162"/>
    <cellStyle name="_청량화창마을농로(1공구)_2-4.맨홀토공_02.토공 7" xfId="42163"/>
    <cellStyle name="_청량화창마을농로(1공구)_2-4.맨홀토공_02.토공 8" xfId="42164"/>
    <cellStyle name="_청량화창마을농로(1공구)_2-4.맨홀토공_03.관로공" xfId="9030"/>
    <cellStyle name="_청량화창마을농로(1공구)_2-4.맨홀토공_03.관로공 2" xfId="42165"/>
    <cellStyle name="_청량화창마을농로(1공구)_2-4.맨홀토공_03.관로공 3" xfId="42166"/>
    <cellStyle name="_청량화창마을농로(1공구)_2-4.맨홀토공_03.관로공 4" xfId="42167"/>
    <cellStyle name="_청량화창마을농로(1공구)_2-4.맨홀토공_03.관로공 5" xfId="42168"/>
    <cellStyle name="_청량화창마을농로(1공구)_2-4.맨홀토공_03.관로공 6" xfId="42169"/>
    <cellStyle name="_청량화창마을농로(1공구)_2-4.맨홀토공_03.관로공 7" xfId="42170"/>
    <cellStyle name="_청량화창마을농로(1공구)_2-4.맨홀토공_03.관로공 8" xfId="42171"/>
    <cellStyle name="_청량화창마을농로(1공구)_2-4.맨홀토공_관로공BOQ" xfId="9031"/>
    <cellStyle name="_청량화창마을농로(1공구)_2-4.맨홀토공_관로공BOQ 2" xfId="42172"/>
    <cellStyle name="_청량화창마을농로(1공구)_2-4.맨홀토공_관로공BOQ 3" xfId="42173"/>
    <cellStyle name="_청량화창마을농로(1공구)_2-4.맨홀토공_관로공BOQ 4" xfId="42174"/>
    <cellStyle name="_청량화창마을농로(1공구)_2-4.맨홀토공_관로공BOQ 5" xfId="42175"/>
    <cellStyle name="_청량화창마을농로(1공구)_2-4.맨홀토공_관로공BOQ 6" xfId="42176"/>
    <cellStyle name="_청량화창마을농로(1공구)_2-4.맨홀토공_관로공BOQ 7" xfId="42177"/>
    <cellStyle name="_청량화창마을농로(1공구)_2-4.맨홀토공_관로공BOQ 8" xfId="42178"/>
    <cellStyle name="_청량화창마을농로(1공구)_2-4.맨홀토공_관로수량집계" xfId="9032"/>
    <cellStyle name="_청량화창마을농로(1공구)_2-4.맨홀토공_관로수량집계 2" xfId="42179"/>
    <cellStyle name="_청량화창마을농로(1공구)_2-4.맨홀토공_관로수량집계 3" xfId="42180"/>
    <cellStyle name="_청량화창마을농로(1공구)_2-4.맨홀토공_관로수량집계 4" xfId="42181"/>
    <cellStyle name="_청량화창마을농로(1공구)_2-4.맨홀토공_관로수량집계 5" xfId="42182"/>
    <cellStyle name="_청량화창마을농로(1공구)_2-4.맨홀토공_관로수량집계 6" xfId="42183"/>
    <cellStyle name="_청량화창마을농로(1공구)_2-4.맨홀토공_관로수량집계 7" xfId="42184"/>
    <cellStyle name="_청량화창마을농로(1공구)_2-4.맨홀토공_관로수량집계 8" xfId="42185"/>
    <cellStyle name="_청량화창마을농로(1공구)_2-4.맨홀토공_내역적용수량" xfId="9033"/>
    <cellStyle name="_청량화창마을농로(1공구)_2-4.맨홀토공_내역적용수량 2" xfId="42186"/>
    <cellStyle name="_청량화창마을농로(1공구)_2-4.맨홀토공_내역적용수량 3" xfId="42187"/>
    <cellStyle name="_청량화창마을농로(1공구)_2-4.맨홀토공_내역적용수량 4" xfId="42188"/>
    <cellStyle name="_청량화창마을농로(1공구)_2-4.맨홀토공_내역적용수량 5" xfId="42189"/>
    <cellStyle name="_청량화창마을농로(1공구)_2-4.맨홀토공_내역적용수량 6" xfId="42190"/>
    <cellStyle name="_청량화창마을농로(1공구)_2-4.맨홀토공_내역적용수량 7" xfId="42191"/>
    <cellStyle name="_청량화창마을농로(1공구)_2-4.맨홀토공_내역적용수량 8" xfId="42192"/>
    <cellStyle name="_청량화창마을농로(1공구)_관로공BOQ" xfId="9034"/>
    <cellStyle name="_청량화창마을농로(1공구)_관로공BOQ 2" xfId="42193"/>
    <cellStyle name="_청량화창마을농로(1공구)_관로공BOQ 3" xfId="42194"/>
    <cellStyle name="_청량화창마을농로(1공구)_관로공BOQ 4" xfId="42195"/>
    <cellStyle name="_청량화창마을농로(1공구)_관로공BOQ 5" xfId="42196"/>
    <cellStyle name="_청량화창마을농로(1공구)_관로공BOQ 6" xfId="42197"/>
    <cellStyle name="_청량화창마을농로(1공구)_관로공BOQ 7" xfId="42198"/>
    <cellStyle name="_청량화창마을농로(1공구)_관로공BOQ 8" xfId="42199"/>
    <cellStyle name="_청량화창마을농로(1공구)_관로수량집계" xfId="9035"/>
    <cellStyle name="_청량화창마을농로(1공구)_관로수량집계 2" xfId="42200"/>
    <cellStyle name="_청량화창마을농로(1공구)_관로수량집계 3" xfId="42201"/>
    <cellStyle name="_청량화창마을농로(1공구)_관로수량집계 4" xfId="42202"/>
    <cellStyle name="_청량화창마을농로(1공구)_관로수량집계 5" xfId="42203"/>
    <cellStyle name="_청량화창마을농로(1공구)_관로수량집계 6" xfId="42204"/>
    <cellStyle name="_청량화창마을농로(1공구)_관로수량집계 7" xfId="42205"/>
    <cellStyle name="_청량화창마을농로(1공구)_관로수량집계 8" xfId="42206"/>
    <cellStyle name="_청량화창마을농로(1공구)_내역적용수량" xfId="9036"/>
    <cellStyle name="_청량화창마을농로(1공구)_내역적용수량 2" xfId="42207"/>
    <cellStyle name="_청량화창마을농로(1공구)_내역적용수량 3" xfId="42208"/>
    <cellStyle name="_청량화창마을농로(1공구)_내역적용수량 4" xfId="42209"/>
    <cellStyle name="_청량화창마을농로(1공구)_내역적용수량 5" xfId="42210"/>
    <cellStyle name="_청량화창마을농로(1공구)_내역적용수량 6" xfId="42211"/>
    <cellStyle name="_청량화창마을농로(1공구)_내역적용수량 7" xfId="42212"/>
    <cellStyle name="_청량화창마을농로(1공구)_내역적용수량 8" xfId="42213"/>
    <cellStyle name="_청량화창마을농로(2공구)" xfId="9037"/>
    <cellStyle name="_청량화창마을농로(2공구) 2" xfId="9038"/>
    <cellStyle name="_청량화창마을농로(2공구) 3" xfId="42214"/>
    <cellStyle name="_청량화창마을농로(2공구) 4" xfId="42215"/>
    <cellStyle name="_청량화창마을농로(2공구) 5" xfId="42216"/>
    <cellStyle name="_청량화창마을농로(2공구) 6" xfId="42217"/>
    <cellStyle name="_청량화창마을농로(2공구) 7" xfId="42218"/>
    <cellStyle name="_청량화창마을농로(2공구) 8" xfId="42219"/>
    <cellStyle name="_청량화창마을농로(2공구)_00.배수설비공" xfId="9039"/>
    <cellStyle name="_청량화창마을농로(2공구)_00.배수설비공 2" xfId="42220"/>
    <cellStyle name="_청량화창마을농로(2공구)_00.배수설비공 3" xfId="42221"/>
    <cellStyle name="_청량화창마을농로(2공구)_00.배수설비공 4" xfId="42222"/>
    <cellStyle name="_청량화창마을농로(2공구)_00.배수설비공 5" xfId="42223"/>
    <cellStyle name="_청량화창마을농로(2공구)_00.배수설비공 6" xfId="42224"/>
    <cellStyle name="_청량화창마을농로(2공구)_00.배수설비공 7" xfId="42225"/>
    <cellStyle name="_청량화창마을농로(2공구)_00.배수설비공 8" xfId="42226"/>
    <cellStyle name="_청량화창마을농로(2공구)_013.관로공(일과)" xfId="9040"/>
    <cellStyle name="_청량화창마을농로(2공구)_013.관로공(일과) 2" xfId="42227"/>
    <cellStyle name="_청량화창마을농로(2공구)_013.관로공(일과) 3" xfId="42228"/>
    <cellStyle name="_청량화창마을농로(2공구)_013.관로공(일과) 4" xfId="42229"/>
    <cellStyle name="_청량화창마을농로(2공구)_013.관로공(일과) 5" xfId="42230"/>
    <cellStyle name="_청량화창마을농로(2공구)_013.관로공(일과) 6" xfId="42231"/>
    <cellStyle name="_청량화창마을농로(2공구)_013.관로공(일과) 7" xfId="42232"/>
    <cellStyle name="_청량화창마을농로(2공구)_013.관로공(일과) 8" xfId="42233"/>
    <cellStyle name="_청량화창마을농로(2공구)_013.관로공(화순)" xfId="9041"/>
    <cellStyle name="_청량화창마을농로(2공구)_013.관로공(화순) 2" xfId="42234"/>
    <cellStyle name="_청량화창마을농로(2공구)_013.관로공(화순) 3" xfId="42235"/>
    <cellStyle name="_청량화창마을농로(2공구)_013.관로공(화순) 4" xfId="42236"/>
    <cellStyle name="_청량화창마을농로(2공구)_013.관로공(화순) 5" xfId="42237"/>
    <cellStyle name="_청량화창마을농로(2공구)_013.관로공(화순) 6" xfId="42238"/>
    <cellStyle name="_청량화창마을농로(2공구)_013.관로공(화순) 7" xfId="42239"/>
    <cellStyle name="_청량화창마을농로(2공구)_013.관로공(화순) 8" xfId="42240"/>
    <cellStyle name="_청량화창마을농로(2공구)_02.토공" xfId="9042"/>
    <cellStyle name="_청량화창마을농로(2공구)_02.토공 2" xfId="42241"/>
    <cellStyle name="_청량화창마을농로(2공구)_02.토공 3" xfId="42242"/>
    <cellStyle name="_청량화창마을농로(2공구)_02.토공 4" xfId="42243"/>
    <cellStyle name="_청량화창마을농로(2공구)_02.토공 5" xfId="42244"/>
    <cellStyle name="_청량화창마을농로(2공구)_02.토공 6" xfId="42245"/>
    <cellStyle name="_청량화창마을농로(2공구)_02.토공 7" xfId="42246"/>
    <cellStyle name="_청량화창마을농로(2공구)_02.토공 8" xfId="42247"/>
    <cellStyle name="_청량화창마을농로(2공구)_03.관로공" xfId="9043"/>
    <cellStyle name="_청량화창마을농로(2공구)_03.관로공 2" xfId="42248"/>
    <cellStyle name="_청량화창마을농로(2공구)_03.관로공 3" xfId="42249"/>
    <cellStyle name="_청량화창마을농로(2공구)_03.관로공 4" xfId="42250"/>
    <cellStyle name="_청량화창마을농로(2공구)_03.관로공 5" xfId="42251"/>
    <cellStyle name="_청량화창마을농로(2공구)_03.관로공 6" xfId="42252"/>
    <cellStyle name="_청량화창마을농로(2공구)_03.관로공 7" xfId="42253"/>
    <cellStyle name="_청량화창마을농로(2공구)_03.관로공 8" xfId="42254"/>
    <cellStyle name="_청량화창마을농로(2공구)_05.구조물공" xfId="9044"/>
    <cellStyle name="_청량화창마을농로(2공구)_05.구조물공 2" xfId="9045"/>
    <cellStyle name="_청량화창마을농로(2공구)_05.구조물공 3" xfId="42255"/>
    <cellStyle name="_청량화창마을농로(2공구)_05.구조물공 4" xfId="42256"/>
    <cellStyle name="_청량화창마을농로(2공구)_05.구조물공 5" xfId="42257"/>
    <cellStyle name="_청량화창마을농로(2공구)_05.구조물공 6" xfId="42258"/>
    <cellStyle name="_청량화창마을농로(2공구)_05.구조물공 7" xfId="42259"/>
    <cellStyle name="_청량화창마을농로(2공구)_05.구조물공 8" xfId="42260"/>
    <cellStyle name="_청량화창마을농로(2공구)_05.구조물공_00.배수설비공" xfId="9046"/>
    <cellStyle name="_청량화창마을농로(2공구)_05.구조물공_00.배수설비공 2" xfId="42261"/>
    <cellStyle name="_청량화창마을농로(2공구)_05.구조물공_00.배수설비공 3" xfId="42262"/>
    <cellStyle name="_청량화창마을농로(2공구)_05.구조물공_00.배수설비공 4" xfId="42263"/>
    <cellStyle name="_청량화창마을농로(2공구)_05.구조물공_00.배수설비공 5" xfId="42264"/>
    <cellStyle name="_청량화창마을농로(2공구)_05.구조물공_00.배수설비공 6" xfId="42265"/>
    <cellStyle name="_청량화창마을농로(2공구)_05.구조물공_00.배수설비공 7" xfId="42266"/>
    <cellStyle name="_청량화창마을농로(2공구)_05.구조물공_00.배수설비공 8" xfId="42267"/>
    <cellStyle name="_청량화창마을농로(2공구)_05.구조물공_013.관로공(일과)" xfId="9047"/>
    <cellStyle name="_청량화창마을농로(2공구)_05.구조물공_013.관로공(일과) 2" xfId="42268"/>
    <cellStyle name="_청량화창마을농로(2공구)_05.구조물공_013.관로공(일과) 3" xfId="42269"/>
    <cellStyle name="_청량화창마을농로(2공구)_05.구조물공_013.관로공(일과) 4" xfId="42270"/>
    <cellStyle name="_청량화창마을농로(2공구)_05.구조물공_013.관로공(일과) 5" xfId="42271"/>
    <cellStyle name="_청량화창마을농로(2공구)_05.구조물공_013.관로공(일과) 6" xfId="42272"/>
    <cellStyle name="_청량화창마을농로(2공구)_05.구조물공_013.관로공(일과) 7" xfId="42273"/>
    <cellStyle name="_청량화창마을농로(2공구)_05.구조물공_013.관로공(일과) 8" xfId="42274"/>
    <cellStyle name="_청량화창마을농로(2공구)_05.구조물공_013.관로공(화순)" xfId="9048"/>
    <cellStyle name="_청량화창마을농로(2공구)_05.구조물공_013.관로공(화순) 2" xfId="42275"/>
    <cellStyle name="_청량화창마을농로(2공구)_05.구조물공_013.관로공(화순) 3" xfId="42276"/>
    <cellStyle name="_청량화창마을농로(2공구)_05.구조물공_013.관로공(화순) 4" xfId="42277"/>
    <cellStyle name="_청량화창마을농로(2공구)_05.구조물공_013.관로공(화순) 5" xfId="42278"/>
    <cellStyle name="_청량화창마을농로(2공구)_05.구조물공_013.관로공(화순) 6" xfId="42279"/>
    <cellStyle name="_청량화창마을농로(2공구)_05.구조물공_013.관로공(화순) 7" xfId="42280"/>
    <cellStyle name="_청량화창마을농로(2공구)_05.구조물공_013.관로공(화순) 8" xfId="42281"/>
    <cellStyle name="_청량화창마을농로(2공구)_05.구조물공_02.토공" xfId="9049"/>
    <cellStyle name="_청량화창마을농로(2공구)_05.구조물공_02.토공 2" xfId="42282"/>
    <cellStyle name="_청량화창마을농로(2공구)_05.구조물공_02.토공 3" xfId="42283"/>
    <cellStyle name="_청량화창마을농로(2공구)_05.구조물공_02.토공 4" xfId="42284"/>
    <cellStyle name="_청량화창마을농로(2공구)_05.구조물공_02.토공 5" xfId="42285"/>
    <cellStyle name="_청량화창마을농로(2공구)_05.구조물공_02.토공 6" xfId="42286"/>
    <cellStyle name="_청량화창마을농로(2공구)_05.구조물공_02.토공 7" xfId="42287"/>
    <cellStyle name="_청량화창마을농로(2공구)_05.구조물공_02.토공 8" xfId="42288"/>
    <cellStyle name="_청량화창마을농로(2공구)_05.구조물공_03.관로공" xfId="9050"/>
    <cellStyle name="_청량화창마을농로(2공구)_05.구조물공_03.관로공 2" xfId="42289"/>
    <cellStyle name="_청량화창마을농로(2공구)_05.구조물공_03.관로공 3" xfId="42290"/>
    <cellStyle name="_청량화창마을농로(2공구)_05.구조물공_03.관로공 4" xfId="42291"/>
    <cellStyle name="_청량화창마을농로(2공구)_05.구조물공_03.관로공 5" xfId="42292"/>
    <cellStyle name="_청량화창마을농로(2공구)_05.구조물공_03.관로공 6" xfId="42293"/>
    <cellStyle name="_청량화창마을농로(2공구)_05.구조물공_03.관로공 7" xfId="42294"/>
    <cellStyle name="_청량화창마을농로(2공구)_05.구조물공_03.관로공 8" xfId="42295"/>
    <cellStyle name="_청량화창마을농로(2공구)_05.구조물공_관로공BOQ" xfId="9051"/>
    <cellStyle name="_청량화창마을농로(2공구)_05.구조물공_관로공BOQ 2" xfId="42296"/>
    <cellStyle name="_청량화창마을농로(2공구)_05.구조물공_관로공BOQ 3" xfId="42297"/>
    <cellStyle name="_청량화창마을농로(2공구)_05.구조물공_관로공BOQ 4" xfId="42298"/>
    <cellStyle name="_청량화창마을농로(2공구)_05.구조물공_관로공BOQ 5" xfId="42299"/>
    <cellStyle name="_청량화창마을농로(2공구)_05.구조물공_관로공BOQ 6" xfId="42300"/>
    <cellStyle name="_청량화창마을농로(2공구)_05.구조물공_관로공BOQ 7" xfId="42301"/>
    <cellStyle name="_청량화창마을농로(2공구)_05.구조물공_관로공BOQ 8" xfId="42302"/>
    <cellStyle name="_청량화창마을농로(2공구)_05.구조물공_관로수량집계" xfId="9052"/>
    <cellStyle name="_청량화창마을농로(2공구)_05.구조물공_관로수량집계 2" xfId="42303"/>
    <cellStyle name="_청량화창마을농로(2공구)_05.구조물공_관로수량집계 3" xfId="42304"/>
    <cellStyle name="_청량화창마을농로(2공구)_05.구조물공_관로수량집계 4" xfId="42305"/>
    <cellStyle name="_청량화창마을농로(2공구)_05.구조물공_관로수량집계 5" xfId="42306"/>
    <cellStyle name="_청량화창마을농로(2공구)_05.구조물공_관로수량집계 6" xfId="42307"/>
    <cellStyle name="_청량화창마을농로(2공구)_05.구조물공_관로수량집계 7" xfId="42308"/>
    <cellStyle name="_청량화창마을농로(2공구)_05.구조물공_관로수량집계 8" xfId="42309"/>
    <cellStyle name="_청량화창마을농로(2공구)_05.구조물공_내역적용수량" xfId="9053"/>
    <cellStyle name="_청량화창마을농로(2공구)_05.구조물공_내역적용수량 2" xfId="42310"/>
    <cellStyle name="_청량화창마을농로(2공구)_05.구조물공_내역적용수량 3" xfId="42311"/>
    <cellStyle name="_청량화창마을농로(2공구)_05.구조물공_내역적용수량 4" xfId="42312"/>
    <cellStyle name="_청량화창마을농로(2공구)_05.구조물공_내역적용수량 5" xfId="42313"/>
    <cellStyle name="_청량화창마을농로(2공구)_05.구조물공_내역적용수량 6" xfId="42314"/>
    <cellStyle name="_청량화창마을농로(2공구)_05.구조물공_내역적용수량 7" xfId="42315"/>
    <cellStyle name="_청량화창마을농로(2공구)_05.구조물공_내역적용수량 8" xfId="42316"/>
    <cellStyle name="_청량화창마을농로(2공구)_2-4.맨홀토공" xfId="9054"/>
    <cellStyle name="_청량화창마을농로(2공구)_2-4.맨홀토공 2" xfId="9055"/>
    <cellStyle name="_청량화창마을농로(2공구)_2-4.맨홀토공 3" xfId="42317"/>
    <cellStyle name="_청량화창마을농로(2공구)_2-4.맨홀토공 4" xfId="42318"/>
    <cellStyle name="_청량화창마을농로(2공구)_2-4.맨홀토공 5" xfId="42319"/>
    <cellStyle name="_청량화창마을농로(2공구)_2-4.맨홀토공 6" xfId="42320"/>
    <cellStyle name="_청량화창마을농로(2공구)_2-4.맨홀토공 7" xfId="42321"/>
    <cellStyle name="_청량화창마을농로(2공구)_2-4.맨홀토공 8" xfId="42322"/>
    <cellStyle name="_청량화창마을농로(2공구)_2-4.맨홀토공_00.배수설비공" xfId="9056"/>
    <cellStyle name="_청량화창마을농로(2공구)_2-4.맨홀토공_00.배수설비공 2" xfId="42323"/>
    <cellStyle name="_청량화창마을농로(2공구)_2-4.맨홀토공_00.배수설비공 3" xfId="42324"/>
    <cellStyle name="_청량화창마을농로(2공구)_2-4.맨홀토공_00.배수설비공 4" xfId="42325"/>
    <cellStyle name="_청량화창마을농로(2공구)_2-4.맨홀토공_00.배수설비공 5" xfId="42326"/>
    <cellStyle name="_청량화창마을농로(2공구)_2-4.맨홀토공_00.배수설비공 6" xfId="42327"/>
    <cellStyle name="_청량화창마을농로(2공구)_2-4.맨홀토공_00.배수설비공 7" xfId="42328"/>
    <cellStyle name="_청량화창마을농로(2공구)_2-4.맨홀토공_00.배수설비공 8" xfId="42329"/>
    <cellStyle name="_청량화창마을농로(2공구)_2-4.맨홀토공_013.관로공(일과)" xfId="9057"/>
    <cellStyle name="_청량화창마을농로(2공구)_2-4.맨홀토공_013.관로공(일과) 2" xfId="42330"/>
    <cellStyle name="_청량화창마을농로(2공구)_2-4.맨홀토공_013.관로공(일과) 3" xfId="42331"/>
    <cellStyle name="_청량화창마을농로(2공구)_2-4.맨홀토공_013.관로공(일과) 4" xfId="42332"/>
    <cellStyle name="_청량화창마을농로(2공구)_2-4.맨홀토공_013.관로공(일과) 5" xfId="42333"/>
    <cellStyle name="_청량화창마을농로(2공구)_2-4.맨홀토공_013.관로공(일과) 6" xfId="42334"/>
    <cellStyle name="_청량화창마을농로(2공구)_2-4.맨홀토공_013.관로공(일과) 7" xfId="42335"/>
    <cellStyle name="_청량화창마을농로(2공구)_2-4.맨홀토공_013.관로공(일과) 8" xfId="42336"/>
    <cellStyle name="_청량화창마을농로(2공구)_2-4.맨홀토공_013.관로공(화순)" xfId="9058"/>
    <cellStyle name="_청량화창마을농로(2공구)_2-4.맨홀토공_013.관로공(화순) 2" xfId="42337"/>
    <cellStyle name="_청량화창마을농로(2공구)_2-4.맨홀토공_013.관로공(화순) 3" xfId="42338"/>
    <cellStyle name="_청량화창마을농로(2공구)_2-4.맨홀토공_013.관로공(화순) 4" xfId="42339"/>
    <cellStyle name="_청량화창마을농로(2공구)_2-4.맨홀토공_013.관로공(화순) 5" xfId="42340"/>
    <cellStyle name="_청량화창마을농로(2공구)_2-4.맨홀토공_013.관로공(화순) 6" xfId="42341"/>
    <cellStyle name="_청량화창마을농로(2공구)_2-4.맨홀토공_013.관로공(화순) 7" xfId="42342"/>
    <cellStyle name="_청량화창마을농로(2공구)_2-4.맨홀토공_013.관로공(화순) 8" xfId="42343"/>
    <cellStyle name="_청량화창마을농로(2공구)_2-4.맨홀토공_02.토공" xfId="9059"/>
    <cellStyle name="_청량화창마을농로(2공구)_2-4.맨홀토공_02.토공 2" xfId="42344"/>
    <cellStyle name="_청량화창마을농로(2공구)_2-4.맨홀토공_02.토공 3" xfId="42345"/>
    <cellStyle name="_청량화창마을농로(2공구)_2-4.맨홀토공_02.토공 4" xfId="42346"/>
    <cellStyle name="_청량화창마을농로(2공구)_2-4.맨홀토공_02.토공 5" xfId="42347"/>
    <cellStyle name="_청량화창마을농로(2공구)_2-4.맨홀토공_02.토공 6" xfId="42348"/>
    <cellStyle name="_청량화창마을농로(2공구)_2-4.맨홀토공_02.토공 7" xfId="42349"/>
    <cellStyle name="_청량화창마을농로(2공구)_2-4.맨홀토공_02.토공 8" xfId="42350"/>
    <cellStyle name="_청량화창마을농로(2공구)_2-4.맨홀토공_03.관로공" xfId="9060"/>
    <cellStyle name="_청량화창마을농로(2공구)_2-4.맨홀토공_03.관로공 2" xfId="42351"/>
    <cellStyle name="_청량화창마을농로(2공구)_2-4.맨홀토공_03.관로공 3" xfId="42352"/>
    <cellStyle name="_청량화창마을농로(2공구)_2-4.맨홀토공_03.관로공 4" xfId="42353"/>
    <cellStyle name="_청량화창마을농로(2공구)_2-4.맨홀토공_03.관로공 5" xfId="42354"/>
    <cellStyle name="_청량화창마을농로(2공구)_2-4.맨홀토공_03.관로공 6" xfId="42355"/>
    <cellStyle name="_청량화창마을농로(2공구)_2-4.맨홀토공_03.관로공 7" xfId="42356"/>
    <cellStyle name="_청량화창마을농로(2공구)_2-4.맨홀토공_03.관로공 8" xfId="42357"/>
    <cellStyle name="_청량화창마을농로(2공구)_2-4.맨홀토공_관로공BOQ" xfId="9061"/>
    <cellStyle name="_청량화창마을농로(2공구)_2-4.맨홀토공_관로공BOQ 2" xfId="42358"/>
    <cellStyle name="_청량화창마을농로(2공구)_2-4.맨홀토공_관로공BOQ 3" xfId="42359"/>
    <cellStyle name="_청량화창마을농로(2공구)_2-4.맨홀토공_관로공BOQ 4" xfId="42360"/>
    <cellStyle name="_청량화창마을농로(2공구)_2-4.맨홀토공_관로공BOQ 5" xfId="42361"/>
    <cellStyle name="_청량화창마을농로(2공구)_2-4.맨홀토공_관로공BOQ 6" xfId="42362"/>
    <cellStyle name="_청량화창마을농로(2공구)_2-4.맨홀토공_관로공BOQ 7" xfId="42363"/>
    <cellStyle name="_청량화창마을농로(2공구)_2-4.맨홀토공_관로공BOQ 8" xfId="42364"/>
    <cellStyle name="_청량화창마을농로(2공구)_2-4.맨홀토공_관로수량집계" xfId="9062"/>
    <cellStyle name="_청량화창마을농로(2공구)_2-4.맨홀토공_관로수량집계 2" xfId="42365"/>
    <cellStyle name="_청량화창마을농로(2공구)_2-4.맨홀토공_관로수량집계 3" xfId="42366"/>
    <cellStyle name="_청량화창마을농로(2공구)_2-4.맨홀토공_관로수량집계 4" xfId="42367"/>
    <cellStyle name="_청량화창마을농로(2공구)_2-4.맨홀토공_관로수량집계 5" xfId="42368"/>
    <cellStyle name="_청량화창마을농로(2공구)_2-4.맨홀토공_관로수량집계 6" xfId="42369"/>
    <cellStyle name="_청량화창마을농로(2공구)_2-4.맨홀토공_관로수량집계 7" xfId="42370"/>
    <cellStyle name="_청량화창마을농로(2공구)_2-4.맨홀토공_관로수량집계 8" xfId="42371"/>
    <cellStyle name="_청량화창마을농로(2공구)_2-4.맨홀토공_내역적용수량" xfId="9063"/>
    <cellStyle name="_청량화창마을농로(2공구)_2-4.맨홀토공_내역적용수량 2" xfId="42372"/>
    <cellStyle name="_청량화창마을농로(2공구)_2-4.맨홀토공_내역적용수량 3" xfId="42373"/>
    <cellStyle name="_청량화창마을농로(2공구)_2-4.맨홀토공_내역적용수량 4" xfId="42374"/>
    <cellStyle name="_청량화창마을농로(2공구)_2-4.맨홀토공_내역적용수량 5" xfId="42375"/>
    <cellStyle name="_청량화창마을농로(2공구)_2-4.맨홀토공_내역적용수량 6" xfId="42376"/>
    <cellStyle name="_청량화창마을농로(2공구)_2-4.맨홀토공_내역적용수량 7" xfId="42377"/>
    <cellStyle name="_청량화창마을농로(2공구)_2-4.맨홀토공_내역적용수량 8" xfId="42378"/>
    <cellStyle name="_청량화창마을농로(2공구)_관로공BOQ" xfId="9064"/>
    <cellStyle name="_청량화창마을농로(2공구)_관로공BOQ 2" xfId="42379"/>
    <cellStyle name="_청량화창마을농로(2공구)_관로공BOQ 3" xfId="42380"/>
    <cellStyle name="_청량화창마을농로(2공구)_관로공BOQ 4" xfId="42381"/>
    <cellStyle name="_청량화창마을농로(2공구)_관로공BOQ 5" xfId="42382"/>
    <cellStyle name="_청량화창마을농로(2공구)_관로공BOQ 6" xfId="42383"/>
    <cellStyle name="_청량화창마을농로(2공구)_관로공BOQ 7" xfId="42384"/>
    <cellStyle name="_청량화창마을농로(2공구)_관로공BOQ 8" xfId="42385"/>
    <cellStyle name="_청량화창마을농로(2공구)_관로수량집계" xfId="9065"/>
    <cellStyle name="_청량화창마을농로(2공구)_관로수량집계 2" xfId="42386"/>
    <cellStyle name="_청량화창마을농로(2공구)_관로수량집계 3" xfId="42387"/>
    <cellStyle name="_청량화창마을농로(2공구)_관로수량집계 4" xfId="42388"/>
    <cellStyle name="_청량화창마을농로(2공구)_관로수량집계 5" xfId="42389"/>
    <cellStyle name="_청량화창마을농로(2공구)_관로수량집계 6" xfId="42390"/>
    <cellStyle name="_청량화창마을농로(2공구)_관로수량집계 7" xfId="42391"/>
    <cellStyle name="_청량화창마을농로(2공구)_관로수량집계 8" xfId="42392"/>
    <cellStyle name="_청량화창마을농로(2공구)_내역적용수량" xfId="9066"/>
    <cellStyle name="_청량화창마을농로(2공구)_내역적용수량 2" xfId="42393"/>
    <cellStyle name="_청량화창마을농로(2공구)_내역적용수량 3" xfId="42394"/>
    <cellStyle name="_청량화창마을농로(2공구)_내역적용수량 4" xfId="42395"/>
    <cellStyle name="_청량화창마을농로(2공구)_내역적용수량 5" xfId="42396"/>
    <cellStyle name="_청량화창마을농로(2공구)_내역적용수량 6" xfId="42397"/>
    <cellStyle name="_청량화창마을농로(2공구)_내역적용수량 7" xfId="42398"/>
    <cellStyle name="_청량화창마을농로(2공구)_내역적용수량 8" xfId="42399"/>
    <cellStyle name="_청량화창마을농로(총괄)" xfId="9067"/>
    <cellStyle name="_청량화창마을농로(총괄) 2" xfId="9068"/>
    <cellStyle name="_청량화창마을농로(총괄) 3" xfId="42400"/>
    <cellStyle name="_청량화창마을농로(총괄) 4" xfId="42401"/>
    <cellStyle name="_청량화창마을농로(총괄) 5" xfId="42402"/>
    <cellStyle name="_청량화창마을농로(총괄) 6" xfId="42403"/>
    <cellStyle name="_청량화창마을농로(총괄) 7" xfId="42404"/>
    <cellStyle name="_청량화창마을농로(총괄) 8" xfId="42405"/>
    <cellStyle name="_청량화창마을농로(총괄)_00.배수설비공" xfId="9069"/>
    <cellStyle name="_청량화창마을농로(총괄)_00.배수설비공 2" xfId="42406"/>
    <cellStyle name="_청량화창마을농로(총괄)_00.배수설비공 3" xfId="42407"/>
    <cellStyle name="_청량화창마을농로(총괄)_00.배수설비공 4" xfId="42408"/>
    <cellStyle name="_청량화창마을농로(총괄)_00.배수설비공 5" xfId="42409"/>
    <cellStyle name="_청량화창마을농로(총괄)_00.배수설비공 6" xfId="42410"/>
    <cellStyle name="_청량화창마을농로(총괄)_00.배수설비공 7" xfId="42411"/>
    <cellStyle name="_청량화창마을농로(총괄)_00.배수설비공 8" xfId="42412"/>
    <cellStyle name="_청량화창마을농로(총괄)_013.관로공(일과)" xfId="9070"/>
    <cellStyle name="_청량화창마을농로(총괄)_013.관로공(일과) 2" xfId="42413"/>
    <cellStyle name="_청량화창마을농로(총괄)_013.관로공(일과) 3" xfId="42414"/>
    <cellStyle name="_청량화창마을농로(총괄)_013.관로공(일과) 4" xfId="42415"/>
    <cellStyle name="_청량화창마을농로(총괄)_013.관로공(일과) 5" xfId="42416"/>
    <cellStyle name="_청량화창마을농로(총괄)_013.관로공(일과) 6" xfId="42417"/>
    <cellStyle name="_청량화창마을농로(총괄)_013.관로공(일과) 7" xfId="42418"/>
    <cellStyle name="_청량화창마을농로(총괄)_013.관로공(일과) 8" xfId="42419"/>
    <cellStyle name="_청량화창마을농로(총괄)_013.관로공(화순)" xfId="9071"/>
    <cellStyle name="_청량화창마을농로(총괄)_013.관로공(화순) 2" xfId="42420"/>
    <cellStyle name="_청량화창마을농로(총괄)_013.관로공(화순) 3" xfId="42421"/>
    <cellStyle name="_청량화창마을농로(총괄)_013.관로공(화순) 4" xfId="42422"/>
    <cellStyle name="_청량화창마을농로(총괄)_013.관로공(화순) 5" xfId="42423"/>
    <cellStyle name="_청량화창마을농로(총괄)_013.관로공(화순) 6" xfId="42424"/>
    <cellStyle name="_청량화창마을농로(총괄)_013.관로공(화순) 7" xfId="42425"/>
    <cellStyle name="_청량화창마을농로(총괄)_013.관로공(화순) 8" xfId="42426"/>
    <cellStyle name="_청량화창마을농로(총괄)_02.토공" xfId="9072"/>
    <cellStyle name="_청량화창마을농로(총괄)_02.토공 2" xfId="42427"/>
    <cellStyle name="_청량화창마을농로(총괄)_02.토공 3" xfId="42428"/>
    <cellStyle name="_청량화창마을농로(총괄)_02.토공 4" xfId="42429"/>
    <cellStyle name="_청량화창마을농로(총괄)_02.토공 5" xfId="42430"/>
    <cellStyle name="_청량화창마을농로(총괄)_02.토공 6" xfId="42431"/>
    <cellStyle name="_청량화창마을농로(총괄)_02.토공 7" xfId="42432"/>
    <cellStyle name="_청량화창마을농로(총괄)_02.토공 8" xfId="42433"/>
    <cellStyle name="_청량화창마을농로(총괄)_03.관로공" xfId="9073"/>
    <cellStyle name="_청량화창마을농로(총괄)_03.관로공 2" xfId="42434"/>
    <cellStyle name="_청량화창마을농로(총괄)_03.관로공 3" xfId="42435"/>
    <cellStyle name="_청량화창마을농로(총괄)_03.관로공 4" xfId="42436"/>
    <cellStyle name="_청량화창마을농로(총괄)_03.관로공 5" xfId="42437"/>
    <cellStyle name="_청량화창마을농로(총괄)_03.관로공 6" xfId="42438"/>
    <cellStyle name="_청량화창마을농로(총괄)_03.관로공 7" xfId="42439"/>
    <cellStyle name="_청량화창마을농로(총괄)_03.관로공 8" xfId="42440"/>
    <cellStyle name="_청량화창마을농로(총괄)_05.구조물공" xfId="9074"/>
    <cellStyle name="_청량화창마을농로(총괄)_05.구조물공 2" xfId="9075"/>
    <cellStyle name="_청량화창마을농로(총괄)_05.구조물공 3" xfId="42441"/>
    <cellStyle name="_청량화창마을농로(총괄)_05.구조물공 4" xfId="42442"/>
    <cellStyle name="_청량화창마을농로(총괄)_05.구조물공 5" xfId="42443"/>
    <cellStyle name="_청량화창마을농로(총괄)_05.구조물공 6" xfId="42444"/>
    <cellStyle name="_청량화창마을농로(총괄)_05.구조물공 7" xfId="42445"/>
    <cellStyle name="_청량화창마을농로(총괄)_05.구조물공 8" xfId="42446"/>
    <cellStyle name="_청량화창마을농로(총괄)_05.구조물공_00.배수설비공" xfId="9076"/>
    <cellStyle name="_청량화창마을농로(총괄)_05.구조물공_00.배수설비공 2" xfId="42447"/>
    <cellStyle name="_청량화창마을농로(총괄)_05.구조물공_00.배수설비공 3" xfId="42448"/>
    <cellStyle name="_청량화창마을농로(총괄)_05.구조물공_00.배수설비공 4" xfId="42449"/>
    <cellStyle name="_청량화창마을농로(총괄)_05.구조물공_00.배수설비공 5" xfId="42450"/>
    <cellStyle name="_청량화창마을농로(총괄)_05.구조물공_00.배수설비공 6" xfId="42451"/>
    <cellStyle name="_청량화창마을농로(총괄)_05.구조물공_00.배수설비공 7" xfId="42452"/>
    <cellStyle name="_청량화창마을농로(총괄)_05.구조물공_00.배수설비공 8" xfId="42453"/>
    <cellStyle name="_청량화창마을농로(총괄)_05.구조물공_013.관로공(일과)" xfId="9077"/>
    <cellStyle name="_청량화창마을농로(총괄)_05.구조물공_013.관로공(일과) 2" xfId="42454"/>
    <cellStyle name="_청량화창마을농로(총괄)_05.구조물공_013.관로공(일과) 3" xfId="42455"/>
    <cellStyle name="_청량화창마을농로(총괄)_05.구조물공_013.관로공(일과) 4" xfId="42456"/>
    <cellStyle name="_청량화창마을농로(총괄)_05.구조물공_013.관로공(일과) 5" xfId="42457"/>
    <cellStyle name="_청량화창마을농로(총괄)_05.구조물공_013.관로공(일과) 6" xfId="42458"/>
    <cellStyle name="_청량화창마을농로(총괄)_05.구조물공_013.관로공(일과) 7" xfId="42459"/>
    <cellStyle name="_청량화창마을농로(총괄)_05.구조물공_013.관로공(일과) 8" xfId="42460"/>
    <cellStyle name="_청량화창마을농로(총괄)_05.구조물공_013.관로공(화순)" xfId="9078"/>
    <cellStyle name="_청량화창마을농로(총괄)_05.구조물공_013.관로공(화순) 2" xfId="42461"/>
    <cellStyle name="_청량화창마을농로(총괄)_05.구조물공_013.관로공(화순) 3" xfId="42462"/>
    <cellStyle name="_청량화창마을농로(총괄)_05.구조물공_013.관로공(화순) 4" xfId="42463"/>
    <cellStyle name="_청량화창마을농로(총괄)_05.구조물공_013.관로공(화순) 5" xfId="42464"/>
    <cellStyle name="_청량화창마을농로(총괄)_05.구조물공_013.관로공(화순) 6" xfId="42465"/>
    <cellStyle name="_청량화창마을농로(총괄)_05.구조물공_013.관로공(화순) 7" xfId="42466"/>
    <cellStyle name="_청량화창마을농로(총괄)_05.구조물공_013.관로공(화순) 8" xfId="42467"/>
    <cellStyle name="_청량화창마을농로(총괄)_05.구조물공_02.토공" xfId="9079"/>
    <cellStyle name="_청량화창마을농로(총괄)_05.구조물공_02.토공 2" xfId="42468"/>
    <cellStyle name="_청량화창마을농로(총괄)_05.구조물공_02.토공 3" xfId="42469"/>
    <cellStyle name="_청량화창마을농로(총괄)_05.구조물공_02.토공 4" xfId="42470"/>
    <cellStyle name="_청량화창마을농로(총괄)_05.구조물공_02.토공 5" xfId="42471"/>
    <cellStyle name="_청량화창마을농로(총괄)_05.구조물공_02.토공 6" xfId="42472"/>
    <cellStyle name="_청량화창마을농로(총괄)_05.구조물공_02.토공 7" xfId="42473"/>
    <cellStyle name="_청량화창마을농로(총괄)_05.구조물공_02.토공 8" xfId="42474"/>
    <cellStyle name="_청량화창마을농로(총괄)_05.구조물공_03.관로공" xfId="9080"/>
    <cellStyle name="_청량화창마을농로(총괄)_05.구조물공_03.관로공 2" xfId="42475"/>
    <cellStyle name="_청량화창마을농로(총괄)_05.구조물공_03.관로공 3" xfId="42476"/>
    <cellStyle name="_청량화창마을농로(총괄)_05.구조물공_03.관로공 4" xfId="42477"/>
    <cellStyle name="_청량화창마을농로(총괄)_05.구조물공_03.관로공 5" xfId="42478"/>
    <cellStyle name="_청량화창마을농로(총괄)_05.구조물공_03.관로공 6" xfId="42479"/>
    <cellStyle name="_청량화창마을농로(총괄)_05.구조물공_03.관로공 7" xfId="42480"/>
    <cellStyle name="_청량화창마을농로(총괄)_05.구조물공_03.관로공 8" xfId="42481"/>
    <cellStyle name="_청량화창마을농로(총괄)_05.구조물공_관로공BOQ" xfId="9081"/>
    <cellStyle name="_청량화창마을농로(총괄)_05.구조물공_관로공BOQ 2" xfId="42482"/>
    <cellStyle name="_청량화창마을농로(총괄)_05.구조물공_관로공BOQ 3" xfId="42483"/>
    <cellStyle name="_청량화창마을농로(총괄)_05.구조물공_관로공BOQ 4" xfId="42484"/>
    <cellStyle name="_청량화창마을농로(총괄)_05.구조물공_관로공BOQ 5" xfId="42485"/>
    <cellStyle name="_청량화창마을농로(총괄)_05.구조물공_관로공BOQ 6" xfId="42486"/>
    <cellStyle name="_청량화창마을농로(총괄)_05.구조물공_관로공BOQ 7" xfId="42487"/>
    <cellStyle name="_청량화창마을농로(총괄)_05.구조물공_관로공BOQ 8" xfId="42488"/>
    <cellStyle name="_청량화창마을농로(총괄)_05.구조물공_관로수량집계" xfId="9082"/>
    <cellStyle name="_청량화창마을농로(총괄)_05.구조물공_관로수량집계 2" xfId="42489"/>
    <cellStyle name="_청량화창마을농로(총괄)_05.구조물공_관로수량집계 3" xfId="42490"/>
    <cellStyle name="_청량화창마을농로(총괄)_05.구조물공_관로수량집계 4" xfId="42491"/>
    <cellStyle name="_청량화창마을농로(총괄)_05.구조물공_관로수량집계 5" xfId="42492"/>
    <cellStyle name="_청량화창마을농로(총괄)_05.구조물공_관로수량집계 6" xfId="42493"/>
    <cellStyle name="_청량화창마을농로(총괄)_05.구조물공_관로수량집계 7" xfId="42494"/>
    <cellStyle name="_청량화창마을농로(총괄)_05.구조물공_관로수량집계 8" xfId="42495"/>
    <cellStyle name="_청량화창마을농로(총괄)_05.구조물공_내역적용수량" xfId="9083"/>
    <cellStyle name="_청량화창마을농로(총괄)_05.구조물공_내역적용수량 2" xfId="42496"/>
    <cellStyle name="_청량화창마을농로(총괄)_05.구조물공_내역적용수량 3" xfId="42497"/>
    <cellStyle name="_청량화창마을농로(총괄)_05.구조물공_내역적용수량 4" xfId="42498"/>
    <cellStyle name="_청량화창마을농로(총괄)_05.구조물공_내역적용수량 5" xfId="42499"/>
    <cellStyle name="_청량화창마을농로(총괄)_05.구조물공_내역적용수량 6" xfId="42500"/>
    <cellStyle name="_청량화창마을농로(총괄)_05.구조물공_내역적용수량 7" xfId="42501"/>
    <cellStyle name="_청량화창마을농로(총괄)_05.구조물공_내역적용수량 8" xfId="42502"/>
    <cellStyle name="_청량화창마을농로(총괄)_2-4.맨홀토공" xfId="9084"/>
    <cellStyle name="_청량화창마을농로(총괄)_2-4.맨홀토공 2" xfId="9085"/>
    <cellStyle name="_청량화창마을농로(총괄)_2-4.맨홀토공 3" xfId="42503"/>
    <cellStyle name="_청량화창마을농로(총괄)_2-4.맨홀토공 4" xfId="42504"/>
    <cellStyle name="_청량화창마을농로(총괄)_2-4.맨홀토공 5" xfId="42505"/>
    <cellStyle name="_청량화창마을농로(총괄)_2-4.맨홀토공 6" xfId="42506"/>
    <cellStyle name="_청량화창마을농로(총괄)_2-4.맨홀토공 7" xfId="42507"/>
    <cellStyle name="_청량화창마을농로(총괄)_2-4.맨홀토공 8" xfId="42508"/>
    <cellStyle name="_청량화창마을농로(총괄)_2-4.맨홀토공_00.배수설비공" xfId="9086"/>
    <cellStyle name="_청량화창마을농로(총괄)_2-4.맨홀토공_00.배수설비공 2" xfId="42509"/>
    <cellStyle name="_청량화창마을농로(총괄)_2-4.맨홀토공_00.배수설비공 3" xfId="42510"/>
    <cellStyle name="_청량화창마을농로(총괄)_2-4.맨홀토공_00.배수설비공 4" xfId="42511"/>
    <cellStyle name="_청량화창마을농로(총괄)_2-4.맨홀토공_00.배수설비공 5" xfId="42512"/>
    <cellStyle name="_청량화창마을농로(총괄)_2-4.맨홀토공_00.배수설비공 6" xfId="42513"/>
    <cellStyle name="_청량화창마을농로(총괄)_2-4.맨홀토공_00.배수설비공 7" xfId="42514"/>
    <cellStyle name="_청량화창마을농로(총괄)_2-4.맨홀토공_00.배수설비공 8" xfId="42515"/>
    <cellStyle name="_청량화창마을농로(총괄)_2-4.맨홀토공_013.관로공(일과)" xfId="9087"/>
    <cellStyle name="_청량화창마을농로(총괄)_2-4.맨홀토공_013.관로공(일과) 2" xfId="42516"/>
    <cellStyle name="_청량화창마을농로(총괄)_2-4.맨홀토공_013.관로공(일과) 3" xfId="42517"/>
    <cellStyle name="_청량화창마을농로(총괄)_2-4.맨홀토공_013.관로공(일과) 4" xfId="42518"/>
    <cellStyle name="_청량화창마을농로(총괄)_2-4.맨홀토공_013.관로공(일과) 5" xfId="42519"/>
    <cellStyle name="_청량화창마을농로(총괄)_2-4.맨홀토공_013.관로공(일과) 6" xfId="42520"/>
    <cellStyle name="_청량화창마을농로(총괄)_2-4.맨홀토공_013.관로공(일과) 7" xfId="42521"/>
    <cellStyle name="_청량화창마을농로(총괄)_2-4.맨홀토공_013.관로공(일과) 8" xfId="42522"/>
    <cellStyle name="_청량화창마을농로(총괄)_2-4.맨홀토공_013.관로공(화순)" xfId="9088"/>
    <cellStyle name="_청량화창마을농로(총괄)_2-4.맨홀토공_013.관로공(화순) 2" xfId="42523"/>
    <cellStyle name="_청량화창마을농로(총괄)_2-4.맨홀토공_013.관로공(화순) 3" xfId="42524"/>
    <cellStyle name="_청량화창마을농로(총괄)_2-4.맨홀토공_013.관로공(화순) 4" xfId="42525"/>
    <cellStyle name="_청량화창마을농로(총괄)_2-4.맨홀토공_013.관로공(화순) 5" xfId="42526"/>
    <cellStyle name="_청량화창마을농로(총괄)_2-4.맨홀토공_013.관로공(화순) 6" xfId="42527"/>
    <cellStyle name="_청량화창마을농로(총괄)_2-4.맨홀토공_013.관로공(화순) 7" xfId="42528"/>
    <cellStyle name="_청량화창마을농로(총괄)_2-4.맨홀토공_013.관로공(화순) 8" xfId="42529"/>
    <cellStyle name="_청량화창마을농로(총괄)_2-4.맨홀토공_02.토공" xfId="9089"/>
    <cellStyle name="_청량화창마을농로(총괄)_2-4.맨홀토공_02.토공 2" xfId="42530"/>
    <cellStyle name="_청량화창마을농로(총괄)_2-4.맨홀토공_02.토공 3" xfId="42531"/>
    <cellStyle name="_청량화창마을농로(총괄)_2-4.맨홀토공_02.토공 4" xfId="42532"/>
    <cellStyle name="_청량화창마을농로(총괄)_2-4.맨홀토공_02.토공 5" xfId="42533"/>
    <cellStyle name="_청량화창마을농로(총괄)_2-4.맨홀토공_02.토공 6" xfId="42534"/>
    <cellStyle name="_청량화창마을농로(총괄)_2-4.맨홀토공_02.토공 7" xfId="42535"/>
    <cellStyle name="_청량화창마을농로(총괄)_2-4.맨홀토공_02.토공 8" xfId="42536"/>
    <cellStyle name="_청량화창마을농로(총괄)_2-4.맨홀토공_03.관로공" xfId="9090"/>
    <cellStyle name="_청량화창마을농로(총괄)_2-4.맨홀토공_03.관로공 2" xfId="42537"/>
    <cellStyle name="_청량화창마을농로(총괄)_2-4.맨홀토공_03.관로공 3" xfId="42538"/>
    <cellStyle name="_청량화창마을농로(총괄)_2-4.맨홀토공_03.관로공 4" xfId="42539"/>
    <cellStyle name="_청량화창마을농로(총괄)_2-4.맨홀토공_03.관로공 5" xfId="42540"/>
    <cellStyle name="_청량화창마을농로(총괄)_2-4.맨홀토공_03.관로공 6" xfId="42541"/>
    <cellStyle name="_청량화창마을농로(총괄)_2-4.맨홀토공_03.관로공 7" xfId="42542"/>
    <cellStyle name="_청량화창마을농로(총괄)_2-4.맨홀토공_03.관로공 8" xfId="42543"/>
    <cellStyle name="_청량화창마을농로(총괄)_2-4.맨홀토공_관로공BOQ" xfId="9091"/>
    <cellStyle name="_청량화창마을농로(총괄)_2-4.맨홀토공_관로공BOQ 2" xfId="42544"/>
    <cellStyle name="_청량화창마을농로(총괄)_2-4.맨홀토공_관로공BOQ 3" xfId="42545"/>
    <cellStyle name="_청량화창마을농로(총괄)_2-4.맨홀토공_관로공BOQ 4" xfId="42546"/>
    <cellStyle name="_청량화창마을농로(총괄)_2-4.맨홀토공_관로공BOQ 5" xfId="42547"/>
    <cellStyle name="_청량화창마을농로(총괄)_2-4.맨홀토공_관로공BOQ 6" xfId="42548"/>
    <cellStyle name="_청량화창마을농로(총괄)_2-4.맨홀토공_관로공BOQ 7" xfId="42549"/>
    <cellStyle name="_청량화창마을농로(총괄)_2-4.맨홀토공_관로공BOQ 8" xfId="42550"/>
    <cellStyle name="_청량화창마을농로(총괄)_2-4.맨홀토공_관로수량집계" xfId="9092"/>
    <cellStyle name="_청량화창마을농로(총괄)_2-4.맨홀토공_관로수량집계 2" xfId="42551"/>
    <cellStyle name="_청량화창마을농로(총괄)_2-4.맨홀토공_관로수량집계 3" xfId="42552"/>
    <cellStyle name="_청량화창마을농로(총괄)_2-4.맨홀토공_관로수량집계 4" xfId="42553"/>
    <cellStyle name="_청량화창마을농로(총괄)_2-4.맨홀토공_관로수량집계 5" xfId="42554"/>
    <cellStyle name="_청량화창마을농로(총괄)_2-4.맨홀토공_관로수량집계 6" xfId="42555"/>
    <cellStyle name="_청량화창마을농로(총괄)_2-4.맨홀토공_관로수량집계 7" xfId="42556"/>
    <cellStyle name="_청량화창마을농로(총괄)_2-4.맨홀토공_관로수량집계 8" xfId="42557"/>
    <cellStyle name="_청량화창마을농로(총괄)_2-4.맨홀토공_내역적용수량" xfId="9093"/>
    <cellStyle name="_청량화창마을농로(총괄)_2-4.맨홀토공_내역적용수량 2" xfId="42558"/>
    <cellStyle name="_청량화창마을농로(총괄)_2-4.맨홀토공_내역적용수량 3" xfId="42559"/>
    <cellStyle name="_청량화창마을농로(총괄)_2-4.맨홀토공_내역적용수량 4" xfId="42560"/>
    <cellStyle name="_청량화창마을농로(총괄)_2-4.맨홀토공_내역적용수량 5" xfId="42561"/>
    <cellStyle name="_청량화창마을농로(총괄)_2-4.맨홀토공_내역적용수량 6" xfId="42562"/>
    <cellStyle name="_청량화창마을농로(총괄)_2-4.맨홀토공_내역적용수량 7" xfId="42563"/>
    <cellStyle name="_청량화창마을농로(총괄)_2-4.맨홀토공_내역적용수량 8" xfId="42564"/>
    <cellStyle name="_청량화창마을농로(총괄)_관로공BOQ" xfId="9094"/>
    <cellStyle name="_청량화창마을농로(총괄)_관로공BOQ 2" xfId="42565"/>
    <cellStyle name="_청량화창마을농로(총괄)_관로공BOQ 3" xfId="42566"/>
    <cellStyle name="_청량화창마을농로(총괄)_관로공BOQ 4" xfId="42567"/>
    <cellStyle name="_청량화창마을농로(총괄)_관로공BOQ 5" xfId="42568"/>
    <cellStyle name="_청량화창마을농로(총괄)_관로공BOQ 6" xfId="42569"/>
    <cellStyle name="_청량화창마을농로(총괄)_관로공BOQ 7" xfId="42570"/>
    <cellStyle name="_청량화창마을농로(총괄)_관로공BOQ 8" xfId="42571"/>
    <cellStyle name="_청량화창마을농로(총괄)_관로수량집계" xfId="9095"/>
    <cellStyle name="_청량화창마을농로(총괄)_관로수량집계 2" xfId="42572"/>
    <cellStyle name="_청량화창마을농로(총괄)_관로수량집계 3" xfId="42573"/>
    <cellStyle name="_청량화창마을농로(총괄)_관로수량집계 4" xfId="42574"/>
    <cellStyle name="_청량화창마을농로(총괄)_관로수량집계 5" xfId="42575"/>
    <cellStyle name="_청량화창마을농로(총괄)_관로수량집계 6" xfId="42576"/>
    <cellStyle name="_청량화창마을농로(총괄)_관로수량집계 7" xfId="42577"/>
    <cellStyle name="_청량화창마을농로(총괄)_관로수량집계 8" xfId="42578"/>
    <cellStyle name="_청량화창마을농로(총괄)_내역적용수량" xfId="9096"/>
    <cellStyle name="_청량화창마을농로(총괄)_내역적용수량 2" xfId="42579"/>
    <cellStyle name="_청량화창마을농로(총괄)_내역적용수량 3" xfId="42580"/>
    <cellStyle name="_청량화창마을농로(총괄)_내역적용수량 4" xfId="42581"/>
    <cellStyle name="_청량화창마을농로(총괄)_내역적용수량 5" xfId="42582"/>
    <cellStyle name="_청량화창마을농로(총괄)_내역적용수량 6" xfId="42583"/>
    <cellStyle name="_청량화창마을농로(총괄)_내역적용수량 7" xfId="42584"/>
    <cellStyle name="_청량화창마을농로(총괄)_내역적용수량 8" xfId="42585"/>
    <cellStyle name="_청소시설수량-02" xfId="9097"/>
    <cellStyle name="_청소시설수량-02_1" xfId="9098"/>
    <cellStyle name="_청소시설수량-02_마포청소토목수량-03" xfId="9099"/>
    <cellStyle name="_청소시설수량-02_마포청소토목수량-07" xfId="9100"/>
    <cellStyle name="_청주-우수공(0605)" xfId="9101"/>
    <cellStyle name="_총괄건축철거" xfId="9102"/>
    <cellStyle name="_총괄건축철거 2" xfId="9103"/>
    <cellStyle name="_총괄건축철거 3" xfId="42586"/>
    <cellStyle name="_총괄건축철거 4" xfId="42587"/>
    <cellStyle name="_총괄건축철거 5" xfId="42588"/>
    <cellStyle name="_총괄건축철거 6" xfId="42589"/>
    <cellStyle name="_총괄건축철거 7" xfId="42590"/>
    <cellStyle name="_총괄건축철거 8" xfId="42591"/>
    <cellStyle name="_최종수량및내역" xfId="42592"/>
    <cellStyle name="_최종수량및내역 2" xfId="42593"/>
    <cellStyle name="_최종수량및내역_H-S1-1.토   공" xfId="42594"/>
    <cellStyle name="_최종수량및내역_H-S1-1.토   공 2" xfId="42595"/>
    <cellStyle name="_최종수량및내역_H-S1-5.부대공" xfId="42596"/>
    <cellStyle name="_최종수량및내역_H-S1-5.부대공_부대공(A-0 LINE)" xfId="42597"/>
    <cellStyle name="_최종수량및내역_H-S1-5.부대공_부대공(A-1 LINE)" xfId="42598"/>
    <cellStyle name="_최종수량및내역_H-S1-5.부대공_부대공(A-3 LINE)" xfId="42599"/>
    <cellStyle name="_최종수량및내역_H-S1-5.부대공_부대공(B-0 LINE)" xfId="42600"/>
    <cellStyle name="_최종수량및내역_H-S1-5.부대공_부대공(B-2 LINE)" xfId="42601"/>
    <cellStyle name="_최종수량및내역_JE-01-1.토   공" xfId="42602"/>
    <cellStyle name="_최종수량및내역_JE-01-1.토   공 2" xfId="42603"/>
    <cellStyle name="_최종수량및내역_JE-01-1.토   공_JW-01-1.토   공" xfId="42604"/>
    <cellStyle name="_최종수량및내역_JE-01-1.토   공_JW-01-1.토   공 2" xfId="42605"/>
    <cellStyle name="_최종수량및내역_JW-01-1.토   공" xfId="42606"/>
    <cellStyle name="_최종수량및내역_JW-01-1.토   공 2" xfId="42607"/>
    <cellStyle name="_최종수량및내역_JW-04-1.토   공" xfId="42608"/>
    <cellStyle name="_최종수량및내역_JW-04-1.토   공 2" xfId="42609"/>
    <cellStyle name="_최종수량및내역_JW-04-1.토   공_JW-01-1.토   공" xfId="42610"/>
    <cellStyle name="_최종수량및내역_JW-04-1.토   공_JW-01-1.토   공 2" xfId="42611"/>
    <cellStyle name="_최종수량및내역_장성공원수량산출서(2)" xfId="42612"/>
    <cellStyle name="_최종수량및내역_장성공원수량산출서(2) 2" xfId="42613"/>
    <cellStyle name="_최종수량및내역_장성공원수량산출서(2)_H-S1-1.토   공" xfId="42614"/>
    <cellStyle name="_최종수량및내역_장성공원수량산출서(2)_H-S1-1.토   공 2" xfId="42615"/>
    <cellStyle name="_최종수량및내역_장성공원수량산출서(2)_H-S1-5.부대공" xfId="42616"/>
    <cellStyle name="_최종수량및내역_장성공원수량산출서(2)_H-S1-5.부대공_부대공(A-0 LINE)" xfId="42617"/>
    <cellStyle name="_최종수량및내역_장성공원수량산출서(2)_H-S1-5.부대공_부대공(A-1 LINE)" xfId="42618"/>
    <cellStyle name="_최종수량및내역_장성공원수량산출서(2)_H-S1-5.부대공_부대공(A-3 LINE)" xfId="42619"/>
    <cellStyle name="_최종수량및내역_장성공원수량산출서(2)_H-S1-5.부대공_부대공(B-0 LINE)" xfId="42620"/>
    <cellStyle name="_최종수량및내역_장성공원수량산출서(2)_H-S1-5.부대공_부대공(B-2 LINE)" xfId="42621"/>
    <cellStyle name="_최종수량및내역_장성공원수량산출서(2)_JE-01-1.토   공" xfId="42622"/>
    <cellStyle name="_최종수량및내역_장성공원수량산출서(2)_JE-01-1.토   공 2" xfId="42623"/>
    <cellStyle name="_최종수량및내역_장성공원수량산출서(2)_JE-01-1.토   공_JW-01-1.토   공" xfId="42624"/>
    <cellStyle name="_최종수량및내역_장성공원수량산출서(2)_JE-01-1.토   공_JW-01-1.토   공 2" xfId="42625"/>
    <cellStyle name="_최종수량및내역_장성공원수량산출서(2)_JW-01-1.토   공" xfId="42626"/>
    <cellStyle name="_최종수량및내역_장성공원수량산출서(2)_JW-01-1.토   공 2" xfId="42627"/>
    <cellStyle name="_최종수량및내역_장성공원수량산출서(2)_JW-04-1.토   공" xfId="42628"/>
    <cellStyle name="_최종수량및내역_장성공원수량산출서(2)_JW-04-1.토   공 2" xfId="42629"/>
    <cellStyle name="_최종수량및내역_장성공원수량산출서(2)_JW-04-1.토   공_JW-01-1.토   공" xfId="42630"/>
    <cellStyle name="_최종수량및내역_장성공원수량산출서(2)_JW-04-1.토   공_JW-01-1.토   공 2" xfId="42631"/>
    <cellStyle name="_최종수량및내역_장성공원수량산출서(2)_복사본 장성공원수량산출서(공원정비공)" xfId="42632"/>
    <cellStyle name="_최종수량및내역_장성공원수량산출서(2)_복사본 장성공원수량산출서(공원정비공) 2" xfId="42633"/>
    <cellStyle name="_최종수량및내역_장성공원수량산출서(2)_복사본 장성공원수량산출서(공원정비공)_H-S1-1.토   공" xfId="42634"/>
    <cellStyle name="_최종수량및내역_장성공원수량산출서(2)_복사본 장성공원수량산출서(공원정비공)_H-S1-1.토   공 2" xfId="42635"/>
    <cellStyle name="_최종수량및내역_장성공원수량산출서(2)_복사본 장성공원수량산출서(공원정비공)_H-S1-5.부대공" xfId="42636"/>
    <cellStyle name="_최종수량및내역_장성공원수량산출서(2)_복사본 장성공원수량산출서(공원정비공)_H-S1-5.부대공_부대공(A-0 LINE)" xfId="42637"/>
    <cellStyle name="_최종수량및내역_장성공원수량산출서(2)_복사본 장성공원수량산출서(공원정비공)_H-S1-5.부대공_부대공(A-1 LINE)" xfId="42638"/>
    <cellStyle name="_최종수량및내역_장성공원수량산출서(2)_복사본 장성공원수량산출서(공원정비공)_H-S1-5.부대공_부대공(A-3 LINE)" xfId="42639"/>
    <cellStyle name="_최종수량및내역_장성공원수량산출서(2)_복사본 장성공원수량산출서(공원정비공)_H-S1-5.부대공_부대공(B-0 LINE)" xfId="42640"/>
    <cellStyle name="_최종수량및내역_장성공원수량산출서(2)_복사본 장성공원수량산출서(공원정비공)_H-S1-5.부대공_부대공(B-2 LINE)" xfId="42641"/>
    <cellStyle name="_최종수량및내역_장성공원수량산출서(2)_복사본 장성공원수량산출서(공원정비공)_JE-01-1.토   공" xfId="42642"/>
    <cellStyle name="_최종수량및내역_장성공원수량산출서(2)_복사본 장성공원수량산출서(공원정비공)_JE-01-1.토   공 2" xfId="42643"/>
    <cellStyle name="_최종수량및내역_장성공원수량산출서(2)_복사본 장성공원수량산출서(공원정비공)_JE-01-1.토   공_JW-01-1.토   공" xfId="42644"/>
    <cellStyle name="_최종수량및내역_장성공원수량산출서(2)_복사본 장성공원수량산출서(공원정비공)_JE-01-1.토   공_JW-01-1.토   공 2" xfId="42645"/>
    <cellStyle name="_최종수량및내역_장성공원수량산출서(2)_복사본 장성공원수량산출서(공원정비공)_JW-01-1.토   공" xfId="42646"/>
    <cellStyle name="_최종수량및내역_장성공원수량산출서(2)_복사본 장성공원수량산출서(공원정비공)_JW-01-1.토   공 2" xfId="42647"/>
    <cellStyle name="_최종수량및내역_장성공원수량산출서(2)_복사본 장성공원수량산출서(공원정비공)_JW-04-1.토   공" xfId="42648"/>
    <cellStyle name="_최종수량및내역_장성공원수량산출서(2)_복사본 장성공원수량산출서(공원정비공)_JW-04-1.토   공 2" xfId="42649"/>
    <cellStyle name="_최종수량및내역_장성공원수량산출서(2)_복사본 장성공원수량산출서(공원정비공)_JW-04-1.토   공_JW-01-1.토   공" xfId="42650"/>
    <cellStyle name="_최종수량및내역_장성공원수량산출서(2)_복사본 장성공원수량산출서(공원정비공)_JW-04-1.토   공_JW-01-1.토   공 2" xfId="42651"/>
    <cellStyle name="_최종수량및내역_장성공원수량산출서(2)_장성공원수량산출서(공원정비공)" xfId="42652"/>
    <cellStyle name="_최종수량및내역_장성공원수량산출서(2)_장성공원수량산출서(공원정비공) 2" xfId="42653"/>
    <cellStyle name="_최종수량및내역_장성공원수량산출서(2)_장성공원수량산출서(공원정비공)_H-S1-1.토   공" xfId="42654"/>
    <cellStyle name="_최종수량및내역_장성공원수량산출서(2)_장성공원수량산출서(공원정비공)_H-S1-1.토   공 2" xfId="42655"/>
    <cellStyle name="_최종수량및내역_장성공원수량산출서(2)_장성공원수량산출서(공원정비공)_H-S1-5.부대공" xfId="42656"/>
    <cellStyle name="_최종수량및내역_장성공원수량산출서(2)_장성공원수량산출서(공원정비공)_H-S1-5.부대공_부대공(A-0 LINE)" xfId="42657"/>
    <cellStyle name="_최종수량및내역_장성공원수량산출서(2)_장성공원수량산출서(공원정비공)_H-S1-5.부대공_부대공(A-1 LINE)" xfId="42658"/>
    <cellStyle name="_최종수량및내역_장성공원수량산출서(2)_장성공원수량산출서(공원정비공)_H-S1-5.부대공_부대공(A-3 LINE)" xfId="42659"/>
    <cellStyle name="_최종수량및내역_장성공원수량산출서(2)_장성공원수량산출서(공원정비공)_H-S1-5.부대공_부대공(B-0 LINE)" xfId="42660"/>
    <cellStyle name="_최종수량및내역_장성공원수량산출서(2)_장성공원수량산출서(공원정비공)_H-S1-5.부대공_부대공(B-2 LINE)" xfId="42661"/>
    <cellStyle name="_최종수량및내역_장성공원수량산출서(2)_장성공원수량산출서(공원정비공)_JE-01-1.토   공" xfId="42662"/>
    <cellStyle name="_최종수량및내역_장성공원수량산출서(2)_장성공원수량산출서(공원정비공)_JE-01-1.토   공 2" xfId="42663"/>
    <cellStyle name="_최종수량및내역_장성공원수량산출서(2)_장성공원수량산출서(공원정비공)_JE-01-1.토   공_JW-01-1.토   공" xfId="42664"/>
    <cellStyle name="_최종수량및내역_장성공원수량산출서(2)_장성공원수량산출서(공원정비공)_JE-01-1.토   공_JW-01-1.토   공 2" xfId="42665"/>
    <cellStyle name="_최종수량및내역_장성공원수량산출서(2)_장성공원수량산출서(공원정비공)_JW-01-1.토   공" xfId="42666"/>
    <cellStyle name="_최종수량및내역_장성공원수량산출서(2)_장성공원수량산출서(공원정비공)_JW-01-1.토   공 2" xfId="42667"/>
    <cellStyle name="_최종수량및내역_장성공원수량산출서(2)_장성공원수량산출서(공원정비공)_JW-04-1.토   공" xfId="42668"/>
    <cellStyle name="_최종수량및내역_장성공원수량산출서(2)_장성공원수량산출서(공원정비공)_JW-04-1.토   공 2" xfId="42669"/>
    <cellStyle name="_최종수량및내역_장성공원수량산출서(2)_장성공원수량산출서(공원정비공)_JW-04-1.토   공_JW-01-1.토   공" xfId="42670"/>
    <cellStyle name="_최종수량및내역_장성공원수량산출서(2)_장성공원수량산출서(공원정비공)_JW-04-1.토   공_JW-01-1.토   공 2" xfId="42671"/>
    <cellStyle name="_최종수로암거" xfId="9104"/>
    <cellStyle name="_최종수로암거_006_부대공(1BL)2" xfId="9105"/>
    <cellStyle name="_최종수로암거_3.부대공(선학)" xfId="9106"/>
    <cellStyle name="_최종수로암거_6.부대공(우수-17블럭)" xfId="9107"/>
    <cellStyle name="_최종수로암거_6.부대공-1(우수-12블럭)" xfId="9108"/>
    <cellStyle name="_최종수로암거_6.부대공-1(우수-13블럭)" xfId="9109"/>
    <cellStyle name="_최종수로암거_7.부대공(8블럭)-우수" xfId="9110"/>
    <cellStyle name="_최종수로암거_7.부대공(오수-13블럭)" xfId="9111"/>
    <cellStyle name="_최종수로암거_7.부대공(오수-1블럭)" xfId="9112"/>
    <cellStyle name="_최종수로암거_최종수로암거" xfId="9113"/>
    <cellStyle name="_최종수로암거_최종수로암거_006_부대공(1BL)2" xfId="9114"/>
    <cellStyle name="_최종수로암거_최종수로암거_3.부대공(선학)" xfId="9115"/>
    <cellStyle name="_최종수로암거_최종수로암거_6.부대공(우수-17블럭)" xfId="9116"/>
    <cellStyle name="_최종수로암거_최종수로암거_6.부대공-1(우수-12블럭)" xfId="9117"/>
    <cellStyle name="_최종수로암거_최종수로암거_6.부대공-1(우수-13블럭)" xfId="9118"/>
    <cellStyle name="_최종수로암거_최종수로암거_7.부대공(8블럭)-우수" xfId="9119"/>
    <cellStyle name="_최종수로암거_최종수로암거_7.부대공(오수-13블럭)" xfId="9120"/>
    <cellStyle name="_최종수로암거_최종수로암거_7.부대공(오수-1블럭)" xfId="9121"/>
    <cellStyle name="_추진공수량(금산군)" xfId="9122"/>
    <cellStyle name="_추진공수량(금산군,추부)" xfId="9123"/>
    <cellStyle name="_추진공수량(금산군,추부)_4.추진공(추부)" xfId="9124"/>
    <cellStyle name="_추진공수량(영동군)" xfId="9125"/>
    <cellStyle name="_추진공수량(영동군)_4.추진공(공암)" xfId="9126"/>
    <cellStyle name="_추진공수량(영동군)_4.추진공(공암SAMPLE" xfId="9127"/>
    <cellStyle name="_추진공수량(영동군)_4.추진공(서산)" xfId="9128"/>
    <cellStyle name="_추진공수량(영동군)_4.추진공(읍내)" xfId="9129"/>
    <cellStyle name="_추진공수량(영동군)_4.추진공(황간)" xfId="9130"/>
    <cellStyle name="_추진공수량(영동군)_영동군추진가시설수량" xfId="9131"/>
    <cellStyle name="_축내교 교각일반수량" xfId="42672"/>
    <cellStyle name="_축내교 교각일반수량_2.3_퇴수관로" xfId="42673"/>
    <cellStyle name="_축내교 교각일반수량_봉남교 교각수량" xfId="42674"/>
    <cellStyle name="_축내교 교각일반수량_봉남교 교각수량_2.3_퇴수관로" xfId="42675"/>
    <cellStyle name="_축내교 교각일반수량_봉남교 교대수량" xfId="42676"/>
    <cellStyle name="_축내교 교각일반수량_봉남교 교대수량_2.3_퇴수관로" xfId="42677"/>
    <cellStyle name="_축내교 상부수량" xfId="42678"/>
    <cellStyle name="_축내교 상부수량_2.3_퇴수관로" xfId="42679"/>
    <cellStyle name="_축내교 상부수량_봉남교 교각수량" xfId="42680"/>
    <cellStyle name="_축내교 상부수량_봉남교 교각수량_2.3_퇴수관로" xfId="42681"/>
    <cellStyle name="_축내교 상부수량_봉남교 교대수량" xfId="42682"/>
    <cellStyle name="_축내교 상부수량_봉남교 교대수량_2.3_퇴수관로" xfId="42683"/>
    <cellStyle name="_축내교 총괄수량" xfId="42684"/>
    <cellStyle name="_축내교 총괄수량_2.3_퇴수관로" xfId="42685"/>
    <cellStyle name="_축내교 총괄수량_봉남교 교각수량" xfId="42686"/>
    <cellStyle name="_축내교 총괄수량_봉남교 교각수량_2.3_퇴수관로" xfId="42687"/>
    <cellStyle name="_축내교 총괄수량_봉남교 교대수량" xfId="42688"/>
    <cellStyle name="_축내교 총괄수량_봉남교 교대수량_2.3_퇴수관로" xfId="42689"/>
    <cellStyle name="_축내교(교대수량)" xfId="42690"/>
    <cellStyle name="_축내교(교대수량)_2.3_퇴수관로" xfId="42691"/>
    <cellStyle name="_축내교(교대수량)_봉남교 교각수량" xfId="42692"/>
    <cellStyle name="_축내교(교대수량)_봉남교 교각수량_2.3_퇴수관로" xfId="42693"/>
    <cellStyle name="_축내교(교대수량)_봉남교 교대수량" xfId="42694"/>
    <cellStyle name="_축내교(교대수량)_봉남교 교대수량_2.3_퇴수관로" xfId="42695"/>
    <cellStyle name="_축내교(교대수량)_봉남교 상-하부수량-1" xfId="42696"/>
    <cellStyle name="_축내교(교대수량)_봉남교 상-하부수량-1_2.3_퇴수관로" xfId="42697"/>
    <cellStyle name="_축내교(교대수량)_봉남교 상-하부수량-3" xfId="42698"/>
    <cellStyle name="_축내교(교대수량)_봉남교 상-하부수량-3_2.3_퇴수관로" xfId="42699"/>
    <cellStyle name="_축내교(교대수량)_봉남교 상-하부수량-8" xfId="42700"/>
    <cellStyle name="_축내교(교대수량)_봉남교 상-하부수량-8_2.3_퇴수관로" xfId="42701"/>
    <cellStyle name="_축내교(진짜진짜)" xfId="42702"/>
    <cellStyle name="_축내교(진짜진짜)_2.3_퇴수관로" xfId="42703"/>
    <cellStyle name="_축내교(진짜진짜)_봉남교 교각수량" xfId="42704"/>
    <cellStyle name="_축내교(진짜진짜)_봉남교 교각수량_2.3_퇴수관로" xfId="42705"/>
    <cellStyle name="_축내교(진짜진짜)_봉남교 교대수량" xfId="42706"/>
    <cellStyle name="_축내교(진짜진짜)_봉남교 교대수량_2.3_퇴수관로" xfId="42707"/>
    <cellStyle name="_축내교(진짜진짜)_봉남교 상-하부수량-1" xfId="42708"/>
    <cellStyle name="_축내교(진짜진짜)_봉남교 상-하부수량-1_2.3_퇴수관로" xfId="42709"/>
    <cellStyle name="_축내교(진짜진짜)_봉남교 상-하부수량-3" xfId="42710"/>
    <cellStyle name="_축내교(진짜진짜)_봉남교 상-하부수량-3_2.3_퇴수관로" xfId="42711"/>
    <cellStyle name="_축내교(진짜진짜)_봉남교 상-하부수량-8" xfId="42712"/>
    <cellStyle name="_축내교(진짜진짜)_봉남교 상-하부수량-8_2.3_퇴수관로" xfId="42713"/>
    <cellStyle name="_취수시설" xfId="42714"/>
    <cellStyle name="_측  구" xfId="9132"/>
    <cellStyle name="_측  구 2" xfId="42715"/>
    <cellStyle name="_측  구_006_부대공(1BL)2" xfId="9133"/>
    <cellStyle name="_측  구_01토공" xfId="9134"/>
    <cellStyle name="_측  구_01토공(A-)" xfId="9135"/>
    <cellStyle name="_측  구_05-가정배수관(WS)" xfId="42716"/>
    <cellStyle name="_측  구_05-가정배수관(WS)_03-관부설공" xfId="42717"/>
    <cellStyle name="_측  구_1-4.가시설공" xfId="42718"/>
    <cellStyle name="_측  구_1-4.가시설공 2" xfId="42719"/>
    <cellStyle name="_측  구_1-4.가시설공_1-4.가시설공" xfId="42720"/>
    <cellStyle name="_측  구_1-4.가시설공_1-4.가시설공 2" xfId="42721"/>
    <cellStyle name="_측  구_2.포장공(제1지구)" xfId="42722"/>
    <cellStyle name="_측  구_2.포장공(제1지구) 2" xfId="42723"/>
    <cellStyle name="_측  구_2.포장공(제1지구)_1-4.가시설공" xfId="42724"/>
    <cellStyle name="_측  구_2.포장공(제1지구)_1-4.가시설공 2" xfId="42725"/>
    <cellStyle name="_측  구_2.포장공(제1지구)_1-4.가시설공_1-4.가시설공" xfId="42726"/>
    <cellStyle name="_측  구_2.포장공(제1지구)_1-4.가시설공_1-4.가시설공 2" xfId="42727"/>
    <cellStyle name="_측  구_G-계산토공(관로)" xfId="9136"/>
    <cellStyle name="_측  구_OS_3 관부설공1" xfId="42728"/>
    <cellStyle name="_측  구_OS_3 관부설공1_3 관부설공" xfId="42729"/>
    <cellStyle name="_측  구_OS_3 관부설공1_3 관부설공-1" xfId="42730"/>
    <cellStyle name="_측  구_관로부(백신)" xfId="42731"/>
    <cellStyle name="_측  구_수량산출서(가담2리)" xfId="9137"/>
    <cellStyle name="_측  구_수량산출서(가담2리)_006_부대공(1BL)2" xfId="9138"/>
    <cellStyle name="_측  구_수량산출서(가담2리)_수량산출서(가담2리)" xfId="9139"/>
    <cellStyle name="_측  구_수량산출서(가담2리)_수량산출서(가담2리)_006_부대공(1BL)2" xfId="9140"/>
    <cellStyle name="_측  구_수량산출서(가담2리)_수량산출서(가담2리)_오수본관수량산출(가담2)" xfId="9141"/>
    <cellStyle name="_측  구_수량산출서(가담2리)_수량산출서(가담2리)_오수본관수량산출(가담2)_006_부대공(1BL)2" xfId="9142"/>
    <cellStyle name="_측  구_수량산출서(곡교리)" xfId="9143"/>
    <cellStyle name="_측  구_수량산출서(곡교리)_006_부대공(1BL)2" xfId="9144"/>
    <cellStyle name="_측  구_수량산출서(곡교리)_수량산출서(가담2리)" xfId="9145"/>
    <cellStyle name="_측  구_수량산출서(곡교리)_수량산출서(가담2리)_006_부대공(1BL)2" xfId="9146"/>
    <cellStyle name="_측  구_수량산출서(곡교리)_수량산출서(가담2리)_오수본관수량산출(가담2)" xfId="9147"/>
    <cellStyle name="_측  구_수량산출서(곡교리)_수량산출서(가담2리)_오수본관수량산출(가담2)_006_부대공(1BL)2" xfId="9148"/>
    <cellStyle name="_측  구_오수본관수량산출(가담2)" xfId="9149"/>
    <cellStyle name="_측  구_오수본관수량산출(가담2)_006_부대공(1BL)2" xfId="9150"/>
    <cellStyle name="_측  구_우수3_관부설공●" xfId="42732"/>
    <cellStyle name="_측  구_우수3_관부설공●_03-관부설공" xfId="42733"/>
    <cellStyle name="_측  구_운반비" xfId="9151"/>
    <cellStyle name="_측  구_운반비_총괄자재" xfId="9152"/>
    <cellStyle name="_측  구_취수시설" xfId="42734"/>
    <cellStyle name="_측  구_토공(3지구)" xfId="9153"/>
    <cellStyle name="_측  구_토공(3지구)_01토공" xfId="9154"/>
    <cellStyle name="_측  구_토공(3지구)_01토공(A-)" xfId="9155"/>
    <cellStyle name="_측  구_토공(3지구)_G-계산토공(관로)" xfId="9156"/>
    <cellStyle name="_측  구_토공(3지구)_운반비" xfId="9157"/>
    <cellStyle name="_측  구_토공(3지구)_운반비_총괄자재" xfId="9158"/>
    <cellStyle name="_측  구_토공(3지구)_토공(4지구)" xfId="9159"/>
    <cellStyle name="_측  구_토공(3지구)_토공(4지구)_01토공" xfId="9160"/>
    <cellStyle name="_측  구_토공(3지구)_토공(4지구)_01토공(A-)" xfId="9161"/>
    <cellStyle name="_측  구_토공(3지구)_토공(4지구)_G-계산토공(관로)" xfId="9162"/>
    <cellStyle name="_측  구_토공(3지구)_토공(4지구)_운반비" xfId="9163"/>
    <cellStyle name="_측  구_토공(3지구)_토공(4지구)_운반비_총괄자재" xfId="9164"/>
    <cellStyle name="_측  구_토공(3지구)_토공(4지구)_토공(4지구)" xfId="9165"/>
    <cellStyle name="_측  구_토공(3지구)_토공(4지구)_토공(4지구)_01토공" xfId="9166"/>
    <cellStyle name="_측  구_토공(3지구)_토공(4지구)_토공(4지구)_01토공(A-)" xfId="9167"/>
    <cellStyle name="_측  구_토공(3지구)_토공(4지구)_토공(4지구)_G-계산토공(관로)" xfId="9168"/>
    <cellStyle name="_측  구_토공(3지구)_토공(4지구)_토공(4지구)_운반비" xfId="9169"/>
    <cellStyle name="_측  구_토공(3지구)_토공(4지구)_토공(4지구)_운반비_총괄자재" xfId="9170"/>
    <cellStyle name="_측  구_토공(3지구)_토공(4지구)_토공(4지구)_토공-B" xfId="9171"/>
    <cellStyle name="_측  구_토공(3지구)_토공(4지구)_토공-B" xfId="9172"/>
    <cellStyle name="_측  구_토공(3지구)_토공-B" xfId="9173"/>
    <cellStyle name="_측  구_토공(4지구)" xfId="9174"/>
    <cellStyle name="_측  구_토공(4지구)_01토공" xfId="9175"/>
    <cellStyle name="_측  구_토공(4지구)_01토공(A-)" xfId="9176"/>
    <cellStyle name="_측  구_토공(4지구)_G-계산토공(관로)" xfId="9177"/>
    <cellStyle name="_측  구_토공(4지구)_운반비" xfId="9178"/>
    <cellStyle name="_측  구_토공(4지구)_운반비_총괄자재" xfId="9179"/>
    <cellStyle name="_측  구_토공(4지구)_토공(4지구)" xfId="9180"/>
    <cellStyle name="_측  구_토공(4지구)_토공(4지구)_01토공" xfId="9181"/>
    <cellStyle name="_측  구_토공(4지구)_토공(4지구)_01토공(A-)" xfId="9182"/>
    <cellStyle name="_측  구_토공(4지구)_토공(4지구)_G-계산토공(관로)" xfId="9183"/>
    <cellStyle name="_측  구_토공(4지구)_토공(4지구)_운반비" xfId="9184"/>
    <cellStyle name="_측  구_토공(4지구)_토공(4지구)_운반비_총괄자재" xfId="9185"/>
    <cellStyle name="_측  구_토공(4지구)_토공(4지구)_토공(3지구)" xfId="9186"/>
    <cellStyle name="_측  구_토공(4지구)_토공(4지구)_토공(3지구)_01토공" xfId="9187"/>
    <cellStyle name="_측  구_토공(4지구)_토공(4지구)_토공(3지구)_01토공(A-)" xfId="9188"/>
    <cellStyle name="_측  구_토공(4지구)_토공(4지구)_토공(3지구)_G-계산토공(관로)" xfId="9189"/>
    <cellStyle name="_측  구_토공(4지구)_토공(4지구)_토공(3지구)_운반비" xfId="9190"/>
    <cellStyle name="_측  구_토공(4지구)_토공(4지구)_토공(3지구)_운반비_총괄자재" xfId="9191"/>
    <cellStyle name="_측  구_토공(4지구)_토공(4지구)_토공(3지구)_토공(4지구)" xfId="9192"/>
    <cellStyle name="_측  구_토공(4지구)_토공(4지구)_토공(3지구)_토공(4지구)_01토공" xfId="9193"/>
    <cellStyle name="_측  구_토공(4지구)_토공(4지구)_토공(3지구)_토공(4지구)_01토공(A-)" xfId="9194"/>
    <cellStyle name="_측  구_토공(4지구)_토공(4지구)_토공(3지구)_토공(4지구)_G-계산토공(관로)" xfId="9195"/>
    <cellStyle name="_측  구_토공(4지구)_토공(4지구)_토공(3지구)_토공(4지구)_운반비" xfId="9196"/>
    <cellStyle name="_측  구_토공(4지구)_토공(4지구)_토공(3지구)_토공(4지구)_운반비_총괄자재" xfId="9197"/>
    <cellStyle name="_측  구_토공(4지구)_토공(4지구)_토공(3지구)_토공(4지구)_토공(4지구)" xfId="9198"/>
    <cellStyle name="_측  구_토공(4지구)_토공(4지구)_토공(3지구)_토공(4지구)_토공(4지구)_01토공" xfId="9199"/>
    <cellStyle name="_측  구_토공(4지구)_토공(4지구)_토공(3지구)_토공(4지구)_토공(4지구)_01토공(A-)" xfId="9200"/>
    <cellStyle name="_측  구_토공(4지구)_토공(4지구)_토공(3지구)_토공(4지구)_토공(4지구)_G-계산토공(관로)" xfId="9201"/>
    <cellStyle name="_측  구_토공(4지구)_토공(4지구)_토공(3지구)_토공(4지구)_토공(4지구)_운반비" xfId="9202"/>
    <cellStyle name="_측  구_토공(4지구)_토공(4지구)_토공(3지구)_토공(4지구)_토공(4지구)_운반비_총괄자재" xfId="9203"/>
    <cellStyle name="_측  구_토공(4지구)_토공(4지구)_토공(3지구)_토공(4지구)_토공(4지구)_토공-B" xfId="9204"/>
    <cellStyle name="_측  구_토공(4지구)_토공(4지구)_토공(3지구)_토공(4지구)_토공-B" xfId="9205"/>
    <cellStyle name="_측  구_토공(4지구)_토공(4지구)_토공(3지구)_토공-B" xfId="9206"/>
    <cellStyle name="_측  구_토공(4지구)_토공(4지구)_토공(4지구)" xfId="9207"/>
    <cellStyle name="_측  구_토공(4지구)_토공(4지구)_토공(4지구)_01토공" xfId="9208"/>
    <cellStyle name="_측  구_토공(4지구)_토공(4지구)_토공(4지구)_01토공(A-)" xfId="9209"/>
    <cellStyle name="_측  구_토공(4지구)_토공(4지구)_토공(4지구)_G-계산토공(관로)" xfId="9210"/>
    <cellStyle name="_측  구_토공(4지구)_토공(4지구)_토공(4지구)_운반비" xfId="9211"/>
    <cellStyle name="_측  구_토공(4지구)_토공(4지구)_토공(4지구)_운반비_총괄자재" xfId="9212"/>
    <cellStyle name="_측  구_토공(4지구)_토공(4지구)_토공(4지구)_토공-B" xfId="9213"/>
    <cellStyle name="_측  구_토공(4지구)_토공(4지구)_토공-B" xfId="9214"/>
    <cellStyle name="_측  구_토공(4지구)_토공-B" xfId="9215"/>
    <cellStyle name="_측  구_토공-B" xfId="9216"/>
    <cellStyle name="_측  구_토적계산서" xfId="42735"/>
    <cellStyle name="_측구공" xfId="9217"/>
    <cellStyle name="_측구공 2" xfId="42736"/>
    <cellStyle name="_측구공_006_부대공(1BL)2" xfId="9218"/>
    <cellStyle name="_측구공_01토공" xfId="9219"/>
    <cellStyle name="_측구공_01토공(A-)" xfId="9220"/>
    <cellStyle name="_측구공_05-가정배수관(WS)" xfId="42737"/>
    <cellStyle name="_측구공_05-가정배수관(WS)_03-관부설공" xfId="42738"/>
    <cellStyle name="_측구공_1-4.가시설공" xfId="42739"/>
    <cellStyle name="_측구공_1-4.가시설공 2" xfId="42740"/>
    <cellStyle name="_측구공_1-4.가시설공_1-4.가시설공" xfId="42741"/>
    <cellStyle name="_측구공_1-4.가시설공_1-4.가시설공 2" xfId="42742"/>
    <cellStyle name="_측구공_2.포장공(제1지구)" xfId="42743"/>
    <cellStyle name="_측구공_2.포장공(제1지구) 2" xfId="42744"/>
    <cellStyle name="_측구공_2.포장공(제1지구)_1-4.가시설공" xfId="42745"/>
    <cellStyle name="_측구공_2.포장공(제1지구)_1-4.가시설공 2" xfId="42746"/>
    <cellStyle name="_측구공_2.포장공(제1지구)_1-4.가시설공_1-4.가시설공" xfId="42747"/>
    <cellStyle name="_측구공_2.포장공(제1지구)_1-4.가시설공_1-4.가시설공 2" xfId="42748"/>
    <cellStyle name="_측구공_G-계산토공(관로)" xfId="9221"/>
    <cellStyle name="_측구공_OS_3 관부설공1" xfId="42749"/>
    <cellStyle name="_측구공_OS_3 관부설공1_3 관부설공" xfId="42750"/>
    <cellStyle name="_측구공_OS_3 관부설공1_3 관부설공-1" xfId="42751"/>
    <cellStyle name="_측구공_관로부(백신)" xfId="42752"/>
    <cellStyle name="_측구공_금산제수량(전체최종)" xfId="9222"/>
    <cellStyle name="_측구공_금산제수량(전체최종) 2" xfId="42753"/>
    <cellStyle name="_측구공_금산제수량(전체최종)_006_부대공(1BL)2" xfId="9223"/>
    <cellStyle name="_측구공_금산제수량(전체최종)_01토공" xfId="9224"/>
    <cellStyle name="_측구공_금산제수량(전체최종)_01토공(A-)" xfId="9225"/>
    <cellStyle name="_측구공_금산제수량(전체최종)_05-가정배수관(WS)" xfId="42754"/>
    <cellStyle name="_측구공_금산제수량(전체최종)_05-가정배수관(WS)_03-관부설공" xfId="42755"/>
    <cellStyle name="_측구공_금산제수량(전체최종)_1-4.가시설공" xfId="42756"/>
    <cellStyle name="_측구공_금산제수량(전체최종)_1-4.가시설공 2" xfId="42757"/>
    <cellStyle name="_측구공_금산제수량(전체최종)_1-4.가시설공_1-4.가시설공" xfId="42758"/>
    <cellStyle name="_측구공_금산제수량(전체최종)_1-4.가시설공_1-4.가시설공 2" xfId="42759"/>
    <cellStyle name="_측구공_금산제수량(전체최종)_2.포장공(제1지구)" xfId="42760"/>
    <cellStyle name="_측구공_금산제수량(전체최종)_2.포장공(제1지구) 2" xfId="42761"/>
    <cellStyle name="_측구공_금산제수량(전체최종)_2.포장공(제1지구)_1-4.가시설공" xfId="42762"/>
    <cellStyle name="_측구공_금산제수량(전체최종)_2.포장공(제1지구)_1-4.가시설공 2" xfId="42763"/>
    <cellStyle name="_측구공_금산제수량(전체최종)_2.포장공(제1지구)_1-4.가시설공_1-4.가시설공" xfId="42764"/>
    <cellStyle name="_측구공_금산제수량(전체최종)_2.포장공(제1지구)_1-4.가시설공_1-4.가시설공 2" xfId="42765"/>
    <cellStyle name="_측구공_금산제수량(전체최종)_G-계산토공(관로)" xfId="9226"/>
    <cellStyle name="_측구공_금산제수량(전체최종)_OS_3 관부설공1" xfId="42766"/>
    <cellStyle name="_측구공_금산제수량(전체최종)_OS_3 관부설공1_3 관부설공" xfId="42767"/>
    <cellStyle name="_측구공_금산제수량(전체최종)_OS_3 관부설공1_3 관부설공-1" xfId="42768"/>
    <cellStyle name="_측구공_금산제수량(전체최종)_관로부(백신)" xfId="42769"/>
    <cellStyle name="_측구공_금산제수량(전체최종)_수량산출서(가담2리)" xfId="9227"/>
    <cellStyle name="_측구공_금산제수량(전체최종)_수량산출서(가담2리)_006_부대공(1BL)2" xfId="9228"/>
    <cellStyle name="_측구공_금산제수량(전체최종)_수량산출서(가담2리)_수량산출서(가담2리)" xfId="9229"/>
    <cellStyle name="_측구공_금산제수량(전체최종)_수량산출서(가담2리)_수량산출서(가담2리)_006_부대공(1BL)2" xfId="9230"/>
    <cellStyle name="_측구공_금산제수량(전체최종)_수량산출서(가담2리)_수량산출서(가담2리)_오수본관수량산출(가담2)" xfId="9231"/>
    <cellStyle name="_측구공_금산제수량(전체최종)_수량산출서(가담2리)_수량산출서(가담2리)_오수본관수량산출(가담2)_006_부대공(1BL)2" xfId="9232"/>
    <cellStyle name="_측구공_금산제수량(전체최종)_수량산출서(곡교리)" xfId="9233"/>
    <cellStyle name="_측구공_금산제수량(전체최종)_수량산출서(곡교리)_006_부대공(1BL)2" xfId="9234"/>
    <cellStyle name="_측구공_금산제수량(전체최종)_수량산출서(곡교리)_수량산출서(가담2리)" xfId="9235"/>
    <cellStyle name="_측구공_금산제수량(전체최종)_수량산출서(곡교리)_수량산출서(가담2리)_006_부대공(1BL)2" xfId="9236"/>
    <cellStyle name="_측구공_금산제수량(전체최종)_수량산출서(곡교리)_수량산출서(가담2리)_오수본관수량산출(가담2)" xfId="9237"/>
    <cellStyle name="_측구공_금산제수량(전체최종)_수량산출서(곡교리)_수량산출서(가담2리)_오수본관수량산출(가담2)_006_부대공(1BL)2" xfId="9238"/>
    <cellStyle name="_측구공_금산제수량(전체최종)_오수본관수량산출(가담2)" xfId="9239"/>
    <cellStyle name="_측구공_금산제수량(전체최종)_오수본관수량산출(가담2)_006_부대공(1BL)2" xfId="9240"/>
    <cellStyle name="_측구공_금산제수량(전체최종)_우수3_관부설공●" xfId="42770"/>
    <cellStyle name="_측구공_금산제수량(전체최종)_우수3_관부설공●_03-관부설공" xfId="42771"/>
    <cellStyle name="_측구공_금산제수량(전체최종)_운반비" xfId="9241"/>
    <cellStyle name="_측구공_금산제수량(전체최종)_운반비_총괄자재" xfId="9242"/>
    <cellStyle name="_측구공_금산제수량(전체최종)_취수시설" xfId="42772"/>
    <cellStyle name="_측구공_금산제수량(전체최종)_토공(3지구)" xfId="9243"/>
    <cellStyle name="_측구공_금산제수량(전체최종)_토공(3지구)_01토공" xfId="9244"/>
    <cellStyle name="_측구공_금산제수량(전체최종)_토공(3지구)_01토공(A-)" xfId="9245"/>
    <cellStyle name="_측구공_금산제수량(전체최종)_토공(3지구)_G-계산토공(관로)" xfId="9246"/>
    <cellStyle name="_측구공_금산제수량(전체최종)_토공(3지구)_운반비" xfId="9247"/>
    <cellStyle name="_측구공_금산제수량(전체최종)_토공(3지구)_운반비_총괄자재" xfId="9248"/>
    <cellStyle name="_측구공_금산제수량(전체최종)_토공(3지구)_토공(4지구)" xfId="9249"/>
    <cellStyle name="_측구공_금산제수량(전체최종)_토공(3지구)_토공(4지구)_01토공" xfId="9250"/>
    <cellStyle name="_측구공_금산제수량(전체최종)_토공(3지구)_토공(4지구)_01토공(A-)" xfId="9251"/>
    <cellStyle name="_측구공_금산제수량(전체최종)_토공(3지구)_토공(4지구)_G-계산토공(관로)" xfId="9252"/>
    <cellStyle name="_측구공_금산제수량(전체최종)_토공(3지구)_토공(4지구)_운반비" xfId="9253"/>
    <cellStyle name="_측구공_금산제수량(전체최종)_토공(3지구)_토공(4지구)_운반비_총괄자재" xfId="9254"/>
    <cellStyle name="_측구공_금산제수량(전체최종)_토공(3지구)_토공(4지구)_토공(4지구)" xfId="9255"/>
    <cellStyle name="_측구공_금산제수량(전체최종)_토공(3지구)_토공(4지구)_토공(4지구)_01토공" xfId="9256"/>
    <cellStyle name="_측구공_금산제수량(전체최종)_토공(3지구)_토공(4지구)_토공(4지구)_01토공(A-)" xfId="9257"/>
    <cellStyle name="_측구공_금산제수량(전체최종)_토공(3지구)_토공(4지구)_토공(4지구)_G-계산토공(관로)" xfId="9258"/>
    <cellStyle name="_측구공_금산제수량(전체최종)_토공(3지구)_토공(4지구)_토공(4지구)_운반비" xfId="9259"/>
    <cellStyle name="_측구공_금산제수량(전체최종)_토공(3지구)_토공(4지구)_토공(4지구)_운반비_총괄자재" xfId="9260"/>
    <cellStyle name="_측구공_금산제수량(전체최종)_토공(3지구)_토공(4지구)_토공(4지구)_토공-B" xfId="9261"/>
    <cellStyle name="_측구공_금산제수량(전체최종)_토공(3지구)_토공(4지구)_토공-B" xfId="9262"/>
    <cellStyle name="_측구공_금산제수량(전체최종)_토공(3지구)_토공-B" xfId="9263"/>
    <cellStyle name="_측구공_금산제수량(전체최종)_토공(4지구)" xfId="9264"/>
    <cellStyle name="_측구공_금산제수량(전체최종)_토공(4지구)_01토공" xfId="9265"/>
    <cellStyle name="_측구공_금산제수량(전체최종)_토공(4지구)_01토공(A-)" xfId="9266"/>
    <cellStyle name="_측구공_금산제수량(전체최종)_토공(4지구)_G-계산토공(관로)" xfId="9267"/>
    <cellStyle name="_측구공_금산제수량(전체최종)_토공(4지구)_운반비" xfId="9268"/>
    <cellStyle name="_측구공_금산제수량(전체최종)_토공(4지구)_운반비_총괄자재" xfId="9269"/>
    <cellStyle name="_측구공_금산제수량(전체최종)_토공(4지구)_토공(4지구)" xfId="9270"/>
    <cellStyle name="_측구공_금산제수량(전체최종)_토공(4지구)_토공(4지구)_01토공" xfId="9271"/>
    <cellStyle name="_측구공_금산제수량(전체최종)_토공(4지구)_토공(4지구)_01토공(A-)" xfId="9272"/>
    <cellStyle name="_측구공_금산제수량(전체최종)_토공(4지구)_토공(4지구)_G-계산토공(관로)" xfId="9273"/>
    <cellStyle name="_측구공_금산제수량(전체최종)_토공(4지구)_토공(4지구)_운반비" xfId="9274"/>
    <cellStyle name="_측구공_금산제수량(전체최종)_토공(4지구)_토공(4지구)_운반비_총괄자재" xfId="9275"/>
    <cellStyle name="_측구공_금산제수량(전체최종)_토공(4지구)_토공(4지구)_토공(3지구)" xfId="9276"/>
    <cellStyle name="_측구공_금산제수량(전체최종)_토공(4지구)_토공(4지구)_토공(3지구)_01토공" xfId="9277"/>
    <cellStyle name="_측구공_금산제수량(전체최종)_토공(4지구)_토공(4지구)_토공(3지구)_01토공(A-)" xfId="9278"/>
    <cellStyle name="_측구공_금산제수량(전체최종)_토공(4지구)_토공(4지구)_토공(3지구)_G-계산토공(관로)" xfId="9279"/>
    <cellStyle name="_측구공_금산제수량(전체최종)_토공(4지구)_토공(4지구)_토공(3지구)_운반비" xfId="9280"/>
    <cellStyle name="_측구공_금산제수량(전체최종)_토공(4지구)_토공(4지구)_토공(3지구)_운반비_총괄자재" xfId="9281"/>
    <cellStyle name="_측구공_금산제수량(전체최종)_토공(4지구)_토공(4지구)_토공(3지구)_토공(4지구)" xfId="9282"/>
    <cellStyle name="_측구공_금산제수량(전체최종)_토공(4지구)_토공(4지구)_토공(3지구)_토공(4지구)_01토공" xfId="9283"/>
    <cellStyle name="_측구공_금산제수량(전체최종)_토공(4지구)_토공(4지구)_토공(3지구)_토공(4지구)_01토공(A-)" xfId="9284"/>
    <cellStyle name="_측구공_금산제수량(전체최종)_토공(4지구)_토공(4지구)_토공(3지구)_토공(4지구)_G-계산토공(관로)" xfId="9285"/>
    <cellStyle name="_측구공_금산제수량(전체최종)_토공(4지구)_토공(4지구)_토공(3지구)_토공(4지구)_운반비" xfId="9286"/>
    <cellStyle name="_측구공_금산제수량(전체최종)_토공(4지구)_토공(4지구)_토공(3지구)_토공(4지구)_운반비_총괄자재" xfId="9287"/>
    <cellStyle name="_측구공_금산제수량(전체최종)_토공(4지구)_토공(4지구)_토공(3지구)_토공(4지구)_토공(4지구)" xfId="9288"/>
    <cellStyle name="_측구공_금산제수량(전체최종)_토공(4지구)_토공(4지구)_토공(3지구)_토공(4지구)_토공(4지구)_01토공" xfId="9289"/>
    <cellStyle name="_측구공_금산제수량(전체최종)_토공(4지구)_토공(4지구)_토공(3지구)_토공(4지구)_토공(4지구)_01토공(A-)" xfId="9290"/>
    <cellStyle name="_측구공_금산제수량(전체최종)_토공(4지구)_토공(4지구)_토공(3지구)_토공(4지구)_토공(4지구)_G-계산토공(관로)" xfId="9291"/>
    <cellStyle name="_측구공_금산제수량(전체최종)_토공(4지구)_토공(4지구)_토공(3지구)_토공(4지구)_토공(4지구)_운반비" xfId="9292"/>
    <cellStyle name="_측구공_금산제수량(전체최종)_토공(4지구)_토공(4지구)_토공(3지구)_토공(4지구)_토공(4지구)_운반비_총괄자재" xfId="9293"/>
    <cellStyle name="_측구공_금산제수량(전체최종)_토공(4지구)_토공(4지구)_토공(3지구)_토공(4지구)_토공(4지구)_토공-B" xfId="9294"/>
    <cellStyle name="_측구공_금산제수량(전체최종)_토공(4지구)_토공(4지구)_토공(3지구)_토공(4지구)_토공-B" xfId="9295"/>
    <cellStyle name="_측구공_금산제수량(전체최종)_토공(4지구)_토공(4지구)_토공(3지구)_토공-B" xfId="9296"/>
    <cellStyle name="_측구공_금산제수량(전체최종)_토공(4지구)_토공(4지구)_토공(4지구)" xfId="9297"/>
    <cellStyle name="_측구공_금산제수량(전체최종)_토공(4지구)_토공(4지구)_토공(4지구)_01토공" xfId="9298"/>
    <cellStyle name="_측구공_금산제수량(전체최종)_토공(4지구)_토공(4지구)_토공(4지구)_01토공(A-)" xfId="9299"/>
    <cellStyle name="_측구공_금산제수량(전체최종)_토공(4지구)_토공(4지구)_토공(4지구)_G-계산토공(관로)" xfId="9300"/>
    <cellStyle name="_측구공_금산제수량(전체최종)_토공(4지구)_토공(4지구)_토공(4지구)_운반비" xfId="9301"/>
    <cellStyle name="_측구공_금산제수량(전체최종)_토공(4지구)_토공(4지구)_토공(4지구)_운반비_총괄자재" xfId="9302"/>
    <cellStyle name="_측구공_금산제수량(전체최종)_토공(4지구)_토공(4지구)_토공(4지구)_토공-B" xfId="9303"/>
    <cellStyle name="_측구공_금산제수량(전체최종)_토공(4지구)_토공(4지구)_토공-B" xfId="9304"/>
    <cellStyle name="_측구공_금산제수량(전체최종)_토공(4지구)_토공-B" xfId="9305"/>
    <cellStyle name="_측구공_금산제수량(전체최종)_토공-B" xfId="9306"/>
    <cellStyle name="_측구공_금산제수량(전체최종)_토적계산서" xfId="42773"/>
    <cellStyle name="_측구공_수량산출서(가담2리)" xfId="9307"/>
    <cellStyle name="_측구공_수량산출서(가담2리)_006_부대공(1BL)2" xfId="9308"/>
    <cellStyle name="_측구공_수량산출서(가담2리)_수량산출서(가담2리)" xfId="9309"/>
    <cellStyle name="_측구공_수량산출서(가담2리)_수량산출서(가담2리)_006_부대공(1BL)2" xfId="9310"/>
    <cellStyle name="_측구공_수량산출서(가담2리)_수량산출서(가담2리)_오수본관수량산출(가담2)" xfId="9311"/>
    <cellStyle name="_측구공_수량산출서(가담2리)_수량산출서(가담2리)_오수본관수량산출(가담2)_006_부대공(1BL)2" xfId="9312"/>
    <cellStyle name="_측구공_수량산출서(곡교리)" xfId="9313"/>
    <cellStyle name="_측구공_수량산출서(곡교리)_006_부대공(1BL)2" xfId="9314"/>
    <cellStyle name="_측구공_수량산출서(곡교리)_수량산출서(가담2리)" xfId="9315"/>
    <cellStyle name="_측구공_수량산출서(곡교리)_수량산출서(가담2리)_006_부대공(1BL)2" xfId="9316"/>
    <cellStyle name="_측구공_수량산출서(곡교리)_수량산출서(가담2리)_오수본관수량산출(가담2)" xfId="9317"/>
    <cellStyle name="_측구공_수량산출서(곡교리)_수량산출서(가담2리)_오수본관수량산출(가담2)_006_부대공(1BL)2" xfId="9318"/>
    <cellStyle name="_측구공_오수본관수량산출(가담2)" xfId="9319"/>
    <cellStyle name="_측구공_오수본관수량산출(가담2)_006_부대공(1BL)2" xfId="9320"/>
    <cellStyle name="_측구공_우수3_관부설공●" xfId="42774"/>
    <cellStyle name="_측구공_우수3_관부설공●_03-관부설공" xfId="42775"/>
    <cellStyle name="_측구공_운반비" xfId="9321"/>
    <cellStyle name="_측구공_운반비_총괄자재" xfId="9322"/>
    <cellStyle name="_측구공_취수시설" xfId="42776"/>
    <cellStyle name="_측구공_토공(3지구)" xfId="9323"/>
    <cellStyle name="_측구공_토공(3지구)_01토공" xfId="9324"/>
    <cellStyle name="_측구공_토공(3지구)_01토공(A-)" xfId="9325"/>
    <cellStyle name="_측구공_토공(3지구)_G-계산토공(관로)" xfId="9326"/>
    <cellStyle name="_측구공_토공(3지구)_운반비" xfId="9327"/>
    <cellStyle name="_측구공_토공(3지구)_운반비_총괄자재" xfId="9328"/>
    <cellStyle name="_측구공_토공(3지구)_토공(4지구)" xfId="9329"/>
    <cellStyle name="_측구공_토공(3지구)_토공(4지구)_01토공" xfId="9330"/>
    <cellStyle name="_측구공_토공(3지구)_토공(4지구)_01토공(A-)" xfId="9331"/>
    <cellStyle name="_측구공_토공(3지구)_토공(4지구)_G-계산토공(관로)" xfId="9332"/>
    <cellStyle name="_측구공_토공(3지구)_토공(4지구)_운반비" xfId="9333"/>
    <cellStyle name="_측구공_토공(3지구)_토공(4지구)_운반비_총괄자재" xfId="9334"/>
    <cellStyle name="_측구공_토공(3지구)_토공(4지구)_토공(4지구)" xfId="9335"/>
    <cellStyle name="_측구공_토공(3지구)_토공(4지구)_토공(4지구)_01토공" xfId="9336"/>
    <cellStyle name="_측구공_토공(3지구)_토공(4지구)_토공(4지구)_01토공(A-)" xfId="9337"/>
    <cellStyle name="_측구공_토공(3지구)_토공(4지구)_토공(4지구)_G-계산토공(관로)" xfId="9338"/>
    <cellStyle name="_측구공_토공(3지구)_토공(4지구)_토공(4지구)_운반비" xfId="9339"/>
    <cellStyle name="_측구공_토공(3지구)_토공(4지구)_토공(4지구)_운반비_총괄자재" xfId="9340"/>
    <cellStyle name="_측구공_토공(3지구)_토공(4지구)_토공(4지구)_토공-B" xfId="9341"/>
    <cellStyle name="_측구공_토공(3지구)_토공(4지구)_토공-B" xfId="9342"/>
    <cellStyle name="_측구공_토공(3지구)_토공-B" xfId="9343"/>
    <cellStyle name="_측구공_토공(4지구)" xfId="9344"/>
    <cellStyle name="_측구공_토공(4지구)_01토공" xfId="9345"/>
    <cellStyle name="_측구공_토공(4지구)_01토공(A-)" xfId="9346"/>
    <cellStyle name="_측구공_토공(4지구)_G-계산토공(관로)" xfId="9347"/>
    <cellStyle name="_측구공_토공(4지구)_운반비" xfId="9348"/>
    <cellStyle name="_측구공_토공(4지구)_운반비_총괄자재" xfId="9349"/>
    <cellStyle name="_측구공_토공(4지구)_토공(4지구)" xfId="9350"/>
    <cellStyle name="_측구공_토공(4지구)_토공(4지구)_01토공" xfId="9351"/>
    <cellStyle name="_측구공_토공(4지구)_토공(4지구)_01토공(A-)" xfId="9352"/>
    <cellStyle name="_측구공_토공(4지구)_토공(4지구)_G-계산토공(관로)" xfId="9353"/>
    <cellStyle name="_측구공_토공(4지구)_토공(4지구)_운반비" xfId="9354"/>
    <cellStyle name="_측구공_토공(4지구)_토공(4지구)_운반비_총괄자재" xfId="9355"/>
    <cellStyle name="_측구공_토공(4지구)_토공(4지구)_토공(3지구)" xfId="9356"/>
    <cellStyle name="_측구공_토공(4지구)_토공(4지구)_토공(3지구)_01토공" xfId="9357"/>
    <cellStyle name="_측구공_토공(4지구)_토공(4지구)_토공(3지구)_01토공(A-)" xfId="9358"/>
    <cellStyle name="_측구공_토공(4지구)_토공(4지구)_토공(3지구)_G-계산토공(관로)" xfId="9359"/>
    <cellStyle name="_측구공_토공(4지구)_토공(4지구)_토공(3지구)_운반비" xfId="9360"/>
    <cellStyle name="_측구공_토공(4지구)_토공(4지구)_토공(3지구)_운반비_총괄자재" xfId="9361"/>
    <cellStyle name="_측구공_토공(4지구)_토공(4지구)_토공(3지구)_토공(4지구)" xfId="9362"/>
    <cellStyle name="_측구공_토공(4지구)_토공(4지구)_토공(3지구)_토공(4지구)_01토공" xfId="9363"/>
    <cellStyle name="_측구공_토공(4지구)_토공(4지구)_토공(3지구)_토공(4지구)_01토공(A-)" xfId="9364"/>
    <cellStyle name="_측구공_토공(4지구)_토공(4지구)_토공(3지구)_토공(4지구)_G-계산토공(관로)" xfId="9365"/>
    <cellStyle name="_측구공_토공(4지구)_토공(4지구)_토공(3지구)_토공(4지구)_운반비" xfId="9366"/>
    <cellStyle name="_측구공_토공(4지구)_토공(4지구)_토공(3지구)_토공(4지구)_운반비_총괄자재" xfId="9367"/>
    <cellStyle name="_측구공_토공(4지구)_토공(4지구)_토공(3지구)_토공(4지구)_토공(4지구)" xfId="9368"/>
    <cellStyle name="_측구공_토공(4지구)_토공(4지구)_토공(3지구)_토공(4지구)_토공(4지구)_01토공" xfId="9369"/>
    <cellStyle name="_측구공_토공(4지구)_토공(4지구)_토공(3지구)_토공(4지구)_토공(4지구)_01토공(A-)" xfId="9370"/>
    <cellStyle name="_측구공_토공(4지구)_토공(4지구)_토공(3지구)_토공(4지구)_토공(4지구)_G-계산토공(관로)" xfId="9371"/>
    <cellStyle name="_측구공_토공(4지구)_토공(4지구)_토공(3지구)_토공(4지구)_토공(4지구)_운반비" xfId="9372"/>
    <cellStyle name="_측구공_토공(4지구)_토공(4지구)_토공(3지구)_토공(4지구)_토공(4지구)_운반비_총괄자재" xfId="9373"/>
    <cellStyle name="_측구공_토공(4지구)_토공(4지구)_토공(3지구)_토공(4지구)_토공(4지구)_토공-B" xfId="9374"/>
    <cellStyle name="_측구공_토공(4지구)_토공(4지구)_토공(3지구)_토공(4지구)_토공-B" xfId="9375"/>
    <cellStyle name="_측구공_토공(4지구)_토공(4지구)_토공(3지구)_토공-B" xfId="9376"/>
    <cellStyle name="_측구공_토공(4지구)_토공(4지구)_토공(4지구)" xfId="9377"/>
    <cellStyle name="_측구공_토공(4지구)_토공(4지구)_토공(4지구)_01토공" xfId="9378"/>
    <cellStyle name="_측구공_토공(4지구)_토공(4지구)_토공(4지구)_01토공(A-)" xfId="9379"/>
    <cellStyle name="_측구공_토공(4지구)_토공(4지구)_토공(4지구)_G-계산토공(관로)" xfId="9380"/>
    <cellStyle name="_측구공_토공(4지구)_토공(4지구)_토공(4지구)_운반비" xfId="9381"/>
    <cellStyle name="_측구공_토공(4지구)_토공(4지구)_토공(4지구)_운반비_총괄자재" xfId="9382"/>
    <cellStyle name="_측구공_토공(4지구)_토공(4지구)_토공(4지구)_토공-B" xfId="9383"/>
    <cellStyle name="_측구공_토공(4지구)_토공(4지구)_토공-B" xfId="9384"/>
    <cellStyle name="_측구공_토공(4지구)_토공-B" xfId="9385"/>
    <cellStyle name="_측구공_토공-B" xfId="9386"/>
    <cellStyle name="_측구공_토적계산서" xfId="42777"/>
    <cellStyle name="_침사지(진부)집계" xfId="42778"/>
    <cellStyle name="_침사지(진부)집계_1.침사지및유량조정조(진부)" xfId="42779"/>
    <cellStyle name="_침사지(진부)집계_2.생물반응조(진부)" xfId="42780"/>
    <cellStyle name="_침사지(진부)집계_침사지(진부)산근+집계표" xfId="42781"/>
    <cellStyle name="_침서교_일반수량" xfId="9387"/>
    <cellStyle name="_침서교_일반수량 10" xfId="42782"/>
    <cellStyle name="_침서교_일반수량 11" xfId="42783"/>
    <cellStyle name="_침서교_일반수량 12" xfId="42784"/>
    <cellStyle name="_침서교_일반수량 13" xfId="42785"/>
    <cellStyle name="_침서교_일반수량 14" xfId="42786"/>
    <cellStyle name="_침서교_일반수량 15" xfId="42787"/>
    <cellStyle name="_침서교_일반수량 2" xfId="42788"/>
    <cellStyle name="_침서교_일반수량 3" xfId="42789"/>
    <cellStyle name="_침서교_일반수량 4" xfId="42790"/>
    <cellStyle name="_침서교_일반수량 5" xfId="42791"/>
    <cellStyle name="_침서교_일반수량 6" xfId="42792"/>
    <cellStyle name="_침서교_일반수량 7" xfId="42793"/>
    <cellStyle name="_침서교_일반수량 8" xfId="42794"/>
    <cellStyle name="_침서교_일반수량 9" xfId="42795"/>
    <cellStyle name="_탄산배수수량" xfId="9388"/>
    <cellStyle name="_탄산배수암거" xfId="9389"/>
    <cellStyle name="_태평1동" xfId="9390"/>
    <cellStyle name="_터널 검사원 통로 난간 삭제" xfId="42796"/>
    <cellStyle name="_터널맹암거채움재 변경" xfId="42797"/>
    <cellStyle name="_토 공-04" xfId="9391"/>
    <cellStyle name="_토 공-04 2" xfId="9392"/>
    <cellStyle name="_토 공-04 3" xfId="42798"/>
    <cellStyle name="_토 공-04 4" xfId="42799"/>
    <cellStyle name="_토 공-04 5" xfId="42800"/>
    <cellStyle name="_토 공-04 6" xfId="42801"/>
    <cellStyle name="_토 공-04 7" xfId="42802"/>
    <cellStyle name="_토 공-04 8" xfId="42803"/>
    <cellStyle name="_토 공-04_002 배수공(1공구)" xfId="9393"/>
    <cellStyle name="_토 공-04_002 배수공(1공구) 2" xfId="9394"/>
    <cellStyle name="_토 공-04_002 배수공(1공구) 3" xfId="42804"/>
    <cellStyle name="_토 공-04_002 배수공(1공구) 4" xfId="42805"/>
    <cellStyle name="_토 공-04_002 배수공(1공구) 5" xfId="42806"/>
    <cellStyle name="_토 공-04_002 배수공(1공구) 6" xfId="42807"/>
    <cellStyle name="_토 공-04_002 배수공(1공구) 7" xfId="42808"/>
    <cellStyle name="_토 공-04_002 배수공(1공구) 8" xfId="42809"/>
    <cellStyle name="_토 공-04_002 배수공(1공구)_날개벽" xfId="9395"/>
    <cellStyle name="_토 공-04_002 배수공(1공구)_날개벽 2" xfId="9396"/>
    <cellStyle name="_토 공-04_002 배수공(1공구)_날개벽 3" xfId="42810"/>
    <cellStyle name="_토 공-04_002 배수공(1공구)_날개벽 4" xfId="42811"/>
    <cellStyle name="_토 공-04_002 배수공(1공구)_날개벽 5" xfId="42812"/>
    <cellStyle name="_토 공-04_002 배수공(1공구)_날개벽 6" xfId="42813"/>
    <cellStyle name="_토 공-04_002 배수공(1공구)_날개벽 7" xfId="42814"/>
    <cellStyle name="_토 공-04_002 배수공(1공구)_날개벽 8" xfId="42815"/>
    <cellStyle name="_토 공-04_날개벽" xfId="9397"/>
    <cellStyle name="_토 공-04_날개벽 2" xfId="9398"/>
    <cellStyle name="_토 공-04_날개벽 3" xfId="42816"/>
    <cellStyle name="_토 공-04_날개벽 4" xfId="42817"/>
    <cellStyle name="_토 공-04_날개벽 5" xfId="42818"/>
    <cellStyle name="_토 공-04_날개벽 6" xfId="42819"/>
    <cellStyle name="_토 공-04_날개벽 7" xfId="42820"/>
    <cellStyle name="_토 공-04_날개벽 8" xfId="42821"/>
    <cellStyle name="_토 공-04_산근" xfId="9399"/>
    <cellStyle name="_토 공-04_산근 2" xfId="9400"/>
    <cellStyle name="_토 공-04_산근 3" xfId="42822"/>
    <cellStyle name="_토 공-04_산근 4" xfId="42823"/>
    <cellStyle name="_토 공-04_산근 5" xfId="42824"/>
    <cellStyle name="_토 공-04_산근 6" xfId="42825"/>
    <cellStyle name="_토 공-04_산근 7" xfId="42826"/>
    <cellStyle name="_토 공-04_산근 8" xfId="42827"/>
    <cellStyle name="_토 공-04_산근_002 배수공(1공구)" xfId="9401"/>
    <cellStyle name="_토 공-04_산근_002 배수공(1공구) 2" xfId="9402"/>
    <cellStyle name="_토 공-04_산근_002 배수공(1공구) 3" xfId="42828"/>
    <cellStyle name="_토 공-04_산근_002 배수공(1공구) 4" xfId="42829"/>
    <cellStyle name="_토 공-04_산근_002 배수공(1공구) 5" xfId="42830"/>
    <cellStyle name="_토 공-04_산근_002 배수공(1공구) 6" xfId="42831"/>
    <cellStyle name="_토 공-04_산근_002 배수공(1공구) 7" xfId="42832"/>
    <cellStyle name="_토 공-04_산근_002 배수공(1공구) 8" xfId="42833"/>
    <cellStyle name="_토 공-04_산근_002 배수공(1공구)_날개벽" xfId="9403"/>
    <cellStyle name="_토 공-04_산근_002 배수공(1공구)_날개벽 2" xfId="9404"/>
    <cellStyle name="_토 공-04_산근_002 배수공(1공구)_날개벽 3" xfId="42834"/>
    <cellStyle name="_토 공-04_산근_002 배수공(1공구)_날개벽 4" xfId="42835"/>
    <cellStyle name="_토 공-04_산근_002 배수공(1공구)_날개벽 5" xfId="42836"/>
    <cellStyle name="_토 공-04_산근_002 배수공(1공구)_날개벽 6" xfId="42837"/>
    <cellStyle name="_토 공-04_산근_002 배수공(1공구)_날개벽 7" xfId="42838"/>
    <cellStyle name="_토 공-04_산근_002 배수공(1공구)_날개벽 8" xfId="42839"/>
    <cellStyle name="_토 공-04_산근_날개벽" xfId="9405"/>
    <cellStyle name="_토 공-04_산근_날개벽 2" xfId="9406"/>
    <cellStyle name="_토 공-04_산근_날개벽 3" xfId="42840"/>
    <cellStyle name="_토 공-04_산근_날개벽 4" xfId="42841"/>
    <cellStyle name="_토 공-04_산근_날개벽 5" xfId="42842"/>
    <cellStyle name="_토 공-04_산근_날개벽 6" xfId="42843"/>
    <cellStyle name="_토 공-04_산근_날개벽 7" xfId="42844"/>
    <cellStyle name="_토 공-04_산근_날개벽 8" xfId="42845"/>
    <cellStyle name="_토 공-04_우수공사1-11" xfId="9407"/>
    <cellStyle name="_토 공-04_우수공사1-11 2" xfId="9408"/>
    <cellStyle name="_토 공-04_우수공사1-11 3" xfId="42846"/>
    <cellStyle name="_토 공-04_우수공사1-11 4" xfId="42847"/>
    <cellStyle name="_토 공-04_우수공사1-11 5" xfId="42848"/>
    <cellStyle name="_토 공-04_우수공사1-11 6" xfId="42849"/>
    <cellStyle name="_토 공-04_우수공사1-11 7" xfId="42850"/>
    <cellStyle name="_토 공-04_우수공사1-11 8" xfId="42851"/>
    <cellStyle name="_토 공-04_우수공사1-11_002 배수공(1공구)" xfId="9409"/>
    <cellStyle name="_토 공-04_우수공사1-11_002 배수공(1공구) 2" xfId="9410"/>
    <cellStyle name="_토 공-04_우수공사1-11_002 배수공(1공구) 3" xfId="42852"/>
    <cellStyle name="_토 공-04_우수공사1-11_002 배수공(1공구) 4" xfId="42853"/>
    <cellStyle name="_토 공-04_우수공사1-11_002 배수공(1공구) 5" xfId="42854"/>
    <cellStyle name="_토 공-04_우수공사1-11_002 배수공(1공구) 6" xfId="42855"/>
    <cellStyle name="_토 공-04_우수공사1-11_002 배수공(1공구) 7" xfId="42856"/>
    <cellStyle name="_토 공-04_우수공사1-11_002 배수공(1공구) 8" xfId="42857"/>
    <cellStyle name="_토 공-04_우수공사1-11_002 배수공(1공구)_날개벽" xfId="9411"/>
    <cellStyle name="_토 공-04_우수공사1-11_002 배수공(1공구)_날개벽 2" xfId="9412"/>
    <cellStyle name="_토 공-04_우수공사1-11_002 배수공(1공구)_날개벽 3" xfId="42858"/>
    <cellStyle name="_토 공-04_우수공사1-11_002 배수공(1공구)_날개벽 4" xfId="42859"/>
    <cellStyle name="_토 공-04_우수공사1-11_002 배수공(1공구)_날개벽 5" xfId="42860"/>
    <cellStyle name="_토 공-04_우수공사1-11_002 배수공(1공구)_날개벽 6" xfId="42861"/>
    <cellStyle name="_토 공-04_우수공사1-11_002 배수공(1공구)_날개벽 7" xfId="42862"/>
    <cellStyle name="_토 공-04_우수공사1-11_002 배수공(1공구)_날개벽 8" xfId="42863"/>
    <cellStyle name="_토 공-04_우수공사1-11_날개벽" xfId="9413"/>
    <cellStyle name="_토 공-04_우수공사1-11_날개벽 2" xfId="9414"/>
    <cellStyle name="_토 공-04_우수공사1-11_날개벽 3" xfId="42864"/>
    <cellStyle name="_토 공-04_우수공사1-11_날개벽 4" xfId="42865"/>
    <cellStyle name="_토 공-04_우수공사1-11_날개벽 5" xfId="42866"/>
    <cellStyle name="_토 공-04_우수공사1-11_날개벽 6" xfId="42867"/>
    <cellStyle name="_토 공-04_우수공사1-11_날개벽 7" xfId="42868"/>
    <cellStyle name="_토 공-04_우수공사1-11_날개벽 8" xfId="42869"/>
    <cellStyle name="_토 공-04_우수공사1-4" xfId="9415"/>
    <cellStyle name="_토 공-04_우수공사1-4 2" xfId="9416"/>
    <cellStyle name="_토 공-04_우수공사1-4 3" xfId="42870"/>
    <cellStyle name="_토 공-04_우수공사1-4 4" xfId="42871"/>
    <cellStyle name="_토 공-04_우수공사1-4 5" xfId="42872"/>
    <cellStyle name="_토 공-04_우수공사1-4 6" xfId="42873"/>
    <cellStyle name="_토 공-04_우수공사1-4 7" xfId="42874"/>
    <cellStyle name="_토 공-04_우수공사1-4 8" xfId="42875"/>
    <cellStyle name="_토 공-04_우수공사1-4_002 배수공(1공구)" xfId="9417"/>
    <cellStyle name="_토 공-04_우수공사1-4_002 배수공(1공구) 2" xfId="9418"/>
    <cellStyle name="_토 공-04_우수공사1-4_002 배수공(1공구) 3" xfId="42876"/>
    <cellStyle name="_토 공-04_우수공사1-4_002 배수공(1공구) 4" xfId="42877"/>
    <cellStyle name="_토 공-04_우수공사1-4_002 배수공(1공구) 5" xfId="42878"/>
    <cellStyle name="_토 공-04_우수공사1-4_002 배수공(1공구) 6" xfId="42879"/>
    <cellStyle name="_토 공-04_우수공사1-4_002 배수공(1공구) 7" xfId="42880"/>
    <cellStyle name="_토 공-04_우수공사1-4_002 배수공(1공구) 8" xfId="42881"/>
    <cellStyle name="_토 공-04_우수공사1-4_002 배수공(1공구)_날개벽" xfId="9419"/>
    <cellStyle name="_토 공-04_우수공사1-4_002 배수공(1공구)_날개벽 2" xfId="9420"/>
    <cellStyle name="_토 공-04_우수공사1-4_002 배수공(1공구)_날개벽 3" xfId="42882"/>
    <cellStyle name="_토 공-04_우수공사1-4_002 배수공(1공구)_날개벽 4" xfId="42883"/>
    <cellStyle name="_토 공-04_우수공사1-4_002 배수공(1공구)_날개벽 5" xfId="42884"/>
    <cellStyle name="_토 공-04_우수공사1-4_002 배수공(1공구)_날개벽 6" xfId="42885"/>
    <cellStyle name="_토 공-04_우수공사1-4_002 배수공(1공구)_날개벽 7" xfId="42886"/>
    <cellStyle name="_토 공-04_우수공사1-4_002 배수공(1공구)_날개벽 8" xfId="42887"/>
    <cellStyle name="_토 공-04_우수공사1-4_날개벽" xfId="9421"/>
    <cellStyle name="_토 공-04_우수공사1-4_날개벽 2" xfId="9422"/>
    <cellStyle name="_토 공-04_우수공사1-4_날개벽 3" xfId="42888"/>
    <cellStyle name="_토 공-04_우수공사1-4_날개벽 4" xfId="42889"/>
    <cellStyle name="_토 공-04_우수공사1-4_날개벽 5" xfId="42890"/>
    <cellStyle name="_토 공-04_우수공사1-4_날개벽 6" xfId="42891"/>
    <cellStyle name="_토 공-04_우수공사1-4_날개벽 7" xfId="42892"/>
    <cellStyle name="_토 공-04_우수공사1-4_날개벽 8" xfId="42893"/>
    <cellStyle name="_토공" xfId="9423"/>
    <cellStyle name="_토공 2" xfId="9424"/>
    <cellStyle name="_토공 3" xfId="42894"/>
    <cellStyle name="_토공 4" xfId="42895"/>
    <cellStyle name="_토공 5" xfId="42896"/>
    <cellStyle name="_토공 6" xfId="42897"/>
    <cellStyle name="_토공 7" xfId="42898"/>
    <cellStyle name="_토공 8" xfId="42899"/>
    <cellStyle name="_토공(3-332)" xfId="9425"/>
    <cellStyle name="_토공(3-332) 2" xfId="9426"/>
    <cellStyle name="_토공(3-332) 3" xfId="42900"/>
    <cellStyle name="_토공(3-332) 4" xfId="42901"/>
    <cellStyle name="_토공(3-332) 5" xfId="42902"/>
    <cellStyle name="_토공(3-332) 6" xfId="42903"/>
    <cellStyle name="_토공(3-332) 7" xfId="42904"/>
    <cellStyle name="_토공(3-332) 8" xfId="42905"/>
    <cellStyle name="_토공(3지구)" xfId="9427"/>
    <cellStyle name="_토공(3지구)_01토공" xfId="9428"/>
    <cellStyle name="_토공(3지구)_01토공(A-)" xfId="9429"/>
    <cellStyle name="_토공(3지구)_G-계산토공(관로)" xfId="9430"/>
    <cellStyle name="_토공(3지구)_운반비" xfId="9431"/>
    <cellStyle name="_토공(3지구)_운반비_총괄자재" xfId="9432"/>
    <cellStyle name="_토공(3지구)_토공(3지구)" xfId="9433"/>
    <cellStyle name="_토공(3지구)_토공(3지구)_01토공" xfId="9434"/>
    <cellStyle name="_토공(3지구)_토공(3지구)_01토공(A-)" xfId="9435"/>
    <cellStyle name="_토공(3지구)_토공(3지구)_G-계산토공(관로)" xfId="9436"/>
    <cellStyle name="_토공(3지구)_토공(3지구)_운반비" xfId="9437"/>
    <cellStyle name="_토공(3지구)_토공(3지구)_운반비_총괄자재" xfId="9438"/>
    <cellStyle name="_토공(3지구)_토공(3지구)_토공(3지구)" xfId="9439"/>
    <cellStyle name="_토공(3지구)_토공(3지구)_토공(3지구)_01토공" xfId="9440"/>
    <cellStyle name="_토공(3지구)_토공(3지구)_토공(3지구)_01토공(A-)" xfId="9441"/>
    <cellStyle name="_토공(3지구)_토공(3지구)_토공(3지구)_G-계산토공(관로)" xfId="9442"/>
    <cellStyle name="_토공(3지구)_토공(3지구)_토공(3지구)_운반비" xfId="9443"/>
    <cellStyle name="_토공(3지구)_토공(3지구)_토공(3지구)_운반비_총괄자재" xfId="9444"/>
    <cellStyle name="_토공(3지구)_토공(3지구)_토공(3지구)_토공(4지구)" xfId="9445"/>
    <cellStyle name="_토공(3지구)_토공(3지구)_토공(3지구)_토공(4지구)_01토공" xfId="9446"/>
    <cellStyle name="_토공(3지구)_토공(3지구)_토공(3지구)_토공(4지구)_01토공(A-)" xfId="9447"/>
    <cellStyle name="_토공(3지구)_토공(3지구)_토공(3지구)_토공(4지구)_G-계산토공(관로)" xfId="9448"/>
    <cellStyle name="_토공(3지구)_토공(3지구)_토공(3지구)_토공(4지구)_운반비" xfId="9449"/>
    <cellStyle name="_토공(3지구)_토공(3지구)_토공(3지구)_토공(4지구)_운반비_총괄자재" xfId="9450"/>
    <cellStyle name="_토공(3지구)_토공(3지구)_토공(3지구)_토공(4지구)_토공(4지구)" xfId="9451"/>
    <cellStyle name="_토공(3지구)_토공(3지구)_토공(3지구)_토공(4지구)_토공(4지구)_01토공" xfId="9452"/>
    <cellStyle name="_토공(3지구)_토공(3지구)_토공(3지구)_토공(4지구)_토공(4지구)_01토공(A-)" xfId="9453"/>
    <cellStyle name="_토공(3지구)_토공(3지구)_토공(3지구)_토공(4지구)_토공(4지구)_G-계산토공(관로)" xfId="9454"/>
    <cellStyle name="_토공(3지구)_토공(3지구)_토공(3지구)_토공(4지구)_토공(4지구)_운반비" xfId="9455"/>
    <cellStyle name="_토공(3지구)_토공(3지구)_토공(3지구)_토공(4지구)_토공(4지구)_운반비_총괄자재" xfId="9456"/>
    <cellStyle name="_토공(3지구)_토공(3지구)_토공(3지구)_토공(4지구)_토공(4지구)_토공-B" xfId="9457"/>
    <cellStyle name="_토공(3지구)_토공(3지구)_토공(3지구)_토공(4지구)_토공-B" xfId="9458"/>
    <cellStyle name="_토공(3지구)_토공(3지구)_토공(3지구)_토공-B" xfId="9459"/>
    <cellStyle name="_토공(3지구)_토공(3지구)_토공(4지구)" xfId="9460"/>
    <cellStyle name="_토공(3지구)_토공(3지구)_토공(4지구)_01토공" xfId="9461"/>
    <cellStyle name="_토공(3지구)_토공(3지구)_토공(4지구)_01토공(A-)" xfId="9462"/>
    <cellStyle name="_토공(3지구)_토공(3지구)_토공(4지구)_G-계산토공(관로)" xfId="9463"/>
    <cellStyle name="_토공(3지구)_토공(3지구)_토공(4지구)_운반비" xfId="9464"/>
    <cellStyle name="_토공(3지구)_토공(3지구)_토공(4지구)_운반비_총괄자재" xfId="9465"/>
    <cellStyle name="_토공(3지구)_토공(3지구)_토공(4지구)_토공-B" xfId="9466"/>
    <cellStyle name="_토공(3지구)_토공(3지구)_토공-B" xfId="9467"/>
    <cellStyle name="_토공(3지구)_토공(4지구)" xfId="9468"/>
    <cellStyle name="_토공(3지구)_토공(4지구)_01토공" xfId="9469"/>
    <cellStyle name="_토공(3지구)_토공(4지구)_01토공(A-)" xfId="9470"/>
    <cellStyle name="_토공(3지구)_토공(4지구)_G-계산토공(관로)" xfId="9471"/>
    <cellStyle name="_토공(3지구)_토공(4지구)_운반비" xfId="9472"/>
    <cellStyle name="_토공(3지구)_토공(4지구)_운반비_총괄자재" xfId="9473"/>
    <cellStyle name="_토공(3지구)_토공(4지구)_토공(3지구)" xfId="9474"/>
    <cellStyle name="_토공(3지구)_토공(4지구)_토공(3지구)_01토공" xfId="9475"/>
    <cellStyle name="_토공(3지구)_토공(4지구)_토공(3지구)_01토공(A-)" xfId="9476"/>
    <cellStyle name="_토공(3지구)_토공(4지구)_토공(3지구)_G-계산토공(관로)" xfId="9477"/>
    <cellStyle name="_토공(3지구)_토공(4지구)_토공(3지구)_운반비" xfId="9478"/>
    <cellStyle name="_토공(3지구)_토공(4지구)_토공(3지구)_운반비_총괄자재" xfId="9479"/>
    <cellStyle name="_토공(3지구)_토공(4지구)_토공(3지구)_토공(4지구)" xfId="9480"/>
    <cellStyle name="_토공(3지구)_토공(4지구)_토공(3지구)_토공(4지구)_01토공" xfId="9481"/>
    <cellStyle name="_토공(3지구)_토공(4지구)_토공(3지구)_토공(4지구)_01토공(A-)" xfId="9482"/>
    <cellStyle name="_토공(3지구)_토공(4지구)_토공(3지구)_토공(4지구)_G-계산토공(관로)" xfId="9483"/>
    <cellStyle name="_토공(3지구)_토공(4지구)_토공(3지구)_토공(4지구)_운반비" xfId="9484"/>
    <cellStyle name="_토공(3지구)_토공(4지구)_토공(3지구)_토공(4지구)_운반비_총괄자재" xfId="9485"/>
    <cellStyle name="_토공(3지구)_토공(4지구)_토공(3지구)_토공(4지구)_토공(4지구)" xfId="9486"/>
    <cellStyle name="_토공(3지구)_토공(4지구)_토공(3지구)_토공(4지구)_토공(4지구)_01토공" xfId="9487"/>
    <cellStyle name="_토공(3지구)_토공(4지구)_토공(3지구)_토공(4지구)_토공(4지구)_01토공(A-)" xfId="9488"/>
    <cellStyle name="_토공(3지구)_토공(4지구)_토공(3지구)_토공(4지구)_토공(4지구)_G-계산토공(관로)" xfId="9489"/>
    <cellStyle name="_토공(3지구)_토공(4지구)_토공(3지구)_토공(4지구)_토공(4지구)_운반비" xfId="9490"/>
    <cellStyle name="_토공(3지구)_토공(4지구)_토공(3지구)_토공(4지구)_토공(4지구)_운반비_총괄자재" xfId="9491"/>
    <cellStyle name="_토공(3지구)_토공(4지구)_토공(3지구)_토공(4지구)_토공(4지구)_토공-B" xfId="9492"/>
    <cellStyle name="_토공(3지구)_토공(4지구)_토공(3지구)_토공(4지구)_토공-B" xfId="9493"/>
    <cellStyle name="_토공(3지구)_토공(4지구)_토공(3지구)_토공-B" xfId="9494"/>
    <cellStyle name="_토공(3지구)_토공(4지구)_토공(4지구)" xfId="9495"/>
    <cellStyle name="_토공(3지구)_토공(4지구)_토공(4지구)_01토공" xfId="9496"/>
    <cellStyle name="_토공(3지구)_토공(4지구)_토공(4지구)_01토공(A-)" xfId="9497"/>
    <cellStyle name="_토공(3지구)_토공(4지구)_토공(4지구)_G-계산토공(관로)" xfId="9498"/>
    <cellStyle name="_토공(3지구)_토공(4지구)_토공(4지구)_운반비" xfId="9499"/>
    <cellStyle name="_토공(3지구)_토공(4지구)_토공(4지구)_운반비_총괄자재" xfId="9500"/>
    <cellStyle name="_토공(3지구)_토공(4지구)_토공(4지구)_토공-B" xfId="9501"/>
    <cellStyle name="_토공(3지구)_토공(4지구)_토공-B" xfId="9502"/>
    <cellStyle name="_토공(3지구)_토공-B" xfId="9503"/>
    <cellStyle name="_토공(4지구)" xfId="9504"/>
    <cellStyle name="_토공(4지구)_01토공" xfId="9505"/>
    <cellStyle name="_토공(4지구)_01토공(A-)" xfId="9506"/>
    <cellStyle name="_토공(4지구)_G-계산토공(관로)" xfId="9507"/>
    <cellStyle name="_토공(4지구)_운반비" xfId="9508"/>
    <cellStyle name="_토공(4지구)_운반비_총괄자재" xfId="9509"/>
    <cellStyle name="_토공(4지구)_토공(4지구)" xfId="9510"/>
    <cellStyle name="_토공(4지구)_토공(4지구)_01토공" xfId="9511"/>
    <cellStyle name="_토공(4지구)_토공(4지구)_01토공(A-)" xfId="9512"/>
    <cellStyle name="_토공(4지구)_토공(4지구)_G-계산토공(관로)" xfId="9513"/>
    <cellStyle name="_토공(4지구)_토공(4지구)_운반비" xfId="9514"/>
    <cellStyle name="_토공(4지구)_토공(4지구)_운반비_총괄자재" xfId="9515"/>
    <cellStyle name="_토공(4지구)_토공(4지구)_토공(3지구)" xfId="9516"/>
    <cellStyle name="_토공(4지구)_토공(4지구)_토공(3지구)_01토공" xfId="9517"/>
    <cellStyle name="_토공(4지구)_토공(4지구)_토공(3지구)_01토공(A-)" xfId="9518"/>
    <cellStyle name="_토공(4지구)_토공(4지구)_토공(3지구)_G-계산토공(관로)" xfId="9519"/>
    <cellStyle name="_토공(4지구)_토공(4지구)_토공(3지구)_운반비" xfId="9520"/>
    <cellStyle name="_토공(4지구)_토공(4지구)_토공(3지구)_운반비_총괄자재" xfId="9521"/>
    <cellStyle name="_토공(4지구)_토공(4지구)_토공(3지구)_토공(4지구)" xfId="9522"/>
    <cellStyle name="_토공(4지구)_토공(4지구)_토공(3지구)_토공(4지구)_01토공" xfId="9523"/>
    <cellStyle name="_토공(4지구)_토공(4지구)_토공(3지구)_토공(4지구)_01토공(A-)" xfId="9524"/>
    <cellStyle name="_토공(4지구)_토공(4지구)_토공(3지구)_토공(4지구)_G-계산토공(관로)" xfId="9525"/>
    <cellStyle name="_토공(4지구)_토공(4지구)_토공(3지구)_토공(4지구)_운반비" xfId="9526"/>
    <cellStyle name="_토공(4지구)_토공(4지구)_토공(3지구)_토공(4지구)_운반비_총괄자재" xfId="9527"/>
    <cellStyle name="_토공(4지구)_토공(4지구)_토공(3지구)_토공(4지구)_토공(4지구)" xfId="9528"/>
    <cellStyle name="_토공(4지구)_토공(4지구)_토공(3지구)_토공(4지구)_토공(4지구)_01토공" xfId="9529"/>
    <cellStyle name="_토공(4지구)_토공(4지구)_토공(3지구)_토공(4지구)_토공(4지구)_01토공(A-)" xfId="9530"/>
    <cellStyle name="_토공(4지구)_토공(4지구)_토공(3지구)_토공(4지구)_토공(4지구)_G-계산토공(관로)" xfId="9531"/>
    <cellStyle name="_토공(4지구)_토공(4지구)_토공(3지구)_토공(4지구)_토공(4지구)_운반비" xfId="9532"/>
    <cellStyle name="_토공(4지구)_토공(4지구)_토공(3지구)_토공(4지구)_토공(4지구)_운반비_총괄자재" xfId="9533"/>
    <cellStyle name="_토공(4지구)_토공(4지구)_토공(3지구)_토공(4지구)_토공(4지구)_토공-B" xfId="9534"/>
    <cellStyle name="_토공(4지구)_토공(4지구)_토공(3지구)_토공(4지구)_토공-B" xfId="9535"/>
    <cellStyle name="_토공(4지구)_토공(4지구)_토공(3지구)_토공-B" xfId="9536"/>
    <cellStyle name="_토공(4지구)_토공(4지구)_토공(4지구)" xfId="9537"/>
    <cellStyle name="_토공(4지구)_토공(4지구)_토공(4지구)_01토공" xfId="9538"/>
    <cellStyle name="_토공(4지구)_토공(4지구)_토공(4지구)_01토공(A-)" xfId="9539"/>
    <cellStyle name="_토공(4지구)_토공(4지구)_토공(4지구)_G-계산토공(관로)" xfId="9540"/>
    <cellStyle name="_토공(4지구)_토공(4지구)_토공(4지구)_운반비" xfId="9541"/>
    <cellStyle name="_토공(4지구)_토공(4지구)_토공(4지구)_운반비_총괄자재" xfId="9542"/>
    <cellStyle name="_토공(4지구)_토공(4지구)_토공(4지구)_토공-B" xfId="9543"/>
    <cellStyle name="_토공(4지구)_토공(4지구)_토공-B" xfId="9544"/>
    <cellStyle name="_토공(4지구)_토공-B" xfId="9545"/>
    <cellStyle name="_토공(맨홀2호)" xfId="9546"/>
    <cellStyle name="_토공(총괄)" xfId="9547"/>
    <cellStyle name="_토공_00.배수설비공" xfId="9548"/>
    <cellStyle name="_토공_00.배수설비공 2" xfId="42906"/>
    <cellStyle name="_토공_00.배수설비공 3" xfId="42907"/>
    <cellStyle name="_토공_00.배수설비공 4" xfId="42908"/>
    <cellStyle name="_토공_00.배수설비공 5" xfId="42909"/>
    <cellStyle name="_토공_00.배수설비공 6" xfId="42910"/>
    <cellStyle name="_토공_00.배수설비공 7" xfId="42911"/>
    <cellStyle name="_토공_00.배수설비공 8" xfId="42912"/>
    <cellStyle name="_토공_006_부대공(1BL)2" xfId="9549"/>
    <cellStyle name="_토공_013.관로공(일과)" xfId="9550"/>
    <cellStyle name="_토공_013.관로공(일과) 2" xfId="42913"/>
    <cellStyle name="_토공_013.관로공(일과) 3" xfId="42914"/>
    <cellStyle name="_토공_013.관로공(일과) 4" xfId="42915"/>
    <cellStyle name="_토공_013.관로공(일과) 5" xfId="42916"/>
    <cellStyle name="_토공_013.관로공(일과) 6" xfId="42917"/>
    <cellStyle name="_토공_013.관로공(일과) 7" xfId="42918"/>
    <cellStyle name="_토공_013.관로공(일과) 8" xfId="42919"/>
    <cellStyle name="_토공_013.관로공(화순)" xfId="9551"/>
    <cellStyle name="_토공_013.관로공(화순) 2" xfId="42920"/>
    <cellStyle name="_토공_013.관로공(화순) 3" xfId="42921"/>
    <cellStyle name="_토공_013.관로공(화순) 4" xfId="42922"/>
    <cellStyle name="_토공_013.관로공(화순) 5" xfId="42923"/>
    <cellStyle name="_토공_013.관로공(화순) 6" xfId="42924"/>
    <cellStyle name="_토공_013.관로공(화순) 7" xfId="42925"/>
    <cellStyle name="_토공_013.관로공(화순) 8" xfId="42926"/>
    <cellStyle name="_토공_01수량산출서(송정1공구)" xfId="9552"/>
    <cellStyle name="_토공_01수량산출서(송정1공구) 2" xfId="9553"/>
    <cellStyle name="_토공_01수량산출서(송정1공구) 3" xfId="42927"/>
    <cellStyle name="_토공_01수량산출서(송정1공구) 4" xfId="42928"/>
    <cellStyle name="_토공_01수량산출서(송정1공구) 5" xfId="42929"/>
    <cellStyle name="_토공_01수량산출서(송정1공구) 6" xfId="42930"/>
    <cellStyle name="_토공_01수량산출서(송정1공구) 7" xfId="42931"/>
    <cellStyle name="_토공_01수량산출서(송정1공구) 8" xfId="42932"/>
    <cellStyle name="_토공_01토공" xfId="9554"/>
    <cellStyle name="_토공_01토공(A-)" xfId="9555"/>
    <cellStyle name="_토공_02.토공" xfId="9556"/>
    <cellStyle name="_토공_02.토공 2" xfId="42933"/>
    <cellStyle name="_토공_02.토공 3" xfId="42934"/>
    <cellStyle name="_토공_02.토공 4" xfId="42935"/>
    <cellStyle name="_토공_02.토공 5" xfId="42936"/>
    <cellStyle name="_토공_02.토공 6" xfId="42937"/>
    <cellStyle name="_토공_02.토공 7" xfId="42938"/>
    <cellStyle name="_토공_02.토공 8" xfId="42939"/>
    <cellStyle name="_토공_03.관로공" xfId="9557"/>
    <cellStyle name="_토공_03.관로공 2" xfId="42940"/>
    <cellStyle name="_토공_03.관로공 3" xfId="42941"/>
    <cellStyle name="_토공_03.관로공 4" xfId="42942"/>
    <cellStyle name="_토공_03.관로공 5" xfId="42943"/>
    <cellStyle name="_토공_03.관로공 6" xfId="42944"/>
    <cellStyle name="_토공_03.관로공 7" xfId="42945"/>
    <cellStyle name="_토공_03.관로공 8" xfId="42946"/>
    <cellStyle name="_토공_03수량산출서(신명2-2공구)구조물" xfId="9558"/>
    <cellStyle name="_토공_03수량산출서(신명2-2공구)구조물 2" xfId="9559"/>
    <cellStyle name="_토공_03수량산출서(신명2-2공구)구조물 3" xfId="42947"/>
    <cellStyle name="_토공_03수량산출서(신명2-2공구)구조물 4" xfId="42948"/>
    <cellStyle name="_토공_03수량산출서(신명2-2공구)구조물 5" xfId="42949"/>
    <cellStyle name="_토공_03수량산출서(신명2-2공구)구조물 6" xfId="42950"/>
    <cellStyle name="_토공_03수량산출서(신명2-2공구)구조물 7" xfId="42951"/>
    <cellStyle name="_토공_03수량산출서(신명2-2공구)구조물 8" xfId="42952"/>
    <cellStyle name="_토공_05.구조물공" xfId="9560"/>
    <cellStyle name="_토공_05.구조물공 2" xfId="9561"/>
    <cellStyle name="_토공_05.구조물공 3" xfId="42953"/>
    <cellStyle name="_토공_05.구조물공 4" xfId="42954"/>
    <cellStyle name="_토공_05.구조물공 5" xfId="42955"/>
    <cellStyle name="_토공_05.구조물공 6" xfId="42956"/>
    <cellStyle name="_토공_05.구조물공 7" xfId="42957"/>
    <cellStyle name="_토공_05.구조물공 8" xfId="42958"/>
    <cellStyle name="_토공_05.구조물공_00.배수설비공" xfId="9562"/>
    <cellStyle name="_토공_05.구조물공_00.배수설비공 2" xfId="42959"/>
    <cellStyle name="_토공_05.구조물공_00.배수설비공 3" xfId="42960"/>
    <cellStyle name="_토공_05.구조물공_00.배수설비공 4" xfId="42961"/>
    <cellStyle name="_토공_05.구조물공_00.배수설비공 5" xfId="42962"/>
    <cellStyle name="_토공_05.구조물공_00.배수설비공 6" xfId="42963"/>
    <cellStyle name="_토공_05.구조물공_00.배수설비공 7" xfId="42964"/>
    <cellStyle name="_토공_05.구조물공_00.배수설비공 8" xfId="42965"/>
    <cellStyle name="_토공_05.구조물공_013.관로공(일과)" xfId="9563"/>
    <cellStyle name="_토공_05.구조물공_013.관로공(일과) 2" xfId="42966"/>
    <cellStyle name="_토공_05.구조물공_013.관로공(일과) 3" xfId="42967"/>
    <cellStyle name="_토공_05.구조물공_013.관로공(일과) 4" xfId="42968"/>
    <cellStyle name="_토공_05.구조물공_013.관로공(일과) 5" xfId="42969"/>
    <cellStyle name="_토공_05.구조물공_013.관로공(일과) 6" xfId="42970"/>
    <cellStyle name="_토공_05.구조물공_013.관로공(일과) 7" xfId="42971"/>
    <cellStyle name="_토공_05.구조물공_013.관로공(일과) 8" xfId="42972"/>
    <cellStyle name="_토공_05.구조물공_013.관로공(화순)" xfId="9564"/>
    <cellStyle name="_토공_05.구조물공_013.관로공(화순) 2" xfId="42973"/>
    <cellStyle name="_토공_05.구조물공_013.관로공(화순) 3" xfId="42974"/>
    <cellStyle name="_토공_05.구조물공_013.관로공(화순) 4" xfId="42975"/>
    <cellStyle name="_토공_05.구조물공_013.관로공(화순) 5" xfId="42976"/>
    <cellStyle name="_토공_05.구조물공_013.관로공(화순) 6" xfId="42977"/>
    <cellStyle name="_토공_05.구조물공_013.관로공(화순) 7" xfId="42978"/>
    <cellStyle name="_토공_05.구조물공_013.관로공(화순) 8" xfId="42979"/>
    <cellStyle name="_토공_05.구조물공_02.토공" xfId="9565"/>
    <cellStyle name="_토공_05.구조물공_02.토공 2" xfId="42980"/>
    <cellStyle name="_토공_05.구조물공_02.토공 3" xfId="42981"/>
    <cellStyle name="_토공_05.구조물공_02.토공 4" xfId="42982"/>
    <cellStyle name="_토공_05.구조물공_02.토공 5" xfId="42983"/>
    <cellStyle name="_토공_05.구조물공_02.토공 6" xfId="42984"/>
    <cellStyle name="_토공_05.구조물공_02.토공 7" xfId="42985"/>
    <cellStyle name="_토공_05.구조물공_02.토공 8" xfId="42986"/>
    <cellStyle name="_토공_05.구조물공_03.관로공" xfId="9566"/>
    <cellStyle name="_토공_05.구조물공_03.관로공 2" xfId="42987"/>
    <cellStyle name="_토공_05.구조물공_03.관로공 3" xfId="42988"/>
    <cellStyle name="_토공_05.구조물공_03.관로공 4" xfId="42989"/>
    <cellStyle name="_토공_05.구조물공_03.관로공 5" xfId="42990"/>
    <cellStyle name="_토공_05.구조물공_03.관로공 6" xfId="42991"/>
    <cellStyle name="_토공_05.구조물공_03.관로공 7" xfId="42992"/>
    <cellStyle name="_토공_05.구조물공_03.관로공 8" xfId="42993"/>
    <cellStyle name="_토공_05.구조물공_관로공BOQ" xfId="9567"/>
    <cellStyle name="_토공_05.구조물공_관로공BOQ 2" xfId="42994"/>
    <cellStyle name="_토공_05.구조물공_관로공BOQ 3" xfId="42995"/>
    <cellStyle name="_토공_05.구조물공_관로공BOQ 4" xfId="42996"/>
    <cellStyle name="_토공_05.구조물공_관로공BOQ 5" xfId="42997"/>
    <cellStyle name="_토공_05.구조물공_관로공BOQ 6" xfId="42998"/>
    <cellStyle name="_토공_05.구조물공_관로공BOQ 7" xfId="42999"/>
    <cellStyle name="_토공_05.구조물공_관로공BOQ 8" xfId="43000"/>
    <cellStyle name="_토공_05.구조물공_관로수량집계" xfId="9568"/>
    <cellStyle name="_토공_05.구조물공_관로수량집계 2" xfId="43001"/>
    <cellStyle name="_토공_05.구조물공_관로수량집계 3" xfId="43002"/>
    <cellStyle name="_토공_05.구조물공_관로수량집계 4" xfId="43003"/>
    <cellStyle name="_토공_05.구조물공_관로수량집계 5" xfId="43004"/>
    <cellStyle name="_토공_05.구조물공_관로수량집계 6" xfId="43005"/>
    <cellStyle name="_토공_05.구조물공_관로수량집계 7" xfId="43006"/>
    <cellStyle name="_토공_05.구조물공_관로수량집계 8" xfId="43007"/>
    <cellStyle name="_토공_05.구조물공_내역적용수량" xfId="9569"/>
    <cellStyle name="_토공_05.구조물공_내역적용수량 2" xfId="43008"/>
    <cellStyle name="_토공_05.구조물공_내역적용수량 3" xfId="43009"/>
    <cellStyle name="_토공_05.구조물공_내역적용수량 4" xfId="43010"/>
    <cellStyle name="_토공_05.구조물공_내역적용수량 5" xfId="43011"/>
    <cellStyle name="_토공_05.구조물공_내역적용수량 6" xfId="43012"/>
    <cellStyle name="_토공_05.구조물공_내역적용수량 7" xfId="43013"/>
    <cellStyle name="_토공_05.구조물공_내역적용수량 8" xfId="43014"/>
    <cellStyle name="_토공_05-가정배수관(WS)" xfId="43015"/>
    <cellStyle name="_토공_05-가정배수관(WS)_03-관부설공" xfId="43016"/>
    <cellStyle name="_토공_1" xfId="9570"/>
    <cellStyle name="_토공_1 2" xfId="9571"/>
    <cellStyle name="_토공_1 3" xfId="43017"/>
    <cellStyle name="_토공_1 4" xfId="43018"/>
    <cellStyle name="_토공_1 5" xfId="43019"/>
    <cellStyle name="_토공_1 6" xfId="43020"/>
    <cellStyle name="_토공_1 7" xfId="43021"/>
    <cellStyle name="_토공_1 8" xfId="43022"/>
    <cellStyle name="_토공_1_00.배수설비공" xfId="9572"/>
    <cellStyle name="_토공_1_00.배수설비공 2" xfId="43023"/>
    <cellStyle name="_토공_1_00.배수설비공 3" xfId="43024"/>
    <cellStyle name="_토공_1_00.배수설비공 4" xfId="43025"/>
    <cellStyle name="_토공_1_00.배수설비공 5" xfId="43026"/>
    <cellStyle name="_토공_1_00.배수설비공 6" xfId="43027"/>
    <cellStyle name="_토공_1_00.배수설비공 7" xfId="43028"/>
    <cellStyle name="_토공_1_00.배수설비공 8" xfId="43029"/>
    <cellStyle name="_토공_1_013.관로공(일과)" xfId="9573"/>
    <cellStyle name="_토공_1_013.관로공(일과) 2" xfId="43030"/>
    <cellStyle name="_토공_1_013.관로공(일과) 3" xfId="43031"/>
    <cellStyle name="_토공_1_013.관로공(일과) 4" xfId="43032"/>
    <cellStyle name="_토공_1_013.관로공(일과) 5" xfId="43033"/>
    <cellStyle name="_토공_1_013.관로공(일과) 6" xfId="43034"/>
    <cellStyle name="_토공_1_013.관로공(일과) 7" xfId="43035"/>
    <cellStyle name="_토공_1_013.관로공(일과) 8" xfId="43036"/>
    <cellStyle name="_토공_1_013.관로공(화순)" xfId="9574"/>
    <cellStyle name="_토공_1_013.관로공(화순) 2" xfId="43037"/>
    <cellStyle name="_토공_1_013.관로공(화순) 3" xfId="43038"/>
    <cellStyle name="_토공_1_013.관로공(화순) 4" xfId="43039"/>
    <cellStyle name="_토공_1_013.관로공(화순) 5" xfId="43040"/>
    <cellStyle name="_토공_1_013.관로공(화순) 6" xfId="43041"/>
    <cellStyle name="_토공_1_013.관로공(화순) 7" xfId="43042"/>
    <cellStyle name="_토공_1_013.관로공(화순) 8" xfId="43043"/>
    <cellStyle name="_토공_1_02.토공" xfId="9575"/>
    <cellStyle name="_토공_1_02.토공 2" xfId="43044"/>
    <cellStyle name="_토공_1_02.토공 3" xfId="43045"/>
    <cellStyle name="_토공_1_02.토공 4" xfId="43046"/>
    <cellStyle name="_토공_1_02.토공 5" xfId="43047"/>
    <cellStyle name="_토공_1_02.토공 6" xfId="43048"/>
    <cellStyle name="_토공_1_02.토공 7" xfId="43049"/>
    <cellStyle name="_토공_1_02.토공 8" xfId="43050"/>
    <cellStyle name="_토공_1_03.관로공" xfId="9576"/>
    <cellStyle name="_토공_1_03.관로공 2" xfId="43051"/>
    <cellStyle name="_토공_1_03.관로공 3" xfId="43052"/>
    <cellStyle name="_토공_1_03.관로공 4" xfId="43053"/>
    <cellStyle name="_토공_1_03.관로공 5" xfId="43054"/>
    <cellStyle name="_토공_1_03.관로공 6" xfId="43055"/>
    <cellStyle name="_토공_1_03.관로공 7" xfId="43056"/>
    <cellStyle name="_토공_1_03.관로공 8" xfId="43057"/>
    <cellStyle name="_토공_1_05.구조물공" xfId="9577"/>
    <cellStyle name="_토공_1_05.구조물공 2" xfId="9578"/>
    <cellStyle name="_토공_1_05.구조물공 3" xfId="43058"/>
    <cellStyle name="_토공_1_05.구조물공 4" xfId="43059"/>
    <cellStyle name="_토공_1_05.구조물공 5" xfId="43060"/>
    <cellStyle name="_토공_1_05.구조물공 6" xfId="43061"/>
    <cellStyle name="_토공_1_05.구조물공 7" xfId="43062"/>
    <cellStyle name="_토공_1_05.구조물공 8" xfId="43063"/>
    <cellStyle name="_토공_1_05.구조물공_00.배수설비공" xfId="9579"/>
    <cellStyle name="_토공_1_05.구조물공_00.배수설비공 2" xfId="43064"/>
    <cellStyle name="_토공_1_05.구조물공_00.배수설비공 3" xfId="43065"/>
    <cellStyle name="_토공_1_05.구조물공_00.배수설비공 4" xfId="43066"/>
    <cellStyle name="_토공_1_05.구조물공_00.배수설비공 5" xfId="43067"/>
    <cellStyle name="_토공_1_05.구조물공_00.배수설비공 6" xfId="43068"/>
    <cellStyle name="_토공_1_05.구조물공_00.배수설비공 7" xfId="43069"/>
    <cellStyle name="_토공_1_05.구조물공_00.배수설비공 8" xfId="43070"/>
    <cellStyle name="_토공_1_05.구조물공_013.관로공(일과)" xfId="9580"/>
    <cellStyle name="_토공_1_05.구조물공_013.관로공(일과) 2" xfId="43071"/>
    <cellStyle name="_토공_1_05.구조물공_013.관로공(일과) 3" xfId="43072"/>
    <cellStyle name="_토공_1_05.구조물공_013.관로공(일과) 4" xfId="43073"/>
    <cellStyle name="_토공_1_05.구조물공_013.관로공(일과) 5" xfId="43074"/>
    <cellStyle name="_토공_1_05.구조물공_013.관로공(일과) 6" xfId="43075"/>
    <cellStyle name="_토공_1_05.구조물공_013.관로공(일과) 7" xfId="43076"/>
    <cellStyle name="_토공_1_05.구조물공_013.관로공(일과) 8" xfId="43077"/>
    <cellStyle name="_토공_1_05.구조물공_013.관로공(화순)" xfId="9581"/>
    <cellStyle name="_토공_1_05.구조물공_013.관로공(화순) 2" xfId="43078"/>
    <cellStyle name="_토공_1_05.구조물공_013.관로공(화순) 3" xfId="43079"/>
    <cellStyle name="_토공_1_05.구조물공_013.관로공(화순) 4" xfId="43080"/>
    <cellStyle name="_토공_1_05.구조물공_013.관로공(화순) 5" xfId="43081"/>
    <cellStyle name="_토공_1_05.구조물공_013.관로공(화순) 6" xfId="43082"/>
    <cellStyle name="_토공_1_05.구조물공_013.관로공(화순) 7" xfId="43083"/>
    <cellStyle name="_토공_1_05.구조물공_013.관로공(화순) 8" xfId="43084"/>
    <cellStyle name="_토공_1_05.구조물공_02.토공" xfId="9582"/>
    <cellStyle name="_토공_1_05.구조물공_02.토공 2" xfId="43085"/>
    <cellStyle name="_토공_1_05.구조물공_02.토공 3" xfId="43086"/>
    <cellStyle name="_토공_1_05.구조물공_02.토공 4" xfId="43087"/>
    <cellStyle name="_토공_1_05.구조물공_02.토공 5" xfId="43088"/>
    <cellStyle name="_토공_1_05.구조물공_02.토공 6" xfId="43089"/>
    <cellStyle name="_토공_1_05.구조물공_02.토공 7" xfId="43090"/>
    <cellStyle name="_토공_1_05.구조물공_02.토공 8" xfId="43091"/>
    <cellStyle name="_토공_1_05.구조물공_03.관로공" xfId="9583"/>
    <cellStyle name="_토공_1_05.구조물공_03.관로공 2" xfId="43092"/>
    <cellStyle name="_토공_1_05.구조물공_03.관로공 3" xfId="43093"/>
    <cellStyle name="_토공_1_05.구조물공_03.관로공 4" xfId="43094"/>
    <cellStyle name="_토공_1_05.구조물공_03.관로공 5" xfId="43095"/>
    <cellStyle name="_토공_1_05.구조물공_03.관로공 6" xfId="43096"/>
    <cellStyle name="_토공_1_05.구조물공_03.관로공 7" xfId="43097"/>
    <cellStyle name="_토공_1_05.구조물공_03.관로공 8" xfId="43098"/>
    <cellStyle name="_토공_1_05.구조물공_관로공BOQ" xfId="9584"/>
    <cellStyle name="_토공_1_05.구조물공_관로공BOQ 2" xfId="43099"/>
    <cellStyle name="_토공_1_05.구조물공_관로공BOQ 3" xfId="43100"/>
    <cellStyle name="_토공_1_05.구조물공_관로공BOQ 4" xfId="43101"/>
    <cellStyle name="_토공_1_05.구조물공_관로공BOQ 5" xfId="43102"/>
    <cellStyle name="_토공_1_05.구조물공_관로공BOQ 6" xfId="43103"/>
    <cellStyle name="_토공_1_05.구조물공_관로공BOQ 7" xfId="43104"/>
    <cellStyle name="_토공_1_05.구조물공_관로공BOQ 8" xfId="43105"/>
    <cellStyle name="_토공_1_05.구조물공_관로수량집계" xfId="9585"/>
    <cellStyle name="_토공_1_05.구조물공_관로수량집계 2" xfId="43106"/>
    <cellStyle name="_토공_1_05.구조물공_관로수량집계 3" xfId="43107"/>
    <cellStyle name="_토공_1_05.구조물공_관로수량집계 4" xfId="43108"/>
    <cellStyle name="_토공_1_05.구조물공_관로수량집계 5" xfId="43109"/>
    <cellStyle name="_토공_1_05.구조물공_관로수량집계 6" xfId="43110"/>
    <cellStyle name="_토공_1_05.구조물공_관로수량집계 7" xfId="43111"/>
    <cellStyle name="_토공_1_05.구조물공_관로수량집계 8" xfId="43112"/>
    <cellStyle name="_토공_1_05.구조물공_내역적용수량" xfId="9586"/>
    <cellStyle name="_토공_1_05.구조물공_내역적용수량 2" xfId="43113"/>
    <cellStyle name="_토공_1_05.구조물공_내역적용수량 3" xfId="43114"/>
    <cellStyle name="_토공_1_05.구조물공_내역적용수량 4" xfId="43115"/>
    <cellStyle name="_토공_1_05.구조물공_내역적용수량 5" xfId="43116"/>
    <cellStyle name="_토공_1_05.구조물공_내역적용수량 6" xfId="43117"/>
    <cellStyle name="_토공_1_05.구조물공_내역적용수량 7" xfId="43118"/>
    <cellStyle name="_토공_1_05.구조물공_내역적용수량 8" xfId="43119"/>
    <cellStyle name="_토공_1_2-4.맨홀토공" xfId="9587"/>
    <cellStyle name="_토공_1_2-4.맨홀토공 2" xfId="9588"/>
    <cellStyle name="_토공_1_2-4.맨홀토공 3" xfId="43120"/>
    <cellStyle name="_토공_1_2-4.맨홀토공 4" xfId="43121"/>
    <cellStyle name="_토공_1_2-4.맨홀토공 5" xfId="43122"/>
    <cellStyle name="_토공_1_2-4.맨홀토공 6" xfId="43123"/>
    <cellStyle name="_토공_1_2-4.맨홀토공 7" xfId="43124"/>
    <cellStyle name="_토공_1_2-4.맨홀토공 8" xfId="43125"/>
    <cellStyle name="_토공_1_2-4.맨홀토공_00.배수설비공" xfId="9589"/>
    <cellStyle name="_토공_1_2-4.맨홀토공_00.배수설비공 2" xfId="43126"/>
    <cellStyle name="_토공_1_2-4.맨홀토공_00.배수설비공 3" xfId="43127"/>
    <cellStyle name="_토공_1_2-4.맨홀토공_00.배수설비공 4" xfId="43128"/>
    <cellStyle name="_토공_1_2-4.맨홀토공_00.배수설비공 5" xfId="43129"/>
    <cellStyle name="_토공_1_2-4.맨홀토공_00.배수설비공 6" xfId="43130"/>
    <cellStyle name="_토공_1_2-4.맨홀토공_00.배수설비공 7" xfId="43131"/>
    <cellStyle name="_토공_1_2-4.맨홀토공_00.배수설비공 8" xfId="43132"/>
    <cellStyle name="_토공_1_2-4.맨홀토공_013.관로공(일과)" xfId="9590"/>
    <cellStyle name="_토공_1_2-4.맨홀토공_013.관로공(일과) 2" xfId="43133"/>
    <cellStyle name="_토공_1_2-4.맨홀토공_013.관로공(일과) 3" xfId="43134"/>
    <cellStyle name="_토공_1_2-4.맨홀토공_013.관로공(일과) 4" xfId="43135"/>
    <cellStyle name="_토공_1_2-4.맨홀토공_013.관로공(일과) 5" xfId="43136"/>
    <cellStyle name="_토공_1_2-4.맨홀토공_013.관로공(일과) 6" xfId="43137"/>
    <cellStyle name="_토공_1_2-4.맨홀토공_013.관로공(일과) 7" xfId="43138"/>
    <cellStyle name="_토공_1_2-4.맨홀토공_013.관로공(일과) 8" xfId="43139"/>
    <cellStyle name="_토공_1_2-4.맨홀토공_013.관로공(화순)" xfId="9591"/>
    <cellStyle name="_토공_1_2-4.맨홀토공_013.관로공(화순) 2" xfId="43140"/>
    <cellStyle name="_토공_1_2-4.맨홀토공_013.관로공(화순) 3" xfId="43141"/>
    <cellStyle name="_토공_1_2-4.맨홀토공_013.관로공(화순) 4" xfId="43142"/>
    <cellStyle name="_토공_1_2-4.맨홀토공_013.관로공(화순) 5" xfId="43143"/>
    <cellStyle name="_토공_1_2-4.맨홀토공_013.관로공(화순) 6" xfId="43144"/>
    <cellStyle name="_토공_1_2-4.맨홀토공_013.관로공(화순) 7" xfId="43145"/>
    <cellStyle name="_토공_1_2-4.맨홀토공_013.관로공(화순) 8" xfId="43146"/>
    <cellStyle name="_토공_1_2-4.맨홀토공_02.토공" xfId="9592"/>
    <cellStyle name="_토공_1_2-4.맨홀토공_02.토공 2" xfId="43147"/>
    <cellStyle name="_토공_1_2-4.맨홀토공_02.토공 3" xfId="43148"/>
    <cellStyle name="_토공_1_2-4.맨홀토공_02.토공 4" xfId="43149"/>
    <cellStyle name="_토공_1_2-4.맨홀토공_02.토공 5" xfId="43150"/>
    <cellStyle name="_토공_1_2-4.맨홀토공_02.토공 6" xfId="43151"/>
    <cellStyle name="_토공_1_2-4.맨홀토공_02.토공 7" xfId="43152"/>
    <cellStyle name="_토공_1_2-4.맨홀토공_02.토공 8" xfId="43153"/>
    <cellStyle name="_토공_1_2-4.맨홀토공_03.관로공" xfId="9593"/>
    <cellStyle name="_토공_1_2-4.맨홀토공_03.관로공 2" xfId="43154"/>
    <cellStyle name="_토공_1_2-4.맨홀토공_03.관로공 3" xfId="43155"/>
    <cellStyle name="_토공_1_2-4.맨홀토공_03.관로공 4" xfId="43156"/>
    <cellStyle name="_토공_1_2-4.맨홀토공_03.관로공 5" xfId="43157"/>
    <cellStyle name="_토공_1_2-4.맨홀토공_03.관로공 6" xfId="43158"/>
    <cellStyle name="_토공_1_2-4.맨홀토공_03.관로공 7" xfId="43159"/>
    <cellStyle name="_토공_1_2-4.맨홀토공_03.관로공 8" xfId="43160"/>
    <cellStyle name="_토공_1_2-4.맨홀토공_관로공BOQ" xfId="9594"/>
    <cellStyle name="_토공_1_2-4.맨홀토공_관로공BOQ 2" xfId="43161"/>
    <cellStyle name="_토공_1_2-4.맨홀토공_관로공BOQ 3" xfId="43162"/>
    <cellStyle name="_토공_1_2-4.맨홀토공_관로공BOQ 4" xfId="43163"/>
    <cellStyle name="_토공_1_2-4.맨홀토공_관로공BOQ 5" xfId="43164"/>
    <cellStyle name="_토공_1_2-4.맨홀토공_관로공BOQ 6" xfId="43165"/>
    <cellStyle name="_토공_1_2-4.맨홀토공_관로공BOQ 7" xfId="43166"/>
    <cellStyle name="_토공_1_2-4.맨홀토공_관로공BOQ 8" xfId="43167"/>
    <cellStyle name="_토공_1_2-4.맨홀토공_관로수량집계" xfId="9595"/>
    <cellStyle name="_토공_1_2-4.맨홀토공_관로수량집계 2" xfId="43168"/>
    <cellStyle name="_토공_1_2-4.맨홀토공_관로수량집계 3" xfId="43169"/>
    <cellStyle name="_토공_1_2-4.맨홀토공_관로수량집계 4" xfId="43170"/>
    <cellStyle name="_토공_1_2-4.맨홀토공_관로수량집계 5" xfId="43171"/>
    <cellStyle name="_토공_1_2-4.맨홀토공_관로수량집계 6" xfId="43172"/>
    <cellStyle name="_토공_1_2-4.맨홀토공_관로수량집계 7" xfId="43173"/>
    <cellStyle name="_토공_1_2-4.맨홀토공_관로수량집계 8" xfId="43174"/>
    <cellStyle name="_토공_1_2-4.맨홀토공_내역적용수량" xfId="9596"/>
    <cellStyle name="_토공_1_2-4.맨홀토공_내역적용수량 2" xfId="43175"/>
    <cellStyle name="_토공_1_2-4.맨홀토공_내역적용수량 3" xfId="43176"/>
    <cellStyle name="_토공_1_2-4.맨홀토공_내역적용수량 4" xfId="43177"/>
    <cellStyle name="_토공_1_2-4.맨홀토공_내역적용수량 5" xfId="43178"/>
    <cellStyle name="_토공_1_2-4.맨홀토공_내역적용수량 6" xfId="43179"/>
    <cellStyle name="_토공_1_2-4.맨홀토공_내역적용수량 7" xfId="43180"/>
    <cellStyle name="_토공_1_2-4.맨홀토공_내역적용수량 8" xfId="43181"/>
    <cellStyle name="_토공_1_관로공BOQ" xfId="9597"/>
    <cellStyle name="_토공_1_관로공BOQ 2" xfId="43182"/>
    <cellStyle name="_토공_1_관로공BOQ 3" xfId="43183"/>
    <cellStyle name="_토공_1_관로공BOQ 4" xfId="43184"/>
    <cellStyle name="_토공_1_관로공BOQ 5" xfId="43185"/>
    <cellStyle name="_토공_1_관로공BOQ 6" xfId="43186"/>
    <cellStyle name="_토공_1_관로공BOQ 7" xfId="43187"/>
    <cellStyle name="_토공_1_관로공BOQ 8" xfId="43188"/>
    <cellStyle name="_토공_1_관로수량집계" xfId="9598"/>
    <cellStyle name="_토공_1_관로수량집계 2" xfId="43189"/>
    <cellStyle name="_토공_1_관로수량집계 3" xfId="43190"/>
    <cellStyle name="_토공_1_관로수량집계 4" xfId="43191"/>
    <cellStyle name="_토공_1_관로수량집계 5" xfId="43192"/>
    <cellStyle name="_토공_1_관로수량집계 6" xfId="43193"/>
    <cellStyle name="_토공_1_관로수량집계 7" xfId="43194"/>
    <cellStyle name="_토공_1_관로수량집계 8" xfId="43195"/>
    <cellStyle name="_토공_1_내역적용수량" xfId="9599"/>
    <cellStyle name="_토공_1_내역적용수량 2" xfId="43196"/>
    <cellStyle name="_토공_1_내역적용수량 3" xfId="43197"/>
    <cellStyle name="_토공_1_내역적용수량 4" xfId="43198"/>
    <cellStyle name="_토공_1_내역적용수량 5" xfId="43199"/>
    <cellStyle name="_토공_1_내역적용수량 6" xfId="43200"/>
    <cellStyle name="_토공_1_내역적용수량 7" xfId="43201"/>
    <cellStyle name="_토공_1_내역적용수량 8" xfId="43202"/>
    <cellStyle name="_토공_1-4.가시설공" xfId="43203"/>
    <cellStyle name="_토공_1-4.가시설공 2" xfId="43204"/>
    <cellStyle name="_토공_1-4.가시설공_1-4.가시설공" xfId="43205"/>
    <cellStyle name="_토공_1-4.가시설공_1-4.가시설공 2" xfId="43206"/>
    <cellStyle name="_토공_2.포장공(제1지구)" xfId="43207"/>
    <cellStyle name="_토공_2.포장공(제1지구) 2" xfId="43208"/>
    <cellStyle name="_토공_2.포장공(제1지구)_1-4.가시설공" xfId="43209"/>
    <cellStyle name="_토공_2.포장공(제1지구)_1-4.가시설공 2" xfId="43210"/>
    <cellStyle name="_토공_2.포장공(제1지구)_1-4.가시설공_1-4.가시설공" xfId="43211"/>
    <cellStyle name="_토공_2.포장공(제1지구)_1-4.가시설공_1-4.가시설공 2" xfId="43212"/>
    <cellStyle name="_토공_2-4.맨홀토공" xfId="9600"/>
    <cellStyle name="_토공_2-4.맨홀토공 2" xfId="9601"/>
    <cellStyle name="_토공_2-4.맨홀토공 3" xfId="43213"/>
    <cellStyle name="_토공_2-4.맨홀토공 4" xfId="43214"/>
    <cellStyle name="_토공_2-4.맨홀토공 5" xfId="43215"/>
    <cellStyle name="_토공_2-4.맨홀토공 6" xfId="43216"/>
    <cellStyle name="_토공_2-4.맨홀토공 7" xfId="43217"/>
    <cellStyle name="_토공_2-4.맨홀토공 8" xfId="43218"/>
    <cellStyle name="_토공_2-4.맨홀토공_00.배수설비공" xfId="9602"/>
    <cellStyle name="_토공_2-4.맨홀토공_00.배수설비공 2" xfId="43219"/>
    <cellStyle name="_토공_2-4.맨홀토공_00.배수설비공 3" xfId="43220"/>
    <cellStyle name="_토공_2-4.맨홀토공_00.배수설비공 4" xfId="43221"/>
    <cellStyle name="_토공_2-4.맨홀토공_00.배수설비공 5" xfId="43222"/>
    <cellStyle name="_토공_2-4.맨홀토공_00.배수설비공 6" xfId="43223"/>
    <cellStyle name="_토공_2-4.맨홀토공_00.배수설비공 7" xfId="43224"/>
    <cellStyle name="_토공_2-4.맨홀토공_00.배수설비공 8" xfId="43225"/>
    <cellStyle name="_토공_2-4.맨홀토공_013.관로공(일과)" xfId="9603"/>
    <cellStyle name="_토공_2-4.맨홀토공_013.관로공(일과) 2" xfId="43226"/>
    <cellStyle name="_토공_2-4.맨홀토공_013.관로공(일과) 3" xfId="43227"/>
    <cellStyle name="_토공_2-4.맨홀토공_013.관로공(일과) 4" xfId="43228"/>
    <cellStyle name="_토공_2-4.맨홀토공_013.관로공(일과) 5" xfId="43229"/>
    <cellStyle name="_토공_2-4.맨홀토공_013.관로공(일과) 6" xfId="43230"/>
    <cellStyle name="_토공_2-4.맨홀토공_013.관로공(일과) 7" xfId="43231"/>
    <cellStyle name="_토공_2-4.맨홀토공_013.관로공(일과) 8" xfId="43232"/>
    <cellStyle name="_토공_2-4.맨홀토공_013.관로공(화순)" xfId="9604"/>
    <cellStyle name="_토공_2-4.맨홀토공_013.관로공(화순) 2" xfId="43233"/>
    <cellStyle name="_토공_2-4.맨홀토공_013.관로공(화순) 3" xfId="43234"/>
    <cellStyle name="_토공_2-4.맨홀토공_013.관로공(화순) 4" xfId="43235"/>
    <cellStyle name="_토공_2-4.맨홀토공_013.관로공(화순) 5" xfId="43236"/>
    <cellStyle name="_토공_2-4.맨홀토공_013.관로공(화순) 6" xfId="43237"/>
    <cellStyle name="_토공_2-4.맨홀토공_013.관로공(화순) 7" xfId="43238"/>
    <cellStyle name="_토공_2-4.맨홀토공_013.관로공(화순) 8" xfId="43239"/>
    <cellStyle name="_토공_2-4.맨홀토공_02.토공" xfId="9605"/>
    <cellStyle name="_토공_2-4.맨홀토공_02.토공 2" xfId="43240"/>
    <cellStyle name="_토공_2-4.맨홀토공_02.토공 3" xfId="43241"/>
    <cellStyle name="_토공_2-4.맨홀토공_02.토공 4" xfId="43242"/>
    <cellStyle name="_토공_2-4.맨홀토공_02.토공 5" xfId="43243"/>
    <cellStyle name="_토공_2-4.맨홀토공_02.토공 6" xfId="43244"/>
    <cellStyle name="_토공_2-4.맨홀토공_02.토공 7" xfId="43245"/>
    <cellStyle name="_토공_2-4.맨홀토공_02.토공 8" xfId="43246"/>
    <cellStyle name="_토공_2-4.맨홀토공_03.관로공" xfId="9606"/>
    <cellStyle name="_토공_2-4.맨홀토공_03.관로공 2" xfId="43247"/>
    <cellStyle name="_토공_2-4.맨홀토공_03.관로공 3" xfId="43248"/>
    <cellStyle name="_토공_2-4.맨홀토공_03.관로공 4" xfId="43249"/>
    <cellStyle name="_토공_2-4.맨홀토공_03.관로공 5" xfId="43250"/>
    <cellStyle name="_토공_2-4.맨홀토공_03.관로공 6" xfId="43251"/>
    <cellStyle name="_토공_2-4.맨홀토공_03.관로공 7" xfId="43252"/>
    <cellStyle name="_토공_2-4.맨홀토공_03.관로공 8" xfId="43253"/>
    <cellStyle name="_토공_2-4.맨홀토공_관로공BOQ" xfId="9607"/>
    <cellStyle name="_토공_2-4.맨홀토공_관로공BOQ 2" xfId="43254"/>
    <cellStyle name="_토공_2-4.맨홀토공_관로공BOQ 3" xfId="43255"/>
    <cellStyle name="_토공_2-4.맨홀토공_관로공BOQ 4" xfId="43256"/>
    <cellStyle name="_토공_2-4.맨홀토공_관로공BOQ 5" xfId="43257"/>
    <cellStyle name="_토공_2-4.맨홀토공_관로공BOQ 6" xfId="43258"/>
    <cellStyle name="_토공_2-4.맨홀토공_관로공BOQ 7" xfId="43259"/>
    <cellStyle name="_토공_2-4.맨홀토공_관로공BOQ 8" xfId="43260"/>
    <cellStyle name="_토공_2-4.맨홀토공_관로수량집계" xfId="9608"/>
    <cellStyle name="_토공_2-4.맨홀토공_관로수량집계 2" xfId="43261"/>
    <cellStyle name="_토공_2-4.맨홀토공_관로수량집계 3" xfId="43262"/>
    <cellStyle name="_토공_2-4.맨홀토공_관로수량집계 4" xfId="43263"/>
    <cellStyle name="_토공_2-4.맨홀토공_관로수량집계 5" xfId="43264"/>
    <cellStyle name="_토공_2-4.맨홀토공_관로수량집계 6" xfId="43265"/>
    <cellStyle name="_토공_2-4.맨홀토공_관로수량집계 7" xfId="43266"/>
    <cellStyle name="_토공_2-4.맨홀토공_관로수량집계 8" xfId="43267"/>
    <cellStyle name="_토공_2-4.맨홀토공_내역적용수량" xfId="9609"/>
    <cellStyle name="_토공_2-4.맨홀토공_내역적용수량 2" xfId="43268"/>
    <cellStyle name="_토공_2-4.맨홀토공_내역적용수량 3" xfId="43269"/>
    <cellStyle name="_토공_2-4.맨홀토공_내역적용수량 4" xfId="43270"/>
    <cellStyle name="_토공_2-4.맨홀토공_내역적용수량 5" xfId="43271"/>
    <cellStyle name="_토공_2-4.맨홀토공_내역적용수량 6" xfId="43272"/>
    <cellStyle name="_토공_2-4.맨홀토공_내역적용수량 7" xfId="43273"/>
    <cellStyle name="_토공_2-4.맨홀토공_내역적용수량 8" xfId="43274"/>
    <cellStyle name="_토공_G-계산토공(관로)" xfId="9610"/>
    <cellStyle name="_토공_OS_3 관부설공1" xfId="43275"/>
    <cellStyle name="_토공_OS_3 관부설공1_3 관부설공" xfId="43276"/>
    <cellStyle name="_토공_OS_3 관부설공1_3 관부설공-1" xfId="43277"/>
    <cellStyle name="_토공_개거(0.5x0.4)" xfId="9611"/>
    <cellStyle name="_토공_개거(0.5x0.4) 2" xfId="9612"/>
    <cellStyle name="_토공_개거(0.5x0.4) 3" xfId="43278"/>
    <cellStyle name="_토공_개거(0.5x0.4) 4" xfId="43279"/>
    <cellStyle name="_토공_개거(0.5x0.4) 5" xfId="43280"/>
    <cellStyle name="_토공_개거(0.5x0.4) 6" xfId="43281"/>
    <cellStyle name="_토공_개거(0.5x0.4) 7" xfId="43282"/>
    <cellStyle name="_토공_개거(0.5x0.4) 8" xfId="43283"/>
    <cellStyle name="_토공_관로공BOQ" xfId="9613"/>
    <cellStyle name="_토공_관로공BOQ 2" xfId="43284"/>
    <cellStyle name="_토공_관로공BOQ 3" xfId="43285"/>
    <cellStyle name="_토공_관로공BOQ 4" xfId="43286"/>
    <cellStyle name="_토공_관로공BOQ 5" xfId="43287"/>
    <cellStyle name="_토공_관로공BOQ 6" xfId="43288"/>
    <cellStyle name="_토공_관로공BOQ 7" xfId="43289"/>
    <cellStyle name="_토공_관로공BOQ 8" xfId="43290"/>
    <cellStyle name="_토공_관로부(백신)" xfId="43291"/>
    <cellStyle name="_토공_관로수량집계" xfId="9614"/>
    <cellStyle name="_토공_관로수량집계 2" xfId="43292"/>
    <cellStyle name="_토공_관로수량집계 3" xfId="43293"/>
    <cellStyle name="_토공_관로수량집계 4" xfId="43294"/>
    <cellStyle name="_토공_관로수량집계 5" xfId="43295"/>
    <cellStyle name="_토공_관로수량집계 6" xfId="43296"/>
    <cellStyle name="_토공_관로수량집계 7" xfId="43297"/>
    <cellStyle name="_토공_관로수량집계 8" xfId="43298"/>
    <cellStyle name="_토공_금산제수량(전체최종)" xfId="9615"/>
    <cellStyle name="_토공_금산제수량(전체최종) 2" xfId="43299"/>
    <cellStyle name="_토공_금산제수량(전체최종)_006_부대공(1BL)2" xfId="9616"/>
    <cellStyle name="_토공_금산제수량(전체최종)_01토공" xfId="9617"/>
    <cellStyle name="_토공_금산제수량(전체최종)_01토공(A-)" xfId="9618"/>
    <cellStyle name="_토공_금산제수량(전체최종)_05-가정배수관(WS)" xfId="43300"/>
    <cellStyle name="_토공_금산제수량(전체최종)_05-가정배수관(WS)_03-관부설공" xfId="43301"/>
    <cellStyle name="_토공_금산제수량(전체최종)_1-4.가시설공" xfId="43302"/>
    <cellStyle name="_토공_금산제수량(전체최종)_1-4.가시설공 2" xfId="43303"/>
    <cellStyle name="_토공_금산제수량(전체최종)_1-4.가시설공_1-4.가시설공" xfId="43304"/>
    <cellStyle name="_토공_금산제수량(전체최종)_1-4.가시설공_1-4.가시설공 2" xfId="43305"/>
    <cellStyle name="_토공_금산제수량(전체최종)_2.포장공(제1지구)" xfId="43306"/>
    <cellStyle name="_토공_금산제수량(전체최종)_2.포장공(제1지구) 2" xfId="43307"/>
    <cellStyle name="_토공_금산제수량(전체최종)_2.포장공(제1지구)_1-4.가시설공" xfId="43308"/>
    <cellStyle name="_토공_금산제수량(전체최종)_2.포장공(제1지구)_1-4.가시설공 2" xfId="43309"/>
    <cellStyle name="_토공_금산제수량(전체최종)_2.포장공(제1지구)_1-4.가시설공_1-4.가시설공" xfId="43310"/>
    <cellStyle name="_토공_금산제수량(전체최종)_2.포장공(제1지구)_1-4.가시설공_1-4.가시설공 2" xfId="43311"/>
    <cellStyle name="_토공_금산제수량(전체최종)_G-계산토공(관로)" xfId="9619"/>
    <cellStyle name="_토공_금산제수량(전체최종)_OS_3 관부설공1" xfId="43312"/>
    <cellStyle name="_토공_금산제수량(전체최종)_OS_3 관부설공1_3 관부설공" xfId="43313"/>
    <cellStyle name="_토공_금산제수량(전체최종)_OS_3 관부설공1_3 관부설공-1" xfId="43314"/>
    <cellStyle name="_토공_금산제수량(전체최종)_관로부(백신)" xfId="43315"/>
    <cellStyle name="_토공_금산제수량(전체최종)_수량산출서(가담2리)" xfId="9620"/>
    <cellStyle name="_토공_금산제수량(전체최종)_수량산출서(가담2리)_006_부대공(1BL)2" xfId="9621"/>
    <cellStyle name="_토공_금산제수량(전체최종)_수량산출서(가담2리)_수량산출서(가담2리)" xfId="9622"/>
    <cellStyle name="_토공_금산제수량(전체최종)_수량산출서(가담2리)_수량산출서(가담2리)_006_부대공(1BL)2" xfId="9623"/>
    <cellStyle name="_토공_금산제수량(전체최종)_수량산출서(가담2리)_수량산출서(가담2리)_오수본관수량산출(가담2)" xfId="9624"/>
    <cellStyle name="_토공_금산제수량(전체최종)_수량산출서(가담2리)_수량산출서(가담2리)_오수본관수량산출(가담2)_006_부대공(1BL)2" xfId="9625"/>
    <cellStyle name="_토공_금산제수량(전체최종)_수량산출서(곡교리)" xfId="9626"/>
    <cellStyle name="_토공_금산제수량(전체최종)_수량산출서(곡교리)_006_부대공(1BL)2" xfId="9627"/>
    <cellStyle name="_토공_금산제수량(전체최종)_수량산출서(곡교리)_수량산출서(가담2리)" xfId="9628"/>
    <cellStyle name="_토공_금산제수량(전체최종)_수량산출서(곡교리)_수량산출서(가담2리)_006_부대공(1BL)2" xfId="9629"/>
    <cellStyle name="_토공_금산제수량(전체최종)_수량산출서(곡교리)_수량산출서(가담2리)_오수본관수량산출(가담2)" xfId="9630"/>
    <cellStyle name="_토공_금산제수량(전체최종)_수량산출서(곡교리)_수량산출서(가담2리)_오수본관수량산출(가담2)_006_부대공(1BL)2" xfId="9631"/>
    <cellStyle name="_토공_금산제수량(전체최종)_오수본관수량산출(가담2)" xfId="9632"/>
    <cellStyle name="_토공_금산제수량(전체최종)_오수본관수량산출(가담2)_006_부대공(1BL)2" xfId="9633"/>
    <cellStyle name="_토공_금산제수량(전체최종)_우수3_관부설공●" xfId="43316"/>
    <cellStyle name="_토공_금산제수량(전체최종)_우수3_관부설공●_03-관부설공" xfId="43317"/>
    <cellStyle name="_토공_금산제수량(전체최종)_운반비" xfId="9634"/>
    <cellStyle name="_토공_금산제수량(전체최종)_운반비_총괄자재" xfId="9635"/>
    <cellStyle name="_토공_금산제수량(전체최종)_취수시설" xfId="43318"/>
    <cellStyle name="_토공_금산제수량(전체최종)_토공(3지구)" xfId="9636"/>
    <cellStyle name="_토공_금산제수량(전체최종)_토공(3지구)_01토공" xfId="9637"/>
    <cellStyle name="_토공_금산제수량(전체최종)_토공(3지구)_01토공(A-)" xfId="9638"/>
    <cellStyle name="_토공_금산제수량(전체최종)_토공(3지구)_G-계산토공(관로)" xfId="9639"/>
    <cellStyle name="_토공_금산제수량(전체최종)_토공(3지구)_운반비" xfId="9640"/>
    <cellStyle name="_토공_금산제수량(전체최종)_토공(3지구)_운반비_총괄자재" xfId="9641"/>
    <cellStyle name="_토공_금산제수량(전체최종)_토공(3지구)_토공(4지구)" xfId="9642"/>
    <cellStyle name="_토공_금산제수량(전체최종)_토공(3지구)_토공(4지구)_01토공" xfId="9643"/>
    <cellStyle name="_토공_금산제수량(전체최종)_토공(3지구)_토공(4지구)_01토공(A-)" xfId="9644"/>
    <cellStyle name="_토공_금산제수량(전체최종)_토공(3지구)_토공(4지구)_G-계산토공(관로)" xfId="9645"/>
    <cellStyle name="_토공_금산제수량(전체최종)_토공(3지구)_토공(4지구)_운반비" xfId="9646"/>
    <cellStyle name="_토공_금산제수량(전체최종)_토공(3지구)_토공(4지구)_운반비_총괄자재" xfId="9647"/>
    <cellStyle name="_토공_금산제수량(전체최종)_토공(3지구)_토공(4지구)_토공(4지구)" xfId="9648"/>
    <cellStyle name="_토공_금산제수량(전체최종)_토공(3지구)_토공(4지구)_토공(4지구)_01토공" xfId="9649"/>
    <cellStyle name="_토공_금산제수량(전체최종)_토공(3지구)_토공(4지구)_토공(4지구)_01토공(A-)" xfId="9650"/>
    <cellStyle name="_토공_금산제수량(전체최종)_토공(3지구)_토공(4지구)_토공(4지구)_G-계산토공(관로)" xfId="9651"/>
    <cellStyle name="_토공_금산제수량(전체최종)_토공(3지구)_토공(4지구)_토공(4지구)_운반비" xfId="9652"/>
    <cellStyle name="_토공_금산제수량(전체최종)_토공(3지구)_토공(4지구)_토공(4지구)_운반비_총괄자재" xfId="9653"/>
    <cellStyle name="_토공_금산제수량(전체최종)_토공(3지구)_토공(4지구)_토공(4지구)_토공-B" xfId="9654"/>
    <cellStyle name="_토공_금산제수량(전체최종)_토공(3지구)_토공(4지구)_토공-B" xfId="9655"/>
    <cellStyle name="_토공_금산제수량(전체최종)_토공(3지구)_토공-B" xfId="9656"/>
    <cellStyle name="_토공_금산제수량(전체최종)_토공(4지구)" xfId="9657"/>
    <cellStyle name="_토공_금산제수량(전체최종)_토공(4지구)_01토공" xfId="9658"/>
    <cellStyle name="_토공_금산제수량(전체최종)_토공(4지구)_01토공(A-)" xfId="9659"/>
    <cellStyle name="_토공_금산제수량(전체최종)_토공(4지구)_G-계산토공(관로)" xfId="9660"/>
    <cellStyle name="_토공_금산제수량(전체최종)_토공(4지구)_운반비" xfId="9661"/>
    <cellStyle name="_토공_금산제수량(전체최종)_토공(4지구)_운반비_총괄자재" xfId="9662"/>
    <cellStyle name="_토공_금산제수량(전체최종)_토공(4지구)_토공(4지구)" xfId="9663"/>
    <cellStyle name="_토공_금산제수량(전체최종)_토공(4지구)_토공(4지구)_01토공" xfId="9664"/>
    <cellStyle name="_토공_금산제수량(전체최종)_토공(4지구)_토공(4지구)_01토공(A-)" xfId="9665"/>
    <cellStyle name="_토공_금산제수량(전체최종)_토공(4지구)_토공(4지구)_G-계산토공(관로)" xfId="9666"/>
    <cellStyle name="_토공_금산제수량(전체최종)_토공(4지구)_토공(4지구)_운반비" xfId="9667"/>
    <cellStyle name="_토공_금산제수량(전체최종)_토공(4지구)_토공(4지구)_운반비_총괄자재" xfId="9668"/>
    <cellStyle name="_토공_금산제수량(전체최종)_토공(4지구)_토공(4지구)_토공(3지구)" xfId="9669"/>
    <cellStyle name="_토공_금산제수량(전체최종)_토공(4지구)_토공(4지구)_토공(3지구)_01토공" xfId="9670"/>
    <cellStyle name="_토공_금산제수량(전체최종)_토공(4지구)_토공(4지구)_토공(3지구)_01토공(A-)" xfId="9671"/>
    <cellStyle name="_토공_금산제수량(전체최종)_토공(4지구)_토공(4지구)_토공(3지구)_G-계산토공(관로)" xfId="9672"/>
    <cellStyle name="_토공_금산제수량(전체최종)_토공(4지구)_토공(4지구)_토공(3지구)_운반비" xfId="9673"/>
    <cellStyle name="_토공_금산제수량(전체최종)_토공(4지구)_토공(4지구)_토공(3지구)_운반비_총괄자재" xfId="9674"/>
    <cellStyle name="_토공_금산제수량(전체최종)_토공(4지구)_토공(4지구)_토공(3지구)_토공(4지구)" xfId="9675"/>
    <cellStyle name="_토공_금산제수량(전체최종)_토공(4지구)_토공(4지구)_토공(3지구)_토공(4지구)_01토공" xfId="9676"/>
    <cellStyle name="_토공_금산제수량(전체최종)_토공(4지구)_토공(4지구)_토공(3지구)_토공(4지구)_01토공(A-)" xfId="9677"/>
    <cellStyle name="_토공_금산제수량(전체최종)_토공(4지구)_토공(4지구)_토공(3지구)_토공(4지구)_G-계산토공(관로)" xfId="9678"/>
    <cellStyle name="_토공_금산제수량(전체최종)_토공(4지구)_토공(4지구)_토공(3지구)_토공(4지구)_운반비" xfId="9679"/>
    <cellStyle name="_토공_금산제수량(전체최종)_토공(4지구)_토공(4지구)_토공(3지구)_토공(4지구)_운반비_총괄자재" xfId="9680"/>
    <cellStyle name="_토공_금산제수량(전체최종)_토공(4지구)_토공(4지구)_토공(3지구)_토공(4지구)_토공(4지구)" xfId="9681"/>
    <cellStyle name="_토공_금산제수량(전체최종)_토공(4지구)_토공(4지구)_토공(3지구)_토공(4지구)_토공(4지구)_01토공" xfId="9682"/>
    <cellStyle name="_토공_금산제수량(전체최종)_토공(4지구)_토공(4지구)_토공(3지구)_토공(4지구)_토공(4지구)_01토공(A-)" xfId="9683"/>
    <cellStyle name="_토공_금산제수량(전체최종)_토공(4지구)_토공(4지구)_토공(3지구)_토공(4지구)_토공(4지구)_G-계산토공(관로)" xfId="9684"/>
    <cellStyle name="_토공_금산제수량(전체최종)_토공(4지구)_토공(4지구)_토공(3지구)_토공(4지구)_토공(4지구)_운반비" xfId="9685"/>
    <cellStyle name="_토공_금산제수량(전체최종)_토공(4지구)_토공(4지구)_토공(3지구)_토공(4지구)_토공(4지구)_운반비_총괄자재" xfId="9686"/>
    <cellStyle name="_토공_금산제수량(전체최종)_토공(4지구)_토공(4지구)_토공(3지구)_토공(4지구)_토공(4지구)_토공-B" xfId="9687"/>
    <cellStyle name="_토공_금산제수량(전체최종)_토공(4지구)_토공(4지구)_토공(3지구)_토공(4지구)_토공-B" xfId="9688"/>
    <cellStyle name="_토공_금산제수량(전체최종)_토공(4지구)_토공(4지구)_토공(3지구)_토공-B" xfId="9689"/>
    <cellStyle name="_토공_금산제수량(전체최종)_토공(4지구)_토공(4지구)_토공(4지구)" xfId="9690"/>
    <cellStyle name="_토공_금산제수량(전체최종)_토공(4지구)_토공(4지구)_토공(4지구)_01토공" xfId="9691"/>
    <cellStyle name="_토공_금산제수량(전체최종)_토공(4지구)_토공(4지구)_토공(4지구)_01토공(A-)" xfId="9692"/>
    <cellStyle name="_토공_금산제수량(전체최종)_토공(4지구)_토공(4지구)_토공(4지구)_G-계산토공(관로)" xfId="9693"/>
    <cellStyle name="_토공_금산제수량(전체최종)_토공(4지구)_토공(4지구)_토공(4지구)_운반비" xfId="9694"/>
    <cellStyle name="_토공_금산제수량(전체최종)_토공(4지구)_토공(4지구)_토공(4지구)_운반비_총괄자재" xfId="9695"/>
    <cellStyle name="_토공_금산제수량(전체최종)_토공(4지구)_토공(4지구)_토공(4지구)_토공-B" xfId="9696"/>
    <cellStyle name="_토공_금산제수량(전체최종)_토공(4지구)_토공(4지구)_토공-B" xfId="9697"/>
    <cellStyle name="_토공_금산제수량(전체최종)_토공(4지구)_토공-B" xfId="9698"/>
    <cellStyle name="_토공_금산제수량(전체최종)_토공-B" xfId="9699"/>
    <cellStyle name="_토공_금산제수량(전체최종)_토적계산서" xfId="43319"/>
    <cellStyle name="_토공_내역적용수량" xfId="9700"/>
    <cellStyle name="_토공_내역적용수량 2" xfId="43320"/>
    <cellStyle name="_토공_내역적용수량 3" xfId="43321"/>
    <cellStyle name="_토공_내역적용수량 4" xfId="43322"/>
    <cellStyle name="_토공_내역적용수량 5" xfId="43323"/>
    <cellStyle name="_토공_내역적용수량 6" xfId="43324"/>
    <cellStyle name="_토공_내역적용수량 7" xfId="43325"/>
    <cellStyle name="_토공_내역적용수량 8" xfId="43326"/>
    <cellStyle name="_토공_매곡" xfId="9701"/>
    <cellStyle name="_토공_매곡 2" xfId="9702"/>
    <cellStyle name="_토공_매곡 3" xfId="43327"/>
    <cellStyle name="_토공_매곡 4" xfId="43328"/>
    <cellStyle name="_토공_매곡 5" xfId="43329"/>
    <cellStyle name="_토공_매곡 6" xfId="43330"/>
    <cellStyle name="_토공_매곡 7" xfId="43331"/>
    <cellStyle name="_토공_매곡 8" xfId="43332"/>
    <cellStyle name="_토공_상북산전농로" xfId="9703"/>
    <cellStyle name="_토공_상북산전농로 2" xfId="9704"/>
    <cellStyle name="_토공_상북산전농로 3" xfId="43333"/>
    <cellStyle name="_토공_상북산전농로 4" xfId="43334"/>
    <cellStyle name="_토공_상북산전농로 5" xfId="43335"/>
    <cellStyle name="_토공_상북산전농로 6" xfId="43336"/>
    <cellStyle name="_토공_상북산전농로 7" xfId="43337"/>
    <cellStyle name="_토공_상북산전농로 8" xfId="43338"/>
    <cellStyle name="_토공_수량산출서" xfId="9705"/>
    <cellStyle name="_토공_수량산출서 2" xfId="9706"/>
    <cellStyle name="_토공_수량산출서 3" xfId="43339"/>
    <cellStyle name="_토공_수량산출서 4" xfId="43340"/>
    <cellStyle name="_토공_수량산출서 5" xfId="43341"/>
    <cellStyle name="_토공_수량산출서 6" xfId="43342"/>
    <cellStyle name="_토공_수량산출서 7" xfId="43343"/>
    <cellStyle name="_토공_수량산출서 8" xfId="43344"/>
    <cellStyle name="_토공_수량산출서(1공구)" xfId="9707"/>
    <cellStyle name="_토공_수량산출서(1공구) 2" xfId="9708"/>
    <cellStyle name="_토공_수량산출서(1공구) 3" xfId="43345"/>
    <cellStyle name="_토공_수량산출서(1공구) 4" xfId="43346"/>
    <cellStyle name="_토공_수량산출서(1공구) 5" xfId="43347"/>
    <cellStyle name="_토공_수량산출서(1공구) 6" xfId="43348"/>
    <cellStyle name="_토공_수량산출서(1공구) 7" xfId="43349"/>
    <cellStyle name="_토공_수량산출서(1공구) 8" xfId="43350"/>
    <cellStyle name="_토공_수량산출서(1공구)_00.배수설비공" xfId="9709"/>
    <cellStyle name="_토공_수량산출서(1공구)_00.배수설비공 2" xfId="43351"/>
    <cellStyle name="_토공_수량산출서(1공구)_00.배수설비공 3" xfId="43352"/>
    <cellStyle name="_토공_수량산출서(1공구)_00.배수설비공 4" xfId="43353"/>
    <cellStyle name="_토공_수량산출서(1공구)_00.배수설비공 5" xfId="43354"/>
    <cellStyle name="_토공_수량산출서(1공구)_00.배수설비공 6" xfId="43355"/>
    <cellStyle name="_토공_수량산출서(1공구)_00.배수설비공 7" xfId="43356"/>
    <cellStyle name="_토공_수량산출서(1공구)_00.배수설비공 8" xfId="43357"/>
    <cellStyle name="_토공_수량산출서(1공구)_013.관로공(일과)" xfId="9710"/>
    <cellStyle name="_토공_수량산출서(1공구)_013.관로공(일과) 2" xfId="43358"/>
    <cellStyle name="_토공_수량산출서(1공구)_013.관로공(일과) 3" xfId="43359"/>
    <cellStyle name="_토공_수량산출서(1공구)_013.관로공(일과) 4" xfId="43360"/>
    <cellStyle name="_토공_수량산출서(1공구)_013.관로공(일과) 5" xfId="43361"/>
    <cellStyle name="_토공_수량산출서(1공구)_013.관로공(일과) 6" xfId="43362"/>
    <cellStyle name="_토공_수량산출서(1공구)_013.관로공(일과) 7" xfId="43363"/>
    <cellStyle name="_토공_수량산출서(1공구)_013.관로공(일과) 8" xfId="43364"/>
    <cellStyle name="_토공_수량산출서(1공구)_013.관로공(화순)" xfId="9711"/>
    <cellStyle name="_토공_수량산출서(1공구)_013.관로공(화순) 2" xfId="43365"/>
    <cellStyle name="_토공_수량산출서(1공구)_013.관로공(화순) 3" xfId="43366"/>
    <cellStyle name="_토공_수량산출서(1공구)_013.관로공(화순) 4" xfId="43367"/>
    <cellStyle name="_토공_수량산출서(1공구)_013.관로공(화순) 5" xfId="43368"/>
    <cellStyle name="_토공_수량산출서(1공구)_013.관로공(화순) 6" xfId="43369"/>
    <cellStyle name="_토공_수량산출서(1공구)_013.관로공(화순) 7" xfId="43370"/>
    <cellStyle name="_토공_수량산출서(1공구)_013.관로공(화순) 8" xfId="43371"/>
    <cellStyle name="_토공_수량산출서(1공구)_02.토공" xfId="9712"/>
    <cellStyle name="_토공_수량산출서(1공구)_02.토공 2" xfId="43372"/>
    <cellStyle name="_토공_수량산출서(1공구)_02.토공 3" xfId="43373"/>
    <cellStyle name="_토공_수량산출서(1공구)_02.토공 4" xfId="43374"/>
    <cellStyle name="_토공_수량산출서(1공구)_02.토공 5" xfId="43375"/>
    <cellStyle name="_토공_수량산출서(1공구)_02.토공 6" xfId="43376"/>
    <cellStyle name="_토공_수량산출서(1공구)_02.토공 7" xfId="43377"/>
    <cellStyle name="_토공_수량산출서(1공구)_02.토공 8" xfId="43378"/>
    <cellStyle name="_토공_수량산출서(1공구)_03.관로공" xfId="9713"/>
    <cellStyle name="_토공_수량산출서(1공구)_03.관로공 2" xfId="43379"/>
    <cellStyle name="_토공_수량산출서(1공구)_03.관로공 3" xfId="43380"/>
    <cellStyle name="_토공_수량산출서(1공구)_03.관로공 4" xfId="43381"/>
    <cellStyle name="_토공_수량산출서(1공구)_03.관로공 5" xfId="43382"/>
    <cellStyle name="_토공_수량산출서(1공구)_03.관로공 6" xfId="43383"/>
    <cellStyle name="_토공_수량산출서(1공구)_03.관로공 7" xfId="43384"/>
    <cellStyle name="_토공_수량산출서(1공구)_03.관로공 8" xfId="43385"/>
    <cellStyle name="_토공_수량산출서(1공구)_05.구조물공" xfId="9714"/>
    <cellStyle name="_토공_수량산출서(1공구)_05.구조물공 2" xfId="9715"/>
    <cellStyle name="_토공_수량산출서(1공구)_05.구조물공 3" xfId="43386"/>
    <cellStyle name="_토공_수량산출서(1공구)_05.구조물공 4" xfId="43387"/>
    <cellStyle name="_토공_수량산출서(1공구)_05.구조물공 5" xfId="43388"/>
    <cellStyle name="_토공_수량산출서(1공구)_05.구조물공 6" xfId="43389"/>
    <cellStyle name="_토공_수량산출서(1공구)_05.구조물공 7" xfId="43390"/>
    <cellStyle name="_토공_수량산출서(1공구)_05.구조물공 8" xfId="43391"/>
    <cellStyle name="_토공_수량산출서(1공구)_05.구조물공_00.배수설비공" xfId="9716"/>
    <cellStyle name="_토공_수량산출서(1공구)_05.구조물공_00.배수설비공 2" xfId="43392"/>
    <cellStyle name="_토공_수량산출서(1공구)_05.구조물공_00.배수설비공 3" xfId="43393"/>
    <cellStyle name="_토공_수량산출서(1공구)_05.구조물공_00.배수설비공 4" xfId="43394"/>
    <cellStyle name="_토공_수량산출서(1공구)_05.구조물공_00.배수설비공 5" xfId="43395"/>
    <cellStyle name="_토공_수량산출서(1공구)_05.구조물공_00.배수설비공 6" xfId="43396"/>
    <cellStyle name="_토공_수량산출서(1공구)_05.구조물공_00.배수설비공 7" xfId="43397"/>
    <cellStyle name="_토공_수량산출서(1공구)_05.구조물공_00.배수설비공 8" xfId="43398"/>
    <cellStyle name="_토공_수량산출서(1공구)_05.구조물공_013.관로공(일과)" xfId="9717"/>
    <cellStyle name="_토공_수량산출서(1공구)_05.구조물공_013.관로공(일과) 2" xfId="43399"/>
    <cellStyle name="_토공_수량산출서(1공구)_05.구조물공_013.관로공(일과) 3" xfId="43400"/>
    <cellStyle name="_토공_수량산출서(1공구)_05.구조물공_013.관로공(일과) 4" xfId="43401"/>
    <cellStyle name="_토공_수량산출서(1공구)_05.구조물공_013.관로공(일과) 5" xfId="43402"/>
    <cellStyle name="_토공_수량산출서(1공구)_05.구조물공_013.관로공(일과) 6" xfId="43403"/>
    <cellStyle name="_토공_수량산출서(1공구)_05.구조물공_013.관로공(일과) 7" xfId="43404"/>
    <cellStyle name="_토공_수량산출서(1공구)_05.구조물공_013.관로공(일과) 8" xfId="43405"/>
    <cellStyle name="_토공_수량산출서(1공구)_05.구조물공_013.관로공(화순)" xfId="9718"/>
    <cellStyle name="_토공_수량산출서(1공구)_05.구조물공_013.관로공(화순) 2" xfId="43406"/>
    <cellStyle name="_토공_수량산출서(1공구)_05.구조물공_013.관로공(화순) 3" xfId="43407"/>
    <cellStyle name="_토공_수량산출서(1공구)_05.구조물공_013.관로공(화순) 4" xfId="43408"/>
    <cellStyle name="_토공_수량산출서(1공구)_05.구조물공_013.관로공(화순) 5" xfId="43409"/>
    <cellStyle name="_토공_수량산출서(1공구)_05.구조물공_013.관로공(화순) 6" xfId="43410"/>
    <cellStyle name="_토공_수량산출서(1공구)_05.구조물공_013.관로공(화순) 7" xfId="43411"/>
    <cellStyle name="_토공_수량산출서(1공구)_05.구조물공_013.관로공(화순) 8" xfId="43412"/>
    <cellStyle name="_토공_수량산출서(1공구)_05.구조물공_02.토공" xfId="9719"/>
    <cellStyle name="_토공_수량산출서(1공구)_05.구조물공_02.토공 2" xfId="43413"/>
    <cellStyle name="_토공_수량산출서(1공구)_05.구조물공_02.토공 3" xfId="43414"/>
    <cellStyle name="_토공_수량산출서(1공구)_05.구조물공_02.토공 4" xfId="43415"/>
    <cellStyle name="_토공_수량산출서(1공구)_05.구조물공_02.토공 5" xfId="43416"/>
    <cellStyle name="_토공_수량산출서(1공구)_05.구조물공_02.토공 6" xfId="43417"/>
    <cellStyle name="_토공_수량산출서(1공구)_05.구조물공_02.토공 7" xfId="43418"/>
    <cellStyle name="_토공_수량산출서(1공구)_05.구조물공_02.토공 8" xfId="43419"/>
    <cellStyle name="_토공_수량산출서(1공구)_05.구조물공_03.관로공" xfId="9720"/>
    <cellStyle name="_토공_수량산출서(1공구)_05.구조물공_03.관로공 2" xfId="43420"/>
    <cellStyle name="_토공_수량산출서(1공구)_05.구조물공_03.관로공 3" xfId="43421"/>
    <cellStyle name="_토공_수량산출서(1공구)_05.구조물공_03.관로공 4" xfId="43422"/>
    <cellStyle name="_토공_수량산출서(1공구)_05.구조물공_03.관로공 5" xfId="43423"/>
    <cellStyle name="_토공_수량산출서(1공구)_05.구조물공_03.관로공 6" xfId="43424"/>
    <cellStyle name="_토공_수량산출서(1공구)_05.구조물공_03.관로공 7" xfId="43425"/>
    <cellStyle name="_토공_수량산출서(1공구)_05.구조물공_03.관로공 8" xfId="43426"/>
    <cellStyle name="_토공_수량산출서(1공구)_05.구조물공_관로공BOQ" xfId="9721"/>
    <cellStyle name="_토공_수량산출서(1공구)_05.구조물공_관로공BOQ 2" xfId="43427"/>
    <cellStyle name="_토공_수량산출서(1공구)_05.구조물공_관로공BOQ 3" xfId="43428"/>
    <cellStyle name="_토공_수량산출서(1공구)_05.구조물공_관로공BOQ 4" xfId="43429"/>
    <cellStyle name="_토공_수량산출서(1공구)_05.구조물공_관로공BOQ 5" xfId="43430"/>
    <cellStyle name="_토공_수량산출서(1공구)_05.구조물공_관로공BOQ 6" xfId="43431"/>
    <cellStyle name="_토공_수량산출서(1공구)_05.구조물공_관로공BOQ 7" xfId="43432"/>
    <cellStyle name="_토공_수량산출서(1공구)_05.구조물공_관로공BOQ 8" xfId="43433"/>
    <cellStyle name="_토공_수량산출서(1공구)_05.구조물공_관로수량집계" xfId="9722"/>
    <cellStyle name="_토공_수량산출서(1공구)_05.구조물공_관로수량집계 2" xfId="43434"/>
    <cellStyle name="_토공_수량산출서(1공구)_05.구조물공_관로수량집계 3" xfId="43435"/>
    <cellStyle name="_토공_수량산출서(1공구)_05.구조물공_관로수량집계 4" xfId="43436"/>
    <cellStyle name="_토공_수량산출서(1공구)_05.구조물공_관로수량집계 5" xfId="43437"/>
    <cellStyle name="_토공_수량산출서(1공구)_05.구조물공_관로수량집계 6" xfId="43438"/>
    <cellStyle name="_토공_수량산출서(1공구)_05.구조물공_관로수량집계 7" xfId="43439"/>
    <cellStyle name="_토공_수량산출서(1공구)_05.구조물공_관로수량집계 8" xfId="43440"/>
    <cellStyle name="_토공_수량산출서(1공구)_05.구조물공_내역적용수량" xfId="9723"/>
    <cellStyle name="_토공_수량산출서(1공구)_05.구조물공_내역적용수량 2" xfId="43441"/>
    <cellStyle name="_토공_수량산출서(1공구)_05.구조물공_내역적용수량 3" xfId="43442"/>
    <cellStyle name="_토공_수량산출서(1공구)_05.구조물공_내역적용수량 4" xfId="43443"/>
    <cellStyle name="_토공_수량산출서(1공구)_05.구조물공_내역적용수량 5" xfId="43444"/>
    <cellStyle name="_토공_수량산출서(1공구)_05.구조물공_내역적용수량 6" xfId="43445"/>
    <cellStyle name="_토공_수량산출서(1공구)_05.구조물공_내역적용수량 7" xfId="43446"/>
    <cellStyle name="_토공_수량산출서(1공구)_05.구조물공_내역적용수량 8" xfId="43447"/>
    <cellStyle name="_토공_수량산출서(1공구)_2-4.맨홀토공" xfId="9724"/>
    <cellStyle name="_토공_수량산출서(1공구)_2-4.맨홀토공 2" xfId="9725"/>
    <cellStyle name="_토공_수량산출서(1공구)_2-4.맨홀토공 3" xfId="43448"/>
    <cellStyle name="_토공_수량산출서(1공구)_2-4.맨홀토공 4" xfId="43449"/>
    <cellStyle name="_토공_수량산출서(1공구)_2-4.맨홀토공 5" xfId="43450"/>
    <cellStyle name="_토공_수량산출서(1공구)_2-4.맨홀토공 6" xfId="43451"/>
    <cellStyle name="_토공_수량산출서(1공구)_2-4.맨홀토공 7" xfId="43452"/>
    <cellStyle name="_토공_수량산출서(1공구)_2-4.맨홀토공 8" xfId="43453"/>
    <cellStyle name="_토공_수량산출서(1공구)_2-4.맨홀토공_00.배수설비공" xfId="9726"/>
    <cellStyle name="_토공_수량산출서(1공구)_2-4.맨홀토공_00.배수설비공 2" xfId="43454"/>
    <cellStyle name="_토공_수량산출서(1공구)_2-4.맨홀토공_00.배수설비공 3" xfId="43455"/>
    <cellStyle name="_토공_수량산출서(1공구)_2-4.맨홀토공_00.배수설비공 4" xfId="43456"/>
    <cellStyle name="_토공_수량산출서(1공구)_2-4.맨홀토공_00.배수설비공 5" xfId="43457"/>
    <cellStyle name="_토공_수량산출서(1공구)_2-4.맨홀토공_00.배수설비공 6" xfId="43458"/>
    <cellStyle name="_토공_수량산출서(1공구)_2-4.맨홀토공_00.배수설비공 7" xfId="43459"/>
    <cellStyle name="_토공_수량산출서(1공구)_2-4.맨홀토공_00.배수설비공 8" xfId="43460"/>
    <cellStyle name="_토공_수량산출서(1공구)_2-4.맨홀토공_013.관로공(일과)" xfId="9727"/>
    <cellStyle name="_토공_수량산출서(1공구)_2-4.맨홀토공_013.관로공(일과) 2" xfId="43461"/>
    <cellStyle name="_토공_수량산출서(1공구)_2-4.맨홀토공_013.관로공(일과) 3" xfId="43462"/>
    <cellStyle name="_토공_수량산출서(1공구)_2-4.맨홀토공_013.관로공(일과) 4" xfId="43463"/>
    <cellStyle name="_토공_수량산출서(1공구)_2-4.맨홀토공_013.관로공(일과) 5" xfId="43464"/>
    <cellStyle name="_토공_수량산출서(1공구)_2-4.맨홀토공_013.관로공(일과) 6" xfId="43465"/>
    <cellStyle name="_토공_수량산출서(1공구)_2-4.맨홀토공_013.관로공(일과) 7" xfId="43466"/>
    <cellStyle name="_토공_수량산출서(1공구)_2-4.맨홀토공_013.관로공(일과) 8" xfId="43467"/>
    <cellStyle name="_토공_수량산출서(1공구)_2-4.맨홀토공_013.관로공(화순)" xfId="9728"/>
    <cellStyle name="_토공_수량산출서(1공구)_2-4.맨홀토공_013.관로공(화순) 2" xfId="43468"/>
    <cellStyle name="_토공_수량산출서(1공구)_2-4.맨홀토공_013.관로공(화순) 3" xfId="43469"/>
    <cellStyle name="_토공_수량산출서(1공구)_2-4.맨홀토공_013.관로공(화순) 4" xfId="43470"/>
    <cellStyle name="_토공_수량산출서(1공구)_2-4.맨홀토공_013.관로공(화순) 5" xfId="43471"/>
    <cellStyle name="_토공_수량산출서(1공구)_2-4.맨홀토공_013.관로공(화순) 6" xfId="43472"/>
    <cellStyle name="_토공_수량산출서(1공구)_2-4.맨홀토공_013.관로공(화순) 7" xfId="43473"/>
    <cellStyle name="_토공_수량산출서(1공구)_2-4.맨홀토공_013.관로공(화순) 8" xfId="43474"/>
    <cellStyle name="_토공_수량산출서(1공구)_2-4.맨홀토공_02.토공" xfId="9729"/>
    <cellStyle name="_토공_수량산출서(1공구)_2-4.맨홀토공_02.토공 2" xfId="43475"/>
    <cellStyle name="_토공_수량산출서(1공구)_2-4.맨홀토공_02.토공 3" xfId="43476"/>
    <cellStyle name="_토공_수량산출서(1공구)_2-4.맨홀토공_02.토공 4" xfId="43477"/>
    <cellStyle name="_토공_수량산출서(1공구)_2-4.맨홀토공_02.토공 5" xfId="43478"/>
    <cellStyle name="_토공_수량산출서(1공구)_2-4.맨홀토공_02.토공 6" xfId="43479"/>
    <cellStyle name="_토공_수량산출서(1공구)_2-4.맨홀토공_02.토공 7" xfId="43480"/>
    <cellStyle name="_토공_수량산출서(1공구)_2-4.맨홀토공_02.토공 8" xfId="43481"/>
    <cellStyle name="_토공_수량산출서(1공구)_2-4.맨홀토공_03.관로공" xfId="9730"/>
    <cellStyle name="_토공_수량산출서(1공구)_2-4.맨홀토공_03.관로공 2" xfId="43482"/>
    <cellStyle name="_토공_수량산출서(1공구)_2-4.맨홀토공_03.관로공 3" xfId="43483"/>
    <cellStyle name="_토공_수량산출서(1공구)_2-4.맨홀토공_03.관로공 4" xfId="43484"/>
    <cellStyle name="_토공_수량산출서(1공구)_2-4.맨홀토공_03.관로공 5" xfId="43485"/>
    <cellStyle name="_토공_수량산출서(1공구)_2-4.맨홀토공_03.관로공 6" xfId="43486"/>
    <cellStyle name="_토공_수량산출서(1공구)_2-4.맨홀토공_03.관로공 7" xfId="43487"/>
    <cellStyle name="_토공_수량산출서(1공구)_2-4.맨홀토공_03.관로공 8" xfId="43488"/>
    <cellStyle name="_토공_수량산출서(1공구)_2-4.맨홀토공_관로공BOQ" xfId="9731"/>
    <cellStyle name="_토공_수량산출서(1공구)_2-4.맨홀토공_관로공BOQ 2" xfId="43489"/>
    <cellStyle name="_토공_수량산출서(1공구)_2-4.맨홀토공_관로공BOQ 3" xfId="43490"/>
    <cellStyle name="_토공_수량산출서(1공구)_2-4.맨홀토공_관로공BOQ 4" xfId="43491"/>
    <cellStyle name="_토공_수량산출서(1공구)_2-4.맨홀토공_관로공BOQ 5" xfId="43492"/>
    <cellStyle name="_토공_수량산출서(1공구)_2-4.맨홀토공_관로공BOQ 6" xfId="43493"/>
    <cellStyle name="_토공_수량산출서(1공구)_2-4.맨홀토공_관로공BOQ 7" xfId="43494"/>
    <cellStyle name="_토공_수량산출서(1공구)_2-4.맨홀토공_관로공BOQ 8" xfId="43495"/>
    <cellStyle name="_토공_수량산출서(1공구)_2-4.맨홀토공_관로수량집계" xfId="9732"/>
    <cellStyle name="_토공_수량산출서(1공구)_2-4.맨홀토공_관로수량집계 2" xfId="43496"/>
    <cellStyle name="_토공_수량산출서(1공구)_2-4.맨홀토공_관로수량집계 3" xfId="43497"/>
    <cellStyle name="_토공_수량산출서(1공구)_2-4.맨홀토공_관로수량집계 4" xfId="43498"/>
    <cellStyle name="_토공_수량산출서(1공구)_2-4.맨홀토공_관로수량집계 5" xfId="43499"/>
    <cellStyle name="_토공_수량산출서(1공구)_2-4.맨홀토공_관로수량집계 6" xfId="43500"/>
    <cellStyle name="_토공_수량산출서(1공구)_2-4.맨홀토공_관로수량집계 7" xfId="43501"/>
    <cellStyle name="_토공_수량산출서(1공구)_2-4.맨홀토공_관로수량집계 8" xfId="43502"/>
    <cellStyle name="_토공_수량산출서(1공구)_2-4.맨홀토공_내역적용수량" xfId="9733"/>
    <cellStyle name="_토공_수량산출서(1공구)_2-4.맨홀토공_내역적용수량 2" xfId="43503"/>
    <cellStyle name="_토공_수량산출서(1공구)_2-4.맨홀토공_내역적용수량 3" xfId="43504"/>
    <cellStyle name="_토공_수량산출서(1공구)_2-4.맨홀토공_내역적용수량 4" xfId="43505"/>
    <cellStyle name="_토공_수량산출서(1공구)_2-4.맨홀토공_내역적용수량 5" xfId="43506"/>
    <cellStyle name="_토공_수량산출서(1공구)_2-4.맨홀토공_내역적용수량 6" xfId="43507"/>
    <cellStyle name="_토공_수량산출서(1공구)_2-4.맨홀토공_내역적용수량 7" xfId="43508"/>
    <cellStyle name="_토공_수량산출서(1공구)_2-4.맨홀토공_내역적용수량 8" xfId="43509"/>
    <cellStyle name="_토공_수량산출서(1공구)_관로공BOQ" xfId="9734"/>
    <cellStyle name="_토공_수량산출서(1공구)_관로공BOQ 2" xfId="43510"/>
    <cellStyle name="_토공_수량산출서(1공구)_관로공BOQ 3" xfId="43511"/>
    <cellStyle name="_토공_수량산출서(1공구)_관로공BOQ 4" xfId="43512"/>
    <cellStyle name="_토공_수량산출서(1공구)_관로공BOQ 5" xfId="43513"/>
    <cellStyle name="_토공_수량산출서(1공구)_관로공BOQ 6" xfId="43514"/>
    <cellStyle name="_토공_수량산출서(1공구)_관로공BOQ 7" xfId="43515"/>
    <cellStyle name="_토공_수량산출서(1공구)_관로공BOQ 8" xfId="43516"/>
    <cellStyle name="_토공_수량산출서(1공구)_관로수량집계" xfId="9735"/>
    <cellStyle name="_토공_수량산출서(1공구)_관로수량집계 2" xfId="43517"/>
    <cellStyle name="_토공_수량산출서(1공구)_관로수량집계 3" xfId="43518"/>
    <cellStyle name="_토공_수량산출서(1공구)_관로수량집계 4" xfId="43519"/>
    <cellStyle name="_토공_수량산출서(1공구)_관로수량집계 5" xfId="43520"/>
    <cellStyle name="_토공_수량산출서(1공구)_관로수량집계 6" xfId="43521"/>
    <cellStyle name="_토공_수량산출서(1공구)_관로수량집계 7" xfId="43522"/>
    <cellStyle name="_토공_수량산출서(1공구)_관로수량집계 8" xfId="43523"/>
    <cellStyle name="_토공_수량산출서(1공구)_내역적용수량" xfId="9736"/>
    <cellStyle name="_토공_수량산출서(1공구)_내역적용수량 2" xfId="43524"/>
    <cellStyle name="_토공_수량산출서(1공구)_내역적용수량 3" xfId="43525"/>
    <cellStyle name="_토공_수량산출서(1공구)_내역적용수량 4" xfId="43526"/>
    <cellStyle name="_토공_수량산출서(1공구)_내역적용수량 5" xfId="43527"/>
    <cellStyle name="_토공_수량산출서(1공구)_내역적용수량 6" xfId="43528"/>
    <cellStyle name="_토공_수량산출서(1공구)_내역적용수량 7" xfId="43529"/>
    <cellStyle name="_토공_수량산출서(1공구)_내역적용수량 8" xfId="43530"/>
    <cellStyle name="_토공_수량산출서(가담2리)" xfId="9737"/>
    <cellStyle name="_토공_수량산출서(가담2리)_006_부대공(1BL)2" xfId="9738"/>
    <cellStyle name="_토공_수량산출서(가담2리)_수량산출서(가담2리)" xfId="9739"/>
    <cellStyle name="_토공_수량산출서(가담2리)_수량산출서(가담2리)_006_부대공(1BL)2" xfId="9740"/>
    <cellStyle name="_토공_수량산출서(가담2리)_수량산출서(가담2리)_오수본관수량산출(가담2)" xfId="9741"/>
    <cellStyle name="_토공_수량산출서(가담2리)_수량산출서(가담2리)_오수본관수량산출(가담2)_006_부대공(1BL)2" xfId="9742"/>
    <cellStyle name="_토공_수량산출서(곡교리)" xfId="9743"/>
    <cellStyle name="_토공_수량산출서(곡교리)_006_부대공(1BL)2" xfId="9744"/>
    <cellStyle name="_토공_수량산출서(곡교리)_수량산출서(가담2리)" xfId="9745"/>
    <cellStyle name="_토공_수량산출서(곡교리)_수량산출서(가담2리)_006_부대공(1BL)2" xfId="9746"/>
    <cellStyle name="_토공_수량산출서(곡교리)_수량산출서(가담2리)_오수본관수량산출(가담2)" xfId="9747"/>
    <cellStyle name="_토공_수량산출서(곡교리)_수량산출서(가담2리)_오수본관수량산출(가담2)_006_부대공(1BL)2" xfId="9748"/>
    <cellStyle name="_토공_수량산출서(귀지1)" xfId="9749"/>
    <cellStyle name="_토공_수량산출서(귀지1) 2" xfId="9750"/>
    <cellStyle name="_토공_수량산출서(귀지1) 3" xfId="43531"/>
    <cellStyle name="_토공_수량산출서(귀지1) 4" xfId="43532"/>
    <cellStyle name="_토공_수량산출서(귀지1) 5" xfId="43533"/>
    <cellStyle name="_토공_수량산출서(귀지1) 6" xfId="43534"/>
    <cellStyle name="_토공_수량산출서(귀지1) 7" xfId="43535"/>
    <cellStyle name="_토공_수량산출서(귀지1) 8" xfId="43536"/>
    <cellStyle name="_토공_수량산출서(귀지1)_00.배수설비공" xfId="9751"/>
    <cellStyle name="_토공_수량산출서(귀지1)_00.배수설비공 2" xfId="43537"/>
    <cellStyle name="_토공_수량산출서(귀지1)_00.배수설비공 3" xfId="43538"/>
    <cellStyle name="_토공_수량산출서(귀지1)_00.배수설비공 4" xfId="43539"/>
    <cellStyle name="_토공_수량산출서(귀지1)_00.배수설비공 5" xfId="43540"/>
    <cellStyle name="_토공_수량산출서(귀지1)_00.배수설비공 6" xfId="43541"/>
    <cellStyle name="_토공_수량산출서(귀지1)_00.배수설비공 7" xfId="43542"/>
    <cellStyle name="_토공_수량산출서(귀지1)_00.배수설비공 8" xfId="43543"/>
    <cellStyle name="_토공_수량산출서(귀지1)_013.관로공(일과)" xfId="9752"/>
    <cellStyle name="_토공_수량산출서(귀지1)_013.관로공(일과) 2" xfId="43544"/>
    <cellStyle name="_토공_수량산출서(귀지1)_013.관로공(일과) 3" xfId="43545"/>
    <cellStyle name="_토공_수량산출서(귀지1)_013.관로공(일과) 4" xfId="43546"/>
    <cellStyle name="_토공_수량산출서(귀지1)_013.관로공(일과) 5" xfId="43547"/>
    <cellStyle name="_토공_수량산출서(귀지1)_013.관로공(일과) 6" xfId="43548"/>
    <cellStyle name="_토공_수량산출서(귀지1)_013.관로공(일과) 7" xfId="43549"/>
    <cellStyle name="_토공_수량산출서(귀지1)_013.관로공(일과) 8" xfId="43550"/>
    <cellStyle name="_토공_수량산출서(귀지1)_013.관로공(화순)" xfId="9753"/>
    <cellStyle name="_토공_수량산출서(귀지1)_013.관로공(화순) 2" xfId="43551"/>
    <cellStyle name="_토공_수량산출서(귀지1)_013.관로공(화순) 3" xfId="43552"/>
    <cellStyle name="_토공_수량산출서(귀지1)_013.관로공(화순) 4" xfId="43553"/>
    <cellStyle name="_토공_수량산출서(귀지1)_013.관로공(화순) 5" xfId="43554"/>
    <cellStyle name="_토공_수량산출서(귀지1)_013.관로공(화순) 6" xfId="43555"/>
    <cellStyle name="_토공_수량산출서(귀지1)_013.관로공(화순) 7" xfId="43556"/>
    <cellStyle name="_토공_수량산출서(귀지1)_013.관로공(화순) 8" xfId="43557"/>
    <cellStyle name="_토공_수량산출서(귀지1)_02.토공" xfId="9754"/>
    <cellStyle name="_토공_수량산출서(귀지1)_02.토공 2" xfId="43558"/>
    <cellStyle name="_토공_수량산출서(귀지1)_02.토공 3" xfId="43559"/>
    <cellStyle name="_토공_수량산출서(귀지1)_02.토공 4" xfId="43560"/>
    <cellStyle name="_토공_수량산출서(귀지1)_02.토공 5" xfId="43561"/>
    <cellStyle name="_토공_수량산출서(귀지1)_02.토공 6" xfId="43562"/>
    <cellStyle name="_토공_수량산출서(귀지1)_02.토공 7" xfId="43563"/>
    <cellStyle name="_토공_수량산출서(귀지1)_02.토공 8" xfId="43564"/>
    <cellStyle name="_토공_수량산출서(귀지1)_03.관로공" xfId="9755"/>
    <cellStyle name="_토공_수량산출서(귀지1)_03.관로공 2" xfId="43565"/>
    <cellStyle name="_토공_수량산출서(귀지1)_03.관로공 3" xfId="43566"/>
    <cellStyle name="_토공_수량산출서(귀지1)_03.관로공 4" xfId="43567"/>
    <cellStyle name="_토공_수량산출서(귀지1)_03.관로공 5" xfId="43568"/>
    <cellStyle name="_토공_수량산출서(귀지1)_03.관로공 6" xfId="43569"/>
    <cellStyle name="_토공_수량산출서(귀지1)_03.관로공 7" xfId="43570"/>
    <cellStyle name="_토공_수량산출서(귀지1)_03.관로공 8" xfId="43571"/>
    <cellStyle name="_토공_수량산출서(귀지1)_05.구조물공" xfId="9756"/>
    <cellStyle name="_토공_수량산출서(귀지1)_05.구조물공 2" xfId="9757"/>
    <cellStyle name="_토공_수량산출서(귀지1)_05.구조물공 3" xfId="43572"/>
    <cellStyle name="_토공_수량산출서(귀지1)_05.구조물공 4" xfId="43573"/>
    <cellStyle name="_토공_수량산출서(귀지1)_05.구조물공 5" xfId="43574"/>
    <cellStyle name="_토공_수량산출서(귀지1)_05.구조물공 6" xfId="43575"/>
    <cellStyle name="_토공_수량산출서(귀지1)_05.구조물공 7" xfId="43576"/>
    <cellStyle name="_토공_수량산출서(귀지1)_05.구조물공 8" xfId="43577"/>
    <cellStyle name="_토공_수량산출서(귀지1)_05.구조물공_00.배수설비공" xfId="9758"/>
    <cellStyle name="_토공_수량산출서(귀지1)_05.구조물공_00.배수설비공 2" xfId="43578"/>
    <cellStyle name="_토공_수량산출서(귀지1)_05.구조물공_00.배수설비공 3" xfId="43579"/>
    <cellStyle name="_토공_수량산출서(귀지1)_05.구조물공_00.배수설비공 4" xfId="43580"/>
    <cellStyle name="_토공_수량산출서(귀지1)_05.구조물공_00.배수설비공 5" xfId="43581"/>
    <cellStyle name="_토공_수량산출서(귀지1)_05.구조물공_00.배수설비공 6" xfId="43582"/>
    <cellStyle name="_토공_수량산출서(귀지1)_05.구조물공_00.배수설비공 7" xfId="43583"/>
    <cellStyle name="_토공_수량산출서(귀지1)_05.구조물공_00.배수설비공 8" xfId="43584"/>
    <cellStyle name="_토공_수량산출서(귀지1)_05.구조물공_013.관로공(일과)" xfId="9759"/>
    <cellStyle name="_토공_수량산출서(귀지1)_05.구조물공_013.관로공(일과) 2" xfId="43585"/>
    <cellStyle name="_토공_수량산출서(귀지1)_05.구조물공_013.관로공(일과) 3" xfId="43586"/>
    <cellStyle name="_토공_수량산출서(귀지1)_05.구조물공_013.관로공(일과) 4" xfId="43587"/>
    <cellStyle name="_토공_수량산출서(귀지1)_05.구조물공_013.관로공(일과) 5" xfId="43588"/>
    <cellStyle name="_토공_수량산출서(귀지1)_05.구조물공_013.관로공(일과) 6" xfId="43589"/>
    <cellStyle name="_토공_수량산출서(귀지1)_05.구조물공_013.관로공(일과) 7" xfId="43590"/>
    <cellStyle name="_토공_수량산출서(귀지1)_05.구조물공_013.관로공(일과) 8" xfId="43591"/>
    <cellStyle name="_토공_수량산출서(귀지1)_05.구조물공_013.관로공(화순)" xfId="9760"/>
    <cellStyle name="_토공_수량산출서(귀지1)_05.구조물공_013.관로공(화순) 2" xfId="43592"/>
    <cellStyle name="_토공_수량산출서(귀지1)_05.구조물공_013.관로공(화순) 3" xfId="43593"/>
    <cellStyle name="_토공_수량산출서(귀지1)_05.구조물공_013.관로공(화순) 4" xfId="43594"/>
    <cellStyle name="_토공_수량산출서(귀지1)_05.구조물공_013.관로공(화순) 5" xfId="43595"/>
    <cellStyle name="_토공_수량산출서(귀지1)_05.구조물공_013.관로공(화순) 6" xfId="43596"/>
    <cellStyle name="_토공_수량산출서(귀지1)_05.구조물공_013.관로공(화순) 7" xfId="43597"/>
    <cellStyle name="_토공_수량산출서(귀지1)_05.구조물공_013.관로공(화순) 8" xfId="43598"/>
    <cellStyle name="_토공_수량산출서(귀지1)_05.구조물공_02.토공" xfId="9761"/>
    <cellStyle name="_토공_수량산출서(귀지1)_05.구조물공_02.토공 2" xfId="43599"/>
    <cellStyle name="_토공_수량산출서(귀지1)_05.구조물공_02.토공 3" xfId="43600"/>
    <cellStyle name="_토공_수량산출서(귀지1)_05.구조물공_02.토공 4" xfId="43601"/>
    <cellStyle name="_토공_수량산출서(귀지1)_05.구조물공_02.토공 5" xfId="43602"/>
    <cellStyle name="_토공_수량산출서(귀지1)_05.구조물공_02.토공 6" xfId="43603"/>
    <cellStyle name="_토공_수량산출서(귀지1)_05.구조물공_02.토공 7" xfId="43604"/>
    <cellStyle name="_토공_수량산출서(귀지1)_05.구조물공_02.토공 8" xfId="43605"/>
    <cellStyle name="_토공_수량산출서(귀지1)_05.구조물공_03.관로공" xfId="9762"/>
    <cellStyle name="_토공_수량산출서(귀지1)_05.구조물공_03.관로공 2" xfId="43606"/>
    <cellStyle name="_토공_수량산출서(귀지1)_05.구조물공_03.관로공 3" xfId="43607"/>
    <cellStyle name="_토공_수량산출서(귀지1)_05.구조물공_03.관로공 4" xfId="43608"/>
    <cellStyle name="_토공_수량산출서(귀지1)_05.구조물공_03.관로공 5" xfId="43609"/>
    <cellStyle name="_토공_수량산출서(귀지1)_05.구조물공_03.관로공 6" xfId="43610"/>
    <cellStyle name="_토공_수량산출서(귀지1)_05.구조물공_03.관로공 7" xfId="43611"/>
    <cellStyle name="_토공_수량산출서(귀지1)_05.구조물공_03.관로공 8" xfId="43612"/>
    <cellStyle name="_토공_수량산출서(귀지1)_05.구조물공_관로공BOQ" xfId="9763"/>
    <cellStyle name="_토공_수량산출서(귀지1)_05.구조물공_관로공BOQ 2" xfId="43613"/>
    <cellStyle name="_토공_수량산출서(귀지1)_05.구조물공_관로공BOQ 3" xfId="43614"/>
    <cellStyle name="_토공_수량산출서(귀지1)_05.구조물공_관로공BOQ 4" xfId="43615"/>
    <cellStyle name="_토공_수량산출서(귀지1)_05.구조물공_관로공BOQ 5" xfId="43616"/>
    <cellStyle name="_토공_수량산출서(귀지1)_05.구조물공_관로공BOQ 6" xfId="43617"/>
    <cellStyle name="_토공_수량산출서(귀지1)_05.구조물공_관로공BOQ 7" xfId="43618"/>
    <cellStyle name="_토공_수량산출서(귀지1)_05.구조물공_관로공BOQ 8" xfId="43619"/>
    <cellStyle name="_토공_수량산출서(귀지1)_05.구조물공_관로수량집계" xfId="9764"/>
    <cellStyle name="_토공_수량산출서(귀지1)_05.구조물공_관로수량집계 2" xfId="43620"/>
    <cellStyle name="_토공_수량산출서(귀지1)_05.구조물공_관로수량집계 3" xfId="43621"/>
    <cellStyle name="_토공_수량산출서(귀지1)_05.구조물공_관로수량집계 4" xfId="43622"/>
    <cellStyle name="_토공_수량산출서(귀지1)_05.구조물공_관로수량집계 5" xfId="43623"/>
    <cellStyle name="_토공_수량산출서(귀지1)_05.구조물공_관로수량집계 6" xfId="43624"/>
    <cellStyle name="_토공_수량산출서(귀지1)_05.구조물공_관로수량집계 7" xfId="43625"/>
    <cellStyle name="_토공_수량산출서(귀지1)_05.구조물공_관로수량집계 8" xfId="43626"/>
    <cellStyle name="_토공_수량산출서(귀지1)_05.구조물공_내역적용수량" xfId="9765"/>
    <cellStyle name="_토공_수량산출서(귀지1)_05.구조물공_내역적용수량 2" xfId="43627"/>
    <cellStyle name="_토공_수량산출서(귀지1)_05.구조물공_내역적용수량 3" xfId="43628"/>
    <cellStyle name="_토공_수량산출서(귀지1)_05.구조물공_내역적용수량 4" xfId="43629"/>
    <cellStyle name="_토공_수량산출서(귀지1)_05.구조물공_내역적용수량 5" xfId="43630"/>
    <cellStyle name="_토공_수량산출서(귀지1)_05.구조물공_내역적용수량 6" xfId="43631"/>
    <cellStyle name="_토공_수량산출서(귀지1)_05.구조물공_내역적용수량 7" xfId="43632"/>
    <cellStyle name="_토공_수량산출서(귀지1)_05.구조물공_내역적용수량 8" xfId="43633"/>
    <cellStyle name="_토공_수량산출서(귀지1)_2-4.맨홀토공" xfId="9766"/>
    <cellStyle name="_토공_수량산출서(귀지1)_2-4.맨홀토공 2" xfId="9767"/>
    <cellStyle name="_토공_수량산출서(귀지1)_2-4.맨홀토공 3" xfId="43634"/>
    <cellStyle name="_토공_수량산출서(귀지1)_2-4.맨홀토공 4" xfId="43635"/>
    <cellStyle name="_토공_수량산출서(귀지1)_2-4.맨홀토공 5" xfId="43636"/>
    <cellStyle name="_토공_수량산출서(귀지1)_2-4.맨홀토공 6" xfId="43637"/>
    <cellStyle name="_토공_수량산출서(귀지1)_2-4.맨홀토공 7" xfId="43638"/>
    <cellStyle name="_토공_수량산출서(귀지1)_2-4.맨홀토공 8" xfId="43639"/>
    <cellStyle name="_토공_수량산출서(귀지1)_2-4.맨홀토공_00.배수설비공" xfId="9768"/>
    <cellStyle name="_토공_수량산출서(귀지1)_2-4.맨홀토공_00.배수설비공 2" xfId="43640"/>
    <cellStyle name="_토공_수량산출서(귀지1)_2-4.맨홀토공_00.배수설비공 3" xfId="43641"/>
    <cellStyle name="_토공_수량산출서(귀지1)_2-4.맨홀토공_00.배수설비공 4" xfId="43642"/>
    <cellStyle name="_토공_수량산출서(귀지1)_2-4.맨홀토공_00.배수설비공 5" xfId="43643"/>
    <cellStyle name="_토공_수량산출서(귀지1)_2-4.맨홀토공_00.배수설비공 6" xfId="43644"/>
    <cellStyle name="_토공_수량산출서(귀지1)_2-4.맨홀토공_00.배수설비공 7" xfId="43645"/>
    <cellStyle name="_토공_수량산출서(귀지1)_2-4.맨홀토공_00.배수설비공 8" xfId="43646"/>
    <cellStyle name="_토공_수량산출서(귀지1)_2-4.맨홀토공_013.관로공(일과)" xfId="9769"/>
    <cellStyle name="_토공_수량산출서(귀지1)_2-4.맨홀토공_013.관로공(일과) 2" xfId="43647"/>
    <cellStyle name="_토공_수량산출서(귀지1)_2-4.맨홀토공_013.관로공(일과) 3" xfId="43648"/>
    <cellStyle name="_토공_수량산출서(귀지1)_2-4.맨홀토공_013.관로공(일과) 4" xfId="43649"/>
    <cellStyle name="_토공_수량산출서(귀지1)_2-4.맨홀토공_013.관로공(일과) 5" xfId="43650"/>
    <cellStyle name="_토공_수량산출서(귀지1)_2-4.맨홀토공_013.관로공(일과) 6" xfId="43651"/>
    <cellStyle name="_토공_수량산출서(귀지1)_2-4.맨홀토공_013.관로공(일과) 7" xfId="43652"/>
    <cellStyle name="_토공_수량산출서(귀지1)_2-4.맨홀토공_013.관로공(일과) 8" xfId="43653"/>
    <cellStyle name="_토공_수량산출서(귀지1)_2-4.맨홀토공_013.관로공(화순)" xfId="9770"/>
    <cellStyle name="_토공_수량산출서(귀지1)_2-4.맨홀토공_013.관로공(화순) 2" xfId="43654"/>
    <cellStyle name="_토공_수량산출서(귀지1)_2-4.맨홀토공_013.관로공(화순) 3" xfId="43655"/>
    <cellStyle name="_토공_수량산출서(귀지1)_2-4.맨홀토공_013.관로공(화순) 4" xfId="43656"/>
    <cellStyle name="_토공_수량산출서(귀지1)_2-4.맨홀토공_013.관로공(화순) 5" xfId="43657"/>
    <cellStyle name="_토공_수량산출서(귀지1)_2-4.맨홀토공_013.관로공(화순) 6" xfId="43658"/>
    <cellStyle name="_토공_수량산출서(귀지1)_2-4.맨홀토공_013.관로공(화순) 7" xfId="43659"/>
    <cellStyle name="_토공_수량산출서(귀지1)_2-4.맨홀토공_013.관로공(화순) 8" xfId="43660"/>
    <cellStyle name="_토공_수량산출서(귀지1)_2-4.맨홀토공_02.토공" xfId="9771"/>
    <cellStyle name="_토공_수량산출서(귀지1)_2-4.맨홀토공_02.토공 2" xfId="43661"/>
    <cellStyle name="_토공_수량산출서(귀지1)_2-4.맨홀토공_02.토공 3" xfId="43662"/>
    <cellStyle name="_토공_수량산출서(귀지1)_2-4.맨홀토공_02.토공 4" xfId="43663"/>
    <cellStyle name="_토공_수량산출서(귀지1)_2-4.맨홀토공_02.토공 5" xfId="43664"/>
    <cellStyle name="_토공_수량산출서(귀지1)_2-4.맨홀토공_02.토공 6" xfId="43665"/>
    <cellStyle name="_토공_수량산출서(귀지1)_2-4.맨홀토공_02.토공 7" xfId="43666"/>
    <cellStyle name="_토공_수량산출서(귀지1)_2-4.맨홀토공_02.토공 8" xfId="43667"/>
    <cellStyle name="_토공_수량산출서(귀지1)_2-4.맨홀토공_03.관로공" xfId="9772"/>
    <cellStyle name="_토공_수량산출서(귀지1)_2-4.맨홀토공_03.관로공 2" xfId="43668"/>
    <cellStyle name="_토공_수량산출서(귀지1)_2-4.맨홀토공_03.관로공 3" xfId="43669"/>
    <cellStyle name="_토공_수량산출서(귀지1)_2-4.맨홀토공_03.관로공 4" xfId="43670"/>
    <cellStyle name="_토공_수량산출서(귀지1)_2-4.맨홀토공_03.관로공 5" xfId="43671"/>
    <cellStyle name="_토공_수량산출서(귀지1)_2-4.맨홀토공_03.관로공 6" xfId="43672"/>
    <cellStyle name="_토공_수량산출서(귀지1)_2-4.맨홀토공_03.관로공 7" xfId="43673"/>
    <cellStyle name="_토공_수량산출서(귀지1)_2-4.맨홀토공_03.관로공 8" xfId="43674"/>
    <cellStyle name="_토공_수량산출서(귀지1)_2-4.맨홀토공_관로공BOQ" xfId="9773"/>
    <cellStyle name="_토공_수량산출서(귀지1)_2-4.맨홀토공_관로공BOQ 2" xfId="43675"/>
    <cellStyle name="_토공_수량산출서(귀지1)_2-4.맨홀토공_관로공BOQ 3" xfId="43676"/>
    <cellStyle name="_토공_수량산출서(귀지1)_2-4.맨홀토공_관로공BOQ 4" xfId="43677"/>
    <cellStyle name="_토공_수량산출서(귀지1)_2-4.맨홀토공_관로공BOQ 5" xfId="43678"/>
    <cellStyle name="_토공_수량산출서(귀지1)_2-4.맨홀토공_관로공BOQ 6" xfId="43679"/>
    <cellStyle name="_토공_수량산출서(귀지1)_2-4.맨홀토공_관로공BOQ 7" xfId="43680"/>
    <cellStyle name="_토공_수량산출서(귀지1)_2-4.맨홀토공_관로공BOQ 8" xfId="43681"/>
    <cellStyle name="_토공_수량산출서(귀지1)_2-4.맨홀토공_관로수량집계" xfId="9774"/>
    <cellStyle name="_토공_수량산출서(귀지1)_2-4.맨홀토공_관로수량집계 2" xfId="43682"/>
    <cellStyle name="_토공_수량산출서(귀지1)_2-4.맨홀토공_관로수량집계 3" xfId="43683"/>
    <cellStyle name="_토공_수량산출서(귀지1)_2-4.맨홀토공_관로수량집계 4" xfId="43684"/>
    <cellStyle name="_토공_수량산출서(귀지1)_2-4.맨홀토공_관로수량집계 5" xfId="43685"/>
    <cellStyle name="_토공_수량산출서(귀지1)_2-4.맨홀토공_관로수량집계 6" xfId="43686"/>
    <cellStyle name="_토공_수량산출서(귀지1)_2-4.맨홀토공_관로수량집계 7" xfId="43687"/>
    <cellStyle name="_토공_수량산출서(귀지1)_2-4.맨홀토공_관로수량집계 8" xfId="43688"/>
    <cellStyle name="_토공_수량산출서(귀지1)_2-4.맨홀토공_내역적용수량" xfId="9775"/>
    <cellStyle name="_토공_수량산출서(귀지1)_2-4.맨홀토공_내역적용수량 2" xfId="43689"/>
    <cellStyle name="_토공_수량산출서(귀지1)_2-4.맨홀토공_내역적용수량 3" xfId="43690"/>
    <cellStyle name="_토공_수량산출서(귀지1)_2-4.맨홀토공_내역적용수량 4" xfId="43691"/>
    <cellStyle name="_토공_수량산출서(귀지1)_2-4.맨홀토공_내역적용수량 5" xfId="43692"/>
    <cellStyle name="_토공_수량산출서(귀지1)_2-4.맨홀토공_내역적용수량 6" xfId="43693"/>
    <cellStyle name="_토공_수량산출서(귀지1)_2-4.맨홀토공_내역적용수량 7" xfId="43694"/>
    <cellStyle name="_토공_수량산출서(귀지1)_2-4.맨홀토공_내역적용수량 8" xfId="43695"/>
    <cellStyle name="_토공_수량산출서(귀지1)_관로공BOQ" xfId="9776"/>
    <cellStyle name="_토공_수량산출서(귀지1)_관로공BOQ 2" xfId="43696"/>
    <cellStyle name="_토공_수량산출서(귀지1)_관로공BOQ 3" xfId="43697"/>
    <cellStyle name="_토공_수량산출서(귀지1)_관로공BOQ 4" xfId="43698"/>
    <cellStyle name="_토공_수량산출서(귀지1)_관로공BOQ 5" xfId="43699"/>
    <cellStyle name="_토공_수량산출서(귀지1)_관로공BOQ 6" xfId="43700"/>
    <cellStyle name="_토공_수량산출서(귀지1)_관로공BOQ 7" xfId="43701"/>
    <cellStyle name="_토공_수량산출서(귀지1)_관로공BOQ 8" xfId="43702"/>
    <cellStyle name="_토공_수량산출서(귀지1)_관로수량집계" xfId="9777"/>
    <cellStyle name="_토공_수량산출서(귀지1)_관로수량집계 2" xfId="43703"/>
    <cellStyle name="_토공_수량산출서(귀지1)_관로수량집계 3" xfId="43704"/>
    <cellStyle name="_토공_수량산출서(귀지1)_관로수량집계 4" xfId="43705"/>
    <cellStyle name="_토공_수량산출서(귀지1)_관로수량집계 5" xfId="43706"/>
    <cellStyle name="_토공_수량산출서(귀지1)_관로수량집계 6" xfId="43707"/>
    <cellStyle name="_토공_수량산출서(귀지1)_관로수량집계 7" xfId="43708"/>
    <cellStyle name="_토공_수량산출서(귀지1)_관로수량집계 8" xfId="43709"/>
    <cellStyle name="_토공_수량산출서(귀지1)_내역적용수량" xfId="9778"/>
    <cellStyle name="_토공_수량산출서(귀지1)_내역적용수량 2" xfId="43710"/>
    <cellStyle name="_토공_수량산출서(귀지1)_내역적용수량 3" xfId="43711"/>
    <cellStyle name="_토공_수량산출서(귀지1)_내역적용수량 4" xfId="43712"/>
    <cellStyle name="_토공_수량산출서(귀지1)_내역적용수량 5" xfId="43713"/>
    <cellStyle name="_토공_수량산출서(귀지1)_내역적용수량 6" xfId="43714"/>
    <cellStyle name="_토공_수량산출서(귀지1)_내역적용수량 7" xfId="43715"/>
    <cellStyle name="_토공_수량산출서(귀지1)_내역적용수량 8" xfId="43716"/>
    <cellStyle name="_토공_수량산출서(수정)" xfId="9779"/>
    <cellStyle name="_토공_수량산출서(수정) 2" xfId="9780"/>
    <cellStyle name="_토공_수량산출서(수정) 3" xfId="43717"/>
    <cellStyle name="_토공_수량산출서(수정) 4" xfId="43718"/>
    <cellStyle name="_토공_수량산출서(수정) 5" xfId="43719"/>
    <cellStyle name="_토공_수량산출서(수정) 6" xfId="43720"/>
    <cellStyle name="_토공_수량산출서(수정) 7" xfId="43721"/>
    <cellStyle name="_토공_수량산출서(수정) 8" xfId="43722"/>
    <cellStyle name="_토공_수량산출서(수정)_00.배수설비공" xfId="9781"/>
    <cellStyle name="_토공_수량산출서(수정)_00.배수설비공 2" xfId="43723"/>
    <cellStyle name="_토공_수량산출서(수정)_00.배수설비공 3" xfId="43724"/>
    <cellStyle name="_토공_수량산출서(수정)_00.배수설비공 4" xfId="43725"/>
    <cellStyle name="_토공_수량산출서(수정)_00.배수설비공 5" xfId="43726"/>
    <cellStyle name="_토공_수량산출서(수정)_00.배수설비공 6" xfId="43727"/>
    <cellStyle name="_토공_수량산출서(수정)_00.배수설비공 7" xfId="43728"/>
    <cellStyle name="_토공_수량산출서(수정)_00.배수설비공 8" xfId="43729"/>
    <cellStyle name="_토공_수량산출서(수정)_013.관로공(일과)" xfId="9782"/>
    <cellStyle name="_토공_수량산출서(수정)_013.관로공(일과) 2" xfId="43730"/>
    <cellStyle name="_토공_수량산출서(수정)_013.관로공(일과) 3" xfId="43731"/>
    <cellStyle name="_토공_수량산출서(수정)_013.관로공(일과) 4" xfId="43732"/>
    <cellStyle name="_토공_수량산출서(수정)_013.관로공(일과) 5" xfId="43733"/>
    <cellStyle name="_토공_수량산출서(수정)_013.관로공(일과) 6" xfId="43734"/>
    <cellStyle name="_토공_수량산출서(수정)_013.관로공(일과) 7" xfId="43735"/>
    <cellStyle name="_토공_수량산출서(수정)_013.관로공(일과) 8" xfId="43736"/>
    <cellStyle name="_토공_수량산출서(수정)_013.관로공(화순)" xfId="9783"/>
    <cellStyle name="_토공_수량산출서(수정)_013.관로공(화순) 2" xfId="43737"/>
    <cellStyle name="_토공_수량산출서(수정)_013.관로공(화순) 3" xfId="43738"/>
    <cellStyle name="_토공_수량산출서(수정)_013.관로공(화순) 4" xfId="43739"/>
    <cellStyle name="_토공_수량산출서(수정)_013.관로공(화순) 5" xfId="43740"/>
    <cellStyle name="_토공_수량산출서(수정)_013.관로공(화순) 6" xfId="43741"/>
    <cellStyle name="_토공_수량산출서(수정)_013.관로공(화순) 7" xfId="43742"/>
    <cellStyle name="_토공_수량산출서(수정)_013.관로공(화순) 8" xfId="43743"/>
    <cellStyle name="_토공_수량산출서(수정)_02.토공" xfId="9784"/>
    <cellStyle name="_토공_수량산출서(수정)_02.토공 2" xfId="43744"/>
    <cellStyle name="_토공_수량산출서(수정)_02.토공 3" xfId="43745"/>
    <cellStyle name="_토공_수량산출서(수정)_02.토공 4" xfId="43746"/>
    <cellStyle name="_토공_수량산출서(수정)_02.토공 5" xfId="43747"/>
    <cellStyle name="_토공_수량산출서(수정)_02.토공 6" xfId="43748"/>
    <cellStyle name="_토공_수량산출서(수정)_02.토공 7" xfId="43749"/>
    <cellStyle name="_토공_수량산출서(수정)_02.토공 8" xfId="43750"/>
    <cellStyle name="_토공_수량산출서(수정)_03.관로공" xfId="9785"/>
    <cellStyle name="_토공_수량산출서(수정)_03.관로공 2" xfId="43751"/>
    <cellStyle name="_토공_수량산출서(수정)_03.관로공 3" xfId="43752"/>
    <cellStyle name="_토공_수량산출서(수정)_03.관로공 4" xfId="43753"/>
    <cellStyle name="_토공_수량산출서(수정)_03.관로공 5" xfId="43754"/>
    <cellStyle name="_토공_수량산출서(수정)_03.관로공 6" xfId="43755"/>
    <cellStyle name="_토공_수량산출서(수정)_03.관로공 7" xfId="43756"/>
    <cellStyle name="_토공_수량산출서(수정)_03.관로공 8" xfId="43757"/>
    <cellStyle name="_토공_수량산출서(수정)_05.구조물공" xfId="9786"/>
    <cellStyle name="_토공_수량산출서(수정)_05.구조물공 2" xfId="9787"/>
    <cellStyle name="_토공_수량산출서(수정)_05.구조물공 3" xfId="43758"/>
    <cellStyle name="_토공_수량산출서(수정)_05.구조물공 4" xfId="43759"/>
    <cellStyle name="_토공_수량산출서(수정)_05.구조물공 5" xfId="43760"/>
    <cellStyle name="_토공_수량산출서(수정)_05.구조물공 6" xfId="43761"/>
    <cellStyle name="_토공_수량산출서(수정)_05.구조물공 7" xfId="43762"/>
    <cellStyle name="_토공_수량산출서(수정)_05.구조물공 8" xfId="43763"/>
    <cellStyle name="_토공_수량산출서(수정)_05.구조물공_00.배수설비공" xfId="9788"/>
    <cellStyle name="_토공_수량산출서(수정)_05.구조물공_00.배수설비공 2" xfId="43764"/>
    <cellStyle name="_토공_수량산출서(수정)_05.구조물공_00.배수설비공 3" xfId="43765"/>
    <cellStyle name="_토공_수량산출서(수정)_05.구조물공_00.배수설비공 4" xfId="43766"/>
    <cellStyle name="_토공_수량산출서(수정)_05.구조물공_00.배수설비공 5" xfId="43767"/>
    <cellStyle name="_토공_수량산출서(수정)_05.구조물공_00.배수설비공 6" xfId="43768"/>
    <cellStyle name="_토공_수량산출서(수정)_05.구조물공_00.배수설비공 7" xfId="43769"/>
    <cellStyle name="_토공_수량산출서(수정)_05.구조물공_00.배수설비공 8" xfId="43770"/>
    <cellStyle name="_토공_수량산출서(수정)_05.구조물공_013.관로공(일과)" xfId="9789"/>
    <cellStyle name="_토공_수량산출서(수정)_05.구조물공_013.관로공(일과) 2" xfId="43771"/>
    <cellStyle name="_토공_수량산출서(수정)_05.구조물공_013.관로공(일과) 3" xfId="43772"/>
    <cellStyle name="_토공_수량산출서(수정)_05.구조물공_013.관로공(일과) 4" xfId="43773"/>
    <cellStyle name="_토공_수량산출서(수정)_05.구조물공_013.관로공(일과) 5" xfId="43774"/>
    <cellStyle name="_토공_수량산출서(수정)_05.구조물공_013.관로공(일과) 6" xfId="43775"/>
    <cellStyle name="_토공_수량산출서(수정)_05.구조물공_013.관로공(일과) 7" xfId="43776"/>
    <cellStyle name="_토공_수량산출서(수정)_05.구조물공_013.관로공(일과) 8" xfId="43777"/>
    <cellStyle name="_토공_수량산출서(수정)_05.구조물공_013.관로공(화순)" xfId="9790"/>
    <cellStyle name="_토공_수량산출서(수정)_05.구조물공_013.관로공(화순) 2" xfId="43778"/>
    <cellStyle name="_토공_수량산출서(수정)_05.구조물공_013.관로공(화순) 3" xfId="43779"/>
    <cellStyle name="_토공_수량산출서(수정)_05.구조물공_013.관로공(화순) 4" xfId="43780"/>
    <cellStyle name="_토공_수량산출서(수정)_05.구조물공_013.관로공(화순) 5" xfId="43781"/>
    <cellStyle name="_토공_수량산출서(수정)_05.구조물공_013.관로공(화순) 6" xfId="43782"/>
    <cellStyle name="_토공_수량산출서(수정)_05.구조물공_013.관로공(화순) 7" xfId="43783"/>
    <cellStyle name="_토공_수량산출서(수정)_05.구조물공_013.관로공(화순) 8" xfId="43784"/>
    <cellStyle name="_토공_수량산출서(수정)_05.구조물공_02.토공" xfId="9791"/>
    <cellStyle name="_토공_수량산출서(수정)_05.구조물공_02.토공 2" xfId="43785"/>
    <cellStyle name="_토공_수량산출서(수정)_05.구조물공_02.토공 3" xfId="43786"/>
    <cellStyle name="_토공_수량산출서(수정)_05.구조물공_02.토공 4" xfId="43787"/>
    <cellStyle name="_토공_수량산출서(수정)_05.구조물공_02.토공 5" xfId="43788"/>
    <cellStyle name="_토공_수량산출서(수정)_05.구조물공_02.토공 6" xfId="43789"/>
    <cellStyle name="_토공_수량산출서(수정)_05.구조물공_02.토공 7" xfId="43790"/>
    <cellStyle name="_토공_수량산출서(수정)_05.구조물공_02.토공 8" xfId="43791"/>
    <cellStyle name="_토공_수량산출서(수정)_05.구조물공_03.관로공" xfId="9792"/>
    <cellStyle name="_토공_수량산출서(수정)_05.구조물공_03.관로공 2" xfId="43792"/>
    <cellStyle name="_토공_수량산출서(수정)_05.구조물공_03.관로공 3" xfId="43793"/>
    <cellStyle name="_토공_수량산출서(수정)_05.구조물공_03.관로공 4" xfId="43794"/>
    <cellStyle name="_토공_수량산출서(수정)_05.구조물공_03.관로공 5" xfId="43795"/>
    <cellStyle name="_토공_수량산출서(수정)_05.구조물공_03.관로공 6" xfId="43796"/>
    <cellStyle name="_토공_수량산출서(수정)_05.구조물공_03.관로공 7" xfId="43797"/>
    <cellStyle name="_토공_수량산출서(수정)_05.구조물공_03.관로공 8" xfId="43798"/>
    <cellStyle name="_토공_수량산출서(수정)_05.구조물공_관로공BOQ" xfId="9793"/>
    <cellStyle name="_토공_수량산출서(수정)_05.구조물공_관로공BOQ 2" xfId="43799"/>
    <cellStyle name="_토공_수량산출서(수정)_05.구조물공_관로공BOQ 3" xfId="43800"/>
    <cellStyle name="_토공_수량산출서(수정)_05.구조물공_관로공BOQ 4" xfId="43801"/>
    <cellStyle name="_토공_수량산출서(수정)_05.구조물공_관로공BOQ 5" xfId="43802"/>
    <cellStyle name="_토공_수량산출서(수정)_05.구조물공_관로공BOQ 6" xfId="43803"/>
    <cellStyle name="_토공_수량산출서(수정)_05.구조물공_관로공BOQ 7" xfId="43804"/>
    <cellStyle name="_토공_수량산출서(수정)_05.구조물공_관로공BOQ 8" xfId="43805"/>
    <cellStyle name="_토공_수량산출서(수정)_05.구조물공_관로수량집계" xfId="9794"/>
    <cellStyle name="_토공_수량산출서(수정)_05.구조물공_관로수량집계 2" xfId="43806"/>
    <cellStyle name="_토공_수량산출서(수정)_05.구조물공_관로수량집계 3" xfId="43807"/>
    <cellStyle name="_토공_수량산출서(수정)_05.구조물공_관로수량집계 4" xfId="43808"/>
    <cellStyle name="_토공_수량산출서(수정)_05.구조물공_관로수량집계 5" xfId="43809"/>
    <cellStyle name="_토공_수량산출서(수정)_05.구조물공_관로수량집계 6" xfId="43810"/>
    <cellStyle name="_토공_수량산출서(수정)_05.구조물공_관로수량집계 7" xfId="43811"/>
    <cellStyle name="_토공_수량산출서(수정)_05.구조물공_관로수량집계 8" xfId="43812"/>
    <cellStyle name="_토공_수량산출서(수정)_05.구조물공_내역적용수량" xfId="9795"/>
    <cellStyle name="_토공_수량산출서(수정)_05.구조물공_내역적용수량 2" xfId="43813"/>
    <cellStyle name="_토공_수량산출서(수정)_05.구조물공_내역적용수량 3" xfId="43814"/>
    <cellStyle name="_토공_수량산출서(수정)_05.구조물공_내역적용수량 4" xfId="43815"/>
    <cellStyle name="_토공_수량산출서(수정)_05.구조물공_내역적용수량 5" xfId="43816"/>
    <cellStyle name="_토공_수량산출서(수정)_05.구조물공_내역적용수량 6" xfId="43817"/>
    <cellStyle name="_토공_수량산출서(수정)_05.구조물공_내역적용수량 7" xfId="43818"/>
    <cellStyle name="_토공_수량산출서(수정)_05.구조물공_내역적용수량 8" xfId="43819"/>
    <cellStyle name="_토공_수량산출서(수정)_2-4.맨홀토공" xfId="9796"/>
    <cellStyle name="_토공_수량산출서(수정)_2-4.맨홀토공 2" xfId="9797"/>
    <cellStyle name="_토공_수량산출서(수정)_2-4.맨홀토공 3" xfId="43820"/>
    <cellStyle name="_토공_수량산출서(수정)_2-4.맨홀토공 4" xfId="43821"/>
    <cellStyle name="_토공_수량산출서(수정)_2-4.맨홀토공 5" xfId="43822"/>
    <cellStyle name="_토공_수량산출서(수정)_2-4.맨홀토공 6" xfId="43823"/>
    <cellStyle name="_토공_수량산출서(수정)_2-4.맨홀토공 7" xfId="43824"/>
    <cellStyle name="_토공_수량산출서(수정)_2-4.맨홀토공 8" xfId="43825"/>
    <cellStyle name="_토공_수량산출서(수정)_2-4.맨홀토공_00.배수설비공" xfId="9798"/>
    <cellStyle name="_토공_수량산출서(수정)_2-4.맨홀토공_00.배수설비공 2" xfId="43826"/>
    <cellStyle name="_토공_수량산출서(수정)_2-4.맨홀토공_00.배수설비공 3" xfId="43827"/>
    <cellStyle name="_토공_수량산출서(수정)_2-4.맨홀토공_00.배수설비공 4" xfId="43828"/>
    <cellStyle name="_토공_수량산출서(수정)_2-4.맨홀토공_00.배수설비공 5" xfId="43829"/>
    <cellStyle name="_토공_수량산출서(수정)_2-4.맨홀토공_00.배수설비공 6" xfId="43830"/>
    <cellStyle name="_토공_수량산출서(수정)_2-4.맨홀토공_00.배수설비공 7" xfId="43831"/>
    <cellStyle name="_토공_수량산출서(수정)_2-4.맨홀토공_00.배수설비공 8" xfId="43832"/>
    <cellStyle name="_토공_수량산출서(수정)_2-4.맨홀토공_013.관로공(일과)" xfId="9799"/>
    <cellStyle name="_토공_수량산출서(수정)_2-4.맨홀토공_013.관로공(일과) 2" xfId="43833"/>
    <cellStyle name="_토공_수량산출서(수정)_2-4.맨홀토공_013.관로공(일과) 3" xfId="43834"/>
    <cellStyle name="_토공_수량산출서(수정)_2-4.맨홀토공_013.관로공(일과) 4" xfId="43835"/>
    <cellStyle name="_토공_수량산출서(수정)_2-4.맨홀토공_013.관로공(일과) 5" xfId="43836"/>
    <cellStyle name="_토공_수량산출서(수정)_2-4.맨홀토공_013.관로공(일과) 6" xfId="43837"/>
    <cellStyle name="_토공_수량산출서(수정)_2-4.맨홀토공_013.관로공(일과) 7" xfId="43838"/>
    <cellStyle name="_토공_수량산출서(수정)_2-4.맨홀토공_013.관로공(일과) 8" xfId="43839"/>
    <cellStyle name="_토공_수량산출서(수정)_2-4.맨홀토공_013.관로공(화순)" xfId="9800"/>
    <cellStyle name="_토공_수량산출서(수정)_2-4.맨홀토공_013.관로공(화순) 2" xfId="43840"/>
    <cellStyle name="_토공_수량산출서(수정)_2-4.맨홀토공_013.관로공(화순) 3" xfId="43841"/>
    <cellStyle name="_토공_수량산출서(수정)_2-4.맨홀토공_013.관로공(화순) 4" xfId="43842"/>
    <cellStyle name="_토공_수량산출서(수정)_2-4.맨홀토공_013.관로공(화순) 5" xfId="43843"/>
    <cellStyle name="_토공_수량산출서(수정)_2-4.맨홀토공_013.관로공(화순) 6" xfId="43844"/>
    <cellStyle name="_토공_수량산출서(수정)_2-4.맨홀토공_013.관로공(화순) 7" xfId="43845"/>
    <cellStyle name="_토공_수량산출서(수정)_2-4.맨홀토공_013.관로공(화순) 8" xfId="43846"/>
    <cellStyle name="_토공_수량산출서(수정)_2-4.맨홀토공_02.토공" xfId="9801"/>
    <cellStyle name="_토공_수량산출서(수정)_2-4.맨홀토공_02.토공 2" xfId="43847"/>
    <cellStyle name="_토공_수량산출서(수정)_2-4.맨홀토공_02.토공 3" xfId="43848"/>
    <cellStyle name="_토공_수량산출서(수정)_2-4.맨홀토공_02.토공 4" xfId="43849"/>
    <cellStyle name="_토공_수량산출서(수정)_2-4.맨홀토공_02.토공 5" xfId="43850"/>
    <cellStyle name="_토공_수량산출서(수정)_2-4.맨홀토공_02.토공 6" xfId="43851"/>
    <cellStyle name="_토공_수량산출서(수정)_2-4.맨홀토공_02.토공 7" xfId="43852"/>
    <cellStyle name="_토공_수량산출서(수정)_2-4.맨홀토공_02.토공 8" xfId="43853"/>
    <cellStyle name="_토공_수량산출서(수정)_2-4.맨홀토공_03.관로공" xfId="9802"/>
    <cellStyle name="_토공_수량산출서(수정)_2-4.맨홀토공_03.관로공 2" xfId="43854"/>
    <cellStyle name="_토공_수량산출서(수정)_2-4.맨홀토공_03.관로공 3" xfId="43855"/>
    <cellStyle name="_토공_수량산출서(수정)_2-4.맨홀토공_03.관로공 4" xfId="43856"/>
    <cellStyle name="_토공_수량산출서(수정)_2-4.맨홀토공_03.관로공 5" xfId="43857"/>
    <cellStyle name="_토공_수량산출서(수정)_2-4.맨홀토공_03.관로공 6" xfId="43858"/>
    <cellStyle name="_토공_수량산출서(수정)_2-4.맨홀토공_03.관로공 7" xfId="43859"/>
    <cellStyle name="_토공_수량산출서(수정)_2-4.맨홀토공_03.관로공 8" xfId="43860"/>
    <cellStyle name="_토공_수량산출서(수정)_2-4.맨홀토공_관로공BOQ" xfId="9803"/>
    <cellStyle name="_토공_수량산출서(수정)_2-4.맨홀토공_관로공BOQ 2" xfId="43861"/>
    <cellStyle name="_토공_수량산출서(수정)_2-4.맨홀토공_관로공BOQ 3" xfId="43862"/>
    <cellStyle name="_토공_수량산출서(수정)_2-4.맨홀토공_관로공BOQ 4" xfId="43863"/>
    <cellStyle name="_토공_수량산출서(수정)_2-4.맨홀토공_관로공BOQ 5" xfId="43864"/>
    <cellStyle name="_토공_수량산출서(수정)_2-4.맨홀토공_관로공BOQ 6" xfId="43865"/>
    <cellStyle name="_토공_수량산출서(수정)_2-4.맨홀토공_관로공BOQ 7" xfId="43866"/>
    <cellStyle name="_토공_수량산출서(수정)_2-4.맨홀토공_관로공BOQ 8" xfId="43867"/>
    <cellStyle name="_토공_수량산출서(수정)_2-4.맨홀토공_관로수량집계" xfId="9804"/>
    <cellStyle name="_토공_수량산출서(수정)_2-4.맨홀토공_관로수량집계 2" xfId="43868"/>
    <cellStyle name="_토공_수량산출서(수정)_2-4.맨홀토공_관로수량집계 3" xfId="43869"/>
    <cellStyle name="_토공_수량산출서(수정)_2-4.맨홀토공_관로수량집계 4" xfId="43870"/>
    <cellStyle name="_토공_수량산출서(수정)_2-4.맨홀토공_관로수량집계 5" xfId="43871"/>
    <cellStyle name="_토공_수량산출서(수정)_2-4.맨홀토공_관로수량집계 6" xfId="43872"/>
    <cellStyle name="_토공_수량산출서(수정)_2-4.맨홀토공_관로수량집계 7" xfId="43873"/>
    <cellStyle name="_토공_수량산출서(수정)_2-4.맨홀토공_관로수량집계 8" xfId="43874"/>
    <cellStyle name="_토공_수량산출서(수정)_2-4.맨홀토공_내역적용수량" xfId="9805"/>
    <cellStyle name="_토공_수량산출서(수정)_2-4.맨홀토공_내역적용수량 2" xfId="43875"/>
    <cellStyle name="_토공_수량산출서(수정)_2-4.맨홀토공_내역적용수량 3" xfId="43876"/>
    <cellStyle name="_토공_수량산출서(수정)_2-4.맨홀토공_내역적용수량 4" xfId="43877"/>
    <cellStyle name="_토공_수량산출서(수정)_2-4.맨홀토공_내역적용수량 5" xfId="43878"/>
    <cellStyle name="_토공_수량산출서(수정)_2-4.맨홀토공_내역적용수량 6" xfId="43879"/>
    <cellStyle name="_토공_수량산출서(수정)_2-4.맨홀토공_내역적용수량 7" xfId="43880"/>
    <cellStyle name="_토공_수량산출서(수정)_2-4.맨홀토공_내역적용수량 8" xfId="43881"/>
    <cellStyle name="_토공_수량산출서(수정)_관로공BOQ" xfId="9806"/>
    <cellStyle name="_토공_수량산출서(수정)_관로공BOQ 2" xfId="43882"/>
    <cellStyle name="_토공_수량산출서(수정)_관로공BOQ 3" xfId="43883"/>
    <cellStyle name="_토공_수량산출서(수정)_관로공BOQ 4" xfId="43884"/>
    <cellStyle name="_토공_수량산출서(수정)_관로공BOQ 5" xfId="43885"/>
    <cellStyle name="_토공_수량산출서(수정)_관로공BOQ 6" xfId="43886"/>
    <cellStyle name="_토공_수량산출서(수정)_관로공BOQ 7" xfId="43887"/>
    <cellStyle name="_토공_수량산출서(수정)_관로공BOQ 8" xfId="43888"/>
    <cellStyle name="_토공_수량산출서(수정)_관로수량집계" xfId="9807"/>
    <cellStyle name="_토공_수량산출서(수정)_관로수량집계 2" xfId="43889"/>
    <cellStyle name="_토공_수량산출서(수정)_관로수량집계 3" xfId="43890"/>
    <cellStyle name="_토공_수량산출서(수정)_관로수량집계 4" xfId="43891"/>
    <cellStyle name="_토공_수량산출서(수정)_관로수량집계 5" xfId="43892"/>
    <cellStyle name="_토공_수량산출서(수정)_관로수량집계 6" xfId="43893"/>
    <cellStyle name="_토공_수량산출서(수정)_관로수량집계 7" xfId="43894"/>
    <cellStyle name="_토공_수량산출서(수정)_관로수량집계 8" xfId="43895"/>
    <cellStyle name="_토공_수량산출서(수정)_내역적용수량" xfId="9808"/>
    <cellStyle name="_토공_수량산출서(수정)_내역적용수량 2" xfId="43896"/>
    <cellStyle name="_토공_수량산출서(수정)_내역적용수량 3" xfId="43897"/>
    <cellStyle name="_토공_수량산출서(수정)_내역적용수량 4" xfId="43898"/>
    <cellStyle name="_토공_수량산출서(수정)_내역적용수량 5" xfId="43899"/>
    <cellStyle name="_토공_수량산출서(수정)_내역적용수량 6" xfId="43900"/>
    <cellStyle name="_토공_수량산출서(수정)_내역적용수량 7" xfId="43901"/>
    <cellStyle name="_토공_수량산출서(수정)_내역적용수량 8" xfId="43902"/>
    <cellStyle name="_토공_수량산출서(신명1공구)" xfId="9809"/>
    <cellStyle name="_토공_수량산출서(신명1공구) 2" xfId="9810"/>
    <cellStyle name="_토공_수량산출서(신명1공구) 3" xfId="43903"/>
    <cellStyle name="_토공_수량산출서(신명1공구) 4" xfId="43904"/>
    <cellStyle name="_토공_수량산출서(신명1공구) 5" xfId="43905"/>
    <cellStyle name="_토공_수량산출서(신명1공구) 6" xfId="43906"/>
    <cellStyle name="_토공_수량산출서(신명1공구) 7" xfId="43907"/>
    <cellStyle name="_토공_수량산출서(신명1공구) 8" xfId="43908"/>
    <cellStyle name="_토공_수량산출서(신명2-1공구)" xfId="9811"/>
    <cellStyle name="_토공_수량산출서(신명2-1공구) 2" xfId="9812"/>
    <cellStyle name="_토공_수량산출서(신명2-1공구) 3" xfId="43909"/>
    <cellStyle name="_토공_수량산출서(신명2-1공구) 4" xfId="43910"/>
    <cellStyle name="_토공_수량산출서(신명2-1공구) 5" xfId="43911"/>
    <cellStyle name="_토공_수량산출서(신명2-1공구) 6" xfId="43912"/>
    <cellStyle name="_토공_수량산출서(신명2-1공구) 7" xfId="43913"/>
    <cellStyle name="_토공_수량산출서(신명2-1공구) 8" xfId="43914"/>
    <cellStyle name="_토공_수량산출서(신명2-2공구)" xfId="9813"/>
    <cellStyle name="_토공_수량산출서(신명2-2공구) 2" xfId="9814"/>
    <cellStyle name="_토공_수량산출서(신명2-2공구) 3" xfId="43915"/>
    <cellStyle name="_토공_수량산출서(신명2-2공구) 4" xfId="43916"/>
    <cellStyle name="_토공_수량산출서(신명2-2공구) 5" xfId="43917"/>
    <cellStyle name="_토공_수량산출서(신명2-2공구) 6" xfId="43918"/>
    <cellStyle name="_토공_수량산출서(신명2-2공구) 7" xfId="43919"/>
    <cellStyle name="_토공_수량산출서(신명2-2공구) 8" xfId="43920"/>
    <cellStyle name="_토공_수량산출서(청량화창농로)" xfId="9815"/>
    <cellStyle name="_토공_수량산출서(청량화창농로) 2" xfId="9816"/>
    <cellStyle name="_토공_수량산출서(청량화창농로) 3" xfId="43921"/>
    <cellStyle name="_토공_수량산출서(청량화창농로) 4" xfId="43922"/>
    <cellStyle name="_토공_수량산출서(청량화창농로) 5" xfId="43923"/>
    <cellStyle name="_토공_수량산출서(청량화창농로) 6" xfId="43924"/>
    <cellStyle name="_토공_수량산출서(청량화창농로) 7" xfId="43925"/>
    <cellStyle name="_토공_수량산출서(청량화창농로) 8" xfId="43926"/>
    <cellStyle name="_토공_수량산출서(청량화창농로)_00.배수설비공" xfId="9817"/>
    <cellStyle name="_토공_수량산출서(청량화창농로)_00.배수설비공 2" xfId="43927"/>
    <cellStyle name="_토공_수량산출서(청량화창농로)_00.배수설비공 3" xfId="43928"/>
    <cellStyle name="_토공_수량산출서(청량화창농로)_00.배수설비공 4" xfId="43929"/>
    <cellStyle name="_토공_수량산출서(청량화창농로)_00.배수설비공 5" xfId="43930"/>
    <cellStyle name="_토공_수량산출서(청량화창농로)_00.배수설비공 6" xfId="43931"/>
    <cellStyle name="_토공_수량산출서(청량화창농로)_00.배수설비공 7" xfId="43932"/>
    <cellStyle name="_토공_수량산출서(청량화창농로)_00.배수설비공 8" xfId="43933"/>
    <cellStyle name="_토공_수량산출서(청량화창농로)_013.관로공(일과)" xfId="9818"/>
    <cellStyle name="_토공_수량산출서(청량화창농로)_013.관로공(일과) 2" xfId="43934"/>
    <cellStyle name="_토공_수량산출서(청량화창농로)_013.관로공(일과) 3" xfId="43935"/>
    <cellStyle name="_토공_수량산출서(청량화창농로)_013.관로공(일과) 4" xfId="43936"/>
    <cellStyle name="_토공_수량산출서(청량화창농로)_013.관로공(일과) 5" xfId="43937"/>
    <cellStyle name="_토공_수량산출서(청량화창농로)_013.관로공(일과) 6" xfId="43938"/>
    <cellStyle name="_토공_수량산출서(청량화창농로)_013.관로공(일과) 7" xfId="43939"/>
    <cellStyle name="_토공_수량산출서(청량화창농로)_013.관로공(일과) 8" xfId="43940"/>
    <cellStyle name="_토공_수량산출서(청량화창농로)_013.관로공(화순)" xfId="9819"/>
    <cellStyle name="_토공_수량산출서(청량화창농로)_013.관로공(화순) 2" xfId="43941"/>
    <cellStyle name="_토공_수량산출서(청량화창농로)_013.관로공(화순) 3" xfId="43942"/>
    <cellStyle name="_토공_수량산출서(청량화창농로)_013.관로공(화순) 4" xfId="43943"/>
    <cellStyle name="_토공_수량산출서(청량화창농로)_013.관로공(화순) 5" xfId="43944"/>
    <cellStyle name="_토공_수량산출서(청량화창농로)_013.관로공(화순) 6" xfId="43945"/>
    <cellStyle name="_토공_수량산출서(청량화창농로)_013.관로공(화순) 7" xfId="43946"/>
    <cellStyle name="_토공_수량산출서(청량화창농로)_013.관로공(화순) 8" xfId="43947"/>
    <cellStyle name="_토공_수량산출서(청량화창농로)_02.토공" xfId="9820"/>
    <cellStyle name="_토공_수량산출서(청량화창농로)_02.토공 2" xfId="43948"/>
    <cellStyle name="_토공_수량산출서(청량화창농로)_02.토공 3" xfId="43949"/>
    <cellStyle name="_토공_수량산출서(청량화창농로)_02.토공 4" xfId="43950"/>
    <cellStyle name="_토공_수량산출서(청량화창농로)_02.토공 5" xfId="43951"/>
    <cellStyle name="_토공_수량산출서(청량화창농로)_02.토공 6" xfId="43952"/>
    <cellStyle name="_토공_수량산출서(청량화창농로)_02.토공 7" xfId="43953"/>
    <cellStyle name="_토공_수량산출서(청량화창농로)_02.토공 8" xfId="43954"/>
    <cellStyle name="_토공_수량산출서(청량화창농로)_03.관로공" xfId="9821"/>
    <cellStyle name="_토공_수량산출서(청량화창농로)_03.관로공 2" xfId="43955"/>
    <cellStyle name="_토공_수량산출서(청량화창농로)_03.관로공 3" xfId="43956"/>
    <cellStyle name="_토공_수량산출서(청량화창농로)_03.관로공 4" xfId="43957"/>
    <cellStyle name="_토공_수량산출서(청량화창농로)_03.관로공 5" xfId="43958"/>
    <cellStyle name="_토공_수량산출서(청량화창농로)_03.관로공 6" xfId="43959"/>
    <cellStyle name="_토공_수량산출서(청량화창농로)_03.관로공 7" xfId="43960"/>
    <cellStyle name="_토공_수량산출서(청량화창농로)_03.관로공 8" xfId="43961"/>
    <cellStyle name="_토공_수량산출서(청량화창농로)_05.구조물공" xfId="9822"/>
    <cellStyle name="_토공_수량산출서(청량화창농로)_05.구조물공 2" xfId="9823"/>
    <cellStyle name="_토공_수량산출서(청량화창농로)_05.구조물공 3" xfId="43962"/>
    <cellStyle name="_토공_수량산출서(청량화창농로)_05.구조물공 4" xfId="43963"/>
    <cellStyle name="_토공_수량산출서(청량화창농로)_05.구조물공 5" xfId="43964"/>
    <cellStyle name="_토공_수량산출서(청량화창농로)_05.구조물공 6" xfId="43965"/>
    <cellStyle name="_토공_수량산출서(청량화창농로)_05.구조물공 7" xfId="43966"/>
    <cellStyle name="_토공_수량산출서(청량화창농로)_05.구조물공 8" xfId="43967"/>
    <cellStyle name="_토공_수량산출서(청량화창농로)_05.구조물공_00.배수설비공" xfId="9824"/>
    <cellStyle name="_토공_수량산출서(청량화창농로)_05.구조물공_00.배수설비공 2" xfId="43968"/>
    <cellStyle name="_토공_수량산출서(청량화창농로)_05.구조물공_00.배수설비공 3" xfId="43969"/>
    <cellStyle name="_토공_수량산출서(청량화창농로)_05.구조물공_00.배수설비공 4" xfId="43970"/>
    <cellStyle name="_토공_수량산출서(청량화창농로)_05.구조물공_00.배수설비공 5" xfId="43971"/>
    <cellStyle name="_토공_수량산출서(청량화창농로)_05.구조물공_00.배수설비공 6" xfId="43972"/>
    <cellStyle name="_토공_수량산출서(청량화창농로)_05.구조물공_00.배수설비공 7" xfId="43973"/>
    <cellStyle name="_토공_수량산출서(청량화창농로)_05.구조물공_00.배수설비공 8" xfId="43974"/>
    <cellStyle name="_토공_수량산출서(청량화창농로)_05.구조물공_013.관로공(일과)" xfId="9825"/>
    <cellStyle name="_토공_수량산출서(청량화창농로)_05.구조물공_013.관로공(일과) 2" xfId="43975"/>
    <cellStyle name="_토공_수량산출서(청량화창농로)_05.구조물공_013.관로공(일과) 3" xfId="43976"/>
    <cellStyle name="_토공_수량산출서(청량화창농로)_05.구조물공_013.관로공(일과) 4" xfId="43977"/>
    <cellStyle name="_토공_수량산출서(청량화창농로)_05.구조물공_013.관로공(일과) 5" xfId="43978"/>
    <cellStyle name="_토공_수량산출서(청량화창농로)_05.구조물공_013.관로공(일과) 6" xfId="43979"/>
    <cellStyle name="_토공_수량산출서(청량화창농로)_05.구조물공_013.관로공(일과) 7" xfId="43980"/>
    <cellStyle name="_토공_수량산출서(청량화창농로)_05.구조물공_013.관로공(일과) 8" xfId="43981"/>
    <cellStyle name="_토공_수량산출서(청량화창농로)_05.구조물공_013.관로공(화순)" xfId="9826"/>
    <cellStyle name="_토공_수량산출서(청량화창농로)_05.구조물공_013.관로공(화순) 2" xfId="43982"/>
    <cellStyle name="_토공_수량산출서(청량화창농로)_05.구조물공_013.관로공(화순) 3" xfId="43983"/>
    <cellStyle name="_토공_수량산출서(청량화창농로)_05.구조물공_013.관로공(화순) 4" xfId="43984"/>
    <cellStyle name="_토공_수량산출서(청량화창농로)_05.구조물공_013.관로공(화순) 5" xfId="43985"/>
    <cellStyle name="_토공_수량산출서(청량화창농로)_05.구조물공_013.관로공(화순) 6" xfId="43986"/>
    <cellStyle name="_토공_수량산출서(청량화창농로)_05.구조물공_013.관로공(화순) 7" xfId="43987"/>
    <cellStyle name="_토공_수량산출서(청량화창농로)_05.구조물공_013.관로공(화순) 8" xfId="43988"/>
    <cellStyle name="_토공_수량산출서(청량화창농로)_05.구조물공_02.토공" xfId="9827"/>
    <cellStyle name="_토공_수량산출서(청량화창농로)_05.구조물공_02.토공 2" xfId="43989"/>
    <cellStyle name="_토공_수량산출서(청량화창농로)_05.구조물공_02.토공 3" xfId="43990"/>
    <cellStyle name="_토공_수량산출서(청량화창농로)_05.구조물공_02.토공 4" xfId="43991"/>
    <cellStyle name="_토공_수량산출서(청량화창농로)_05.구조물공_02.토공 5" xfId="43992"/>
    <cellStyle name="_토공_수량산출서(청량화창농로)_05.구조물공_02.토공 6" xfId="43993"/>
    <cellStyle name="_토공_수량산출서(청량화창농로)_05.구조물공_02.토공 7" xfId="43994"/>
    <cellStyle name="_토공_수량산출서(청량화창농로)_05.구조물공_02.토공 8" xfId="43995"/>
    <cellStyle name="_토공_수량산출서(청량화창농로)_05.구조물공_03.관로공" xfId="9828"/>
    <cellStyle name="_토공_수량산출서(청량화창농로)_05.구조물공_03.관로공 2" xfId="43996"/>
    <cellStyle name="_토공_수량산출서(청량화창농로)_05.구조물공_03.관로공 3" xfId="43997"/>
    <cellStyle name="_토공_수량산출서(청량화창농로)_05.구조물공_03.관로공 4" xfId="43998"/>
    <cellStyle name="_토공_수량산출서(청량화창농로)_05.구조물공_03.관로공 5" xfId="43999"/>
    <cellStyle name="_토공_수량산출서(청량화창농로)_05.구조물공_03.관로공 6" xfId="44000"/>
    <cellStyle name="_토공_수량산출서(청량화창농로)_05.구조물공_03.관로공 7" xfId="44001"/>
    <cellStyle name="_토공_수량산출서(청량화창농로)_05.구조물공_03.관로공 8" xfId="44002"/>
    <cellStyle name="_토공_수량산출서(청량화창농로)_05.구조물공_관로공BOQ" xfId="9829"/>
    <cellStyle name="_토공_수량산출서(청량화창농로)_05.구조물공_관로공BOQ 2" xfId="44003"/>
    <cellStyle name="_토공_수량산출서(청량화창농로)_05.구조물공_관로공BOQ 3" xfId="44004"/>
    <cellStyle name="_토공_수량산출서(청량화창농로)_05.구조물공_관로공BOQ 4" xfId="44005"/>
    <cellStyle name="_토공_수량산출서(청량화창농로)_05.구조물공_관로공BOQ 5" xfId="44006"/>
    <cellStyle name="_토공_수량산출서(청량화창농로)_05.구조물공_관로공BOQ 6" xfId="44007"/>
    <cellStyle name="_토공_수량산출서(청량화창농로)_05.구조물공_관로공BOQ 7" xfId="44008"/>
    <cellStyle name="_토공_수량산출서(청량화창농로)_05.구조물공_관로공BOQ 8" xfId="44009"/>
    <cellStyle name="_토공_수량산출서(청량화창농로)_05.구조물공_관로수량집계" xfId="9830"/>
    <cellStyle name="_토공_수량산출서(청량화창농로)_05.구조물공_관로수량집계 2" xfId="44010"/>
    <cellStyle name="_토공_수량산출서(청량화창농로)_05.구조물공_관로수량집계 3" xfId="44011"/>
    <cellStyle name="_토공_수량산출서(청량화창농로)_05.구조물공_관로수량집계 4" xfId="44012"/>
    <cellStyle name="_토공_수량산출서(청량화창농로)_05.구조물공_관로수량집계 5" xfId="44013"/>
    <cellStyle name="_토공_수량산출서(청량화창농로)_05.구조물공_관로수량집계 6" xfId="44014"/>
    <cellStyle name="_토공_수량산출서(청량화창농로)_05.구조물공_관로수량집계 7" xfId="44015"/>
    <cellStyle name="_토공_수량산출서(청량화창농로)_05.구조물공_관로수량집계 8" xfId="44016"/>
    <cellStyle name="_토공_수량산출서(청량화창농로)_05.구조물공_내역적용수량" xfId="9831"/>
    <cellStyle name="_토공_수량산출서(청량화창농로)_05.구조물공_내역적용수량 2" xfId="44017"/>
    <cellStyle name="_토공_수량산출서(청량화창농로)_05.구조물공_내역적용수량 3" xfId="44018"/>
    <cellStyle name="_토공_수량산출서(청량화창농로)_05.구조물공_내역적용수량 4" xfId="44019"/>
    <cellStyle name="_토공_수량산출서(청량화창농로)_05.구조물공_내역적용수량 5" xfId="44020"/>
    <cellStyle name="_토공_수량산출서(청량화창농로)_05.구조물공_내역적용수량 6" xfId="44021"/>
    <cellStyle name="_토공_수량산출서(청량화창농로)_05.구조물공_내역적용수량 7" xfId="44022"/>
    <cellStyle name="_토공_수량산출서(청량화창농로)_05.구조물공_내역적용수량 8" xfId="44023"/>
    <cellStyle name="_토공_수량산출서(청량화창농로)_2-4.맨홀토공" xfId="9832"/>
    <cellStyle name="_토공_수량산출서(청량화창농로)_2-4.맨홀토공 2" xfId="9833"/>
    <cellStyle name="_토공_수량산출서(청량화창농로)_2-4.맨홀토공 3" xfId="44024"/>
    <cellStyle name="_토공_수량산출서(청량화창농로)_2-4.맨홀토공 4" xfId="44025"/>
    <cellStyle name="_토공_수량산출서(청량화창농로)_2-4.맨홀토공 5" xfId="44026"/>
    <cellStyle name="_토공_수량산출서(청량화창농로)_2-4.맨홀토공 6" xfId="44027"/>
    <cellStyle name="_토공_수량산출서(청량화창농로)_2-4.맨홀토공 7" xfId="44028"/>
    <cellStyle name="_토공_수량산출서(청량화창농로)_2-4.맨홀토공 8" xfId="44029"/>
    <cellStyle name="_토공_수량산출서(청량화창농로)_2-4.맨홀토공_00.배수설비공" xfId="9834"/>
    <cellStyle name="_토공_수량산출서(청량화창농로)_2-4.맨홀토공_00.배수설비공 2" xfId="44030"/>
    <cellStyle name="_토공_수량산출서(청량화창농로)_2-4.맨홀토공_00.배수설비공 3" xfId="44031"/>
    <cellStyle name="_토공_수량산출서(청량화창농로)_2-4.맨홀토공_00.배수설비공 4" xfId="44032"/>
    <cellStyle name="_토공_수량산출서(청량화창농로)_2-4.맨홀토공_00.배수설비공 5" xfId="44033"/>
    <cellStyle name="_토공_수량산출서(청량화창농로)_2-4.맨홀토공_00.배수설비공 6" xfId="44034"/>
    <cellStyle name="_토공_수량산출서(청량화창농로)_2-4.맨홀토공_00.배수설비공 7" xfId="44035"/>
    <cellStyle name="_토공_수량산출서(청량화창농로)_2-4.맨홀토공_00.배수설비공 8" xfId="44036"/>
    <cellStyle name="_토공_수량산출서(청량화창농로)_2-4.맨홀토공_013.관로공(일과)" xfId="9835"/>
    <cellStyle name="_토공_수량산출서(청량화창농로)_2-4.맨홀토공_013.관로공(일과) 2" xfId="44037"/>
    <cellStyle name="_토공_수량산출서(청량화창농로)_2-4.맨홀토공_013.관로공(일과) 3" xfId="44038"/>
    <cellStyle name="_토공_수량산출서(청량화창농로)_2-4.맨홀토공_013.관로공(일과) 4" xfId="44039"/>
    <cellStyle name="_토공_수량산출서(청량화창농로)_2-4.맨홀토공_013.관로공(일과) 5" xfId="44040"/>
    <cellStyle name="_토공_수량산출서(청량화창농로)_2-4.맨홀토공_013.관로공(일과) 6" xfId="44041"/>
    <cellStyle name="_토공_수량산출서(청량화창농로)_2-4.맨홀토공_013.관로공(일과) 7" xfId="44042"/>
    <cellStyle name="_토공_수량산출서(청량화창농로)_2-4.맨홀토공_013.관로공(일과) 8" xfId="44043"/>
    <cellStyle name="_토공_수량산출서(청량화창농로)_2-4.맨홀토공_013.관로공(화순)" xfId="9836"/>
    <cellStyle name="_토공_수량산출서(청량화창농로)_2-4.맨홀토공_013.관로공(화순) 2" xfId="44044"/>
    <cellStyle name="_토공_수량산출서(청량화창농로)_2-4.맨홀토공_013.관로공(화순) 3" xfId="44045"/>
    <cellStyle name="_토공_수량산출서(청량화창농로)_2-4.맨홀토공_013.관로공(화순) 4" xfId="44046"/>
    <cellStyle name="_토공_수량산출서(청량화창농로)_2-4.맨홀토공_013.관로공(화순) 5" xfId="44047"/>
    <cellStyle name="_토공_수량산출서(청량화창농로)_2-4.맨홀토공_013.관로공(화순) 6" xfId="44048"/>
    <cellStyle name="_토공_수량산출서(청량화창농로)_2-4.맨홀토공_013.관로공(화순) 7" xfId="44049"/>
    <cellStyle name="_토공_수량산출서(청량화창농로)_2-4.맨홀토공_013.관로공(화순) 8" xfId="44050"/>
    <cellStyle name="_토공_수량산출서(청량화창농로)_2-4.맨홀토공_02.토공" xfId="9837"/>
    <cellStyle name="_토공_수량산출서(청량화창농로)_2-4.맨홀토공_02.토공 2" xfId="44051"/>
    <cellStyle name="_토공_수량산출서(청량화창농로)_2-4.맨홀토공_02.토공 3" xfId="44052"/>
    <cellStyle name="_토공_수량산출서(청량화창농로)_2-4.맨홀토공_02.토공 4" xfId="44053"/>
    <cellStyle name="_토공_수량산출서(청량화창농로)_2-4.맨홀토공_02.토공 5" xfId="44054"/>
    <cellStyle name="_토공_수량산출서(청량화창농로)_2-4.맨홀토공_02.토공 6" xfId="44055"/>
    <cellStyle name="_토공_수량산출서(청량화창농로)_2-4.맨홀토공_02.토공 7" xfId="44056"/>
    <cellStyle name="_토공_수량산출서(청량화창농로)_2-4.맨홀토공_02.토공 8" xfId="44057"/>
    <cellStyle name="_토공_수량산출서(청량화창농로)_2-4.맨홀토공_03.관로공" xfId="9838"/>
    <cellStyle name="_토공_수량산출서(청량화창농로)_2-4.맨홀토공_03.관로공 2" xfId="44058"/>
    <cellStyle name="_토공_수량산출서(청량화창농로)_2-4.맨홀토공_03.관로공 3" xfId="44059"/>
    <cellStyle name="_토공_수량산출서(청량화창농로)_2-4.맨홀토공_03.관로공 4" xfId="44060"/>
    <cellStyle name="_토공_수량산출서(청량화창농로)_2-4.맨홀토공_03.관로공 5" xfId="44061"/>
    <cellStyle name="_토공_수량산출서(청량화창농로)_2-4.맨홀토공_03.관로공 6" xfId="44062"/>
    <cellStyle name="_토공_수량산출서(청량화창농로)_2-4.맨홀토공_03.관로공 7" xfId="44063"/>
    <cellStyle name="_토공_수량산출서(청량화창농로)_2-4.맨홀토공_03.관로공 8" xfId="44064"/>
    <cellStyle name="_토공_수량산출서(청량화창농로)_2-4.맨홀토공_관로공BOQ" xfId="9839"/>
    <cellStyle name="_토공_수량산출서(청량화창농로)_2-4.맨홀토공_관로공BOQ 2" xfId="44065"/>
    <cellStyle name="_토공_수량산출서(청량화창농로)_2-4.맨홀토공_관로공BOQ 3" xfId="44066"/>
    <cellStyle name="_토공_수량산출서(청량화창농로)_2-4.맨홀토공_관로공BOQ 4" xfId="44067"/>
    <cellStyle name="_토공_수량산출서(청량화창농로)_2-4.맨홀토공_관로공BOQ 5" xfId="44068"/>
    <cellStyle name="_토공_수량산출서(청량화창농로)_2-4.맨홀토공_관로공BOQ 6" xfId="44069"/>
    <cellStyle name="_토공_수량산출서(청량화창농로)_2-4.맨홀토공_관로공BOQ 7" xfId="44070"/>
    <cellStyle name="_토공_수량산출서(청량화창농로)_2-4.맨홀토공_관로공BOQ 8" xfId="44071"/>
    <cellStyle name="_토공_수량산출서(청량화창농로)_2-4.맨홀토공_관로수량집계" xfId="9840"/>
    <cellStyle name="_토공_수량산출서(청량화창농로)_2-4.맨홀토공_관로수량집계 2" xfId="44072"/>
    <cellStyle name="_토공_수량산출서(청량화창농로)_2-4.맨홀토공_관로수량집계 3" xfId="44073"/>
    <cellStyle name="_토공_수량산출서(청량화창농로)_2-4.맨홀토공_관로수량집계 4" xfId="44074"/>
    <cellStyle name="_토공_수량산출서(청량화창농로)_2-4.맨홀토공_관로수량집계 5" xfId="44075"/>
    <cellStyle name="_토공_수량산출서(청량화창농로)_2-4.맨홀토공_관로수량집계 6" xfId="44076"/>
    <cellStyle name="_토공_수량산출서(청량화창농로)_2-4.맨홀토공_관로수량집계 7" xfId="44077"/>
    <cellStyle name="_토공_수량산출서(청량화창농로)_2-4.맨홀토공_관로수량집계 8" xfId="44078"/>
    <cellStyle name="_토공_수량산출서(청량화창농로)_2-4.맨홀토공_내역적용수량" xfId="9841"/>
    <cellStyle name="_토공_수량산출서(청량화창농로)_2-4.맨홀토공_내역적용수량 2" xfId="44079"/>
    <cellStyle name="_토공_수량산출서(청량화창농로)_2-4.맨홀토공_내역적용수량 3" xfId="44080"/>
    <cellStyle name="_토공_수량산출서(청량화창농로)_2-4.맨홀토공_내역적용수량 4" xfId="44081"/>
    <cellStyle name="_토공_수량산출서(청량화창농로)_2-4.맨홀토공_내역적용수량 5" xfId="44082"/>
    <cellStyle name="_토공_수량산출서(청량화창농로)_2-4.맨홀토공_내역적용수량 6" xfId="44083"/>
    <cellStyle name="_토공_수량산출서(청량화창농로)_2-4.맨홀토공_내역적용수량 7" xfId="44084"/>
    <cellStyle name="_토공_수량산출서(청량화창농로)_2-4.맨홀토공_내역적용수량 8" xfId="44085"/>
    <cellStyle name="_토공_수량산출서(청량화창농로)_관로공BOQ" xfId="9842"/>
    <cellStyle name="_토공_수량산출서(청량화창농로)_관로공BOQ 2" xfId="44086"/>
    <cellStyle name="_토공_수량산출서(청량화창농로)_관로공BOQ 3" xfId="44087"/>
    <cellStyle name="_토공_수량산출서(청량화창농로)_관로공BOQ 4" xfId="44088"/>
    <cellStyle name="_토공_수량산출서(청량화창농로)_관로공BOQ 5" xfId="44089"/>
    <cellStyle name="_토공_수량산출서(청량화창농로)_관로공BOQ 6" xfId="44090"/>
    <cellStyle name="_토공_수량산출서(청량화창농로)_관로공BOQ 7" xfId="44091"/>
    <cellStyle name="_토공_수량산출서(청량화창농로)_관로공BOQ 8" xfId="44092"/>
    <cellStyle name="_토공_수량산출서(청량화창농로)_관로수량집계" xfId="9843"/>
    <cellStyle name="_토공_수량산출서(청량화창농로)_관로수량집계 2" xfId="44093"/>
    <cellStyle name="_토공_수량산출서(청량화창농로)_관로수량집계 3" xfId="44094"/>
    <cellStyle name="_토공_수량산출서(청량화창농로)_관로수량집계 4" xfId="44095"/>
    <cellStyle name="_토공_수량산출서(청량화창농로)_관로수량집계 5" xfId="44096"/>
    <cellStyle name="_토공_수량산출서(청량화창농로)_관로수량집계 6" xfId="44097"/>
    <cellStyle name="_토공_수량산출서(청량화창농로)_관로수량집계 7" xfId="44098"/>
    <cellStyle name="_토공_수량산출서(청량화창농로)_관로수량집계 8" xfId="44099"/>
    <cellStyle name="_토공_수량산출서(청량화창농로)_내역적용수량" xfId="9844"/>
    <cellStyle name="_토공_수량산출서(청량화창농로)_내역적용수량 2" xfId="44100"/>
    <cellStyle name="_토공_수량산출서(청량화창농로)_내역적용수량 3" xfId="44101"/>
    <cellStyle name="_토공_수량산출서(청량화창농로)_내역적용수량 4" xfId="44102"/>
    <cellStyle name="_토공_수량산출서(청량화창농로)_내역적용수량 5" xfId="44103"/>
    <cellStyle name="_토공_수량산출서(청량화창농로)_내역적용수량 6" xfId="44104"/>
    <cellStyle name="_토공_수량산출서(청량화창농로)_내역적용수량 7" xfId="44105"/>
    <cellStyle name="_토공_수량산출서(청량화창농로)_내역적용수량 8" xfId="44106"/>
    <cellStyle name="_토공_수량산출서_00.배수설비공" xfId="9845"/>
    <cellStyle name="_토공_수량산출서_00.배수설비공 2" xfId="44107"/>
    <cellStyle name="_토공_수량산출서_00.배수설비공 3" xfId="44108"/>
    <cellStyle name="_토공_수량산출서_00.배수설비공 4" xfId="44109"/>
    <cellStyle name="_토공_수량산출서_00.배수설비공 5" xfId="44110"/>
    <cellStyle name="_토공_수량산출서_00.배수설비공 6" xfId="44111"/>
    <cellStyle name="_토공_수량산출서_00.배수설비공 7" xfId="44112"/>
    <cellStyle name="_토공_수량산출서_00.배수설비공 8" xfId="44113"/>
    <cellStyle name="_토공_수량산출서_013.관로공(일과)" xfId="9846"/>
    <cellStyle name="_토공_수량산출서_013.관로공(일과) 2" xfId="44114"/>
    <cellStyle name="_토공_수량산출서_013.관로공(일과) 3" xfId="44115"/>
    <cellStyle name="_토공_수량산출서_013.관로공(일과) 4" xfId="44116"/>
    <cellStyle name="_토공_수량산출서_013.관로공(일과) 5" xfId="44117"/>
    <cellStyle name="_토공_수량산출서_013.관로공(일과) 6" xfId="44118"/>
    <cellStyle name="_토공_수량산출서_013.관로공(일과) 7" xfId="44119"/>
    <cellStyle name="_토공_수량산출서_013.관로공(일과) 8" xfId="44120"/>
    <cellStyle name="_토공_수량산출서_013.관로공(화순)" xfId="9847"/>
    <cellStyle name="_토공_수량산출서_013.관로공(화순) 2" xfId="44121"/>
    <cellStyle name="_토공_수량산출서_013.관로공(화순) 3" xfId="44122"/>
    <cellStyle name="_토공_수량산출서_013.관로공(화순) 4" xfId="44123"/>
    <cellStyle name="_토공_수량산출서_013.관로공(화순) 5" xfId="44124"/>
    <cellStyle name="_토공_수량산출서_013.관로공(화순) 6" xfId="44125"/>
    <cellStyle name="_토공_수량산출서_013.관로공(화순) 7" xfId="44126"/>
    <cellStyle name="_토공_수량산출서_013.관로공(화순) 8" xfId="44127"/>
    <cellStyle name="_토공_수량산출서_02.토공" xfId="9848"/>
    <cellStyle name="_토공_수량산출서_02.토공 2" xfId="44128"/>
    <cellStyle name="_토공_수량산출서_02.토공 3" xfId="44129"/>
    <cellStyle name="_토공_수량산출서_02.토공 4" xfId="44130"/>
    <cellStyle name="_토공_수량산출서_02.토공 5" xfId="44131"/>
    <cellStyle name="_토공_수량산출서_02.토공 6" xfId="44132"/>
    <cellStyle name="_토공_수량산출서_02.토공 7" xfId="44133"/>
    <cellStyle name="_토공_수량산출서_02.토공 8" xfId="44134"/>
    <cellStyle name="_토공_수량산출서_03.관로공" xfId="9849"/>
    <cellStyle name="_토공_수량산출서_03.관로공 2" xfId="44135"/>
    <cellStyle name="_토공_수량산출서_03.관로공 3" xfId="44136"/>
    <cellStyle name="_토공_수량산출서_03.관로공 4" xfId="44137"/>
    <cellStyle name="_토공_수량산출서_03.관로공 5" xfId="44138"/>
    <cellStyle name="_토공_수량산출서_03.관로공 6" xfId="44139"/>
    <cellStyle name="_토공_수량산출서_03.관로공 7" xfId="44140"/>
    <cellStyle name="_토공_수량산출서_03.관로공 8" xfId="44141"/>
    <cellStyle name="_토공_수량산출서_05.구조물공" xfId="9850"/>
    <cellStyle name="_토공_수량산출서_05.구조물공 2" xfId="9851"/>
    <cellStyle name="_토공_수량산출서_05.구조물공 3" xfId="44142"/>
    <cellStyle name="_토공_수량산출서_05.구조물공 4" xfId="44143"/>
    <cellStyle name="_토공_수량산출서_05.구조물공 5" xfId="44144"/>
    <cellStyle name="_토공_수량산출서_05.구조물공 6" xfId="44145"/>
    <cellStyle name="_토공_수량산출서_05.구조물공 7" xfId="44146"/>
    <cellStyle name="_토공_수량산출서_05.구조물공 8" xfId="44147"/>
    <cellStyle name="_토공_수량산출서_05.구조물공_00.배수설비공" xfId="9852"/>
    <cellStyle name="_토공_수량산출서_05.구조물공_00.배수설비공 2" xfId="44148"/>
    <cellStyle name="_토공_수량산출서_05.구조물공_00.배수설비공 3" xfId="44149"/>
    <cellStyle name="_토공_수량산출서_05.구조물공_00.배수설비공 4" xfId="44150"/>
    <cellStyle name="_토공_수량산출서_05.구조물공_00.배수설비공 5" xfId="44151"/>
    <cellStyle name="_토공_수량산출서_05.구조물공_00.배수설비공 6" xfId="44152"/>
    <cellStyle name="_토공_수량산출서_05.구조물공_00.배수설비공 7" xfId="44153"/>
    <cellStyle name="_토공_수량산출서_05.구조물공_00.배수설비공 8" xfId="44154"/>
    <cellStyle name="_토공_수량산출서_05.구조물공_013.관로공(일과)" xfId="9853"/>
    <cellStyle name="_토공_수량산출서_05.구조물공_013.관로공(일과) 2" xfId="44155"/>
    <cellStyle name="_토공_수량산출서_05.구조물공_013.관로공(일과) 3" xfId="44156"/>
    <cellStyle name="_토공_수량산출서_05.구조물공_013.관로공(일과) 4" xfId="44157"/>
    <cellStyle name="_토공_수량산출서_05.구조물공_013.관로공(일과) 5" xfId="44158"/>
    <cellStyle name="_토공_수량산출서_05.구조물공_013.관로공(일과) 6" xfId="44159"/>
    <cellStyle name="_토공_수량산출서_05.구조물공_013.관로공(일과) 7" xfId="44160"/>
    <cellStyle name="_토공_수량산출서_05.구조물공_013.관로공(일과) 8" xfId="44161"/>
    <cellStyle name="_토공_수량산출서_05.구조물공_013.관로공(화순)" xfId="9854"/>
    <cellStyle name="_토공_수량산출서_05.구조물공_013.관로공(화순) 2" xfId="44162"/>
    <cellStyle name="_토공_수량산출서_05.구조물공_013.관로공(화순) 3" xfId="44163"/>
    <cellStyle name="_토공_수량산출서_05.구조물공_013.관로공(화순) 4" xfId="44164"/>
    <cellStyle name="_토공_수량산출서_05.구조물공_013.관로공(화순) 5" xfId="44165"/>
    <cellStyle name="_토공_수량산출서_05.구조물공_013.관로공(화순) 6" xfId="44166"/>
    <cellStyle name="_토공_수량산출서_05.구조물공_013.관로공(화순) 7" xfId="44167"/>
    <cellStyle name="_토공_수량산출서_05.구조물공_013.관로공(화순) 8" xfId="44168"/>
    <cellStyle name="_토공_수량산출서_05.구조물공_02.토공" xfId="9855"/>
    <cellStyle name="_토공_수량산출서_05.구조물공_02.토공 2" xfId="44169"/>
    <cellStyle name="_토공_수량산출서_05.구조물공_02.토공 3" xfId="44170"/>
    <cellStyle name="_토공_수량산출서_05.구조물공_02.토공 4" xfId="44171"/>
    <cellStyle name="_토공_수량산출서_05.구조물공_02.토공 5" xfId="44172"/>
    <cellStyle name="_토공_수량산출서_05.구조물공_02.토공 6" xfId="44173"/>
    <cellStyle name="_토공_수량산출서_05.구조물공_02.토공 7" xfId="44174"/>
    <cellStyle name="_토공_수량산출서_05.구조물공_02.토공 8" xfId="44175"/>
    <cellStyle name="_토공_수량산출서_05.구조물공_03.관로공" xfId="9856"/>
    <cellStyle name="_토공_수량산출서_05.구조물공_03.관로공 2" xfId="44176"/>
    <cellStyle name="_토공_수량산출서_05.구조물공_03.관로공 3" xfId="44177"/>
    <cellStyle name="_토공_수량산출서_05.구조물공_03.관로공 4" xfId="44178"/>
    <cellStyle name="_토공_수량산출서_05.구조물공_03.관로공 5" xfId="44179"/>
    <cellStyle name="_토공_수량산출서_05.구조물공_03.관로공 6" xfId="44180"/>
    <cellStyle name="_토공_수량산출서_05.구조물공_03.관로공 7" xfId="44181"/>
    <cellStyle name="_토공_수량산출서_05.구조물공_03.관로공 8" xfId="44182"/>
    <cellStyle name="_토공_수량산출서_05.구조물공_관로공BOQ" xfId="9857"/>
    <cellStyle name="_토공_수량산출서_05.구조물공_관로공BOQ 2" xfId="44183"/>
    <cellStyle name="_토공_수량산출서_05.구조물공_관로공BOQ 3" xfId="44184"/>
    <cellStyle name="_토공_수량산출서_05.구조물공_관로공BOQ 4" xfId="44185"/>
    <cellStyle name="_토공_수량산출서_05.구조물공_관로공BOQ 5" xfId="44186"/>
    <cellStyle name="_토공_수량산출서_05.구조물공_관로공BOQ 6" xfId="44187"/>
    <cellStyle name="_토공_수량산출서_05.구조물공_관로공BOQ 7" xfId="44188"/>
    <cellStyle name="_토공_수량산출서_05.구조물공_관로공BOQ 8" xfId="44189"/>
    <cellStyle name="_토공_수량산출서_05.구조물공_관로수량집계" xfId="9858"/>
    <cellStyle name="_토공_수량산출서_05.구조물공_관로수량집계 2" xfId="44190"/>
    <cellStyle name="_토공_수량산출서_05.구조물공_관로수량집계 3" xfId="44191"/>
    <cellStyle name="_토공_수량산출서_05.구조물공_관로수량집계 4" xfId="44192"/>
    <cellStyle name="_토공_수량산출서_05.구조물공_관로수량집계 5" xfId="44193"/>
    <cellStyle name="_토공_수량산출서_05.구조물공_관로수량집계 6" xfId="44194"/>
    <cellStyle name="_토공_수량산출서_05.구조물공_관로수량집계 7" xfId="44195"/>
    <cellStyle name="_토공_수량산출서_05.구조물공_관로수량집계 8" xfId="44196"/>
    <cellStyle name="_토공_수량산출서_05.구조물공_내역적용수량" xfId="9859"/>
    <cellStyle name="_토공_수량산출서_05.구조물공_내역적용수량 2" xfId="44197"/>
    <cellStyle name="_토공_수량산출서_05.구조물공_내역적용수량 3" xfId="44198"/>
    <cellStyle name="_토공_수량산출서_05.구조물공_내역적용수량 4" xfId="44199"/>
    <cellStyle name="_토공_수량산출서_05.구조물공_내역적용수량 5" xfId="44200"/>
    <cellStyle name="_토공_수량산출서_05.구조물공_내역적용수량 6" xfId="44201"/>
    <cellStyle name="_토공_수량산출서_05.구조물공_내역적용수량 7" xfId="44202"/>
    <cellStyle name="_토공_수량산출서_05.구조물공_내역적용수량 8" xfId="44203"/>
    <cellStyle name="_토공_수량산출서_2-4.맨홀토공" xfId="9860"/>
    <cellStyle name="_토공_수량산출서_2-4.맨홀토공 2" xfId="9861"/>
    <cellStyle name="_토공_수량산출서_2-4.맨홀토공 3" xfId="44204"/>
    <cellStyle name="_토공_수량산출서_2-4.맨홀토공 4" xfId="44205"/>
    <cellStyle name="_토공_수량산출서_2-4.맨홀토공 5" xfId="44206"/>
    <cellStyle name="_토공_수량산출서_2-4.맨홀토공 6" xfId="44207"/>
    <cellStyle name="_토공_수량산출서_2-4.맨홀토공 7" xfId="44208"/>
    <cellStyle name="_토공_수량산출서_2-4.맨홀토공 8" xfId="44209"/>
    <cellStyle name="_토공_수량산출서_2-4.맨홀토공_00.배수설비공" xfId="9862"/>
    <cellStyle name="_토공_수량산출서_2-4.맨홀토공_00.배수설비공 2" xfId="44210"/>
    <cellStyle name="_토공_수량산출서_2-4.맨홀토공_00.배수설비공 3" xfId="44211"/>
    <cellStyle name="_토공_수량산출서_2-4.맨홀토공_00.배수설비공 4" xfId="44212"/>
    <cellStyle name="_토공_수량산출서_2-4.맨홀토공_00.배수설비공 5" xfId="44213"/>
    <cellStyle name="_토공_수량산출서_2-4.맨홀토공_00.배수설비공 6" xfId="44214"/>
    <cellStyle name="_토공_수량산출서_2-4.맨홀토공_00.배수설비공 7" xfId="44215"/>
    <cellStyle name="_토공_수량산출서_2-4.맨홀토공_00.배수설비공 8" xfId="44216"/>
    <cellStyle name="_토공_수량산출서_2-4.맨홀토공_013.관로공(일과)" xfId="9863"/>
    <cellStyle name="_토공_수량산출서_2-4.맨홀토공_013.관로공(일과) 2" xfId="44217"/>
    <cellStyle name="_토공_수량산출서_2-4.맨홀토공_013.관로공(일과) 3" xfId="44218"/>
    <cellStyle name="_토공_수량산출서_2-4.맨홀토공_013.관로공(일과) 4" xfId="44219"/>
    <cellStyle name="_토공_수량산출서_2-4.맨홀토공_013.관로공(일과) 5" xfId="44220"/>
    <cellStyle name="_토공_수량산출서_2-4.맨홀토공_013.관로공(일과) 6" xfId="44221"/>
    <cellStyle name="_토공_수량산출서_2-4.맨홀토공_013.관로공(일과) 7" xfId="44222"/>
    <cellStyle name="_토공_수량산출서_2-4.맨홀토공_013.관로공(일과) 8" xfId="44223"/>
    <cellStyle name="_토공_수량산출서_2-4.맨홀토공_013.관로공(화순)" xfId="9864"/>
    <cellStyle name="_토공_수량산출서_2-4.맨홀토공_013.관로공(화순) 2" xfId="44224"/>
    <cellStyle name="_토공_수량산출서_2-4.맨홀토공_013.관로공(화순) 3" xfId="44225"/>
    <cellStyle name="_토공_수량산출서_2-4.맨홀토공_013.관로공(화순) 4" xfId="44226"/>
    <cellStyle name="_토공_수량산출서_2-4.맨홀토공_013.관로공(화순) 5" xfId="44227"/>
    <cellStyle name="_토공_수량산출서_2-4.맨홀토공_013.관로공(화순) 6" xfId="44228"/>
    <cellStyle name="_토공_수량산출서_2-4.맨홀토공_013.관로공(화순) 7" xfId="44229"/>
    <cellStyle name="_토공_수량산출서_2-4.맨홀토공_013.관로공(화순) 8" xfId="44230"/>
    <cellStyle name="_토공_수량산출서_2-4.맨홀토공_02.토공" xfId="9865"/>
    <cellStyle name="_토공_수량산출서_2-4.맨홀토공_02.토공 2" xfId="44231"/>
    <cellStyle name="_토공_수량산출서_2-4.맨홀토공_02.토공 3" xfId="44232"/>
    <cellStyle name="_토공_수량산출서_2-4.맨홀토공_02.토공 4" xfId="44233"/>
    <cellStyle name="_토공_수량산출서_2-4.맨홀토공_02.토공 5" xfId="44234"/>
    <cellStyle name="_토공_수량산출서_2-4.맨홀토공_02.토공 6" xfId="44235"/>
    <cellStyle name="_토공_수량산출서_2-4.맨홀토공_02.토공 7" xfId="44236"/>
    <cellStyle name="_토공_수량산출서_2-4.맨홀토공_02.토공 8" xfId="44237"/>
    <cellStyle name="_토공_수량산출서_2-4.맨홀토공_03.관로공" xfId="9866"/>
    <cellStyle name="_토공_수량산출서_2-4.맨홀토공_03.관로공 2" xfId="44238"/>
    <cellStyle name="_토공_수량산출서_2-4.맨홀토공_03.관로공 3" xfId="44239"/>
    <cellStyle name="_토공_수량산출서_2-4.맨홀토공_03.관로공 4" xfId="44240"/>
    <cellStyle name="_토공_수량산출서_2-4.맨홀토공_03.관로공 5" xfId="44241"/>
    <cellStyle name="_토공_수량산출서_2-4.맨홀토공_03.관로공 6" xfId="44242"/>
    <cellStyle name="_토공_수량산출서_2-4.맨홀토공_03.관로공 7" xfId="44243"/>
    <cellStyle name="_토공_수량산출서_2-4.맨홀토공_03.관로공 8" xfId="44244"/>
    <cellStyle name="_토공_수량산출서_2-4.맨홀토공_관로공BOQ" xfId="9867"/>
    <cellStyle name="_토공_수량산출서_2-4.맨홀토공_관로공BOQ 2" xfId="44245"/>
    <cellStyle name="_토공_수량산출서_2-4.맨홀토공_관로공BOQ 3" xfId="44246"/>
    <cellStyle name="_토공_수량산출서_2-4.맨홀토공_관로공BOQ 4" xfId="44247"/>
    <cellStyle name="_토공_수량산출서_2-4.맨홀토공_관로공BOQ 5" xfId="44248"/>
    <cellStyle name="_토공_수량산출서_2-4.맨홀토공_관로공BOQ 6" xfId="44249"/>
    <cellStyle name="_토공_수량산출서_2-4.맨홀토공_관로공BOQ 7" xfId="44250"/>
    <cellStyle name="_토공_수량산출서_2-4.맨홀토공_관로공BOQ 8" xfId="44251"/>
    <cellStyle name="_토공_수량산출서_2-4.맨홀토공_관로수량집계" xfId="9868"/>
    <cellStyle name="_토공_수량산출서_2-4.맨홀토공_관로수량집계 2" xfId="44252"/>
    <cellStyle name="_토공_수량산출서_2-4.맨홀토공_관로수량집계 3" xfId="44253"/>
    <cellStyle name="_토공_수량산출서_2-4.맨홀토공_관로수량집계 4" xfId="44254"/>
    <cellStyle name="_토공_수량산출서_2-4.맨홀토공_관로수량집계 5" xfId="44255"/>
    <cellStyle name="_토공_수량산출서_2-4.맨홀토공_관로수량집계 6" xfId="44256"/>
    <cellStyle name="_토공_수량산출서_2-4.맨홀토공_관로수량집계 7" xfId="44257"/>
    <cellStyle name="_토공_수량산출서_2-4.맨홀토공_관로수량집계 8" xfId="44258"/>
    <cellStyle name="_토공_수량산출서_2-4.맨홀토공_내역적용수량" xfId="9869"/>
    <cellStyle name="_토공_수량산출서_2-4.맨홀토공_내역적용수량 2" xfId="44259"/>
    <cellStyle name="_토공_수량산출서_2-4.맨홀토공_내역적용수량 3" xfId="44260"/>
    <cellStyle name="_토공_수량산출서_2-4.맨홀토공_내역적용수량 4" xfId="44261"/>
    <cellStyle name="_토공_수량산출서_2-4.맨홀토공_내역적용수량 5" xfId="44262"/>
    <cellStyle name="_토공_수량산출서_2-4.맨홀토공_내역적용수량 6" xfId="44263"/>
    <cellStyle name="_토공_수량산출서_2-4.맨홀토공_내역적용수량 7" xfId="44264"/>
    <cellStyle name="_토공_수량산출서_2-4.맨홀토공_내역적용수량 8" xfId="44265"/>
    <cellStyle name="_토공_수량산출서_관로공BOQ" xfId="9870"/>
    <cellStyle name="_토공_수량산출서_관로공BOQ 2" xfId="44266"/>
    <cellStyle name="_토공_수량산출서_관로공BOQ 3" xfId="44267"/>
    <cellStyle name="_토공_수량산출서_관로공BOQ 4" xfId="44268"/>
    <cellStyle name="_토공_수량산출서_관로공BOQ 5" xfId="44269"/>
    <cellStyle name="_토공_수량산출서_관로공BOQ 6" xfId="44270"/>
    <cellStyle name="_토공_수량산출서_관로공BOQ 7" xfId="44271"/>
    <cellStyle name="_토공_수량산출서_관로공BOQ 8" xfId="44272"/>
    <cellStyle name="_토공_수량산출서_관로수량집계" xfId="9871"/>
    <cellStyle name="_토공_수량산출서_관로수량집계 2" xfId="44273"/>
    <cellStyle name="_토공_수량산출서_관로수량집계 3" xfId="44274"/>
    <cellStyle name="_토공_수량산출서_관로수량집계 4" xfId="44275"/>
    <cellStyle name="_토공_수량산출서_관로수량집계 5" xfId="44276"/>
    <cellStyle name="_토공_수량산출서_관로수량집계 6" xfId="44277"/>
    <cellStyle name="_토공_수량산출서_관로수량집계 7" xfId="44278"/>
    <cellStyle name="_토공_수량산출서_관로수량집계 8" xfId="44279"/>
    <cellStyle name="_토공_수량산출서_내역적용수량" xfId="9872"/>
    <cellStyle name="_토공_수량산출서_내역적용수량 2" xfId="44280"/>
    <cellStyle name="_토공_수량산출서_내역적용수량 3" xfId="44281"/>
    <cellStyle name="_토공_수량산출서_내역적용수량 4" xfId="44282"/>
    <cellStyle name="_토공_수량산출서_내역적용수량 5" xfId="44283"/>
    <cellStyle name="_토공_수량산출서_내역적용수량 6" xfId="44284"/>
    <cellStyle name="_토공_수량산출서_내역적용수량 7" xfId="44285"/>
    <cellStyle name="_토공_수량산출서_내역적용수량 8" xfId="44286"/>
    <cellStyle name="_토공_양등중보들농로포장" xfId="9873"/>
    <cellStyle name="_토공_양등중보들농로포장 2" xfId="9874"/>
    <cellStyle name="_토공_양등중보들농로포장 3" xfId="44287"/>
    <cellStyle name="_토공_양등중보들농로포장 4" xfId="44288"/>
    <cellStyle name="_토공_양등중보들농로포장 5" xfId="44289"/>
    <cellStyle name="_토공_양등중보들농로포장 6" xfId="44290"/>
    <cellStyle name="_토공_양등중보들농로포장 7" xfId="44291"/>
    <cellStyle name="_토공_양등중보들농로포장 8" xfId="44292"/>
    <cellStyle name="_토공_오대앞수량산출서(1공구)" xfId="9875"/>
    <cellStyle name="_토공_오대앞수량산출서(1공구) 2" xfId="9876"/>
    <cellStyle name="_토공_오대앞수량산출서(1공구) 3" xfId="44293"/>
    <cellStyle name="_토공_오대앞수량산출서(1공구) 4" xfId="44294"/>
    <cellStyle name="_토공_오대앞수량산출서(1공구) 5" xfId="44295"/>
    <cellStyle name="_토공_오대앞수량산출서(1공구) 6" xfId="44296"/>
    <cellStyle name="_토공_오대앞수량산출서(1공구) 7" xfId="44297"/>
    <cellStyle name="_토공_오대앞수량산출서(1공구) 8" xfId="44298"/>
    <cellStyle name="_토공_오대앞수량산출서(1공구)_00.배수설비공" xfId="9877"/>
    <cellStyle name="_토공_오대앞수량산출서(1공구)_00.배수설비공 2" xfId="44299"/>
    <cellStyle name="_토공_오대앞수량산출서(1공구)_00.배수설비공 3" xfId="44300"/>
    <cellStyle name="_토공_오대앞수량산출서(1공구)_00.배수설비공 4" xfId="44301"/>
    <cellStyle name="_토공_오대앞수량산출서(1공구)_00.배수설비공 5" xfId="44302"/>
    <cellStyle name="_토공_오대앞수량산출서(1공구)_00.배수설비공 6" xfId="44303"/>
    <cellStyle name="_토공_오대앞수량산출서(1공구)_00.배수설비공 7" xfId="44304"/>
    <cellStyle name="_토공_오대앞수량산출서(1공구)_00.배수설비공 8" xfId="44305"/>
    <cellStyle name="_토공_오대앞수량산출서(1공구)_013.관로공(일과)" xfId="9878"/>
    <cellStyle name="_토공_오대앞수량산출서(1공구)_013.관로공(일과) 2" xfId="44306"/>
    <cellStyle name="_토공_오대앞수량산출서(1공구)_013.관로공(일과) 3" xfId="44307"/>
    <cellStyle name="_토공_오대앞수량산출서(1공구)_013.관로공(일과) 4" xfId="44308"/>
    <cellStyle name="_토공_오대앞수량산출서(1공구)_013.관로공(일과) 5" xfId="44309"/>
    <cellStyle name="_토공_오대앞수량산출서(1공구)_013.관로공(일과) 6" xfId="44310"/>
    <cellStyle name="_토공_오대앞수량산출서(1공구)_013.관로공(일과) 7" xfId="44311"/>
    <cellStyle name="_토공_오대앞수량산출서(1공구)_013.관로공(일과) 8" xfId="44312"/>
    <cellStyle name="_토공_오대앞수량산출서(1공구)_013.관로공(화순)" xfId="9879"/>
    <cellStyle name="_토공_오대앞수량산출서(1공구)_013.관로공(화순) 2" xfId="44313"/>
    <cellStyle name="_토공_오대앞수량산출서(1공구)_013.관로공(화순) 3" xfId="44314"/>
    <cellStyle name="_토공_오대앞수량산출서(1공구)_013.관로공(화순) 4" xfId="44315"/>
    <cellStyle name="_토공_오대앞수량산출서(1공구)_013.관로공(화순) 5" xfId="44316"/>
    <cellStyle name="_토공_오대앞수량산출서(1공구)_013.관로공(화순) 6" xfId="44317"/>
    <cellStyle name="_토공_오대앞수량산출서(1공구)_013.관로공(화순) 7" xfId="44318"/>
    <cellStyle name="_토공_오대앞수량산출서(1공구)_013.관로공(화순) 8" xfId="44319"/>
    <cellStyle name="_토공_오대앞수량산출서(1공구)_02.토공" xfId="9880"/>
    <cellStyle name="_토공_오대앞수량산출서(1공구)_02.토공 2" xfId="44320"/>
    <cellStyle name="_토공_오대앞수량산출서(1공구)_02.토공 3" xfId="44321"/>
    <cellStyle name="_토공_오대앞수량산출서(1공구)_02.토공 4" xfId="44322"/>
    <cellStyle name="_토공_오대앞수량산출서(1공구)_02.토공 5" xfId="44323"/>
    <cellStyle name="_토공_오대앞수량산출서(1공구)_02.토공 6" xfId="44324"/>
    <cellStyle name="_토공_오대앞수량산출서(1공구)_02.토공 7" xfId="44325"/>
    <cellStyle name="_토공_오대앞수량산출서(1공구)_02.토공 8" xfId="44326"/>
    <cellStyle name="_토공_오대앞수량산출서(1공구)_03.관로공" xfId="9881"/>
    <cellStyle name="_토공_오대앞수량산출서(1공구)_03.관로공 2" xfId="44327"/>
    <cellStyle name="_토공_오대앞수량산출서(1공구)_03.관로공 3" xfId="44328"/>
    <cellStyle name="_토공_오대앞수량산출서(1공구)_03.관로공 4" xfId="44329"/>
    <cellStyle name="_토공_오대앞수량산출서(1공구)_03.관로공 5" xfId="44330"/>
    <cellStyle name="_토공_오대앞수량산출서(1공구)_03.관로공 6" xfId="44331"/>
    <cellStyle name="_토공_오대앞수량산출서(1공구)_03.관로공 7" xfId="44332"/>
    <cellStyle name="_토공_오대앞수량산출서(1공구)_03.관로공 8" xfId="44333"/>
    <cellStyle name="_토공_오대앞수량산출서(1공구)_05.구조물공" xfId="9882"/>
    <cellStyle name="_토공_오대앞수량산출서(1공구)_05.구조물공 2" xfId="9883"/>
    <cellStyle name="_토공_오대앞수량산출서(1공구)_05.구조물공 3" xfId="44334"/>
    <cellStyle name="_토공_오대앞수량산출서(1공구)_05.구조물공 4" xfId="44335"/>
    <cellStyle name="_토공_오대앞수량산출서(1공구)_05.구조물공 5" xfId="44336"/>
    <cellStyle name="_토공_오대앞수량산출서(1공구)_05.구조물공 6" xfId="44337"/>
    <cellStyle name="_토공_오대앞수량산출서(1공구)_05.구조물공 7" xfId="44338"/>
    <cellStyle name="_토공_오대앞수량산출서(1공구)_05.구조물공 8" xfId="44339"/>
    <cellStyle name="_토공_오대앞수량산출서(1공구)_05.구조물공_00.배수설비공" xfId="9884"/>
    <cellStyle name="_토공_오대앞수량산출서(1공구)_05.구조물공_00.배수설비공 2" xfId="44340"/>
    <cellStyle name="_토공_오대앞수량산출서(1공구)_05.구조물공_00.배수설비공 3" xfId="44341"/>
    <cellStyle name="_토공_오대앞수량산출서(1공구)_05.구조물공_00.배수설비공 4" xfId="44342"/>
    <cellStyle name="_토공_오대앞수량산출서(1공구)_05.구조물공_00.배수설비공 5" xfId="44343"/>
    <cellStyle name="_토공_오대앞수량산출서(1공구)_05.구조물공_00.배수설비공 6" xfId="44344"/>
    <cellStyle name="_토공_오대앞수량산출서(1공구)_05.구조물공_00.배수설비공 7" xfId="44345"/>
    <cellStyle name="_토공_오대앞수량산출서(1공구)_05.구조물공_00.배수설비공 8" xfId="44346"/>
    <cellStyle name="_토공_오대앞수량산출서(1공구)_05.구조물공_013.관로공(일과)" xfId="9885"/>
    <cellStyle name="_토공_오대앞수량산출서(1공구)_05.구조물공_013.관로공(일과) 2" xfId="44347"/>
    <cellStyle name="_토공_오대앞수량산출서(1공구)_05.구조물공_013.관로공(일과) 3" xfId="44348"/>
    <cellStyle name="_토공_오대앞수량산출서(1공구)_05.구조물공_013.관로공(일과) 4" xfId="44349"/>
    <cellStyle name="_토공_오대앞수량산출서(1공구)_05.구조물공_013.관로공(일과) 5" xfId="44350"/>
    <cellStyle name="_토공_오대앞수량산출서(1공구)_05.구조물공_013.관로공(일과) 6" xfId="44351"/>
    <cellStyle name="_토공_오대앞수량산출서(1공구)_05.구조물공_013.관로공(일과) 7" xfId="44352"/>
    <cellStyle name="_토공_오대앞수량산출서(1공구)_05.구조물공_013.관로공(일과) 8" xfId="44353"/>
    <cellStyle name="_토공_오대앞수량산출서(1공구)_05.구조물공_013.관로공(화순)" xfId="9886"/>
    <cellStyle name="_토공_오대앞수량산출서(1공구)_05.구조물공_013.관로공(화순) 2" xfId="44354"/>
    <cellStyle name="_토공_오대앞수량산출서(1공구)_05.구조물공_013.관로공(화순) 3" xfId="44355"/>
    <cellStyle name="_토공_오대앞수량산출서(1공구)_05.구조물공_013.관로공(화순) 4" xfId="44356"/>
    <cellStyle name="_토공_오대앞수량산출서(1공구)_05.구조물공_013.관로공(화순) 5" xfId="44357"/>
    <cellStyle name="_토공_오대앞수량산출서(1공구)_05.구조물공_013.관로공(화순) 6" xfId="44358"/>
    <cellStyle name="_토공_오대앞수량산출서(1공구)_05.구조물공_013.관로공(화순) 7" xfId="44359"/>
    <cellStyle name="_토공_오대앞수량산출서(1공구)_05.구조물공_013.관로공(화순) 8" xfId="44360"/>
    <cellStyle name="_토공_오대앞수량산출서(1공구)_05.구조물공_02.토공" xfId="9887"/>
    <cellStyle name="_토공_오대앞수량산출서(1공구)_05.구조물공_02.토공 2" xfId="44361"/>
    <cellStyle name="_토공_오대앞수량산출서(1공구)_05.구조물공_02.토공 3" xfId="44362"/>
    <cellStyle name="_토공_오대앞수량산출서(1공구)_05.구조물공_02.토공 4" xfId="44363"/>
    <cellStyle name="_토공_오대앞수량산출서(1공구)_05.구조물공_02.토공 5" xfId="44364"/>
    <cellStyle name="_토공_오대앞수량산출서(1공구)_05.구조물공_02.토공 6" xfId="44365"/>
    <cellStyle name="_토공_오대앞수량산출서(1공구)_05.구조물공_02.토공 7" xfId="44366"/>
    <cellStyle name="_토공_오대앞수량산출서(1공구)_05.구조물공_02.토공 8" xfId="44367"/>
    <cellStyle name="_토공_오대앞수량산출서(1공구)_05.구조물공_03.관로공" xfId="9888"/>
    <cellStyle name="_토공_오대앞수량산출서(1공구)_05.구조물공_03.관로공 2" xfId="44368"/>
    <cellStyle name="_토공_오대앞수량산출서(1공구)_05.구조물공_03.관로공 3" xfId="44369"/>
    <cellStyle name="_토공_오대앞수량산출서(1공구)_05.구조물공_03.관로공 4" xfId="44370"/>
    <cellStyle name="_토공_오대앞수량산출서(1공구)_05.구조물공_03.관로공 5" xfId="44371"/>
    <cellStyle name="_토공_오대앞수량산출서(1공구)_05.구조물공_03.관로공 6" xfId="44372"/>
    <cellStyle name="_토공_오대앞수량산출서(1공구)_05.구조물공_03.관로공 7" xfId="44373"/>
    <cellStyle name="_토공_오대앞수량산출서(1공구)_05.구조물공_03.관로공 8" xfId="44374"/>
    <cellStyle name="_토공_오대앞수량산출서(1공구)_05.구조물공_관로공BOQ" xfId="9889"/>
    <cellStyle name="_토공_오대앞수량산출서(1공구)_05.구조물공_관로공BOQ 2" xfId="44375"/>
    <cellStyle name="_토공_오대앞수량산출서(1공구)_05.구조물공_관로공BOQ 3" xfId="44376"/>
    <cellStyle name="_토공_오대앞수량산출서(1공구)_05.구조물공_관로공BOQ 4" xfId="44377"/>
    <cellStyle name="_토공_오대앞수량산출서(1공구)_05.구조물공_관로공BOQ 5" xfId="44378"/>
    <cellStyle name="_토공_오대앞수량산출서(1공구)_05.구조물공_관로공BOQ 6" xfId="44379"/>
    <cellStyle name="_토공_오대앞수량산출서(1공구)_05.구조물공_관로공BOQ 7" xfId="44380"/>
    <cellStyle name="_토공_오대앞수량산출서(1공구)_05.구조물공_관로공BOQ 8" xfId="44381"/>
    <cellStyle name="_토공_오대앞수량산출서(1공구)_05.구조물공_관로수량집계" xfId="9890"/>
    <cellStyle name="_토공_오대앞수량산출서(1공구)_05.구조물공_관로수량집계 2" xfId="44382"/>
    <cellStyle name="_토공_오대앞수량산출서(1공구)_05.구조물공_관로수량집계 3" xfId="44383"/>
    <cellStyle name="_토공_오대앞수량산출서(1공구)_05.구조물공_관로수량집계 4" xfId="44384"/>
    <cellStyle name="_토공_오대앞수량산출서(1공구)_05.구조물공_관로수량집계 5" xfId="44385"/>
    <cellStyle name="_토공_오대앞수량산출서(1공구)_05.구조물공_관로수량집계 6" xfId="44386"/>
    <cellStyle name="_토공_오대앞수량산출서(1공구)_05.구조물공_관로수량집계 7" xfId="44387"/>
    <cellStyle name="_토공_오대앞수량산출서(1공구)_05.구조물공_관로수량집계 8" xfId="44388"/>
    <cellStyle name="_토공_오대앞수량산출서(1공구)_05.구조물공_내역적용수량" xfId="9891"/>
    <cellStyle name="_토공_오대앞수량산출서(1공구)_05.구조물공_내역적용수량 2" xfId="44389"/>
    <cellStyle name="_토공_오대앞수량산출서(1공구)_05.구조물공_내역적용수량 3" xfId="44390"/>
    <cellStyle name="_토공_오대앞수량산출서(1공구)_05.구조물공_내역적용수량 4" xfId="44391"/>
    <cellStyle name="_토공_오대앞수량산출서(1공구)_05.구조물공_내역적용수량 5" xfId="44392"/>
    <cellStyle name="_토공_오대앞수량산출서(1공구)_05.구조물공_내역적용수량 6" xfId="44393"/>
    <cellStyle name="_토공_오대앞수량산출서(1공구)_05.구조물공_내역적용수량 7" xfId="44394"/>
    <cellStyle name="_토공_오대앞수량산출서(1공구)_05.구조물공_내역적용수량 8" xfId="44395"/>
    <cellStyle name="_토공_오대앞수량산출서(1공구)_2-4.맨홀토공" xfId="9892"/>
    <cellStyle name="_토공_오대앞수량산출서(1공구)_2-4.맨홀토공 2" xfId="9893"/>
    <cellStyle name="_토공_오대앞수량산출서(1공구)_2-4.맨홀토공 3" xfId="44396"/>
    <cellStyle name="_토공_오대앞수량산출서(1공구)_2-4.맨홀토공 4" xfId="44397"/>
    <cellStyle name="_토공_오대앞수량산출서(1공구)_2-4.맨홀토공 5" xfId="44398"/>
    <cellStyle name="_토공_오대앞수량산출서(1공구)_2-4.맨홀토공 6" xfId="44399"/>
    <cellStyle name="_토공_오대앞수량산출서(1공구)_2-4.맨홀토공 7" xfId="44400"/>
    <cellStyle name="_토공_오대앞수량산출서(1공구)_2-4.맨홀토공 8" xfId="44401"/>
    <cellStyle name="_토공_오대앞수량산출서(1공구)_2-4.맨홀토공_00.배수설비공" xfId="9894"/>
    <cellStyle name="_토공_오대앞수량산출서(1공구)_2-4.맨홀토공_00.배수설비공 2" xfId="44402"/>
    <cellStyle name="_토공_오대앞수량산출서(1공구)_2-4.맨홀토공_00.배수설비공 3" xfId="44403"/>
    <cellStyle name="_토공_오대앞수량산출서(1공구)_2-4.맨홀토공_00.배수설비공 4" xfId="44404"/>
    <cellStyle name="_토공_오대앞수량산출서(1공구)_2-4.맨홀토공_00.배수설비공 5" xfId="44405"/>
    <cellStyle name="_토공_오대앞수량산출서(1공구)_2-4.맨홀토공_00.배수설비공 6" xfId="44406"/>
    <cellStyle name="_토공_오대앞수량산출서(1공구)_2-4.맨홀토공_00.배수설비공 7" xfId="44407"/>
    <cellStyle name="_토공_오대앞수량산출서(1공구)_2-4.맨홀토공_00.배수설비공 8" xfId="44408"/>
    <cellStyle name="_토공_오대앞수량산출서(1공구)_2-4.맨홀토공_013.관로공(일과)" xfId="9895"/>
    <cellStyle name="_토공_오대앞수량산출서(1공구)_2-4.맨홀토공_013.관로공(일과) 2" xfId="44409"/>
    <cellStyle name="_토공_오대앞수량산출서(1공구)_2-4.맨홀토공_013.관로공(일과) 3" xfId="44410"/>
    <cellStyle name="_토공_오대앞수량산출서(1공구)_2-4.맨홀토공_013.관로공(일과) 4" xfId="44411"/>
    <cellStyle name="_토공_오대앞수량산출서(1공구)_2-4.맨홀토공_013.관로공(일과) 5" xfId="44412"/>
    <cellStyle name="_토공_오대앞수량산출서(1공구)_2-4.맨홀토공_013.관로공(일과) 6" xfId="44413"/>
    <cellStyle name="_토공_오대앞수량산출서(1공구)_2-4.맨홀토공_013.관로공(일과) 7" xfId="44414"/>
    <cellStyle name="_토공_오대앞수량산출서(1공구)_2-4.맨홀토공_013.관로공(일과) 8" xfId="44415"/>
    <cellStyle name="_토공_오대앞수량산출서(1공구)_2-4.맨홀토공_013.관로공(화순)" xfId="9896"/>
    <cellStyle name="_토공_오대앞수량산출서(1공구)_2-4.맨홀토공_013.관로공(화순) 2" xfId="44416"/>
    <cellStyle name="_토공_오대앞수량산출서(1공구)_2-4.맨홀토공_013.관로공(화순) 3" xfId="44417"/>
    <cellStyle name="_토공_오대앞수량산출서(1공구)_2-4.맨홀토공_013.관로공(화순) 4" xfId="44418"/>
    <cellStyle name="_토공_오대앞수량산출서(1공구)_2-4.맨홀토공_013.관로공(화순) 5" xfId="44419"/>
    <cellStyle name="_토공_오대앞수량산출서(1공구)_2-4.맨홀토공_013.관로공(화순) 6" xfId="44420"/>
    <cellStyle name="_토공_오대앞수량산출서(1공구)_2-4.맨홀토공_013.관로공(화순) 7" xfId="44421"/>
    <cellStyle name="_토공_오대앞수량산출서(1공구)_2-4.맨홀토공_013.관로공(화순) 8" xfId="44422"/>
    <cellStyle name="_토공_오대앞수량산출서(1공구)_2-4.맨홀토공_02.토공" xfId="9897"/>
    <cellStyle name="_토공_오대앞수량산출서(1공구)_2-4.맨홀토공_02.토공 2" xfId="44423"/>
    <cellStyle name="_토공_오대앞수량산출서(1공구)_2-4.맨홀토공_02.토공 3" xfId="44424"/>
    <cellStyle name="_토공_오대앞수량산출서(1공구)_2-4.맨홀토공_02.토공 4" xfId="44425"/>
    <cellStyle name="_토공_오대앞수량산출서(1공구)_2-4.맨홀토공_02.토공 5" xfId="44426"/>
    <cellStyle name="_토공_오대앞수량산출서(1공구)_2-4.맨홀토공_02.토공 6" xfId="44427"/>
    <cellStyle name="_토공_오대앞수량산출서(1공구)_2-4.맨홀토공_02.토공 7" xfId="44428"/>
    <cellStyle name="_토공_오대앞수량산출서(1공구)_2-4.맨홀토공_02.토공 8" xfId="44429"/>
    <cellStyle name="_토공_오대앞수량산출서(1공구)_2-4.맨홀토공_03.관로공" xfId="9898"/>
    <cellStyle name="_토공_오대앞수량산출서(1공구)_2-4.맨홀토공_03.관로공 2" xfId="44430"/>
    <cellStyle name="_토공_오대앞수량산출서(1공구)_2-4.맨홀토공_03.관로공 3" xfId="44431"/>
    <cellStyle name="_토공_오대앞수량산출서(1공구)_2-4.맨홀토공_03.관로공 4" xfId="44432"/>
    <cellStyle name="_토공_오대앞수량산출서(1공구)_2-4.맨홀토공_03.관로공 5" xfId="44433"/>
    <cellStyle name="_토공_오대앞수량산출서(1공구)_2-4.맨홀토공_03.관로공 6" xfId="44434"/>
    <cellStyle name="_토공_오대앞수량산출서(1공구)_2-4.맨홀토공_03.관로공 7" xfId="44435"/>
    <cellStyle name="_토공_오대앞수량산출서(1공구)_2-4.맨홀토공_03.관로공 8" xfId="44436"/>
    <cellStyle name="_토공_오대앞수량산출서(1공구)_2-4.맨홀토공_관로공BOQ" xfId="9899"/>
    <cellStyle name="_토공_오대앞수량산출서(1공구)_2-4.맨홀토공_관로공BOQ 2" xfId="44437"/>
    <cellStyle name="_토공_오대앞수량산출서(1공구)_2-4.맨홀토공_관로공BOQ 3" xfId="44438"/>
    <cellStyle name="_토공_오대앞수량산출서(1공구)_2-4.맨홀토공_관로공BOQ 4" xfId="44439"/>
    <cellStyle name="_토공_오대앞수량산출서(1공구)_2-4.맨홀토공_관로공BOQ 5" xfId="44440"/>
    <cellStyle name="_토공_오대앞수량산출서(1공구)_2-4.맨홀토공_관로공BOQ 6" xfId="44441"/>
    <cellStyle name="_토공_오대앞수량산출서(1공구)_2-4.맨홀토공_관로공BOQ 7" xfId="44442"/>
    <cellStyle name="_토공_오대앞수량산출서(1공구)_2-4.맨홀토공_관로공BOQ 8" xfId="44443"/>
    <cellStyle name="_토공_오대앞수량산출서(1공구)_2-4.맨홀토공_관로수량집계" xfId="9900"/>
    <cellStyle name="_토공_오대앞수량산출서(1공구)_2-4.맨홀토공_관로수량집계 2" xfId="44444"/>
    <cellStyle name="_토공_오대앞수량산출서(1공구)_2-4.맨홀토공_관로수량집계 3" xfId="44445"/>
    <cellStyle name="_토공_오대앞수량산출서(1공구)_2-4.맨홀토공_관로수량집계 4" xfId="44446"/>
    <cellStyle name="_토공_오대앞수량산출서(1공구)_2-4.맨홀토공_관로수량집계 5" xfId="44447"/>
    <cellStyle name="_토공_오대앞수량산출서(1공구)_2-4.맨홀토공_관로수량집계 6" xfId="44448"/>
    <cellStyle name="_토공_오대앞수량산출서(1공구)_2-4.맨홀토공_관로수량집계 7" xfId="44449"/>
    <cellStyle name="_토공_오대앞수량산출서(1공구)_2-4.맨홀토공_관로수량집계 8" xfId="44450"/>
    <cellStyle name="_토공_오대앞수량산출서(1공구)_2-4.맨홀토공_내역적용수량" xfId="9901"/>
    <cellStyle name="_토공_오대앞수량산출서(1공구)_2-4.맨홀토공_내역적용수량 2" xfId="44451"/>
    <cellStyle name="_토공_오대앞수량산출서(1공구)_2-4.맨홀토공_내역적용수량 3" xfId="44452"/>
    <cellStyle name="_토공_오대앞수량산출서(1공구)_2-4.맨홀토공_내역적용수량 4" xfId="44453"/>
    <cellStyle name="_토공_오대앞수량산출서(1공구)_2-4.맨홀토공_내역적용수량 5" xfId="44454"/>
    <cellStyle name="_토공_오대앞수량산출서(1공구)_2-4.맨홀토공_내역적용수량 6" xfId="44455"/>
    <cellStyle name="_토공_오대앞수량산출서(1공구)_2-4.맨홀토공_내역적용수량 7" xfId="44456"/>
    <cellStyle name="_토공_오대앞수량산출서(1공구)_2-4.맨홀토공_내역적용수량 8" xfId="44457"/>
    <cellStyle name="_토공_오대앞수량산출서(1공구)_관로공BOQ" xfId="9902"/>
    <cellStyle name="_토공_오대앞수량산출서(1공구)_관로공BOQ 2" xfId="44458"/>
    <cellStyle name="_토공_오대앞수량산출서(1공구)_관로공BOQ 3" xfId="44459"/>
    <cellStyle name="_토공_오대앞수량산출서(1공구)_관로공BOQ 4" xfId="44460"/>
    <cellStyle name="_토공_오대앞수량산출서(1공구)_관로공BOQ 5" xfId="44461"/>
    <cellStyle name="_토공_오대앞수량산출서(1공구)_관로공BOQ 6" xfId="44462"/>
    <cellStyle name="_토공_오대앞수량산출서(1공구)_관로공BOQ 7" xfId="44463"/>
    <cellStyle name="_토공_오대앞수량산출서(1공구)_관로공BOQ 8" xfId="44464"/>
    <cellStyle name="_토공_오대앞수량산출서(1공구)_관로수량집계" xfId="9903"/>
    <cellStyle name="_토공_오대앞수량산출서(1공구)_관로수량집계 2" xfId="44465"/>
    <cellStyle name="_토공_오대앞수량산출서(1공구)_관로수량집계 3" xfId="44466"/>
    <cellStyle name="_토공_오대앞수량산출서(1공구)_관로수량집계 4" xfId="44467"/>
    <cellStyle name="_토공_오대앞수량산출서(1공구)_관로수량집계 5" xfId="44468"/>
    <cellStyle name="_토공_오대앞수량산출서(1공구)_관로수량집계 6" xfId="44469"/>
    <cellStyle name="_토공_오대앞수량산출서(1공구)_관로수량집계 7" xfId="44470"/>
    <cellStyle name="_토공_오대앞수량산출서(1공구)_관로수량집계 8" xfId="44471"/>
    <cellStyle name="_토공_오대앞수량산출서(1공구)_내역적용수량" xfId="9904"/>
    <cellStyle name="_토공_오대앞수량산출서(1공구)_내역적용수량 2" xfId="44472"/>
    <cellStyle name="_토공_오대앞수량산출서(1공구)_내역적용수량 3" xfId="44473"/>
    <cellStyle name="_토공_오대앞수량산출서(1공구)_내역적용수량 4" xfId="44474"/>
    <cellStyle name="_토공_오대앞수량산출서(1공구)_내역적용수량 5" xfId="44475"/>
    <cellStyle name="_토공_오대앞수량산출서(1공구)_내역적용수량 6" xfId="44476"/>
    <cellStyle name="_토공_오대앞수량산출서(1공구)_내역적용수량 7" xfId="44477"/>
    <cellStyle name="_토공_오대앞수량산출서(1공구)_내역적용수량 8" xfId="44478"/>
    <cellStyle name="_토공_오수본관수량산출(가담2)" xfId="9905"/>
    <cellStyle name="_토공_오수본관수량산출(가담2)_006_부대공(1BL)2" xfId="9906"/>
    <cellStyle name="_토공_우수3_관부설공●" xfId="44479"/>
    <cellStyle name="_토공_우수3_관부설공●_03-관부설공" xfId="44480"/>
    <cellStyle name="_토공_운반비" xfId="9907"/>
    <cellStyle name="_토공_운반비_총괄자재" xfId="9908"/>
    <cellStyle name="_토공_웅촌앵미들수량(최종)" xfId="9909"/>
    <cellStyle name="_토공_웅촌앵미들수량(최종) 2" xfId="9910"/>
    <cellStyle name="_토공_웅촌앵미들수량(최종) 3" xfId="44481"/>
    <cellStyle name="_토공_웅촌앵미들수량(최종) 4" xfId="44482"/>
    <cellStyle name="_토공_웅촌앵미들수량(최종) 5" xfId="44483"/>
    <cellStyle name="_토공_웅촌앵미들수량(최종) 6" xfId="44484"/>
    <cellStyle name="_토공_웅촌앵미들수량(최종) 7" xfId="44485"/>
    <cellStyle name="_토공_웅촌앵미들수량(최종) 8" xfId="44486"/>
    <cellStyle name="_토공_웅촌앵미들수량(최종)_00.배수설비공" xfId="9911"/>
    <cellStyle name="_토공_웅촌앵미들수량(최종)_00.배수설비공 2" xfId="44487"/>
    <cellStyle name="_토공_웅촌앵미들수량(최종)_00.배수설비공 3" xfId="44488"/>
    <cellStyle name="_토공_웅촌앵미들수량(최종)_00.배수설비공 4" xfId="44489"/>
    <cellStyle name="_토공_웅촌앵미들수량(최종)_00.배수설비공 5" xfId="44490"/>
    <cellStyle name="_토공_웅촌앵미들수량(최종)_00.배수설비공 6" xfId="44491"/>
    <cellStyle name="_토공_웅촌앵미들수량(최종)_00.배수설비공 7" xfId="44492"/>
    <cellStyle name="_토공_웅촌앵미들수량(최종)_00.배수설비공 8" xfId="44493"/>
    <cellStyle name="_토공_웅촌앵미들수량(최종)_013.관로공(일과)" xfId="9912"/>
    <cellStyle name="_토공_웅촌앵미들수량(최종)_013.관로공(일과) 2" xfId="44494"/>
    <cellStyle name="_토공_웅촌앵미들수량(최종)_013.관로공(일과) 3" xfId="44495"/>
    <cellStyle name="_토공_웅촌앵미들수량(최종)_013.관로공(일과) 4" xfId="44496"/>
    <cellStyle name="_토공_웅촌앵미들수량(최종)_013.관로공(일과) 5" xfId="44497"/>
    <cellStyle name="_토공_웅촌앵미들수량(최종)_013.관로공(일과) 6" xfId="44498"/>
    <cellStyle name="_토공_웅촌앵미들수량(최종)_013.관로공(일과) 7" xfId="44499"/>
    <cellStyle name="_토공_웅촌앵미들수량(최종)_013.관로공(일과) 8" xfId="44500"/>
    <cellStyle name="_토공_웅촌앵미들수량(최종)_013.관로공(화순)" xfId="9913"/>
    <cellStyle name="_토공_웅촌앵미들수량(최종)_013.관로공(화순) 2" xfId="44501"/>
    <cellStyle name="_토공_웅촌앵미들수량(최종)_013.관로공(화순) 3" xfId="44502"/>
    <cellStyle name="_토공_웅촌앵미들수량(최종)_013.관로공(화순) 4" xfId="44503"/>
    <cellStyle name="_토공_웅촌앵미들수량(최종)_013.관로공(화순) 5" xfId="44504"/>
    <cellStyle name="_토공_웅촌앵미들수량(최종)_013.관로공(화순) 6" xfId="44505"/>
    <cellStyle name="_토공_웅촌앵미들수량(최종)_013.관로공(화순) 7" xfId="44506"/>
    <cellStyle name="_토공_웅촌앵미들수량(최종)_013.관로공(화순) 8" xfId="44507"/>
    <cellStyle name="_토공_웅촌앵미들수량(최종)_02.토공" xfId="9914"/>
    <cellStyle name="_토공_웅촌앵미들수량(최종)_02.토공 2" xfId="44508"/>
    <cellStyle name="_토공_웅촌앵미들수량(최종)_02.토공 3" xfId="44509"/>
    <cellStyle name="_토공_웅촌앵미들수량(최종)_02.토공 4" xfId="44510"/>
    <cellStyle name="_토공_웅촌앵미들수량(최종)_02.토공 5" xfId="44511"/>
    <cellStyle name="_토공_웅촌앵미들수량(최종)_02.토공 6" xfId="44512"/>
    <cellStyle name="_토공_웅촌앵미들수량(최종)_02.토공 7" xfId="44513"/>
    <cellStyle name="_토공_웅촌앵미들수량(최종)_02.토공 8" xfId="44514"/>
    <cellStyle name="_토공_웅촌앵미들수량(최종)_03.관로공" xfId="9915"/>
    <cellStyle name="_토공_웅촌앵미들수량(최종)_03.관로공 2" xfId="44515"/>
    <cellStyle name="_토공_웅촌앵미들수량(최종)_03.관로공 3" xfId="44516"/>
    <cellStyle name="_토공_웅촌앵미들수량(최종)_03.관로공 4" xfId="44517"/>
    <cellStyle name="_토공_웅촌앵미들수량(최종)_03.관로공 5" xfId="44518"/>
    <cellStyle name="_토공_웅촌앵미들수량(최종)_03.관로공 6" xfId="44519"/>
    <cellStyle name="_토공_웅촌앵미들수량(최종)_03.관로공 7" xfId="44520"/>
    <cellStyle name="_토공_웅촌앵미들수량(최종)_03.관로공 8" xfId="44521"/>
    <cellStyle name="_토공_웅촌앵미들수량(최종)_05.구조물공" xfId="9916"/>
    <cellStyle name="_토공_웅촌앵미들수량(최종)_05.구조물공 2" xfId="9917"/>
    <cellStyle name="_토공_웅촌앵미들수량(최종)_05.구조물공 3" xfId="44522"/>
    <cellStyle name="_토공_웅촌앵미들수량(최종)_05.구조물공 4" xfId="44523"/>
    <cellStyle name="_토공_웅촌앵미들수량(최종)_05.구조물공 5" xfId="44524"/>
    <cellStyle name="_토공_웅촌앵미들수량(최종)_05.구조물공 6" xfId="44525"/>
    <cellStyle name="_토공_웅촌앵미들수량(최종)_05.구조물공 7" xfId="44526"/>
    <cellStyle name="_토공_웅촌앵미들수량(최종)_05.구조물공 8" xfId="44527"/>
    <cellStyle name="_토공_웅촌앵미들수량(최종)_05.구조물공_00.배수설비공" xfId="9918"/>
    <cellStyle name="_토공_웅촌앵미들수량(최종)_05.구조물공_00.배수설비공 2" xfId="44528"/>
    <cellStyle name="_토공_웅촌앵미들수량(최종)_05.구조물공_00.배수설비공 3" xfId="44529"/>
    <cellStyle name="_토공_웅촌앵미들수량(최종)_05.구조물공_00.배수설비공 4" xfId="44530"/>
    <cellStyle name="_토공_웅촌앵미들수량(최종)_05.구조물공_00.배수설비공 5" xfId="44531"/>
    <cellStyle name="_토공_웅촌앵미들수량(최종)_05.구조물공_00.배수설비공 6" xfId="44532"/>
    <cellStyle name="_토공_웅촌앵미들수량(최종)_05.구조물공_00.배수설비공 7" xfId="44533"/>
    <cellStyle name="_토공_웅촌앵미들수량(최종)_05.구조물공_00.배수설비공 8" xfId="44534"/>
    <cellStyle name="_토공_웅촌앵미들수량(최종)_05.구조물공_013.관로공(일과)" xfId="9919"/>
    <cellStyle name="_토공_웅촌앵미들수량(최종)_05.구조물공_013.관로공(일과) 2" xfId="44535"/>
    <cellStyle name="_토공_웅촌앵미들수량(최종)_05.구조물공_013.관로공(일과) 3" xfId="44536"/>
    <cellStyle name="_토공_웅촌앵미들수량(최종)_05.구조물공_013.관로공(일과) 4" xfId="44537"/>
    <cellStyle name="_토공_웅촌앵미들수량(최종)_05.구조물공_013.관로공(일과) 5" xfId="44538"/>
    <cellStyle name="_토공_웅촌앵미들수량(최종)_05.구조물공_013.관로공(일과) 6" xfId="44539"/>
    <cellStyle name="_토공_웅촌앵미들수량(최종)_05.구조물공_013.관로공(일과) 7" xfId="44540"/>
    <cellStyle name="_토공_웅촌앵미들수량(최종)_05.구조물공_013.관로공(일과) 8" xfId="44541"/>
    <cellStyle name="_토공_웅촌앵미들수량(최종)_05.구조물공_013.관로공(화순)" xfId="9920"/>
    <cellStyle name="_토공_웅촌앵미들수량(최종)_05.구조물공_013.관로공(화순) 2" xfId="44542"/>
    <cellStyle name="_토공_웅촌앵미들수량(최종)_05.구조물공_013.관로공(화순) 3" xfId="44543"/>
    <cellStyle name="_토공_웅촌앵미들수량(최종)_05.구조물공_013.관로공(화순) 4" xfId="44544"/>
    <cellStyle name="_토공_웅촌앵미들수량(최종)_05.구조물공_013.관로공(화순) 5" xfId="44545"/>
    <cellStyle name="_토공_웅촌앵미들수량(최종)_05.구조물공_013.관로공(화순) 6" xfId="44546"/>
    <cellStyle name="_토공_웅촌앵미들수량(최종)_05.구조물공_013.관로공(화순) 7" xfId="44547"/>
    <cellStyle name="_토공_웅촌앵미들수량(최종)_05.구조물공_013.관로공(화순) 8" xfId="44548"/>
    <cellStyle name="_토공_웅촌앵미들수량(최종)_05.구조물공_02.토공" xfId="9921"/>
    <cellStyle name="_토공_웅촌앵미들수량(최종)_05.구조물공_02.토공 2" xfId="44549"/>
    <cellStyle name="_토공_웅촌앵미들수량(최종)_05.구조물공_02.토공 3" xfId="44550"/>
    <cellStyle name="_토공_웅촌앵미들수량(최종)_05.구조물공_02.토공 4" xfId="44551"/>
    <cellStyle name="_토공_웅촌앵미들수량(최종)_05.구조물공_02.토공 5" xfId="44552"/>
    <cellStyle name="_토공_웅촌앵미들수량(최종)_05.구조물공_02.토공 6" xfId="44553"/>
    <cellStyle name="_토공_웅촌앵미들수량(최종)_05.구조물공_02.토공 7" xfId="44554"/>
    <cellStyle name="_토공_웅촌앵미들수량(최종)_05.구조물공_02.토공 8" xfId="44555"/>
    <cellStyle name="_토공_웅촌앵미들수량(최종)_05.구조물공_03.관로공" xfId="9922"/>
    <cellStyle name="_토공_웅촌앵미들수량(최종)_05.구조물공_03.관로공 2" xfId="44556"/>
    <cellStyle name="_토공_웅촌앵미들수량(최종)_05.구조물공_03.관로공 3" xfId="44557"/>
    <cellStyle name="_토공_웅촌앵미들수량(최종)_05.구조물공_03.관로공 4" xfId="44558"/>
    <cellStyle name="_토공_웅촌앵미들수량(최종)_05.구조물공_03.관로공 5" xfId="44559"/>
    <cellStyle name="_토공_웅촌앵미들수량(최종)_05.구조물공_03.관로공 6" xfId="44560"/>
    <cellStyle name="_토공_웅촌앵미들수량(최종)_05.구조물공_03.관로공 7" xfId="44561"/>
    <cellStyle name="_토공_웅촌앵미들수량(최종)_05.구조물공_03.관로공 8" xfId="44562"/>
    <cellStyle name="_토공_웅촌앵미들수량(최종)_05.구조물공_관로공BOQ" xfId="9923"/>
    <cellStyle name="_토공_웅촌앵미들수량(최종)_05.구조물공_관로공BOQ 2" xfId="44563"/>
    <cellStyle name="_토공_웅촌앵미들수량(최종)_05.구조물공_관로공BOQ 3" xfId="44564"/>
    <cellStyle name="_토공_웅촌앵미들수량(최종)_05.구조물공_관로공BOQ 4" xfId="44565"/>
    <cellStyle name="_토공_웅촌앵미들수량(최종)_05.구조물공_관로공BOQ 5" xfId="44566"/>
    <cellStyle name="_토공_웅촌앵미들수량(최종)_05.구조물공_관로공BOQ 6" xfId="44567"/>
    <cellStyle name="_토공_웅촌앵미들수량(최종)_05.구조물공_관로공BOQ 7" xfId="44568"/>
    <cellStyle name="_토공_웅촌앵미들수량(최종)_05.구조물공_관로공BOQ 8" xfId="44569"/>
    <cellStyle name="_토공_웅촌앵미들수량(최종)_05.구조물공_관로수량집계" xfId="9924"/>
    <cellStyle name="_토공_웅촌앵미들수량(최종)_05.구조물공_관로수량집계 2" xfId="44570"/>
    <cellStyle name="_토공_웅촌앵미들수량(최종)_05.구조물공_관로수량집계 3" xfId="44571"/>
    <cellStyle name="_토공_웅촌앵미들수량(최종)_05.구조물공_관로수량집계 4" xfId="44572"/>
    <cellStyle name="_토공_웅촌앵미들수량(최종)_05.구조물공_관로수량집계 5" xfId="44573"/>
    <cellStyle name="_토공_웅촌앵미들수량(최종)_05.구조물공_관로수량집계 6" xfId="44574"/>
    <cellStyle name="_토공_웅촌앵미들수량(최종)_05.구조물공_관로수량집계 7" xfId="44575"/>
    <cellStyle name="_토공_웅촌앵미들수량(최종)_05.구조물공_관로수량집계 8" xfId="44576"/>
    <cellStyle name="_토공_웅촌앵미들수량(최종)_05.구조물공_내역적용수량" xfId="9925"/>
    <cellStyle name="_토공_웅촌앵미들수량(최종)_05.구조물공_내역적용수량 2" xfId="44577"/>
    <cellStyle name="_토공_웅촌앵미들수량(최종)_05.구조물공_내역적용수량 3" xfId="44578"/>
    <cellStyle name="_토공_웅촌앵미들수량(최종)_05.구조물공_내역적용수량 4" xfId="44579"/>
    <cellStyle name="_토공_웅촌앵미들수량(최종)_05.구조물공_내역적용수량 5" xfId="44580"/>
    <cellStyle name="_토공_웅촌앵미들수량(최종)_05.구조물공_내역적용수량 6" xfId="44581"/>
    <cellStyle name="_토공_웅촌앵미들수량(최종)_05.구조물공_내역적용수량 7" xfId="44582"/>
    <cellStyle name="_토공_웅촌앵미들수량(최종)_05.구조물공_내역적용수량 8" xfId="44583"/>
    <cellStyle name="_토공_웅촌앵미들수량(최종)_2-4.맨홀토공" xfId="9926"/>
    <cellStyle name="_토공_웅촌앵미들수량(최종)_2-4.맨홀토공 2" xfId="9927"/>
    <cellStyle name="_토공_웅촌앵미들수량(최종)_2-4.맨홀토공 3" xfId="44584"/>
    <cellStyle name="_토공_웅촌앵미들수량(최종)_2-4.맨홀토공 4" xfId="44585"/>
    <cellStyle name="_토공_웅촌앵미들수량(최종)_2-4.맨홀토공 5" xfId="44586"/>
    <cellStyle name="_토공_웅촌앵미들수량(최종)_2-4.맨홀토공 6" xfId="44587"/>
    <cellStyle name="_토공_웅촌앵미들수량(최종)_2-4.맨홀토공 7" xfId="44588"/>
    <cellStyle name="_토공_웅촌앵미들수량(최종)_2-4.맨홀토공 8" xfId="44589"/>
    <cellStyle name="_토공_웅촌앵미들수량(최종)_2-4.맨홀토공_00.배수설비공" xfId="9928"/>
    <cellStyle name="_토공_웅촌앵미들수량(최종)_2-4.맨홀토공_00.배수설비공 2" xfId="44590"/>
    <cellStyle name="_토공_웅촌앵미들수량(최종)_2-4.맨홀토공_00.배수설비공 3" xfId="44591"/>
    <cellStyle name="_토공_웅촌앵미들수량(최종)_2-4.맨홀토공_00.배수설비공 4" xfId="44592"/>
    <cellStyle name="_토공_웅촌앵미들수량(최종)_2-4.맨홀토공_00.배수설비공 5" xfId="44593"/>
    <cellStyle name="_토공_웅촌앵미들수량(최종)_2-4.맨홀토공_00.배수설비공 6" xfId="44594"/>
    <cellStyle name="_토공_웅촌앵미들수량(최종)_2-4.맨홀토공_00.배수설비공 7" xfId="44595"/>
    <cellStyle name="_토공_웅촌앵미들수량(최종)_2-4.맨홀토공_00.배수설비공 8" xfId="44596"/>
    <cellStyle name="_토공_웅촌앵미들수량(최종)_2-4.맨홀토공_013.관로공(일과)" xfId="9929"/>
    <cellStyle name="_토공_웅촌앵미들수량(최종)_2-4.맨홀토공_013.관로공(일과) 2" xfId="44597"/>
    <cellStyle name="_토공_웅촌앵미들수량(최종)_2-4.맨홀토공_013.관로공(일과) 3" xfId="44598"/>
    <cellStyle name="_토공_웅촌앵미들수량(최종)_2-4.맨홀토공_013.관로공(일과) 4" xfId="44599"/>
    <cellStyle name="_토공_웅촌앵미들수량(최종)_2-4.맨홀토공_013.관로공(일과) 5" xfId="44600"/>
    <cellStyle name="_토공_웅촌앵미들수량(최종)_2-4.맨홀토공_013.관로공(일과) 6" xfId="44601"/>
    <cellStyle name="_토공_웅촌앵미들수량(최종)_2-4.맨홀토공_013.관로공(일과) 7" xfId="44602"/>
    <cellStyle name="_토공_웅촌앵미들수량(최종)_2-4.맨홀토공_013.관로공(일과) 8" xfId="44603"/>
    <cellStyle name="_토공_웅촌앵미들수량(최종)_2-4.맨홀토공_013.관로공(화순)" xfId="9930"/>
    <cellStyle name="_토공_웅촌앵미들수량(최종)_2-4.맨홀토공_013.관로공(화순) 2" xfId="44604"/>
    <cellStyle name="_토공_웅촌앵미들수량(최종)_2-4.맨홀토공_013.관로공(화순) 3" xfId="44605"/>
    <cellStyle name="_토공_웅촌앵미들수량(최종)_2-4.맨홀토공_013.관로공(화순) 4" xfId="44606"/>
    <cellStyle name="_토공_웅촌앵미들수량(최종)_2-4.맨홀토공_013.관로공(화순) 5" xfId="44607"/>
    <cellStyle name="_토공_웅촌앵미들수량(최종)_2-4.맨홀토공_013.관로공(화순) 6" xfId="44608"/>
    <cellStyle name="_토공_웅촌앵미들수량(최종)_2-4.맨홀토공_013.관로공(화순) 7" xfId="44609"/>
    <cellStyle name="_토공_웅촌앵미들수량(최종)_2-4.맨홀토공_013.관로공(화순) 8" xfId="44610"/>
    <cellStyle name="_토공_웅촌앵미들수량(최종)_2-4.맨홀토공_02.토공" xfId="9931"/>
    <cellStyle name="_토공_웅촌앵미들수량(최종)_2-4.맨홀토공_02.토공 2" xfId="44611"/>
    <cellStyle name="_토공_웅촌앵미들수량(최종)_2-4.맨홀토공_02.토공 3" xfId="44612"/>
    <cellStyle name="_토공_웅촌앵미들수량(최종)_2-4.맨홀토공_02.토공 4" xfId="44613"/>
    <cellStyle name="_토공_웅촌앵미들수량(최종)_2-4.맨홀토공_02.토공 5" xfId="44614"/>
    <cellStyle name="_토공_웅촌앵미들수량(최종)_2-4.맨홀토공_02.토공 6" xfId="44615"/>
    <cellStyle name="_토공_웅촌앵미들수량(최종)_2-4.맨홀토공_02.토공 7" xfId="44616"/>
    <cellStyle name="_토공_웅촌앵미들수량(최종)_2-4.맨홀토공_02.토공 8" xfId="44617"/>
    <cellStyle name="_토공_웅촌앵미들수량(최종)_2-4.맨홀토공_03.관로공" xfId="9932"/>
    <cellStyle name="_토공_웅촌앵미들수량(최종)_2-4.맨홀토공_03.관로공 2" xfId="44618"/>
    <cellStyle name="_토공_웅촌앵미들수량(최종)_2-4.맨홀토공_03.관로공 3" xfId="44619"/>
    <cellStyle name="_토공_웅촌앵미들수량(최종)_2-4.맨홀토공_03.관로공 4" xfId="44620"/>
    <cellStyle name="_토공_웅촌앵미들수량(최종)_2-4.맨홀토공_03.관로공 5" xfId="44621"/>
    <cellStyle name="_토공_웅촌앵미들수량(최종)_2-4.맨홀토공_03.관로공 6" xfId="44622"/>
    <cellStyle name="_토공_웅촌앵미들수량(최종)_2-4.맨홀토공_03.관로공 7" xfId="44623"/>
    <cellStyle name="_토공_웅촌앵미들수량(최종)_2-4.맨홀토공_03.관로공 8" xfId="44624"/>
    <cellStyle name="_토공_웅촌앵미들수량(최종)_2-4.맨홀토공_관로공BOQ" xfId="9933"/>
    <cellStyle name="_토공_웅촌앵미들수량(최종)_2-4.맨홀토공_관로공BOQ 2" xfId="44625"/>
    <cellStyle name="_토공_웅촌앵미들수량(최종)_2-4.맨홀토공_관로공BOQ 3" xfId="44626"/>
    <cellStyle name="_토공_웅촌앵미들수량(최종)_2-4.맨홀토공_관로공BOQ 4" xfId="44627"/>
    <cellStyle name="_토공_웅촌앵미들수량(최종)_2-4.맨홀토공_관로공BOQ 5" xfId="44628"/>
    <cellStyle name="_토공_웅촌앵미들수량(최종)_2-4.맨홀토공_관로공BOQ 6" xfId="44629"/>
    <cellStyle name="_토공_웅촌앵미들수량(최종)_2-4.맨홀토공_관로공BOQ 7" xfId="44630"/>
    <cellStyle name="_토공_웅촌앵미들수량(최종)_2-4.맨홀토공_관로공BOQ 8" xfId="44631"/>
    <cellStyle name="_토공_웅촌앵미들수량(최종)_2-4.맨홀토공_관로수량집계" xfId="9934"/>
    <cellStyle name="_토공_웅촌앵미들수량(최종)_2-4.맨홀토공_관로수량집계 2" xfId="44632"/>
    <cellStyle name="_토공_웅촌앵미들수량(최종)_2-4.맨홀토공_관로수량집계 3" xfId="44633"/>
    <cellStyle name="_토공_웅촌앵미들수량(최종)_2-4.맨홀토공_관로수량집계 4" xfId="44634"/>
    <cellStyle name="_토공_웅촌앵미들수량(최종)_2-4.맨홀토공_관로수량집계 5" xfId="44635"/>
    <cellStyle name="_토공_웅촌앵미들수량(최종)_2-4.맨홀토공_관로수량집계 6" xfId="44636"/>
    <cellStyle name="_토공_웅촌앵미들수량(최종)_2-4.맨홀토공_관로수량집계 7" xfId="44637"/>
    <cellStyle name="_토공_웅촌앵미들수량(최종)_2-4.맨홀토공_관로수량집계 8" xfId="44638"/>
    <cellStyle name="_토공_웅촌앵미들수량(최종)_2-4.맨홀토공_내역적용수량" xfId="9935"/>
    <cellStyle name="_토공_웅촌앵미들수량(최종)_2-4.맨홀토공_내역적용수량 2" xfId="44639"/>
    <cellStyle name="_토공_웅촌앵미들수량(최종)_2-4.맨홀토공_내역적용수량 3" xfId="44640"/>
    <cellStyle name="_토공_웅촌앵미들수량(최종)_2-4.맨홀토공_내역적용수량 4" xfId="44641"/>
    <cellStyle name="_토공_웅촌앵미들수량(최종)_2-4.맨홀토공_내역적용수량 5" xfId="44642"/>
    <cellStyle name="_토공_웅촌앵미들수량(최종)_2-4.맨홀토공_내역적용수량 6" xfId="44643"/>
    <cellStyle name="_토공_웅촌앵미들수량(최종)_2-4.맨홀토공_내역적용수량 7" xfId="44644"/>
    <cellStyle name="_토공_웅촌앵미들수량(최종)_2-4.맨홀토공_내역적용수량 8" xfId="44645"/>
    <cellStyle name="_토공_웅촌앵미들수량(최종)_관로공BOQ" xfId="9936"/>
    <cellStyle name="_토공_웅촌앵미들수량(최종)_관로공BOQ 2" xfId="44646"/>
    <cellStyle name="_토공_웅촌앵미들수량(최종)_관로공BOQ 3" xfId="44647"/>
    <cellStyle name="_토공_웅촌앵미들수량(최종)_관로공BOQ 4" xfId="44648"/>
    <cellStyle name="_토공_웅촌앵미들수량(최종)_관로공BOQ 5" xfId="44649"/>
    <cellStyle name="_토공_웅촌앵미들수량(최종)_관로공BOQ 6" xfId="44650"/>
    <cellStyle name="_토공_웅촌앵미들수량(최종)_관로공BOQ 7" xfId="44651"/>
    <cellStyle name="_토공_웅촌앵미들수량(최종)_관로공BOQ 8" xfId="44652"/>
    <cellStyle name="_토공_웅촌앵미들수량(최종)_관로수량집계" xfId="9937"/>
    <cellStyle name="_토공_웅촌앵미들수량(최종)_관로수량집계 2" xfId="44653"/>
    <cellStyle name="_토공_웅촌앵미들수량(최종)_관로수량집계 3" xfId="44654"/>
    <cellStyle name="_토공_웅촌앵미들수량(최종)_관로수량집계 4" xfId="44655"/>
    <cellStyle name="_토공_웅촌앵미들수량(최종)_관로수량집계 5" xfId="44656"/>
    <cellStyle name="_토공_웅촌앵미들수량(최종)_관로수량집계 6" xfId="44657"/>
    <cellStyle name="_토공_웅촌앵미들수량(최종)_관로수량집계 7" xfId="44658"/>
    <cellStyle name="_토공_웅촌앵미들수량(최종)_관로수량집계 8" xfId="44659"/>
    <cellStyle name="_토공_웅촌앵미들수량(최종)_내역적용수량" xfId="9938"/>
    <cellStyle name="_토공_웅촌앵미들수량(최종)_내역적용수량 2" xfId="44660"/>
    <cellStyle name="_토공_웅촌앵미들수량(최종)_내역적용수량 3" xfId="44661"/>
    <cellStyle name="_토공_웅촌앵미들수량(최종)_내역적용수량 4" xfId="44662"/>
    <cellStyle name="_토공_웅촌앵미들수량(최종)_내역적용수량 5" xfId="44663"/>
    <cellStyle name="_토공_웅촌앵미들수량(최종)_내역적용수량 6" xfId="44664"/>
    <cellStyle name="_토공_웅촌앵미들수량(최종)_내역적용수량 7" xfId="44665"/>
    <cellStyle name="_토공_웅촌앵미들수량(최종)_내역적용수량 8" xfId="44666"/>
    <cellStyle name="_토공_자재집계" xfId="9939"/>
    <cellStyle name="_토공_자재집계 2" xfId="9940"/>
    <cellStyle name="_토공_자재집계 3" xfId="44667"/>
    <cellStyle name="_토공_자재집계 4" xfId="44668"/>
    <cellStyle name="_토공_자재집계 5" xfId="44669"/>
    <cellStyle name="_토공_자재집계 6" xfId="44670"/>
    <cellStyle name="_토공_자재집계 7" xfId="44671"/>
    <cellStyle name="_토공_자재집계 8" xfId="44672"/>
    <cellStyle name="_토공_자재집계_00.배수설비공" xfId="9941"/>
    <cellStyle name="_토공_자재집계_00.배수설비공 2" xfId="44673"/>
    <cellStyle name="_토공_자재집계_00.배수설비공 3" xfId="44674"/>
    <cellStyle name="_토공_자재집계_00.배수설비공 4" xfId="44675"/>
    <cellStyle name="_토공_자재집계_00.배수설비공 5" xfId="44676"/>
    <cellStyle name="_토공_자재집계_00.배수설비공 6" xfId="44677"/>
    <cellStyle name="_토공_자재집계_00.배수설비공 7" xfId="44678"/>
    <cellStyle name="_토공_자재집계_00.배수설비공 8" xfId="44679"/>
    <cellStyle name="_토공_자재집계_013.관로공(일과)" xfId="9942"/>
    <cellStyle name="_토공_자재집계_013.관로공(일과) 2" xfId="44680"/>
    <cellStyle name="_토공_자재집계_013.관로공(일과) 3" xfId="44681"/>
    <cellStyle name="_토공_자재집계_013.관로공(일과) 4" xfId="44682"/>
    <cellStyle name="_토공_자재집계_013.관로공(일과) 5" xfId="44683"/>
    <cellStyle name="_토공_자재집계_013.관로공(일과) 6" xfId="44684"/>
    <cellStyle name="_토공_자재집계_013.관로공(일과) 7" xfId="44685"/>
    <cellStyle name="_토공_자재집계_013.관로공(일과) 8" xfId="44686"/>
    <cellStyle name="_토공_자재집계_013.관로공(화순)" xfId="9943"/>
    <cellStyle name="_토공_자재집계_013.관로공(화순) 2" xfId="44687"/>
    <cellStyle name="_토공_자재집계_013.관로공(화순) 3" xfId="44688"/>
    <cellStyle name="_토공_자재집계_013.관로공(화순) 4" xfId="44689"/>
    <cellStyle name="_토공_자재집계_013.관로공(화순) 5" xfId="44690"/>
    <cellStyle name="_토공_자재집계_013.관로공(화순) 6" xfId="44691"/>
    <cellStyle name="_토공_자재집계_013.관로공(화순) 7" xfId="44692"/>
    <cellStyle name="_토공_자재집계_013.관로공(화순) 8" xfId="44693"/>
    <cellStyle name="_토공_자재집계_02.토공" xfId="9944"/>
    <cellStyle name="_토공_자재집계_02.토공 2" xfId="44694"/>
    <cellStyle name="_토공_자재집계_02.토공 3" xfId="44695"/>
    <cellStyle name="_토공_자재집계_02.토공 4" xfId="44696"/>
    <cellStyle name="_토공_자재집계_02.토공 5" xfId="44697"/>
    <cellStyle name="_토공_자재집계_02.토공 6" xfId="44698"/>
    <cellStyle name="_토공_자재집계_02.토공 7" xfId="44699"/>
    <cellStyle name="_토공_자재집계_02.토공 8" xfId="44700"/>
    <cellStyle name="_토공_자재집계_03.관로공" xfId="9945"/>
    <cellStyle name="_토공_자재집계_03.관로공 2" xfId="44701"/>
    <cellStyle name="_토공_자재집계_03.관로공 3" xfId="44702"/>
    <cellStyle name="_토공_자재집계_03.관로공 4" xfId="44703"/>
    <cellStyle name="_토공_자재집계_03.관로공 5" xfId="44704"/>
    <cellStyle name="_토공_자재집계_03.관로공 6" xfId="44705"/>
    <cellStyle name="_토공_자재집계_03.관로공 7" xfId="44706"/>
    <cellStyle name="_토공_자재집계_03.관로공 8" xfId="44707"/>
    <cellStyle name="_토공_자재집계_05.구조물공" xfId="9946"/>
    <cellStyle name="_토공_자재집계_05.구조물공 2" xfId="9947"/>
    <cellStyle name="_토공_자재집계_05.구조물공 3" xfId="44708"/>
    <cellStyle name="_토공_자재집계_05.구조물공 4" xfId="44709"/>
    <cellStyle name="_토공_자재집계_05.구조물공 5" xfId="44710"/>
    <cellStyle name="_토공_자재집계_05.구조물공 6" xfId="44711"/>
    <cellStyle name="_토공_자재집계_05.구조물공 7" xfId="44712"/>
    <cellStyle name="_토공_자재집계_05.구조물공 8" xfId="44713"/>
    <cellStyle name="_토공_자재집계_05.구조물공_00.배수설비공" xfId="9948"/>
    <cellStyle name="_토공_자재집계_05.구조물공_00.배수설비공 2" xfId="44714"/>
    <cellStyle name="_토공_자재집계_05.구조물공_00.배수설비공 3" xfId="44715"/>
    <cellStyle name="_토공_자재집계_05.구조물공_00.배수설비공 4" xfId="44716"/>
    <cellStyle name="_토공_자재집계_05.구조물공_00.배수설비공 5" xfId="44717"/>
    <cellStyle name="_토공_자재집계_05.구조물공_00.배수설비공 6" xfId="44718"/>
    <cellStyle name="_토공_자재집계_05.구조물공_00.배수설비공 7" xfId="44719"/>
    <cellStyle name="_토공_자재집계_05.구조물공_00.배수설비공 8" xfId="44720"/>
    <cellStyle name="_토공_자재집계_05.구조물공_013.관로공(일과)" xfId="9949"/>
    <cellStyle name="_토공_자재집계_05.구조물공_013.관로공(일과) 2" xfId="44721"/>
    <cellStyle name="_토공_자재집계_05.구조물공_013.관로공(일과) 3" xfId="44722"/>
    <cellStyle name="_토공_자재집계_05.구조물공_013.관로공(일과) 4" xfId="44723"/>
    <cellStyle name="_토공_자재집계_05.구조물공_013.관로공(일과) 5" xfId="44724"/>
    <cellStyle name="_토공_자재집계_05.구조물공_013.관로공(일과) 6" xfId="44725"/>
    <cellStyle name="_토공_자재집계_05.구조물공_013.관로공(일과) 7" xfId="44726"/>
    <cellStyle name="_토공_자재집계_05.구조물공_013.관로공(일과) 8" xfId="44727"/>
    <cellStyle name="_토공_자재집계_05.구조물공_013.관로공(화순)" xfId="9950"/>
    <cellStyle name="_토공_자재집계_05.구조물공_013.관로공(화순) 2" xfId="44728"/>
    <cellStyle name="_토공_자재집계_05.구조물공_013.관로공(화순) 3" xfId="44729"/>
    <cellStyle name="_토공_자재집계_05.구조물공_013.관로공(화순) 4" xfId="44730"/>
    <cellStyle name="_토공_자재집계_05.구조물공_013.관로공(화순) 5" xfId="44731"/>
    <cellStyle name="_토공_자재집계_05.구조물공_013.관로공(화순) 6" xfId="44732"/>
    <cellStyle name="_토공_자재집계_05.구조물공_013.관로공(화순) 7" xfId="44733"/>
    <cellStyle name="_토공_자재집계_05.구조물공_013.관로공(화순) 8" xfId="44734"/>
    <cellStyle name="_토공_자재집계_05.구조물공_02.토공" xfId="9951"/>
    <cellStyle name="_토공_자재집계_05.구조물공_02.토공 2" xfId="44735"/>
    <cellStyle name="_토공_자재집계_05.구조물공_02.토공 3" xfId="44736"/>
    <cellStyle name="_토공_자재집계_05.구조물공_02.토공 4" xfId="44737"/>
    <cellStyle name="_토공_자재집계_05.구조물공_02.토공 5" xfId="44738"/>
    <cellStyle name="_토공_자재집계_05.구조물공_02.토공 6" xfId="44739"/>
    <cellStyle name="_토공_자재집계_05.구조물공_02.토공 7" xfId="44740"/>
    <cellStyle name="_토공_자재집계_05.구조물공_02.토공 8" xfId="44741"/>
    <cellStyle name="_토공_자재집계_05.구조물공_03.관로공" xfId="9952"/>
    <cellStyle name="_토공_자재집계_05.구조물공_03.관로공 2" xfId="44742"/>
    <cellStyle name="_토공_자재집계_05.구조물공_03.관로공 3" xfId="44743"/>
    <cellStyle name="_토공_자재집계_05.구조물공_03.관로공 4" xfId="44744"/>
    <cellStyle name="_토공_자재집계_05.구조물공_03.관로공 5" xfId="44745"/>
    <cellStyle name="_토공_자재집계_05.구조물공_03.관로공 6" xfId="44746"/>
    <cellStyle name="_토공_자재집계_05.구조물공_03.관로공 7" xfId="44747"/>
    <cellStyle name="_토공_자재집계_05.구조물공_03.관로공 8" xfId="44748"/>
    <cellStyle name="_토공_자재집계_05.구조물공_관로공BOQ" xfId="9953"/>
    <cellStyle name="_토공_자재집계_05.구조물공_관로공BOQ 2" xfId="44749"/>
    <cellStyle name="_토공_자재집계_05.구조물공_관로공BOQ 3" xfId="44750"/>
    <cellStyle name="_토공_자재집계_05.구조물공_관로공BOQ 4" xfId="44751"/>
    <cellStyle name="_토공_자재집계_05.구조물공_관로공BOQ 5" xfId="44752"/>
    <cellStyle name="_토공_자재집계_05.구조물공_관로공BOQ 6" xfId="44753"/>
    <cellStyle name="_토공_자재집계_05.구조물공_관로공BOQ 7" xfId="44754"/>
    <cellStyle name="_토공_자재집계_05.구조물공_관로공BOQ 8" xfId="44755"/>
    <cellStyle name="_토공_자재집계_05.구조물공_관로수량집계" xfId="9954"/>
    <cellStyle name="_토공_자재집계_05.구조물공_관로수량집계 2" xfId="44756"/>
    <cellStyle name="_토공_자재집계_05.구조물공_관로수량집계 3" xfId="44757"/>
    <cellStyle name="_토공_자재집계_05.구조물공_관로수량집계 4" xfId="44758"/>
    <cellStyle name="_토공_자재집계_05.구조물공_관로수량집계 5" xfId="44759"/>
    <cellStyle name="_토공_자재집계_05.구조물공_관로수량집계 6" xfId="44760"/>
    <cellStyle name="_토공_자재집계_05.구조물공_관로수량집계 7" xfId="44761"/>
    <cellStyle name="_토공_자재집계_05.구조물공_관로수량집계 8" xfId="44762"/>
    <cellStyle name="_토공_자재집계_05.구조물공_내역적용수량" xfId="9955"/>
    <cellStyle name="_토공_자재집계_05.구조물공_내역적용수량 2" xfId="44763"/>
    <cellStyle name="_토공_자재집계_05.구조물공_내역적용수량 3" xfId="44764"/>
    <cellStyle name="_토공_자재집계_05.구조물공_내역적용수량 4" xfId="44765"/>
    <cellStyle name="_토공_자재집계_05.구조물공_내역적용수량 5" xfId="44766"/>
    <cellStyle name="_토공_자재집계_05.구조물공_내역적용수량 6" xfId="44767"/>
    <cellStyle name="_토공_자재집계_05.구조물공_내역적용수량 7" xfId="44768"/>
    <cellStyle name="_토공_자재집계_05.구조물공_내역적용수량 8" xfId="44769"/>
    <cellStyle name="_토공_자재집계_2-4.맨홀토공" xfId="9956"/>
    <cellStyle name="_토공_자재집계_2-4.맨홀토공 2" xfId="9957"/>
    <cellStyle name="_토공_자재집계_2-4.맨홀토공 3" xfId="44770"/>
    <cellStyle name="_토공_자재집계_2-4.맨홀토공 4" xfId="44771"/>
    <cellStyle name="_토공_자재집계_2-4.맨홀토공 5" xfId="44772"/>
    <cellStyle name="_토공_자재집계_2-4.맨홀토공 6" xfId="44773"/>
    <cellStyle name="_토공_자재집계_2-4.맨홀토공 7" xfId="44774"/>
    <cellStyle name="_토공_자재집계_2-4.맨홀토공 8" xfId="44775"/>
    <cellStyle name="_토공_자재집계_2-4.맨홀토공_00.배수설비공" xfId="9958"/>
    <cellStyle name="_토공_자재집계_2-4.맨홀토공_00.배수설비공 2" xfId="44776"/>
    <cellStyle name="_토공_자재집계_2-4.맨홀토공_00.배수설비공 3" xfId="44777"/>
    <cellStyle name="_토공_자재집계_2-4.맨홀토공_00.배수설비공 4" xfId="44778"/>
    <cellStyle name="_토공_자재집계_2-4.맨홀토공_00.배수설비공 5" xfId="44779"/>
    <cellStyle name="_토공_자재집계_2-4.맨홀토공_00.배수설비공 6" xfId="44780"/>
    <cellStyle name="_토공_자재집계_2-4.맨홀토공_00.배수설비공 7" xfId="44781"/>
    <cellStyle name="_토공_자재집계_2-4.맨홀토공_00.배수설비공 8" xfId="44782"/>
    <cellStyle name="_토공_자재집계_2-4.맨홀토공_013.관로공(일과)" xfId="9959"/>
    <cellStyle name="_토공_자재집계_2-4.맨홀토공_013.관로공(일과) 2" xfId="44783"/>
    <cellStyle name="_토공_자재집계_2-4.맨홀토공_013.관로공(일과) 3" xfId="44784"/>
    <cellStyle name="_토공_자재집계_2-4.맨홀토공_013.관로공(일과) 4" xfId="44785"/>
    <cellStyle name="_토공_자재집계_2-4.맨홀토공_013.관로공(일과) 5" xfId="44786"/>
    <cellStyle name="_토공_자재집계_2-4.맨홀토공_013.관로공(일과) 6" xfId="44787"/>
    <cellStyle name="_토공_자재집계_2-4.맨홀토공_013.관로공(일과) 7" xfId="44788"/>
    <cellStyle name="_토공_자재집계_2-4.맨홀토공_013.관로공(일과) 8" xfId="44789"/>
    <cellStyle name="_토공_자재집계_2-4.맨홀토공_013.관로공(화순)" xfId="9960"/>
    <cellStyle name="_토공_자재집계_2-4.맨홀토공_013.관로공(화순) 2" xfId="44790"/>
    <cellStyle name="_토공_자재집계_2-4.맨홀토공_013.관로공(화순) 3" xfId="44791"/>
    <cellStyle name="_토공_자재집계_2-4.맨홀토공_013.관로공(화순) 4" xfId="44792"/>
    <cellStyle name="_토공_자재집계_2-4.맨홀토공_013.관로공(화순) 5" xfId="44793"/>
    <cellStyle name="_토공_자재집계_2-4.맨홀토공_013.관로공(화순) 6" xfId="44794"/>
    <cellStyle name="_토공_자재집계_2-4.맨홀토공_013.관로공(화순) 7" xfId="44795"/>
    <cellStyle name="_토공_자재집계_2-4.맨홀토공_013.관로공(화순) 8" xfId="44796"/>
    <cellStyle name="_토공_자재집계_2-4.맨홀토공_02.토공" xfId="9961"/>
    <cellStyle name="_토공_자재집계_2-4.맨홀토공_02.토공 2" xfId="44797"/>
    <cellStyle name="_토공_자재집계_2-4.맨홀토공_02.토공 3" xfId="44798"/>
    <cellStyle name="_토공_자재집계_2-4.맨홀토공_02.토공 4" xfId="44799"/>
    <cellStyle name="_토공_자재집계_2-4.맨홀토공_02.토공 5" xfId="44800"/>
    <cellStyle name="_토공_자재집계_2-4.맨홀토공_02.토공 6" xfId="44801"/>
    <cellStyle name="_토공_자재집계_2-4.맨홀토공_02.토공 7" xfId="44802"/>
    <cellStyle name="_토공_자재집계_2-4.맨홀토공_02.토공 8" xfId="44803"/>
    <cellStyle name="_토공_자재집계_2-4.맨홀토공_03.관로공" xfId="9962"/>
    <cellStyle name="_토공_자재집계_2-4.맨홀토공_03.관로공 2" xfId="44804"/>
    <cellStyle name="_토공_자재집계_2-4.맨홀토공_03.관로공 3" xfId="44805"/>
    <cellStyle name="_토공_자재집계_2-4.맨홀토공_03.관로공 4" xfId="44806"/>
    <cellStyle name="_토공_자재집계_2-4.맨홀토공_03.관로공 5" xfId="44807"/>
    <cellStyle name="_토공_자재집계_2-4.맨홀토공_03.관로공 6" xfId="44808"/>
    <cellStyle name="_토공_자재집계_2-4.맨홀토공_03.관로공 7" xfId="44809"/>
    <cellStyle name="_토공_자재집계_2-4.맨홀토공_03.관로공 8" xfId="44810"/>
    <cellStyle name="_토공_자재집계_2-4.맨홀토공_관로공BOQ" xfId="9963"/>
    <cellStyle name="_토공_자재집계_2-4.맨홀토공_관로공BOQ 2" xfId="44811"/>
    <cellStyle name="_토공_자재집계_2-4.맨홀토공_관로공BOQ 3" xfId="44812"/>
    <cellStyle name="_토공_자재집계_2-4.맨홀토공_관로공BOQ 4" xfId="44813"/>
    <cellStyle name="_토공_자재집계_2-4.맨홀토공_관로공BOQ 5" xfId="44814"/>
    <cellStyle name="_토공_자재집계_2-4.맨홀토공_관로공BOQ 6" xfId="44815"/>
    <cellStyle name="_토공_자재집계_2-4.맨홀토공_관로공BOQ 7" xfId="44816"/>
    <cellStyle name="_토공_자재집계_2-4.맨홀토공_관로공BOQ 8" xfId="44817"/>
    <cellStyle name="_토공_자재집계_2-4.맨홀토공_관로수량집계" xfId="9964"/>
    <cellStyle name="_토공_자재집계_2-4.맨홀토공_관로수량집계 2" xfId="44818"/>
    <cellStyle name="_토공_자재집계_2-4.맨홀토공_관로수량집계 3" xfId="44819"/>
    <cellStyle name="_토공_자재집계_2-4.맨홀토공_관로수량집계 4" xfId="44820"/>
    <cellStyle name="_토공_자재집계_2-4.맨홀토공_관로수량집계 5" xfId="44821"/>
    <cellStyle name="_토공_자재집계_2-4.맨홀토공_관로수량집계 6" xfId="44822"/>
    <cellStyle name="_토공_자재집계_2-4.맨홀토공_관로수량집계 7" xfId="44823"/>
    <cellStyle name="_토공_자재집계_2-4.맨홀토공_관로수량집계 8" xfId="44824"/>
    <cellStyle name="_토공_자재집계_2-4.맨홀토공_내역적용수량" xfId="9965"/>
    <cellStyle name="_토공_자재집계_2-4.맨홀토공_내역적용수량 2" xfId="44825"/>
    <cellStyle name="_토공_자재집계_2-4.맨홀토공_내역적용수량 3" xfId="44826"/>
    <cellStyle name="_토공_자재집계_2-4.맨홀토공_내역적용수량 4" xfId="44827"/>
    <cellStyle name="_토공_자재집계_2-4.맨홀토공_내역적용수량 5" xfId="44828"/>
    <cellStyle name="_토공_자재집계_2-4.맨홀토공_내역적용수량 6" xfId="44829"/>
    <cellStyle name="_토공_자재집계_2-4.맨홀토공_내역적용수량 7" xfId="44830"/>
    <cellStyle name="_토공_자재집계_2-4.맨홀토공_내역적용수량 8" xfId="44831"/>
    <cellStyle name="_토공_자재집계_관로공BOQ" xfId="9966"/>
    <cellStyle name="_토공_자재집계_관로공BOQ 2" xfId="44832"/>
    <cellStyle name="_토공_자재집계_관로공BOQ 3" xfId="44833"/>
    <cellStyle name="_토공_자재집계_관로공BOQ 4" xfId="44834"/>
    <cellStyle name="_토공_자재집계_관로공BOQ 5" xfId="44835"/>
    <cellStyle name="_토공_자재집계_관로공BOQ 6" xfId="44836"/>
    <cellStyle name="_토공_자재집계_관로공BOQ 7" xfId="44837"/>
    <cellStyle name="_토공_자재집계_관로공BOQ 8" xfId="44838"/>
    <cellStyle name="_토공_자재집계_관로수량집계" xfId="9967"/>
    <cellStyle name="_토공_자재집계_관로수량집계 2" xfId="44839"/>
    <cellStyle name="_토공_자재집계_관로수량집계 3" xfId="44840"/>
    <cellStyle name="_토공_자재집계_관로수량집계 4" xfId="44841"/>
    <cellStyle name="_토공_자재집계_관로수량집계 5" xfId="44842"/>
    <cellStyle name="_토공_자재집계_관로수량집계 6" xfId="44843"/>
    <cellStyle name="_토공_자재집계_관로수량집계 7" xfId="44844"/>
    <cellStyle name="_토공_자재집계_관로수량집계 8" xfId="44845"/>
    <cellStyle name="_토공_자재집계_내역적용수량" xfId="9968"/>
    <cellStyle name="_토공_자재집계_내역적용수량 2" xfId="44846"/>
    <cellStyle name="_토공_자재집계_내역적용수량 3" xfId="44847"/>
    <cellStyle name="_토공_자재집계_내역적용수량 4" xfId="44848"/>
    <cellStyle name="_토공_자재집계_내역적용수량 5" xfId="44849"/>
    <cellStyle name="_토공_자재집계_내역적용수량 6" xfId="44850"/>
    <cellStyle name="_토공_자재집계_내역적용수량 7" xfId="44851"/>
    <cellStyle name="_토공_자재집계_내역적용수량 8" xfId="44852"/>
    <cellStyle name="_토공_장성바들보" xfId="9969"/>
    <cellStyle name="_토공_장성바들보 2" xfId="9970"/>
    <cellStyle name="_토공_장성바들보 3" xfId="44853"/>
    <cellStyle name="_토공_장성바들보 4" xfId="44854"/>
    <cellStyle name="_토공_장성바들보 5" xfId="44855"/>
    <cellStyle name="_토공_장성바들보 6" xfId="44856"/>
    <cellStyle name="_토공_장성바들보 7" xfId="44857"/>
    <cellStyle name="_토공_장성바들보 8" xfId="44858"/>
    <cellStyle name="_토공_청량화창마을농로(1공구)" xfId="9971"/>
    <cellStyle name="_토공_청량화창마을농로(1공구) 2" xfId="9972"/>
    <cellStyle name="_토공_청량화창마을농로(1공구) 3" xfId="44859"/>
    <cellStyle name="_토공_청량화창마을농로(1공구) 4" xfId="44860"/>
    <cellStyle name="_토공_청량화창마을농로(1공구) 5" xfId="44861"/>
    <cellStyle name="_토공_청량화창마을농로(1공구) 6" xfId="44862"/>
    <cellStyle name="_토공_청량화창마을농로(1공구) 7" xfId="44863"/>
    <cellStyle name="_토공_청량화창마을농로(1공구) 8" xfId="44864"/>
    <cellStyle name="_토공_청량화창마을농로(1공구)_00.배수설비공" xfId="9973"/>
    <cellStyle name="_토공_청량화창마을농로(1공구)_00.배수설비공 2" xfId="44865"/>
    <cellStyle name="_토공_청량화창마을농로(1공구)_00.배수설비공 3" xfId="44866"/>
    <cellStyle name="_토공_청량화창마을농로(1공구)_00.배수설비공 4" xfId="44867"/>
    <cellStyle name="_토공_청량화창마을농로(1공구)_00.배수설비공 5" xfId="44868"/>
    <cellStyle name="_토공_청량화창마을농로(1공구)_00.배수설비공 6" xfId="44869"/>
    <cellStyle name="_토공_청량화창마을농로(1공구)_00.배수설비공 7" xfId="44870"/>
    <cellStyle name="_토공_청량화창마을농로(1공구)_00.배수설비공 8" xfId="44871"/>
    <cellStyle name="_토공_청량화창마을농로(1공구)_013.관로공(일과)" xfId="9974"/>
    <cellStyle name="_토공_청량화창마을농로(1공구)_013.관로공(일과) 2" xfId="44872"/>
    <cellStyle name="_토공_청량화창마을농로(1공구)_013.관로공(일과) 3" xfId="44873"/>
    <cellStyle name="_토공_청량화창마을농로(1공구)_013.관로공(일과) 4" xfId="44874"/>
    <cellStyle name="_토공_청량화창마을농로(1공구)_013.관로공(일과) 5" xfId="44875"/>
    <cellStyle name="_토공_청량화창마을농로(1공구)_013.관로공(일과) 6" xfId="44876"/>
    <cellStyle name="_토공_청량화창마을농로(1공구)_013.관로공(일과) 7" xfId="44877"/>
    <cellStyle name="_토공_청량화창마을농로(1공구)_013.관로공(일과) 8" xfId="44878"/>
    <cellStyle name="_토공_청량화창마을농로(1공구)_013.관로공(화순)" xfId="9975"/>
    <cellStyle name="_토공_청량화창마을농로(1공구)_013.관로공(화순) 2" xfId="44879"/>
    <cellStyle name="_토공_청량화창마을농로(1공구)_013.관로공(화순) 3" xfId="44880"/>
    <cellStyle name="_토공_청량화창마을농로(1공구)_013.관로공(화순) 4" xfId="44881"/>
    <cellStyle name="_토공_청량화창마을농로(1공구)_013.관로공(화순) 5" xfId="44882"/>
    <cellStyle name="_토공_청량화창마을농로(1공구)_013.관로공(화순) 6" xfId="44883"/>
    <cellStyle name="_토공_청량화창마을농로(1공구)_013.관로공(화순) 7" xfId="44884"/>
    <cellStyle name="_토공_청량화창마을농로(1공구)_013.관로공(화순) 8" xfId="44885"/>
    <cellStyle name="_토공_청량화창마을농로(1공구)_02.토공" xfId="9976"/>
    <cellStyle name="_토공_청량화창마을농로(1공구)_02.토공 2" xfId="44886"/>
    <cellStyle name="_토공_청량화창마을농로(1공구)_02.토공 3" xfId="44887"/>
    <cellStyle name="_토공_청량화창마을농로(1공구)_02.토공 4" xfId="44888"/>
    <cellStyle name="_토공_청량화창마을농로(1공구)_02.토공 5" xfId="44889"/>
    <cellStyle name="_토공_청량화창마을농로(1공구)_02.토공 6" xfId="44890"/>
    <cellStyle name="_토공_청량화창마을농로(1공구)_02.토공 7" xfId="44891"/>
    <cellStyle name="_토공_청량화창마을농로(1공구)_02.토공 8" xfId="44892"/>
    <cellStyle name="_토공_청량화창마을농로(1공구)_03.관로공" xfId="9977"/>
    <cellStyle name="_토공_청량화창마을농로(1공구)_03.관로공 2" xfId="44893"/>
    <cellStyle name="_토공_청량화창마을농로(1공구)_03.관로공 3" xfId="44894"/>
    <cellStyle name="_토공_청량화창마을농로(1공구)_03.관로공 4" xfId="44895"/>
    <cellStyle name="_토공_청량화창마을농로(1공구)_03.관로공 5" xfId="44896"/>
    <cellStyle name="_토공_청량화창마을농로(1공구)_03.관로공 6" xfId="44897"/>
    <cellStyle name="_토공_청량화창마을농로(1공구)_03.관로공 7" xfId="44898"/>
    <cellStyle name="_토공_청량화창마을농로(1공구)_03.관로공 8" xfId="44899"/>
    <cellStyle name="_토공_청량화창마을농로(1공구)_05.구조물공" xfId="9978"/>
    <cellStyle name="_토공_청량화창마을농로(1공구)_05.구조물공 2" xfId="9979"/>
    <cellStyle name="_토공_청량화창마을농로(1공구)_05.구조물공 3" xfId="44900"/>
    <cellStyle name="_토공_청량화창마을농로(1공구)_05.구조물공 4" xfId="44901"/>
    <cellStyle name="_토공_청량화창마을농로(1공구)_05.구조물공 5" xfId="44902"/>
    <cellStyle name="_토공_청량화창마을농로(1공구)_05.구조물공 6" xfId="44903"/>
    <cellStyle name="_토공_청량화창마을농로(1공구)_05.구조물공 7" xfId="44904"/>
    <cellStyle name="_토공_청량화창마을농로(1공구)_05.구조물공 8" xfId="44905"/>
    <cellStyle name="_토공_청량화창마을농로(1공구)_05.구조물공_00.배수설비공" xfId="9980"/>
    <cellStyle name="_토공_청량화창마을농로(1공구)_05.구조물공_00.배수설비공 2" xfId="44906"/>
    <cellStyle name="_토공_청량화창마을농로(1공구)_05.구조물공_00.배수설비공 3" xfId="44907"/>
    <cellStyle name="_토공_청량화창마을농로(1공구)_05.구조물공_00.배수설비공 4" xfId="44908"/>
    <cellStyle name="_토공_청량화창마을농로(1공구)_05.구조물공_00.배수설비공 5" xfId="44909"/>
    <cellStyle name="_토공_청량화창마을농로(1공구)_05.구조물공_00.배수설비공 6" xfId="44910"/>
    <cellStyle name="_토공_청량화창마을농로(1공구)_05.구조물공_00.배수설비공 7" xfId="44911"/>
    <cellStyle name="_토공_청량화창마을농로(1공구)_05.구조물공_00.배수설비공 8" xfId="44912"/>
    <cellStyle name="_토공_청량화창마을농로(1공구)_05.구조물공_013.관로공(일과)" xfId="9981"/>
    <cellStyle name="_토공_청량화창마을농로(1공구)_05.구조물공_013.관로공(일과) 2" xfId="44913"/>
    <cellStyle name="_토공_청량화창마을농로(1공구)_05.구조물공_013.관로공(일과) 3" xfId="44914"/>
    <cellStyle name="_토공_청량화창마을농로(1공구)_05.구조물공_013.관로공(일과) 4" xfId="44915"/>
    <cellStyle name="_토공_청량화창마을농로(1공구)_05.구조물공_013.관로공(일과) 5" xfId="44916"/>
    <cellStyle name="_토공_청량화창마을농로(1공구)_05.구조물공_013.관로공(일과) 6" xfId="44917"/>
    <cellStyle name="_토공_청량화창마을농로(1공구)_05.구조물공_013.관로공(일과) 7" xfId="44918"/>
    <cellStyle name="_토공_청량화창마을농로(1공구)_05.구조물공_013.관로공(일과) 8" xfId="44919"/>
    <cellStyle name="_토공_청량화창마을농로(1공구)_05.구조물공_013.관로공(화순)" xfId="9982"/>
    <cellStyle name="_토공_청량화창마을농로(1공구)_05.구조물공_013.관로공(화순) 2" xfId="44920"/>
    <cellStyle name="_토공_청량화창마을농로(1공구)_05.구조물공_013.관로공(화순) 3" xfId="44921"/>
    <cellStyle name="_토공_청량화창마을농로(1공구)_05.구조물공_013.관로공(화순) 4" xfId="44922"/>
    <cellStyle name="_토공_청량화창마을농로(1공구)_05.구조물공_013.관로공(화순) 5" xfId="44923"/>
    <cellStyle name="_토공_청량화창마을농로(1공구)_05.구조물공_013.관로공(화순) 6" xfId="44924"/>
    <cellStyle name="_토공_청량화창마을농로(1공구)_05.구조물공_013.관로공(화순) 7" xfId="44925"/>
    <cellStyle name="_토공_청량화창마을농로(1공구)_05.구조물공_013.관로공(화순) 8" xfId="44926"/>
    <cellStyle name="_토공_청량화창마을농로(1공구)_05.구조물공_02.토공" xfId="9983"/>
    <cellStyle name="_토공_청량화창마을농로(1공구)_05.구조물공_02.토공 2" xfId="44927"/>
    <cellStyle name="_토공_청량화창마을농로(1공구)_05.구조물공_02.토공 3" xfId="44928"/>
    <cellStyle name="_토공_청량화창마을농로(1공구)_05.구조물공_02.토공 4" xfId="44929"/>
    <cellStyle name="_토공_청량화창마을농로(1공구)_05.구조물공_02.토공 5" xfId="44930"/>
    <cellStyle name="_토공_청량화창마을농로(1공구)_05.구조물공_02.토공 6" xfId="44931"/>
    <cellStyle name="_토공_청량화창마을농로(1공구)_05.구조물공_02.토공 7" xfId="44932"/>
    <cellStyle name="_토공_청량화창마을농로(1공구)_05.구조물공_02.토공 8" xfId="44933"/>
    <cellStyle name="_토공_청량화창마을농로(1공구)_05.구조물공_03.관로공" xfId="9984"/>
    <cellStyle name="_토공_청량화창마을농로(1공구)_05.구조물공_03.관로공 2" xfId="44934"/>
    <cellStyle name="_토공_청량화창마을농로(1공구)_05.구조물공_03.관로공 3" xfId="44935"/>
    <cellStyle name="_토공_청량화창마을농로(1공구)_05.구조물공_03.관로공 4" xfId="44936"/>
    <cellStyle name="_토공_청량화창마을농로(1공구)_05.구조물공_03.관로공 5" xfId="44937"/>
    <cellStyle name="_토공_청량화창마을농로(1공구)_05.구조물공_03.관로공 6" xfId="44938"/>
    <cellStyle name="_토공_청량화창마을농로(1공구)_05.구조물공_03.관로공 7" xfId="44939"/>
    <cellStyle name="_토공_청량화창마을농로(1공구)_05.구조물공_03.관로공 8" xfId="44940"/>
    <cellStyle name="_토공_청량화창마을농로(1공구)_05.구조물공_관로공BOQ" xfId="9985"/>
    <cellStyle name="_토공_청량화창마을농로(1공구)_05.구조물공_관로공BOQ 2" xfId="44941"/>
    <cellStyle name="_토공_청량화창마을농로(1공구)_05.구조물공_관로공BOQ 3" xfId="44942"/>
    <cellStyle name="_토공_청량화창마을농로(1공구)_05.구조물공_관로공BOQ 4" xfId="44943"/>
    <cellStyle name="_토공_청량화창마을농로(1공구)_05.구조물공_관로공BOQ 5" xfId="44944"/>
    <cellStyle name="_토공_청량화창마을농로(1공구)_05.구조물공_관로공BOQ 6" xfId="44945"/>
    <cellStyle name="_토공_청량화창마을농로(1공구)_05.구조물공_관로공BOQ 7" xfId="44946"/>
    <cellStyle name="_토공_청량화창마을농로(1공구)_05.구조물공_관로공BOQ 8" xfId="44947"/>
    <cellStyle name="_토공_청량화창마을농로(1공구)_05.구조물공_관로수량집계" xfId="9986"/>
    <cellStyle name="_토공_청량화창마을농로(1공구)_05.구조물공_관로수량집계 2" xfId="44948"/>
    <cellStyle name="_토공_청량화창마을농로(1공구)_05.구조물공_관로수량집계 3" xfId="44949"/>
    <cellStyle name="_토공_청량화창마을농로(1공구)_05.구조물공_관로수량집계 4" xfId="44950"/>
    <cellStyle name="_토공_청량화창마을농로(1공구)_05.구조물공_관로수량집계 5" xfId="44951"/>
    <cellStyle name="_토공_청량화창마을농로(1공구)_05.구조물공_관로수량집계 6" xfId="44952"/>
    <cellStyle name="_토공_청량화창마을농로(1공구)_05.구조물공_관로수량집계 7" xfId="44953"/>
    <cellStyle name="_토공_청량화창마을농로(1공구)_05.구조물공_관로수량집계 8" xfId="44954"/>
    <cellStyle name="_토공_청량화창마을농로(1공구)_05.구조물공_내역적용수량" xfId="9987"/>
    <cellStyle name="_토공_청량화창마을농로(1공구)_05.구조물공_내역적용수량 2" xfId="44955"/>
    <cellStyle name="_토공_청량화창마을농로(1공구)_05.구조물공_내역적용수량 3" xfId="44956"/>
    <cellStyle name="_토공_청량화창마을농로(1공구)_05.구조물공_내역적용수량 4" xfId="44957"/>
    <cellStyle name="_토공_청량화창마을농로(1공구)_05.구조물공_내역적용수량 5" xfId="44958"/>
    <cellStyle name="_토공_청량화창마을농로(1공구)_05.구조물공_내역적용수량 6" xfId="44959"/>
    <cellStyle name="_토공_청량화창마을농로(1공구)_05.구조물공_내역적용수량 7" xfId="44960"/>
    <cellStyle name="_토공_청량화창마을농로(1공구)_05.구조물공_내역적용수량 8" xfId="44961"/>
    <cellStyle name="_토공_청량화창마을농로(1공구)_2-4.맨홀토공" xfId="9988"/>
    <cellStyle name="_토공_청량화창마을농로(1공구)_2-4.맨홀토공 2" xfId="9989"/>
    <cellStyle name="_토공_청량화창마을농로(1공구)_2-4.맨홀토공 3" xfId="44962"/>
    <cellStyle name="_토공_청량화창마을농로(1공구)_2-4.맨홀토공 4" xfId="44963"/>
    <cellStyle name="_토공_청량화창마을농로(1공구)_2-4.맨홀토공 5" xfId="44964"/>
    <cellStyle name="_토공_청량화창마을농로(1공구)_2-4.맨홀토공 6" xfId="44965"/>
    <cellStyle name="_토공_청량화창마을농로(1공구)_2-4.맨홀토공 7" xfId="44966"/>
    <cellStyle name="_토공_청량화창마을농로(1공구)_2-4.맨홀토공 8" xfId="44967"/>
    <cellStyle name="_토공_청량화창마을농로(1공구)_2-4.맨홀토공_00.배수설비공" xfId="9990"/>
    <cellStyle name="_토공_청량화창마을농로(1공구)_2-4.맨홀토공_00.배수설비공 2" xfId="44968"/>
    <cellStyle name="_토공_청량화창마을농로(1공구)_2-4.맨홀토공_00.배수설비공 3" xfId="44969"/>
    <cellStyle name="_토공_청량화창마을농로(1공구)_2-4.맨홀토공_00.배수설비공 4" xfId="44970"/>
    <cellStyle name="_토공_청량화창마을농로(1공구)_2-4.맨홀토공_00.배수설비공 5" xfId="44971"/>
    <cellStyle name="_토공_청량화창마을농로(1공구)_2-4.맨홀토공_00.배수설비공 6" xfId="44972"/>
    <cellStyle name="_토공_청량화창마을농로(1공구)_2-4.맨홀토공_00.배수설비공 7" xfId="44973"/>
    <cellStyle name="_토공_청량화창마을농로(1공구)_2-4.맨홀토공_00.배수설비공 8" xfId="44974"/>
    <cellStyle name="_토공_청량화창마을농로(1공구)_2-4.맨홀토공_013.관로공(일과)" xfId="9991"/>
    <cellStyle name="_토공_청량화창마을농로(1공구)_2-4.맨홀토공_013.관로공(일과) 2" xfId="44975"/>
    <cellStyle name="_토공_청량화창마을농로(1공구)_2-4.맨홀토공_013.관로공(일과) 3" xfId="44976"/>
    <cellStyle name="_토공_청량화창마을농로(1공구)_2-4.맨홀토공_013.관로공(일과) 4" xfId="44977"/>
    <cellStyle name="_토공_청량화창마을농로(1공구)_2-4.맨홀토공_013.관로공(일과) 5" xfId="44978"/>
    <cellStyle name="_토공_청량화창마을농로(1공구)_2-4.맨홀토공_013.관로공(일과) 6" xfId="44979"/>
    <cellStyle name="_토공_청량화창마을농로(1공구)_2-4.맨홀토공_013.관로공(일과) 7" xfId="44980"/>
    <cellStyle name="_토공_청량화창마을농로(1공구)_2-4.맨홀토공_013.관로공(일과) 8" xfId="44981"/>
    <cellStyle name="_토공_청량화창마을농로(1공구)_2-4.맨홀토공_013.관로공(화순)" xfId="9992"/>
    <cellStyle name="_토공_청량화창마을농로(1공구)_2-4.맨홀토공_013.관로공(화순) 2" xfId="44982"/>
    <cellStyle name="_토공_청량화창마을농로(1공구)_2-4.맨홀토공_013.관로공(화순) 3" xfId="44983"/>
    <cellStyle name="_토공_청량화창마을농로(1공구)_2-4.맨홀토공_013.관로공(화순) 4" xfId="44984"/>
    <cellStyle name="_토공_청량화창마을농로(1공구)_2-4.맨홀토공_013.관로공(화순) 5" xfId="44985"/>
    <cellStyle name="_토공_청량화창마을농로(1공구)_2-4.맨홀토공_013.관로공(화순) 6" xfId="44986"/>
    <cellStyle name="_토공_청량화창마을농로(1공구)_2-4.맨홀토공_013.관로공(화순) 7" xfId="44987"/>
    <cellStyle name="_토공_청량화창마을농로(1공구)_2-4.맨홀토공_013.관로공(화순) 8" xfId="44988"/>
    <cellStyle name="_토공_청량화창마을농로(1공구)_2-4.맨홀토공_02.토공" xfId="9993"/>
    <cellStyle name="_토공_청량화창마을농로(1공구)_2-4.맨홀토공_02.토공 2" xfId="44989"/>
    <cellStyle name="_토공_청량화창마을농로(1공구)_2-4.맨홀토공_02.토공 3" xfId="44990"/>
    <cellStyle name="_토공_청량화창마을농로(1공구)_2-4.맨홀토공_02.토공 4" xfId="44991"/>
    <cellStyle name="_토공_청량화창마을농로(1공구)_2-4.맨홀토공_02.토공 5" xfId="44992"/>
    <cellStyle name="_토공_청량화창마을농로(1공구)_2-4.맨홀토공_02.토공 6" xfId="44993"/>
    <cellStyle name="_토공_청량화창마을농로(1공구)_2-4.맨홀토공_02.토공 7" xfId="44994"/>
    <cellStyle name="_토공_청량화창마을농로(1공구)_2-4.맨홀토공_02.토공 8" xfId="44995"/>
    <cellStyle name="_토공_청량화창마을농로(1공구)_2-4.맨홀토공_03.관로공" xfId="9994"/>
    <cellStyle name="_토공_청량화창마을농로(1공구)_2-4.맨홀토공_03.관로공 2" xfId="44996"/>
    <cellStyle name="_토공_청량화창마을농로(1공구)_2-4.맨홀토공_03.관로공 3" xfId="44997"/>
    <cellStyle name="_토공_청량화창마을농로(1공구)_2-4.맨홀토공_03.관로공 4" xfId="44998"/>
    <cellStyle name="_토공_청량화창마을농로(1공구)_2-4.맨홀토공_03.관로공 5" xfId="44999"/>
    <cellStyle name="_토공_청량화창마을농로(1공구)_2-4.맨홀토공_03.관로공 6" xfId="45000"/>
    <cellStyle name="_토공_청량화창마을농로(1공구)_2-4.맨홀토공_03.관로공 7" xfId="45001"/>
    <cellStyle name="_토공_청량화창마을농로(1공구)_2-4.맨홀토공_03.관로공 8" xfId="45002"/>
    <cellStyle name="_토공_청량화창마을농로(1공구)_2-4.맨홀토공_관로공BOQ" xfId="9995"/>
    <cellStyle name="_토공_청량화창마을농로(1공구)_2-4.맨홀토공_관로공BOQ 2" xfId="45003"/>
    <cellStyle name="_토공_청량화창마을농로(1공구)_2-4.맨홀토공_관로공BOQ 3" xfId="45004"/>
    <cellStyle name="_토공_청량화창마을농로(1공구)_2-4.맨홀토공_관로공BOQ 4" xfId="45005"/>
    <cellStyle name="_토공_청량화창마을농로(1공구)_2-4.맨홀토공_관로공BOQ 5" xfId="45006"/>
    <cellStyle name="_토공_청량화창마을농로(1공구)_2-4.맨홀토공_관로공BOQ 6" xfId="45007"/>
    <cellStyle name="_토공_청량화창마을농로(1공구)_2-4.맨홀토공_관로공BOQ 7" xfId="45008"/>
    <cellStyle name="_토공_청량화창마을농로(1공구)_2-4.맨홀토공_관로공BOQ 8" xfId="45009"/>
    <cellStyle name="_토공_청량화창마을농로(1공구)_2-4.맨홀토공_관로수량집계" xfId="9996"/>
    <cellStyle name="_토공_청량화창마을농로(1공구)_2-4.맨홀토공_관로수량집계 2" xfId="45010"/>
    <cellStyle name="_토공_청량화창마을농로(1공구)_2-4.맨홀토공_관로수량집계 3" xfId="45011"/>
    <cellStyle name="_토공_청량화창마을농로(1공구)_2-4.맨홀토공_관로수량집계 4" xfId="45012"/>
    <cellStyle name="_토공_청량화창마을농로(1공구)_2-4.맨홀토공_관로수량집계 5" xfId="45013"/>
    <cellStyle name="_토공_청량화창마을농로(1공구)_2-4.맨홀토공_관로수량집계 6" xfId="45014"/>
    <cellStyle name="_토공_청량화창마을농로(1공구)_2-4.맨홀토공_관로수량집계 7" xfId="45015"/>
    <cellStyle name="_토공_청량화창마을농로(1공구)_2-4.맨홀토공_관로수량집계 8" xfId="45016"/>
    <cellStyle name="_토공_청량화창마을농로(1공구)_2-4.맨홀토공_내역적용수량" xfId="9997"/>
    <cellStyle name="_토공_청량화창마을농로(1공구)_2-4.맨홀토공_내역적용수량 2" xfId="45017"/>
    <cellStyle name="_토공_청량화창마을농로(1공구)_2-4.맨홀토공_내역적용수량 3" xfId="45018"/>
    <cellStyle name="_토공_청량화창마을농로(1공구)_2-4.맨홀토공_내역적용수량 4" xfId="45019"/>
    <cellStyle name="_토공_청량화창마을농로(1공구)_2-4.맨홀토공_내역적용수량 5" xfId="45020"/>
    <cellStyle name="_토공_청량화창마을농로(1공구)_2-4.맨홀토공_내역적용수량 6" xfId="45021"/>
    <cellStyle name="_토공_청량화창마을농로(1공구)_2-4.맨홀토공_내역적용수량 7" xfId="45022"/>
    <cellStyle name="_토공_청량화창마을농로(1공구)_2-4.맨홀토공_내역적용수량 8" xfId="45023"/>
    <cellStyle name="_토공_청량화창마을농로(1공구)_관로공BOQ" xfId="9998"/>
    <cellStyle name="_토공_청량화창마을농로(1공구)_관로공BOQ 2" xfId="45024"/>
    <cellStyle name="_토공_청량화창마을농로(1공구)_관로공BOQ 3" xfId="45025"/>
    <cellStyle name="_토공_청량화창마을농로(1공구)_관로공BOQ 4" xfId="45026"/>
    <cellStyle name="_토공_청량화창마을농로(1공구)_관로공BOQ 5" xfId="45027"/>
    <cellStyle name="_토공_청량화창마을농로(1공구)_관로공BOQ 6" xfId="45028"/>
    <cellStyle name="_토공_청량화창마을농로(1공구)_관로공BOQ 7" xfId="45029"/>
    <cellStyle name="_토공_청량화창마을농로(1공구)_관로공BOQ 8" xfId="45030"/>
    <cellStyle name="_토공_청량화창마을농로(1공구)_관로수량집계" xfId="9999"/>
    <cellStyle name="_토공_청량화창마을농로(1공구)_관로수량집계 2" xfId="45031"/>
    <cellStyle name="_토공_청량화창마을농로(1공구)_관로수량집계 3" xfId="45032"/>
    <cellStyle name="_토공_청량화창마을농로(1공구)_관로수량집계 4" xfId="45033"/>
    <cellStyle name="_토공_청량화창마을농로(1공구)_관로수량집계 5" xfId="45034"/>
    <cellStyle name="_토공_청량화창마을농로(1공구)_관로수량집계 6" xfId="45035"/>
    <cellStyle name="_토공_청량화창마을농로(1공구)_관로수량집계 7" xfId="45036"/>
    <cellStyle name="_토공_청량화창마을농로(1공구)_관로수량집계 8" xfId="45037"/>
    <cellStyle name="_토공_청량화창마을농로(1공구)_내역적용수량" xfId="10000"/>
    <cellStyle name="_토공_청량화창마을농로(1공구)_내역적용수량 2" xfId="45038"/>
    <cellStyle name="_토공_청량화창마을농로(1공구)_내역적용수량 3" xfId="45039"/>
    <cellStyle name="_토공_청량화창마을농로(1공구)_내역적용수량 4" xfId="45040"/>
    <cellStyle name="_토공_청량화창마을농로(1공구)_내역적용수량 5" xfId="45041"/>
    <cellStyle name="_토공_청량화창마을농로(1공구)_내역적용수량 6" xfId="45042"/>
    <cellStyle name="_토공_청량화창마을농로(1공구)_내역적용수량 7" xfId="45043"/>
    <cellStyle name="_토공_청량화창마을농로(1공구)_내역적용수량 8" xfId="45044"/>
    <cellStyle name="_토공_청량화창마을농로(2공구)" xfId="10001"/>
    <cellStyle name="_토공_청량화창마을농로(2공구) 2" xfId="10002"/>
    <cellStyle name="_토공_청량화창마을농로(2공구) 3" xfId="45045"/>
    <cellStyle name="_토공_청량화창마을농로(2공구) 4" xfId="45046"/>
    <cellStyle name="_토공_청량화창마을농로(2공구) 5" xfId="45047"/>
    <cellStyle name="_토공_청량화창마을농로(2공구) 6" xfId="45048"/>
    <cellStyle name="_토공_청량화창마을농로(2공구) 7" xfId="45049"/>
    <cellStyle name="_토공_청량화창마을농로(2공구) 8" xfId="45050"/>
    <cellStyle name="_토공_청량화창마을농로(2공구)_00.배수설비공" xfId="10003"/>
    <cellStyle name="_토공_청량화창마을농로(2공구)_00.배수설비공 2" xfId="45051"/>
    <cellStyle name="_토공_청량화창마을농로(2공구)_00.배수설비공 3" xfId="45052"/>
    <cellStyle name="_토공_청량화창마을농로(2공구)_00.배수설비공 4" xfId="45053"/>
    <cellStyle name="_토공_청량화창마을농로(2공구)_00.배수설비공 5" xfId="45054"/>
    <cellStyle name="_토공_청량화창마을농로(2공구)_00.배수설비공 6" xfId="45055"/>
    <cellStyle name="_토공_청량화창마을농로(2공구)_00.배수설비공 7" xfId="45056"/>
    <cellStyle name="_토공_청량화창마을농로(2공구)_00.배수설비공 8" xfId="45057"/>
    <cellStyle name="_토공_청량화창마을농로(2공구)_013.관로공(일과)" xfId="10004"/>
    <cellStyle name="_토공_청량화창마을농로(2공구)_013.관로공(일과) 2" xfId="45058"/>
    <cellStyle name="_토공_청량화창마을농로(2공구)_013.관로공(일과) 3" xfId="45059"/>
    <cellStyle name="_토공_청량화창마을농로(2공구)_013.관로공(일과) 4" xfId="45060"/>
    <cellStyle name="_토공_청량화창마을농로(2공구)_013.관로공(일과) 5" xfId="45061"/>
    <cellStyle name="_토공_청량화창마을농로(2공구)_013.관로공(일과) 6" xfId="45062"/>
    <cellStyle name="_토공_청량화창마을농로(2공구)_013.관로공(일과) 7" xfId="45063"/>
    <cellStyle name="_토공_청량화창마을농로(2공구)_013.관로공(일과) 8" xfId="45064"/>
    <cellStyle name="_토공_청량화창마을농로(2공구)_013.관로공(화순)" xfId="10005"/>
    <cellStyle name="_토공_청량화창마을농로(2공구)_013.관로공(화순) 2" xfId="45065"/>
    <cellStyle name="_토공_청량화창마을농로(2공구)_013.관로공(화순) 3" xfId="45066"/>
    <cellStyle name="_토공_청량화창마을농로(2공구)_013.관로공(화순) 4" xfId="45067"/>
    <cellStyle name="_토공_청량화창마을농로(2공구)_013.관로공(화순) 5" xfId="45068"/>
    <cellStyle name="_토공_청량화창마을농로(2공구)_013.관로공(화순) 6" xfId="45069"/>
    <cellStyle name="_토공_청량화창마을농로(2공구)_013.관로공(화순) 7" xfId="45070"/>
    <cellStyle name="_토공_청량화창마을농로(2공구)_013.관로공(화순) 8" xfId="45071"/>
    <cellStyle name="_토공_청량화창마을농로(2공구)_02.토공" xfId="10006"/>
    <cellStyle name="_토공_청량화창마을농로(2공구)_02.토공 2" xfId="45072"/>
    <cellStyle name="_토공_청량화창마을농로(2공구)_02.토공 3" xfId="45073"/>
    <cellStyle name="_토공_청량화창마을농로(2공구)_02.토공 4" xfId="45074"/>
    <cellStyle name="_토공_청량화창마을농로(2공구)_02.토공 5" xfId="45075"/>
    <cellStyle name="_토공_청량화창마을농로(2공구)_02.토공 6" xfId="45076"/>
    <cellStyle name="_토공_청량화창마을농로(2공구)_02.토공 7" xfId="45077"/>
    <cellStyle name="_토공_청량화창마을농로(2공구)_02.토공 8" xfId="45078"/>
    <cellStyle name="_토공_청량화창마을농로(2공구)_03.관로공" xfId="10007"/>
    <cellStyle name="_토공_청량화창마을농로(2공구)_03.관로공 2" xfId="45079"/>
    <cellStyle name="_토공_청량화창마을농로(2공구)_03.관로공 3" xfId="45080"/>
    <cellStyle name="_토공_청량화창마을농로(2공구)_03.관로공 4" xfId="45081"/>
    <cellStyle name="_토공_청량화창마을농로(2공구)_03.관로공 5" xfId="45082"/>
    <cellStyle name="_토공_청량화창마을농로(2공구)_03.관로공 6" xfId="45083"/>
    <cellStyle name="_토공_청량화창마을농로(2공구)_03.관로공 7" xfId="45084"/>
    <cellStyle name="_토공_청량화창마을농로(2공구)_03.관로공 8" xfId="45085"/>
    <cellStyle name="_토공_청량화창마을농로(2공구)_05.구조물공" xfId="10008"/>
    <cellStyle name="_토공_청량화창마을농로(2공구)_05.구조물공 2" xfId="10009"/>
    <cellStyle name="_토공_청량화창마을농로(2공구)_05.구조물공 3" xfId="45086"/>
    <cellStyle name="_토공_청량화창마을농로(2공구)_05.구조물공 4" xfId="45087"/>
    <cellStyle name="_토공_청량화창마을농로(2공구)_05.구조물공 5" xfId="45088"/>
    <cellStyle name="_토공_청량화창마을농로(2공구)_05.구조물공 6" xfId="45089"/>
    <cellStyle name="_토공_청량화창마을농로(2공구)_05.구조물공 7" xfId="45090"/>
    <cellStyle name="_토공_청량화창마을농로(2공구)_05.구조물공 8" xfId="45091"/>
    <cellStyle name="_토공_청량화창마을농로(2공구)_05.구조물공_00.배수설비공" xfId="10010"/>
    <cellStyle name="_토공_청량화창마을농로(2공구)_05.구조물공_00.배수설비공 2" xfId="45092"/>
    <cellStyle name="_토공_청량화창마을농로(2공구)_05.구조물공_00.배수설비공 3" xfId="45093"/>
    <cellStyle name="_토공_청량화창마을농로(2공구)_05.구조물공_00.배수설비공 4" xfId="45094"/>
    <cellStyle name="_토공_청량화창마을농로(2공구)_05.구조물공_00.배수설비공 5" xfId="45095"/>
    <cellStyle name="_토공_청량화창마을농로(2공구)_05.구조물공_00.배수설비공 6" xfId="45096"/>
    <cellStyle name="_토공_청량화창마을농로(2공구)_05.구조물공_00.배수설비공 7" xfId="45097"/>
    <cellStyle name="_토공_청량화창마을농로(2공구)_05.구조물공_00.배수설비공 8" xfId="45098"/>
    <cellStyle name="_토공_청량화창마을농로(2공구)_05.구조물공_013.관로공(일과)" xfId="10011"/>
    <cellStyle name="_토공_청량화창마을농로(2공구)_05.구조물공_013.관로공(일과) 2" xfId="45099"/>
    <cellStyle name="_토공_청량화창마을농로(2공구)_05.구조물공_013.관로공(일과) 3" xfId="45100"/>
    <cellStyle name="_토공_청량화창마을농로(2공구)_05.구조물공_013.관로공(일과) 4" xfId="45101"/>
    <cellStyle name="_토공_청량화창마을농로(2공구)_05.구조물공_013.관로공(일과) 5" xfId="45102"/>
    <cellStyle name="_토공_청량화창마을농로(2공구)_05.구조물공_013.관로공(일과) 6" xfId="45103"/>
    <cellStyle name="_토공_청량화창마을농로(2공구)_05.구조물공_013.관로공(일과) 7" xfId="45104"/>
    <cellStyle name="_토공_청량화창마을농로(2공구)_05.구조물공_013.관로공(일과) 8" xfId="45105"/>
    <cellStyle name="_토공_청량화창마을농로(2공구)_05.구조물공_013.관로공(화순)" xfId="10012"/>
    <cellStyle name="_토공_청량화창마을농로(2공구)_05.구조물공_013.관로공(화순) 2" xfId="45106"/>
    <cellStyle name="_토공_청량화창마을농로(2공구)_05.구조물공_013.관로공(화순) 3" xfId="45107"/>
    <cellStyle name="_토공_청량화창마을농로(2공구)_05.구조물공_013.관로공(화순) 4" xfId="45108"/>
    <cellStyle name="_토공_청량화창마을농로(2공구)_05.구조물공_013.관로공(화순) 5" xfId="45109"/>
    <cellStyle name="_토공_청량화창마을농로(2공구)_05.구조물공_013.관로공(화순) 6" xfId="45110"/>
    <cellStyle name="_토공_청량화창마을농로(2공구)_05.구조물공_013.관로공(화순) 7" xfId="45111"/>
    <cellStyle name="_토공_청량화창마을농로(2공구)_05.구조물공_013.관로공(화순) 8" xfId="45112"/>
    <cellStyle name="_토공_청량화창마을농로(2공구)_05.구조물공_02.토공" xfId="10013"/>
    <cellStyle name="_토공_청량화창마을농로(2공구)_05.구조물공_02.토공 2" xfId="45113"/>
    <cellStyle name="_토공_청량화창마을농로(2공구)_05.구조물공_02.토공 3" xfId="45114"/>
    <cellStyle name="_토공_청량화창마을농로(2공구)_05.구조물공_02.토공 4" xfId="45115"/>
    <cellStyle name="_토공_청량화창마을농로(2공구)_05.구조물공_02.토공 5" xfId="45116"/>
    <cellStyle name="_토공_청량화창마을농로(2공구)_05.구조물공_02.토공 6" xfId="45117"/>
    <cellStyle name="_토공_청량화창마을농로(2공구)_05.구조물공_02.토공 7" xfId="45118"/>
    <cellStyle name="_토공_청량화창마을농로(2공구)_05.구조물공_02.토공 8" xfId="45119"/>
    <cellStyle name="_토공_청량화창마을농로(2공구)_05.구조물공_03.관로공" xfId="10014"/>
    <cellStyle name="_토공_청량화창마을농로(2공구)_05.구조물공_03.관로공 2" xfId="45120"/>
    <cellStyle name="_토공_청량화창마을농로(2공구)_05.구조물공_03.관로공 3" xfId="45121"/>
    <cellStyle name="_토공_청량화창마을농로(2공구)_05.구조물공_03.관로공 4" xfId="45122"/>
    <cellStyle name="_토공_청량화창마을농로(2공구)_05.구조물공_03.관로공 5" xfId="45123"/>
    <cellStyle name="_토공_청량화창마을농로(2공구)_05.구조물공_03.관로공 6" xfId="45124"/>
    <cellStyle name="_토공_청량화창마을농로(2공구)_05.구조물공_03.관로공 7" xfId="45125"/>
    <cellStyle name="_토공_청량화창마을농로(2공구)_05.구조물공_03.관로공 8" xfId="45126"/>
    <cellStyle name="_토공_청량화창마을농로(2공구)_05.구조물공_관로공BOQ" xfId="10015"/>
    <cellStyle name="_토공_청량화창마을농로(2공구)_05.구조물공_관로공BOQ 2" xfId="45127"/>
    <cellStyle name="_토공_청량화창마을농로(2공구)_05.구조물공_관로공BOQ 3" xfId="45128"/>
    <cellStyle name="_토공_청량화창마을농로(2공구)_05.구조물공_관로공BOQ 4" xfId="45129"/>
    <cellStyle name="_토공_청량화창마을농로(2공구)_05.구조물공_관로공BOQ 5" xfId="45130"/>
    <cellStyle name="_토공_청량화창마을농로(2공구)_05.구조물공_관로공BOQ 6" xfId="45131"/>
    <cellStyle name="_토공_청량화창마을농로(2공구)_05.구조물공_관로공BOQ 7" xfId="45132"/>
    <cellStyle name="_토공_청량화창마을농로(2공구)_05.구조물공_관로공BOQ 8" xfId="45133"/>
    <cellStyle name="_토공_청량화창마을농로(2공구)_05.구조물공_관로수량집계" xfId="10016"/>
    <cellStyle name="_토공_청량화창마을농로(2공구)_05.구조물공_관로수량집계 2" xfId="45134"/>
    <cellStyle name="_토공_청량화창마을농로(2공구)_05.구조물공_관로수량집계 3" xfId="45135"/>
    <cellStyle name="_토공_청량화창마을농로(2공구)_05.구조물공_관로수량집계 4" xfId="45136"/>
    <cellStyle name="_토공_청량화창마을농로(2공구)_05.구조물공_관로수량집계 5" xfId="45137"/>
    <cellStyle name="_토공_청량화창마을농로(2공구)_05.구조물공_관로수량집계 6" xfId="45138"/>
    <cellStyle name="_토공_청량화창마을농로(2공구)_05.구조물공_관로수량집계 7" xfId="45139"/>
    <cellStyle name="_토공_청량화창마을농로(2공구)_05.구조물공_관로수량집계 8" xfId="45140"/>
    <cellStyle name="_토공_청량화창마을농로(2공구)_05.구조물공_내역적용수량" xfId="10017"/>
    <cellStyle name="_토공_청량화창마을농로(2공구)_05.구조물공_내역적용수량 2" xfId="45141"/>
    <cellStyle name="_토공_청량화창마을농로(2공구)_05.구조물공_내역적용수량 3" xfId="45142"/>
    <cellStyle name="_토공_청량화창마을농로(2공구)_05.구조물공_내역적용수량 4" xfId="45143"/>
    <cellStyle name="_토공_청량화창마을농로(2공구)_05.구조물공_내역적용수량 5" xfId="45144"/>
    <cellStyle name="_토공_청량화창마을농로(2공구)_05.구조물공_내역적용수량 6" xfId="45145"/>
    <cellStyle name="_토공_청량화창마을농로(2공구)_05.구조물공_내역적용수량 7" xfId="45146"/>
    <cellStyle name="_토공_청량화창마을농로(2공구)_05.구조물공_내역적용수량 8" xfId="45147"/>
    <cellStyle name="_토공_청량화창마을농로(2공구)_2-4.맨홀토공" xfId="10018"/>
    <cellStyle name="_토공_청량화창마을농로(2공구)_2-4.맨홀토공 2" xfId="10019"/>
    <cellStyle name="_토공_청량화창마을농로(2공구)_2-4.맨홀토공 3" xfId="45148"/>
    <cellStyle name="_토공_청량화창마을농로(2공구)_2-4.맨홀토공 4" xfId="45149"/>
    <cellStyle name="_토공_청량화창마을농로(2공구)_2-4.맨홀토공 5" xfId="45150"/>
    <cellStyle name="_토공_청량화창마을농로(2공구)_2-4.맨홀토공 6" xfId="45151"/>
    <cellStyle name="_토공_청량화창마을농로(2공구)_2-4.맨홀토공 7" xfId="45152"/>
    <cellStyle name="_토공_청량화창마을농로(2공구)_2-4.맨홀토공 8" xfId="45153"/>
    <cellStyle name="_토공_청량화창마을농로(2공구)_2-4.맨홀토공_00.배수설비공" xfId="10020"/>
    <cellStyle name="_토공_청량화창마을농로(2공구)_2-4.맨홀토공_00.배수설비공 2" xfId="45154"/>
    <cellStyle name="_토공_청량화창마을농로(2공구)_2-4.맨홀토공_00.배수설비공 3" xfId="45155"/>
    <cellStyle name="_토공_청량화창마을농로(2공구)_2-4.맨홀토공_00.배수설비공 4" xfId="45156"/>
    <cellStyle name="_토공_청량화창마을농로(2공구)_2-4.맨홀토공_00.배수설비공 5" xfId="45157"/>
    <cellStyle name="_토공_청량화창마을농로(2공구)_2-4.맨홀토공_00.배수설비공 6" xfId="45158"/>
    <cellStyle name="_토공_청량화창마을농로(2공구)_2-4.맨홀토공_00.배수설비공 7" xfId="45159"/>
    <cellStyle name="_토공_청량화창마을농로(2공구)_2-4.맨홀토공_00.배수설비공 8" xfId="45160"/>
    <cellStyle name="_토공_청량화창마을농로(2공구)_2-4.맨홀토공_013.관로공(일과)" xfId="10021"/>
    <cellStyle name="_토공_청량화창마을농로(2공구)_2-4.맨홀토공_013.관로공(일과) 2" xfId="45161"/>
    <cellStyle name="_토공_청량화창마을농로(2공구)_2-4.맨홀토공_013.관로공(일과) 3" xfId="45162"/>
    <cellStyle name="_토공_청량화창마을농로(2공구)_2-4.맨홀토공_013.관로공(일과) 4" xfId="45163"/>
    <cellStyle name="_토공_청량화창마을농로(2공구)_2-4.맨홀토공_013.관로공(일과) 5" xfId="45164"/>
    <cellStyle name="_토공_청량화창마을농로(2공구)_2-4.맨홀토공_013.관로공(일과) 6" xfId="45165"/>
    <cellStyle name="_토공_청량화창마을농로(2공구)_2-4.맨홀토공_013.관로공(일과) 7" xfId="45166"/>
    <cellStyle name="_토공_청량화창마을농로(2공구)_2-4.맨홀토공_013.관로공(일과) 8" xfId="45167"/>
    <cellStyle name="_토공_청량화창마을농로(2공구)_2-4.맨홀토공_013.관로공(화순)" xfId="10022"/>
    <cellStyle name="_토공_청량화창마을농로(2공구)_2-4.맨홀토공_013.관로공(화순) 2" xfId="45168"/>
    <cellStyle name="_토공_청량화창마을농로(2공구)_2-4.맨홀토공_013.관로공(화순) 3" xfId="45169"/>
    <cellStyle name="_토공_청량화창마을농로(2공구)_2-4.맨홀토공_013.관로공(화순) 4" xfId="45170"/>
    <cellStyle name="_토공_청량화창마을농로(2공구)_2-4.맨홀토공_013.관로공(화순) 5" xfId="45171"/>
    <cellStyle name="_토공_청량화창마을농로(2공구)_2-4.맨홀토공_013.관로공(화순) 6" xfId="45172"/>
    <cellStyle name="_토공_청량화창마을농로(2공구)_2-4.맨홀토공_013.관로공(화순) 7" xfId="45173"/>
    <cellStyle name="_토공_청량화창마을농로(2공구)_2-4.맨홀토공_013.관로공(화순) 8" xfId="45174"/>
    <cellStyle name="_토공_청량화창마을농로(2공구)_2-4.맨홀토공_02.토공" xfId="10023"/>
    <cellStyle name="_토공_청량화창마을농로(2공구)_2-4.맨홀토공_02.토공 2" xfId="45175"/>
    <cellStyle name="_토공_청량화창마을농로(2공구)_2-4.맨홀토공_02.토공 3" xfId="45176"/>
    <cellStyle name="_토공_청량화창마을농로(2공구)_2-4.맨홀토공_02.토공 4" xfId="45177"/>
    <cellStyle name="_토공_청량화창마을농로(2공구)_2-4.맨홀토공_02.토공 5" xfId="45178"/>
    <cellStyle name="_토공_청량화창마을농로(2공구)_2-4.맨홀토공_02.토공 6" xfId="45179"/>
    <cellStyle name="_토공_청량화창마을농로(2공구)_2-4.맨홀토공_02.토공 7" xfId="45180"/>
    <cellStyle name="_토공_청량화창마을농로(2공구)_2-4.맨홀토공_02.토공 8" xfId="45181"/>
    <cellStyle name="_토공_청량화창마을농로(2공구)_2-4.맨홀토공_03.관로공" xfId="10024"/>
    <cellStyle name="_토공_청량화창마을농로(2공구)_2-4.맨홀토공_03.관로공 2" xfId="45182"/>
    <cellStyle name="_토공_청량화창마을농로(2공구)_2-4.맨홀토공_03.관로공 3" xfId="45183"/>
    <cellStyle name="_토공_청량화창마을농로(2공구)_2-4.맨홀토공_03.관로공 4" xfId="45184"/>
    <cellStyle name="_토공_청량화창마을농로(2공구)_2-4.맨홀토공_03.관로공 5" xfId="45185"/>
    <cellStyle name="_토공_청량화창마을농로(2공구)_2-4.맨홀토공_03.관로공 6" xfId="45186"/>
    <cellStyle name="_토공_청량화창마을농로(2공구)_2-4.맨홀토공_03.관로공 7" xfId="45187"/>
    <cellStyle name="_토공_청량화창마을농로(2공구)_2-4.맨홀토공_03.관로공 8" xfId="45188"/>
    <cellStyle name="_토공_청량화창마을농로(2공구)_2-4.맨홀토공_관로공BOQ" xfId="10025"/>
    <cellStyle name="_토공_청량화창마을농로(2공구)_2-4.맨홀토공_관로공BOQ 2" xfId="45189"/>
    <cellStyle name="_토공_청량화창마을농로(2공구)_2-4.맨홀토공_관로공BOQ 3" xfId="45190"/>
    <cellStyle name="_토공_청량화창마을농로(2공구)_2-4.맨홀토공_관로공BOQ 4" xfId="45191"/>
    <cellStyle name="_토공_청량화창마을농로(2공구)_2-4.맨홀토공_관로공BOQ 5" xfId="45192"/>
    <cellStyle name="_토공_청량화창마을농로(2공구)_2-4.맨홀토공_관로공BOQ 6" xfId="45193"/>
    <cellStyle name="_토공_청량화창마을농로(2공구)_2-4.맨홀토공_관로공BOQ 7" xfId="45194"/>
    <cellStyle name="_토공_청량화창마을농로(2공구)_2-4.맨홀토공_관로공BOQ 8" xfId="45195"/>
    <cellStyle name="_토공_청량화창마을농로(2공구)_2-4.맨홀토공_관로수량집계" xfId="10026"/>
    <cellStyle name="_토공_청량화창마을농로(2공구)_2-4.맨홀토공_관로수량집계 2" xfId="45196"/>
    <cellStyle name="_토공_청량화창마을농로(2공구)_2-4.맨홀토공_관로수량집계 3" xfId="45197"/>
    <cellStyle name="_토공_청량화창마을농로(2공구)_2-4.맨홀토공_관로수량집계 4" xfId="45198"/>
    <cellStyle name="_토공_청량화창마을농로(2공구)_2-4.맨홀토공_관로수량집계 5" xfId="45199"/>
    <cellStyle name="_토공_청량화창마을농로(2공구)_2-4.맨홀토공_관로수량집계 6" xfId="45200"/>
    <cellStyle name="_토공_청량화창마을농로(2공구)_2-4.맨홀토공_관로수량집계 7" xfId="45201"/>
    <cellStyle name="_토공_청량화창마을농로(2공구)_2-4.맨홀토공_관로수량집계 8" xfId="45202"/>
    <cellStyle name="_토공_청량화창마을농로(2공구)_2-4.맨홀토공_내역적용수량" xfId="10027"/>
    <cellStyle name="_토공_청량화창마을농로(2공구)_2-4.맨홀토공_내역적용수량 2" xfId="45203"/>
    <cellStyle name="_토공_청량화창마을농로(2공구)_2-4.맨홀토공_내역적용수량 3" xfId="45204"/>
    <cellStyle name="_토공_청량화창마을농로(2공구)_2-4.맨홀토공_내역적용수량 4" xfId="45205"/>
    <cellStyle name="_토공_청량화창마을농로(2공구)_2-4.맨홀토공_내역적용수량 5" xfId="45206"/>
    <cellStyle name="_토공_청량화창마을농로(2공구)_2-4.맨홀토공_내역적용수량 6" xfId="45207"/>
    <cellStyle name="_토공_청량화창마을농로(2공구)_2-4.맨홀토공_내역적용수량 7" xfId="45208"/>
    <cellStyle name="_토공_청량화창마을농로(2공구)_2-4.맨홀토공_내역적용수량 8" xfId="45209"/>
    <cellStyle name="_토공_청량화창마을농로(2공구)_관로공BOQ" xfId="10028"/>
    <cellStyle name="_토공_청량화창마을농로(2공구)_관로공BOQ 2" xfId="45210"/>
    <cellStyle name="_토공_청량화창마을농로(2공구)_관로공BOQ 3" xfId="45211"/>
    <cellStyle name="_토공_청량화창마을농로(2공구)_관로공BOQ 4" xfId="45212"/>
    <cellStyle name="_토공_청량화창마을농로(2공구)_관로공BOQ 5" xfId="45213"/>
    <cellStyle name="_토공_청량화창마을농로(2공구)_관로공BOQ 6" xfId="45214"/>
    <cellStyle name="_토공_청량화창마을농로(2공구)_관로공BOQ 7" xfId="45215"/>
    <cellStyle name="_토공_청량화창마을농로(2공구)_관로공BOQ 8" xfId="45216"/>
    <cellStyle name="_토공_청량화창마을농로(2공구)_관로수량집계" xfId="10029"/>
    <cellStyle name="_토공_청량화창마을농로(2공구)_관로수량집계 2" xfId="45217"/>
    <cellStyle name="_토공_청량화창마을농로(2공구)_관로수량집계 3" xfId="45218"/>
    <cellStyle name="_토공_청량화창마을농로(2공구)_관로수량집계 4" xfId="45219"/>
    <cellStyle name="_토공_청량화창마을농로(2공구)_관로수량집계 5" xfId="45220"/>
    <cellStyle name="_토공_청량화창마을농로(2공구)_관로수량집계 6" xfId="45221"/>
    <cellStyle name="_토공_청량화창마을농로(2공구)_관로수량집계 7" xfId="45222"/>
    <cellStyle name="_토공_청량화창마을농로(2공구)_관로수량집계 8" xfId="45223"/>
    <cellStyle name="_토공_청량화창마을농로(2공구)_내역적용수량" xfId="10030"/>
    <cellStyle name="_토공_청량화창마을농로(2공구)_내역적용수량 2" xfId="45224"/>
    <cellStyle name="_토공_청량화창마을농로(2공구)_내역적용수량 3" xfId="45225"/>
    <cellStyle name="_토공_청량화창마을농로(2공구)_내역적용수량 4" xfId="45226"/>
    <cellStyle name="_토공_청량화창마을농로(2공구)_내역적용수량 5" xfId="45227"/>
    <cellStyle name="_토공_청량화창마을농로(2공구)_내역적용수량 6" xfId="45228"/>
    <cellStyle name="_토공_청량화창마을농로(2공구)_내역적용수량 7" xfId="45229"/>
    <cellStyle name="_토공_청량화창마을농로(2공구)_내역적용수량 8" xfId="45230"/>
    <cellStyle name="_토공_청량화창마을농로(총괄)" xfId="10031"/>
    <cellStyle name="_토공_청량화창마을농로(총괄) 2" xfId="10032"/>
    <cellStyle name="_토공_청량화창마을농로(총괄) 3" xfId="45231"/>
    <cellStyle name="_토공_청량화창마을농로(총괄) 4" xfId="45232"/>
    <cellStyle name="_토공_청량화창마을농로(총괄) 5" xfId="45233"/>
    <cellStyle name="_토공_청량화창마을농로(총괄) 6" xfId="45234"/>
    <cellStyle name="_토공_청량화창마을농로(총괄) 7" xfId="45235"/>
    <cellStyle name="_토공_청량화창마을농로(총괄) 8" xfId="45236"/>
    <cellStyle name="_토공_청량화창마을농로(총괄)_00.배수설비공" xfId="10033"/>
    <cellStyle name="_토공_청량화창마을농로(총괄)_00.배수설비공 2" xfId="45237"/>
    <cellStyle name="_토공_청량화창마을농로(총괄)_00.배수설비공 3" xfId="45238"/>
    <cellStyle name="_토공_청량화창마을농로(총괄)_00.배수설비공 4" xfId="45239"/>
    <cellStyle name="_토공_청량화창마을농로(총괄)_00.배수설비공 5" xfId="45240"/>
    <cellStyle name="_토공_청량화창마을농로(총괄)_00.배수설비공 6" xfId="45241"/>
    <cellStyle name="_토공_청량화창마을농로(총괄)_00.배수설비공 7" xfId="45242"/>
    <cellStyle name="_토공_청량화창마을농로(총괄)_00.배수설비공 8" xfId="45243"/>
    <cellStyle name="_토공_청량화창마을농로(총괄)_013.관로공(일과)" xfId="10034"/>
    <cellStyle name="_토공_청량화창마을농로(총괄)_013.관로공(일과) 2" xfId="45244"/>
    <cellStyle name="_토공_청량화창마을농로(총괄)_013.관로공(일과) 3" xfId="45245"/>
    <cellStyle name="_토공_청량화창마을농로(총괄)_013.관로공(일과) 4" xfId="45246"/>
    <cellStyle name="_토공_청량화창마을농로(총괄)_013.관로공(일과) 5" xfId="45247"/>
    <cellStyle name="_토공_청량화창마을농로(총괄)_013.관로공(일과) 6" xfId="45248"/>
    <cellStyle name="_토공_청량화창마을농로(총괄)_013.관로공(일과) 7" xfId="45249"/>
    <cellStyle name="_토공_청량화창마을농로(총괄)_013.관로공(일과) 8" xfId="45250"/>
    <cellStyle name="_토공_청량화창마을농로(총괄)_013.관로공(화순)" xfId="10035"/>
    <cellStyle name="_토공_청량화창마을농로(총괄)_013.관로공(화순) 2" xfId="45251"/>
    <cellStyle name="_토공_청량화창마을농로(총괄)_013.관로공(화순) 3" xfId="45252"/>
    <cellStyle name="_토공_청량화창마을농로(총괄)_013.관로공(화순) 4" xfId="45253"/>
    <cellStyle name="_토공_청량화창마을농로(총괄)_013.관로공(화순) 5" xfId="45254"/>
    <cellStyle name="_토공_청량화창마을농로(총괄)_013.관로공(화순) 6" xfId="45255"/>
    <cellStyle name="_토공_청량화창마을농로(총괄)_013.관로공(화순) 7" xfId="45256"/>
    <cellStyle name="_토공_청량화창마을농로(총괄)_013.관로공(화순) 8" xfId="45257"/>
    <cellStyle name="_토공_청량화창마을농로(총괄)_02.토공" xfId="10036"/>
    <cellStyle name="_토공_청량화창마을농로(총괄)_02.토공 2" xfId="45258"/>
    <cellStyle name="_토공_청량화창마을농로(총괄)_02.토공 3" xfId="45259"/>
    <cellStyle name="_토공_청량화창마을농로(총괄)_02.토공 4" xfId="45260"/>
    <cellStyle name="_토공_청량화창마을농로(총괄)_02.토공 5" xfId="45261"/>
    <cellStyle name="_토공_청량화창마을농로(총괄)_02.토공 6" xfId="45262"/>
    <cellStyle name="_토공_청량화창마을농로(총괄)_02.토공 7" xfId="45263"/>
    <cellStyle name="_토공_청량화창마을농로(총괄)_02.토공 8" xfId="45264"/>
    <cellStyle name="_토공_청량화창마을농로(총괄)_03.관로공" xfId="10037"/>
    <cellStyle name="_토공_청량화창마을농로(총괄)_03.관로공 2" xfId="45265"/>
    <cellStyle name="_토공_청량화창마을농로(총괄)_03.관로공 3" xfId="45266"/>
    <cellStyle name="_토공_청량화창마을농로(총괄)_03.관로공 4" xfId="45267"/>
    <cellStyle name="_토공_청량화창마을농로(총괄)_03.관로공 5" xfId="45268"/>
    <cellStyle name="_토공_청량화창마을농로(총괄)_03.관로공 6" xfId="45269"/>
    <cellStyle name="_토공_청량화창마을농로(총괄)_03.관로공 7" xfId="45270"/>
    <cellStyle name="_토공_청량화창마을농로(총괄)_03.관로공 8" xfId="45271"/>
    <cellStyle name="_토공_청량화창마을농로(총괄)_05.구조물공" xfId="10038"/>
    <cellStyle name="_토공_청량화창마을농로(총괄)_05.구조물공 2" xfId="10039"/>
    <cellStyle name="_토공_청량화창마을농로(총괄)_05.구조물공 3" xfId="45272"/>
    <cellStyle name="_토공_청량화창마을농로(총괄)_05.구조물공 4" xfId="45273"/>
    <cellStyle name="_토공_청량화창마을농로(총괄)_05.구조물공 5" xfId="45274"/>
    <cellStyle name="_토공_청량화창마을농로(총괄)_05.구조물공 6" xfId="45275"/>
    <cellStyle name="_토공_청량화창마을농로(총괄)_05.구조물공 7" xfId="45276"/>
    <cellStyle name="_토공_청량화창마을농로(총괄)_05.구조물공 8" xfId="45277"/>
    <cellStyle name="_토공_청량화창마을농로(총괄)_05.구조물공_00.배수설비공" xfId="10040"/>
    <cellStyle name="_토공_청량화창마을농로(총괄)_05.구조물공_00.배수설비공 2" xfId="45278"/>
    <cellStyle name="_토공_청량화창마을농로(총괄)_05.구조물공_00.배수설비공 3" xfId="45279"/>
    <cellStyle name="_토공_청량화창마을농로(총괄)_05.구조물공_00.배수설비공 4" xfId="45280"/>
    <cellStyle name="_토공_청량화창마을농로(총괄)_05.구조물공_00.배수설비공 5" xfId="45281"/>
    <cellStyle name="_토공_청량화창마을농로(총괄)_05.구조물공_00.배수설비공 6" xfId="45282"/>
    <cellStyle name="_토공_청량화창마을농로(총괄)_05.구조물공_00.배수설비공 7" xfId="45283"/>
    <cellStyle name="_토공_청량화창마을농로(총괄)_05.구조물공_00.배수설비공 8" xfId="45284"/>
    <cellStyle name="_토공_청량화창마을농로(총괄)_05.구조물공_013.관로공(일과)" xfId="10041"/>
    <cellStyle name="_토공_청량화창마을농로(총괄)_05.구조물공_013.관로공(일과) 2" xfId="45285"/>
    <cellStyle name="_토공_청량화창마을농로(총괄)_05.구조물공_013.관로공(일과) 3" xfId="45286"/>
    <cellStyle name="_토공_청량화창마을농로(총괄)_05.구조물공_013.관로공(일과) 4" xfId="45287"/>
    <cellStyle name="_토공_청량화창마을농로(총괄)_05.구조물공_013.관로공(일과) 5" xfId="45288"/>
    <cellStyle name="_토공_청량화창마을농로(총괄)_05.구조물공_013.관로공(일과) 6" xfId="45289"/>
    <cellStyle name="_토공_청량화창마을농로(총괄)_05.구조물공_013.관로공(일과) 7" xfId="45290"/>
    <cellStyle name="_토공_청량화창마을농로(총괄)_05.구조물공_013.관로공(일과) 8" xfId="45291"/>
    <cellStyle name="_토공_청량화창마을농로(총괄)_05.구조물공_013.관로공(화순)" xfId="10042"/>
    <cellStyle name="_토공_청량화창마을농로(총괄)_05.구조물공_013.관로공(화순) 2" xfId="45292"/>
    <cellStyle name="_토공_청량화창마을농로(총괄)_05.구조물공_013.관로공(화순) 3" xfId="45293"/>
    <cellStyle name="_토공_청량화창마을농로(총괄)_05.구조물공_013.관로공(화순) 4" xfId="45294"/>
    <cellStyle name="_토공_청량화창마을농로(총괄)_05.구조물공_013.관로공(화순) 5" xfId="45295"/>
    <cellStyle name="_토공_청량화창마을농로(총괄)_05.구조물공_013.관로공(화순) 6" xfId="45296"/>
    <cellStyle name="_토공_청량화창마을농로(총괄)_05.구조물공_013.관로공(화순) 7" xfId="45297"/>
    <cellStyle name="_토공_청량화창마을농로(총괄)_05.구조물공_013.관로공(화순) 8" xfId="45298"/>
    <cellStyle name="_토공_청량화창마을농로(총괄)_05.구조물공_02.토공" xfId="10043"/>
    <cellStyle name="_토공_청량화창마을농로(총괄)_05.구조물공_02.토공 2" xfId="45299"/>
    <cellStyle name="_토공_청량화창마을농로(총괄)_05.구조물공_02.토공 3" xfId="45300"/>
    <cellStyle name="_토공_청량화창마을농로(총괄)_05.구조물공_02.토공 4" xfId="45301"/>
    <cellStyle name="_토공_청량화창마을농로(총괄)_05.구조물공_02.토공 5" xfId="45302"/>
    <cellStyle name="_토공_청량화창마을농로(총괄)_05.구조물공_02.토공 6" xfId="45303"/>
    <cellStyle name="_토공_청량화창마을농로(총괄)_05.구조물공_02.토공 7" xfId="45304"/>
    <cellStyle name="_토공_청량화창마을농로(총괄)_05.구조물공_02.토공 8" xfId="45305"/>
    <cellStyle name="_토공_청량화창마을농로(총괄)_05.구조물공_03.관로공" xfId="10044"/>
    <cellStyle name="_토공_청량화창마을농로(총괄)_05.구조물공_03.관로공 2" xfId="45306"/>
    <cellStyle name="_토공_청량화창마을농로(총괄)_05.구조물공_03.관로공 3" xfId="45307"/>
    <cellStyle name="_토공_청량화창마을농로(총괄)_05.구조물공_03.관로공 4" xfId="45308"/>
    <cellStyle name="_토공_청량화창마을농로(총괄)_05.구조물공_03.관로공 5" xfId="45309"/>
    <cellStyle name="_토공_청량화창마을농로(총괄)_05.구조물공_03.관로공 6" xfId="45310"/>
    <cellStyle name="_토공_청량화창마을농로(총괄)_05.구조물공_03.관로공 7" xfId="45311"/>
    <cellStyle name="_토공_청량화창마을농로(총괄)_05.구조물공_03.관로공 8" xfId="45312"/>
    <cellStyle name="_토공_청량화창마을농로(총괄)_05.구조물공_관로공BOQ" xfId="10045"/>
    <cellStyle name="_토공_청량화창마을농로(총괄)_05.구조물공_관로공BOQ 2" xfId="45313"/>
    <cellStyle name="_토공_청량화창마을농로(총괄)_05.구조물공_관로공BOQ 3" xfId="45314"/>
    <cellStyle name="_토공_청량화창마을농로(총괄)_05.구조물공_관로공BOQ 4" xfId="45315"/>
    <cellStyle name="_토공_청량화창마을농로(총괄)_05.구조물공_관로공BOQ 5" xfId="45316"/>
    <cellStyle name="_토공_청량화창마을농로(총괄)_05.구조물공_관로공BOQ 6" xfId="45317"/>
    <cellStyle name="_토공_청량화창마을농로(총괄)_05.구조물공_관로공BOQ 7" xfId="45318"/>
    <cellStyle name="_토공_청량화창마을농로(총괄)_05.구조물공_관로공BOQ 8" xfId="45319"/>
    <cellStyle name="_토공_청량화창마을농로(총괄)_05.구조물공_관로수량집계" xfId="10046"/>
    <cellStyle name="_토공_청량화창마을농로(총괄)_05.구조물공_관로수량집계 2" xfId="45320"/>
    <cellStyle name="_토공_청량화창마을농로(총괄)_05.구조물공_관로수량집계 3" xfId="45321"/>
    <cellStyle name="_토공_청량화창마을농로(총괄)_05.구조물공_관로수량집계 4" xfId="45322"/>
    <cellStyle name="_토공_청량화창마을농로(총괄)_05.구조물공_관로수량집계 5" xfId="45323"/>
    <cellStyle name="_토공_청량화창마을농로(총괄)_05.구조물공_관로수량집계 6" xfId="45324"/>
    <cellStyle name="_토공_청량화창마을농로(총괄)_05.구조물공_관로수량집계 7" xfId="45325"/>
    <cellStyle name="_토공_청량화창마을농로(총괄)_05.구조물공_관로수량집계 8" xfId="45326"/>
    <cellStyle name="_토공_청량화창마을농로(총괄)_05.구조물공_내역적용수량" xfId="10047"/>
    <cellStyle name="_토공_청량화창마을농로(총괄)_05.구조물공_내역적용수량 2" xfId="45327"/>
    <cellStyle name="_토공_청량화창마을농로(총괄)_05.구조물공_내역적용수량 3" xfId="45328"/>
    <cellStyle name="_토공_청량화창마을농로(총괄)_05.구조물공_내역적용수량 4" xfId="45329"/>
    <cellStyle name="_토공_청량화창마을농로(총괄)_05.구조물공_내역적용수량 5" xfId="45330"/>
    <cellStyle name="_토공_청량화창마을농로(총괄)_05.구조물공_내역적용수량 6" xfId="45331"/>
    <cellStyle name="_토공_청량화창마을농로(총괄)_05.구조물공_내역적용수량 7" xfId="45332"/>
    <cellStyle name="_토공_청량화창마을농로(총괄)_05.구조물공_내역적용수량 8" xfId="45333"/>
    <cellStyle name="_토공_청량화창마을농로(총괄)_2-4.맨홀토공" xfId="10048"/>
    <cellStyle name="_토공_청량화창마을농로(총괄)_2-4.맨홀토공 2" xfId="10049"/>
    <cellStyle name="_토공_청량화창마을농로(총괄)_2-4.맨홀토공 3" xfId="45334"/>
    <cellStyle name="_토공_청량화창마을농로(총괄)_2-4.맨홀토공 4" xfId="45335"/>
    <cellStyle name="_토공_청량화창마을농로(총괄)_2-4.맨홀토공 5" xfId="45336"/>
    <cellStyle name="_토공_청량화창마을농로(총괄)_2-4.맨홀토공 6" xfId="45337"/>
    <cellStyle name="_토공_청량화창마을농로(총괄)_2-4.맨홀토공 7" xfId="45338"/>
    <cellStyle name="_토공_청량화창마을농로(총괄)_2-4.맨홀토공 8" xfId="45339"/>
    <cellStyle name="_토공_청량화창마을농로(총괄)_2-4.맨홀토공_00.배수설비공" xfId="10050"/>
    <cellStyle name="_토공_청량화창마을농로(총괄)_2-4.맨홀토공_00.배수설비공 2" xfId="45340"/>
    <cellStyle name="_토공_청량화창마을농로(총괄)_2-4.맨홀토공_00.배수설비공 3" xfId="45341"/>
    <cellStyle name="_토공_청량화창마을농로(총괄)_2-4.맨홀토공_00.배수설비공 4" xfId="45342"/>
    <cellStyle name="_토공_청량화창마을농로(총괄)_2-4.맨홀토공_00.배수설비공 5" xfId="45343"/>
    <cellStyle name="_토공_청량화창마을농로(총괄)_2-4.맨홀토공_00.배수설비공 6" xfId="45344"/>
    <cellStyle name="_토공_청량화창마을농로(총괄)_2-4.맨홀토공_00.배수설비공 7" xfId="45345"/>
    <cellStyle name="_토공_청량화창마을농로(총괄)_2-4.맨홀토공_00.배수설비공 8" xfId="45346"/>
    <cellStyle name="_토공_청량화창마을농로(총괄)_2-4.맨홀토공_013.관로공(일과)" xfId="10051"/>
    <cellStyle name="_토공_청량화창마을농로(총괄)_2-4.맨홀토공_013.관로공(일과) 2" xfId="45347"/>
    <cellStyle name="_토공_청량화창마을농로(총괄)_2-4.맨홀토공_013.관로공(일과) 3" xfId="45348"/>
    <cellStyle name="_토공_청량화창마을농로(총괄)_2-4.맨홀토공_013.관로공(일과) 4" xfId="45349"/>
    <cellStyle name="_토공_청량화창마을농로(총괄)_2-4.맨홀토공_013.관로공(일과) 5" xfId="45350"/>
    <cellStyle name="_토공_청량화창마을농로(총괄)_2-4.맨홀토공_013.관로공(일과) 6" xfId="45351"/>
    <cellStyle name="_토공_청량화창마을농로(총괄)_2-4.맨홀토공_013.관로공(일과) 7" xfId="45352"/>
    <cellStyle name="_토공_청량화창마을농로(총괄)_2-4.맨홀토공_013.관로공(일과) 8" xfId="45353"/>
    <cellStyle name="_토공_청량화창마을농로(총괄)_2-4.맨홀토공_013.관로공(화순)" xfId="10052"/>
    <cellStyle name="_토공_청량화창마을농로(총괄)_2-4.맨홀토공_013.관로공(화순) 2" xfId="45354"/>
    <cellStyle name="_토공_청량화창마을농로(총괄)_2-4.맨홀토공_013.관로공(화순) 3" xfId="45355"/>
    <cellStyle name="_토공_청량화창마을농로(총괄)_2-4.맨홀토공_013.관로공(화순) 4" xfId="45356"/>
    <cellStyle name="_토공_청량화창마을농로(총괄)_2-4.맨홀토공_013.관로공(화순) 5" xfId="45357"/>
    <cellStyle name="_토공_청량화창마을농로(총괄)_2-4.맨홀토공_013.관로공(화순) 6" xfId="45358"/>
    <cellStyle name="_토공_청량화창마을농로(총괄)_2-4.맨홀토공_013.관로공(화순) 7" xfId="45359"/>
    <cellStyle name="_토공_청량화창마을농로(총괄)_2-4.맨홀토공_013.관로공(화순) 8" xfId="45360"/>
    <cellStyle name="_토공_청량화창마을농로(총괄)_2-4.맨홀토공_02.토공" xfId="10053"/>
    <cellStyle name="_토공_청량화창마을농로(총괄)_2-4.맨홀토공_02.토공 2" xfId="45361"/>
    <cellStyle name="_토공_청량화창마을농로(총괄)_2-4.맨홀토공_02.토공 3" xfId="45362"/>
    <cellStyle name="_토공_청량화창마을농로(총괄)_2-4.맨홀토공_02.토공 4" xfId="45363"/>
    <cellStyle name="_토공_청량화창마을농로(총괄)_2-4.맨홀토공_02.토공 5" xfId="45364"/>
    <cellStyle name="_토공_청량화창마을농로(총괄)_2-4.맨홀토공_02.토공 6" xfId="45365"/>
    <cellStyle name="_토공_청량화창마을농로(총괄)_2-4.맨홀토공_02.토공 7" xfId="45366"/>
    <cellStyle name="_토공_청량화창마을농로(총괄)_2-4.맨홀토공_02.토공 8" xfId="45367"/>
    <cellStyle name="_토공_청량화창마을농로(총괄)_2-4.맨홀토공_03.관로공" xfId="10054"/>
    <cellStyle name="_토공_청량화창마을농로(총괄)_2-4.맨홀토공_03.관로공 2" xfId="45368"/>
    <cellStyle name="_토공_청량화창마을농로(총괄)_2-4.맨홀토공_03.관로공 3" xfId="45369"/>
    <cellStyle name="_토공_청량화창마을농로(총괄)_2-4.맨홀토공_03.관로공 4" xfId="45370"/>
    <cellStyle name="_토공_청량화창마을농로(총괄)_2-4.맨홀토공_03.관로공 5" xfId="45371"/>
    <cellStyle name="_토공_청량화창마을농로(총괄)_2-4.맨홀토공_03.관로공 6" xfId="45372"/>
    <cellStyle name="_토공_청량화창마을농로(총괄)_2-4.맨홀토공_03.관로공 7" xfId="45373"/>
    <cellStyle name="_토공_청량화창마을농로(총괄)_2-4.맨홀토공_03.관로공 8" xfId="45374"/>
    <cellStyle name="_토공_청량화창마을농로(총괄)_2-4.맨홀토공_관로공BOQ" xfId="10055"/>
    <cellStyle name="_토공_청량화창마을농로(총괄)_2-4.맨홀토공_관로공BOQ 2" xfId="45375"/>
    <cellStyle name="_토공_청량화창마을농로(총괄)_2-4.맨홀토공_관로공BOQ 3" xfId="45376"/>
    <cellStyle name="_토공_청량화창마을농로(총괄)_2-4.맨홀토공_관로공BOQ 4" xfId="45377"/>
    <cellStyle name="_토공_청량화창마을농로(총괄)_2-4.맨홀토공_관로공BOQ 5" xfId="45378"/>
    <cellStyle name="_토공_청량화창마을농로(총괄)_2-4.맨홀토공_관로공BOQ 6" xfId="45379"/>
    <cellStyle name="_토공_청량화창마을농로(총괄)_2-4.맨홀토공_관로공BOQ 7" xfId="45380"/>
    <cellStyle name="_토공_청량화창마을농로(총괄)_2-4.맨홀토공_관로공BOQ 8" xfId="45381"/>
    <cellStyle name="_토공_청량화창마을농로(총괄)_2-4.맨홀토공_관로수량집계" xfId="10056"/>
    <cellStyle name="_토공_청량화창마을농로(총괄)_2-4.맨홀토공_관로수량집계 2" xfId="45382"/>
    <cellStyle name="_토공_청량화창마을농로(총괄)_2-4.맨홀토공_관로수량집계 3" xfId="45383"/>
    <cellStyle name="_토공_청량화창마을농로(총괄)_2-4.맨홀토공_관로수량집계 4" xfId="45384"/>
    <cellStyle name="_토공_청량화창마을농로(총괄)_2-4.맨홀토공_관로수량집계 5" xfId="45385"/>
    <cellStyle name="_토공_청량화창마을농로(총괄)_2-4.맨홀토공_관로수량집계 6" xfId="45386"/>
    <cellStyle name="_토공_청량화창마을농로(총괄)_2-4.맨홀토공_관로수량집계 7" xfId="45387"/>
    <cellStyle name="_토공_청량화창마을농로(총괄)_2-4.맨홀토공_관로수량집계 8" xfId="45388"/>
    <cellStyle name="_토공_청량화창마을농로(총괄)_2-4.맨홀토공_내역적용수량" xfId="10057"/>
    <cellStyle name="_토공_청량화창마을농로(총괄)_2-4.맨홀토공_내역적용수량 2" xfId="45389"/>
    <cellStyle name="_토공_청량화창마을농로(총괄)_2-4.맨홀토공_내역적용수량 3" xfId="45390"/>
    <cellStyle name="_토공_청량화창마을농로(총괄)_2-4.맨홀토공_내역적용수량 4" xfId="45391"/>
    <cellStyle name="_토공_청량화창마을농로(총괄)_2-4.맨홀토공_내역적용수량 5" xfId="45392"/>
    <cellStyle name="_토공_청량화창마을농로(총괄)_2-4.맨홀토공_내역적용수량 6" xfId="45393"/>
    <cellStyle name="_토공_청량화창마을농로(총괄)_2-4.맨홀토공_내역적용수량 7" xfId="45394"/>
    <cellStyle name="_토공_청량화창마을농로(총괄)_2-4.맨홀토공_내역적용수량 8" xfId="45395"/>
    <cellStyle name="_토공_청량화창마을농로(총괄)_관로공BOQ" xfId="10058"/>
    <cellStyle name="_토공_청량화창마을농로(총괄)_관로공BOQ 2" xfId="45396"/>
    <cellStyle name="_토공_청량화창마을농로(총괄)_관로공BOQ 3" xfId="45397"/>
    <cellStyle name="_토공_청량화창마을농로(총괄)_관로공BOQ 4" xfId="45398"/>
    <cellStyle name="_토공_청량화창마을농로(총괄)_관로공BOQ 5" xfId="45399"/>
    <cellStyle name="_토공_청량화창마을농로(총괄)_관로공BOQ 6" xfId="45400"/>
    <cellStyle name="_토공_청량화창마을농로(총괄)_관로공BOQ 7" xfId="45401"/>
    <cellStyle name="_토공_청량화창마을농로(총괄)_관로공BOQ 8" xfId="45402"/>
    <cellStyle name="_토공_청량화창마을농로(총괄)_관로수량집계" xfId="10059"/>
    <cellStyle name="_토공_청량화창마을농로(총괄)_관로수량집계 2" xfId="45403"/>
    <cellStyle name="_토공_청량화창마을농로(총괄)_관로수량집계 3" xfId="45404"/>
    <cellStyle name="_토공_청량화창마을농로(총괄)_관로수량집계 4" xfId="45405"/>
    <cellStyle name="_토공_청량화창마을농로(총괄)_관로수량집계 5" xfId="45406"/>
    <cellStyle name="_토공_청량화창마을농로(총괄)_관로수량집계 6" xfId="45407"/>
    <cellStyle name="_토공_청량화창마을농로(총괄)_관로수량집계 7" xfId="45408"/>
    <cellStyle name="_토공_청량화창마을농로(총괄)_관로수량집계 8" xfId="45409"/>
    <cellStyle name="_토공_청량화창마을농로(총괄)_내역적용수량" xfId="10060"/>
    <cellStyle name="_토공_청량화창마을농로(총괄)_내역적용수량 2" xfId="45410"/>
    <cellStyle name="_토공_청량화창마을농로(총괄)_내역적용수량 3" xfId="45411"/>
    <cellStyle name="_토공_청량화창마을농로(총괄)_내역적용수량 4" xfId="45412"/>
    <cellStyle name="_토공_청량화창마을농로(총괄)_내역적용수량 5" xfId="45413"/>
    <cellStyle name="_토공_청량화창마을농로(총괄)_내역적용수량 6" xfId="45414"/>
    <cellStyle name="_토공_청량화창마을농로(총괄)_내역적용수량 7" xfId="45415"/>
    <cellStyle name="_토공_청량화창마을농로(총괄)_내역적용수량 8" xfId="45416"/>
    <cellStyle name="_토공_총괄건축철거" xfId="10061"/>
    <cellStyle name="_토공_총괄건축철거 2" xfId="10062"/>
    <cellStyle name="_토공_총괄건축철거 3" xfId="45417"/>
    <cellStyle name="_토공_총괄건축철거 4" xfId="45418"/>
    <cellStyle name="_토공_총괄건축철거 5" xfId="45419"/>
    <cellStyle name="_토공_총괄건축철거 6" xfId="45420"/>
    <cellStyle name="_토공_총괄건축철거 7" xfId="45421"/>
    <cellStyle name="_토공_총괄건축철거 8" xfId="45422"/>
    <cellStyle name="_토공_취수시설" xfId="45423"/>
    <cellStyle name="_토공_토공" xfId="10063"/>
    <cellStyle name="_토공_토공 2" xfId="10064"/>
    <cellStyle name="_토공_토공 3" xfId="45424"/>
    <cellStyle name="_토공_토공 4" xfId="45425"/>
    <cellStyle name="_토공_토공 5" xfId="45426"/>
    <cellStyle name="_토공_토공 6" xfId="45427"/>
    <cellStyle name="_토공_토공 7" xfId="45428"/>
    <cellStyle name="_토공_토공 8" xfId="45429"/>
    <cellStyle name="_토공_토공(3-332)" xfId="10065"/>
    <cellStyle name="_토공_토공(3-332) 2" xfId="10066"/>
    <cellStyle name="_토공_토공(3-332) 3" xfId="45430"/>
    <cellStyle name="_토공_토공(3-332) 4" xfId="45431"/>
    <cellStyle name="_토공_토공(3-332) 5" xfId="45432"/>
    <cellStyle name="_토공_토공(3-332) 6" xfId="45433"/>
    <cellStyle name="_토공_토공(3-332) 7" xfId="45434"/>
    <cellStyle name="_토공_토공(3-332) 8" xfId="45435"/>
    <cellStyle name="_토공_토공(3지구)" xfId="10067"/>
    <cellStyle name="_토공_토공(3지구)_01토공" xfId="10068"/>
    <cellStyle name="_토공_토공(3지구)_01토공(A-)" xfId="10069"/>
    <cellStyle name="_토공_토공(3지구)_G-계산토공(관로)" xfId="10070"/>
    <cellStyle name="_토공_토공(3지구)_운반비" xfId="10071"/>
    <cellStyle name="_토공_토공(3지구)_운반비_총괄자재" xfId="10072"/>
    <cellStyle name="_토공_토공(3지구)_토공(4지구)" xfId="10073"/>
    <cellStyle name="_토공_토공(3지구)_토공(4지구)_01토공" xfId="10074"/>
    <cellStyle name="_토공_토공(3지구)_토공(4지구)_01토공(A-)" xfId="10075"/>
    <cellStyle name="_토공_토공(3지구)_토공(4지구)_G-계산토공(관로)" xfId="10076"/>
    <cellStyle name="_토공_토공(3지구)_토공(4지구)_운반비" xfId="10077"/>
    <cellStyle name="_토공_토공(3지구)_토공(4지구)_운반비_총괄자재" xfId="10078"/>
    <cellStyle name="_토공_토공(3지구)_토공(4지구)_토공(4지구)" xfId="10079"/>
    <cellStyle name="_토공_토공(3지구)_토공(4지구)_토공(4지구)_01토공" xfId="10080"/>
    <cellStyle name="_토공_토공(3지구)_토공(4지구)_토공(4지구)_01토공(A-)" xfId="10081"/>
    <cellStyle name="_토공_토공(3지구)_토공(4지구)_토공(4지구)_G-계산토공(관로)" xfId="10082"/>
    <cellStyle name="_토공_토공(3지구)_토공(4지구)_토공(4지구)_운반비" xfId="10083"/>
    <cellStyle name="_토공_토공(3지구)_토공(4지구)_토공(4지구)_운반비_총괄자재" xfId="10084"/>
    <cellStyle name="_토공_토공(3지구)_토공(4지구)_토공(4지구)_토공-B" xfId="10085"/>
    <cellStyle name="_토공_토공(3지구)_토공(4지구)_토공-B" xfId="10086"/>
    <cellStyle name="_토공_토공(3지구)_토공-B" xfId="10087"/>
    <cellStyle name="_토공_토공(4지구)" xfId="10088"/>
    <cellStyle name="_토공_토공(4지구)_01토공" xfId="10089"/>
    <cellStyle name="_토공_토공(4지구)_01토공(A-)" xfId="10090"/>
    <cellStyle name="_토공_토공(4지구)_G-계산토공(관로)" xfId="10091"/>
    <cellStyle name="_토공_토공(4지구)_운반비" xfId="10092"/>
    <cellStyle name="_토공_토공(4지구)_운반비_총괄자재" xfId="10093"/>
    <cellStyle name="_토공_토공(4지구)_토공(4지구)" xfId="10094"/>
    <cellStyle name="_토공_토공(4지구)_토공(4지구)_01토공" xfId="10095"/>
    <cellStyle name="_토공_토공(4지구)_토공(4지구)_01토공(A-)" xfId="10096"/>
    <cellStyle name="_토공_토공(4지구)_토공(4지구)_G-계산토공(관로)" xfId="10097"/>
    <cellStyle name="_토공_토공(4지구)_토공(4지구)_운반비" xfId="10098"/>
    <cellStyle name="_토공_토공(4지구)_토공(4지구)_운반비_총괄자재" xfId="10099"/>
    <cellStyle name="_토공_토공(4지구)_토공(4지구)_토공(3지구)" xfId="10100"/>
    <cellStyle name="_토공_토공(4지구)_토공(4지구)_토공(3지구)_01토공" xfId="10101"/>
    <cellStyle name="_토공_토공(4지구)_토공(4지구)_토공(3지구)_01토공(A-)" xfId="10102"/>
    <cellStyle name="_토공_토공(4지구)_토공(4지구)_토공(3지구)_G-계산토공(관로)" xfId="10103"/>
    <cellStyle name="_토공_토공(4지구)_토공(4지구)_토공(3지구)_운반비" xfId="10104"/>
    <cellStyle name="_토공_토공(4지구)_토공(4지구)_토공(3지구)_운반비_총괄자재" xfId="10105"/>
    <cellStyle name="_토공_토공(4지구)_토공(4지구)_토공(3지구)_토공(4지구)" xfId="10106"/>
    <cellStyle name="_토공_토공(4지구)_토공(4지구)_토공(3지구)_토공(4지구)_01토공" xfId="10107"/>
    <cellStyle name="_토공_토공(4지구)_토공(4지구)_토공(3지구)_토공(4지구)_01토공(A-)" xfId="10108"/>
    <cellStyle name="_토공_토공(4지구)_토공(4지구)_토공(3지구)_토공(4지구)_G-계산토공(관로)" xfId="10109"/>
    <cellStyle name="_토공_토공(4지구)_토공(4지구)_토공(3지구)_토공(4지구)_운반비" xfId="10110"/>
    <cellStyle name="_토공_토공(4지구)_토공(4지구)_토공(3지구)_토공(4지구)_운반비_총괄자재" xfId="10111"/>
    <cellStyle name="_토공_토공(4지구)_토공(4지구)_토공(3지구)_토공(4지구)_토공(4지구)" xfId="10112"/>
    <cellStyle name="_토공_토공(4지구)_토공(4지구)_토공(3지구)_토공(4지구)_토공(4지구)_01토공" xfId="10113"/>
    <cellStyle name="_토공_토공(4지구)_토공(4지구)_토공(3지구)_토공(4지구)_토공(4지구)_01토공(A-)" xfId="10114"/>
    <cellStyle name="_토공_토공(4지구)_토공(4지구)_토공(3지구)_토공(4지구)_토공(4지구)_G-계산토공(관로)" xfId="10115"/>
    <cellStyle name="_토공_토공(4지구)_토공(4지구)_토공(3지구)_토공(4지구)_토공(4지구)_운반비" xfId="10116"/>
    <cellStyle name="_토공_토공(4지구)_토공(4지구)_토공(3지구)_토공(4지구)_토공(4지구)_운반비_총괄자재" xfId="10117"/>
    <cellStyle name="_토공_토공(4지구)_토공(4지구)_토공(3지구)_토공(4지구)_토공(4지구)_토공-B" xfId="10118"/>
    <cellStyle name="_토공_토공(4지구)_토공(4지구)_토공(3지구)_토공(4지구)_토공-B" xfId="10119"/>
    <cellStyle name="_토공_토공(4지구)_토공(4지구)_토공(3지구)_토공-B" xfId="10120"/>
    <cellStyle name="_토공_토공(4지구)_토공(4지구)_토공(4지구)" xfId="10121"/>
    <cellStyle name="_토공_토공(4지구)_토공(4지구)_토공(4지구)_01토공" xfId="10122"/>
    <cellStyle name="_토공_토공(4지구)_토공(4지구)_토공(4지구)_01토공(A-)" xfId="10123"/>
    <cellStyle name="_토공_토공(4지구)_토공(4지구)_토공(4지구)_G-계산토공(관로)" xfId="10124"/>
    <cellStyle name="_토공_토공(4지구)_토공(4지구)_토공(4지구)_운반비" xfId="10125"/>
    <cellStyle name="_토공_토공(4지구)_토공(4지구)_토공(4지구)_운반비_총괄자재" xfId="10126"/>
    <cellStyle name="_토공_토공(4지구)_토공(4지구)_토공(4지구)_토공-B" xfId="10127"/>
    <cellStyle name="_토공_토공(4지구)_토공(4지구)_토공-B" xfId="10128"/>
    <cellStyle name="_토공_토공(4지구)_토공-B" xfId="10129"/>
    <cellStyle name="_토공_토공_00.배수설비공" xfId="10130"/>
    <cellStyle name="_토공_토공_00.배수설비공 2" xfId="45436"/>
    <cellStyle name="_토공_토공_00.배수설비공 3" xfId="45437"/>
    <cellStyle name="_토공_토공_00.배수설비공 4" xfId="45438"/>
    <cellStyle name="_토공_토공_00.배수설비공 5" xfId="45439"/>
    <cellStyle name="_토공_토공_00.배수설비공 6" xfId="45440"/>
    <cellStyle name="_토공_토공_00.배수설비공 7" xfId="45441"/>
    <cellStyle name="_토공_토공_00.배수설비공 8" xfId="45442"/>
    <cellStyle name="_토공_토공_013.관로공(일과)" xfId="10131"/>
    <cellStyle name="_토공_토공_013.관로공(일과) 2" xfId="45443"/>
    <cellStyle name="_토공_토공_013.관로공(일과) 3" xfId="45444"/>
    <cellStyle name="_토공_토공_013.관로공(일과) 4" xfId="45445"/>
    <cellStyle name="_토공_토공_013.관로공(일과) 5" xfId="45446"/>
    <cellStyle name="_토공_토공_013.관로공(일과) 6" xfId="45447"/>
    <cellStyle name="_토공_토공_013.관로공(일과) 7" xfId="45448"/>
    <cellStyle name="_토공_토공_013.관로공(일과) 8" xfId="45449"/>
    <cellStyle name="_토공_토공_013.관로공(화순)" xfId="10132"/>
    <cellStyle name="_토공_토공_013.관로공(화순) 2" xfId="45450"/>
    <cellStyle name="_토공_토공_013.관로공(화순) 3" xfId="45451"/>
    <cellStyle name="_토공_토공_013.관로공(화순) 4" xfId="45452"/>
    <cellStyle name="_토공_토공_013.관로공(화순) 5" xfId="45453"/>
    <cellStyle name="_토공_토공_013.관로공(화순) 6" xfId="45454"/>
    <cellStyle name="_토공_토공_013.관로공(화순) 7" xfId="45455"/>
    <cellStyle name="_토공_토공_013.관로공(화순) 8" xfId="45456"/>
    <cellStyle name="_토공_토공_02.토공" xfId="10133"/>
    <cellStyle name="_토공_토공_02.토공 2" xfId="45457"/>
    <cellStyle name="_토공_토공_02.토공 3" xfId="45458"/>
    <cellStyle name="_토공_토공_02.토공 4" xfId="45459"/>
    <cellStyle name="_토공_토공_02.토공 5" xfId="45460"/>
    <cellStyle name="_토공_토공_02.토공 6" xfId="45461"/>
    <cellStyle name="_토공_토공_02.토공 7" xfId="45462"/>
    <cellStyle name="_토공_토공_02.토공 8" xfId="45463"/>
    <cellStyle name="_토공_토공_03.관로공" xfId="10134"/>
    <cellStyle name="_토공_토공_03.관로공 2" xfId="45464"/>
    <cellStyle name="_토공_토공_03.관로공 3" xfId="45465"/>
    <cellStyle name="_토공_토공_03.관로공 4" xfId="45466"/>
    <cellStyle name="_토공_토공_03.관로공 5" xfId="45467"/>
    <cellStyle name="_토공_토공_03.관로공 6" xfId="45468"/>
    <cellStyle name="_토공_토공_03.관로공 7" xfId="45469"/>
    <cellStyle name="_토공_토공_03.관로공 8" xfId="45470"/>
    <cellStyle name="_토공_토공_05.구조물공" xfId="10135"/>
    <cellStyle name="_토공_토공_05.구조물공 2" xfId="10136"/>
    <cellStyle name="_토공_토공_05.구조물공 3" xfId="45471"/>
    <cellStyle name="_토공_토공_05.구조물공 4" xfId="45472"/>
    <cellStyle name="_토공_토공_05.구조물공 5" xfId="45473"/>
    <cellStyle name="_토공_토공_05.구조물공 6" xfId="45474"/>
    <cellStyle name="_토공_토공_05.구조물공 7" xfId="45475"/>
    <cellStyle name="_토공_토공_05.구조물공 8" xfId="45476"/>
    <cellStyle name="_토공_토공_05.구조물공_00.배수설비공" xfId="10137"/>
    <cellStyle name="_토공_토공_05.구조물공_00.배수설비공 2" xfId="45477"/>
    <cellStyle name="_토공_토공_05.구조물공_00.배수설비공 3" xfId="45478"/>
    <cellStyle name="_토공_토공_05.구조물공_00.배수설비공 4" xfId="45479"/>
    <cellStyle name="_토공_토공_05.구조물공_00.배수설비공 5" xfId="45480"/>
    <cellStyle name="_토공_토공_05.구조물공_00.배수설비공 6" xfId="45481"/>
    <cellStyle name="_토공_토공_05.구조물공_00.배수설비공 7" xfId="45482"/>
    <cellStyle name="_토공_토공_05.구조물공_00.배수설비공 8" xfId="45483"/>
    <cellStyle name="_토공_토공_05.구조물공_013.관로공(일과)" xfId="10138"/>
    <cellStyle name="_토공_토공_05.구조물공_013.관로공(일과) 2" xfId="45484"/>
    <cellStyle name="_토공_토공_05.구조물공_013.관로공(일과) 3" xfId="45485"/>
    <cellStyle name="_토공_토공_05.구조물공_013.관로공(일과) 4" xfId="45486"/>
    <cellStyle name="_토공_토공_05.구조물공_013.관로공(일과) 5" xfId="45487"/>
    <cellStyle name="_토공_토공_05.구조물공_013.관로공(일과) 6" xfId="45488"/>
    <cellStyle name="_토공_토공_05.구조물공_013.관로공(일과) 7" xfId="45489"/>
    <cellStyle name="_토공_토공_05.구조물공_013.관로공(일과) 8" xfId="45490"/>
    <cellStyle name="_토공_토공_05.구조물공_013.관로공(화순)" xfId="10139"/>
    <cellStyle name="_토공_토공_05.구조물공_013.관로공(화순) 2" xfId="45491"/>
    <cellStyle name="_토공_토공_05.구조물공_013.관로공(화순) 3" xfId="45492"/>
    <cellStyle name="_토공_토공_05.구조물공_013.관로공(화순) 4" xfId="45493"/>
    <cellStyle name="_토공_토공_05.구조물공_013.관로공(화순) 5" xfId="45494"/>
    <cellStyle name="_토공_토공_05.구조물공_013.관로공(화순) 6" xfId="45495"/>
    <cellStyle name="_토공_토공_05.구조물공_013.관로공(화순) 7" xfId="45496"/>
    <cellStyle name="_토공_토공_05.구조물공_013.관로공(화순) 8" xfId="45497"/>
    <cellStyle name="_토공_토공_05.구조물공_02.토공" xfId="10140"/>
    <cellStyle name="_토공_토공_05.구조물공_02.토공 2" xfId="45498"/>
    <cellStyle name="_토공_토공_05.구조물공_02.토공 3" xfId="45499"/>
    <cellStyle name="_토공_토공_05.구조물공_02.토공 4" xfId="45500"/>
    <cellStyle name="_토공_토공_05.구조물공_02.토공 5" xfId="45501"/>
    <cellStyle name="_토공_토공_05.구조물공_02.토공 6" xfId="45502"/>
    <cellStyle name="_토공_토공_05.구조물공_02.토공 7" xfId="45503"/>
    <cellStyle name="_토공_토공_05.구조물공_02.토공 8" xfId="45504"/>
    <cellStyle name="_토공_토공_05.구조물공_03.관로공" xfId="10141"/>
    <cellStyle name="_토공_토공_05.구조물공_03.관로공 2" xfId="45505"/>
    <cellStyle name="_토공_토공_05.구조물공_03.관로공 3" xfId="45506"/>
    <cellStyle name="_토공_토공_05.구조물공_03.관로공 4" xfId="45507"/>
    <cellStyle name="_토공_토공_05.구조물공_03.관로공 5" xfId="45508"/>
    <cellStyle name="_토공_토공_05.구조물공_03.관로공 6" xfId="45509"/>
    <cellStyle name="_토공_토공_05.구조물공_03.관로공 7" xfId="45510"/>
    <cellStyle name="_토공_토공_05.구조물공_03.관로공 8" xfId="45511"/>
    <cellStyle name="_토공_토공_05.구조물공_관로공BOQ" xfId="10142"/>
    <cellStyle name="_토공_토공_05.구조물공_관로공BOQ 2" xfId="45512"/>
    <cellStyle name="_토공_토공_05.구조물공_관로공BOQ 3" xfId="45513"/>
    <cellStyle name="_토공_토공_05.구조물공_관로공BOQ 4" xfId="45514"/>
    <cellStyle name="_토공_토공_05.구조물공_관로공BOQ 5" xfId="45515"/>
    <cellStyle name="_토공_토공_05.구조물공_관로공BOQ 6" xfId="45516"/>
    <cellStyle name="_토공_토공_05.구조물공_관로공BOQ 7" xfId="45517"/>
    <cellStyle name="_토공_토공_05.구조물공_관로공BOQ 8" xfId="45518"/>
    <cellStyle name="_토공_토공_05.구조물공_관로수량집계" xfId="10143"/>
    <cellStyle name="_토공_토공_05.구조물공_관로수량집계 2" xfId="45519"/>
    <cellStyle name="_토공_토공_05.구조물공_관로수량집계 3" xfId="45520"/>
    <cellStyle name="_토공_토공_05.구조물공_관로수량집계 4" xfId="45521"/>
    <cellStyle name="_토공_토공_05.구조물공_관로수량집계 5" xfId="45522"/>
    <cellStyle name="_토공_토공_05.구조물공_관로수량집계 6" xfId="45523"/>
    <cellStyle name="_토공_토공_05.구조물공_관로수량집계 7" xfId="45524"/>
    <cellStyle name="_토공_토공_05.구조물공_관로수량집계 8" xfId="45525"/>
    <cellStyle name="_토공_토공_05.구조물공_내역적용수량" xfId="10144"/>
    <cellStyle name="_토공_토공_05.구조물공_내역적용수량 2" xfId="45526"/>
    <cellStyle name="_토공_토공_05.구조물공_내역적용수량 3" xfId="45527"/>
    <cellStyle name="_토공_토공_05.구조물공_내역적용수량 4" xfId="45528"/>
    <cellStyle name="_토공_토공_05.구조물공_내역적용수량 5" xfId="45529"/>
    <cellStyle name="_토공_토공_05.구조물공_내역적용수량 6" xfId="45530"/>
    <cellStyle name="_토공_토공_05.구조물공_내역적용수량 7" xfId="45531"/>
    <cellStyle name="_토공_토공_05.구조물공_내역적용수량 8" xfId="45532"/>
    <cellStyle name="_토공_토공_2-4.맨홀토공" xfId="10145"/>
    <cellStyle name="_토공_토공_2-4.맨홀토공 2" xfId="10146"/>
    <cellStyle name="_토공_토공_2-4.맨홀토공 3" xfId="45533"/>
    <cellStyle name="_토공_토공_2-4.맨홀토공 4" xfId="45534"/>
    <cellStyle name="_토공_토공_2-4.맨홀토공 5" xfId="45535"/>
    <cellStyle name="_토공_토공_2-4.맨홀토공 6" xfId="45536"/>
    <cellStyle name="_토공_토공_2-4.맨홀토공 7" xfId="45537"/>
    <cellStyle name="_토공_토공_2-4.맨홀토공 8" xfId="45538"/>
    <cellStyle name="_토공_토공_2-4.맨홀토공_00.배수설비공" xfId="10147"/>
    <cellStyle name="_토공_토공_2-4.맨홀토공_00.배수설비공 2" xfId="45539"/>
    <cellStyle name="_토공_토공_2-4.맨홀토공_00.배수설비공 3" xfId="45540"/>
    <cellStyle name="_토공_토공_2-4.맨홀토공_00.배수설비공 4" xfId="45541"/>
    <cellStyle name="_토공_토공_2-4.맨홀토공_00.배수설비공 5" xfId="45542"/>
    <cellStyle name="_토공_토공_2-4.맨홀토공_00.배수설비공 6" xfId="45543"/>
    <cellStyle name="_토공_토공_2-4.맨홀토공_00.배수설비공 7" xfId="45544"/>
    <cellStyle name="_토공_토공_2-4.맨홀토공_00.배수설비공 8" xfId="45545"/>
    <cellStyle name="_토공_토공_2-4.맨홀토공_013.관로공(일과)" xfId="10148"/>
    <cellStyle name="_토공_토공_2-4.맨홀토공_013.관로공(일과) 2" xfId="45546"/>
    <cellStyle name="_토공_토공_2-4.맨홀토공_013.관로공(일과) 3" xfId="45547"/>
    <cellStyle name="_토공_토공_2-4.맨홀토공_013.관로공(일과) 4" xfId="45548"/>
    <cellStyle name="_토공_토공_2-4.맨홀토공_013.관로공(일과) 5" xfId="45549"/>
    <cellStyle name="_토공_토공_2-4.맨홀토공_013.관로공(일과) 6" xfId="45550"/>
    <cellStyle name="_토공_토공_2-4.맨홀토공_013.관로공(일과) 7" xfId="45551"/>
    <cellStyle name="_토공_토공_2-4.맨홀토공_013.관로공(일과) 8" xfId="45552"/>
    <cellStyle name="_토공_토공_2-4.맨홀토공_013.관로공(화순)" xfId="10149"/>
    <cellStyle name="_토공_토공_2-4.맨홀토공_013.관로공(화순) 2" xfId="45553"/>
    <cellStyle name="_토공_토공_2-4.맨홀토공_013.관로공(화순) 3" xfId="45554"/>
    <cellStyle name="_토공_토공_2-4.맨홀토공_013.관로공(화순) 4" xfId="45555"/>
    <cellStyle name="_토공_토공_2-4.맨홀토공_013.관로공(화순) 5" xfId="45556"/>
    <cellStyle name="_토공_토공_2-4.맨홀토공_013.관로공(화순) 6" xfId="45557"/>
    <cellStyle name="_토공_토공_2-4.맨홀토공_013.관로공(화순) 7" xfId="45558"/>
    <cellStyle name="_토공_토공_2-4.맨홀토공_013.관로공(화순) 8" xfId="45559"/>
    <cellStyle name="_토공_토공_2-4.맨홀토공_02.토공" xfId="10150"/>
    <cellStyle name="_토공_토공_2-4.맨홀토공_02.토공 2" xfId="45560"/>
    <cellStyle name="_토공_토공_2-4.맨홀토공_02.토공 3" xfId="45561"/>
    <cellStyle name="_토공_토공_2-4.맨홀토공_02.토공 4" xfId="45562"/>
    <cellStyle name="_토공_토공_2-4.맨홀토공_02.토공 5" xfId="45563"/>
    <cellStyle name="_토공_토공_2-4.맨홀토공_02.토공 6" xfId="45564"/>
    <cellStyle name="_토공_토공_2-4.맨홀토공_02.토공 7" xfId="45565"/>
    <cellStyle name="_토공_토공_2-4.맨홀토공_02.토공 8" xfId="45566"/>
    <cellStyle name="_토공_토공_2-4.맨홀토공_03.관로공" xfId="10151"/>
    <cellStyle name="_토공_토공_2-4.맨홀토공_03.관로공 2" xfId="45567"/>
    <cellStyle name="_토공_토공_2-4.맨홀토공_03.관로공 3" xfId="45568"/>
    <cellStyle name="_토공_토공_2-4.맨홀토공_03.관로공 4" xfId="45569"/>
    <cellStyle name="_토공_토공_2-4.맨홀토공_03.관로공 5" xfId="45570"/>
    <cellStyle name="_토공_토공_2-4.맨홀토공_03.관로공 6" xfId="45571"/>
    <cellStyle name="_토공_토공_2-4.맨홀토공_03.관로공 7" xfId="45572"/>
    <cellStyle name="_토공_토공_2-4.맨홀토공_03.관로공 8" xfId="45573"/>
    <cellStyle name="_토공_토공_2-4.맨홀토공_관로공BOQ" xfId="10152"/>
    <cellStyle name="_토공_토공_2-4.맨홀토공_관로공BOQ 2" xfId="45574"/>
    <cellStyle name="_토공_토공_2-4.맨홀토공_관로공BOQ 3" xfId="45575"/>
    <cellStyle name="_토공_토공_2-4.맨홀토공_관로공BOQ 4" xfId="45576"/>
    <cellStyle name="_토공_토공_2-4.맨홀토공_관로공BOQ 5" xfId="45577"/>
    <cellStyle name="_토공_토공_2-4.맨홀토공_관로공BOQ 6" xfId="45578"/>
    <cellStyle name="_토공_토공_2-4.맨홀토공_관로공BOQ 7" xfId="45579"/>
    <cellStyle name="_토공_토공_2-4.맨홀토공_관로공BOQ 8" xfId="45580"/>
    <cellStyle name="_토공_토공_2-4.맨홀토공_관로수량집계" xfId="10153"/>
    <cellStyle name="_토공_토공_2-4.맨홀토공_관로수량집계 2" xfId="45581"/>
    <cellStyle name="_토공_토공_2-4.맨홀토공_관로수량집계 3" xfId="45582"/>
    <cellStyle name="_토공_토공_2-4.맨홀토공_관로수량집계 4" xfId="45583"/>
    <cellStyle name="_토공_토공_2-4.맨홀토공_관로수량집계 5" xfId="45584"/>
    <cellStyle name="_토공_토공_2-4.맨홀토공_관로수량집계 6" xfId="45585"/>
    <cellStyle name="_토공_토공_2-4.맨홀토공_관로수량집계 7" xfId="45586"/>
    <cellStyle name="_토공_토공_2-4.맨홀토공_관로수량집계 8" xfId="45587"/>
    <cellStyle name="_토공_토공_2-4.맨홀토공_내역적용수량" xfId="10154"/>
    <cellStyle name="_토공_토공_2-4.맨홀토공_내역적용수량 2" xfId="45588"/>
    <cellStyle name="_토공_토공_2-4.맨홀토공_내역적용수량 3" xfId="45589"/>
    <cellStyle name="_토공_토공_2-4.맨홀토공_내역적용수량 4" xfId="45590"/>
    <cellStyle name="_토공_토공_2-4.맨홀토공_내역적용수량 5" xfId="45591"/>
    <cellStyle name="_토공_토공_2-4.맨홀토공_내역적용수량 6" xfId="45592"/>
    <cellStyle name="_토공_토공_2-4.맨홀토공_내역적용수량 7" xfId="45593"/>
    <cellStyle name="_토공_토공_2-4.맨홀토공_내역적용수량 8" xfId="45594"/>
    <cellStyle name="_토공_토공_관로공BOQ" xfId="10155"/>
    <cellStyle name="_토공_토공_관로공BOQ 2" xfId="45595"/>
    <cellStyle name="_토공_토공_관로공BOQ 3" xfId="45596"/>
    <cellStyle name="_토공_토공_관로공BOQ 4" xfId="45597"/>
    <cellStyle name="_토공_토공_관로공BOQ 5" xfId="45598"/>
    <cellStyle name="_토공_토공_관로공BOQ 6" xfId="45599"/>
    <cellStyle name="_토공_토공_관로공BOQ 7" xfId="45600"/>
    <cellStyle name="_토공_토공_관로공BOQ 8" xfId="45601"/>
    <cellStyle name="_토공_토공_관로수량집계" xfId="10156"/>
    <cellStyle name="_토공_토공_관로수량집계 2" xfId="45602"/>
    <cellStyle name="_토공_토공_관로수량집계 3" xfId="45603"/>
    <cellStyle name="_토공_토공_관로수량집계 4" xfId="45604"/>
    <cellStyle name="_토공_토공_관로수량집계 5" xfId="45605"/>
    <cellStyle name="_토공_토공_관로수량집계 6" xfId="45606"/>
    <cellStyle name="_토공_토공_관로수량집계 7" xfId="45607"/>
    <cellStyle name="_토공_토공_관로수량집계 8" xfId="45608"/>
    <cellStyle name="_토공_토공_내역적용수량" xfId="10157"/>
    <cellStyle name="_토공_토공_내역적용수량 2" xfId="45609"/>
    <cellStyle name="_토공_토공_내역적용수량 3" xfId="45610"/>
    <cellStyle name="_토공_토공_내역적용수량 4" xfId="45611"/>
    <cellStyle name="_토공_토공_내역적용수량 5" xfId="45612"/>
    <cellStyle name="_토공_토공_내역적용수량 6" xfId="45613"/>
    <cellStyle name="_토공_토공_내역적용수량 7" xfId="45614"/>
    <cellStyle name="_토공_토공_내역적용수량 8" xfId="45615"/>
    <cellStyle name="_토공_토공-B" xfId="10158"/>
    <cellStyle name="_토공_토적계산서" xfId="45616"/>
    <cellStyle name="_토공_향산리용수로및농로포장" xfId="10159"/>
    <cellStyle name="_토공_향산리용수로및농로포장 2" xfId="10160"/>
    <cellStyle name="_토공_향산리용수로및농로포장 3" xfId="45617"/>
    <cellStyle name="_토공_향산리용수로및농로포장 4" xfId="45618"/>
    <cellStyle name="_토공_향산리용수로및농로포장 5" xfId="45619"/>
    <cellStyle name="_토공_향산리용수로및농로포장 6" xfId="45620"/>
    <cellStyle name="_토공_향산리용수로및농로포장 7" xfId="45621"/>
    <cellStyle name="_토공_향산리용수로및농로포장 8" xfId="45622"/>
    <cellStyle name="_토공12345" xfId="10161"/>
    <cellStyle name="_토공-B" xfId="10162"/>
    <cellStyle name="_토공-관로공-구조물공-가시설공-포장공" xfId="10163"/>
    <cellStyle name="_토공유동표" xfId="45623"/>
    <cellStyle name="_토공유동표(당검) " xfId="45624"/>
    <cellStyle name="_토공유동표_4+565플륨관" xfId="45625"/>
    <cellStyle name="_토공유동표_8+120~455암요청" xfId="45626"/>
    <cellStyle name="_토공유동표_감독사무원반영" xfId="45627"/>
    <cellStyle name="_토공유동표_감독사무원반영_방음벽수량산출(변경))" xfId="45628"/>
    <cellStyle name="_토공유동표_감독사무원반영_부대공집계" xfId="45629"/>
    <cellStyle name="_토공유동표_경북선철도여건보고" xfId="45630"/>
    <cellStyle name="_토공유동표_경북선철도여건보고_방음벽수량산출(변경))" xfId="45631"/>
    <cellStyle name="_토공유동표_경북선철도여건보고_방음벽수량산출(변경))_방음벽수량산출(변경))" xfId="45632"/>
    <cellStyle name="_토공유동표_경북선철도여건보고_방음벽수량산출(변경))_부대공집계" xfId="45633"/>
    <cellStyle name="_토공유동표_김정자 부체도로 신설" xfId="45634"/>
    <cellStyle name="_토공유동표_김정자 부체도로 신설_실정보고" xfId="45635"/>
    <cellStyle name="_토공유동표_김정자 부체도로 신설_실정보고(설계과장)" xfId="45636"/>
    <cellStyle name="_토공유동표_김정자 부체도로 신설_여건보고" xfId="45637"/>
    <cellStyle name="_토공유동표_방음벽수량산출(변경))" xfId="45638"/>
    <cellStyle name="_토공유동표_방음벽수량산출(변경))_방음벽수량산출(변경))" xfId="45639"/>
    <cellStyle name="_토공유동표_방음벽수량산출(변경))_부대공집계" xfId="45640"/>
    <cellStyle name="_토공유동표_성심원" xfId="45641"/>
    <cellStyle name="_토공유동표_성심원(여건)" xfId="45642"/>
    <cellStyle name="_토공유동표_성심원(여건)_실정보고" xfId="45643"/>
    <cellStyle name="_토공유동표_성심원(여건)_실정보고(설계과장)" xfId="45644"/>
    <cellStyle name="_토공유동표_성심원(여건)_여건보고" xfId="45645"/>
    <cellStyle name="_토공유동표_성심원_실정보고" xfId="45646"/>
    <cellStyle name="_토공유동표_성심원_실정보고(설계과장)" xfId="45647"/>
    <cellStyle name="_토공유동표_성심원_여건보고" xfId="45648"/>
    <cellStyle name="_토공유동표_세로줄눈방청도장" xfId="45649"/>
    <cellStyle name="_토공유동표_세로줄눈방청도장_방음벽수량산출(변경))" xfId="45650"/>
    <cellStyle name="_토공유동표_세로줄눈방청도장_방음벽수량산출(변경))_방음벽수량산출(변경))" xfId="45651"/>
    <cellStyle name="_토공유동표_세로줄눈방청도장_방음벽수량산출(변경))_부대공집계" xfId="45652"/>
    <cellStyle name="_토공유동표_실정보고(STA(1)(1).0+800~1+100)" xfId="45653"/>
    <cellStyle name="_토공유동표_실정보고(STA(1)(1).0+800~1+100)_실정보고" xfId="45654"/>
    <cellStyle name="_토공유동표_실정보고(STA(1)(1).0+800~1+100)_실정보고(설계과장)" xfId="45655"/>
    <cellStyle name="_토공유동표_실정보고(STA(1)(1).0+800~1+100)_여건보고" xfId="45656"/>
    <cellStyle name="_토공유동표_역곡리배수시설변경" xfId="45657"/>
    <cellStyle name="_토공유동표_역곡리배수시설변경_방음벽수량산출(변경))" xfId="45658"/>
    <cellStyle name="_토공유동표_역곡리배수시설변경_부대공집계" xfId="45659"/>
    <cellStyle name="_토공유동표_터널시점" xfId="45660"/>
    <cellStyle name="_토공유동표_페기물처리" xfId="45661"/>
    <cellStyle name="_토공유동표_페기물처리_방음벽수량산출(변경))" xfId="45662"/>
    <cellStyle name="_토공유동표_페기물처리_부대공집계" xfId="45663"/>
    <cellStyle name="_토공유동표_플륨관신설(자문단)" xfId="45664"/>
    <cellStyle name="_토공유동표_플륨관신설(자문단)_감독사무원반영" xfId="45665"/>
    <cellStyle name="_토공유동표_플륨관신설(자문단)_감독사무원반영_방음벽수량산출(변경))" xfId="45666"/>
    <cellStyle name="_토공유동표_플륨관신설(자문단)_감독사무원반영_부대공집계" xfId="45667"/>
    <cellStyle name="_토공유동표_플륨관신설(자문단)_방음벽수량산출(변경))" xfId="45668"/>
    <cellStyle name="_토공유동표_플륨관신설(자문단)_방음벽수량산출(변경))_방음벽수량산출(변경))" xfId="45669"/>
    <cellStyle name="_토공유동표_플륨관신설(자문단)_방음벽수량산출(변경))_부대공집계" xfId="45670"/>
    <cellStyle name="_토공집계표" xfId="10164"/>
    <cellStyle name="_토공참조" xfId="45671"/>
    <cellStyle name="_토공평균H산정표" xfId="10165"/>
    <cellStyle name="_토목분야수량산출서" xfId="10166"/>
    <cellStyle name="_토적계산서" xfId="45672"/>
    <cellStyle name="_토적표B-LINE" xfId="10167"/>
    <cellStyle name="_토적표B-LINE_C2-LINNE관로 계산식토공" xfId="10168"/>
    <cellStyle name="_토적표B-LINE_구조물토공" xfId="10169"/>
    <cellStyle name="_토적표B-LINE_구조물토공_ALINE구조물토공" xfId="10170"/>
    <cellStyle name="_토적표B-LINE_구조물토공_ALINE구조물토공_C2-LINNE관로 계산식토공" xfId="10171"/>
    <cellStyle name="_토적표B-LINE_구조물토공_C2-LINNE관로 계산식토공" xfId="10172"/>
    <cellStyle name="_페기물처리" xfId="45673"/>
    <cellStyle name="_페기물처리_방음벽수량산출(변경))" xfId="45674"/>
    <cellStyle name="_페기물처리_부대공집계" xfId="45675"/>
    <cellStyle name="_폐기물수량" xfId="10173"/>
    <cellStyle name="_포장공" xfId="10174"/>
    <cellStyle name="_포장복구수량(CON,ASP,보도블럭,L형측구,도로경계)" xfId="45676"/>
    <cellStyle name="_표지" xfId="45677"/>
    <cellStyle name="_표지판시설물 (version 1)" xfId="10175"/>
    <cellStyle name="_플륨관" xfId="45678"/>
    <cellStyle name="_플륨관배수시설(STA.2+180)" xfId="45679"/>
    <cellStyle name="_플륨관배수시설(STA.2+180)_방음벽수량산출(변경))" xfId="45680"/>
    <cellStyle name="_플륨관배수시설(STA.2+180)_방음벽수량산출(변경))_방음벽수량산출(변경))" xfId="45681"/>
    <cellStyle name="_플륨관배수시설(STA.2+180)_방음벽수량산출(변경))_부대공집계" xfId="45682"/>
    <cellStyle name="_플륨관배수시설(STA.2+180)_부대공집계" xfId="45683"/>
    <cellStyle name="_플륨관배수시설(STA.2+180)_실정보고" xfId="45684"/>
    <cellStyle name="_플륨관배수시설(STA.2+180)_실정보고(설계과장)" xfId="45685"/>
    <cellStyle name="_플륨관배수시설(STA.2+180)_여건보고" xfId="45686"/>
    <cellStyle name="_플륨관배수시설(STA.2+180)_지산교A1보강토(여건보고)" xfId="45687"/>
    <cellStyle name="_플륨관신설(자문단)" xfId="45688"/>
    <cellStyle name="_플륨관신설(자문단)_감독사무원반영" xfId="45689"/>
    <cellStyle name="_플륨관신설(자문단)_감독사무원반영_방음벽수량산출(변경))" xfId="45690"/>
    <cellStyle name="_플륨관신설(자문단)_감독사무원반영_부대공집계" xfId="45691"/>
    <cellStyle name="_플륨관신설(자문단)_방음벽수량산출(변경))" xfId="45692"/>
    <cellStyle name="_플륨관신설(자문단)_방음벽수량산출(변경))_방음벽수량산출(변경))" xfId="45693"/>
    <cellStyle name="_플륨관신설(자문단)_방음벽수량산출(변경))_부대공집계" xfId="45694"/>
    <cellStyle name="_한천(1공구)수량산출서" xfId="10176"/>
    <cellStyle name="_한천(1공구)수량산출서 2" xfId="45695"/>
    <cellStyle name="_한천(1공구)수량산출서_006_부대공(1BL)2" xfId="10177"/>
    <cellStyle name="_한천(1공구)수량산출서_01토공" xfId="10178"/>
    <cellStyle name="_한천(1공구)수량산출서_01토공(A-)" xfId="10179"/>
    <cellStyle name="_한천(1공구)수량산출서_05-가정배수관(WS)" xfId="45696"/>
    <cellStyle name="_한천(1공구)수량산출서_05-가정배수관(WS)_03-관부설공" xfId="45697"/>
    <cellStyle name="_한천(1공구)수량산출서_1-4.가시설공" xfId="45698"/>
    <cellStyle name="_한천(1공구)수량산출서_1-4.가시설공 2" xfId="45699"/>
    <cellStyle name="_한천(1공구)수량산출서_1-4.가시설공_1-4.가시설공" xfId="45700"/>
    <cellStyle name="_한천(1공구)수량산출서_1-4.가시설공_1-4.가시설공 2" xfId="45701"/>
    <cellStyle name="_한천(1공구)수량산출서_2.포장공(제1지구)" xfId="45702"/>
    <cellStyle name="_한천(1공구)수량산출서_2.포장공(제1지구) 2" xfId="45703"/>
    <cellStyle name="_한천(1공구)수량산출서_2.포장공(제1지구)_1-4.가시설공" xfId="45704"/>
    <cellStyle name="_한천(1공구)수량산출서_2.포장공(제1지구)_1-4.가시설공 2" xfId="45705"/>
    <cellStyle name="_한천(1공구)수량산출서_2.포장공(제1지구)_1-4.가시설공_1-4.가시설공" xfId="45706"/>
    <cellStyle name="_한천(1공구)수량산출서_2.포장공(제1지구)_1-4.가시설공_1-4.가시설공 2" xfId="45707"/>
    <cellStyle name="_한천(1공구)수량산출서_G-계산토공(관로)" xfId="10180"/>
    <cellStyle name="_한천(1공구)수량산출서_OS_3 관부설공1" xfId="45708"/>
    <cellStyle name="_한천(1공구)수량산출서_OS_3 관부설공1_3 관부설공" xfId="45709"/>
    <cellStyle name="_한천(1공구)수량산출서_OS_3 관부설공1_3 관부설공-1" xfId="45710"/>
    <cellStyle name="_한천(1공구)수량산출서_관로부(백신)" xfId="45711"/>
    <cellStyle name="_한천(1공구)수량산출서_수량산출서(가담2리)" xfId="10181"/>
    <cellStyle name="_한천(1공구)수량산출서_수량산출서(가담2리)_006_부대공(1BL)2" xfId="10182"/>
    <cellStyle name="_한천(1공구)수량산출서_수량산출서(가담2리)_수량산출서(가담2리)" xfId="10183"/>
    <cellStyle name="_한천(1공구)수량산출서_수량산출서(가담2리)_수량산출서(가담2리)_006_부대공(1BL)2" xfId="10184"/>
    <cellStyle name="_한천(1공구)수량산출서_수량산출서(가담2리)_수량산출서(가담2리)_오수본관수량산출(가담2)" xfId="10185"/>
    <cellStyle name="_한천(1공구)수량산출서_수량산출서(가담2리)_수량산출서(가담2리)_오수본관수량산출(가담2)_006_부대공(1BL)2" xfId="10186"/>
    <cellStyle name="_한천(1공구)수량산출서_수량산출서(곡교리)" xfId="10187"/>
    <cellStyle name="_한천(1공구)수량산출서_수량산출서(곡교리)_006_부대공(1BL)2" xfId="10188"/>
    <cellStyle name="_한천(1공구)수량산출서_수량산출서(곡교리)_수량산출서(가담2리)" xfId="10189"/>
    <cellStyle name="_한천(1공구)수량산출서_수량산출서(곡교리)_수량산출서(가담2리)_006_부대공(1BL)2" xfId="10190"/>
    <cellStyle name="_한천(1공구)수량산출서_수량산출서(곡교리)_수량산출서(가담2리)_오수본관수량산출(가담2)" xfId="10191"/>
    <cellStyle name="_한천(1공구)수량산출서_수량산출서(곡교리)_수량산출서(가담2리)_오수본관수량산출(가담2)_006_부대공(1BL)2" xfId="10192"/>
    <cellStyle name="_한천(1공구)수량산출서_오수본관수량산출(가담2)" xfId="10193"/>
    <cellStyle name="_한천(1공구)수량산출서_오수본관수량산출(가담2)_006_부대공(1BL)2" xfId="10194"/>
    <cellStyle name="_한천(1공구)수량산출서_우수3_관부설공●" xfId="45712"/>
    <cellStyle name="_한천(1공구)수량산출서_우수3_관부설공●_03-관부설공" xfId="45713"/>
    <cellStyle name="_한천(1공구)수량산출서_운반비" xfId="10195"/>
    <cellStyle name="_한천(1공구)수량산출서_운반비_총괄자재" xfId="10196"/>
    <cellStyle name="_한천(1공구)수량산출서_취수시설" xfId="45714"/>
    <cellStyle name="_한천(1공구)수량산출서_토공(3지구)" xfId="10197"/>
    <cellStyle name="_한천(1공구)수량산출서_토공(3지구)_01토공" xfId="10198"/>
    <cellStyle name="_한천(1공구)수량산출서_토공(3지구)_01토공(A-)" xfId="10199"/>
    <cellStyle name="_한천(1공구)수량산출서_토공(3지구)_G-계산토공(관로)" xfId="10200"/>
    <cellStyle name="_한천(1공구)수량산출서_토공(3지구)_운반비" xfId="10201"/>
    <cellStyle name="_한천(1공구)수량산출서_토공(3지구)_운반비_총괄자재" xfId="10202"/>
    <cellStyle name="_한천(1공구)수량산출서_토공(3지구)_토공(4지구)" xfId="10203"/>
    <cellStyle name="_한천(1공구)수량산출서_토공(3지구)_토공(4지구)_01토공" xfId="10204"/>
    <cellStyle name="_한천(1공구)수량산출서_토공(3지구)_토공(4지구)_01토공(A-)" xfId="10205"/>
    <cellStyle name="_한천(1공구)수량산출서_토공(3지구)_토공(4지구)_G-계산토공(관로)" xfId="10206"/>
    <cellStyle name="_한천(1공구)수량산출서_토공(3지구)_토공(4지구)_운반비" xfId="10207"/>
    <cellStyle name="_한천(1공구)수량산출서_토공(3지구)_토공(4지구)_운반비_총괄자재" xfId="10208"/>
    <cellStyle name="_한천(1공구)수량산출서_토공(3지구)_토공(4지구)_토공(4지구)" xfId="10209"/>
    <cellStyle name="_한천(1공구)수량산출서_토공(3지구)_토공(4지구)_토공(4지구)_01토공" xfId="10210"/>
    <cellStyle name="_한천(1공구)수량산출서_토공(3지구)_토공(4지구)_토공(4지구)_01토공(A-)" xfId="10211"/>
    <cellStyle name="_한천(1공구)수량산출서_토공(3지구)_토공(4지구)_토공(4지구)_G-계산토공(관로)" xfId="10212"/>
    <cellStyle name="_한천(1공구)수량산출서_토공(3지구)_토공(4지구)_토공(4지구)_운반비" xfId="10213"/>
    <cellStyle name="_한천(1공구)수량산출서_토공(3지구)_토공(4지구)_토공(4지구)_운반비_총괄자재" xfId="10214"/>
    <cellStyle name="_한천(1공구)수량산출서_토공(3지구)_토공(4지구)_토공(4지구)_토공-B" xfId="10215"/>
    <cellStyle name="_한천(1공구)수량산출서_토공(3지구)_토공(4지구)_토공-B" xfId="10216"/>
    <cellStyle name="_한천(1공구)수량산출서_토공(3지구)_토공-B" xfId="10217"/>
    <cellStyle name="_한천(1공구)수량산출서_토공(4지구)" xfId="10218"/>
    <cellStyle name="_한천(1공구)수량산출서_토공(4지구)_01토공" xfId="10219"/>
    <cellStyle name="_한천(1공구)수량산출서_토공(4지구)_01토공(A-)" xfId="10220"/>
    <cellStyle name="_한천(1공구)수량산출서_토공(4지구)_G-계산토공(관로)" xfId="10221"/>
    <cellStyle name="_한천(1공구)수량산출서_토공(4지구)_운반비" xfId="10222"/>
    <cellStyle name="_한천(1공구)수량산출서_토공(4지구)_운반비_총괄자재" xfId="10223"/>
    <cellStyle name="_한천(1공구)수량산출서_토공(4지구)_토공(4지구)" xfId="10224"/>
    <cellStyle name="_한천(1공구)수량산출서_토공(4지구)_토공(4지구)_01토공" xfId="10225"/>
    <cellStyle name="_한천(1공구)수량산출서_토공(4지구)_토공(4지구)_01토공(A-)" xfId="10226"/>
    <cellStyle name="_한천(1공구)수량산출서_토공(4지구)_토공(4지구)_G-계산토공(관로)" xfId="10227"/>
    <cellStyle name="_한천(1공구)수량산출서_토공(4지구)_토공(4지구)_운반비" xfId="10228"/>
    <cellStyle name="_한천(1공구)수량산출서_토공(4지구)_토공(4지구)_운반비_총괄자재" xfId="10229"/>
    <cellStyle name="_한천(1공구)수량산출서_토공(4지구)_토공(4지구)_토공(3지구)" xfId="10230"/>
    <cellStyle name="_한천(1공구)수량산출서_토공(4지구)_토공(4지구)_토공(3지구)_01토공" xfId="10231"/>
    <cellStyle name="_한천(1공구)수량산출서_토공(4지구)_토공(4지구)_토공(3지구)_01토공(A-)" xfId="10232"/>
    <cellStyle name="_한천(1공구)수량산출서_토공(4지구)_토공(4지구)_토공(3지구)_G-계산토공(관로)" xfId="10233"/>
    <cellStyle name="_한천(1공구)수량산출서_토공(4지구)_토공(4지구)_토공(3지구)_운반비" xfId="10234"/>
    <cellStyle name="_한천(1공구)수량산출서_토공(4지구)_토공(4지구)_토공(3지구)_운반비_총괄자재" xfId="10235"/>
    <cellStyle name="_한천(1공구)수량산출서_토공(4지구)_토공(4지구)_토공(3지구)_토공(4지구)" xfId="10236"/>
    <cellStyle name="_한천(1공구)수량산출서_토공(4지구)_토공(4지구)_토공(3지구)_토공(4지구)_01토공" xfId="10237"/>
    <cellStyle name="_한천(1공구)수량산출서_토공(4지구)_토공(4지구)_토공(3지구)_토공(4지구)_01토공(A-)" xfId="10238"/>
    <cellStyle name="_한천(1공구)수량산출서_토공(4지구)_토공(4지구)_토공(3지구)_토공(4지구)_G-계산토공(관로)" xfId="10239"/>
    <cellStyle name="_한천(1공구)수량산출서_토공(4지구)_토공(4지구)_토공(3지구)_토공(4지구)_운반비" xfId="10240"/>
    <cellStyle name="_한천(1공구)수량산출서_토공(4지구)_토공(4지구)_토공(3지구)_토공(4지구)_운반비_총괄자재" xfId="10241"/>
    <cellStyle name="_한천(1공구)수량산출서_토공(4지구)_토공(4지구)_토공(3지구)_토공(4지구)_토공(4지구)" xfId="10242"/>
    <cellStyle name="_한천(1공구)수량산출서_토공(4지구)_토공(4지구)_토공(3지구)_토공(4지구)_토공(4지구)_01토공" xfId="10243"/>
    <cellStyle name="_한천(1공구)수량산출서_토공(4지구)_토공(4지구)_토공(3지구)_토공(4지구)_토공(4지구)_01토공(A-)" xfId="10244"/>
    <cellStyle name="_한천(1공구)수량산출서_토공(4지구)_토공(4지구)_토공(3지구)_토공(4지구)_토공(4지구)_G-계산토공(관로)" xfId="10245"/>
    <cellStyle name="_한천(1공구)수량산출서_토공(4지구)_토공(4지구)_토공(3지구)_토공(4지구)_토공(4지구)_운반비" xfId="10246"/>
    <cellStyle name="_한천(1공구)수량산출서_토공(4지구)_토공(4지구)_토공(3지구)_토공(4지구)_토공(4지구)_운반비_총괄자재" xfId="10247"/>
    <cellStyle name="_한천(1공구)수량산출서_토공(4지구)_토공(4지구)_토공(3지구)_토공(4지구)_토공(4지구)_토공-B" xfId="10248"/>
    <cellStyle name="_한천(1공구)수량산출서_토공(4지구)_토공(4지구)_토공(3지구)_토공(4지구)_토공-B" xfId="10249"/>
    <cellStyle name="_한천(1공구)수량산출서_토공(4지구)_토공(4지구)_토공(3지구)_토공-B" xfId="10250"/>
    <cellStyle name="_한천(1공구)수량산출서_토공(4지구)_토공(4지구)_토공(4지구)" xfId="10251"/>
    <cellStyle name="_한천(1공구)수량산출서_토공(4지구)_토공(4지구)_토공(4지구)_01토공" xfId="10252"/>
    <cellStyle name="_한천(1공구)수량산출서_토공(4지구)_토공(4지구)_토공(4지구)_01토공(A-)" xfId="10253"/>
    <cellStyle name="_한천(1공구)수량산출서_토공(4지구)_토공(4지구)_토공(4지구)_G-계산토공(관로)" xfId="10254"/>
    <cellStyle name="_한천(1공구)수량산출서_토공(4지구)_토공(4지구)_토공(4지구)_운반비" xfId="10255"/>
    <cellStyle name="_한천(1공구)수량산출서_토공(4지구)_토공(4지구)_토공(4지구)_운반비_총괄자재" xfId="10256"/>
    <cellStyle name="_한천(1공구)수량산출서_토공(4지구)_토공(4지구)_토공(4지구)_토공-B" xfId="10257"/>
    <cellStyle name="_한천(1공구)수량산출서_토공(4지구)_토공(4지구)_토공-B" xfId="10258"/>
    <cellStyle name="_한천(1공구)수량산출서_토공(4지구)_토공-B" xfId="10259"/>
    <cellStyle name="_한천(1공구)수량산출서_토공-B" xfId="10260"/>
    <cellStyle name="_한천(1공구)수량산출서_토적계산서" xfId="45715"/>
    <cellStyle name="_합의서" xfId="10261"/>
    <cellStyle name="_합의서 2" xfId="45716"/>
    <cellStyle name="_합의서_4.0가시설수량A-1" xfId="10262"/>
    <cellStyle name="_합의서_4.0가시설수량A-1 2" xfId="45717"/>
    <cellStyle name="_합의서_4.추진공(공암)" xfId="10263"/>
    <cellStyle name="_합의서_4.추진공(공암SAMPLE" xfId="10264"/>
    <cellStyle name="_합의서_4.추진공(서산)" xfId="10265"/>
    <cellStyle name="_합의서_4.추진공(읍내)" xfId="10266"/>
    <cellStyle name="_합의서_4.추진공(추부)" xfId="10267"/>
    <cellStyle name="_합의서_4.추진공(황간)" xfId="10268"/>
    <cellStyle name="_합의서_V. 단위수량" xfId="10269"/>
    <cellStyle name="_합의서_V.단위수량" xfId="10270"/>
    <cellStyle name="_합의서_선정안(삼산)" xfId="10271"/>
    <cellStyle name="_합의서_선정안(삼산) 2" xfId="45718"/>
    <cellStyle name="_합의서_선정안(삼산)_4.0가시설수량A-1" xfId="10272"/>
    <cellStyle name="_합의서_선정안(삼산)_4.0가시설수량A-1 2" xfId="45719"/>
    <cellStyle name="_합의서_선정안(삼산)_4.추진공(공암)" xfId="10273"/>
    <cellStyle name="_합의서_선정안(삼산)_4.추진공(공암SAMPLE" xfId="10274"/>
    <cellStyle name="_합의서_선정안(삼산)_4.추진공(서산)" xfId="10275"/>
    <cellStyle name="_합의서_선정안(삼산)_4.추진공(읍내)" xfId="10276"/>
    <cellStyle name="_합의서_선정안(삼산)_4.추진공(추부)" xfId="10277"/>
    <cellStyle name="_합의서_선정안(삼산)_4.추진공(황간)" xfId="10278"/>
    <cellStyle name="_합의서_선정안(삼산)_V. 단위수량" xfId="10279"/>
    <cellStyle name="_합의서_선정안(삼산)_V.단위수량" xfId="10280"/>
    <cellStyle name="_합의서_선정안(삼산)_영동군추진가시설수량" xfId="10281"/>
    <cellStyle name="_합의서_영동군추진가시설수량" xfId="10282"/>
    <cellStyle name="_합의서_추풍령" xfId="10283"/>
    <cellStyle name="_합의서_추풍령 2" xfId="45720"/>
    <cellStyle name="_합의서_추풍령_4.0가시설수량A-1" xfId="10284"/>
    <cellStyle name="_합의서_추풍령_4.0가시설수량A-1 2" xfId="45721"/>
    <cellStyle name="_합의서_추풍령_4.추진공(공암)" xfId="10285"/>
    <cellStyle name="_합의서_추풍령_4.추진공(공암SAMPLE" xfId="10286"/>
    <cellStyle name="_합의서_추풍령_4.추진공(서산)" xfId="10287"/>
    <cellStyle name="_합의서_추풍령_4.추진공(읍내)" xfId="10288"/>
    <cellStyle name="_합의서_추풍령_4.추진공(추부)" xfId="10289"/>
    <cellStyle name="_합의서_추풍령_4.추진공(황간)" xfId="10290"/>
    <cellStyle name="_합의서_추풍령_V. 단위수량" xfId="10291"/>
    <cellStyle name="_합의서_추풍령_V.단위수량" xfId="10292"/>
    <cellStyle name="_합의서_추풍령_영동군추진가시설수량" xfId="10293"/>
    <cellStyle name="_합의서_추풍령-1" xfId="10294"/>
    <cellStyle name="_합의서_추풍령-1 2" xfId="45722"/>
    <cellStyle name="_합의서_추풍령-1_4.0가시설수량A-1" xfId="10295"/>
    <cellStyle name="_합의서_추풍령-1_4.0가시설수량A-1 2" xfId="45723"/>
    <cellStyle name="_합의서_추풍령-1_4.추진공(공암)" xfId="10296"/>
    <cellStyle name="_합의서_추풍령-1_4.추진공(공암SAMPLE" xfId="10297"/>
    <cellStyle name="_합의서_추풍령-1_4.추진공(서산)" xfId="10298"/>
    <cellStyle name="_합의서_추풍령-1_4.추진공(읍내)" xfId="10299"/>
    <cellStyle name="_합의서_추풍령-1_4.추진공(추부)" xfId="10300"/>
    <cellStyle name="_합의서_추풍령-1_4.추진공(황간)" xfId="10301"/>
    <cellStyle name="_합의서_추풍령-1_V. 단위수량" xfId="10302"/>
    <cellStyle name="_합의서_추풍령-1_V.단위수량" xfId="10303"/>
    <cellStyle name="_합의서_추풍령-1_영동군추진가시설수량" xfId="10304"/>
    <cellStyle name="_향산리용수로및농로포장" xfId="10305"/>
    <cellStyle name="_향산리용수로및농로포장 2" xfId="10306"/>
    <cellStyle name="_향산리용수로및농로포장 3" xfId="45724"/>
    <cellStyle name="_향산리용수로및농로포장 4" xfId="45725"/>
    <cellStyle name="_향산리용수로및농로포장 5" xfId="45726"/>
    <cellStyle name="_향산리용수로및농로포장 6" xfId="45727"/>
    <cellStyle name="_향산리용수로및농로포장 7" xfId="45728"/>
    <cellStyle name="_향산리용수로및농로포장 8" xfId="45729"/>
    <cellStyle name="_현장개설보고서" xfId="10307"/>
    <cellStyle name="_호안블럭" xfId="10308"/>
    <cellStyle name="_호안블럭 2" xfId="45730"/>
    <cellStyle name="_호안블럭_006_부대공(1BL)2" xfId="10309"/>
    <cellStyle name="_호안블럭_01토공" xfId="10310"/>
    <cellStyle name="_호안블럭_01토공(A-)" xfId="10311"/>
    <cellStyle name="_호안블럭_1-4.가시설공" xfId="45731"/>
    <cellStyle name="_호안블럭_1-4.가시설공 2" xfId="45732"/>
    <cellStyle name="_호안블럭_1-4.가시설공_1-4.가시설공" xfId="45733"/>
    <cellStyle name="_호안블럭_1-4.가시설공_1-4.가시설공 2" xfId="45734"/>
    <cellStyle name="_호안블럭_2.포장공(제1지구)" xfId="45735"/>
    <cellStyle name="_호안블럭_2.포장공(제1지구) 2" xfId="45736"/>
    <cellStyle name="_호안블럭_2.포장공(제1지구)_1-4.가시설공" xfId="45737"/>
    <cellStyle name="_호안블럭_2.포장공(제1지구)_1-4.가시설공 2" xfId="45738"/>
    <cellStyle name="_호안블럭_2.포장공(제1지구)_1-4.가시설공_1-4.가시설공" xfId="45739"/>
    <cellStyle name="_호안블럭_2.포장공(제1지구)_1-4.가시설공_1-4.가시설공 2" xfId="45740"/>
    <cellStyle name="_호안블럭_G-계산토공(관로)" xfId="10312"/>
    <cellStyle name="_호안블럭_관로부(백신)" xfId="45741"/>
    <cellStyle name="_호안블럭_수량산출서(가담2리)" xfId="10313"/>
    <cellStyle name="_호안블럭_수량산출서(가담2리)_006_부대공(1BL)2" xfId="10314"/>
    <cellStyle name="_호안블럭_수량산출서(가담2리)_수량산출서(가담2리)" xfId="10315"/>
    <cellStyle name="_호안블럭_수량산출서(가담2리)_수량산출서(가담2리)_006_부대공(1BL)2" xfId="10316"/>
    <cellStyle name="_호안블럭_수량산출서(가담2리)_수량산출서(가담2리)_오수본관수량산출(가담2)" xfId="10317"/>
    <cellStyle name="_호안블럭_수량산출서(가담2리)_수량산출서(가담2리)_오수본관수량산출(가담2)_006_부대공(1BL)2" xfId="10318"/>
    <cellStyle name="_호안블럭_수량산출서(곡교리)" xfId="10319"/>
    <cellStyle name="_호안블럭_수량산출서(곡교리)_006_부대공(1BL)2" xfId="10320"/>
    <cellStyle name="_호안블럭_수량산출서(곡교리)_수량산출서(가담2리)" xfId="10321"/>
    <cellStyle name="_호안블럭_수량산출서(곡교리)_수량산출서(가담2리)_006_부대공(1BL)2" xfId="10322"/>
    <cellStyle name="_호안블럭_수량산출서(곡교리)_수량산출서(가담2리)_오수본관수량산출(가담2)" xfId="10323"/>
    <cellStyle name="_호안블럭_수량산출서(곡교리)_수량산출서(가담2리)_오수본관수량산출(가담2)_006_부대공(1BL)2" xfId="10324"/>
    <cellStyle name="_호안블럭_오수본관수량산출(가담2)" xfId="10325"/>
    <cellStyle name="_호안블럭_오수본관수량산출(가담2)_006_부대공(1BL)2" xfId="10326"/>
    <cellStyle name="_호안블럭_운반비" xfId="10327"/>
    <cellStyle name="_호안블럭_운반비_총괄자재" xfId="10328"/>
    <cellStyle name="_호안블럭_취수시설" xfId="45742"/>
    <cellStyle name="_호안블럭_토공(3지구)" xfId="10329"/>
    <cellStyle name="_호안블럭_토공(3지구)_01토공" xfId="10330"/>
    <cellStyle name="_호안블럭_토공(3지구)_01토공(A-)" xfId="10331"/>
    <cellStyle name="_호안블럭_토공(3지구)_G-계산토공(관로)" xfId="10332"/>
    <cellStyle name="_호안블럭_토공(3지구)_운반비" xfId="10333"/>
    <cellStyle name="_호안블럭_토공(3지구)_운반비_총괄자재" xfId="10334"/>
    <cellStyle name="_호안블럭_토공(3지구)_토공(4지구)" xfId="10335"/>
    <cellStyle name="_호안블럭_토공(3지구)_토공(4지구)_01토공" xfId="10336"/>
    <cellStyle name="_호안블럭_토공(3지구)_토공(4지구)_01토공(A-)" xfId="10337"/>
    <cellStyle name="_호안블럭_토공(3지구)_토공(4지구)_G-계산토공(관로)" xfId="10338"/>
    <cellStyle name="_호안블럭_토공(3지구)_토공(4지구)_운반비" xfId="10339"/>
    <cellStyle name="_호안블럭_토공(3지구)_토공(4지구)_운반비_총괄자재" xfId="10340"/>
    <cellStyle name="_호안블럭_토공(3지구)_토공(4지구)_토공(4지구)" xfId="10341"/>
    <cellStyle name="_호안블럭_토공(3지구)_토공(4지구)_토공(4지구)_01토공" xfId="10342"/>
    <cellStyle name="_호안블럭_토공(3지구)_토공(4지구)_토공(4지구)_01토공(A-)" xfId="10343"/>
    <cellStyle name="_호안블럭_토공(3지구)_토공(4지구)_토공(4지구)_G-계산토공(관로)" xfId="10344"/>
    <cellStyle name="_호안블럭_토공(3지구)_토공(4지구)_토공(4지구)_운반비" xfId="10345"/>
    <cellStyle name="_호안블럭_토공(3지구)_토공(4지구)_토공(4지구)_운반비_총괄자재" xfId="10346"/>
    <cellStyle name="_호안블럭_토공(3지구)_토공(4지구)_토공(4지구)_토공-B" xfId="10347"/>
    <cellStyle name="_호안블럭_토공(3지구)_토공(4지구)_토공-B" xfId="10348"/>
    <cellStyle name="_호안블럭_토공(3지구)_토공-B" xfId="10349"/>
    <cellStyle name="_호안블럭_토공(4지구)" xfId="10350"/>
    <cellStyle name="_호안블럭_토공(4지구)_01토공" xfId="10351"/>
    <cellStyle name="_호안블럭_토공(4지구)_01토공(A-)" xfId="10352"/>
    <cellStyle name="_호안블럭_토공(4지구)_G-계산토공(관로)" xfId="10353"/>
    <cellStyle name="_호안블럭_토공(4지구)_운반비" xfId="10354"/>
    <cellStyle name="_호안블럭_토공(4지구)_운반비_총괄자재" xfId="10355"/>
    <cellStyle name="_호안블럭_토공(4지구)_토공(4지구)" xfId="10356"/>
    <cellStyle name="_호안블럭_토공(4지구)_토공(4지구)_01토공" xfId="10357"/>
    <cellStyle name="_호안블럭_토공(4지구)_토공(4지구)_01토공(A-)" xfId="10358"/>
    <cellStyle name="_호안블럭_토공(4지구)_토공(4지구)_G-계산토공(관로)" xfId="10359"/>
    <cellStyle name="_호안블럭_토공(4지구)_토공(4지구)_운반비" xfId="10360"/>
    <cellStyle name="_호안블럭_토공(4지구)_토공(4지구)_운반비_총괄자재" xfId="10361"/>
    <cellStyle name="_호안블럭_토공(4지구)_토공(4지구)_토공(3지구)" xfId="10362"/>
    <cellStyle name="_호안블럭_토공(4지구)_토공(4지구)_토공(3지구)_01토공" xfId="10363"/>
    <cellStyle name="_호안블럭_토공(4지구)_토공(4지구)_토공(3지구)_01토공(A-)" xfId="10364"/>
    <cellStyle name="_호안블럭_토공(4지구)_토공(4지구)_토공(3지구)_G-계산토공(관로)" xfId="10365"/>
    <cellStyle name="_호안블럭_토공(4지구)_토공(4지구)_토공(3지구)_운반비" xfId="10366"/>
    <cellStyle name="_호안블럭_토공(4지구)_토공(4지구)_토공(3지구)_운반비_총괄자재" xfId="10367"/>
    <cellStyle name="_호안블럭_토공(4지구)_토공(4지구)_토공(3지구)_토공(4지구)" xfId="10368"/>
    <cellStyle name="_호안블럭_토공(4지구)_토공(4지구)_토공(3지구)_토공(4지구)_01토공" xfId="10369"/>
    <cellStyle name="_호안블럭_토공(4지구)_토공(4지구)_토공(3지구)_토공(4지구)_01토공(A-)" xfId="10370"/>
    <cellStyle name="_호안블럭_토공(4지구)_토공(4지구)_토공(3지구)_토공(4지구)_G-계산토공(관로)" xfId="10371"/>
    <cellStyle name="_호안블럭_토공(4지구)_토공(4지구)_토공(3지구)_토공(4지구)_운반비" xfId="10372"/>
    <cellStyle name="_호안블럭_토공(4지구)_토공(4지구)_토공(3지구)_토공(4지구)_운반비_총괄자재" xfId="10373"/>
    <cellStyle name="_호안블럭_토공(4지구)_토공(4지구)_토공(3지구)_토공(4지구)_토공(4지구)" xfId="10374"/>
    <cellStyle name="_호안블럭_토공(4지구)_토공(4지구)_토공(3지구)_토공(4지구)_토공(4지구)_01토공" xfId="10375"/>
    <cellStyle name="_호안블럭_토공(4지구)_토공(4지구)_토공(3지구)_토공(4지구)_토공(4지구)_01토공(A-)" xfId="10376"/>
    <cellStyle name="_호안블럭_토공(4지구)_토공(4지구)_토공(3지구)_토공(4지구)_토공(4지구)_G-계산토공(관로)" xfId="10377"/>
    <cellStyle name="_호안블럭_토공(4지구)_토공(4지구)_토공(3지구)_토공(4지구)_토공(4지구)_운반비" xfId="10378"/>
    <cellStyle name="_호안블럭_토공(4지구)_토공(4지구)_토공(3지구)_토공(4지구)_토공(4지구)_운반비_총괄자재" xfId="10379"/>
    <cellStyle name="_호안블럭_토공(4지구)_토공(4지구)_토공(3지구)_토공(4지구)_토공(4지구)_토공-B" xfId="10380"/>
    <cellStyle name="_호안블럭_토공(4지구)_토공(4지구)_토공(3지구)_토공(4지구)_토공-B" xfId="10381"/>
    <cellStyle name="_호안블럭_토공(4지구)_토공(4지구)_토공(3지구)_토공-B" xfId="10382"/>
    <cellStyle name="_호안블럭_토공(4지구)_토공(4지구)_토공(4지구)" xfId="10383"/>
    <cellStyle name="_호안블럭_토공(4지구)_토공(4지구)_토공(4지구)_01토공" xfId="10384"/>
    <cellStyle name="_호안블럭_토공(4지구)_토공(4지구)_토공(4지구)_01토공(A-)" xfId="10385"/>
    <cellStyle name="_호안블럭_토공(4지구)_토공(4지구)_토공(4지구)_G-계산토공(관로)" xfId="10386"/>
    <cellStyle name="_호안블럭_토공(4지구)_토공(4지구)_토공(4지구)_운반비" xfId="10387"/>
    <cellStyle name="_호안블럭_토공(4지구)_토공(4지구)_토공(4지구)_운반비_총괄자재" xfId="10388"/>
    <cellStyle name="_호안블럭_토공(4지구)_토공(4지구)_토공(4지구)_토공-B" xfId="10389"/>
    <cellStyle name="_호안블럭_토공(4지구)_토공(4지구)_토공-B" xfId="10390"/>
    <cellStyle name="_호안블럭_토공(4지구)_토공-B" xfId="10391"/>
    <cellStyle name="_호안블럭_토공-B" xfId="10392"/>
    <cellStyle name="_호안블럭_토적계산서" xfId="45743"/>
    <cellStyle name="_호안블럭수량" xfId="10393"/>
    <cellStyle name="_혼합골재스크리닝스적용(7공구)" xfId="45744"/>
    <cellStyle name="_화동리(권영구)" xfId="45745"/>
    <cellStyle name="_화동리(권영구)_5.06가드레일(변경)권영구" xfId="45746"/>
    <cellStyle name="_화동리(권영구)_방음벽수량산출(변경))" xfId="45747"/>
    <cellStyle name="_화동리(권영구)_부대공집계" xfId="45748"/>
    <cellStyle name="_화동리(권영구)_실정보고" xfId="45749"/>
    <cellStyle name="_화동리(권영구)_실정보고(설계과장)" xfId="45750"/>
    <cellStyle name="_화동리(권영구)_여건보고" xfId="45751"/>
    <cellStyle name="_화동리(권영구)_영업소변경(변경)" xfId="45752"/>
    <cellStyle name="_화동리(권영구)_지산교A1보강토(여건보고)" xfId="45753"/>
    <cellStyle name="_환기구#19(보강거더및기둥)" xfId="10394"/>
    <cellStyle name="_환기구#19(보강거더및기둥)_가곡계산서" xfId="10395"/>
    <cellStyle name="_환기구#19(보강거더및기둥)_가압장계산서" xfId="10396"/>
    <cellStyle name="_환기구#19(보강거더및기둥)_가압장계산서_가곡계산서" xfId="10397"/>
    <cellStyle name="_환기구#19(보강거더및기둥)_가압장계산서_계산서" xfId="10398"/>
    <cellStyle name="_환기구#19(보강거더및기둥)_가압장계산서_계산서_가곡계산서" xfId="10399"/>
    <cellStyle name="_환기구#19(보강거더및기둥)_가압장계산서_무이2리계산서" xfId="10400"/>
    <cellStyle name="_환기구#19(보강거더및기둥)_가압장계산서_무이2리계산서_가곡계산서" xfId="10401"/>
    <cellStyle name="_환기구#19(보강거더및기둥)_가압장계산서_봉양계산서" xfId="10402"/>
    <cellStyle name="_환기구#19(보강거더및기둥)_가압장계산서_봉양계산서_가곡계산서" xfId="10403"/>
    <cellStyle name="_환기구#19(보강거더및기둥)_가압장계산서_삼가처리장" xfId="10404"/>
    <cellStyle name="_환기구#19(보강거더및기둥)_가압장계산서_삼가처리장_가곡계산서" xfId="10405"/>
    <cellStyle name="_환기구#19(보강거더및기둥)_가압장계산서_신기계산서(최종)" xfId="10406"/>
    <cellStyle name="_환기구#19(보강거더및기둥)_가압장계산서_신기계산서(최종)_가곡계산서" xfId="10407"/>
    <cellStyle name="_환기구#19(보강거더및기둥)_가압장계산서_영월배수지" xfId="10408"/>
    <cellStyle name="_환기구#19(보강거더및기둥)_가압장계산서_영월배수지_가곡계산서" xfId="10409"/>
    <cellStyle name="_환기구#19(보강거더및기둥)_가압장계산서_우곡계산서" xfId="10410"/>
    <cellStyle name="_환기구#19(보강거더및기둥)_가압장계산서_우곡계산서_가곡계산서" xfId="10411"/>
    <cellStyle name="_환기구#19(보강거더및기둥)_가압장계산서_유입부(최종)" xfId="10412"/>
    <cellStyle name="_환기구#19(보강거더및기둥)_가압장계산서_유입부(최종)_가곡계산서" xfId="10413"/>
    <cellStyle name="_환기구#19(보강거더및기둥)_가압장계산서_유입부(최종)_삼가처리장" xfId="10414"/>
    <cellStyle name="_환기구#19(보강거더및기둥)_가압장계산서_유입부(최종)_삼가처리장_가곡계산서" xfId="10415"/>
    <cellStyle name="_환기구#19(보강거더및기둥)_가압장계산서_유입부(최종)_하수처리장" xfId="10416"/>
    <cellStyle name="_환기구#19(보강거더및기둥)_가압장계산서_유입부(최종)_하수처리장_가곡계산서" xfId="10417"/>
    <cellStyle name="_환기구#19(보강거더및기둥)_가압장계산서_유입부(최종)_하수처리장_오음리하수처리장" xfId="10418"/>
    <cellStyle name="_환기구#19(보강거더및기둥)_가압장계산서_유입부(최종)_하수처리장_오음리하수처리장_가곡계산서" xfId="10419"/>
    <cellStyle name="_환기구#19(보강거더및기둥)_가압장계산서_유입부(최종)_화천봉오리" xfId="10420"/>
    <cellStyle name="_환기구#19(보강거더및기둥)_가압장계산서_유입부(최종)_화천봉오리_가곡계산서" xfId="10421"/>
    <cellStyle name="_환기구#19(보강거더및기둥)_가압장계산서_하수처리장" xfId="10422"/>
    <cellStyle name="_환기구#19(보강거더및기둥)_가압장계산서_하수처리장_가곡계산서" xfId="10423"/>
    <cellStyle name="_환기구#19(보강거더및기둥)_가압장계산서_하수처리장_오음리하수처리장" xfId="10424"/>
    <cellStyle name="_환기구#19(보강거더및기둥)_가압장계산서_하수처리장_오음리하수처리장_가곡계산서" xfId="10425"/>
    <cellStyle name="_환기구#19(보강거더및기둥)_가압장계산서_화천봉오리" xfId="10426"/>
    <cellStyle name="_환기구#19(보강거더및기둥)_가압장계산서_화천봉오리_가곡계산서" xfId="10427"/>
    <cellStyle name="_환기구#19(보강거더및기둥)_계산서" xfId="10428"/>
    <cellStyle name="_환기구#19(보강거더및기둥)_계산서_가곡계산서" xfId="10429"/>
    <cellStyle name="_환기구#19(보강거더및기둥)_무이2리계산서" xfId="10430"/>
    <cellStyle name="_환기구#19(보강거더및기둥)_무이2리계산서_가곡계산서" xfId="10431"/>
    <cellStyle name="_환기구#19(보강거더및기둥)_봉양계산서" xfId="10432"/>
    <cellStyle name="_환기구#19(보강거더및기둥)_봉양계산서_가곡계산서" xfId="10433"/>
    <cellStyle name="_환기구#19(보강거더및기둥)_삼가처리장" xfId="10434"/>
    <cellStyle name="_환기구#19(보강거더및기둥)_삼가처리장_가곡계산서" xfId="10435"/>
    <cellStyle name="_환기구#19(보강거더및기둥)_신기계산서(최종)" xfId="10436"/>
    <cellStyle name="_환기구#19(보강거더및기둥)_신기계산서(최종)_가곡계산서" xfId="10437"/>
    <cellStyle name="_환기구#19(보강거더및기둥)_영월배수지" xfId="10438"/>
    <cellStyle name="_환기구#19(보강거더및기둥)_영월배수지_가곡계산서" xfId="10439"/>
    <cellStyle name="_환기구#19(보강거더및기둥)_완도중계펌프장" xfId="10440"/>
    <cellStyle name="_환기구#19(보강거더및기둥)_완도중계펌프장_가곡계산서" xfId="10441"/>
    <cellStyle name="_환기구#19(보강거더및기둥)_완도중계펌프장_계산서" xfId="10442"/>
    <cellStyle name="_환기구#19(보강거더및기둥)_완도중계펌프장_계산서_가곡계산서" xfId="10443"/>
    <cellStyle name="_환기구#19(보강거더및기둥)_완도중계펌프장_무이2리계산서" xfId="10444"/>
    <cellStyle name="_환기구#19(보강거더및기둥)_완도중계펌프장_무이2리계산서_가곡계산서" xfId="10445"/>
    <cellStyle name="_환기구#19(보강거더및기둥)_완도중계펌프장_봉양계산서" xfId="10446"/>
    <cellStyle name="_환기구#19(보강거더및기둥)_완도중계펌프장_봉양계산서_가곡계산서" xfId="10447"/>
    <cellStyle name="_환기구#19(보강거더및기둥)_완도중계펌프장_삼가처리장" xfId="10448"/>
    <cellStyle name="_환기구#19(보강거더및기둥)_완도중계펌프장_삼가처리장_가곡계산서" xfId="10449"/>
    <cellStyle name="_환기구#19(보강거더및기둥)_완도중계펌프장_신기계산서(최종)" xfId="10450"/>
    <cellStyle name="_환기구#19(보강거더및기둥)_완도중계펌프장_신기계산서(최종)_가곡계산서" xfId="10451"/>
    <cellStyle name="_환기구#19(보강거더및기둥)_완도중계펌프장_영월배수지" xfId="10452"/>
    <cellStyle name="_환기구#19(보강거더및기둥)_완도중계펌프장_영월배수지_가곡계산서" xfId="10453"/>
    <cellStyle name="_환기구#19(보강거더및기둥)_완도중계펌프장_우곡계산서" xfId="10454"/>
    <cellStyle name="_환기구#19(보강거더및기둥)_완도중계펌프장_우곡계산서_가곡계산서" xfId="10455"/>
    <cellStyle name="_환기구#19(보강거더및기둥)_완도중계펌프장_유입부(최종)" xfId="10456"/>
    <cellStyle name="_환기구#19(보강거더및기둥)_완도중계펌프장_유입부(최종)_가곡계산서" xfId="10457"/>
    <cellStyle name="_환기구#19(보강거더및기둥)_완도중계펌프장_유입부(최종)_삼가처리장" xfId="10458"/>
    <cellStyle name="_환기구#19(보강거더및기둥)_완도중계펌프장_유입부(최종)_삼가처리장_가곡계산서" xfId="10459"/>
    <cellStyle name="_환기구#19(보강거더및기둥)_완도중계펌프장_유입부(최종)_하수처리장" xfId="10460"/>
    <cellStyle name="_환기구#19(보강거더및기둥)_완도중계펌프장_유입부(최종)_하수처리장_가곡계산서" xfId="10461"/>
    <cellStyle name="_환기구#19(보강거더및기둥)_완도중계펌프장_유입부(최종)_하수처리장_오음리하수처리장" xfId="10462"/>
    <cellStyle name="_환기구#19(보강거더및기둥)_완도중계펌프장_유입부(최종)_하수처리장_오음리하수처리장_가곡계산서" xfId="10463"/>
    <cellStyle name="_환기구#19(보강거더및기둥)_완도중계펌프장_유입부(최종)_화천봉오리" xfId="10464"/>
    <cellStyle name="_환기구#19(보강거더및기둥)_완도중계펌프장_유입부(최종)_화천봉오리_가곡계산서" xfId="10465"/>
    <cellStyle name="_환기구#19(보강거더및기둥)_완도중계펌프장_하수처리장" xfId="10466"/>
    <cellStyle name="_환기구#19(보강거더및기둥)_완도중계펌프장_하수처리장_가곡계산서" xfId="10467"/>
    <cellStyle name="_환기구#19(보강거더및기둥)_완도중계펌프장_하수처리장_오음리하수처리장" xfId="10468"/>
    <cellStyle name="_환기구#19(보강거더및기둥)_완도중계펌프장_하수처리장_오음리하수처리장_가곡계산서" xfId="10469"/>
    <cellStyle name="_환기구#19(보강거더및기둥)_완도중계펌프장_화천봉오리" xfId="10470"/>
    <cellStyle name="_환기구#19(보강거더및기둥)_완도중계펌프장_화천봉오리_가곡계산서" xfId="10471"/>
    <cellStyle name="_환기구#19(보강거더및기둥)_완도중계펌프장-2" xfId="10472"/>
    <cellStyle name="_환기구#19(보강거더및기둥)_완도중계펌프장-2_가곡계산서" xfId="10473"/>
    <cellStyle name="_환기구#19(보강거더및기둥)_완도중계펌프장-2_계산서" xfId="10474"/>
    <cellStyle name="_환기구#19(보강거더및기둥)_완도중계펌프장-2_계산서_가곡계산서" xfId="10475"/>
    <cellStyle name="_환기구#19(보강거더및기둥)_완도중계펌프장-2_무이2리계산서" xfId="10476"/>
    <cellStyle name="_환기구#19(보강거더및기둥)_완도중계펌프장-2_무이2리계산서_가곡계산서" xfId="10477"/>
    <cellStyle name="_환기구#19(보강거더및기둥)_완도중계펌프장-2_봉양계산서" xfId="10478"/>
    <cellStyle name="_환기구#19(보강거더및기둥)_완도중계펌프장-2_봉양계산서_가곡계산서" xfId="10479"/>
    <cellStyle name="_환기구#19(보강거더및기둥)_완도중계펌프장-2_삼가처리장" xfId="10480"/>
    <cellStyle name="_환기구#19(보강거더및기둥)_완도중계펌프장-2_삼가처리장_가곡계산서" xfId="10481"/>
    <cellStyle name="_환기구#19(보강거더및기둥)_완도중계펌프장-2_신기계산서(최종)" xfId="10482"/>
    <cellStyle name="_환기구#19(보강거더및기둥)_완도중계펌프장-2_신기계산서(최종)_가곡계산서" xfId="10483"/>
    <cellStyle name="_환기구#19(보강거더및기둥)_완도중계펌프장-2_영월배수지" xfId="10484"/>
    <cellStyle name="_환기구#19(보강거더및기둥)_완도중계펌프장-2_영월배수지_가곡계산서" xfId="10485"/>
    <cellStyle name="_환기구#19(보강거더및기둥)_완도중계펌프장-2_우곡계산서" xfId="10486"/>
    <cellStyle name="_환기구#19(보강거더및기둥)_완도중계펌프장-2_우곡계산서_가곡계산서" xfId="10487"/>
    <cellStyle name="_환기구#19(보강거더및기둥)_완도중계펌프장-2_유입부(최종)" xfId="10488"/>
    <cellStyle name="_환기구#19(보강거더및기둥)_완도중계펌프장-2_유입부(최종)_가곡계산서" xfId="10489"/>
    <cellStyle name="_환기구#19(보강거더및기둥)_완도중계펌프장-2_유입부(최종)_삼가처리장" xfId="10490"/>
    <cellStyle name="_환기구#19(보강거더및기둥)_완도중계펌프장-2_유입부(최종)_삼가처리장_가곡계산서" xfId="10491"/>
    <cellStyle name="_환기구#19(보강거더및기둥)_완도중계펌프장-2_유입부(최종)_하수처리장" xfId="10492"/>
    <cellStyle name="_환기구#19(보강거더및기둥)_완도중계펌프장-2_유입부(최종)_하수처리장_가곡계산서" xfId="10493"/>
    <cellStyle name="_환기구#19(보강거더및기둥)_완도중계펌프장-2_유입부(최종)_하수처리장_오음리하수처리장" xfId="10494"/>
    <cellStyle name="_환기구#19(보강거더및기둥)_완도중계펌프장-2_유입부(최종)_하수처리장_오음리하수처리장_가곡계산서" xfId="10495"/>
    <cellStyle name="_환기구#19(보강거더및기둥)_완도중계펌프장-2_유입부(최종)_화천봉오리" xfId="10496"/>
    <cellStyle name="_환기구#19(보강거더및기둥)_완도중계펌프장-2_유입부(최종)_화천봉오리_가곡계산서" xfId="10497"/>
    <cellStyle name="_환기구#19(보강거더및기둥)_완도중계펌프장-2_하수처리장" xfId="10498"/>
    <cellStyle name="_환기구#19(보강거더및기둥)_완도중계펌프장-2_하수처리장_가곡계산서" xfId="10499"/>
    <cellStyle name="_환기구#19(보강거더및기둥)_완도중계펌프장-2_하수처리장_오음리하수처리장" xfId="10500"/>
    <cellStyle name="_환기구#19(보강거더및기둥)_완도중계펌프장-2_하수처리장_오음리하수처리장_가곡계산서" xfId="10501"/>
    <cellStyle name="_환기구#19(보강거더및기둥)_완도중계펌프장-2_화천봉오리" xfId="10502"/>
    <cellStyle name="_환기구#19(보강거더및기둥)_완도중계펌프장-2_화천봉오리_가곡계산서" xfId="10503"/>
    <cellStyle name="_환기구#19(보강거더및기둥)_우곡계산서" xfId="10504"/>
    <cellStyle name="_환기구#19(보강거더및기둥)_우곡계산서_가곡계산서" xfId="10505"/>
    <cellStyle name="_환기구#19(보강거더및기둥)_우수C-line(1.5x1.5)" xfId="10506"/>
    <cellStyle name="_환기구#19(보강거더및기둥)_우수C-line(1.5x1.5)_가곡계산서" xfId="10507"/>
    <cellStyle name="_환기구#19(보강거더및기둥)_우수C-line(1.5x1.5)_계산서" xfId="10508"/>
    <cellStyle name="_환기구#19(보강거더및기둥)_우수C-line(1.5x1.5)_계산서_가곡계산서" xfId="10509"/>
    <cellStyle name="_환기구#19(보강거더및기둥)_우수C-line(1.5x1.5)_무이2리계산서" xfId="10510"/>
    <cellStyle name="_환기구#19(보강거더및기둥)_우수C-line(1.5x1.5)_무이2리계산서_가곡계산서" xfId="10511"/>
    <cellStyle name="_환기구#19(보강거더및기둥)_우수C-line(1.5x1.5)_봉양계산서" xfId="10512"/>
    <cellStyle name="_환기구#19(보강거더및기둥)_우수C-line(1.5x1.5)_봉양계산서_가곡계산서" xfId="10513"/>
    <cellStyle name="_환기구#19(보강거더및기둥)_우수C-line(1.5x1.5)_삼가처리장" xfId="10514"/>
    <cellStyle name="_환기구#19(보강거더및기둥)_우수C-line(1.5x1.5)_삼가처리장_가곡계산서" xfId="10515"/>
    <cellStyle name="_환기구#19(보강거더및기둥)_우수C-line(1.5x1.5)_신기계산서(최종)" xfId="10516"/>
    <cellStyle name="_환기구#19(보강거더및기둥)_우수C-line(1.5x1.5)_신기계산서(최종)_가곡계산서" xfId="10517"/>
    <cellStyle name="_환기구#19(보강거더및기둥)_우수C-line(1.5x1.5)_영월배수지" xfId="10518"/>
    <cellStyle name="_환기구#19(보강거더및기둥)_우수C-line(1.5x1.5)_영월배수지_가곡계산서" xfId="10519"/>
    <cellStyle name="_환기구#19(보강거더및기둥)_우수C-line(1.5x1.5)_우곡계산서" xfId="10520"/>
    <cellStyle name="_환기구#19(보강거더및기둥)_우수C-line(1.5x1.5)_우곡계산서_가곡계산서" xfId="10521"/>
    <cellStyle name="_환기구#19(보강거더및기둥)_우수C-line(1.5x1.5)_유입부(최종)" xfId="10522"/>
    <cellStyle name="_환기구#19(보강거더및기둥)_우수C-line(1.5x1.5)_유입부(최종)_가곡계산서" xfId="10523"/>
    <cellStyle name="_환기구#19(보강거더및기둥)_우수C-line(1.5x1.5)_유입부(최종)_삼가처리장" xfId="10524"/>
    <cellStyle name="_환기구#19(보강거더및기둥)_우수C-line(1.5x1.5)_유입부(최종)_삼가처리장_가곡계산서" xfId="10525"/>
    <cellStyle name="_환기구#19(보강거더및기둥)_우수C-line(1.5x1.5)_유입부(최종)_하수처리장" xfId="10526"/>
    <cellStyle name="_환기구#19(보강거더및기둥)_우수C-line(1.5x1.5)_유입부(최종)_하수처리장_가곡계산서" xfId="10527"/>
    <cellStyle name="_환기구#19(보강거더및기둥)_우수C-line(1.5x1.5)_유입부(최종)_하수처리장_오음리하수처리장" xfId="10528"/>
    <cellStyle name="_환기구#19(보강거더및기둥)_우수C-line(1.5x1.5)_유입부(최종)_하수처리장_오음리하수처리장_가곡계산서" xfId="10529"/>
    <cellStyle name="_환기구#19(보강거더및기둥)_우수C-line(1.5x1.5)_유입부(최종)_화천봉오리" xfId="10530"/>
    <cellStyle name="_환기구#19(보강거더및기둥)_우수C-line(1.5x1.5)_유입부(최종)_화천봉오리_가곡계산서" xfId="10531"/>
    <cellStyle name="_환기구#19(보강거더및기둥)_우수C-line(1.5x1.5)_하수처리장" xfId="10532"/>
    <cellStyle name="_환기구#19(보강거더및기둥)_우수C-line(1.5x1.5)_하수처리장_가곡계산서" xfId="10533"/>
    <cellStyle name="_환기구#19(보강거더및기둥)_우수C-line(1.5x1.5)_하수처리장_오음리하수처리장" xfId="10534"/>
    <cellStyle name="_환기구#19(보강거더및기둥)_우수C-line(1.5x1.5)_하수처리장_오음리하수처리장_가곡계산서" xfId="10535"/>
    <cellStyle name="_환기구#19(보강거더및기둥)_우수C-line(1.5x1.5)_화천봉오리" xfId="10536"/>
    <cellStyle name="_환기구#19(보강거더및기둥)_우수C-line(1.5x1.5)_화천봉오리_가곡계산서" xfId="10537"/>
    <cellStyle name="_환기구#19(보강거더및기둥)_유입부(최종)" xfId="10538"/>
    <cellStyle name="_환기구#19(보강거더및기둥)_유입부(최종)_가곡계산서" xfId="10539"/>
    <cellStyle name="_환기구#19(보강거더및기둥)_유입부(최종)_삼가처리장" xfId="10540"/>
    <cellStyle name="_환기구#19(보강거더및기둥)_유입부(최종)_삼가처리장_가곡계산서" xfId="10541"/>
    <cellStyle name="_환기구#19(보강거더및기둥)_유입부(최종)_하수처리장" xfId="10542"/>
    <cellStyle name="_환기구#19(보강거더및기둥)_유입부(최종)_하수처리장_가곡계산서" xfId="10543"/>
    <cellStyle name="_환기구#19(보강거더및기둥)_유입부(최종)_하수처리장_오음리하수처리장" xfId="10544"/>
    <cellStyle name="_환기구#19(보강거더및기둥)_유입부(최종)_하수처리장_오음리하수처리장_가곡계산서" xfId="10545"/>
    <cellStyle name="_환기구#19(보강거더및기둥)_유입부(최종)_화천봉오리" xfId="10546"/>
    <cellStyle name="_환기구#19(보강거더및기둥)_유입부(최종)_화천봉오리_가곡계산서" xfId="10547"/>
    <cellStyle name="_환기구#19(보강거더및기둥)_자연휴양림가압장" xfId="10548"/>
    <cellStyle name="_환기구#19(보강거더및기둥)_자연휴양림가압장_가곡계산서" xfId="10549"/>
    <cellStyle name="_환기구#19(보강거더및기둥)_자연휴양림가압장_계산서" xfId="10550"/>
    <cellStyle name="_환기구#19(보강거더및기둥)_자연휴양림가압장_계산서_가곡계산서" xfId="10551"/>
    <cellStyle name="_환기구#19(보강거더및기둥)_자연휴양림가압장_무이2리계산서" xfId="10552"/>
    <cellStyle name="_환기구#19(보강거더및기둥)_자연휴양림가압장_무이2리계산서_가곡계산서" xfId="10553"/>
    <cellStyle name="_환기구#19(보강거더및기둥)_자연휴양림가압장_봉양계산서" xfId="10554"/>
    <cellStyle name="_환기구#19(보강거더및기둥)_자연휴양림가압장_봉양계산서_가곡계산서" xfId="10555"/>
    <cellStyle name="_환기구#19(보강거더및기둥)_자연휴양림가압장_삼가처리장" xfId="10556"/>
    <cellStyle name="_환기구#19(보강거더및기둥)_자연휴양림가압장_삼가처리장_가곡계산서" xfId="10557"/>
    <cellStyle name="_환기구#19(보강거더및기둥)_자연휴양림가압장_신기계산서(최종)" xfId="10558"/>
    <cellStyle name="_환기구#19(보강거더및기둥)_자연휴양림가압장_신기계산서(최종)_가곡계산서" xfId="10559"/>
    <cellStyle name="_환기구#19(보강거더및기둥)_자연휴양림가압장_영월배수지" xfId="10560"/>
    <cellStyle name="_환기구#19(보강거더및기둥)_자연휴양림가압장_영월배수지_가곡계산서" xfId="10561"/>
    <cellStyle name="_환기구#19(보강거더및기둥)_자연휴양림가압장_우곡계산서" xfId="10562"/>
    <cellStyle name="_환기구#19(보강거더및기둥)_자연휴양림가압장_우곡계산서_가곡계산서" xfId="10563"/>
    <cellStyle name="_환기구#19(보강거더및기둥)_자연휴양림가압장_유입부(최종)" xfId="10564"/>
    <cellStyle name="_환기구#19(보강거더및기둥)_자연휴양림가압장_유입부(최종)_가곡계산서" xfId="10565"/>
    <cellStyle name="_환기구#19(보강거더및기둥)_자연휴양림가압장_유입부(최종)_삼가처리장" xfId="10566"/>
    <cellStyle name="_환기구#19(보강거더및기둥)_자연휴양림가압장_유입부(최종)_삼가처리장_가곡계산서" xfId="10567"/>
    <cellStyle name="_환기구#19(보강거더및기둥)_자연휴양림가압장_유입부(최종)_하수처리장" xfId="10568"/>
    <cellStyle name="_환기구#19(보강거더및기둥)_자연휴양림가압장_유입부(최종)_하수처리장_가곡계산서" xfId="10569"/>
    <cellStyle name="_환기구#19(보강거더및기둥)_자연휴양림가압장_유입부(최종)_하수처리장_오음리하수처리장" xfId="10570"/>
    <cellStyle name="_환기구#19(보강거더및기둥)_자연휴양림가압장_유입부(최종)_하수처리장_오음리하수처리장_가곡계산서" xfId="10571"/>
    <cellStyle name="_환기구#19(보강거더및기둥)_자연휴양림가압장_유입부(최종)_화천봉오리" xfId="10572"/>
    <cellStyle name="_환기구#19(보강거더및기둥)_자연휴양림가압장_유입부(최종)_화천봉오리_가곡계산서" xfId="10573"/>
    <cellStyle name="_환기구#19(보강거더및기둥)_자연휴양림가압장_하수처리장" xfId="10574"/>
    <cellStyle name="_환기구#19(보강거더및기둥)_자연휴양림가압장_하수처리장_가곡계산서" xfId="10575"/>
    <cellStyle name="_환기구#19(보강거더및기둥)_자연휴양림가압장_하수처리장_오음리하수처리장" xfId="10576"/>
    <cellStyle name="_환기구#19(보강거더및기둥)_자연휴양림가압장_하수처리장_오음리하수처리장_가곡계산서" xfId="10577"/>
    <cellStyle name="_환기구#19(보강거더및기둥)_자연휴양림가압장_화천봉오리" xfId="10578"/>
    <cellStyle name="_환기구#19(보강거더및기둥)_자연휴양림가압장_화천봉오리_가곡계산서" xfId="10579"/>
    <cellStyle name="_환기구#19(보강거더및기둥)_처리장" xfId="10580"/>
    <cellStyle name="_환기구#19(보강거더및기둥)_처리장_가곡계산서" xfId="10581"/>
    <cellStyle name="_환기구#19(보강거더및기둥)_처리장_계산서" xfId="10582"/>
    <cellStyle name="_환기구#19(보강거더및기둥)_처리장_계산서_가곡계산서" xfId="10583"/>
    <cellStyle name="_환기구#19(보강거더및기둥)_처리장_무이2리계산서" xfId="10584"/>
    <cellStyle name="_환기구#19(보강거더및기둥)_처리장_무이2리계산서_가곡계산서" xfId="10585"/>
    <cellStyle name="_환기구#19(보강거더및기둥)_처리장_봉양계산서" xfId="10586"/>
    <cellStyle name="_환기구#19(보강거더및기둥)_처리장_봉양계산서_가곡계산서" xfId="10587"/>
    <cellStyle name="_환기구#19(보강거더및기둥)_처리장_삼가처리장" xfId="10588"/>
    <cellStyle name="_환기구#19(보강거더및기둥)_처리장_삼가처리장_가곡계산서" xfId="10589"/>
    <cellStyle name="_환기구#19(보강거더및기둥)_처리장_신기계산서(최종)" xfId="10590"/>
    <cellStyle name="_환기구#19(보강거더및기둥)_처리장_신기계산서(최종)_가곡계산서" xfId="10591"/>
    <cellStyle name="_환기구#19(보강거더및기둥)_처리장_영월배수지" xfId="10592"/>
    <cellStyle name="_환기구#19(보강거더및기둥)_처리장_영월배수지_가곡계산서" xfId="10593"/>
    <cellStyle name="_환기구#19(보강거더및기둥)_처리장_우곡계산서" xfId="10594"/>
    <cellStyle name="_환기구#19(보강거더및기둥)_처리장_우곡계산서_가곡계산서" xfId="10595"/>
    <cellStyle name="_환기구#19(보강거더및기둥)_처리장_유입부(최종)" xfId="10596"/>
    <cellStyle name="_환기구#19(보강거더및기둥)_처리장_유입부(최종)_가곡계산서" xfId="10597"/>
    <cellStyle name="_환기구#19(보강거더및기둥)_처리장_유입부(최종)_삼가처리장" xfId="10598"/>
    <cellStyle name="_환기구#19(보강거더및기둥)_처리장_유입부(최종)_삼가처리장_가곡계산서" xfId="10599"/>
    <cellStyle name="_환기구#19(보강거더및기둥)_처리장_유입부(최종)_하수처리장" xfId="10600"/>
    <cellStyle name="_환기구#19(보강거더및기둥)_처리장_유입부(최종)_하수처리장_가곡계산서" xfId="10601"/>
    <cellStyle name="_환기구#19(보강거더및기둥)_처리장_유입부(최종)_하수처리장_오음리하수처리장" xfId="10602"/>
    <cellStyle name="_환기구#19(보강거더및기둥)_처리장_유입부(최종)_하수처리장_오음리하수처리장_가곡계산서" xfId="10603"/>
    <cellStyle name="_환기구#19(보강거더및기둥)_처리장_유입부(최종)_화천봉오리" xfId="10604"/>
    <cellStyle name="_환기구#19(보강거더및기둥)_처리장_유입부(최종)_화천봉오리_가곡계산서" xfId="10605"/>
    <cellStyle name="_환기구#19(보강거더및기둥)_처리장_하수처리장" xfId="10606"/>
    <cellStyle name="_환기구#19(보강거더및기둥)_처리장_하수처리장_가곡계산서" xfId="10607"/>
    <cellStyle name="_환기구#19(보강거더및기둥)_처리장_하수처리장_오음리하수처리장" xfId="10608"/>
    <cellStyle name="_환기구#19(보강거더및기둥)_처리장_하수처리장_오음리하수처리장_가곡계산서" xfId="10609"/>
    <cellStyle name="_환기구#19(보강거더및기둥)_처리장_화천봉오리" xfId="10610"/>
    <cellStyle name="_환기구#19(보강거더및기둥)_처리장_화천봉오리_가곡계산서" xfId="10611"/>
    <cellStyle name="_환기구#19(보강거더및기둥)_하수처리장" xfId="10612"/>
    <cellStyle name="_환기구#19(보강거더및기둥)_하수처리장_가곡계산서" xfId="10613"/>
    <cellStyle name="_환기구#19(보강거더및기둥)_하수처리장_오음리하수처리장" xfId="10614"/>
    <cellStyle name="_환기구#19(보강거더및기둥)_하수처리장_오음리하수처리장_가곡계산서" xfId="10615"/>
    <cellStyle name="_환기구#19(보강거더및기둥)_화천봉오리" xfId="10616"/>
    <cellStyle name="_환기구#19(보강거더및기둥)_화천봉오리_가곡계산서" xfId="10617"/>
    <cellStyle name="_횡배수관" xfId="10618"/>
    <cellStyle name="_횡배수관 2" xfId="45754"/>
    <cellStyle name="_횡배수관_006_부대공(1BL)2" xfId="10619"/>
    <cellStyle name="_횡배수관_01토공" xfId="10620"/>
    <cellStyle name="_횡배수관_01토공(A-)" xfId="10621"/>
    <cellStyle name="_횡배수관_05-가정배수관(WS)" xfId="45755"/>
    <cellStyle name="_횡배수관_05-가정배수관(WS)_03-관부설공" xfId="45756"/>
    <cellStyle name="_횡배수관_1-4.가시설공" xfId="45757"/>
    <cellStyle name="_횡배수관_1-4.가시설공 2" xfId="45758"/>
    <cellStyle name="_횡배수관_1-4.가시설공_1-4.가시설공" xfId="45759"/>
    <cellStyle name="_횡배수관_1-4.가시설공_1-4.가시설공 2" xfId="45760"/>
    <cellStyle name="_횡배수관_2.포장공(제1지구)" xfId="45761"/>
    <cellStyle name="_횡배수관_2.포장공(제1지구) 2" xfId="45762"/>
    <cellStyle name="_횡배수관_2.포장공(제1지구)_1-4.가시설공" xfId="45763"/>
    <cellStyle name="_횡배수관_2.포장공(제1지구)_1-4.가시설공 2" xfId="45764"/>
    <cellStyle name="_횡배수관_2.포장공(제1지구)_1-4.가시설공_1-4.가시설공" xfId="45765"/>
    <cellStyle name="_횡배수관_2.포장공(제1지구)_1-4.가시설공_1-4.가시설공 2" xfId="45766"/>
    <cellStyle name="_횡배수관_G-계산토공(관로)" xfId="10622"/>
    <cellStyle name="_횡배수관_OS_3 관부설공1" xfId="45767"/>
    <cellStyle name="_횡배수관_OS_3 관부설공1_3 관부설공" xfId="45768"/>
    <cellStyle name="_횡배수관_OS_3 관부설공1_3 관부설공-1" xfId="45769"/>
    <cellStyle name="_횡배수관_관로부(백신)" xfId="45770"/>
    <cellStyle name="_횡배수관_금산제수량(전체최종)" xfId="10623"/>
    <cellStyle name="_횡배수관_금산제수량(전체최종) 2" xfId="45771"/>
    <cellStyle name="_횡배수관_금산제수량(전체최종)_006_부대공(1BL)2" xfId="10624"/>
    <cellStyle name="_횡배수관_금산제수량(전체최종)_01토공" xfId="10625"/>
    <cellStyle name="_횡배수관_금산제수량(전체최종)_01토공(A-)" xfId="10626"/>
    <cellStyle name="_횡배수관_금산제수량(전체최종)_05-가정배수관(WS)" xfId="45772"/>
    <cellStyle name="_횡배수관_금산제수량(전체최종)_05-가정배수관(WS)_03-관부설공" xfId="45773"/>
    <cellStyle name="_횡배수관_금산제수량(전체최종)_1-4.가시설공" xfId="45774"/>
    <cellStyle name="_횡배수관_금산제수량(전체최종)_1-4.가시설공 2" xfId="45775"/>
    <cellStyle name="_횡배수관_금산제수량(전체최종)_1-4.가시설공_1-4.가시설공" xfId="45776"/>
    <cellStyle name="_횡배수관_금산제수량(전체최종)_1-4.가시설공_1-4.가시설공 2" xfId="45777"/>
    <cellStyle name="_횡배수관_금산제수량(전체최종)_2.포장공(제1지구)" xfId="45778"/>
    <cellStyle name="_횡배수관_금산제수량(전체최종)_2.포장공(제1지구) 2" xfId="45779"/>
    <cellStyle name="_횡배수관_금산제수량(전체최종)_2.포장공(제1지구)_1-4.가시설공" xfId="45780"/>
    <cellStyle name="_횡배수관_금산제수량(전체최종)_2.포장공(제1지구)_1-4.가시설공 2" xfId="45781"/>
    <cellStyle name="_횡배수관_금산제수량(전체최종)_2.포장공(제1지구)_1-4.가시설공_1-4.가시설공" xfId="45782"/>
    <cellStyle name="_횡배수관_금산제수량(전체최종)_2.포장공(제1지구)_1-4.가시설공_1-4.가시설공 2" xfId="45783"/>
    <cellStyle name="_횡배수관_금산제수량(전체최종)_G-계산토공(관로)" xfId="10627"/>
    <cellStyle name="_횡배수관_금산제수량(전체최종)_OS_3 관부설공1" xfId="45784"/>
    <cellStyle name="_횡배수관_금산제수량(전체최종)_OS_3 관부설공1_3 관부설공" xfId="45785"/>
    <cellStyle name="_횡배수관_금산제수량(전체최종)_OS_3 관부설공1_3 관부설공-1" xfId="45786"/>
    <cellStyle name="_횡배수관_금산제수량(전체최종)_관로부(백신)" xfId="45787"/>
    <cellStyle name="_횡배수관_금산제수량(전체최종)_수량산출서(가담2리)" xfId="10628"/>
    <cellStyle name="_횡배수관_금산제수량(전체최종)_수량산출서(가담2리)_006_부대공(1BL)2" xfId="10629"/>
    <cellStyle name="_횡배수관_금산제수량(전체최종)_수량산출서(가담2리)_수량산출서(가담2리)" xfId="10630"/>
    <cellStyle name="_횡배수관_금산제수량(전체최종)_수량산출서(가담2리)_수량산출서(가담2리)_006_부대공(1BL)2" xfId="10631"/>
    <cellStyle name="_횡배수관_금산제수량(전체최종)_수량산출서(가담2리)_수량산출서(가담2리)_오수본관수량산출(가담2)" xfId="10632"/>
    <cellStyle name="_횡배수관_금산제수량(전체최종)_수량산출서(가담2리)_수량산출서(가담2리)_오수본관수량산출(가담2)_006_부대공(1BL)2" xfId="10633"/>
    <cellStyle name="_횡배수관_금산제수량(전체최종)_수량산출서(곡교리)" xfId="10634"/>
    <cellStyle name="_횡배수관_금산제수량(전체최종)_수량산출서(곡교리)_006_부대공(1BL)2" xfId="10635"/>
    <cellStyle name="_횡배수관_금산제수량(전체최종)_수량산출서(곡교리)_수량산출서(가담2리)" xfId="10636"/>
    <cellStyle name="_횡배수관_금산제수량(전체최종)_수량산출서(곡교리)_수량산출서(가담2리)_006_부대공(1BL)2" xfId="10637"/>
    <cellStyle name="_횡배수관_금산제수량(전체최종)_수량산출서(곡교리)_수량산출서(가담2리)_오수본관수량산출(가담2)" xfId="10638"/>
    <cellStyle name="_횡배수관_금산제수량(전체최종)_수량산출서(곡교리)_수량산출서(가담2리)_오수본관수량산출(가담2)_006_부대공(1BL)2" xfId="10639"/>
    <cellStyle name="_횡배수관_금산제수량(전체최종)_오수본관수량산출(가담2)" xfId="10640"/>
    <cellStyle name="_횡배수관_금산제수량(전체최종)_오수본관수량산출(가담2)_006_부대공(1BL)2" xfId="10641"/>
    <cellStyle name="_횡배수관_금산제수량(전체최종)_우수3_관부설공●" xfId="45788"/>
    <cellStyle name="_횡배수관_금산제수량(전체최종)_우수3_관부설공●_03-관부설공" xfId="45789"/>
    <cellStyle name="_횡배수관_금산제수량(전체최종)_운반비" xfId="10642"/>
    <cellStyle name="_횡배수관_금산제수량(전체최종)_운반비_총괄자재" xfId="10643"/>
    <cellStyle name="_횡배수관_금산제수량(전체최종)_취수시설" xfId="45790"/>
    <cellStyle name="_횡배수관_금산제수량(전체최종)_토공(3지구)" xfId="10644"/>
    <cellStyle name="_횡배수관_금산제수량(전체최종)_토공(3지구)_01토공" xfId="10645"/>
    <cellStyle name="_횡배수관_금산제수량(전체최종)_토공(3지구)_01토공(A-)" xfId="10646"/>
    <cellStyle name="_횡배수관_금산제수량(전체최종)_토공(3지구)_G-계산토공(관로)" xfId="10647"/>
    <cellStyle name="_횡배수관_금산제수량(전체최종)_토공(3지구)_운반비" xfId="10648"/>
    <cellStyle name="_횡배수관_금산제수량(전체최종)_토공(3지구)_운반비_총괄자재" xfId="10649"/>
    <cellStyle name="_횡배수관_금산제수량(전체최종)_토공(3지구)_토공(4지구)" xfId="10650"/>
    <cellStyle name="_횡배수관_금산제수량(전체최종)_토공(3지구)_토공(4지구)_01토공" xfId="10651"/>
    <cellStyle name="_횡배수관_금산제수량(전체최종)_토공(3지구)_토공(4지구)_01토공(A-)" xfId="10652"/>
    <cellStyle name="_횡배수관_금산제수량(전체최종)_토공(3지구)_토공(4지구)_G-계산토공(관로)" xfId="10653"/>
    <cellStyle name="_횡배수관_금산제수량(전체최종)_토공(3지구)_토공(4지구)_운반비" xfId="10654"/>
    <cellStyle name="_횡배수관_금산제수량(전체최종)_토공(3지구)_토공(4지구)_운반비_총괄자재" xfId="10655"/>
    <cellStyle name="_횡배수관_금산제수량(전체최종)_토공(3지구)_토공(4지구)_토공(4지구)" xfId="10656"/>
    <cellStyle name="_횡배수관_금산제수량(전체최종)_토공(3지구)_토공(4지구)_토공(4지구)_01토공" xfId="10657"/>
    <cellStyle name="_횡배수관_금산제수량(전체최종)_토공(3지구)_토공(4지구)_토공(4지구)_01토공(A-)" xfId="10658"/>
    <cellStyle name="_횡배수관_금산제수량(전체최종)_토공(3지구)_토공(4지구)_토공(4지구)_G-계산토공(관로)" xfId="10659"/>
    <cellStyle name="_횡배수관_금산제수량(전체최종)_토공(3지구)_토공(4지구)_토공(4지구)_운반비" xfId="10660"/>
    <cellStyle name="_횡배수관_금산제수량(전체최종)_토공(3지구)_토공(4지구)_토공(4지구)_운반비_총괄자재" xfId="10661"/>
    <cellStyle name="_횡배수관_금산제수량(전체최종)_토공(3지구)_토공(4지구)_토공(4지구)_토공-B" xfId="10662"/>
    <cellStyle name="_횡배수관_금산제수량(전체최종)_토공(3지구)_토공(4지구)_토공-B" xfId="10663"/>
    <cellStyle name="_횡배수관_금산제수량(전체최종)_토공(3지구)_토공-B" xfId="10664"/>
    <cellStyle name="_횡배수관_금산제수량(전체최종)_토공(4지구)" xfId="10665"/>
    <cellStyle name="_횡배수관_금산제수량(전체최종)_토공(4지구)_01토공" xfId="10666"/>
    <cellStyle name="_횡배수관_금산제수량(전체최종)_토공(4지구)_01토공(A-)" xfId="10667"/>
    <cellStyle name="_횡배수관_금산제수량(전체최종)_토공(4지구)_G-계산토공(관로)" xfId="10668"/>
    <cellStyle name="_횡배수관_금산제수량(전체최종)_토공(4지구)_운반비" xfId="10669"/>
    <cellStyle name="_횡배수관_금산제수량(전체최종)_토공(4지구)_운반비_총괄자재" xfId="10670"/>
    <cellStyle name="_횡배수관_금산제수량(전체최종)_토공(4지구)_토공(4지구)" xfId="10671"/>
    <cellStyle name="_횡배수관_금산제수량(전체최종)_토공(4지구)_토공(4지구)_01토공" xfId="10672"/>
    <cellStyle name="_횡배수관_금산제수량(전체최종)_토공(4지구)_토공(4지구)_01토공(A-)" xfId="10673"/>
    <cellStyle name="_횡배수관_금산제수량(전체최종)_토공(4지구)_토공(4지구)_G-계산토공(관로)" xfId="10674"/>
    <cellStyle name="_횡배수관_금산제수량(전체최종)_토공(4지구)_토공(4지구)_운반비" xfId="10675"/>
    <cellStyle name="_횡배수관_금산제수량(전체최종)_토공(4지구)_토공(4지구)_운반비_총괄자재" xfId="10676"/>
    <cellStyle name="_횡배수관_금산제수량(전체최종)_토공(4지구)_토공(4지구)_토공(3지구)" xfId="10677"/>
    <cellStyle name="_횡배수관_금산제수량(전체최종)_토공(4지구)_토공(4지구)_토공(3지구)_01토공" xfId="10678"/>
    <cellStyle name="_횡배수관_금산제수량(전체최종)_토공(4지구)_토공(4지구)_토공(3지구)_01토공(A-)" xfId="10679"/>
    <cellStyle name="_횡배수관_금산제수량(전체최종)_토공(4지구)_토공(4지구)_토공(3지구)_G-계산토공(관로)" xfId="10680"/>
    <cellStyle name="_횡배수관_금산제수량(전체최종)_토공(4지구)_토공(4지구)_토공(3지구)_운반비" xfId="10681"/>
    <cellStyle name="_횡배수관_금산제수량(전체최종)_토공(4지구)_토공(4지구)_토공(3지구)_운반비_총괄자재" xfId="10682"/>
    <cellStyle name="_횡배수관_금산제수량(전체최종)_토공(4지구)_토공(4지구)_토공(3지구)_토공(4지구)" xfId="10683"/>
    <cellStyle name="_횡배수관_금산제수량(전체최종)_토공(4지구)_토공(4지구)_토공(3지구)_토공(4지구)_01토공" xfId="10684"/>
    <cellStyle name="_횡배수관_금산제수량(전체최종)_토공(4지구)_토공(4지구)_토공(3지구)_토공(4지구)_01토공(A-)" xfId="10685"/>
    <cellStyle name="_횡배수관_금산제수량(전체최종)_토공(4지구)_토공(4지구)_토공(3지구)_토공(4지구)_G-계산토공(관로)" xfId="10686"/>
    <cellStyle name="_횡배수관_금산제수량(전체최종)_토공(4지구)_토공(4지구)_토공(3지구)_토공(4지구)_운반비" xfId="10687"/>
    <cellStyle name="_횡배수관_금산제수량(전체최종)_토공(4지구)_토공(4지구)_토공(3지구)_토공(4지구)_운반비_총괄자재" xfId="10688"/>
    <cellStyle name="_횡배수관_금산제수량(전체최종)_토공(4지구)_토공(4지구)_토공(3지구)_토공(4지구)_토공(4지구)" xfId="10689"/>
    <cellStyle name="_횡배수관_금산제수량(전체최종)_토공(4지구)_토공(4지구)_토공(3지구)_토공(4지구)_토공(4지구)_01토공" xfId="10690"/>
    <cellStyle name="_횡배수관_금산제수량(전체최종)_토공(4지구)_토공(4지구)_토공(3지구)_토공(4지구)_토공(4지구)_01토공(A-)" xfId="10691"/>
    <cellStyle name="_횡배수관_금산제수량(전체최종)_토공(4지구)_토공(4지구)_토공(3지구)_토공(4지구)_토공(4지구)_G-계산토공(관로)" xfId="10692"/>
    <cellStyle name="_횡배수관_금산제수량(전체최종)_토공(4지구)_토공(4지구)_토공(3지구)_토공(4지구)_토공(4지구)_운반비" xfId="10693"/>
    <cellStyle name="_횡배수관_금산제수량(전체최종)_토공(4지구)_토공(4지구)_토공(3지구)_토공(4지구)_토공(4지구)_운반비_총괄자재" xfId="10694"/>
    <cellStyle name="_횡배수관_금산제수량(전체최종)_토공(4지구)_토공(4지구)_토공(3지구)_토공(4지구)_토공(4지구)_토공-B" xfId="10695"/>
    <cellStyle name="_횡배수관_금산제수량(전체최종)_토공(4지구)_토공(4지구)_토공(3지구)_토공(4지구)_토공-B" xfId="10696"/>
    <cellStyle name="_횡배수관_금산제수량(전체최종)_토공(4지구)_토공(4지구)_토공(3지구)_토공-B" xfId="10697"/>
    <cellStyle name="_횡배수관_금산제수량(전체최종)_토공(4지구)_토공(4지구)_토공(4지구)" xfId="10698"/>
    <cellStyle name="_횡배수관_금산제수량(전체최종)_토공(4지구)_토공(4지구)_토공(4지구)_01토공" xfId="10699"/>
    <cellStyle name="_횡배수관_금산제수량(전체최종)_토공(4지구)_토공(4지구)_토공(4지구)_01토공(A-)" xfId="10700"/>
    <cellStyle name="_횡배수관_금산제수량(전체최종)_토공(4지구)_토공(4지구)_토공(4지구)_G-계산토공(관로)" xfId="10701"/>
    <cellStyle name="_횡배수관_금산제수량(전체최종)_토공(4지구)_토공(4지구)_토공(4지구)_운반비" xfId="10702"/>
    <cellStyle name="_횡배수관_금산제수량(전체최종)_토공(4지구)_토공(4지구)_토공(4지구)_운반비_총괄자재" xfId="10703"/>
    <cellStyle name="_횡배수관_금산제수량(전체최종)_토공(4지구)_토공(4지구)_토공(4지구)_토공-B" xfId="10704"/>
    <cellStyle name="_횡배수관_금산제수량(전체최종)_토공(4지구)_토공(4지구)_토공-B" xfId="10705"/>
    <cellStyle name="_횡배수관_금산제수량(전체최종)_토공(4지구)_토공-B" xfId="10706"/>
    <cellStyle name="_횡배수관_금산제수량(전체최종)_토공-B" xfId="10707"/>
    <cellStyle name="_횡배수관_금산제수량(전체최종)_토적계산서" xfId="45791"/>
    <cellStyle name="_횡배수관_수량산출서(가담2리)" xfId="10708"/>
    <cellStyle name="_횡배수관_수량산출서(가담2리)_006_부대공(1BL)2" xfId="10709"/>
    <cellStyle name="_횡배수관_수량산출서(가담2리)_수량산출서(가담2리)" xfId="10710"/>
    <cellStyle name="_횡배수관_수량산출서(가담2리)_수량산출서(가담2리)_006_부대공(1BL)2" xfId="10711"/>
    <cellStyle name="_횡배수관_수량산출서(가담2리)_수량산출서(가담2리)_오수본관수량산출(가담2)" xfId="10712"/>
    <cellStyle name="_횡배수관_수량산출서(가담2리)_수량산출서(가담2리)_오수본관수량산출(가담2)_006_부대공(1BL)2" xfId="10713"/>
    <cellStyle name="_횡배수관_수량산출서(곡교리)" xfId="10714"/>
    <cellStyle name="_횡배수관_수량산출서(곡교리)_006_부대공(1BL)2" xfId="10715"/>
    <cellStyle name="_횡배수관_수량산출서(곡교리)_수량산출서(가담2리)" xfId="10716"/>
    <cellStyle name="_횡배수관_수량산출서(곡교리)_수량산출서(가담2리)_006_부대공(1BL)2" xfId="10717"/>
    <cellStyle name="_횡배수관_수량산출서(곡교리)_수량산출서(가담2리)_오수본관수량산출(가담2)" xfId="10718"/>
    <cellStyle name="_횡배수관_수량산출서(곡교리)_수량산출서(가담2리)_오수본관수량산출(가담2)_006_부대공(1BL)2" xfId="10719"/>
    <cellStyle name="_횡배수관_오수본관수량산출(가담2)" xfId="10720"/>
    <cellStyle name="_횡배수관_오수본관수량산출(가담2)_006_부대공(1BL)2" xfId="10721"/>
    <cellStyle name="_횡배수관_우수3_관부설공●" xfId="45792"/>
    <cellStyle name="_횡배수관_우수3_관부설공●_03-관부설공" xfId="45793"/>
    <cellStyle name="_횡배수관_운반비" xfId="10722"/>
    <cellStyle name="_횡배수관_운반비_총괄자재" xfId="10723"/>
    <cellStyle name="_횡배수관_취수시설" xfId="45794"/>
    <cellStyle name="_횡배수관_토공(3지구)" xfId="10724"/>
    <cellStyle name="_횡배수관_토공(3지구)_01토공" xfId="10725"/>
    <cellStyle name="_횡배수관_토공(3지구)_01토공(A-)" xfId="10726"/>
    <cellStyle name="_횡배수관_토공(3지구)_G-계산토공(관로)" xfId="10727"/>
    <cellStyle name="_횡배수관_토공(3지구)_운반비" xfId="10728"/>
    <cellStyle name="_횡배수관_토공(3지구)_운반비_총괄자재" xfId="10729"/>
    <cellStyle name="_횡배수관_토공(3지구)_토공(4지구)" xfId="10730"/>
    <cellStyle name="_횡배수관_토공(3지구)_토공(4지구)_01토공" xfId="10731"/>
    <cellStyle name="_횡배수관_토공(3지구)_토공(4지구)_01토공(A-)" xfId="10732"/>
    <cellStyle name="_횡배수관_토공(3지구)_토공(4지구)_G-계산토공(관로)" xfId="10733"/>
    <cellStyle name="_횡배수관_토공(3지구)_토공(4지구)_운반비" xfId="10734"/>
    <cellStyle name="_횡배수관_토공(3지구)_토공(4지구)_운반비_총괄자재" xfId="10735"/>
    <cellStyle name="_횡배수관_토공(3지구)_토공(4지구)_토공(4지구)" xfId="10736"/>
    <cellStyle name="_횡배수관_토공(3지구)_토공(4지구)_토공(4지구)_01토공" xfId="10737"/>
    <cellStyle name="_횡배수관_토공(3지구)_토공(4지구)_토공(4지구)_01토공(A-)" xfId="10738"/>
    <cellStyle name="_횡배수관_토공(3지구)_토공(4지구)_토공(4지구)_G-계산토공(관로)" xfId="10739"/>
    <cellStyle name="_횡배수관_토공(3지구)_토공(4지구)_토공(4지구)_운반비" xfId="10740"/>
    <cellStyle name="_횡배수관_토공(3지구)_토공(4지구)_토공(4지구)_운반비_총괄자재" xfId="10741"/>
    <cellStyle name="_횡배수관_토공(3지구)_토공(4지구)_토공(4지구)_토공-B" xfId="10742"/>
    <cellStyle name="_횡배수관_토공(3지구)_토공(4지구)_토공-B" xfId="10743"/>
    <cellStyle name="_횡배수관_토공(3지구)_토공-B" xfId="10744"/>
    <cellStyle name="_횡배수관_토공(4지구)" xfId="10745"/>
    <cellStyle name="_횡배수관_토공(4지구)_01토공" xfId="10746"/>
    <cellStyle name="_횡배수관_토공(4지구)_01토공(A-)" xfId="10747"/>
    <cellStyle name="_횡배수관_토공(4지구)_G-계산토공(관로)" xfId="10748"/>
    <cellStyle name="_횡배수관_토공(4지구)_운반비" xfId="10749"/>
    <cellStyle name="_횡배수관_토공(4지구)_운반비_총괄자재" xfId="10750"/>
    <cellStyle name="_횡배수관_토공(4지구)_토공(4지구)" xfId="10751"/>
    <cellStyle name="_횡배수관_토공(4지구)_토공(4지구)_01토공" xfId="10752"/>
    <cellStyle name="_횡배수관_토공(4지구)_토공(4지구)_01토공(A-)" xfId="10753"/>
    <cellStyle name="_횡배수관_토공(4지구)_토공(4지구)_G-계산토공(관로)" xfId="10754"/>
    <cellStyle name="_횡배수관_토공(4지구)_토공(4지구)_운반비" xfId="10755"/>
    <cellStyle name="_횡배수관_토공(4지구)_토공(4지구)_운반비_총괄자재" xfId="10756"/>
    <cellStyle name="_횡배수관_토공(4지구)_토공(4지구)_토공(3지구)" xfId="10757"/>
    <cellStyle name="_횡배수관_토공(4지구)_토공(4지구)_토공(3지구)_01토공" xfId="10758"/>
    <cellStyle name="_횡배수관_토공(4지구)_토공(4지구)_토공(3지구)_01토공(A-)" xfId="10759"/>
    <cellStyle name="_횡배수관_토공(4지구)_토공(4지구)_토공(3지구)_G-계산토공(관로)" xfId="10760"/>
    <cellStyle name="_횡배수관_토공(4지구)_토공(4지구)_토공(3지구)_운반비" xfId="10761"/>
    <cellStyle name="_횡배수관_토공(4지구)_토공(4지구)_토공(3지구)_운반비_총괄자재" xfId="10762"/>
    <cellStyle name="_횡배수관_토공(4지구)_토공(4지구)_토공(3지구)_토공(4지구)" xfId="10763"/>
    <cellStyle name="_횡배수관_토공(4지구)_토공(4지구)_토공(3지구)_토공(4지구)_01토공" xfId="10764"/>
    <cellStyle name="_횡배수관_토공(4지구)_토공(4지구)_토공(3지구)_토공(4지구)_01토공(A-)" xfId="10765"/>
    <cellStyle name="_횡배수관_토공(4지구)_토공(4지구)_토공(3지구)_토공(4지구)_G-계산토공(관로)" xfId="10766"/>
    <cellStyle name="_횡배수관_토공(4지구)_토공(4지구)_토공(3지구)_토공(4지구)_운반비" xfId="10767"/>
    <cellStyle name="_횡배수관_토공(4지구)_토공(4지구)_토공(3지구)_토공(4지구)_운반비_총괄자재" xfId="10768"/>
    <cellStyle name="_횡배수관_토공(4지구)_토공(4지구)_토공(3지구)_토공(4지구)_토공(4지구)" xfId="10769"/>
    <cellStyle name="_횡배수관_토공(4지구)_토공(4지구)_토공(3지구)_토공(4지구)_토공(4지구)_01토공" xfId="10770"/>
    <cellStyle name="_횡배수관_토공(4지구)_토공(4지구)_토공(3지구)_토공(4지구)_토공(4지구)_01토공(A-)" xfId="10771"/>
    <cellStyle name="_횡배수관_토공(4지구)_토공(4지구)_토공(3지구)_토공(4지구)_토공(4지구)_G-계산토공(관로)" xfId="10772"/>
    <cellStyle name="_횡배수관_토공(4지구)_토공(4지구)_토공(3지구)_토공(4지구)_토공(4지구)_운반비" xfId="10773"/>
    <cellStyle name="_횡배수관_토공(4지구)_토공(4지구)_토공(3지구)_토공(4지구)_토공(4지구)_운반비_총괄자재" xfId="10774"/>
    <cellStyle name="_횡배수관_토공(4지구)_토공(4지구)_토공(3지구)_토공(4지구)_토공(4지구)_토공-B" xfId="10775"/>
    <cellStyle name="_횡배수관_토공(4지구)_토공(4지구)_토공(3지구)_토공(4지구)_토공-B" xfId="10776"/>
    <cellStyle name="_횡배수관_토공(4지구)_토공(4지구)_토공(3지구)_토공-B" xfId="10777"/>
    <cellStyle name="_횡배수관_토공(4지구)_토공(4지구)_토공(4지구)" xfId="10778"/>
    <cellStyle name="_횡배수관_토공(4지구)_토공(4지구)_토공(4지구)_01토공" xfId="10779"/>
    <cellStyle name="_횡배수관_토공(4지구)_토공(4지구)_토공(4지구)_01토공(A-)" xfId="10780"/>
    <cellStyle name="_횡배수관_토공(4지구)_토공(4지구)_토공(4지구)_G-계산토공(관로)" xfId="10781"/>
    <cellStyle name="_횡배수관_토공(4지구)_토공(4지구)_토공(4지구)_운반비" xfId="10782"/>
    <cellStyle name="_횡배수관_토공(4지구)_토공(4지구)_토공(4지구)_운반비_총괄자재" xfId="10783"/>
    <cellStyle name="_횡배수관_토공(4지구)_토공(4지구)_토공(4지구)_토공-B" xfId="10784"/>
    <cellStyle name="_횡배수관_토공(4지구)_토공(4지구)_토공-B" xfId="10785"/>
    <cellStyle name="_횡배수관_토공(4지구)_토공-B" xfId="10786"/>
    <cellStyle name="_횡배수관_토공-B" xfId="10787"/>
    <cellStyle name="_횡배수관_토적계산서" xfId="45795"/>
    <cellStyle name="_횡배수관02 " xfId="10788"/>
    <cellStyle name="_횡배수관02 _04-오수연결관(SH)" xfId="45796"/>
    <cellStyle name="_횡배수관02 _04-오수연결관(SH)_02-2-토공(오수연결관 SH)" xfId="45797"/>
    <cellStyle name="_횡배수관02 _04-오수연결관(SH)_02-2-토공(오수연결관 SH)_03-관부설공" xfId="45798"/>
    <cellStyle name="_횡배수관02 _04-오수연결관(SH)_03-관부설공" xfId="45799"/>
    <cellStyle name="_횡배수관02 _04-오수연결관(WS)" xfId="45800"/>
    <cellStyle name="_횡배수관02 _04-오수연결관(WS)_03-관부설공" xfId="45801"/>
    <cellStyle name="_횡배수관02 _05-가정배수관(WS)" xfId="45802"/>
    <cellStyle name="_횡배수관02 _05-가정배수관(WS)_03-관부설공" xfId="45803"/>
    <cellStyle name="_횡배수관02 _06-저지대 압송관로(WS)" xfId="45804"/>
    <cellStyle name="_횡배수관02 _06-저지대 압송관로(WS)_03-관부설공" xfId="45805"/>
    <cellStyle name="_횡배수관02 _08_부대공" xfId="45806"/>
    <cellStyle name="_횡배수관02 _08_부대공_OS_3 관부설공1" xfId="45807"/>
    <cellStyle name="_횡배수관02 _08_부대공_OS_3 관부설공1_3 관부설공" xfId="45808"/>
    <cellStyle name="_횡배수관02 _08_부대공_OS_3 관부설공1_3 관부설공-1" xfId="45809"/>
    <cellStyle name="_횡배수관02 _08_부대공_우수3_관부설공●" xfId="45810"/>
    <cellStyle name="_횡배수관02 _08_부대공_우수3_관부설공●_03-관부설공" xfId="45811"/>
    <cellStyle name="_횡배수관02 _10_부대공1" xfId="45812"/>
    <cellStyle name="_횡배수관02 _10_부대공1_OS_3 관부설공1" xfId="45813"/>
    <cellStyle name="_횡배수관02 _10_부대공1_OS_3 관부설공1_3 관부설공" xfId="45814"/>
    <cellStyle name="_횡배수관02 _10_부대공1_OS_3 관부설공1_3 관부설공-1" xfId="45815"/>
    <cellStyle name="_횡배수관02 _10_부대공1_우수3_관부설공●" xfId="45816"/>
    <cellStyle name="_횡배수관02 _10_부대공1_우수3_관부설공●_03-관부설공" xfId="45817"/>
    <cellStyle name="_횡배수관02 _OS_3 관부설공1" xfId="45818"/>
    <cellStyle name="_횡배수관02 _OS_3 관부설공1_3 관부설공" xfId="45819"/>
    <cellStyle name="_횡배수관02 _OS_3 관부설공1_3 관부설공-1" xfId="45820"/>
    <cellStyle name="_횡배수관02 _우수3_관부설공●" xfId="45821"/>
    <cellStyle name="_횡배수관02 _우수3_관부설공●_03-관부설공" xfId="45822"/>
    <cellStyle name="¡ " xfId="48690"/>
    <cellStyle name="´þ" xfId="10789"/>
    <cellStyle name="´þ 2" xfId="10790"/>
    <cellStyle name="´þ·¯" xfId="10791"/>
    <cellStyle name="’E‰Y [0.00]_laroux" xfId="10792"/>
    <cellStyle name="’E‰Y_laroux" xfId="10793"/>
    <cellStyle name="¤@?e_TEST-1 " xfId="78"/>
    <cellStyle name="+" xfId="10794"/>
    <cellStyle name="+,-,0" xfId="45823"/>
    <cellStyle name="△ []" xfId="45824"/>
    <cellStyle name="△ [0]" xfId="45825"/>
    <cellStyle name="△백분율" xfId="10795"/>
    <cellStyle name="°ia¤¼o " xfId="2"/>
    <cellStyle name="°ia¤¼o  2" xfId="10796"/>
    <cellStyle name="°íá¤¼ò¼ýá¡" xfId="10797"/>
    <cellStyle name="°ia¤aa " xfId="3"/>
    <cellStyle name="°ia¤aa  2" xfId="10798"/>
    <cellStyle name="°íá¤ãâ·â1" xfId="10799"/>
    <cellStyle name="°íá¤ãâ·â2" xfId="10800"/>
    <cellStyle name="_x0007_ _x000d__x000d_­­_x0007_ ­" xfId="45826"/>
    <cellStyle name="_x0007__x0009__x000d__x000d_­­_x0007__x0009_­" xfId="45827"/>
    <cellStyle name="0" xfId="10801"/>
    <cellStyle name="0.0" xfId="10802"/>
    <cellStyle name="0.00" xfId="10803"/>
    <cellStyle name="0.000" xfId="10804"/>
    <cellStyle name="0]_laroux_1_PLDT" xfId="10805"/>
    <cellStyle name="0_8.0 부대공(정수장)" xfId="10806"/>
    <cellStyle name="00" xfId="10807"/>
    <cellStyle name="09" xfId="10808"/>
    <cellStyle name="¾È°ÇÈ¸°è¹ýÀÎ" xfId="10809"/>
    <cellStyle name="1" xfId="10810"/>
    <cellStyle name="-1" xfId="10811"/>
    <cellStyle name="1 2" xfId="10812"/>
    <cellStyle name="1_1.D.2. 안목 배수설비 관로공 " xfId="4"/>
    <cellStyle name="1_3.토공MH(A-LINE) " xfId="10813"/>
    <cellStyle name="1_8.0 부대공(정수장)" xfId="10814"/>
    <cellStyle name="1_laroux" xfId="10815"/>
    <cellStyle name="1_laroux_ATC-YOON1" xfId="10816"/>
    <cellStyle name="1_total_수량집계-2004년 " xfId="10817"/>
    <cellStyle name="1_tree_수량집계-2004년 " xfId="10818"/>
    <cellStyle name="1_tree_터미널2_수량집계-2004년 " xfId="10819"/>
    <cellStyle name="1_tree_한풍단위수량_수량집계-2004년 " xfId="10820"/>
    <cellStyle name="1_tree_한풍집계_수량집계-2004년 " xfId="10821"/>
    <cellStyle name="1_tree_한풍집계_터미널2_수량집계-2004년 " xfId="10822"/>
    <cellStyle name="1_과속방지턱sample" xfId="10823"/>
    <cellStyle name="1_구조물수량(목포BTL)" xfId="10824"/>
    <cellStyle name="1_단가조사표" xfId="10825"/>
    <cellStyle name="1_단가조사표_1011소각" xfId="10826"/>
    <cellStyle name="1_단가조사표_1113교~1" xfId="10827"/>
    <cellStyle name="1_단가조사표_121내역" xfId="10828"/>
    <cellStyle name="1_단가조사표_객토량" xfId="10829"/>
    <cellStyle name="1_단가조사표_교통센~1" xfId="10830"/>
    <cellStyle name="1_단가조사표_교통센터412" xfId="10831"/>
    <cellStyle name="1_단가조사표_교통수" xfId="10832"/>
    <cellStyle name="1_단가조사표_교통수량산출서" xfId="10833"/>
    <cellStyle name="1_단가조사표_구조물대가 (2)" xfId="10834"/>
    <cellStyle name="1_단가조사표_내역서 (2)" xfId="10835"/>
    <cellStyle name="1_단가조사표_대전관저지구" xfId="10836"/>
    <cellStyle name="1_단가조사표_동측지~1" xfId="10837"/>
    <cellStyle name="1_단가조사표_동측지원422" xfId="10838"/>
    <cellStyle name="1_단가조사표_동측지원512" xfId="10839"/>
    <cellStyle name="1_단가조사표_동측지원524" xfId="10840"/>
    <cellStyle name="1_단가조사표_부대422" xfId="10841"/>
    <cellStyle name="1_단가조사표_부대시설" xfId="10842"/>
    <cellStyle name="1_단가조사표_소각수~1" xfId="10843"/>
    <cellStyle name="1_단가조사표_소각수내역서" xfId="10844"/>
    <cellStyle name="1_단가조사표_소각수목2" xfId="10845"/>
    <cellStyle name="1_단가조사표_수량산출서 (2)" xfId="10846"/>
    <cellStyle name="1_단가조사표_엑스포~1" xfId="10847"/>
    <cellStyle name="1_단가조사표_엑스포한빛1" xfId="10848"/>
    <cellStyle name="1_단가조사표_여객터미널331" xfId="10849"/>
    <cellStyle name="1_단가조사표_여객터미널513" xfId="10850"/>
    <cellStyle name="1_단가조사표_여객터미널629" xfId="10851"/>
    <cellStyle name="1_단가조사표_외곽도로616" xfId="10852"/>
    <cellStyle name="1_단가조사표_용인죽전수량" xfId="10853"/>
    <cellStyle name="1_단가조사표_원가계~1" xfId="10854"/>
    <cellStyle name="1_단가조사표_유기질" xfId="10855"/>
    <cellStyle name="1_단가조사표_자재조서 (2)" xfId="10856"/>
    <cellStyle name="1_단가조사표_총괄내역" xfId="10857"/>
    <cellStyle name="1_단가조사표_총괄내역 (2)" xfId="10858"/>
    <cellStyle name="1_단가조사표_터미널도로403" xfId="10859"/>
    <cellStyle name="1_단가조사표_터미널도로429" xfId="10860"/>
    <cellStyle name="1_단가조사표_포장일위" xfId="10861"/>
    <cellStyle name="1_한풍단위수량_수량집계-2004년 " xfId="10862"/>
    <cellStyle name="10" xfId="45828"/>
    <cellStyle name="10공/㎥" xfId="10863"/>
    <cellStyle name="10공/㎥ 2" xfId="45829"/>
    <cellStyle name="10공/㎥ 2 2" xfId="45830"/>
    <cellStyle name="10공/㎥ 2 3" xfId="45831"/>
    <cellStyle name="10공/㎥ 2 4" xfId="45832"/>
    <cellStyle name="10공/㎥ 2 5" xfId="45833"/>
    <cellStyle name="10공/㎥ 2 6" xfId="45834"/>
    <cellStyle name="10공/㎥ 2 7" xfId="45835"/>
    <cellStyle name="10공/㎥ 3" xfId="45836"/>
    <cellStyle name="10공/㎥ 4" xfId="45837"/>
    <cellStyle name="10공/㎥ 5" xfId="45838"/>
    <cellStyle name="111" xfId="10864"/>
    <cellStyle name="111 2" xfId="10865"/>
    <cellStyle name="14제목" xfId="10866"/>
    <cellStyle name="2" xfId="10867"/>
    <cellStyle name="2 2" xfId="10868"/>
    <cellStyle name="2)" xfId="10869"/>
    <cellStyle name="2_8.0 부대공(정수장)" xfId="10870"/>
    <cellStyle name="2_laroux" xfId="10871"/>
    <cellStyle name="2_laroux_ATC-YOON1" xfId="10872"/>
    <cellStyle name="2_과속방지턱sample" xfId="10873"/>
    <cellStyle name="2_구조물수량(목포BTL)" xfId="10874"/>
    <cellStyle name="2_단가조사표" xfId="10875"/>
    <cellStyle name="2_단가조사표_1011소각" xfId="10876"/>
    <cellStyle name="2_단가조사표_1113교~1" xfId="10877"/>
    <cellStyle name="2_단가조사표_121내역" xfId="10878"/>
    <cellStyle name="2_단가조사표_객토량" xfId="10879"/>
    <cellStyle name="2_단가조사표_교통센~1" xfId="10880"/>
    <cellStyle name="2_단가조사표_교통센터412" xfId="10881"/>
    <cellStyle name="2_단가조사표_교통수" xfId="10882"/>
    <cellStyle name="2_단가조사표_교통수량산출서" xfId="10883"/>
    <cellStyle name="2_단가조사표_구조물대가 (2)" xfId="10884"/>
    <cellStyle name="2_단가조사표_내역서 (2)" xfId="10885"/>
    <cellStyle name="2_단가조사표_대전관저지구" xfId="10886"/>
    <cellStyle name="2_단가조사표_동측지~1" xfId="10887"/>
    <cellStyle name="2_단가조사표_동측지원422" xfId="10888"/>
    <cellStyle name="2_단가조사표_동측지원512" xfId="10889"/>
    <cellStyle name="2_단가조사표_동측지원524" xfId="10890"/>
    <cellStyle name="2_단가조사표_부대422" xfId="10891"/>
    <cellStyle name="2_단가조사표_부대시설" xfId="10892"/>
    <cellStyle name="2_단가조사표_소각수~1" xfId="10893"/>
    <cellStyle name="2_단가조사표_소각수내역서" xfId="10894"/>
    <cellStyle name="2_단가조사표_소각수목2" xfId="10895"/>
    <cellStyle name="2_단가조사표_수량산출서 (2)" xfId="10896"/>
    <cellStyle name="2_단가조사표_엑스포~1" xfId="10897"/>
    <cellStyle name="2_단가조사표_엑스포한빛1" xfId="10898"/>
    <cellStyle name="2_단가조사표_여객터미널331" xfId="10899"/>
    <cellStyle name="2_단가조사표_여객터미널513" xfId="10900"/>
    <cellStyle name="2_단가조사표_여객터미널629" xfId="10901"/>
    <cellStyle name="2_단가조사표_외곽도로616" xfId="10902"/>
    <cellStyle name="2_단가조사표_용인죽전수량" xfId="10903"/>
    <cellStyle name="2_단가조사표_원가계~1" xfId="10904"/>
    <cellStyle name="2_단가조사표_유기질" xfId="10905"/>
    <cellStyle name="2_단가조사표_자재조서 (2)" xfId="10906"/>
    <cellStyle name="2_단가조사표_총괄내역" xfId="10907"/>
    <cellStyle name="2_단가조사표_총괄내역 (2)" xfId="10908"/>
    <cellStyle name="2_단가조사표_터미널도로403" xfId="10909"/>
    <cellStyle name="2_단가조사표_터미널도로429" xfId="10910"/>
    <cellStyle name="2_단가조사표_포장일위" xfId="10911"/>
    <cellStyle name="20% - 강조색1" xfId="5" builtinId="30" customBuiltin="1"/>
    <cellStyle name="20% - 강조색1 2" xfId="10912"/>
    <cellStyle name="20% - 강조색1 2 2" xfId="10913"/>
    <cellStyle name="20% - 강조색1 3" xfId="10914"/>
    <cellStyle name="20% - 강조색1 4" xfId="10915"/>
    <cellStyle name="20% - 강조색1 5" xfId="10916"/>
    <cellStyle name="20% - 강조색1 6" xfId="10917"/>
    <cellStyle name="20% - 강조색1 7" xfId="10918"/>
    <cellStyle name="20% - 강조색2" xfId="6" builtinId="34" customBuiltin="1"/>
    <cellStyle name="20% - 강조색2 2" xfId="10919"/>
    <cellStyle name="20% - 강조색2 2 2" xfId="10920"/>
    <cellStyle name="20% - 강조색2 3" xfId="10921"/>
    <cellStyle name="20% - 강조색2 4" xfId="10922"/>
    <cellStyle name="20% - 강조색2 5" xfId="10923"/>
    <cellStyle name="20% - 강조색2 6" xfId="10924"/>
    <cellStyle name="20% - 강조색2 7" xfId="10925"/>
    <cellStyle name="20% - 강조색3" xfId="7" builtinId="38" customBuiltin="1"/>
    <cellStyle name="20% - 강조색3 2" xfId="10926"/>
    <cellStyle name="20% - 강조색3 2 2" xfId="10927"/>
    <cellStyle name="20% - 강조색3 3" xfId="10928"/>
    <cellStyle name="20% - 강조색3 4" xfId="10929"/>
    <cellStyle name="20% - 강조색3 5" xfId="10930"/>
    <cellStyle name="20% - 강조색3 6" xfId="10931"/>
    <cellStyle name="20% - 강조색3 7" xfId="10932"/>
    <cellStyle name="20% - 강조색4" xfId="8" builtinId="42" customBuiltin="1"/>
    <cellStyle name="20% - 강조색4 2" xfId="10933"/>
    <cellStyle name="20% - 강조색4 2 2" xfId="10934"/>
    <cellStyle name="20% - 강조색4 3" xfId="10935"/>
    <cellStyle name="20% - 강조색4 4" xfId="10936"/>
    <cellStyle name="20% - 강조색4 5" xfId="10937"/>
    <cellStyle name="20% - 강조색4 6" xfId="10938"/>
    <cellStyle name="20% - 강조색4 7" xfId="10939"/>
    <cellStyle name="20% - 강조색5" xfId="9" builtinId="46" customBuiltin="1"/>
    <cellStyle name="20% - 강조색5 2" xfId="10940"/>
    <cellStyle name="20% - 강조색5 2 2" xfId="10941"/>
    <cellStyle name="20% - 강조색5 3" xfId="10942"/>
    <cellStyle name="20% - 강조색5 4" xfId="10943"/>
    <cellStyle name="20% - 강조색5 5" xfId="10944"/>
    <cellStyle name="20% - 강조색5 6" xfId="10945"/>
    <cellStyle name="20% - 강조색5 7" xfId="10946"/>
    <cellStyle name="20% - 강조색6" xfId="10" builtinId="50" customBuiltin="1"/>
    <cellStyle name="20% - 강조색6 2" xfId="10947"/>
    <cellStyle name="20% - 강조색6 2 2" xfId="10948"/>
    <cellStyle name="20% - 강조색6 3" xfId="10949"/>
    <cellStyle name="20% - 강조색6 4" xfId="10950"/>
    <cellStyle name="20% - 강조색6 5" xfId="10951"/>
    <cellStyle name="20% - 강조색6 6" xfId="10952"/>
    <cellStyle name="20% - 강조색6 7" xfId="10953"/>
    <cellStyle name="3" xfId="10954"/>
    <cellStyle name="³?a" xfId="10955"/>
    <cellStyle name="³?a 2" xfId="10956"/>
    <cellStyle name="3_과속방지턱sample" xfId="10957"/>
    <cellStyle name="³¯â¥" xfId="10958"/>
    <cellStyle name="၃urrency_OTD thru NOR " xfId="10959"/>
    <cellStyle name="40% - 강조색1" xfId="11" builtinId="31" customBuiltin="1"/>
    <cellStyle name="40% - 강조색1 2" xfId="10960"/>
    <cellStyle name="40% - 강조색1 2 2" xfId="10961"/>
    <cellStyle name="40% - 강조색1 3" xfId="10962"/>
    <cellStyle name="40% - 강조색1 4" xfId="10963"/>
    <cellStyle name="40% - 강조색1 5" xfId="10964"/>
    <cellStyle name="40% - 강조색1 6" xfId="10965"/>
    <cellStyle name="40% - 강조색1 7" xfId="10966"/>
    <cellStyle name="40% - 강조색2" xfId="12" builtinId="35" customBuiltin="1"/>
    <cellStyle name="40% - 강조색2 2" xfId="10967"/>
    <cellStyle name="40% - 강조색2 2 2" xfId="10968"/>
    <cellStyle name="40% - 강조색2 3" xfId="10969"/>
    <cellStyle name="40% - 강조색2 4" xfId="10970"/>
    <cellStyle name="40% - 강조색2 5" xfId="10971"/>
    <cellStyle name="40% - 강조색2 6" xfId="10972"/>
    <cellStyle name="40% - 강조색2 7" xfId="10973"/>
    <cellStyle name="40% - 강조색3" xfId="13" builtinId="39" customBuiltin="1"/>
    <cellStyle name="40% - 강조색3 2" xfId="10974"/>
    <cellStyle name="40% - 강조색3 2 2" xfId="10975"/>
    <cellStyle name="40% - 강조색3 3" xfId="10976"/>
    <cellStyle name="40% - 강조색3 4" xfId="10977"/>
    <cellStyle name="40% - 강조색3 5" xfId="10978"/>
    <cellStyle name="40% - 강조색3 6" xfId="10979"/>
    <cellStyle name="40% - 강조색3 7" xfId="10980"/>
    <cellStyle name="40% - 강조색4" xfId="14" builtinId="43" customBuiltin="1"/>
    <cellStyle name="40% - 강조색4 2" xfId="10981"/>
    <cellStyle name="40% - 강조색4 2 2" xfId="10982"/>
    <cellStyle name="40% - 강조색4 3" xfId="10983"/>
    <cellStyle name="40% - 강조색4 4" xfId="10984"/>
    <cellStyle name="40% - 강조색4 5" xfId="10985"/>
    <cellStyle name="40% - 강조색4 6" xfId="10986"/>
    <cellStyle name="40% - 강조색4 7" xfId="10987"/>
    <cellStyle name="40% - 강조색5" xfId="15" builtinId="47" customBuiltin="1"/>
    <cellStyle name="40% - 강조색5 2" xfId="10988"/>
    <cellStyle name="40% - 강조색5 2 2" xfId="10989"/>
    <cellStyle name="40% - 강조색5 3" xfId="10990"/>
    <cellStyle name="40% - 강조색5 4" xfId="10991"/>
    <cellStyle name="40% - 강조색5 5" xfId="10992"/>
    <cellStyle name="40% - 강조색5 6" xfId="10993"/>
    <cellStyle name="40% - 강조색5 7" xfId="10994"/>
    <cellStyle name="40% - 강조색6" xfId="16" builtinId="51" customBuiltin="1"/>
    <cellStyle name="40% - 강조색6 2" xfId="10995"/>
    <cellStyle name="40% - 강조색6 2 2" xfId="10996"/>
    <cellStyle name="40% - 강조색6 3" xfId="10997"/>
    <cellStyle name="40% - 강조색6 4" xfId="10998"/>
    <cellStyle name="40% - 강조색6 5" xfId="10999"/>
    <cellStyle name="40% - 강조색6 6" xfId="11000"/>
    <cellStyle name="40% - 강조색6 7" xfId="11001"/>
    <cellStyle name="6" xfId="11002"/>
    <cellStyle name="60" xfId="11003"/>
    <cellStyle name="60% - 강조색1" xfId="17" builtinId="32" customBuiltin="1"/>
    <cellStyle name="60% - 강조색1 2" xfId="11004"/>
    <cellStyle name="60% - 강조색1 3" xfId="11005"/>
    <cellStyle name="60% - 강조색1 4" xfId="11006"/>
    <cellStyle name="60% - 강조색1 5" xfId="11007"/>
    <cellStyle name="60% - 강조색1 6" xfId="11008"/>
    <cellStyle name="60% - 강조색1 7" xfId="11009"/>
    <cellStyle name="60% - 강조색2" xfId="18" builtinId="36" customBuiltin="1"/>
    <cellStyle name="60% - 강조색2 2" xfId="11010"/>
    <cellStyle name="60% - 강조색2 3" xfId="11011"/>
    <cellStyle name="60% - 강조색2 4" xfId="11012"/>
    <cellStyle name="60% - 강조색2 5" xfId="11013"/>
    <cellStyle name="60% - 강조색2 6" xfId="11014"/>
    <cellStyle name="60% - 강조색2 7" xfId="11015"/>
    <cellStyle name="60% - 강조색3" xfId="19" builtinId="40" customBuiltin="1"/>
    <cellStyle name="60% - 강조색3 2" xfId="11016"/>
    <cellStyle name="60% - 강조색3 3" xfId="11017"/>
    <cellStyle name="60% - 강조색3 4" xfId="11018"/>
    <cellStyle name="60% - 강조색3 5" xfId="11019"/>
    <cellStyle name="60% - 강조색3 6" xfId="11020"/>
    <cellStyle name="60% - 강조색3 7" xfId="11021"/>
    <cellStyle name="60% - 강조색4" xfId="20" builtinId="44" customBuiltin="1"/>
    <cellStyle name="60% - 강조색4 2" xfId="11022"/>
    <cellStyle name="60% - 강조색4 3" xfId="11023"/>
    <cellStyle name="60% - 강조색4 4" xfId="11024"/>
    <cellStyle name="60% - 강조색4 5" xfId="11025"/>
    <cellStyle name="60% - 강조색4 6" xfId="11026"/>
    <cellStyle name="60% - 강조색4 7" xfId="11027"/>
    <cellStyle name="60% - 강조색5" xfId="21" builtinId="48" customBuiltin="1"/>
    <cellStyle name="60% - 강조색5 2" xfId="11028"/>
    <cellStyle name="60% - 강조색5 3" xfId="11029"/>
    <cellStyle name="60% - 강조색5 4" xfId="11030"/>
    <cellStyle name="60% - 강조색5 5" xfId="11031"/>
    <cellStyle name="60% - 강조색5 6" xfId="11032"/>
    <cellStyle name="60% - 강조색5 7" xfId="11033"/>
    <cellStyle name="60% - 강조색6" xfId="22" builtinId="52" customBuiltin="1"/>
    <cellStyle name="60% - 강조색6 2" xfId="11034"/>
    <cellStyle name="60% - 강조색6 3" xfId="11035"/>
    <cellStyle name="60% - 강조색6 4" xfId="11036"/>
    <cellStyle name="60% - 강조색6 5" xfId="11037"/>
    <cellStyle name="60% - 강조색6 6" xfId="11038"/>
    <cellStyle name="60% - 강조색6 7" xfId="11039"/>
    <cellStyle name="9" xfId="11040"/>
    <cellStyle name="9_1.맨홀공(청학)" xfId="11041"/>
    <cellStyle name="9_3.맨홀공(선학)" xfId="11042"/>
    <cellStyle name="9_4.맨홀공(동춘)" xfId="11043"/>
    <cellStyle name="96" xfId="11044"/>
    <cellStyle name="a" xfId="11045"/>
    <cellStyle name="A " xfId="11046"/>
    <cellStyle name="A  2" xfId="48752"/>
    <cellStyle name="a [0]_mud plant bolted" xfId="11047"/>
    <cellStyle name="a)" xfId="11048"/>
    <cellStyle name="A¡ " xfId="48691"/>
    <cellStyle name="A¡§i " xfId="48692"/>
    <cellStyle name="A¡§i￠r¨i " xfId="48693"/>
    <cellStyle name="A¡er " xfId="48694"/>
    <cellStyle name="A¡er￠r " xfId="48695"/>
    <cellStyle name="A¡er￠r¡ " xfId="48696"/>
    <cellStyle name="A¡er￠r¡¿i " xfId="48697"/>
    <cellStyle name="A¡erer " xfId="48698"/>
    <cellStyle name="A¡erer￠rer " xfId="48699"/>
    <cellStyle name="A¡erererer " xfId="48700"/>
    <cellStyle name="A¨­￠￢￠O [0]_AO¨uRCN¡¾U " xfId="11049"/>
    <cellStyle name="A¨­￠￢￠O_AO¨uRCN¡¾U " xfId="11050"/>
    <cellStyle name="A¨i " xfId="48701"/>
    <cellStyle name="A¨i¡ⓒ " xfId="48702"/>
    <cellStyle name="A¨i¡ⓒ¡e¡ " xfId="48703"/>
    <cellStyle name="A￠r¡ " xfId="48704"/>
    <cellStyle name="A￠r¡×i¡er " xfId="48705"/>
    <cellStyle name="A￠rer " xfId="48706"/>
    <cellStyle name="A￠rer¡er " xfId="48707"/>
    <cellStyle name="A￠rer¡er￠r " xfId="48708"/>
    <cellStyle name="A￠rerer " xfId="48709"/>
    <cellStyle name="A￠rererer " xfId="48710"/>
    <cellStyle name="a-4" xfId="45839"/>
    <cellStyle name="Aⓒ­ " xfId="48711"/>
    <cellStyle name="Aⓒ­￠ " xfId="48712"/>
    <cellStyle name="Aⓒ­￠￢ " xfId="48713"/>
    <cellStyle name="Aⓒ­￠￢￠o " xfId="48714"/>
    <cellStyle name="Accent1" xfId="11051"/>
    <cellStyle name="Accent1 - 20%" xfId="11052"/>
    <cellStyle name="Accent1 - 40%" xfId="11053"/>
    <cellStyle name="Accent1 - 60%" xfId="11054"/>
    <cellStyle name="Accent2" xfId="11055"/>
    <cellStyle name="Accent2 - 20%" xfId="11056"/>
    <cellStyle name="Accent2 - 40%" xfId="11057"/>
    <cellStyle name="Accent2 - 60%" xfId="11058"/>
    <cellStyle name="Accent3" xfId="11059"/>
    <cellStyle name="Accent3 - 20%" xfId="11060"/>
    <cellStyle name="Accent3 - 40%" xfId="11061"/>
    <cellStyle name="Accent3 - 60%" xfId="11062"/>
    <cellStyle name="Accent4" xfId="11063"/>
    <cellStyle name="Accent4 - 20%" xfId="11064"/>
    <cellStyle name="Accent4 - 40%" xfId="11065"/>
    <cellStyle name="Accent4 - 60%" xfId="11066"/>
    <cellStyle name="Accent5" xfId="11067"/>
    <cellStyle name="Accent5 - 20%" xfId="11068"/>
    <cellStyle name="Accent5 - 40%" xfId="11069"/>
    <cellStyle name="Accent5 - 60%" xfId="11070"/>
    <cellStyle name="Accent6" xfId="11071"/>
    <cellStyle name="Accent6 - 20%" xfId="11072"/>
    <cellStyle name="Accent6 - 40%" xfId="11073"/>
    <cellStyle name="Accent6 - 60%" xfId="11074"/>
    <cellStyle name="Aee­ " xfId="79"/>
    <cellStyle name="Aee  2" xfId="48753"/>
    <cellStyle name="AeE­ [0]_ 2ÆAAþº° " xfId="23"/>
    <cellStyle name="ÅëÈ­ [0]_¿¹»ê¼­" xfId="11075"/>
    <cellStyle name="AeE­ [0]_°eE¹3 " xfId="45840"/>
    <cellStyle name="ÅëÈ­ [0]_7°èÈ¹ " xfId="80"/>
    <cellStyle name="AeE­ [0]_A¾CO½A¼³ " xfId="11076"/>
    <cellStyle name="ÅëÈ­ [0]_INQUIRY ¿µ¾÷ÃßÁø " xfId="11077"/>
    <cellStyle name="AeE­ [0]_INQUIRY ¿μ¾÷AßAø " xfId="11078"/>
    <cellStyle name="ÅëÈ­ [0]_º»¼± ±æ¾î±úºÎ ¼ö·® Áý°èÇ¥ " xfId="11079"/>
    <cellStyle name="AeE­ [0]_º≫¼± ±æ¾i±uºI ¼o·R Ay°eC￥ " xfId="11080"/>
    <cellStyle name="ÅëÈ­ [0]_SP ¹°µ¿¹× ¿ÜÁÖ " xfId="45841"/>
    <cellStyle name="Aee­ _4.추진공(공암)" xfId="11081"/>
    <cellStyle name="AeE­_ 2ÆAAþº° " xfId="24"/>
    <cellStyle name="ÅëÈ­_¿¹»ê¼­" xfId="11082"/>
    <cellStyle name="AeE­_°eE¹3 " xfId="45842"/>
    <cellStyle name="ÅëÈ­_7°èÈ¹ " xfId="81"/>
    <cellStyle name="AeE­_A¾CO½A¼³ " xfId="11083"/>
    <cellStyle name="ÅëÈ­_INQUIRY ¿µ¾÷ÃßÁø " xfId="11084"/>
    <cellStyle name="AeE­_INQUIRY ¿μ¾÷AßAø " xfId="11085"/>
    <cellStyle name="ÅëÈ­_º»¼± ±æ¾î±úºÎ ¼ö·® Áý°èÇ¥ " xfId="11086"/>
    <cellStyle name="AeE­_º≫¼± ±æ¾i±uºI ¼o·R Ay°eC￥ " xfId="11087"/>
    <cellStyle name="ÅëÈ­_SP ¹°µ¿¹× ¿ÜÁÖ " xfId="45843"/>
    <cellStyle name="Aee¡ " xfId="48715"/>
    <cellStyle name="Aee¡© " xfId="11088"/>
    <cellStyle name="Aee¡ⓒ " xfId="11089"/>
    <cellStyle name="AeE¡ⓒ [0]_AO¨uRCN¡¾U " xfId="11090"/>
    <cellStyle name="AeE¡ⓒ_AO¨uRCN¡¾U " xfId="11091"/>
    <cellStyle name="Aee¡er¡§i " xfId="48716"/>
    <cellStyle name="Aee¡erer " xfId="48717"/>
    <cellStyle name="Aee¡erer¡er " xfId="48718"/>
    <cellStyle name="Aee¡ererer " xfId="48719"/>
    <cellStyle name="Aee￠r " xfId="48720"/>
    <cellStyle name="Aee￠rer " xfId="48721"/>
    <cellStyle name="Aee￠rer￠r¡ " xfId="48722"/>
    <cellStyle name="Aee￠rerer " xfId="48723"/>
    <cellStyle name="Aee￠rererer " xfId="48724"/>
    <cellStyle name="Æu¼ " xfId="25"/>
    <cellStyle name="Æu¼  2" xfId="11092"/>
    <cellStyle name="Æû¼¾æ®" xfId="11093"/>
    <cellStyle name="ALIGNMENT" xfId="11094"/>
    <cellStyle name="Aþ " xfId="48725"/>
    <cellStyle name="Aþ¸ " xfId="48726"/>
    <cellStyle name="AÞ¸¶ [0]_ 2ÆAAþº° " xfId="26"/>
    <cellStyle name="ÄÞ¸¶ [0]_¿¹»ê¼­" xfId="11095"/>
    <cellStyle name="AÞ¸¶ [0]_°eE¹3 " xfId="45844"/>
    <cellStyle name="ÄÞ¸¶ [0]_7°èÈ¹ " xfId="82"/>
    <cellStyle name="AÞ¸¶ [0]_A¾CO½A¼³ " xfId="11096"/>
    <cellStyle name="ÄÞ¸¶ [0]_INQUIRY ¿µ¾÷ÃßÁø " xfId="11097"/>
    <cellStyle name="AÞ¸¶ [0]_INQUIRY ¿μ¾÷AßAø " xfId="11098"/>
    <cellStyle name="ÄÞ¸¶ [0]_º»¼± ±æ¾î±úºÎ ¼ö·® Áý°èÇ¥ " xfId="11099"/>
    <cellStyle name="AÞ¸¶ [0]_º≫¼± ±æ¾i±uºI ¼o·R Ay°eC￥ " xfId="11100"/>
    <cellStyle name="ÄÞ¸¶ [0]_SP ¹°µ¿¹× ¿ÜÁÖ " xfId="45845"/>
    <cellStyle name="AÞ¸¶_ 2ÆAAþº° " xfId="27"/>
    <cellStyle name="ÄÞ¸¶_¿¹»ê¼­" xfId="11101"/>
    <cellStyle name="AÞ¸¶_°eE¹3 " xfId="45846"/>
    <cellStyle name="ÄÞ¸¶_7°èÈ¹ " xfId="83"/>
    <cellStyle name="AÞ¸¶_A¾CO½A¼³ " xfId="11102"/>
    <cellStyle name="ÄÞ¸¶_INQUIRY ¿µ¾÷ÃßÁø " xfId="11103"/>
    <cellStyle name="AÞ¸¶_INQUIRY ¿μ¾÷AßAø " xfId="11104"/>
    <cellStyle name="ÄÞ¸¶_º»¼± ±æ¾î±úºÎ ¼ö·® Áý°èÇ¥ " xfId="11105"/>
    <cellStyle name="AÞ¸¶_º≫¼± ±æ¾i±uºI ¼o·R Ay°eC￥ " xfId="11106"/>
    <cellStyle name="ÄÞ¸¶_SP ¹°µ¿¹× ¿ÜÁÖ " xfId="45847"/>
    <cellStyle name="Àú¸®¼ö" xfId="11107"/>
    <cellStyle name="Àú¸®¼ö0" xfId="11108"/>
    <cellStyle name="Au¸r " xfId="28"/>
    <cellStyle name="Au¸r  2" xfId="11109"/>
    <cellStyle name="Au¸r¼" xfId="11110"/>
    <cellStyle name="Au¸r¼ 2" xfId="11111"/>
    <cellStyle name="b??_x000c_Comma_ODCOS " xfId="11112"/>
    <cellStyle name="BA" xfId="11113"/>
    <cellStyle name="Background" xfId="11114"/>
    <cellStyle name="Bad" xfId="11115"/>
    <cellStyle name="bh" xfId="11116"/>
    <cellStyle name="body" xfId="11117"/>
    <cellStyle name="BoldHdr" xfId="11118"/>
    <cellStyle name="Bridge " xfId="11119"/>
    <cellStyle name="Bridge  2" xfId="11120"/>
    <cellStyle name="b椬ៜ_x000c_Comma_ODCOS " xfId="11121"/>
    <cellStyle name="B_x000e_통화 [0]_MBO9_x000d_통화 [0]_MST_K1" xfId="11122"/>
    <cellStyle name="C " xfId="11123"/>
    <cellStyle name="C  2" xfId="48754"/>
    <cellStyle name="C¡erereria " xfId="48727"/>
    <cellStyle name="C¡ereria " xfId="48728"/>
    <cellStyle name="C¡ereria¡er " xfId="48729"/>
    <cellStyle name="C¡eria " xfId="48730"/>
    <cellStyle name="C¡eria¡ " xfId="48731"/>
    <cellStyle name="C¡IA¨ª_¡ic¨u¡A¨￢I¨￢¡Æ AN¡Æe " xfId="11124"/>
    <cellStyle name="C￠rereria " xfId="48732"/>
    <cellStyle name="C￠reria " xfId="48733"/>
    <cellStyle name="C￠reria￠r¡ " xfId="48734"/>
    <cellStyle name="C￠ria " xfId="48735"/>
    <cellStyle name="C￥AØ_  FAB AIA¤  " xfId="29"/>
    <cellStyle name="Ç¥ÁØ_#3E4¿î»ê" xfId="11125"/>
    <cellStyle name="C￥AØ_¸¶≫eCI¼oAIA§ " xfId="11126"/>
    <cellStyle name="Ç¥ÁØ_¿µ¾÷ÇöÈ² " xfId="48736"/>
    <cellStyle name="C￥AØ_¿μ¾÷CoE² " xfId="45848"/>
    <cellStyle name="Ç¥ÁØ_±â°è¼³ºñ-ÀÏÀ§¸ñ·Ï " xfId="84"/>
    <cellStyle name="C￥AØ_≫c¾÷ºIº° AN°e " xfId="30"/>
    <cellStyle name="Ç¥ÁØ_°£Á¢ºñ " xfId="45849"/>
    <cellStyle name="C￥AØ_°³AI OXIDE " xfId="45850"/>
    <cellStyle name="Ç¥ÁØ_0N-HANDLING " xfId="11127"/>
    <cellStyle name="C￥AØ_½½·¡ºeA¶±UAy°e " xfId="11128"/>
    <cellStyle name="Ç¥ÁØ_½½·¡ºêÃ¶±ÙÁý°è " xfId="11129"/>
    <cellStyle name="C￥AØ_10+10 " xfId="48737"/>
    <cellStyle name="Ç¥ÁØ_³ëÀÓ´Ü°¡ " xfId="48738"/>
    <cellStyle name="C￥AØ_95,96 ºn±³ " xfId="85"/>
    <cellStyle name="Ç¥ÁØ_95,96 ºñ±³ " xfId="86"/>
    <cellStyle name="C￥AØ_AI¿øCoE² " xfId="11130"/>
    <cellStyle name="Ç¥ÁØ_ÀÏÀ§´ë°¡ (2)" xfId="45851"/>
    <cellStyle name="C￥AØ_C°¼A(AoAO) " xfId="11131"/>
    <cellStyle name="Ç¥ÁØ_Ç°¼À(ÁöÀÔ) " xfId="11132"/>
    <cellStyle name="C￥AØ_CoAo¹yAI °A¾×¿ⓒ½A " xfId="11133"/>
    <cellStyle name="Ç¥ÁØ_FAX¾ç½Ä " xfId="11134"/>
    <cellStyle name="C￥AØ_laroux_°³¹ßAIA¤  (2)_°³¹ßAIA¤ " xfId="48739"/>
    <cellStyle name="Ç¥ÁØ_laroux_°³¹ßÀÏÁ¤  (2)_°³¹ßÀÏÁ¤ " xfId="48740"/>
    <cellStyle name="C￥AØ_laroux_2_°³¹ßAIA¤ " xfId="48741"/>
    <cellStyle name="Ç¥ÁØ_laroux_2_°³¹ßÀÏÁ¤ " xfId="48742"/>
    <cellStyle name="C￥AØ_M105CDT " xfId="48743"/>
    <cellStyle name="Ç¥ÁØ_ºÎ´ëÅä°ø " xfId="11135"/>
    <cellStyle name="C￥AØ_PERSONAL" xfId="11136"/>
    <cellStyle name="Ç¥ÁØ_Sheet1_0N-HANDLING " xfId="11137"/>
    <cellStyle name="C￥AØ_Sheet1_Ay°eC￥(2¿u) " xfId="11138"/>
    <cellStyle name="Ç¥ÁØ_Sheet1_Áý°èÇ¥(2¿ù) " xfId="11139"/>
    <cellStyle name="C￥AØ_SOON1 " xfId="11140"/>
    <cellStyle name="Calc Currency (0)" xfId="11141"/>
    <cellStyle name="Calc Currency (0) 10" xfId="11142"/>
    <cellStyle name="Calc Currency (0) 11" xfId="11143"/>
    <cellStyle name="Calc Currency (0) 12" xfId="11144"/>
    <cellStyle name="Calc Currency (0) 2" xfId="11145"/>
    <cellStyle name="Calc Currency (0) 3" xfId="11146"/>
    <cellStyle name="Calc Currency (0) 4" xfId="11147"/>
    <cellStyle name="Calc Currency (0) 5" xfId="11148"/>
    <cellStyle name="Calc Currency (0) 6" xfId="11149"/>
    <cellStyle name="Calc Currency (0) 7" xfId="11150"/>
    <cellStyle name="Calc Currency (0) 8" xfId="11151"/>
    <cellStyle name="Calc Currency (0) 9" xfId="11152"/>
    <cellStyle name="Calc Currency (0)_1.0 토공" xfId="11153"/>
    <cellStyle name="Calculation" xfId="11154"/>
    <cellStyle name="Calculation 2" xfId="45852"/>
    <cellStyle name="Calculation 2 2" xfId="45853"/>
    <cellStyle name="Calculation 2 2 2" xfId="45854"/>
    <cellStyle name="Calculation 2 2 3" xfId="45855"/>
    <cellStyle name="Calculation 2 2 4" xfId="45856"/>
    <cellStyle name="Calculation 2 2 5" xfId="45857"/>
    <cellStyle name="Calculation 2 2 6" xfId="45858"/>
    <cellStyle name="Calculation 2 2 7" xfId="45859"/>
    <cellStyle name="Calculation 2 3" xfId="45860"/>
    <cellStyle name="Calculation 2 4" xfId="45861"/>
    <cellStyle name="Calculation 2 5" xfId="45862"/>
    <cellStyle name="Calculation 2 6" xfId="45863"/>
    <cellStyle name="Calculation 2 7" xfId="45864"/>
    <cellStyle name="Calculation 3" xfId="45865"/>
    <cellStyle name="Calculation 3 2" xfId="45866"/>
    <cellStyle name="Calculation 3 3" xfId="45867"/>
    <cellStyle name="Calculation 3 4" xfId="45868"/>
    <cellStyle name="Calculation 3 5" xfId="45869"/>
    <cellStyle name="Calculation 3 6" xfId="45870"/>
    <cellStyle name="Calculation 3 7" xfId="45871"/>
    <cellStyle name="Calculation 4" xfId="45872"/>
    <cellStyle name="Calculation 5" xfId="45873"/>
    <cellStyle name="Calculation 6" xfId="45874"/>
    <cellStyle name="Calculation 7" xfId="45875"/>
    <cellStyle name="Calculation 8" xfId="45876"/>
    <cellStyle name="Calculation 9" xfId="45877"/>
    <cellStyle name="category" xfId="11155"/>
    <cellStyle name="ce" xfId="11156"/>
    <cellStyle name="Check Cell" xfId="11157"/>
    <cellStyle name="Çõ»ê" xfId="11158"/>
    <cellStyle name="Co≫" xfId="11159"/>
    <cellStyle name="Co≫ 2" xfId="11160"/>
    <cellStyle name="ColHdr" xfId="11161"/>
    <cellStyle name="Column Headings" xfId="11162"/>
    <cellStyle name="Comma" xfId="31"/>
    <cellStyle name="Comma [0]" xfId="32"/>
    <cellStyle name="Comma [0] 2" xfId="11163"/>
    <cellStyle name="Comma [0] 3" xfId="45878"/>
    <cellStyle name="Comma [0]_ SG&amp;A Bridge " xfId="11164"/>
    <cellStyle name="Comma 2" xfId="11165"/>
    <cellStyle name="Comma 3" xfId="11166"/>
    <cellStyle name="Comma 4" xfId="11167"/>
    <cellStyle name="Comma 5" xfId="11168"/>
    <cellStyle name="Comma 6" xfId="11169"/>
    <cellStyle name="Comma 7" xfId="48755"/>
    <cellStyle name="comma zerodec" xfId="11170"/>
    <cellStyle name="comma zerodec 2" xfId="11171"/>
    <cellStyle name="Comma_ SG&amp;A Bridge" xfId="11172"/>
    <cellStyle name="Comma0" xfId="11173"/>
    <cellStyle name="Comma0 2" xfId="11174"/>
    <cellStyle name="Comma1" xfId="48744"/>
    <cellStyle name="Comma2" xfId="48745"/>
    <cellStyle name="Comma4" xfId="48746"/>
    <cellStyle name="Company Info" xfId="11175"/>
    <cellStyle name="Contents Heading 1" xfId="11176"/>
    <cellStyle name="Contents Heading 2" xfId="11177"/>
    <cellStyle name="Contents Heading 3" xfId="11178"/>
    <cellStyle name="Copied" xfId="11179"/>
    <cellStyle name="CoverHeadline1" xfId="11180"/>
    <cellStyle name="Curr" xfId="11181"/>
    <cellStyle name="Curr 2" xfId="45879"/>
    <cellStyle name="Curr 3" xfId="45880"/>
    <cellStyle name="Curr 4" xfId="45881"/>
    <cellStyle name="Curr 5" xfId="45882"/>
    <cellStyle name="Curr 6" xfId="45883"/>
    <cellStyle name="Curren" xfId="11182"/>
    <cellStyle name="Curren?_x0012_퐀_x0017_?" xfId="11183"/>
    <cellStyle name="Currenby_Cash&amp;DSO Chart" xfId="11184"/>
    <cellStyle name="Currency" xfId="33"/>
    <cellStyle name="Currency [0]" xfId="34"/>
    <cellStyle name="Currency [0] 2" xfId="11185"/>
    <cellStyle name="Currency [0] 3" xfId="11186"/>
    <cellStyle name="Currency [0] 4" xfId="45884"/>
    <cellStyle name="Currency [0]_ SG&amp;A Bridge " xfId="11187"/>
    <cellStyle name="Currency [ﺜ]_P&amp;L_laroux" xfId="11188"/>
    <cellStyle name="Currency 2" xfId="11189"/>
    <cellStyle name="Currency 3" xfId="11190"/>
    <cellStyle name="Currency 4" xfId="11191"/>
    <cellStyle name="Currency 5" xfId="11192"/>
    <cellStyle name="Currency 6" xfId="11193"/>
    <cellStyle name="Currency 7" xfId="48756"/>
    <cellStyle name="currency-$_표지 " xfId="11194"/>
    <cellStyle name="Currency_ SG&amp;A Bridge" xfId="11195"/>
    <cellStyle name="Currency0" xfId="11196"/>
    <cellStyle name="Currency0 2" xfId="11197"/>
    <cellStyle name="Currency1" xfId="35"/>
    <cellStyle name="Currency1 2" xfId="11198"/>
    <cellStyle name="Currency1 3" xfId="45885"/>
    <cellStyle name="Currency1 4" xfId="45886"/>
    <cellStyle name="Currency1 5" xfId="48757"/>
    <cellStyle name="D0" xfId="11199"/>
    <cellStyle name="Data" xfId="11200"/>
    <cellStyle name="Date" xfId="11201"/>
    <cellStyle name="Date 2" xfId="45887"/>
    <cellStyle name="Date 3" xfId="45888"/>
    <cellStyle name="de" xfId="11202"/>
    <cellStyle name="Dezimal [0]_Compiling Utility Macros" xfId="11203"/>
    <cellStyle name="Dezimal_Compiling Utility Macros" xfId="11204"/>
    <cellStyle name="Display" xfId="11205"/>
    <cellStyle name="Display 10" xfId="45889"/>
    <cellStyle name="Display 2" xfId="45890"/>
    <cellStyle name="Display 2 2" xfId="45891"/>
    <cellStyle name="Display 2 2 2" xfId="45892"/>
    <cellStyle name="Display 2 2 3" xfId="45893"/>
    <cellStyle name="Display 2 2 4" xfId="45894"/>
    <cellStyle name="Display 2 2 5" xfId="45895"/>
    <cellStyle name="Display 2 2 6" xfId="45896"/>
    <cellStyle name="Display 2 2 7" xfId="45897"/>
    <cellStyle name="Display 2 3" xfId="45898"/>
    <cellStyle name="Display 2 4" xfId="45899"/>
    <cellStyle name="Display 2 5" xfId="45900"/>
    <cellStyle name="Display 2 6" xfId="45901"/>
    <cellStyle name="Display 2 7" xfId="45902"/>
    <cellStyle name="Display 3" xfId="45903"/>
    <cellStyle name="Display 3 2" xfId="45904"/>
    <cellStyle name="Display 3 3" xfId="45905"/>
    <cellStyle name="Display 3 4" xfId="45906"/>
    <cellStyle name="Display 3 5" xfId="45907"/>
    <cellStyle name="Display 3 6" xfId="45908"/>
    <cellStyle name="Display 3 7" xfId="45909"/>
    <cellStyle name="Display 4" xfId="45910"/>
    <cellStyle name="Display 4 2" xfId="45911"/>
    <cellStyle name="Display 4 3" xfId="45912"/>
    <cellStyle name="Display 4 4" xfId="45913"/>
    <cellStyle name="Display 4 5" xfId="45914"/>
    <cellStyle name="Display 4 6" xfId="45915"/>
    <cellStyle name="Display 4 7" xfId="45916"/>
    <cellStyle name="Display 5" xfId="45917"/>
    <cellStyle name="Display 6" xfId="45918"/>
    <cellStyle name="Display 7" xfId="45919"/>
    <cellStyle name="Display 8" xfId="45920"/>
    <cellStyle name="Display 9" xfId="45921"/>
    <cellStyle name="Display Price" xfId="11206"/>
    <cellStyle name="Display Price 10" xfId="45922"/>
    <cellStyle name="Display Price 2" xfId="45923"/>
    <cellStyle name="Display Price 2 2" xfId="45924"/>
    <cellStyle name="Display Price 2 2 2" xfId="45925"/>
    <cellStyle name="Display Price 2 2 3" xfId="45926"/>
    <cellStyle name="Display Price 2 2 4" xfId="45927"/>
    <cellStyle name="Display Price 2 2 5" xfId="45928"/>
    <cellStyle name="Display Price 2 2 6" xfId="45929"/>
    <cellStyle name="Display Price 2 2 7" xfId="45930"/>
    <cellStyle name="Display Price 2 3" xfId="45931"/>
    <cellStyle name="Display Price 2 4" xfId="45932"/>
    <cellStyle name="Display Price 2 5" xfId="45933"/>
    <cellStyle name="Display Price 2 6" xfId="45934"/>
    <cellStyle name="Display Price 2 7" xfId="45935"/>
    <cellStyle name="Display Price 3" xfId="45936"/>
    <cellStyle name="Display Price 3 2" xfId="45937"/>
    <cellStyle name="Display Price 3 3" xfId="45938"/>
    <cellStyle name="Display Price 3 4" xfId="45939"/>
    <cellStyle name="Display Price 3 5" xfId="45940"/>
    <cellStyle name="Display Price 3 6" xfId="45941"/>
    <cellStyle name="Display Price 3 7" xfId="45942"/>
    <cellStyle name="Display Price 4" xfId="45943"/>
    <cellStyle name="Display Price 4 2" xfId="45944"/>
    <cellStyle name="Display Price 4 3" xfId="45945"/>
    <cellStyle name="Display Price 4 4" xfId="45946"/>
    <cellStyle name="Display Price 4 5" xfId="45947"/>
    <cellStyle name="Display Price 4 6" xfId="45948"/>
    <cellStyle name="Display Price 4 7" xfId="45949"/>
    <cellStyle name="Display Price 5" xfId="45950"/>
    <cellStyle name="Display Price 6" xfId="45951"/>
    <cellStyle name="Display Price 7" xfId="45952"/>
    <cellStyle name="Display Price 8" xfId="45953"/>
    <cellStyle name="Display Price 9" xfId="45954"/>
    <cellStyle name="Dollar (zero dec)" xfId="11207"/>
    <cellStyle name="Dollar (zero dec) 2" xfId="11208"/>
    <cellStyle name="EA" xfId="11209"/>
    <cellStyle name="EA 2" xfId="11210"/>
    <cellStyle name="E­æo±" xfId="11211"/>
    <cellStyle name="E­æo± 2" xfId="11212"/>
    <cellStyle name="E­æo±a" xfId="11213"/>
    <cellStyle name="E­æo±a 2" xfId="11214"/>
    <cellStyle name="È­æó±âè£" xfId="11215"/>
    <cellStyle name="È­æó±âè£0" xfId="11216"/>
    <cellStyle name="eet1_Q1" xfId="11217"/>
    <cellStyle name="Emphasis 1" xfId="11218"/>
    <cellStyle name="Emphasis 2" xfId="11219"/>
    <cellStyle name="Emphasis 3" xfId="11220"/>
    <cellStyle name="Entered" xfId="11221"/>
    <cellStyle name="Euro" xfId="11222"/>
    <cellStyle name="Euro 2" xfId="11223"/>
    <cellStyle name="F2" xfId="11224"/>
    <cellStyle name="F3" xfId="11225"/>
    <cellStyle name="F4" xfId="11226"/>
    <cellStyle name="F5" xfId="11227"/>
    <cellStyle name="F6" xfId="11228"/>
    <cellStyle name="F7" xfId="11229"/>
    <cellStyle name="F8" xfId="11230"/>
    <cellStyle name="FinePrint" xfId="11231"/>
    <cellStyle name="Fixed" xfId="11232"/>
    <cellStyle name="Fixed 2" xfId="45955"/>
    <cellStyle name="Fixed 3" xfId="45956"/>
    <cellStyle name="Followed Hyperlink" xfId="11233"/>
    <cellStyle name="Followed Hyperlink 2" xfId="48758"/>
    <cellStyle name="G" xfId="11234"/>
    <cellStyle name="G 2" xfId="11235"/>
    <cellStyle name="G_1.1.6 부대공" xfId="11236"/>
    <cellStyle name="G_1.토공(1구역)" xfId="11237"/>
    <cellStyle name="G_1-4.가도축조(통진H)" xfId="11238"/>
    <cellStyle name="G_2.관로공(8BL)" xfId="11239"/>
    <cellStyle name="G_2.맨홀수량(C-1LINE)" xfId="11240"/>
    <cellStyle name="G_3.구조물공(8BL)" xfId="11241"/>
    <cellStyle name="G_4.0 우배수(고촌)" xfId="11242"/>
    <cellStyle name="G_4.부대공" xfId="11243"/>
    <cellStyle name="G_7.맨홀보수" xfId="11244"/>
    <cellStyle name="G_A2.4 부대공" xfId="11245"/>
    <cellStyle name="G_dt1" xfId="11246"/>
    <cellStyle name="G_경포오수신설 부대공-기존관보호공" xfId="45957"/>
    <cellStyle name="G_과속방지턱sample" xfId="11247"/>
    <cellStyle name="G_맨홀-수량-1호,2호(현타)(참고)" xfId="11248"/>
    <cellStyle name="G_부대공" xfId="11249"/>
    <cellStyle name="G_부대토공" xfId="11250"/>
    <cellStyle name="G_우배수(고촌)" xfId="11251"/>
    <cellStyle name="G_우배수공(0426)" xfId="11252"/>
    <cellStyle name="ǦǦ_x0003_" xfId="45958"/>
    <cellStyle name="Good" xfId="11253"/>
    <cellStyle name="Grey" xfId="11254"/>
    <cellStyle name="Grey 2" xfId="11255"/>
    <cellStyle name="H1" xfId="11256"/>
    <cellStyle name="H2" xfId="11257"/>
    <cellStyle name="head" xfId="11258"/>
    <cellStyle name="head 1" xfId="11259"/>
    <cellStyle name="head 1-1" xfId="11260"/>
    <cellStyle name="HEADER" xfId="11261"/>
    <cellStyle name="Header1" xfId="11262"/>
    <cellStyle name="Header2" xfId="11263"/>
    <cellStyle name="Header2 2" xfId="45959"/>
    <cellStyle name="Header2 2 2" xfId="45960"/>
    <cellStyle name="Header2 2 2 2" xfId="45961"/>
    <cellStyle name="Header2 2 2 3" xfId="45962"/>
    <cellStyle name="Header2 2 2 4" xfId="45963"/>
    <cellStyle name="Header2 2 2 5" xfId="45964"/>
    <cellStyle name="Header2 2 2 6" xfId="45965"/>
    <cellStyle name="Header2 2 2 7" xfId="45966"/>
    <cellStyle name="Header2 2 3" xfId="45967"/>
    <cellStyle name="Header2 2 4" xfId="45968"/>
    <cellStyle name="Header2 2 5" xfId="45969"/>
    <cellStyle name="Header2 3" xfId="45970"/>
    <cellStyle name="Header2 3 2" xfId="45971"/>
    <cellStyle name="Header2 3 2 2" xfId="45972"/>
    <cellStyle name="Header2 3 2 3" xfId="45973"/>
    <cellStyle name="Header2 3 2 4" xfId="45974"/>
    <cellStyle name="Header2 3 2 5" xfId="45975"/>
    <cellStyle name="Header2 3 2 6" xfId="45976"/>
    <cellStyle name="Header2 3 2 7" xfId="45977"/>
    <cellStyle name="Header2 3 3" xfId="45978"/>
    <cellStyle name="Header2 3 4" xfId="45979"/>
    <cellStyle name="Header2 3 5" xfId="45980"/>
    <cellStyle name="Header2 3 6" xfId="45981"/>
    <cellStyle name="Header2 3 7" xfId="45982"/>
    <cellStyle name="Header2 4" xfId="45983"/>
    <cellStyle name="Header2 4 2" xfId="45984"/>
    <cellStyle name="Header2 4 3" xfId="45985"/>
    <cellStyle name="Header2 4 4" xfId="45986"/>
    <cellStyle name="Header2 4 5" xfId="45987"/>
    <cellStyle name="Header2 4 6" xfId="45988"/>
    <cellStyle name="Header2 5" xfId="45989"/>
    <cellStyle name="Header2 6" xfId="45990"/>
    <cellStyle name="Heading" xfId="11264"/>
    <cellStyle name="Heading 1" xfId="11265"/>
    <cellStyle name="Heading 10" xfId="45991"/>
    <cellStyle name="Heading 11" xfId="45992"/>
    <cellStyle name="Heading 2" xfId="11266"/>
    <cellStyle name="Heading 3" xfId="11267"/>
    <cellStyle name="Heading 4" xfId="11268"/>
    <cellStyle name="Heading 5" xfId="45993"/>
    <cellStyle name="Heading 5 2" xfId="45994"/>
    <cellStyle name="Heading 5 2 2" xfId="45995"/>
    <cellStyle name="Heading 5 2 3" xfId="45996"/>
    <cellStyle name="Heading 5 2 4" xfId="45997"/>
    <cellStyle name="Heading 5 2 5" xfId="45998"/>
    <cellStyle name="Heading 5 2 6" xfId="45999"/>
    <cellStyle name="Heading 5 2 7" xfId="46000"/>
    <cellStyle name="Heading 5 3" xfId="46001"/>
    <cellStyle name="Heading 5 4" xfId="46002"/>
    <cellStyle name="Heading 5 5" xfId="46003"/>
    <cellStyle name="Heading 5 6" xfId="46004"/>
    <cellStyle name="Heading 5 7" xfId="46005"/>
    <cellStyle name="Heading 6" xfId="46006"/>
    <cellStyle name="Heading 6 2" xfId="46007"/>
    <cellStyle name="Heading 6 3" xfId="46008"/>
    <cellStyle name="Heading 6 4" xfId="46009"/>
    <cellStyle name="Heading 6 5" xfId="46010"/>
    <cellStyle name="Heading 6 6" xfId="46011"/>
    <cellStyle name="Heading 6 7" xfId="46012"/>
    <cellStyle name="Heading 7" xfId="46013"/>
    <cellStyle name="Heading 8" xfId="46014"/>
    <cellStyle name="Heading 9" xfId="46015"/>
    <cellStyle name="Heading1" xfId="11269"/>
    <cellStyle name="HEADING1 2" xfId="11270"/>
    <cellStyle name="Heading1 3" xfId="46016"/>
    <cellStyle name="HEADING1 4" xfId="46017"/>
    <cellStyle name="Heading2" xfId="11271"/>
    <cellStyle name="HEADING2 2" xfId="11272"/>
    <cellStyle name="Heading2 3" xfId="46018"/>
    <cellStyle name="HEADING2 4" xfId="46019"/>
    <cellStyle name="Heading2Divider" xfId="11273"/>
    <cellStyle name="Heading2Divider 2" xfId="46020"/>
    <cellStyle name="Heading2Divider 2 2" xfId="46021"/>
    <cellStyle name="Heading2Divider 2 2 2" xfId="46022"/>
    <cellStyle name="Heading2Divider 2 2 3" xfId="46023"/>
    <cellStyle name="Heading2Divider 2 2 4" xfId="46024"/>
    <cellStyle name="Heading2Divider 2 2 5" xfId="46025"/>
    <cellStyle name="Heading2Divider 2 2 6" xfId="46026"/>
    <cellStyle name="Heading2Divider 2 2 7" xfId="46027"/>
    <cellStyle name="Heading2Divider 2 3" xfId="46028"/>
    <cellStyle name="Heading2Divider 2 4" xfId="46029"/>
    <cellStyle name="Heading2Divider 2 5" xfId="46030"/>
    <cellStyle name="Heading2Divider 2 6" xfId="46031"/>
    <cellStyle name="Heading2Divider 2 7" xfId="46032"/>
    <cellStyle name="Heading2Divider 3" xfId="46033"/>
    <cellStyle name="Heading2Divider 3 2" xfId="46034"/>
    <cellStyle name="Heading2Divider 3 3" xfId="46035"/>
    <cellStyle name="Heading2Divider 3 4" xfId="46036"/>
    <cellStyle name="Heading2Divider 3 5" xfId="46037"/>
    <cellStyle name="Heading2Divider 3 6" xfId="46038"/>
    <cellStyle name="Heading2Divider 3 7" xfId="46039"/>
    <cellStyle name="Heading2Divider 4" xfId="46040"/>
    <cellStyle name="Heading2Divider 5" xfId="46041"/>
    <cellStyle name="Heading2Divider 6" xfId="46042"/>
    <cellStyle name="Heading2Divider 7" xfId="46043"/>
    <cellStyle name="Heading2Divider 8" xfId="46044"/>
    <cellStyle name="Heading2Divider 9" xfId="46045"/>
    <cellStyle name="heet1æꂘß_x0001__x0001__x0010__x0001_ဠ" xfId="11274"/>
    <cellStyle name="Helv8_PFD4.XLS" xfId="11275"/>
    <cellStyle name="Hyperlink" xfId="11276"/>
    <cellStyle name="Hyperlink 2" xfId="48759"/>
    <cellStyle name="h_x0010_통화 [0]_OCT-Price" xfId="11277"/>
    <cellStyle name="Input" xfId="11278"/>
    <cellStyle name="Input [yellow]" xfId="11279"/>
    <cellStyle name="Input [yellow] 2" xfId="11280"/>
    <cellStyle name="Input 10" xfId="46046"/>
    <cellStyle name="Input 11" xfId="46047"/>
    <cellStyle name="Input 12" xfId="46048"/>
    <cellStyle name="Input 2" xfId="46049"/>
    <cellStyle name="Input 2 2" xfId="46050"/>
    <cellStyle name="Input 2 2 2" xfId="46051"/>
    <cellStyle name="Input 2 2 3" xfId="46052"/>
    <cellStyle name="Input 2 2 4" xfId="46053"/>
    <cellStyle name="Input 2 2 5" xfId="46054"/>
    <cellStyle name="Input 2 2 6" xfId="46055"/>
    <cellStyle name="Input 2 2 7" xfId="46056"/>
    <cellStyle name="Input 2 3" xfId="46057"/>
    <cellStyle name="Input 2 4" xfId="46058"/>
    <cellStyle name="Input 2 5" xfId="46059"/>
    <cellStyle name="Input 2 6" xfId="46060"/>
    <cellStyle name="Input 2 7" xfId="46061"/>
    <cellStyle name="Input 3" xfId="46062"/>
    <cellStyle name="Input 3 2" xfId="46063"/>
    <cellStyle name="Input 3 2 2" xfId="46064"/>
    <cellStyle name="Input 3 2 3" xfId="46065"/>
    <cellStyle name="Input 3 2 4" xfId="46066"/>
    <cellStyle name="Input 3 2 5" xfId="46067"/>
    <cellStyle name="Input 3 2 6" xfId="46068"/>
    <cellStyle name="Input 3 2 7" xfId="46069"/>
    <cellStyle name="Input 3 3" xfId="46070"/>
    <cellStyle name="Input 3 4" xfId="46071"/>
    <cellStyle name="Input 3 5" xfId="46072"/>
    <cellStyle name="Input 3 6" xfId="46073"/>
    <cellStyle name="Input 3 7" xfId="46074"/>
    <cellStyle name="Input 4" xfId="46075"/>
    <cellStyle name="Input 4 2" xfId="46076"/>
    <cellStyle name="Input 4 3" xfId="46077"/>
    <cellStyle name="Input 4 4" xfId="46078"/>
    <cellStyle name="Input 4 5" xfId="46079"/>
    <cellStyle name="Input 4 6" xfId="46080"/>
    <cellStyle name="Input 4 7" xfId="46081"/>
    <cellStyle name="Input 5" xfId="46082"/>
    <cellStyle name="Input 6" xfId="46083"/>
    <cellStyle name="Input 7" xfId="46084"/>
    <cellStyle name="Input 8" xfId="46085"/>
    <cellStyle name="Input 9" xfId="46086"/>
    <cellStyle name="Input Price" xfId="11281"/>
    <cellStyle name="Input Price 2" xfId="46087"/>
    <cellStyle name="Input Price 2 2" xfId="46088"/>
    <cellStyle name="Input Price 2 2 2" xfId="46089"/>
    <cellStyle name="Input Price 2 2 3" xfId="46090"/>
    <cellStyle name="Input Price 2 2 4" xfId="46091"/>
    <cellStyle name="Input Price 2 2 5" xfId="46092"/>
    <cellStyle name="Input Price 2 2 6" xfId="46093"/>
    <cellStyle name="Input Price 2 2 7" xfId="46094"/>
    <cellStyle name="Input Price 2 3" xfId="46095"/>
    <cellStyle name="Input Price 2 4" xfId="46096"/>
    <cellStyle name="Input Price 2 5" xfId="46097"/>
    <cellStyle name="Input Price 2 6" xfId="46098"/>
    <cellStyle name="Input Price 2 7" xfId="46099"/>
    <cellStyle name="Input Price 2 8" xfId="46100"/>
    <cellStyle name="Input Price 3" xfId="46101"/>
    <cellStyle name="Input Price 3 2" xfId="46102"/>
    <cellStyle name="Input Price 3 2 2" xfId="46103"/>
    <cellStyle name="Input Price 3 2 3" xfId="46104"/>
    <cellStyle name="Input Price 3 2 4" xfId="46105"/>
    <cellStyle name="Input Price 3 2 5" xfId="46106"/>
    <cellStyle name="Input Price 3 2 6" xfId="46107"/>
    <cellStyle name="Input Price 3 2 7" xfId="46108"/>
    <cellStyle name="Input Price 3 3" xfId="46109"/>
    <cellStyle name="Input Price 3 4" xfId="46110"/>
    <cellStyle name="Input Price 3 5" xfId="46111"/>
    <cellStyle name="Input Price 3 6" xfId="46112"/>
    <cellStyle name="Input Price 3 7" xfId="46113"/>
    <cellStyle name="Input Price 3 8" xfId="46114"/>
    <cellStyle name="Input Price 4" xfId="46115"/>
    <cellStyle name="Input Price 4 2" xfId="46116"/>
    <cellStyle name="Input Price 4 3" xfId="46117"/>
    <cellStyle name="Input Price 4 4" xfId="46118"/>
    <cellStyle name="Input Price 4 5" xfId="46119"/>
    <cellStyle name="Input Price 4 6" xfId="46120"/>
    <cellStyle name="Input Price 4 7" xfId="46121"/>
    <cellStyle name="Input Price 5" xfId="46122"/>
    <cellStyle name="Input Price 5 2" xfId="46123"/>
    <cellStyle name="Input Price 5 3" xfId="46124"/>
    <cellStyle name="Input Price 5 4" xfId="46125"/>
    <cellStyle name="Input Price 5 5" xfId="46126"/>
    <cellStyle name="Input Price 5 6" xfId="46127"/>
    <cellStyle name="Input Price 5 7" xfId="46128"/>
    <cellStyle name="Input Price 6" xfId="46129"/>
    <cellStyle name="Input Price 7" xfId="46130"/>
    <cellStyle name="Input Price 8" xfId="46131"/>
    <cellStyle name="Input Price 9" xfId="46132"/>
    <cellStyle name="Input Quantity" xfId="11282"/>
    <cellStyle name="Input Quantity 2" xfId="46133"/>
    <cellStyle name="Input Quantity 2 2" xfId="46134"/>
    <cellStyle name="Input Quantity 2 2 2" xfId="46135"/>
    <cellStyle name="Input Quantity 2 2 3" xfId="46136"/>
    <cellStyle name="Input Quantity 2 2 4" xfId="46137"/>
    <cellStyle name="Input Quantity 2 2 5" xfId="46138"/>
    <cellStyle name="Input Quantity 2 2 6" xfId="46139"/>
    <cellStyle name="Input Quantity 2 2 7" xfId="46140"/>
    <cellStyle name="Input Quantity 2 3" xfId="46141"/>
    <cellStyle name="Input Quantity 2 4" xfId="46142"/>
    <cellStyle name="Input Quantity 2 5" xfId="46143"/>
    <cellStyle name="Input Quantity 2 6" xfId="46144"/>
    <cellStyle name="Input Quantity 2 7" xfId="46145"/>
    <cellStyle name="Input Quantity 2 8" xfId="46146"/>
    <cellStyle name="Input Quantity 3" xfId="46147"/>
    <cellStyle name="Input Quantity 3 2" xfId="46148"/>
    <cellStyle name="Input Quantity 3 2 2" xfId="46149"/>
    <cellStyle name="Input Quantity 3 2 3" xfId="46150"/>
    <cellStyle name="Input Quantity 3 2 4" xfId="46151"/>
    <cellStyle name="Input Quantity 3 2 5" xfId="46152"/>
    <cellStyle name="Input Quantity 3 2 6" xfId="46153"/>
    <cellStyle name="Input Quantity 3 2 7" xfId="46154"/>
    <cellStyle name="Input Quantity 3 3" xfId="46155"/>
    <cellStyle name="Input Quantity 3 4" xfId="46156"/>
    <cellStyle name="Input Quantity 3 5" xfId="46157"/>
    <cellStyle name="Input Quantity 3 6" xfId="46158"/>
    <cellStyle name="Input Quantity 3 7" xfId="46159"/>
    <cellStyle name="Input Quantity 3 8" xfId="46160"/>
    <cellStyle name="Input Quantity 4" xfId="46161"/>
    <cellStyle name="Input Quantity 4 2" xfId="46162"/>
    <cellStyle name="Input Quantity 4 3" xfId="46163"/>
    <cellStyle name="Input Quantity 4 4" xfId="46164"/>
    <cellStyle name="Input Quantity 4 5" xfId="46165"/>
    <cellStyle name="Input Quantity 4 6" xfId="46166"/>
    <cellStyle name="Input Quantity 4 7" xfId="46167"/>
    <cellStyle name="Input Quantity 5" xfId="46168"/>
    <cellStyle name="Input Quantity 5 2" xfId="46169"/>
    <cellStyle name="Input Quantity 5 3" xfId="46170"/>
    <cellStyle name="Input Quantity 5 4" xfId="46171"/>
    <cellStyle name="Input Quantity 5 5" xfId="46172"/>
    <cellStyle name="Input Quantity 5 6" xfId="46173"/>
    <cellStyle name="Input Quantity 5 7" xfId="46174"/>
    <cellStyle name="Input Quantity 6" xfId="46175"/>
    <cellStyle name="Input Quantity 7" xfId="46176"/>
    <cellStyle name="Input Quantity 8" xfId="46177"/>
    <cellStyle name="Input Quantity 9" xfId="46178"/>
    <cellStyle name="Input Single Cell" xfId="11283"/>
    <cellStyle name="Input Single Cell 2" xfId="46179"/>
    <cellStyle name="Input Single Cell 2 2" xfId="46180"/>
    <cellStyle name="Input Single Cell 2 2 2" xfId="46181"/>
    <cellStyle name="Input Single Cell 2 2 3" xfId="46182"/>
    <cellStyle name="Input Single Cell 2 2 4" xfId="46183"/>
    <cellStyle name="Input Single Cell 2 2 5" xfId="46184"/>
    <cellStyle name="Input Single Cell 2 2 6" xfId="46185"/>
    <cellStyle name="Input Single Cell 2 2 7" xfId="46186"/>
    <cellStyle name="Input Single Cell 2 3" xfId="46187"/>
    <cellStyle name="Input Single Cell 2 4" xfId="46188"/>
    <cellStyle name="Input Single Cell 2 5" xfId="46189"/>
    <cellStyle name="Input Single Cell 2 6" xfId="46190"/>
    <cellStyle name="Input Single Cell 2 7" xfId="46191"/>
    <cellStyle name="Input Single Cell 3" xfId="46192"/>
    <cellStyle name="Input Single Cell 3 2" xfId="46193"/>
    <cellStyle name="Input Single Cell 3 3" xfId="46194"/>
    <cellStyle name="Input Single Cell 3 4" xfId="46195"/>
    <cellStyle name="Input Single Cell 3 5" xfId="46196"/>
    <cellStyle name="Input Single Cell 3 6" xfId="46197"/>
    <cellStyle name="Input Single Cell 3 7" xfId="46198"/>
    <cellStyle name="Input Single Cell 4" xfId="46199"/>
    <cellStyle name="Input Single Cell 5" xfId="46200"/>
    <cellStyle name="Input Single Cell 6" xfId="46201"/>
    <cellStyle name="Input Single Cell 7" xfId="46202"/>
    <cellStyle name="Input Single Cell 8" xfId="46203"/>
    <cellStyle name="Input Single Cell 9" xfId="46204"/>
    <cellStyle name="InputBodyCurr" xfId="11284"/>
    <cellStyle name="InputBodyDate" xfId="11285"/>
    <cellStyle name="InputBodyText" xfId="11286"/>
    <cellStyle name="InputColor" xfId="11287"/>
    <cellStyle name="InputColor 2" xfId="46205"/>
    <cellStyle name="InputColor 2 2" xfId="46206"/>
    <cellStyle name="InputColor 2 3" xfId="46207"/>
    <cellStyle name="InputColor 2 4" xfId="46208"/>
    <cellStyle name="InputColor 2 5" xfId="46209"/>
    <cellStyle name="InputColor 2 6" xfId="46210"/>
    <cellStyle name="InputColor 2 7" xfId="46211"/>
    <cellStyle name="InputColor 3" xfId="46212"/>
    <cellStyle name="InputColor 4" xfId="46213"/>
    <cellStyle name="InputColor 5" xfId="46214"/>
    <cellStyle name="Item" xfId="11288"/>
    <cellStyle name="Item 2" xfId="46215"/>
    <cellStyle name="Item 2 2" xfId="46216"/>
    <cellStyle name="Item 2 2 2" xfId="46217"/>
    <cellStyle name="Item 2 2 3" xfId="46218"/>
    <cellStyle name="Item 2 2 4" xfId="46219"/>
    <cellStyle name="Item 2 2 5" xfId="46220"/>
    <cellStyle name="Item 2 2 6" xfId="46221"/>
    <cellStyle name="Item 2 2 7" xfId="46222"/>
    <cellStyle name="Item 2 3" xfId="46223"/>
    <cellStyle name="Item 2 4" xfId="46224"/>
    <cellStyle name="Item 2 5" xfId="46225"/>
    <cellStyle name="Item 2 6" xfId="46226"/>
    <cellStyle name="Item 2 7" xfId="46227"/>
    <cellStyle name="Item 2 8" xfId="46228"/>
    <cellStyle name="Item 3" xfId="46229"/>
    <cellStyle name="Item 3 2" xfId="46230"/>
    <cellStyle name="Item 3 2 2" xfId="46231"/>
    <cellStyle name="Item 3 2 3" xfId="46232"/>
    <cellStyle name="Item 3 2 4" xfId="46233"/>
    <cellStyle name="Item 3 2 5" xfId="46234"/>
    <cellStyle name="Item 3 2 6" xfId="46235"/>
    <cellStyle name="Item 3 2 7" xfId="46236"/>
    <cellStyle name="Item 3 3" xfId="46237"/>
    <cellStyle name="Item 3 4" xfId="46238"/>
    <cellStyle name="Item 3 5" xfId="46239"/>
    <cellStyle name="Item 3 6" xfId="46240"/>
    <cellStyle name="Item 3 7" xfId="46241"/>
    <cellStyle name="Item 3 8" xfId="46242"/>
    <cellStyle name="Item 4" xfId="46243"/>
    <cellStyle name="Item 4 2" xfId="46244"/>
    <cellStyle name="Item 4 3" xfId="46245"/>
    <cellStyle name="Item 4 4" xfId="46246"/>
    <cellStyle name="Item 4 5" xfId="46247"/>
    <cellStyle name="Item 4 6" xfId="46248"/>
    <cellStyle name="Item 4 7" xfId="46249"/>
    <cellStyle name="Item 5" xfId="46250"/>
    <cellStyle name="Item 5 2" xfId="46251"/>
    <cellStyle name="Item 5 3" xfId="46252"/>
    <cellStyle name="Item 5 4" xfId="46253"/>
    <cellStyle name="Item 5 5" xfId="46254"/>
    <cellStyle name="Item 5 6" xfId="46255"/>
    <cellStyle name="Item 5 7" xfId="46256"/>
    <cellStyle name="Item 6" xfId="46257"/>
    <cellStyle name="Item 7" xfId="46258"/>
    <cellStyle name="Item 8" xfId="46259"/>
    <cellStyle name="Item 9" xfId="46260"/>
    <cellStyle name="Item Input" xfId="11289"/>
    <cellStyle name="_x0001__x0002_ĵĵ_x0007_ ĵĵ_x000d__x000d_ƨƬ_x0001__x0002_ƨƬ_x0007__x000d_ǒǓ _x000d_ǜǜ_x000d__x000d_ǪǪ_x0007__x0007__x0005__x0005__x0010__x0001_ဠ" xfId="46261"/>
    <cellStyle name="_x0001__x0002_ĵĵ_x0007__x0009_ĵĵ_x000d__x000d_ƨƬ_x0001__x0002_ƨƬ_x0007__x000d_ǒǓ_x0009__x000d_ǜǜ_x000d__x000d_ǪǪ_x0007__x0007__x0005__x0005__x0010__x0001_ဠ" xfId="46262"/>
    <cellStyle name="kg" xfId="11290"/>
    <cellStyle name="ʟ" xfId="11291"/>
    <cellStyle name="ℓ" xfId="11292"/>
    <cellStyle name="Linked Cell" xfId="11293"/>
    <cellStyle name="M" xfId="11294"/>
    <cellStyle name="M2" xfId="11295"/>
    <cellStyle name="M3" xfId="11296"/>
    <cellStyle name="Midtitle" xfId="11297"/>
    <cellStyle name="Milliers [0]_399GC10" xfId="11298"/>
    <cellStyle name="Milliers_399GC10" xfId="11299"/>
    <cellStyle name="Model" xfId="11300"/>
    <cellStyle name="Mon?aire [0]_399GC10" xfId="11301"/>
    <cellStyle name="Mon?aire_399GC10" xfId="11302"/>
    <cellStyle name="moon" xfId="11303"/>
    <cellStyle name="n" xfId="11304"/>
    <cellStyle name="n_과속방지턱sample" xfId="11305"/>
    <cellStyle name="Neutral" xfId="11306"/>
    <cellStyle name="no" xfId="11307"/>
    <cellStyle name="no dec" xfId="11308"/>
    <cellStyle name="nohs" xfId="11309"/>
    <cellStyle name="normal" xfId="87"/>
    <cellStyle name="Normal - Style1" xfId="11310"/>
    <cellStyle name="Normal - Style1 2" xfId="11311"/>
    <cellStyle name="Normal - Style1 3" xfId="46263"/>
    <cellStyle name="Normal - Style2" xfId="11312"/>
    <cellStyle name="Normal - Style3" xfId="11313"/>
    <cellStyle name="Normal - Style4" xfId="11314"/>
    <cellStyle name="Normal - Style5" xfId="11315"/>
    <cellStyle name="Normal - Style6" xfId="11316"/>
    <cellStyle name="Normal - Style7" xfId="11317"/>
    <cellStyle name="Normal - Style8" xfId="11318"/>
    <cellStyle name="Normal - 유형1" xfId="11319"/>
    <cellStyle name="Normal_ SG&amp;A Bridge" xfId="11320"/>
    <cellStyle name="Normal忈OTD thru NOR " xfId="48747"/>
    <cellStyle name="Noroal_ SG&amp;A Bridge " xfId="11321"/>
    <cellStyle name="Note" xfId="11322"/>
    <cellStyle name="Note 2" xfId="46264"/>
    <cellStyle name="Note 2 2" xfId="46265"/>
    <cellStyle name="Note 2 2 2" xfId="46266"/>
    <cellStyle name="Note 2 2 3" xfId="46267"/>
    <cellStyle name="Note 2 2 4" xfId="46268"/>
    <cellStyle name="Note 2 2 5" xfId="46269"/>
    <cellStyle name="Note 2 2 6" xfId="46270"/>
    <cellStyle name="Note 2 2 7" xfId="46271"/>
    <cellStyle name="Note 2 3" xfId="46272"/>
    <cellStyle name="Note 2 4" xfId="46273"/>
    <cellStyle name="Note 2 5" xfId="46274"/>
    <cellStyle name="Note 2 6" xfId="46275"/>
    <cellStyle name="Note 2 7" xfId="46276"/>
    <cellStyle name="Note 3" xfId="46277"/>
    <cellStyle name="Note 3 2" xfId="46278"/>
    <cellStyle name="Note 3 3" xfId="46279"/>
    <cellStyle name="Note 3 4" xfId="46280"/>
    <cellStyle name="Note 3 5" xfId="46281"/>
    <cellStyle name="Note 3 6" xfId="46282"/>
    <cellStyle name="Note 3 7" xfId="46283"/>
    <cellStyle name="Note 4" xfId="46284"/>
    <cellStyle name="Note 5" xfId="46285"/>
    <cellStyle name="Note 6" xfId="46286"/>
    <cellStyle name="Note 7" xfId="46287"/>
    <cellStyle name="Note 8" xfId="46288"/>
    <cellStyle name="Note 9" xfId="46289"/>
    <cellStyle name="O" xfId="11323"/>
    <cellStyle name="OD" xfId="11324"/>
    <cellStyle name="Œ…?æ맖?e [0.00]_laroux" xfId="11325"/>
    <cellStyle name="Œ…?æ맖?e_laroux" xfId="11326"/>
    <cellStyle name="oh" xfId="11327"/>
    <cellStyle name="Output" xfId="11328"/>
    <cellStyle name="Output 2" xfId="46290"/>
    <cellStyle name="Output 2 2" xfId="46291"/>
    <cellStyle name="Output 2 2 2" xfId="46292"/>
    <cellStyle name="Output 2 2 3" xfId="46293"/>
    <cellStyle name="Output 2 2 4" xfId="46294"/>
    <cellStyle name="Output 2 2 5" xfId="46295"/>
    <cellStyle name="Output 2 2 6" xfId="46296"/>
    <cellStyle name="Output 2 2 7" xfId="46297"/>
    <cellStyle name="Output 2 3" xfId="46298"/>
    <cellStyle name="Output 2 4" xfId="46299"/>
    <cellStyle name="Output 2 5" xfId="46300"/>
    <cellStyle name="Output 2 6" xfId="46301"/>
    <cellStyle name="Output 2 7" xfId="46302"/>
    <cellStyle name="Output 3" xfId="46303"/>
    <cellStyle name="Output 3 2" xfId="46304"/>
    <cellStyle name="Output 3 3" xfId="46305"/>
    <cellStyle name="Output 3 4" xfId="46306"/>
    <cellStyle name="Output 3 5" xfId="46307"/>
    <cellStyle name="Output 3 6" xfId="46308"/>
    <cellStyle name="Output 3 7" xfId="46309"/>
    <cellStyle name="Output 4" xfId="46310"/>
    <cellStyle name="Output 5" xfId="46311"/>
    <cellStyle name="Output 6" xfId="46312"/>
    <cellStyle name="Output 7" xfId="46313"/>
    <cellStyle name="Output 8" xfId="46314"/>
    <cellStyle name="Output 9" xfId="46315"/>
    <cellStyle name="Output Single Cell" xfId="11329"/>
    <cellStyle name="Output Single Cell 2" xfId="46316"/>
    <cellStyle name="Output Single Cell 2 2" xfId="46317"/>
    <cellStyle name="Output Single Cell 2 2 2" xfId="46318"/>
    <cellStyle name="Output Single Cell 2 2 3" xfId="46319"/>
    <cellStyle name="Output Single Cell 2 2 4" xfId="46320"/>
    <cellStyle name="Output Single Cell 2 2 5" xfId="46321"/>
    <cellStyle name="Output Single Cell 2 2 6" xfId="46322"/>
    <cellStyle name="Output Single Cell 2 2 7" xfId="46323"/>
    <cellStyle name="Output Single Cell 2 3" xfId="46324"/>
    <cellStyle name="Output Single Cell 2 4" xfId="46325"/>
    <cellStyle name="Output Single Cell 2 5" xfId="46326"/>
    <cellStyle name="Output Single Cell 2 6" xfId="46327"/>
    <cellStyle name="Output Single Cell 2 7" xfId="46328"/>
    <cellStyle name="Output Single Cell 3" xfId="46329"/>
    <cellStyle name="Output Single Cell 3 2" xfId="46330"/>
    <cellStyle name="Output Single Cell 3 3" xfId="46331"/>
    <cellStyle name="Output Single Cell 3 4" xfId="46332"/>
    <cellStyle name="Output Single Cell 3 5" xfId="46333"/>
    <cellStyle name="Output Single Cell 3 6" xfId="46334"/>
    <cellStyle name="Output Single Cell 3 7" xfId="46335"/>
    <cellStyle name="Output Single Cell 4" xfId="46336"/>
    <cellStyle name="Output Single Cell 5" xfId="46337"/>
    <cellStyle name="Output Single Cell 6" xfId="46338"/>
    <cellStyle name="Output Single Cell 7" xfId="46339"/>
    <cellStyle name="Output Single Cell 8" xfId="46340"/>
    <cellStyle name="Output Single Cell 9" xfId="46341"/>
    <cellStyle name="Package Size" xfId="11330"/>
    <cellStyle name="Package Size 2" xfId="46342"/>
    <cellStyle name="Package Size 2 2" xfId="46343"/>
    <cellStyle name="Package Size 2 2 2" xfId="46344"/>
    <cellStyle name="Package Size 2 2 3" xfId="46345"/>
    <cellStyle name="Package Size 2 2 4" xfId="46346"/>
    <cellStyle name="Package Size 2 2 5" xfId="46347"/>
    <cellStyle name="Package Size 2 2 6" xfId="46348"/>
    <cellStyle name="Package Size 2 2 7" xfId="46349"/>
    <cellStyle name="Package Size 2 3" xfId="46350"/>
    <cellStyle name="Package Size 2 4" xfId="46351"/>
    <cellStyle name="Package Size 2 5" xfId="46352"/>
    <cellStyle name="Package Size 2 6" xfId="46353"/>
    <cellStyle name="Package Size 2 7" xfId="46354"/>
    <cellStyle name="Package Size 2 8" xfId="46355"/>
    <cellStyle name="Package Size 3" xfId="46356"/>
    <cellStyle name="Package Size 3 2" xfId="46357"/>
    <cellStyle name="Package Size 3 2 2" xfId="46358"/>
    <cellStyle name="Package Size 3 2 3" xfId="46359"/>
    <cellStyle name="Package Size 3 2 4" xfId="46360"/>
    <cellStyle name="Package Size 3 2 5" xfId="46361"/>
    <cellStyle name="Package Size 3 2 6" xfId="46362"/>
    <cellStyle name="Package Size 3 2 7" xfId="46363"/>
    <cellStyle name="Package Size 3 3" xfId="46364"/>
    <cellStyle name="Package Size 3 4" xfId="46365"/>
    <cellStyle name="Package Size 3 5" xfId="46366"/>
    <cellStyle name="Package Size 3 6" xfId="46367"/>
    <cellStyle name="Package Size 3 7" xfId="46368"/>
    <cellStyle name="Package Size 3 8" xfId="46369"/>
    <cellStyle name="Package Size 4" xfId="46370"/>
    <cellStyle name="Package Size 4 2" xfId="46371"/>
    <cellStyle name="Package Size 4 3" xfId="46372"/>
    <cellStyle name="Package Size 4 4" xfId="46373"/>
    <cellStyle name="Package Size 4 5" xfId="46374"/>
    <cellStyle name="Package Size 4 6" xfId="46375"/>
    <cellStyle name="Package Size 4 7" xfId="46376"/>
    <cellStyle name="Package Size 5" xfId="46377"/>
    <cellStyle name="Package Size 5 2" xfId="46378"/>
    <cellStyle name="Package Size 5 3" xfId="46379"/>
    <cellStyle name="Package Size 5 4" xfId="46380"/>
    <cellStyle name="Package Size 5 5" xfId="46381"/>
    <cellStyle name="Package Size 5 6" xfId="46382"/>
    <cellStyle name="Package Size 5 7" xfId="46383"/>
    <cellStyle name="Package Size 6" xfId="46384"/>
    <cellStyle name="Package Size 7" xfId="46385"/>
    <cellStyle name="Package Size 8" xfId="46386"/>
    <cellStyle name="Package Size 9" xfId="46387"/>
    <cellStyle name="Percent" xfId="36"/>
    <cellStyle name="Percent [2]" xfId="11331"/>
    <cellStyle name="Percent 2" xfId="11332"/>
    <cellStyle name="Percent 3" xfId="11333"/>
    <cellStyle name="Percent 4" xfId="11334"/>
    <cellStyle name="Percent 5" xfId="11335"/>
    <cellStyle name="Percent 6" xfId="11336"/>
    <cellStyle name="Percent 7" xfId="48760"/>
    <cellStyle name="Percent_# (읍내)오수 개보수 구조물공#" xfId="11337"/>
    <cellStyle name="Print Heading" xfId="11338"/>
    <cellStyle name="Q1" xfId="11339"/>
    <cellStyle name="Q4" xfId="11340"/>
    <cellStyle name="Ʀ" xfId="11341"/>
    <cellStyle name="Recipe" xfId="11342"/>
    <cellStyle name="Recipe Heading" xfId="11343"/>
    <cellStyle name="Recipe_00토공" xfId="11344"/>
    <cellStyle name="Revenue" xfId="11345"/>
    <cellStyle name="RevList" xfId="11346"/>
    <cellStyle name="rld Wide" xfId="11347"/>
    <cellStyle name="RptTitle" xfId="11348"/>
    <cellStyle name="S" xfId="11349"/>
    <cellStyle name="S " xfId="11350"/>
    <cellStyle name="s_2.관로공(8BL)" xfId="11351"/>
    <cellStyle name="s_3.구조물공(8BL)" xfId="11352"/>
    <cellStyle name="s_7.맨홀보수" xfId="11353"/>
    <cellStyle name="s_과속방지턱sample" xfId="11354"/>
    <cellStyle name="sh" xfId="11355"/>
    <cellStyle name="Sheet Title" xfId="11356"/>
    <cellStyle name="SHIM" xfId="11357"/>
    <cellStyle name="ssh" xfId="11358"/>
    <cellStyle name="_x0001__x0002_ƨƬ_x0007__x000d_ǒǓ _x000d_ǜǜ_x000d__x000d_ǪǪ_x0007__x0007__x0005__x0005__x0010__x0001_ဠ" xfId="46388"/>
    <cellStyle name="_x0001__x0002_ƨƬ_x0007__x000d_ǒǓ_x0009__x000d_ǜǜ_x000d__x000d_ǪǪ_x0007__x0007__x0005__x0005__x0010__x0001_ဠ" xfId="46389"/>
    <cellStyle name="Standard_Anpassen der Amortisation" xfId="11359"/>
    <cellStyle name="Style 1" xfId="11360"/>
    <cellStyle name="subhead" xfId="11361"/>
    <cellStyle name="SubHeading" xfId="11362"/>
    <cellStyle name="Subtotal" xfId="11363"/>
    <cellStyle name="Subtotal 1" xfId="11364"/>
    <cellStyle name="Subtotal 1 2" xfId="46390"/>
    <cellStyle name="Subtotal 1 2 2" xfId="46391"/>
    <cellStyle name="Subtotal 1 2 2 2" xfId="46392"/>
    <cellStyle name="Subtotal 1 2 2 3" xfId="46393"/>
    <cellStyle name="Subtotal 1 2 2 4" xfId="46394"/>
    <cellStyle name="Subtotal 1 2 2 5" xfId="46395"/>
    <cellStyle name="Subtotal 1 2 2 6" xfId="46396"/>
    <cellStyle name="Subtotal 1 2 2 7" xfId="46397"/>
    <cellStyle name="Subtotal 1 2 3" xfId="46398"/>
    <cellStyle name="Subtotal 1 2 4" xfId="46399"/>
    <cellStyle name="Subtotal 1 2 5" xfId="46400"/>
    <cellStyle name="Subtotal 1 2 6" xfId="46401"/>
    <cellStyle name="Subtotal 1 2 7" xfId="46402"/>
    <cellStyle name="Subtotal 1 2 8" xfId="46403"/>
    <cellStyle name="Subtotal 1 3" xfId="46404"/>
    <cellStyle name="Subtotal 1 3 2" xfId="46405"/>
    <cellStyle name="Subtotal 1 3 2 2" xfId="46406"/>
    <cellStyle name="Subtotal 1 3 2 3" xfId="46407"/>
    <cellStyle name="Subtotal 1 3 2 4" xfId="46408"/>
    <cellStyle name="Subtotal 1 3 2 5" xfId="46409"/>
    <cellStyle name="Subtotal 1 3 2 6" xfId="46410"/>
    <cellStyle name="Subtotal 1 3 2 7" xfId="46411"/>
    <cellStyle name="Subtotal 1 3 3" xfId="46412"/>
    <cellStyle name="Subtotal 1 3 4" xfId="46413"/>
    <cellStyle name="Subtotal 1 3 5" xfId="46414"/>
    <cellStyle name="Subtotal 1 3 6" xfId="46415"/>
    <cellStyle name="Subtotal 1 3 7" xfId="46416"/>
    <cellStyle name="Subtotal 1 3 8" xfId="46417"/>
    <cellStyle name="Subtotal 1 4" xfId="46418"/>
    <cellStyle name="Subtotal 1 4 2" xfId="46419"/>
    <cellStyle name="Subtotal 1 4 3" xfId="46420"/>
    <cellStyle name="Subtotal 1 4 4" xfId="46421"/>
    <cellStyle name="Subtotal 1 4 5" xfId="46422"/>
    <cellStyle name="Subtotal 1 4 6" xfId="46423"/>
    <cellStyle name="Subtotal 1 4 7" xfId="46424"/>
    <cellStyle name="Subtotal 1 5" xfId="46425"/>
    <cellStyle name="Subtotal 1 5 2" xfId="46426"/>
    <cellStyle name="Subtotal 1 5 3" xfId="46427"/>
    <cellStyle name="Subtotal 1 5 4" xfId="46428"/>
    <cellStyle name="Subtotal 1 5 5" xfId="46429"/>
    <cellStyle name="Subtotal 1 5 6" xfId="46430"/>
    <cellStyle name="Subtotal 1 5 7" xfId="46431"/>
    <cellStyle name="Subtotal 1 6" xfId="46432"/>
    <cellStyle name="Subtotal 1 7" xfId="46433"/>
    <cellStyle name="Subtotal 1 8" xfId="46434"/>
    <cellStyle name="Subtotal 1 9" xfId="46435"/>
    <cellStyle name="Suggested Quantity" xfId="11365"/>
    <cellStyle name="Suggested Quantity 2" xfId="46436"/>
    <cellStyle name="Suggested Quantity 2 2" xfId="46437"/>
    <cellStyle name="Suggested Quantity 2 2 2" xfId="46438"/>
    <cellStyle name="Suggested Quantity 2 2 3" xfId="46439"/>
    <cellStyle name="Suggested Quantity 2 2 4" xfId="46440"/>
    <cellStyle name="Suggested Quantity 2 2 5" xfId="46441"/>
    <cellStyle name="Suggested Quantity 2 2 6" xfId="46442"/>
    <cellStyle name="Suggested Quantity 2 2 7" xfId="46443"/>
    <cellStyle name="Suggested Quantity 2 3" xfId="46444"/>
    <cellStyle name="Suggested Quantity 2 4" xfId="46445"/>
    <cellStyle name="Suggested Quantity 2 5" xfId="46446"/>
    <cellStyle name="Suggested Quantity 2 6" xfId="46447"/>
    <cellStyle name="Suggested Quantity 2 7" xfId="46448"/>
    <cellStyle name="Suggested Quantity 2 8" xfId="46449"/>
    <cellStyle name="Suggested Quantity 3" xfId="46450"/>
    <cellStyle name="Suggested Quantity 3 2" xfId="46451"/>
    <cellStyle name="Suggested Quantity 3 2 2" xfId="46452"/>
    <cellStyle name="Suggested Quantity 3 2 3" xfId="46453"/>
    <cellStyle name="Suggested Quantity 3 2 4" xfId="46454"/>
    <cellStyle name="Suggested Quantity 3 2 5" xfId="46455"/>
    <cellStyle name="Suggested Quantity 3 2 6" xfId="46456"/>
    <cellStyle name="Suggested Quantity 3 2 7" xfId="46457"/>
    <cellStyle name="Suggested Quantity 3 3" xfId="46458"/>
    <cellStyle name="Suggested Quantity 3 4" xfId="46459"/>
    <cellStyle name="Suggested Quantity 3 5" xfId="46460"/>
    <cellStyle name="Suggested Quantity 3 6" xfId="46461"/>
    <cellStyle name="Suggested Quantity 3 7" xfId="46462"/>
    <cellStyle name="Suggested Quantity 3 8" xfId="46463"/>
    <cellStyle name="Suggested Quantity 4" xfId="46464"/>
    <cellStyle name="Suggested Quantity 4 2" xfId="46465"/>
    <cellStyle name="Suggested Quantity 4 3" xfId="46466"/>
    <cellStyle name="Suggested Quantity 4 4" xfId="46467"/>
    <cellStyle name="Suggested Quantity 4 5" xfId="46468"/>
    <cellStyle name="Suggested Quantity 4 6" xfId="46469"/>
    <cellStyle name="Suggested Quantity 4 7" xfId="46470"/>
    <cellStyle name="Suggested Quantity 5" xfId="46471"/>
    <cellStyle name="Suggested Quantity 5 2" xfId="46472"/>
    <cellStyle name="Suggested Quantity 5 3" xfId="46473"/>
    <cellStyle name="Suggested Quantity 5 4" xfId="46474"/>
    <cellStyle name="Suggested Quantity 5 5" xfId="46475"/>
    <cellStyle name="Suggested Quantity 5 6" xfId="46476"/>
    <cellStyle name="Suggested Quantity 5 7" xfId="46477"/>
    <cellStyle name="Suggested Quantity 6" xfId="46478"/>
    <cellStyle name="Suggested Quantity 7" xfId="46479"/>
    <cellStyle name="Suggested Quantity 8" xfId="46480"/>
    <cellStyle name="Suggested Quantity 9" xfId="46481"/>
    <cellStyle name="T_1화 [0]_PLDT_2화 [0]_PLDT_N_x000c_통화 [0]_PRICE" xfId="11366"/>
    <cellStyle name="T_1화 [0]_PLDT_2화 [0]_PLDT_N_x000c_통화 [0]_PRICE 2" xfId="11367"/>
    <cellStyle name="t1" xfId="11368"/>
    <cellStyle name="testtitle" xfId="11369"/>
    <cellStyle name="Title" xfId="11370"/>
    <cellStyle name="title [1]" xfId="11371"/>
    <cellStyle name="title [2]" xfId="11372"/>
    <cellStyle name="Title_14.3.3 관로공" xfId="11373"/>
    <cellStyle name="ton" xfId="11374"/>
    <cellStyle name="ton 2" xfId="11375"/>
    <cellStyle name="Total" xfId="11376"/>
    <cellStyle name="Total 2" xfId="46482"/>
    <cellStyle name="Total 3" xfId="46483"/>
    <cellStyle name="TotalCurr" xfId="11377"/>
    <cellStyle name="TotalHdr" xfId="11378"/>
    <cellStyle name="UM" xfId="11379"/>
    <cellStyle name="W?rung [0]_Compiling Utility Macros" xfId="11380"/>
    <cellStyle name="W?rung_Compiling Utility Macros" xfId="11381"/>
    <cellStyle name="Warning Text" xfId="11382"/>
    <cellStyle name="μU¿¡ ¿A´A CIAIÆU¸μAⓒ" xfId="46484"/>
    <cellStyle name="_x0010__x0001_ဠ" xfId="46485"/>
    <cellStyle name="가운데" xfId="11383"/>
    <cellStyle name="강조색1" xfId="37" builtinId="29" customBuiltin="1"/>
    <cellStyle name="강조색1 2" xfId="11384"/>
    <cellStyle name="강조색1 3" xfId="11385"/>
    <cellStyle name="강조색1 4" xfId="11386"/>
    <cellStyle name="강조색1 5" xfId="11387"/>
    <cellStyle name="강조색1 6" xfId="11388"/>
    <cellStyle name="강조색1 7" xfId="11389"/>
    <cellStyle name="강조색2" xfId="38" builtinId="33" customBuiltin="1"/>
    <cellStyle name="강조색2 2" xfId="11390"/>
    <cellStyle name="강조색2 3" xfId="11391"/>
    <cellStyle name="강조색2 4" xfId="11392"/>
    <cellStyle name="강조색2 5" xfId="11393"/>
    <cellStyle name="강조색2 6" xfId="11394"/>
    <cellStyle name="강조색2 7" xfId="11395"/>
    <cellStyle name="강조색3" xfId="39" builtinId="37" customBuiltin="1"/>
    <cellStyle name="강조색3 2" xfId="11396"/>
    <cellStyle name="강조색3 3" xfId="11397"/>
    <cellStyle name="강조색3 4" xfId="11398"/>
    <cellStyle name="강조색3 5" xfId="11399"/>
    <cellStyle name="강조색3 6" xfId="11400"/>
    <cellStyle name="강조색3 7" xfId="11401"/>
    <cellStyle name="강조색4" xfId="40" builtinId="41" customBuiltin="1"/>
    <cellStyle name="강조색4 2" xfId="11402"/>
    <cellStyle name="강조색4 3" xfId="11403"/>
    <cellStyle name="강조색4 4" xfId="11404"/>
    <cellStyle name="강조색4 5" xfId="11405"/>
    <cellStyle name="강조색4 6" xfId="11406"/>
    <cellStyle name="강조색4 7" xfId="11407"/>
    <cellStyle name="강조색5" xfId="41" builtinId="45" customBuiltin="1"/>
    <cellStyle name="강조색5 2" xfId="11408"/>
    <cellStyle name="강조색5 3" xfId="11409"/>
    <cellStyle name="강조색5 4" xfId="11410"/>
    <cellStyle name="강조색5 5" xfId="11411"/>
    <cellStyle name="강조색5 6" xfId="11412"/>
    <cellStyle name="강조색5 7" xfId="11413"/>
    <cellStyle name="강조색6" xfId="42" builtinId="49" customBuiltin="1"/>
    <cellStyle name="강조색6 2" xfId="11414"/>
    <cellStyle name="강조색6 3" xfId="11415"/>
    <cellStyle name="강조색6 4" xfId="11416"/>
    <cellStyle name="강조색6 5" xfId="11417"/>
    <cellStyle name="강조색6 6" xfId="11418"/>
    <cellStyle name="강조색6 7" xfId="11419"/>
    <cellStyle name="개" xfId="11420"/>
    <cellStyle name="개_02-포장-1" xfId="11421"/>
    <cellStyle name="개소" xfId="11422"/>
    <cellStyle name="경고문" xfId="43" builtinId="11" customBuiltin="1"/>
    <cellStyle name="경고문 2" xfId="11423"/>
    <cellStyle name="경고문 3" xfId="11424"/>
    <cellStyle name="경고문 4" xfId="11425"/>
    <cellStyle name="경고문 5" xfId="11426"/>
    <cellStyle name="경고문 6" xfId="11427"/>
    <cellStyle name="경고문 7" xfId="11428"/>
    <cellStyle name="계산" xfId="44" builtinId="22" customBuiltin="1"/>
    <cellStyle name="계산 2" xfId="11429"/>
    <cellStyle name="계산 3" xfId="11430"/>
    <cellStyle name="계산 4" xfId="11431"/>
    <cellStyle name="계산 5" xfId="11432"/>
    <cellStyle name="계산 6" xfId="11433"/>
    <cellStyle name="계산 7" xfId="11434"/>
    <cellStyle name="고정소숫점" xfId="11435"/>
    <cellStyle name="고정소숫점 2" xfId="11436"/>
    <cellStyle name="고정소숫점 3" xfId="11437"/>
    <cellStyle name="고정출력1" xfId="11438"/>
    <cellStyle name="고정출력1 2" xfId="11439"/>
    <cellStyle name="고정출력1 3" xfId="11440"/>
    <cellStyle name="고정출력2" xfId="11441"/>
    <cellStyle name="고정출력2 2" xfId="11442"/>
    <cellStyle name="고정출력2 3" xfId="11443"/>
    <cellStyle name="공사원가계산서(조경)" xfId="46486"/>
    <cellStyle name="공종-규격" xfId="11444"/>
    <cellStyle name="공종-규격 2" xfId="46487"/>
    <cellStyle name="공종-규격 2 2" xfId="46488"/>
    <cellStyle name="공종-규격 2 2 2" xfId="46489"/>
    <cellStyle name="공종-규격 2 2 3" xfId="46490"/>
    <cellStyle name="공종-규격 2 2 4" xfId="46491"/>
    <cellStyle name="공종-규격 2 2 5" xfId="46492"/>
    <cellStyle name="공종-규격 2 2 6" xfId="46493"/>
    <cellStyle name="공종-규격 2 2 7" xfId="46494"/>
    <cellStyle name="공종-규격 2 3" xfId="46495"/>
    <cellStyle name="공종-규격 2 4" xfId="46496"/>
    <cellStyle name="공종-규격 2 5" xfId="46497"/>
    <cellStyle name="공종-규격 2 6" xfId="46498"/>
    <cellStyle name="공종-규격 2 7" xfId="46499"/>
    <cellStyle name="공종-규격 2 8" xfId="46500"/>
    <cellStyle name="공종-규격 3" xfId="46501"/>
    <cellStyle name="공종-규격 3 2" xfId="46502"/>
    <cellStyle name="공종-규격 3 2 2" xfId="46503"/>
    <cellStyle name="공종-규격 3 2 3" xfId="46504"/>
    <cellStyle name="공종-규격 3 2 4" xfId="46505"/>
    <cellStyle name="공종-규격 3 2 5" xfId="46506"/>
    <cellStyle name="공종-규격 3 2 6" xfId="46507"/>
    <cellStyle name="공종-규격 3 2 7" xfId="46508"/>
    <cellStyle name="공종-규격 3 3" xfId="46509"/>
    <cellStyle name="공종-규격 3 4" xfId="46510"/>
    <cellStyle name="공종-규격 3 5" xfId="46511"/>
    <cellStyle name="공종-규격 3 6" xfId="46512"/>
    <cellStyle name="공종-규격 3 7" xfId="46513"/>
    <cellStyle name="공종-규격 3 8" xfId="46514"/>
    <cellStyle name="공종-규격 4" xfId="46515"/>
    <cellStyle name="공종-규격 4 2" xfId="46516"/>
    <cellStyle name="공종-규격 4 3" xfId="46517"/>
    <cellStyle name="공종-규격 4 4" xfId="46518"/>
    <cellStyle name="공종-규격 4 5" xfId="46519"/>
    <cellStyle name="공종-규격 4 6" xfId="46520"/>
    <cellStyle name="공종-규격 4 7" xfId="46521"/>
    <cellStyle name="공종-규격 5" xfId="46522"/>
    <cellStyle name="공종-규격 5 2" xfId="46523"/>
    <cellStyle name="공종-규격 5 3" xfId="46524"/>
    <cellStyle name="공종-규격 5 4" xfId="46525"/>
    <cellStyle name="공종-규격 5 5" xfId="46526"/>
    <cellStyle name="공종-규격 5 6" xfId="46527"/>
    <cellStyle name="공종-규격 5 7" xfId="46528"/>
    <cellStyle name="공종-규격 6" xfId="46529"/>
    <cellStyle name="공종-규격 7" xfId="46530"/>
    <cellStyle name="공종-규격 8" xfId="46531"/>
    <cellStyle name="공종-규격 9" xfId="46532"/>
    <cellStyle name="咬訌裝?INCOM1" xfId="11445"/>
    <cellStyle name="咬訌裝?INCOM10" xfId="11446"/>
    <cellStyle name="咬訌裝?INCOM2" xfId="11447"/>
    <cellStyle name="咬訌裝?INCOM3" xfId="11448"/>
    <cellStyle name="咬訌裝?INCOM4" xfId="11449"/>
    <cellStyle name="咬訌裝?INCOM5" xfId="11450"/>
    <cellStyle name="咬訌裝?INCOM6" xfId="11451"/>
    <cellStyle name="咬訌裝?INCOM7" xfId="11452"/>
    <cellStyle name="咬訌裝?INCOM8" xfId="11453"/>
    <cellStyle name="咬訌裝?INCOM9" xfId="11454"/>
    <cellStyle name="咬訌裝?PRIB11" xfId="11455"/>
    <cellStyle name="咬訌裝?report-2 " xfId="11456"/>
    <cellStyle name="굴려" xfId="11457"/>
    <cellStyle name="그림" xfId="11458"/>
    <cellStyle name="글꼴" xfId="46533"/>
    <cellStyle name="나쁨" xfId="45" builtinId="27" customBuiltin="1"/>
    <cellStyle name="나쁨 2" xfId="11459"/>
    <cellStyle name="나쁨 3" xfId="11460"/>
    <cellStyle name="나쁨 4" xfId="11461"/>
    <cellStyle name="나쁨 5" xfId="11462"/>
    <cellStyle name="나쁨 6" xfId="11463"/>
    <cellStyle name="나쁨 7" xfId="11464"/>
    <cellStyle name="날짜" xfId="11465"/>
    <cellStyle name="날짜 2" xfId="11466"/>
    <cellStyle name="날짜 3" xfId="11467"/>
    <cellStyle name="내역서" xfId="11468"/>
    <cellStyle name="단위-&quot;*&quot;" xfId="11469"/>
    <cellStyle name="단위-%" xfId="11470"/>
    <cellStyle name="단위-% 2" xfId="46534"/>
    <cellStyle name="단위-% 2 2" xfId="46535"/>
    <cellStyle name="단위-% 2 2 2" xfId="46536"/>
    <cellStyle name="단위-% 2 2 3" xfId="46537"/>
    <cellStyle name="단위-% 2 2 4" xfId="46538"/>
    <cellStyle name="단위-% 2 2 5" xfId="46539"/>
    <cellStyle name="단위-% 2 2 6" xfId="46540"/>
    <cellStyle name="단위-% 2 2 7" xfId="46541"/>
    <cellStyle name="단위-% 2 3" xfId="46542"/>
    <cellStyle name="단위-% 2 4" xfId="46543"/>
    <cellStyle name="단위-% 2 5" xfId="46544"/>
    <cellStyle name="단위-% 2 6" xfId="46545"/>
    <cellStyle name="단위-% 2 7" xfId="46546"/>
    <cellStyle name="단위-% 2 8" xfId="46547"/>
    <cellStyle name="단위-% 3" xfId="46548"/>
    <cellStyle name="단위-% 3 2" xfId="46549"/>
    <cellStyle name="단위-% 3 2 2" xfId="46550"/>
    <cellStyle name="단위-% 3 2 3" xfId="46551"/>
    <cellStyle name="단위-% 3 2 4" xfId="46552"/>
    <cellStyle name="단위-% 3 2 5" xfId="46553"/>
    <cellStyle name="단위-% 3 2 6" xfId="46554"/>
    <cellStyle name="단위-% 3 2 7" xfId="46555"/>
    <cellStyle name="단위-% 3 3" xfId="46556"/>
    <cellStyle name="단위-% 3 4" xfId="46557"/>
    <cellStyle name="단위-% 3 5" xfId="46558"/>
    <cellStyle name="단위-% 3 6" xfId="46559"/>
    <cellStyle name="단위-% 3 7" xfId="46560"/>
    <cellStyle name="단위-% 3 8" xfId="46561"/>
    <cellStyle name="단위-% 4" xfId="46562"/>
    <cellStyle name="단위-% 4 2" xfId="46563"/>
    <cellStyle name="단위-% 4 3" xfId="46564"/>
    <cellStyle name="단위-% 4 4" xfId="46565"/>
    <cellStyle name="단위-% 4 5" xfId="46566"/>
    <cellStyle name="단위-% 4 6" xfId="46567"/>
    <cellStyle name="단위-% 4 7" xfId="46568"/>
    <cellStyle name="단위-% 5" xfId="46569"/>
    <cellStyle name="단위-% 5 2" xfId="46570"/>
    <cellStyle name="단위-% 5 3" xfId="46571"/>
    <cellStyle name="단위-% 5 4" xfId="46572"/>
    <cellStyle name="단위-% 5 5" xfId="46573"/>
    <cellStyle name="단위-% 5 6" xfId="46574"/>
    <cellStyle name="단위-% 5 7" xfId="46575"/>
    <cellStyle name="단위-% 6" xfId="46576"/>
    <cellStyle name="단위-% 7" xfId="46577"/>
    <cellStyle name="단위-% 8" xfId="46578"/>
    <cellStyle name="단위-% 9" xfId="46579"/>
    <cellStyle name="단위-kg" xfId="11471"/>
    <cellStyle name="단위-kg 2" xfId="46580"/>
    <cellStyle name="단위-kg 2 2" xfId="46581"/>
    <cellStyle name="단위-kg 2 2 2" xfId="46582"/>
    <cellStyle name="단위-kg 2 2 3" xfId="46583"/>
    <cellStyle name="단위-kg 2 2 4" xfId="46584"/>
    <cellStyle name="단위-kg 2 2 5" xfId="46585"/>
    <cellStyle name="단위-kg 2 2 6" xfId="46586"/>
    <cellStyle name="단위-kg 2 2 7" xfId="46587"/>
    <cellStyle name="단위-kg 2 3" xfId="46588"/>
    <cellStyle name="단위-kg 2 4" xfId="46589"/>
    <cellStyle name="단위-kg 2 5" xfId="46590"/>
    <cellStyle name="단위-kg 2 6" xfId="46591"/>
    <cellStyle name="단위-kg 2 7" xfId="46592"/>
    <cellStyle name="단위-kg 2 8" xfId="46593"/>
    <cellStyle name="단위-kg 3" xfId="46594"/>
    <cellStyle name="단위-kg 3 2" xfId="46595"/>
    <cellStyle name="단위-kg 3 2 2" xfId="46596"/>
    <cellStyle name="단위-kg 3 2 3" xfId="46597"/>
    <cellStyle name="단위-kg 3 2 4" xfId="46598"/>
    <cellStyle name="단위-kg 3 2 5" xfId="46599"/>
    <cellStyle name="단위-kg 3 2 6" xfId="46600"/>
    <cellStyle name="단위-kg 3 2 7" xfId="46601"/>
    <cellStyle name="단위-kg 3 3" xfId="46602"/>
    <cellStyle name="단위-kg 3 4" xfId="46603"/>
    <cellStyle name="단위-kg 3 5" xfId="46604"/>
    <cellStyle name="단위-kg 3 6" xfId="46605"/>
    <cellStyle name="단위-kg 3 7" xfId="46606"/>
    <cellStyle name="단위-kg 3 8" xfId="46607"/>
    <cellStyle name="단위-kg 4" xfId="46608"/>
    <cellStyle name="단위-kg 4 2" xfId="46609"/>
    <cellStyle name="단위-kg 4 3" xfId="46610"/>
    <cellStyle name="단위-kg 4 4" xfId="46611"/>
    <cellStyle name="단위-kg 4 5" xfId="46612"/>
    <cellStyle name="단위-kg 4 6" xfId="46613"/>
    <cellStyle name="단위-kg 4 7" xfId="46614"/>
    <cellStyle name="단위-kg 5" xfId="46615"/>
    <cellStyle name="단위-kg 5 2" xfId="46616"/>
    <cellStyle name="단위-kg 5 3" xfId="46617"/>
    <cellStyle name="단위-kg 5 4" xfId="46618"/>
    <cellStyle name="단위-kg 5 5" xfId="46619"/>
    <cellStyle name="단위-kg 5 6" xfId="46620"/>
    <cellStyle name="단위-kg 5 7" xfId="46621"/>
    <cellStyle name="단위-kg 6" xfId="46622"/>
    <cellStyle name="단위-kg 7" xfId="46623"/>
    <cellStyle name="단위-kg 8" xfId="46624"/>
    <cellStyle name="단위-kg 9" xfId="46625"/>
    <cellStyle name="단위-m" xfId="11472"/>
    <cellStyle name="단위-m 2" xfId="46626"/>
    <cellStyle name="단위-m 2 2" xfId="46627"/>
    <cellStyle name="단위-m 2 2 2" xfId="46628"/>
    <cellStyle name="단위-m 2 2 3" xfId="46629"/>
    <cellStyle name="단위-m 2 2 4" xfId="46630"/>
    <cellStyle name="단위-m 2 2 5" xfId="46631"/>
    <cellStyle name="단위-m 2 2 6" xfId="46632"/>
    <cellStyle name="단위-m 2 2 7" xfId="46633"/>
    <cellStyle name="단위-m 2 3" xfId="46634"/>
    <cellStyle name="단위-m 2 4" xfId="46635"/>
    <cellStyle name="단위-m 2 5" xfId="46636"/>
    <cellStyle name="단위-m 2 6" xfId="46637"/>
    <cellStyle name="단위-m 2 7" xfId="46638"/>
    <cellStyle name="단위-m 2 8" xfId="46639"/>
    <cellStyle name="단위-m 3" xfId="46640"/>
    <cellStyle name="단위-m 3 2" xfId="46641"/>
    <cellStyle name="단위-m 3 2 2" xfId="46642"/>
    <cellStyle name="단위-m 3 2 3" xfId="46643"/>
    <cellStyle name="단위-m 3 2 4" xfId="46644"/>
    <cellStyle name="단위-m 3 2 5" xfId="46645"/>
    <cellStyle name="단위-m 3 2 6" xfId="46646"/>
    <cellStyle name="단위-m 3 2 7" xfId="46647"/>
    <cellStyle name="단위-m 3 3" xfId="46648"/>
    <cellStyle name="단위-m 3 4" xfId="46649"/>
    <cellStyle name="단위-m 3 5" xfId="46650"/>
    <cellStyle name="단위-m 3 6" xfId="46651"/>
    <cellStyle name="단위-m 3 7" xfId="46652"/>
    <cellStyle name="단위-m 3 8" xfId="46653"/>
    <cellStyle name="단위-m 4" xfId="46654"/>
    <cellStyle name="단위-m 4 2" xfId="46655"/>
    <cellStyle name="단위-m 4 3" xfId="46656"/>
    <cellStyle name="단위-m 4 4" xfId="46657"/>
    <cellStyle name="단위-m 4 5" xfId="46658"/>
    <cellStyle name="단위-m 4 6" xfId="46659"/>
    <cellStyle name="단위-m 4 7" xfId="46660"/>
    <cellStyle name="단위-m 5" xfId="46661"/>
    <cellStyle name="단위-m 5 2" xfId="46662"/>
    <cellStyle name="단위-m 5 3" xfId="46663"/>
    <cellStyle name="단위-m 5 4" xfId="46664"/>
    <cellStyle name="단위-m 5 5" xfId="46665"/>
    <cellStyle name="단위-m 5 6" xfId="46666"/>
    <cellStyle name="단위-m 5 7" xfId="46667"/>
    <cellStyle name="단위-m 6" xfId="46668"/>
    <cellStyle name="단위-m 7" xfId="46669"/>
    <cellStyle name="단위-m 8" xfId="46670"/>
    <cellStyle name="단위-m 9" xfId="46671"/>
    <cellStyle name="단위-㎡" xfId="11473"/>
    <cellStyle name="단위-㎡ 2" xfId="46672"/>
    <cellStyle name="단위-㎡ 3" xfId="46673"/>
    <cellStyle name="단위-㎡ 4" xfId="46674"/>
    <cellStyle name="단위-㎡/개소" xfId="11474"/>
    <cellStyle name="단위-㎡/개소 2" xfId="46675"/>
    <cellStyle name="단위-㎡/개소 3" xfId="46676"/>
    <cellStyle name="단위-㎡/개소 4" xfId="46677"/>
    <cellStyle name="단위-㎡_0.간지" xfId="11475"/>
    <cellStyle name="단위-㎥" xfId="11476"/>
    <cellStyle name="단위-㎥ 2" xfId="46678"/>
    <cellStyle name="단위-㎥ 3" xfId="46679"/>
    <cellStyle name="단위-㎥ 4" xfId="46680"/>
    <cellStyle name="단위-t=" xfId="11477"/>
    <cellStyle name="단위-t= 2" xfId="46681"/>
    <cellStyle name="단위-t= 2 2" xfId="46682"/>
    <cellStyle name="단위-t= 2 3" xfId="46683"/>
    <cellStyle name="단위-t= 2 4" xfId="46684"/>
    <cellStyle name="단위-t= 2 5" xfId="46685"/>
    <cellStyle name="단위-t= 2 6" xfId="46686"/>
    <cellStyle name="단위-t= 2 7" xfId="46687"/>
    <cellStyle name="단위-t= 3" xfId="46688"/>
    <cellStyle name="단위-t= 4" xfId="46689"/>
    <cellStyle name="단위-t= 5" xfId="46690"/>
    <cellStyle name="달러" xfId="11478"/>
    <cellStyle name="대공종" xfId="11479"/>
    <cellStyle name="뒤에 오는 하이퍼링크" xfId="11480"/>
    <cellStyle name="뒤에 오는 하이퍼링크 2" xfId="11481"/>
    <cellStyle name="똿떓죶Ø괻 [0.00]_PRODUCT DETAIL Q1" xfId="11482"/>
    <cellStyle name="똿떓죶Ø괻_PRODUCT DETAIL Q1" xfId="11483"/>
    <cellStyle name="똿뗦먛귟 [0.00]_laroux" xfId="11484"/>
    <cellStyle name="똿뗦먛귟_laroux" xfId="11485"/>
    <cellStyle name="라인" xfId="11486"/>
    <cellStyle name="_x0004_마 [0]" xfId="11487"/>
    <cellStyle name="마이너스키" xfId="11488"/>
    <cellStyle name="매" xfId="11489"/>
    <cellStyle name="매_02-포장-1" xfId="11490"/>
    <cellStyle name="맨홀개소" xfId="11491"/>
    <cellStyle name="맨홀토공본문" xfId="11492"/>
    <cellStyle name="맨홀토공제목" xfId="11493"/>
    <cellStyle name="메모" xfId="46" builtinId="10" customBuiltin="1"/>
    <cellStyle name="메모 2" xfId="11494"/>
    <cellStyle name="메모 3" xfId="11495"/>
    <cellStyle name="메모 4" xfId="11496"/>
    <cellStyle name="메모 5" xfId="11497"/>
    <cellStyle name="메모 6" xfId="11498"/>
    <cellStyle name="메모 7" xfId="11499"/>
    <cellStyle name="묮뎋 [0.00]_PRODUCT DETAIL Q1" xfId="11500"/>
    <cellStyle name="묮뎋_PRODUCT DETAIL Q1" xfId="11501"/>
    <cellStyle name="믅됞 [0.00]_laroux" xfId="11502"/>
    <cellStyle name="믅됞_laroux" xfId="11503"/>
    <cellStyle name="박상윤" xfId="11504"/>
    <cellStyle name="박상윤 2" xfId="46691"/>
    <cellStyle name="박상윤 2 2" xfId="46692"/>
    <cellStyle name="박상윤 2 3" xfId="46693"/>
    <cellStyle name="박상윤 2 4" xfId="46694"/>
    <cellStyle name="박상윤 2 5" xfId="46695"/>
    <cellStyle name="박상윤 2 6" xfId="46696"/>
    <cellStyle name="박상윤 2 7" xfId="46697"/>
    <cellStyle name="박상윤 3" xfId="46698"/>
    <cellStyle name="박상윤 4" xfId="46699"/>
    <cellStyle name="박상윤 5" xfId="46700"/>
    <cellStyle name="배분" xfId="46701"/>
    <cellStyle name="백" xfId="11505"/>
    <cellStyle name="백 " xfId="47"/>
    <cellStyle name="백  2" xfId="11506"/>
    <cellStyle name="백  3" xfId="48761"/>
    <cellStyle name="백 2" xfId="11507"/>
    <cellStyle name="백 3" xfId="11508"/>
    <cellStyle name="백 4" xfId="11509"/>
    <cellStyle name="백 5" xfId="11510"/>
    <cellStyle name="백_0.주요자재및 총괄집계표" xfId="11511"/>
    <cellStyle name="백_0.주요자재및 총괄집계표5" xfId="11512"/>
    <cellStyle name="백_01.우수수량산출" xfId="11513"/>
    <cellStyle name="백_0111작업" xfId="11514"/>
    <cellStyle name="백_0111작업_수량산출서간지" xfId="11515"/>
    <cellStyle name="백_0111작업_수량산출서간지_3. 우수공수량산출서목차및간지" xfId="11516"/>
    <cellStyle name="백_0111작업_수량산출서간지_수량산출서간지" xfId="11517"/>
    <cellStyle name="백_0111작업_수량산출서간지_수량산출서간지_수량산출서간지" xfId="11518"/>
    <cellStyle name="백_0111작업_수량산출서간지_수량산출서간지_수량산출서간지_3. 우수공수량산출서목차및간지" xfId="11519"/>
    <cellStyle name="백_0111작업_수량산출서간지_수량산출서간지_수량산출서간지_수량산출서간지" xfId="11520"/>
    <cellStyle name="백_0111작업_수량산출서간지_수량산출서간지_수량산출서간지_수량산출서간지_수량산출서간지" xfId="11521"/>
    <cellStyle name="백_0111작업_수량산출서간지_수량산출서간지_수량산출서간지_수량산출서간지_수량산출서간지_3. 우수공수량산출서목차및간지" xfId="11522"/>
    <cellStyle name="백_0111작업_수량산출서간지_수량산출서간지_수량산출서간지_수량산출서간지_수량산출서간지_수량산출서간지" xfId="11523"/>
    <cellStyle name="백_0111작업_수량산출서간지_수량산출서간지_수량산출서간지_수량산출서간지_수량산출서간지_수량산출서간지1" xfId="11524"/>
    <cellStyle name="백_0111작업_수량산출서간지_수량산출서간지_수량산출서간지_수량산출서간지1" xfId="11525"/>
    <cellStyle name="백_0111작업_수량산출서간지_수량산출서간지1" xfId="11526"/>
    <cellStyle name="백_01-토공_02-배수공" xfId="11527"/>
    <cellStyle name="백_01-토공_02-배수공_1.7 부대공" xfId="11528"/>
    <cellStyle name="백_01-토공_02-배수공_2.01토공" xfId="11529"/>
    <cellStyle name="백_01-토공_02-배수공_2.01토공_2.03횡배수관공" xfId="11530"/>
    <cellStyle name="백_01-토공_02-배수공_2.01토공_2.05종배수관공" xfId="11531"/>
    <cellStyle name="백_01-토공_02-배수공_2.7 부대공(금산)" xfId="11532"/>
    <cellStyle name="백_01-토공_02-배수공_2.7 부대공(후곤)" xfId="11533"/>
    <cellStyle name="백_01-토공_02-배수공_4부대공" xfId="11534"/>
    <cellStyle name="백_01-토공_02-배수공_토공" xfId="11535"/>
    <cellStyle name="백_01-토공_02-배수공_토공_1.7 부대공" xfId="11536"/>
    <cellStyle name="백_01-토공_02-배수공_토공_2.0토공3" xfId="11537"/>
    <cellStyle name="백_01-토공_02-배수공_토공_2.0토공3_1.7 부대공" xfId="11538"/>
    <cellStyle name="백_01-토공_02-배수공_토공_2.0토공3_2.7 부대공(금산)" xfId="11539"/>
    <cellStyle name="백_01-토공_02-배수공_토공_2.0토공3_2.7 부대공(후곤)" xfId="11540"/>
    <cellStyle name="백_01-토공_02-배수공_토공_2.7 부대공(금산)" xfId="11541"/>
    <cellStyle name="백_01-토공_02-배수공_토공_2.7 부대공(후곤)" xfId="11542"/>
    <cellStyle name="백_01-토공_02-배수공_토공_보령깨기집계" xfId="11543"/>
    <cellStyle name="백_01-토공_02-배수공_토공_보령깨기집계_1.7 부대공" xfId="11544"/>
    <cellStyle name="백_01-토공_02-배수공_토공_보령깨기집계_2.7 부대공(금산)" xfId="11545"/>
    <cellStyle name="백_01-토공_02-배수공_토공_보령깨기집계_2.7 부대공(후곤)" xfId="11546"/>
    <cellStyle name="백_01-토공_02-배수공_토공_정부장님토적" xfId="11547"/>
    <cellStyle name="백_01-토공_02-배수공_토공_정부장님토적_1.7 부대공" xfId="11548"/>
    <cellStyle name="백_01-토공_02-배수공_토공_정부장님토적_2.7 부대공(금산)" xfId="11549"/>
    <cellStyle name="백_01-토공_02-배수공_토공_정부장님토적_2.7 부대공(후곤)" xfId="11550"/>
    <cellStyle name="백_01-토공_02-배수공_토공_토적표" xfId="11551"/>
    <cellStyle name="백_01-토공_02-배수공_토공_토적표_1.7 부대공" xfId="11552"/>
    <cellStyle name="백_01-토공_02-배수공_토공_토적표_2.7 부대공(금산)" xfId="11553"/>
    <cellStyle name="백_01-토공_02-배수공_토공_토적표_2.7 부대공(후곤)" xfId="11554"/>
    <cellStyle name="백_02.관로공" xfId="11555"/>
    <cellStyle name="백_02.관로공_4부대공" xfId="11556"/>
    <cellStyle name="백_02-배수공" xfId="11557"/>
    <cellStyle name="백_02-배수공_02-반중력식옹벽" xfId="11558"/>
    <cellStyle name="백_02-배수공_02-반중력식옹벽_1.7 부대공" xfId="11559"/>
    <cellStyle name="백_02-배수공_02-반중력식옹벽_2.7 부대공(금산)" xfId="11560"/>
    <cellStyle name="백_02-배수공_02-반중력식옹벽_2.7 부대공(후곤)" xfId="11561"/>
    <cellStyle name="백_02-배수공_02-반중력식옹벽_토공" xfId="11562"/>
    <cellStyle name="백_02-배수공_02-반중력식옹벽_토공_1.7 부대공" xfId="11563"/>
    <cellStyle name="백_02-배수공_02-반중력식옹벽_토공_2.0토공3" xfId="11564"/>
    <cellStyle name="백_02-배수공_02-반중력식옹벽_토공_2.0토공3_1.7 부대공" xfId="11565"/>
    <cellStyle name="백_02-배수공_02-반중력식옹벽_토공_2.0토공3_2.7 부대공(금산)" xfId="11566"/>
    <cellStyle name="백_02-배수공_02-반중력식옹벽_토공_2.0토공3_2.7 부대공(후곤)" xfId="11567"/>
    <cellStyle name="백_02-배수공_02-반중력식옹벽_토공_2.7 부대공(금산)" xfId="11568"/>
    <cellStyle name="백_02-배수공_02-반중력식옹벽_토공_2.7 부대공(후곤)" xfId="11569"/>
    <cellStyle name="백_02-배수공_02-반중력식옹벽_토공_보령깨기집계" xfId="11570"/>
    <cellStyle name="백_02-배수공_02-반중력식옹벽_토공_보령깨기집계_1.7 부대공" xfId="11571"/>
    <cellStyle name="백_02-배수공_02-반중력식옹벽_토공_보령깨기집계_2.7 부대공(금산)" xfId="11572"/>
    <cellStyle name="백_02-배수공_02-반중력식옹벽_토공_보령깨기집계_2.7 부대공(후곤)" xfId="11573"/>
    <cellStyle name="백_02-배수공_02-반중력식옹벽_토공_정부장님토적" xfId="11574"/>
    <cellStyle name="백_02-배수공_02-반중력식옹벽_토공_정부장님토적_1.7 부대공" xfId="11575"/>
    <cellStyle name="백_02-배수공_02-반중력식옹벽_토공_정부장님토적_2.7 부대공(금산)" xfId="11576"/>
    <cellStyle name="백_02-배수공_02-반중력식옹벽_토공_정부장님토적_2.7 부대공(후곤)" xfId="11577"/>
    <cellStyle name="백_02-배수공_02-반중력식옹벽_토공_토적표" xfId="11578"/>
    <cellStyle name="백_02-배수공_02-반중력식옹벽_토공_토적표_1.7 부대공" xfId="11579"/>
    <cellStyle name="백_02-배수공_02-반중력식옹벽_토공_토적표_2.7 부대공(금산)" xfId="11580"/>
    <cellStyle name="백_02-배수공_02-반중력식옹벽_토공_토적표_2.7 부대공(후곤)" xfId="11581"/>
    <cellStyle name="백_02-배수공_02-배수공" xfId="11582"/>
    <cellStyle name="백_02-배수공_02-배수공_1.7 부대공" xfId="11583"/>
    <cellStyle name="백_02-배수공_02-배수공_2.01토공" xfId="11584"/>
    <cellStyle name="백_02-배수공_02-배수공_2.01토공_2.03횡배수관공" xfId="11585"/>
    <cellStyle name="백_02-배수공_02-배수공_2.01토공_2.05종배수관공" xfId="11586"/>
    <cellStyle name="백_02-배수공_02-배수공_2.7 부대공(금산)" xfId="11587"/>
    <cellStyle name="백_02-배수공_02-배수공_2.7 부대공(후곤)" xfId="11588"/>
    <cellStyle name="백_02-배수공_02-배수공_4부대공" xfId="11589"/>
    <cellStyle name="백_02-배수공_02-배수공_토공" xfId="11590"/>
    <cellStyle name="백_02-배수공_02-배수공_토공_1.7 부대공" xfId="11591"/>
    <cellStyle name="백_02-배수공_02-배수공_토공_2.0토공3" xfId="11592"/>
    <cellStyle name="백_02-배수공_02-배수공_토공_2.0토공3_1.7 부대공" xfId="11593"/>
    <cellStyle name="백_02-배수공_02-배수공_토공_2.0토공3_2.7 부대공(금산)" xfId="11594"/>
    <cellStyle name="백_02-배수공_02-배수공_토공_2.0토공3_2.7 부대공(후곤)" xfId="11595"/>
    <cellStyle name="백_02-배수공_02-배수공_토공_2.7 부대공(금산)" xfId="11596"/>
    <cellStyle name="백_02-배수공_02-배수공_토공_2.7 부대공(후곤)" xfId="11597"/>
    <cellStyle name="백_02-배수공_02-배수공_토공_보령깨기집계" xfId="11598"/>
    <cellStyle name="백_02-배수공_02-배수공_토공_보령깨기집계_1.7 부대공" xfId="11599"/>
    <cellStyle name="백_02-배수공_02-배수공_토공_보령깨기집계_2.7 부대공(금산)" xfId="11600"/>
    <cellStyle name="백_02-배수공_02-배수공_토공_보령깨기집계_2.7 부대공(후곤)" xfId="11601"/>
    <cellStyle name="백_02-배수공_02-배수공_토공_정부장님토적" xfId="11602"/>
    <cellStyle name="백_02-배수공_02-배수공_토공_정부장님토적_1.7 부대공" xfId="11603"/>
    <cellStyle name="백_02-배수공_02-배수공_토공_정부장님토적_2.7 부대공(금산)" xfId="11604"/>
    <cellStyle name="백_02-배수공_02-배수공_토공_정부장님토적_2.7 부대공(후곤)" xfId="11605"/>
    <cellStyle name="백_02-배수공_02-배수공_토공_토적표" xfId="11606"/>
    <cellStyle name="백_02-배수공_02-배수공_토공_토적표_1.7 부대공" xfId="11607"/>
    <cellStyle name="백_02-배수공_02-배수공_토공_토적표_2.7 부대공(금산)" xfId="11608"/>
    <cellStyle name="백_02-배수공_02-배수공_토공_토적표_2.7 부대공(후곤)" xfId="11609"/>
    <cellStyle name="백_02-배수공_1.7 부대공" xfId="11610"/>
    <cellStyle name="백_02-배수공_2.01토공" xfId="11611"/>
    <cellStyle name="백_02-배수공_2.01토공_2.03횡배수관공" xfId="11612"/>
    <cellStyle name="백_02-배수공_2.01토공_2.05종배수관공" xfId="11613"/>
    <cellStyle name="백_02-배수공_2.7 부대공(금산)" xfId="11614"/>
    <cellStyle name="백_02-배수공_2.7 부대공(후곤)" xfId="11615"/>
    <cellStyle name="백_02-배수공_4부대공" xfId="11616"/>
    <cellStyle name="백_02-배수공_반중력" xfId="11617"/>
    <cellStyle name="백_02-배수공_반중력_1.7 부대공" xfId="11618"/>
    <cellStyle name="백_02-배수공_반중력_2.7 부대공(금산)" xfId="11619"/>
    <cellStyle name="백_02-배수공_반중력_2.7 부대공(후곤)" xfId="11620"/>
    <cellStyle name="백_02-배수공_반중력_토공" xfId="11621"/>
    <cellStyle name="백_02-배수공_반중력_토공_1.7 부대공" xfId="11622"/>
    <cellStyle name="백_02-배수공_반중력_토공_2.0토공3" xfId="11623"/>
    <cellStyle name="백_02-배수공_반중력_토공_2.0토공3_1.7 부대공" xfId="11624"/>
    <cellStyle name="백_02-배수공_반중력_토공_2.0토공3_2.7 부대공(금산)" xfId="11625"/>
    <cellStyle name="백_02-배수공_반중력_토공_2.0토공3_2.7 부대공(후곤)" xfId="11626"/>
    <cellStyle name="백_02-배수공_반중력_토공_2.7 부대공(금산)" xfId="11627"/>
    <cellStyle name="백_02-배수공_반중력_토공_2.7 부대공(후곤)" xfId="11628"/>
    <cellStyle name="백_02-배수공_반중력_토공_보령깨기집계" xfId="11629"/>
    <cellStyle name="백_02-배수공_반중력_토공_보령깨기집계_1.7 부대공" xfId="11630"/>
    <cellStyle name="백_02-배수공_반중력_토공_보령깨기집계_2.7 부대공(금산)" xfId="11631"/>
    <cellStyle name="백_02-배수공_반중력_토공_보령깨기집계_2.7 부대공(후곤)" xfId="11632"/>
    <cellStyle name="백_02-배수공_반중력_토공_정부장님토적" xfId="11633"/>
    <cellStyle name="백_02-배수공_반중력_토공_정부장님토적_1.7 부대공" xfId="11634"/>
    <cellStyle name="백_02-배수공_반중력_토공_정부장님토적_2.7 부대공(금산)" xfId="11635"/>
    <cellStyle name="백_02-배수공_반중력_토공_정부장님토적_2.7 부대공(후곤)" xfId="11636"/>
    <cellStyle name="백_02-배수공_반중력_토공_토적표" xfId="11637"/>
    <cellStyle name="백_02-배수공_반중력_토공_토적표_1.7 부대공" xfId="11638"/>
    <cellStyle name="백_02-배수공_반중력_토공_토적표_2.7 부대공(금산)" xfId="11639"/>
    <cellStyle name="백_02-배수공_반중력_토공_토적표_2.7 부대공(후곤)" xfId="11640"/>
    <cellStyle name="백_02-배수공_토공" xfId="11641"/>
    <cellStyle name="백_02-배수공_토공_1.7 부대공" xfId="11642"/>
    <cellStyle name="백_02-배수공_토공_2.0토공3" xfId="11643"/>
    <cellStyle name="백_02-배수공_토공_2.0토공3_1.7 부대공" xfId="11644"/>
    <cellStyle name="백_02-배수공_토공_2.0토공3_2.7 부대공(금산)" xfId="11645"/>
    <cellStyle name="백_02-배수공_토공_2.0토공3_2.7 부대공(후곤)" xfId="11646"/>
    <cellStyle name="백_02-배수공_토공_2.7 부대공(금산)" xfId="11647"/>
    <cellStyle name="백_02-배수공_토공_2.7 부대공(후곤)" xfId="11648"/>
    <cellStyle name="백_02-배수공_토공_보령깨기집계" xfId="11649"/>
    <cellStyle name="백_02-배수공_토공_보령깨기집계_1.7 부대공" xfId="11650"/>
    <cellStyle name="백_02-배수공_토공_보령깨기집계_2.7 부대공(금산)" xfId="11651"/>
    <cellStyle name="백_02-배수공_토공_보령깨기집계_2.7 부대공(후곤)" xfId="11652"/>
    <cellStyle name="백_02-배수공_토공_정부장님토적" xfId="11653"/>
    <cellStyle name="백_02-배수공_토공_정부장님토적_1.7 부대공" xfId="11654"/>
    <cellStyle name="백_02-배수공_토공_정부장님토적_2.7 부대공(금산)" xfId="11655"/>
    <cellStyle name="백_02-배수공_토공_정부장님토적_2.7 부대공(후곤)" xfId="11656"/>
    <cellStyle name="백_02-배수공_토공_토적표" xfId="11657"/>
    <cellStyle name="백_02-배수공_토공_토적표_1.7 부대공" xfId="11658"/>
    <cellStyle name="백_02-배수공_토공_토적표_2.7 부대공(금산)" xfId="11659"/>
    <cellStyle name="백_02-배수공_토공_토적표_2.7 부대공(후곤)" xfId="11660"/>
    <cellStyle name="백_03(1).맨홀(0808)" xfId="11661"/>
    <cellStyle name="백_03.맨홀(0808)" xfId="11662"/>
    <cellStyle name="백_03-경계석(이가팔~고모)" xfId="11663"/>
    <cellStyle name="백_04-3.B-LINE" xfId="11664"/>
    <cellStyle name="백_04-3.B-LINE_2.0 토공(물치)" xfId="11665"/>
    <cellStyle name="백_04-3.B-LINE_2.0 토공(장산)" xfId="11666"/>
    <cellStyle name="백_04-3.B-LINE_4부대공" xfId="11667"/>
    <cellStyle name="백_04-3.B-LINE_연결관토공" xfId="11668"/>
    <cellStyle name="백_04-3.B-LINE_우수받이-연결관" xfId="46702"/>
    <cellStyle name="백_04-포장공_02-배수공" xfId="11669"/>
    <cellStyle name="백_04-포장공_02-배수공_1.7 부대공" xfId="11670"/>
    <cellStyle name="백_04-포장공_02-배수공_2.01토공" xfId="11671"/>
    <cellStyle name="백_04-포장공_02-배수공_2.01토공_2.03횡배수관공" xfId="11672"/>
    <cellStyle name="백_04-포장공_02-배수공_2.01토공_2.05종배수관공" xfId="11673"/>
    <cellStyle name="백_04-포장공_02-배수공_2.7 부대공(금산)" xfId="11674"/>
    <cellStyle name="백_04-포장공_02-배수공_2.7 부대공(후곤)" xfId="11675"/>
    <cellStyle name="백_04-포장공_02-배수공_4부대공" xfId="11676"/>
    <cellStyle name="백_04-포장공_02-배수공_토공" xfId="11677"/>
    <cellStyle name="백_04-포장공_02-배수공_토공_1.7 부대공" xfId="11678"/>
    <cellStyle name="백_04-포장공_02-배수공_토공_2.0토공3" xfId="11679"/>
    <cellStyle name="백_04-포장공_02-배수공_토공_2.0토공3_1.7 부대공" xfId="11680"/>
    <cellStyle name="백_04-포장공_02-배수공_토공_2.0토공3_2.7 부대공(금산)" xfId="11681"/>
    <cellStyle name="백_04-포장공_02-배수공_토공_2.0토공3_2.7 부대공(후곤)" xfId="11682"/>
    <cellStyle name="백_04-포장공_02-배수공_토공_2.7 부대공(금산)" xfId="11683"/>
    <cellStyle name="백_04-포장공_02-배수공_토공_2.7 부대공(후곤)" xfId="11684"/>
    <cellStyle name="백_04-포장공_02-배수공_토공_보령깨기집계" xfId="11685"/>
    <cellStyle name="백_04-포장공_02-배수공_토공_보령깨기집계_1.7 부대공" xfId="11686"/>
    <cellStyle name="백_04-포장공_02-배수공_토공_보령깨기집계_2.7 부대공(금산)" xfId="11687"/>
    <cellStyle name="백_04-포장공_02-배수공_토공_보령깨기집계_2.7 부대공(후곤)" xfId="11688"/>
    <cellStyle name="백_04-포장공_02-배수공_토공_정부장님토적" xfId="11689"/>
    <cellStyle name="백_04-포장공_02-배수공_토공_정부장님토적_1.7 부대공" xfId="11690"/>
    <cellStyle name="백_04-포장공_02-배수공_토공_정부장님토적_2.7 부대공(금산)" xfId="11691"/>
    <cellStyle name="백_04-포장공_02-배수공_토공_정부장님토적_2.7 부대공(후곤)" xfId="11692"/>
    <cellStyle name="백_04-포장공_02-배수공_토공_토적표" xfId="11693"/>
    <cellStyle name="백_04-포장공_02-배수공_토공_토적표_1.7 부대공" xfId="11694"/>
    <cellStyle name="백_04-포장공_02-배수공_토공_토적표_2.7 부대공(금산)" xfId="11695"/>
    <cellStyle name="백_04-포장공_02-배수공_토공_토적표_2.7 부대공(후곤)" xfId="11696"/>
    <cellStyle name="백_05.구내배관토공" xfId="11697"/>
    <cellStyle name="백_06.부대공(1공구-야간)" xfId="46703"/>
    <cellStyle name="백_06-부대공_02-배수공" xfId="11698"/>
    <cellStyle name="백_06-부대공_02-배수공_1.7 부대공" xfId="11699"/>
    <cellStyle name="백_06-부대공_02-배수공_2.01토공" xfId="11700"/>
    <cellStyle name="백_06-부대공_02-배수공_2.01토공_2.03횡배수관공" xfId="11701"/>
    <cellStyle name="백_06-부대공_02-배수공_2.01토공_2.05종배수관공" xfId="11702"/>
    <cellStyle name="백_06-부대공_02-배수공_2.7 부대공(금산)" xfId="11703"/>
    <cellStyle name="백_06-부대공_02-배수공_2.7 부대공(후곤)" xfId="11704"/>
    <cellStyle name="백_06-부대공_02-배수공_4부대공" xfId="11705"/>
    <cellStyle name="백_06-부대공_02-배수공_토공" xfId="11706"/>
    <cellStyle name="백_06-부대공_02-배수공_토공_1.7 부대공" xfId="11707"/>
    <cellStyle name="백_06-부대공_02-배수공_토공_2.0토공3" xfId="11708"/>
    <cellStyle name="백_06-부대공_02-배수공_토공_2.0토공3_1.7 부대공" xfId="11709"/>
    <cellStyle name="백_06-부대공_02-배수공_토공_2.0토공3_2.7 부대공(금산)" xfId="11710"/>
    <cellStyle name="백_06-부대공_02-배수공_토공_2.0토공3_2.7 부대공(후곤)" xfId="11711"/>
    <cellStyle name="백_06-부대공_02-배수공_토공_2.7 부대공(금산)" xfId="11712"/>
    <cellStyle name="백_06-부대공_02-배수공_토공_2.7 부대공(후곤)" xfId="11713"/>
    <cellStyle name="백_06-부대공_02-배수공_토공_보령깨기집계" xfId="11714"/>
    <cellStyle name="백_06-부대공_02-배수공_토공_보령깨기집계_1.7 부대공" xfId="11715"/>
    <cellStyle name="백_06-부대공_02-배수공_토공_보령깨기집계_2.7 부대공(금산)" xfId="11716"/>
    <cellStyle name="백_06-부대공_02-배수공_토공_보령깨기집계_2.7 부대공(후곤)" xfId="11717"/>
    <cellStyle name="백_06-부대공_02-배수공_토공_정부장님토적" xfId="11718"/>
    <cellStyle name="백_06-부대공_02-배수공_토공_정부장님토적_1.7 부대공" xfId="11719"/>
    <cellStyle name="백_06-부대공_02-배수공_토공_정부장님토적_2.7 부대공(금산)" xfId="11720"/>
    <cellStyle name="백_06-부대공_02-배수공_토공_정부장님토적_2.7 부대공(후곤)" xfId="11721"/>
    <cellStyle name="백_06-부대공_02-배수공_토공_토적표" xfId="11722"/>
    <cellStyle name="백_06-부대공_02-배수공_토공_토적표_1.7 부대공" xfId="11723"/>
    <cellStyle name="백_06-부대공_02-배수공_토공_토적표_2.7 부대공(금산)" xfId="11724"/>
    <cellStyle name="백_06-부대공_02-배수공_토공_토적표_2.7 부대공(후곤)" xfId="11725"/>
    <cellStyle name="백_09.PC BOX공" xfId="11726"/>
    <cellStyle name="백_1. 토공" xfId="11727"/>
    <cellStyle name="백_1.0 토공(우성Line)" xfId="11728"/>
    <cellStyle name="백_1.0주요자재집계표" xfId="11729"/>
    <cellStyle name="백_1.관로토공 " xfId="11730"/>
    <cellStyle name="백_1.관로토공  2" xfId="11731"/>
    <cellStyle name="백_1.관로토공 _4.포장공(전체)" xfId="11732"/>
    <cellStyle name="백_1.관로토공 _dt1" xfId="11733"/>
    <cellStyle name="백_1.관로토공 _포장수량산출" xfId="11734"/>
    <cellStyle name="백_1.자재집계표(화금)" xfId="11735"/>
    <cellStyle name="백_1.착수정(0416)" xfId="11736"/>
    <cellStyle name="백_1.착수정(0416)_4.0 구조물공" xfId="11737"/>
    <cellStyle name="백_1.착수정(0416)_4.0 구조물공(갈천)" xfId="11738"/>
    <cellStyle name="백_1.착수정(0416)_q" xfId="11739"/>
    <cellStyle name="백_1.착수정(0416)_구조물공" xfId="11740"/>
    <cellStyle name="백_1.착수정(0416)_밸브실" xfId="11741"/>
    <cellStyle name="백_1.착수정(0419)" xfId="11742"/>
    <cellStyle name="백_1.처리장토공(0705)" xfId="11743"/>
    <cellStyle name="백_1.토공" xfId="11744"/>
    <cellStyle name="백_1.토공(0724)" xfId="11745"/>
    <cellStyle name="백_1.토공(C)" xfId="11746"/>
    <cellStyle name="백_1.토공(D)" xfId="11747"/>
    <cellStyle name="백_2.0 오수구조물공(실옥)" xfId="11748"/>
    <cellStyle name="백_2.0 오수구조물공(실옥)_06.부대공(1공구-야간)" xfId="46704"/>
    <cellStyle name="백_2.0 오수구조물공(실옥)_부대공" xfId="46705"/>
    <cellStyle name="백_2.0 오수구조물공(실옥)_하수처리시설(황간)" xfId="11749"/>
    <cellStyle name="백_2.0 토공(물치)" xfId="11750"/>
    <cellStyle name="백_2.0 토공(장산)" xfId="11751"/>
    <cellStyle name="백_2.1호원형맨홀토공" xfId="11752"/>
    <cellStyle name="백_2.구조물공" xfId="11753"/>
    <cellStyle name="백_2.구조물공_006_부대공(1BL)2" xfId="11754"/>
    <cellStyle name="백_2.배수공" xfId="11755"/>
    <cellStyle name="백_2.배수공_1.토공(C)" xfId="11756"/>
    <cellStyle name="백_2.배수공_1.토공(D)" xfId="11757"/>
    <cellStyle name="백_2.토공" xfId="11758"/>
    <cellStyle name="백_2.토공_04-3.B-LINE" xfId="11759"/>
    <cellStyle name="백_2.토공_04-3.B-LINE_2.0 토공(물치)" xfId="11760"/>
    <cellStyle name="백_2.토공_04-3.B-LINE_2.0 토공(장산)" xfId="11761"/>
    <cellStyle name="백_2.토공_04-3.B-LINE_4부대공" xfId="11762"/>
    <cellStyle name="백_2.토공_04-3.B-LINE_연결관토공" xfId="11763"/>
    <cellStyle name="백_2.토공_04-3.B-LINE_우수받이-연결관" xfId="46706"/>
    <cellStyle name="백_2.토공_1.토공(C)" xfId="11764"/>
    <cellStyle name="백_2.토공_1.토공(D)" xfId="11765"/>
    <cellStyle name="백_2.토공_2.0 토공(물치)" xfId="11766"/>
    <cellStyle name="백_2.토공_2.0 토공(장산)" xfId="11767"/>
    <cellStyle name="백_2.토공_4.하수공" xfId="11768"/>
    <cellStyle name="백_2.토공_4.하수공_04-3.B-LINE" xfId="11769"/>
    <cellStyle name="백_2.토공_4.하수공_04-3.B-LINE_2.0 토공(물치)" xfId="11770"/>
    <cellStyle name="백_2.토공_4.하수공_04-3.B-LINE_2.0 토공(장산)" xfId="11771"/>
    <cellStyle name="백_2.토공_4.하수공_04-3.B-LINE_4부대공" xfId="11772"/>
    <cellStyle name="백_2.토공_4.하수공_04-3.B-LINE_연결관토공" xfId="11773"/>
    <cellStyle name="백_2.토공_4.하수공_04-3.B-LINE_우수받이-연결관" xfId="46707"/>
    <cellStyle name="백_2.토공_4.하수공_1.토공(C)" xfId="11774"/>
    <cellStyle name="백_2.토공_4.하수공_1.토공(D)" xfId="11775"/>
    <cellStyle name="백_2.토공_4.하수공_2.0 토공(물치)" xfId="11776"/>
    <cellStyle name="백_2.토공_4.하수공_2.0 토공(장산)" xfId="11777"/>
    <cellStyle name="백_2.토공_4.하수공_4부대공" xfId="11778"/>
    <cellStyle name="백_2.토공_4.하수공_연결관토공" xfId="11779"/>
    <cellStyle name="백_2.토공_4.하수공_우수받이-연결관" xfId="46708"/>
    <cellStyle name="백_2.토공_4부대공" xfId="11780"/>
    <cellStyle name="백_2.토공_연결관토공" xfId="11781"/>
    <cellStyle name="백_2.토공_우수받이-연결관" xfId="46709"/>
    <cellStyle name="백_3. 신광R~숭의R(배수공)" xfId="11782"/>
    <cellStyle name="백_3. 신광R~숭의R(배수공)_1. 토공" xfId="11783"/>
    <cellStyle name="백_3. 우수공수량산출서목차및간지" xfId="11784"/>
    <cellStyle name="백_3.구내배관공" xfId="11785"/>
    <cellStyle name="백_3.포장공" xfId="11786"/>
    <cellStyle name="백_3.포장공_04-3.B-LINE" xfId="11787"/>
    <cellStyle name="백_3.포장공_04-3.B-LINE_2.0 토공(물치)" xfId="11788"/>
    <cellStyle name="백_3.포장공_04-3.B-LINE_2.0 토공(장산)" xfId="11789"/>
    <cellStyle name="백_3.포장공_04-3.B-LINE_4부대공" xfId="11790"/>
    <cellStyle name="백_3.포장공_04-3.B-LINE_연결관토공" xfId="11791"/>
    <cellStyle name="백_3.포장공_04-3.B-LINE_우수받이-연결관" xfId="46710"/>
    <cellStyle name="백_3.포장공_1.토공(C)" xfId="11792"/>
    <cellStyle name="백_3.포장공_1.토공(D)" xfId="11793"/>
    <cellStyle name="백_3.포장공_2.0 토공(물치)" xfId="11794"/>
    <cellStyle name="백_3.포장공_2.0 토공(장산)" xfId="11795"/>
    <cellStyle name="백_3.포장공_4.하수공" xfId="11796"/>
    <cellStyle name="백_3.포장공_4.하수공_04-3.B-LINE" xfId="11797"/>
    <cellStyle name="백_3.포장공_4.하수공_04-3.B-LINE_2.0 토공(물치)" xfId="11798"/>
    <cellStyle name="백_3.포장공_4.하수공_04-3.B-LINE_2.0 토공(장산)" xfId="11799"/>
    <cellStyle name="백_3.포장공_4.하수공_04-3.B-LINE_4부대공" xfId="11800"/>
    <cellStyle name="백_3.포장공_4.하수공_04-3.B-LINE_연결관토공" xfId="11801"/>
    <cellStyle name="백_3.포장공_4.하수공_04-3.B-LINE_우수받이-연결관" xfId="46711"/>
    <cellStyle name="백_3.포장공_4.하수공_1.토공(C)" xfId="11802"/>
    <cellStyle name="백_3.포장공_4.하수공_1.토공(D)" xfId="11803"/>
    <cellStyle name="백_3.포장공_4.하수공_2.0 토공(물치)" xfId="11804"/>
    <cellStyle name="백_3.포장공_4.하수공_2.0 토공(장산)" xfId="11805"/>
    <cellStyle name="백_3.포장공_4.하수공_4부대공" xfId="11806"/>
    <cellStyle name="백_3.포장공_4.하수공_연결관토공" xfId="11807"/>
    <cellStyle name="백_3.포장공_4.하수공_우수받이-연결관" xfId="46712"/>
    <cellStyle name="백_3.포장공_4부대공" xfId="11808"/>
    <cellStyle name="백_3.포장공_연결관토공" xfId="11809"/>
    <cellStyle name="백_3.포장공_우수받이-연결관" xfId="46713"/>
    <cellStyle name="백_4. 오존접촉지" xfId="11810"/>
    <cellStyle name="백_4. 오존접촉지_4.0 구조물공" xfId="11811"/>
    <cellStyle name="백_4. 오존접촉지_4.0 구조물공(갈천)" xfId="11812"/>
    <cellStyle name="백_4. 오존접촉지_q" xfId="11813"/>
    <cellStyle name="백_4. 오존접촉지_구조물공" xfId="11814"/>
    <cellStyle name="백_4. 오존접촉지_구체 (version 2-1)-모" xfId="11815"/>
    <cellStyle name="백_4. 오존접촉지_구체 (version 2-1)-모_4.0 구조물공" xfId="11816"/>
    <cellStyle name="백_4. 오존접촉지_구체 (version 2-1)-모_4.0 구조물공(갈천)" xfId="11817"/>
    <cellStyle name="백_4. 오존접촉지_구체 (version 2-1)-모_q" xfId="11818"/>
    <cellStyle name="백_4. 오존접촉지_구체 (version 2-1)-모_구조물공" xfId="11819"/>
    <cellStyle name="백_4. 오존접촉지_구체 (version 2-1)-모_밸브실" xfId="11820"/>
    <cellStyle name="백_4. 오존접촉지_밸브실" xfId="11821"/>
    <cellStyle name="백_4.0 구조물공" xfId="11822"/>
    <cellStyle name="백_4.0 구조물공(갈천)" xfId="11823"/>
    <cellStyle name="백_4.0_부대공" xfId="11824"/>
    <cellStyle name="백_4.구조물공(KA-1-1)" xfId="11825"/>
    <cellStyle name="백_4.부대공" xfId="11826"/>
    <cellStyle name="백_4.부대공_0.주요자재및 총괄집계표" xfId="11827"/>
    <cellStyle name="백_4.부대공_0.주요자재및 총괄집계표5" xfId="11828"/>
    <cellStyle name="백_4.부대공_04-3.B-LINE" xfId="11829"/>
    <cellStyle name="백_4.부대공_04-3.B-LINE_2.0 토공(물치)" xfId="11830"/>
    <cellStyle name="백_4.부대공_04-3.B-LINE_2.0 토공(장산)" xfId="11831"/>
    <cellStyle name="백_4.부대공_04-3.B-LINE_4부대공" xfId="11832"/>
    <cellStyle name="백_4.부대공_04-3.B-LINE_연결관토공" xfId="11833"/>
    <cellStyle name="백_4.부대공_04-3.B-LINE_우수받이-연결관" xfId="46714"/>
    <cellStyle name="백_4.부대공_05.구내배관토공" xfId="11834"/>
    <cellStyle name="백_4.부대공_06.부대공(1공구-야간)" xfId="46715"/>
    <cellStyle name="백_4.부대공_1" xfId="11835"/>
    <cellStyle name="백_4.부대공_1.관로토공 " xfId="11836"/>
    <cellStyle name="백_4.부대공_1.관로토공  2" xfId="11837"/>
    <cellStyle name="백_4.부대공_1.관로토공 _4.포장공(전체)" xfId="11838"/>
    <cellStyle name="백_4.부대공_1.관로토공 _dt1" xfId="11839"/>
    <cellStyle name="백_4.부대공_1.관로토공 _포장수량산출" xfId="11840"/>
    <cellStyle name="백_4.부대공_1.착수정(0416)" xfId="11841"/>
    <cellStyle name="백_4.부대공_1.착수정(0416)_4.0 구조물공" xfId="11842"/>
    <cellStyle name="백_4.부대공_1.착수정(0416)_4.0 구조물공(갈천)" xfId="11843"/>
    <cellStyle name="백_4.부대공_1.착수정(0416)_q" xfId="11844"/>
    <cellStyle name="백_4.부대공_1.착수정(0416)_구조물공" xfId="11845"/>
    <cellStyle name="백_4.부대공_1.착수정(0416)_밸브실" xfId="11846"/>
    <cellStyle name="백_4.부대공_1.착수정(0419)" xfId="11847"/>
    <cellStyle name="백_4.부대공_1.처리장토공(0705)" xfId="11848"/>
    <cellStyle name="백_4.부대공_1.토공" xfId="11849"/>
    <cellStyle name="백_4.부대공_1.토공(0724)" xfId="11850"/>
    <cellStyle name="백_4.부대공_1.토공(C)" xfId="11851"/>
    <cellStyle name="백_4.부대공_1.토공(D)" xfId="11852"/>
    <cellStyle name="백_4.부대공_1_1.토공(C)" xfId="11853"/>
    <cellStyle name="백_4.부대공_1_1.토공(D)" xfId="11854"/>
    <cellStyle name="백_4.부대공_2.0 오수구조물공(실옥)" xfId="11855"/>
    <cellStyle name="백_4.부대공_2.0 오수구조물공(실옥)_06.부대공(1공구-야간)" xfId="46716"/>
    <cellStyle name="백_4.부대공_2.0 오수구조물공(실옥)_부대공" xfId="46717"/>
    <cellStyle name="백_4.부대공_2.0 오수구조물공(실옥)_하수처리시설(황간)" xfId="11856"/>
    <cellStyle name="백_4.부대공_2.0 토공(물치)" xfId="11857"/>
    <cellStyle name="백_4.부대공_2.0 토공(장산)" xfId="11858"/>
    <cellStyle name="백_4.부대공_2.1호원형맨홀토공" xfId="11859"/>
    <cellStyle name="백_4.부대공_2.토공" xfId="11860"/>
    <cellStyle name="백_4.부대공_2.토공_04-3.B-LINE" xfId="11861"/>
    <cellStyle name="백_4.부대공_2.토공_04-3.B-LINE_2.0 토공(물치)" xfId="11862"/>
    <cellStyle name="백_4.부대공_2.토공_04-3.B-LINE_2.0 토공(장산)" xfId="11863"/>
    <cellStyle name="백_4.부대공_2.토공_04-3.B-LINE_4부대공" xfId="11864"/>
    <cellStyle name="백_4.부대공_2.토공_04-3.B-LINE_연결관토공" xfId="11865"/>
    <cellStyle name="백_4.부대공_2.토공_04-3.B-LINE_우수받이-연결관" xfId="46718"/>
    <cellStyle name="백_4.부대공_2.토공_1.토공(C)" xfId="11866"/>
    <cellStyle name="백_4.부대공_2.토공_1.토공(D)" xfId="11867"/>
    <cellStyle name="백_4.부대공_2.토공_2.0 토공(물치)" xfId="11868"/>
    <cellStyle name="백_4.부대공_2.토공_2.0 토공(장산)" xfId="11869"/>
    <cellStyle name="백_4.부대공_2.토공_4.하수공" xfId="11870"/>
    <cellStyle name="백_4.부대공_2.토공_4.하수공_04-3.B-LINE" xfId="11871"/>
    <cellStyle name="백_4.부대공_2.토공_4.하수공_04-3.B-LINE_2.0 토공(물치)" xfId="11872"/>
    <cellStyle name="백_4.부대공_2.토공_4.하수공_04-3.B-LINE_2.0 토공(장산)" xfId="11873"/>
    <cellStyle name="백_4.부대공_2.토공_4.하수공_04-3.B-LINE_4부대공" xfId="11874"/>
    <cellStyle name="백_4.부대공_2.토공_4.하수공_04-3.B-LINE_연결관토공" xfId="11875"/>
    <cellStyle name="백_4.부대공_2.토공_4.하수공_04-3.B-LINE_우수받이-연결관" xfId="46719"/>
    <cellStyle name="백_4.부대공_2.토공_4.하수공_1.토공(C)" xfId="11876"/>
    <cellStyle name="백_4.부대공_2.토공_4.하수공_1.토공(D)" xfId="11877"/>
    <cellStyle name="백_4.부대공_2.토공_4.하수공_2.0 토공(물치)" xfId="11878"/>
    <cellStyle name="백_4.부대공_2.토공_4.하수공_2.0 토공(장산)" xfId="11879"/>
    <cellStyle name="백_4.부대공_2.토공_4.하수공_4부대공" xfId="11880"/>
    <cellStyle name="백_4.부대공_2.토공_4.하수공_연결관토공" xfId="11881"/>
    <cellStyle name="백_4.부대공_2.토공_4.하수공_우수받이-연결관" xfId="46720"/>
    <cellStyle name="백_4.부대공_2.토공_4부대공" xfId="11882"/>
    <cellStyle name="백_4.부대공_2.토공_연결관토공" xfId="11883"/>
    <cellStyle name="백_4.부대공_2.토공_우수받이-연결관" xfId="46721"/>
    <cellStyle name="백_4.부대공_3.구내배관공" xfId="11884"/>
    <cellStyle name="백_4.부대공_3.포장공" xfId="11885"/>
    <cellStyle name="백_4.부대공_3.포장공_04-3.B-LINE" xfId="11886"/>
    <cellStyle name="백_4.부대공_3.포장공_04-3.B-LINE_2.0 토공(물치)" xfId="11887"/>
    <cellStyle name="백_4.부대공_3.포장공_04-3.B-LINE_2.0 토공(장산)" xfId="11888"/>
    <cellStyle name="백_4.부대공_3.포장공_04-3.B-LINE_4부대공" xfId="11889"/>
    <cellStyle name="백_4.부대공_3.포장공_04-3.B-LINE_연결관토공" xfId="11890"/>
    <cellStyle name="백_4.부대공_3.포장공_04-3.B-LINE_우수받이-연결관" xfId="46722"/>
    <cellStyle name="백_4.부대공_3.포장공_1.토공(C)" xfId="11891"/>
    <cellStyle name="백_4.부대공_3.포장공_1.토공(D)" xfId="11892"/>
    <cellStyle name="백_4.부대공_3.포장공_2.0 토공(물치)" xfId="11893"/>
    <cellStyle name="백_4.부대공_3.포장공_2.0 토공(장산)" xfId="11894"/>
    <cellStyle name="백_4.부대공_3.포장공_4.하수공" xfId="11895"/>
    <cellStyle name="백_4.부대공_3.포장공_4.하수공_04-3.B-LINE" xfId="11896"/>
    <cellStyle name="백_4.부대공_3.포장공_4.하수공_04-3.B-LINE_2.0 토공(물치)" xfId="11897"/>
    <cellStyle name="백_4.부대공_3.포장공_4.하수공_04-3.B-LINE_2.0 토공(장산)" xfId="11898"/>
    <cellStyle name="백_4.부대공_3.포장공_4.하수공_04-3.B-LINE_4부대공" xfId="11899"/>
    <cellStyle name="백_4.부대공_3.포장공_4.하수공_04-3.B-LINE_연결관토공" xfId="11900"/>
    <cellStyle name="백_4.부대공_3.포장공_4.하수공_04-3.B-LINE_우수받이-연결관" xfId="46723"/>
    <cellStyle name="백_4.부대공_3.포장공_4.하수공_1.토공(C)" xfId="11901"/>
    <cellStyle name="백_4.부대공_3.포장공_4.하수공_1.토공(D)" xfId="11902"/>
    <cellStyle name="백_4.부대공_3.포장공_4.하수공_2.0 토공(물치)" xfId="11903"/>
    <cellStyle name="백_4.부대공_3.포장공_4.하수공_2.0 토공(장산)" xfId="11904"/>
    <cellStyle name="백_4.부대공_3.포장공_4.하수공_4부대공" xfId="11905"/>
    <cellStyle name="백_4.부대공_3.포장공_4.하수공_연결관토공" xfId="11906"/>
    <cellStyle name="백_4.부대공_3.포장공_4.하수공_우수받이-연결관" xfId="46724"/>
    <cellStyle name="백_4.부대공_3.포장공_4부대공" xfId="11907"/>
    <cellStyle name="백_4.부대공_3.포장공_연결관토공" xfId="11908"/>
    <cellStyle name="백_4.부대공_3.포장공_우수받이-연결관" xfId="46725"/>
    <cellStyle name="백_4.부대공_4. 오존접촉지" xfId="11909"/>
    <cellStyle name="백_4.부대공_4. 오존접촉지_4.0 구조물공" xfId="11910"/>
    <cellStyle name="백_4.부대공_4. 오존접촉지_4.0 구조물공(갈천)" xfId="11911"/>
    <cellStyle name="백_4.부대공_4. 오존접촉지_q" xfId="11912"/>
    <cellStyle name="백_4.부대공_4. 오존접촉지_구조물공" xfId="11913"/>
    <cellStyle name="백_4.부대공_4. 오존접촉지_구체 (version 2-1)-모" xfId="11914"/>
    <cellStyle name="백_4.부대공_4. 오존접촉지_구체 (version 2-1)-모_4.0 구조물공" xfId="11915"/>
    <cellStyle name="백_4.부대공_4. 오존접촉지_구체 (version 2-1)-모_4.0 구조물공(갈천)" xfId="11916"/>
    <cellStyle name="백_4.부대공_4. 오존접촉지_구체 (version 2-1)-모_q" xfId="11917"/>
    <cellStyle name="백_4.부대공_4. 오존접촉지_구체 (version 2-1)-모_구조물공" xfId="11918"/>
    <cellStyle name="백_4.부대공_4. 오존접촉지_구체 (version 2-1)-모_밸브실" xfId="11919"/>
    <cellStyle name="백_4.부대공_4. 오존접촉지_밸브실" xfId="11920"/>
    <cellStyle name="백_4.부대공_4.0 구조물공" xfId="11921"/>
    <cellStyle name="백_4.부대공_4.0 구조물공(갈천)" xfId="11922"/>
    <cellStyle name="백_4.부대공_4.0_부대공" xfId="11923"/>
    <cellStyle name="백_4.부대공_4.부대공" xfId="11924"/>
    <cellStyle name="백_4.부대공_4.부대공_1.토공(C)" xfId="11925"/>
    <cellStyle name="백_4.부대공_4.부대공_1.토공(D)" xfId="11926"/>
    <cellStyle name="백_4.부대공_4배관공" xfId="11927"/>
    <cellStyle name="백_4.부대공_4배관공_0.주요자재및 총괄집계표" xfId="11928"/>
    <cellStyle name="백_4.부대공_4배관공_0.주요자재및 총괄집계표5" xfId="11929"/>
    <cellStyle name="백_4.부대공_4배관공_04-3.B-LINE" xfId="11930"/>
    <cellStyle name="백_4.부대공_4배관공_04-3.B-LINE_2.0 토공(물치)" xfId="11931"/>
    <cellStyle name="백_4.부대공_4배관공_04-3.B-LINE_2.0 토공(장산)" xfId="11932"/>
    <cellStyle name="백_4.부대공_4배관공_04-3.B-LINE_4부대공" xfId="11933"/>
    <cellStyle name="백_4.부대공_4배관공_04-3.B-LINE_산수말토공" xfId="11934"/>
    <cellStyle name="백_4.부대공_4배관공_04-3.B-LINE_연결관토공" xfId="11935"/>
    <cellStyle name="백_4.부대공_4배관공_04-3.B-LINE_오수1호맨홀 평균h산정표" xfId="11936"/>
    <cellStyle name="백_4.부대공_4배관공_04-3.B-LINE_우수받이-연결관" xfId="46726"/>
    <cellStyle name="백_4.부대공_4배관공_04-3.B-LINE_토공집계표" xfId="11937"/>
    <cellStyle name="백_4.부대공_4배관공_05.구내배관토공" xfId="11938"/>
    <cellStyle name="백_4.부대공_4배관공_06.부대공(1공구-야간)" xfId="46727"/>
    <cellStyle name="백_4.부대공_4배관공_1.관로토공 " xfId="11939"/>
    <cellStyle name="백_4.부대공_4배관공_1.관로토공  2" xfId="11940"/>
    <cellStyle name="백_4.부대공_4배관공_1.관로토공 _4.포장공(전체)" xfId="11941"/>
    <cellStyle name="백_4.부대공_4배관공_1.관로토공 _dt1" xfId="11942"/>
    <cellStyle name="백_4.부대공_4배관공_1.관로토공 _포장수량산출" xfId="11943"/>
    <cellStyle name="백_4.부대공_4배관공_1.착수정(0416)" xfId="11944"/>
    <cellStyle name="백_4.부대공_4배관공_1.착수정(0416)_4.0 구조물공" xfId="11945"/>
    <cellStyle name="백_4.부대공_4배관공_1.착수정(0416)_4.0 구조물공(갈천)" xfId="11946"/>
    <cellStyle name="백_4.부대공_4배관공_1.착수정(0416)_q" xfId="11947"/>
    <cellStyle name="백_4.부대공_4배관공_1.착수정(0416)_구조물공" xfId="11948"/>
    <cellStyle name="백_4.부대공_4배관공_1.착수정(0416)_밸브실" xfId="11949"/>
    <cellStyle name="백_4.부대공_4배관공_1.착수정(0419)" xfId="11950"/>
    <cellStyle name="백_4.부대공_4배관공_1.처리장토공(0705)" xfId="11951"/>
    <cellStyle name="백_4.부대공_4배관공_1.토공" xfId="11952"/>
    <cellStyle name="백_4.부대공_4배관공_1.토공(0724)" xfId="11953"/>
    <cellStyle name="백_4.부대공_4배관공_1.토공(C)" xfId="11954"/>
    <cellStyle name="백_4.부대공_4배관공_1.토공(D)" xfId="11955"/>
    <cellStyle name="백_4.부대공_4배관공_2.0 오수구조물공(실옥)" xfId="11956"/>
    <cellStyle name="백_4.부대공_4배관공_2.0 오수구조물공(실옥)_06.부대공(1공구-야간)" xfId="46728"/>
    <cellStyle name="백_4.부대공_4배관공_2.0 오수구조물공(실옥)_부대공" xfId="46729"/>
    <cellStyle name="백_4.부대공_4배관공_2.0 오수구조물공(실옥)_하수처리시설(황간)" xfId="11957"/>
    <cellStyle name="백_4.부대공_4배관공_2.0 토공(물치)" xfId="11958"/>
    <cellStyle name="백_4.부대공_4배관공_2.0 토공(장산)" xfId="11959"/>
    <cellStyle name="백_4.부대공_4배관공_2.1호원형맨홀토공" xfId="11960"/>
    <cellStyle name="백_4.부대공_4배관공_2.토공" xfId="11961"/>
    <cellStyle name="백_4.부대공_4배관공_2.토공_04-3.B-LINE" xfId="11962"/>
    <cellStyle name="백_4.부대공_4배관공_2.토공_04-3.B-LINE_2.0 토공(물치)" xfId="11963"/>
    <cellStyle name="백_4.부대공_4배관공_2.토공_04-3.B-LINE_2.0 토공(장산)" xfId="11964"/>
    <cellStyle name="백_4.부대공_4배관공_2.토공_04-3.B-LINE_4부대공" xfId="11965"/>
    <cellStyle name="백_4.부대공_4배관공_2.토공_04-3.B-LINE_연결관토공" xfId="11966"/>
    <cellStyle name="백_4.부대공_4배관공_2.토공_04-3.B-LINE_우수받이-연결관" xfId="46730"/>
    <cellStyle name="백_4.부대공_4배관공_2.토공_1.토공(C)" xfId="11967"/>
    <cellStyle name="백_4.부대공_4배관공_2.토공_1.토공(D)" xfId="11968"/>
    <cellStyle name="백_4.부대공_4배관공_2.토공_2.0 토공(물치)" xfId="11969"/>
    <cellStyle name="백_4.부대공_4배관공_2.토공_2.0 토공(장산)" xfId="11970"/>
    <cellStyle name="백_4.부대공_4배관공_2.토공_4.하수공" xfId="11971"/>
    <cellStyle name="백_4.부대공_4배관공_2.토공_4.하수공_04-3.B-LINE" xfId="11972"/>
    <cellStyle name="백_4.부대공_4배관공_2.토공_4.하수공_04-3.B-LINE_2.0 토공(물치)" xfId="11973"/>
    <cellStyle name="백_4.부대공_4배관공_2.토공_4.하수공_04-3.B-LINE_2.0 토공(장산)" xfId="11974"/>
    <cellStyle name="백_4.부대공_4배관공_2.토공_4.하수공_04-3.B-LINE_4부대공" xfId="11975"/>
    <cellStyle name="백_4.부대공_4배관공_2.토공_4.하수공_04-3.B-LINE_연결관토공" xfId="11976"/>
    <cellStyle name="백_4.부대공_4배관공_2.토공_4.하수공_04-3.B-LINE_우수받이-연결관" xfId="46731"/>
    <cellStyle name="백_4.부대공_4배관공_2.토공_4.하수공_1.토공(C)" xfId="11977"/>
    <cellStyle name="백_4.부대공_4배관공_2.토공_4.하수공_1.토공(D)" xfId="11978"/>
    <cellStyle name="백_4.부대공_4배관공_2.토공_4.하수공_2.0 토공(물치)" xfId="11979"/>
    <cellStyle name="백_4.부대공_4배관공_2.토공_4.하수공_2.0 토공(장산)" xfId="11980"/>
    <cellStyle name="백_4.부대공_4배관공_2.토공_4.하수공_4부대공" xfId="11981"/>
    <cellStyle name="백_4.부대공_4배관공_2.토공_4.하수공_연결관토공" xfId="11982"/>
    <cellStyle name="백_4.부대공_4배관공_2.토공_4.하수공_우수받이-연결관" xfId="46732"/>
    <cellStyle name="백_4.부대공_4배관공_2.토공_4부대공" xfId="11983"/>
    <cellStyle name="백_4.부대공_4배관공_2.토공_연결관토공" xfId="11984"/>
    <cellStyle name="백_4.부대공_4배관공_2.토공_우수받이-연결관" xfId="46733"/>
    <cellStyle name="백_4.부대공_4배관공_3.구내배관공" xfId="11985"/>
    <cellStyle name="백_4.부대공_4배관공_3.포장공" xfId="11986"/>
    <cellStyle name="백_4.부대공_4배관공_3.포장공_04-3.B-LINE" xfId="11987"/>
    <cellStyle name="백_4.부대공_4배관공_3.포장공_04-3.B-LINE_2.0 토공(물치)" xfId="11988"/>
    <cellStyle name="백_4.부대공_4배관공_3.포장공_04-3.B-LINE_2.0 토공(장산)" xfId="11989"/>
    <cellStyle name="백_4.부대공_4배관공_3.포장공_04-3.B-LINE_4부대공" xfId="11990"/>
    <cellStyle name="백_4.부대공_4배관공_3.포장공_04-3.B-LINE_연결관토공" xfId="11991"/>
    <cellStyle name="백_4.부대공_4배관공_3.포장공_04-3.B-LINE_우수받이-연결관" xfId="46734"/>
    <cellStyle name="백_4.부대공_4배관공_3.포장공_1.토공(C)" xfId="11992"/>
    <cellStyle name="백_4.부대공_4배관공_3.포장공_1.토공(D)" xfId="11993"/>
    <cellStyle name="백_4.부대공_4배관공_3.포장공_2.0 토공(물치)" xfId="11994"/>
    <cellStyle name="백_4.부대공_4배관공_3.포장공_2.0 토공(장산)" xfId="11995"/>
    <cellStyle name="백_4.부대공_4배관공_3.포장공_4.하수공" xfId="11996"/>
    <cellStyle name="백_4.부대공_4배관공_3.포장공_4.하수공_04-3.B-LINE" xfId="11997"/>
    <cellStyle name="백_4.부대공_4배관공_3.포장공_4.하수공_04-3.B-LINE_2.0 토공(물치)" xfId="11998"/>
    <cellStyle name="백_4.부대공_4배관공_3.포장공_4.하수공_04-3.B-LINE_2.0 토공(장산)" xfId="11999"/>
    <cellStyle name="백_4.부대공_4배관공_3.포장공_4.하수공_04-3.B-LINE_4부대공" xfId="12000"/>
    <cellStyle name="백_4.부대공_4배관공_3.포장공_4.하수공_04-3.B-LINE_연결관토공" xfId="12001"/>
    <cellStyle name="백_4.부대공_4배관공_3.포장공_4.하수공_04-3.B-LINE_우수받이-연결관" xfId="46735"/>
    <cellStyle name="백_4.부대공_4배관공_3.포장공_4.하수공_1.토공(C)" xfId="12002"/>
    <cellStyle name="백_4.부대공_4배관공_3.포장공_4.하수공_1.토공(D)" xfId="12003"/>
    <cellStyle name="백_4.부대공_4배관공_3.포장공_4.하수공_2.0 토공(물치)" xfId="12004"/>
    <cellStyle name="백_4.부대공_4배관공_3.포장공_4.하수공_2.0 토공(장산)" xfId="12005"/>
    <cellStyle name="백_4.부대공_4배관공_3.포장공_4.하수공_4부대공" xfId="12006"/>
    <cellStyle name="백_4.부대공_4배관공_3.포장공_4.하수공_연결관토공" xfId="12007"/>
    <cellStyle name="백_4.부대공_4배관공_3.포장공_4.하수공_우수받이-연결관" xfId="46736"/>
    <cellStyle name="백_4.부대공_4배관공_3.포장공_4부대공" xfId="12008"/>
    <cellStyle name="백_4.부대공_4배관공_3.포장공_연결관토공" xfId="12009"/>
    <cellStyle name="백_4.부대공_4배관공_3.포장공_우수받이-연결관" xfId="46737"/>
    <cellStyle name="백_4.부대공_4배관공_4. 오존접촉지" xfId="12010"/>
    <cellStyle name="백_4.부대공_4배관공_4. 오존접촉지_4.0 구조물공" xfId="12011"/>
    <cellStyle name="백_4.부대공_4배관공_4. 오존접촉지_4.0 구조물공(갈천)" xfId="12012"/>
    <cellStyle name="백_4.부대공_4배관공_4. 오존접촉지_q" xfId="12013"/>
    <cellStyle name="백_4.부대공_4배관공_4. 오존접촉지_구조물공" xfId="12014"/>
    <cellStyle name="백_4.부대공_4배관공_4. 오존접촉지_구체 (version 2-1)-모" xfId="12015"/>
    <cellStyle name="백_4.부대공_4배관공_4. 오존접촉지_구체 (version 2-1)-모_4.0 구조물공" xfId="12016"/>
    <cellStyle name="백_4.부대공_4배관공_4. 오존접촉지_구체 (version 2-1)-모_4.0 구조물공(갈천)" xfId="12017"/>
    <cellStyle name="백_4.부대공_4배관공_4. 오존접촉지_구체 (version 2-1)-모_q" xfId="12018"/>
    <cellStyle name="백_4.부대공_4배관공_4. 오존접촉지_구체 (version 2-1)-모_구조물공" xfId="12019"/>
    <cellStyle name="백_4.부대공_4배관공_4. 오존접촉지_구체 (version 2-1)-모_밸브실" xfId="12020"/>
    <cellStyle name="백_4.부대공_4배관공_4. 오존접촉지_밸브실" xfId="12021"/>
    <cellStyle name="백_4.부대공_4배관공_4.0 구조물공" xfId="12022"/>
    <cellStyle name="백_4.부대공_4배관공_4.0 구조물공(갈천)" xfId="12023"/>
    <cellStyle name="백_4.부대공_4배관공_4.0_부대공" xfId="12024"/>
    <cellStyle name="백_4.부대공_4배관공_4부대공" xfId="12025"/>
    <cellStyle name="백_4.부대공_4배관공_A2구조물공" xfId="12026"/>
    <cellStyle name="백_4.부대공_4배관공_A-LINE 구조물공" xfId="12027"/>
    <cellStyle name="백_4.부대공_4배관공_BⅠ.토공" xfId="12028"/>
    <cellStyle name="백_4.부대공_4배관공_q" xfId="12029"/>
    <cellStyle name="백_4.부대공_4배관공_계화관로토공" xfId="12030"/>
    <cellStyle name="백_4.부대공_4배관공_관로토공" xfId="12031"/>
    <cellStyle name="백_4.부대공_4배관공_관로토공(생극)-0624" xfId="12032"/>
    <cellStyle name="백_4.부대공_4배관공_구조물공" xfId="12033"/>
    <cellStyle name="백_4.부대공_4배관공_구체 (version 1)" xfId="12034"/>
    <cellStyle name="백_4.부대공_4배관공_구체 (version 1)_4.0 구조물공" xfId="12035"/>
    <cellStyle name="백_4.부대공_4배관공_구체 (version 1)_4.0 구조물공(갈천)" xfId="12036"/>
    <cellStyle name="백_4.부대공_4배관공_구체 (version 1)_q" xfId="12037"/>
    <cellStyle name="백_4.부대공_4배관공_구체 (version 1)_구조물공" xfId="12038"/>
    <cellStyle name="백_4.부대공_4배관공_구체 (version 1)_구체 (version 1)" xfId="12039"/>
    <cellStyle name="백_4.부대공_4배관공_구체 (version 1)_구체 (version 1)_4.0 구조물공" xfId="12040"/>
    <cellStyle name="백_4.부대공_4배관공_구체 (version 1)_구체 (version 1)_4.0 구조물공(갈천)" xfId="12041"/>
    <cellStyle name="백_4.부대공_4배관공_구체 (version 1)_구체 (version 1)_q" xfId="12042"/>
    <cellStyle name="백_4.부대공_4배관공_구체 (version 1)_구체 (version 1)_구조물공" xfId="12043"/>
    <cellStyle name="백_4.부대공_4배관공_구체 (version 1)_구체 (version 1)_구체이형관중량산출3" xfId="12044"/>
    <cellStyle name="백_4.부대공_4배관공_구체 (version 1)_구체 (version 1)_구체이형관중량산출3_4.0 구조물공" xfId="12045"/>
    <cellStyle name="백_4.부대공_4배관공_구체 (version 1)_구체 (version 1)_구체이형관중량산출3_4.0 구조물공(갈천)" xfId="12046"/>
    <cellStyle name="백_4.부대공_4배관공_구체 (version 1)_구체 (version 1)_구체이형관중량산출3_q" xfId="12047"/>
    <cellStyle name="백_4.부대공_4배관공_구체 (version 1)_구체 (version 1)_구체이형관중량산출3_구조물공" xfId="12048"/>
    <cellStyle name="백_4.부대공_4배관공_구체 (version 1)_구체 (version 1)_구체이형관중량산출3_밸브실" xfId="12049"/>
    <cellStyle name="백_4.부대공_4배관공_구체 (version 1)_구체 (version 1)_밸브실" xfId="12050"/>
    <cellStyle name="백_4.부대공_4배관공_구체 (version 1)_구체 (version 2-1)-모" xfId="12051"/>
    <cellStyle name="백_4.부대공_4배관공_구체 (version 1)_구체 (version 2-1)-모_4.0 구조물공" xfId="12052"/>
    <cellStyle name="백_4.부대공_4배관공_구체 (version 1)_구체 (version 2-1)-모_4.0 구조물공(갈천)" xfId="12053"/>
    <cellStyle name="백_4.부대공_4배관공_구체 (version 1)_구체 (version 2-1)-모_q" xfId="12054"/>
    <cellStyle name="백_4.부대공_4배관공_구체 (version 1)_구체 (version 2-1)-모_구조물공" xfId="12055"/>
    <cellStyle name="백_4.부대공_4배관공_구체 (version 1)_구체 (version 2-1)-모_밸브실" xfId="12056"/>
    <cellStyle name="백_4.부대공_4배관공_구체 (version 1)_밸브실" xfId="12057"/>
    <cellStyle name="백_4.부대공_4배관공_구체이형관중량산출3" xfId="12058"/>
    <cellStyle name="백_4.부대공_4배관공_구체이형관중량산출3_4.0 구조물공" xfId="12059"/>
    <cellStyle name="백_4.부대공_4배관공_구체이형관중량산출3_4.0 구조물공(갈천)" xfId="12060"/>
    <cellStyle name="백_4.부대공_4배관공_구체이형관중량산출3_q" xfId="12061"/>
    <cellStyle name="백_4.부대공_4배관공_구체이형관중량산출3_구조물공" xfId="12062"/>
    <cellStyle name="백_4.부대공_4배관공_구체이형관중량산출3_밸브실" xfId="12063"/>
    <cellStyle name="백_4.부대공_4배관공_돌망태수량" xfId="12064"/>
    <cellStyle name="백_4.부대공_4배관공_드레인 관로 토공" xfId="12065"/>
    <cellStyle name="백_4.부대공_4배관공_밸브실" xfId="12066"/>
    <cellStyle name="백_4.부대공_4배관공_부대공" xfId="46738"/>
    <cellStyle name="백_4.부대공_4배관공_연결관토공" xfId="12067"/>
    <cellStyle name="백_4.부대공_4배관공_우수받이-연결관" xfId="46739"/>
    <cellStyle name="백_4.부대공_4배관공_하수처리시설(황간)" xfId="12068"/>
    <cellStyle name="백_4.부대공_4부대공" xfId="12069"/>
    <cellStyle name="백_4.부대공_5부대시설공" xfId="12070"/>
    <cellStyle name="백_4.부대공_5부대시설공_0.주요자재및 총괄집계표" xfId="12071"/>
    <cellStyle name="백_4.부대공_5부대시설공_0.주요자재및 총괄집계표5" xfId="12072"/>
    <cellStyle name="백_4.부대공_5부대시설공_04-3.B-LINE" xfId="12073"/>
    <cellStyle name="백_4.부대공_5부대시설공_04-3.B-LINE_2.0 토공(물치)" xfId="12074"/>
    <cellStyle name="백_4.부대공_5부대시설공_04-3.B-LINE_2.0 토공(장산)" xfId="12075"/>
    <cellStyle name="백_4.부대공_5부대시설공_04-3.B-LINE_4부대공" xfId="12076"/>
    <cellStyle name="백_4.부대공_5부대시설공_04-3.B-LINE_연결관토공" xfId="12077"/>
    <cellStyle name="백_4.부대공_5부대시설공_04-3.B-LINE_우수받이-연결관" xfId="46740"/>
    <cellStyle name="백_4.부대공_5부대시설공_05.구내배관토공" xfId="12078"/>
    <cellStyle name="백_4.부대공_5부대시설공_06.부대공(1공구-야간)" xfId="46741"/>
    <cellStyle name="백_4.부대공_5부대시설공_1.관로토공 " xfId="12079"/>
    <cellStyle name="백_4.부대공_5부대시설공_1.관로토공  2" xfId="12080"/>
    <cellStyle name="백_4.부대공_5부대시설공_1.관로토공 _4.포장공(전체)" xfId="12081"/>
    <cellStyle name="백_4.부대공_5부대시설공_1.관로토공 _dt1" xfId="12082"/>
    <cellStyle name="백_4.부대공_5부대시설공_1.관로토공 _포장수량산출" xfId="12083"/>
    <cellStyle name="백_4.부대공_5부대시설공_1.착수정(0416)" xfId="12084"/>
    <cellStyle name="백_4.부대공_5부대시설공_1.착수정(0416)_4.0 구조물공" xfId="12085"/>
    <cellStyle name="백_4.부대공_5부대시설공_1.착수정(0416)_4.0 구조물공(갈천)" xfId="12086"/>
    <cellStyle name="백_4.부대공_5부대시설공_1.착수정(0416)_q" xfId="12087"/>
    <cellStyle name="백_4.부대공_5부대시설공_1.착수정(0416)_구조물공" xfId="12088"/>
    <cellStyle name="백_4.부대공_5부대시설공_1.착수정(0416)_밸브실" xfId="12089"/>
    <cellStyle name="백_4.부대공_5부대시설공_1.착수정(0419)" xfId="12090"/>
    <cellStyle name="백_4.부대공_5부대시설공_1.처리장토공(0705)" xfId="12091"/>
    <cellStyle name="백_4.부대공_5부대시설공_1.토공" xfId="12092"/>
    <cellStyle name="백_4.부대공_5부대시설공_1.토공(0724)" xfId="12093"/>
    <cellStyle name="백_4.부대공_5부대시설공_1.토공(C)" xfId="12094"/>
    <cellStyle name="백_4.부대공_5부대시설공_1.토공(D)" xfId="12095"/>
    <cellStyle name="백_4.부대공_5부대시설공_2.0 오수구조물공(실옥)" xfId="12096"/>
    <cellStyle name="백_4.부대공_5부대시설공_2.0 오수구조물공(실옥)_06.부대공(1공구-야간)" xfId="46742"/>
    <cellStyle name="백_4.부대공_5부대시설공_2.0 오수구조물공(실옥)_부대공" xfId="46743"/>
    <cellStyle name="백_4.부대공_5부대시설공_2.0 오수구조물공(실옥)_하수처리시설(황간)" xfId="12097"/>
    <cellStyle name="백_4.부대공_5부대시설공_2.0 토공(물치)" xfId="12098"/>
    <cellStyle name="백_4.부대공_5부대시설공_2.0 토공(장산)" xfId="12099"/>
    <cellStyle name="백_4.부대공_5부대시설공_2.1호원형맨홀토공" xfId="12100"/>
    <cellStyle name="백_4.부대공_5부대시설공_2.토공" xfId="12101"/>
    <cellStyle name="백_4.부대공_5부대시설공_2.토공_04-3.B-LINE" xfId="12102"/>
    <cellStyle name="백_4.부대공_5부대시설공_2.토공_04-3.B-LINE_2.0 토공(물치)" xfId="12103"/>
    <cellStyle name="백_4.부대공_5부대시설공_2.토공_04-3.B-LINE_2.0 토공(장산)" xfId="12104"/>
    <cellStyle name="백_4.부대공_5부대시설공_2.토공_04-3.B-LINE_4부대공" xfId="12105"/>
    <cellStyle name="백_4.부대공_5부대시설공_2.토공_04-3.B-LINE_연결관토공" xfId="12106"/>
    <cellStyle name="백_4.부대공_5부대시설공_2.토공_04-3.B-LINE_우수받이-연결관" xfId="46744"/>
    <cellStyle name="백_4.부대공_5부대시설공_2.토공_1.토공(C)" xfId="12107"/>
    <cellStyle name="백_4.부대공_5부대시설공_2.토공_1.토공(D)" xfId="12108"/>
    <cellStyle name="백_4.부대공_5부대시설공_2.토공_2.0 토공(물치)" xfId="12109"/>
    <cellStyle name="백_4.부대공_5부대시설공_2.토공_2.0 토공(장산)" xfId="12110"/>
    <cellStyle name="백_4.부대공_5부대시설공_2.토공_4.하수공" xfId="12111"/>
    <cellStyle name="백_4.부대공_5부대시설공_2.토공_4.하수공_04-3.B-LINE" xfId="12112"/>
    <cellStyle name="백_4.부대공_5부대시설공_2.토공_4.하수공_04-3.B-LINE_2.0 토공(물치)" xfId="12113"/>
    <cellStyle name="백_4.부대공_5부대시설공_2.토공_4.하수공_04-3.B-LINE_2.0 토공(장산)" xfId="12114"/>
    <cellStyle name="백_4.부대공_5부대시설공_2.토공_4.하수공_04-3.B-LINE_4부대공" xfId="12115"/>
    <cellStyle name="백_4.부대공_5부대시설공_2.토공_4.하수공_04-3.B-LINE_연결관토공" xfId="12116"/>
    <cellStyle name="백_4.부대공_5부대시설공_2.토공_4.하수공_04-3.B-LINE_우수받이-연결관" xfId="46745"/>
    <cellStyle name="백_4.부대공_5부대시설공_2.토공_4.하수공_1.토공(C)" xfId="12117"/>
    <cellStyle name="백_4.부대공_5부대시설공_2.토공_4.하수공_1.토공(D)" xfId="12118"/>
    <cellStyle name="백_4.부대공_5부대시설공_2.토공_4.하수공_2.0 토공(물치)" xfId="12119"/>
    <cellStyle name="백_4.부대공_5부대시설공_2.토공_4.하수공_2.0 토공(장산)" xfId="12120"/>
    <cellStyle name="백_4.부대공_5부대시설공_2.토공_4.하수공_4부대공" xfId="12121"/>
    <cellStyle name="백_4.부대공_5부대시설공_2.토공_4.하수공_연결관토공" xfId="12122"/>
    <cellStyle name="백_4.부대공_5부대시설공_2.토공_4.하수공_우수받이-연결관" xfId="46746"/>
    <cellStyle name="백_4.부대공_5부대시설공_2.토공_4부대공" xfId="12123"/>
    <cellStyle name="백_4.부대공_5부대시설공_2.토공_연결관토공" xfId="12124"/>
    <cellStyle name="백_4.부대공_5부대시설공_2.토공_우수받이-연결관" xfId="46747"/>
    <cellStyle name="백_4.부대공_5부대시설공_3.구내배관공" xfId="12125"/>
    <cellStyle name="백_4.부대공_5부대시설공_3.포장공" xfId="12126"/>
    <cellStyle name="백_4.부대공_5부대시설공_3.포장공_04-3.B-LINE" xfId="12127"/>
    <cellStyle name="백_4.부대공_5부대시설공_3.포장공_04-3.B-LINE_2.0 토공(물치)" xfId="12128"/>
    <cellStyle name="백_4.부대공_5부대시설공_3.포장공_04-3.B-LINE_2.0 토공(장산)" xfId="12129"/>
    <cellStyle name="백_4.부대공_5부대시설공_3.포장공_04-3.B-LINE_4부대공" xfId="12130"/>
    <cellStyle name="백_4.부대공_5부대시설공_3.포장공_04-3.B-LINE_연결관토공" xfId="12131"/>
    <cellStyle name="백_4.부대공_5부대시설공_3.포장공_04-3.B-LINE_우수받이-연결관" xfId="46748"/>
    <cellStyle name="백_4.부대공_5부대시설공_3.포장공_1.토공(C)" xfId="12132"/>
    <cellStyle name="백_4.부대공_5부대시설공_3.포장공_1.토공(D)" xfId="12133"/>
    <cellStyle name="백_4.부대공_5부대시설공_3.포장공_2.0 토공(물치)" xfId="12134"/>
    <cellStyle name="백_4.부대공_5부대시설공_3.포장공_2.0 토공(장산)" xfId="12135"/>
    <cellStyle name="백_4.부대공_5부대시설공_3.포장공_4.하수공" xfId="12136"/>
    <cellStyle name="백_4.부대공_5부대시설공_3.포장공_4.하수공_04-3.B-LINE" xfId="12137"/>
    <cellStyle name="백_4.부대공_5부대시설공_3.포장공_4.하수공_04-3.B-LINE_2.0 토공(물치)" xfId="12138"/>
    <cellStyle name="백_4.부대공_5부대시설공_3.포장공_4.하수공_04-3.B-LINE_2.0 토공(장산)" xfId="12139"/>
    <cellStyle name="백_4.부대공_5부대시설공_3.포장공_4.하수공_04-3.B-LINE_4부대공" xfId="12140"/>
    <cellStyle name="백_4.부대공_5부대시설공_3.포장공_4.하수공_04-3.B-LINE_연결관토공" xfId="12141"/>
    <cellStyle name="백_4.부대공_5부대시설공_3.포장공_4.하수공_04-3.B-LINE_우수받이-연결관" xfId="46749"/>
    <cellStyle name="백_4.부대공_5부대시설공_3.포장공_4.하수공_1.토공(C)" xfId="12142"/>
    <cellStyle name="백_4.부대공_5부대시설공_3.포장공_4.하수공_1.토공(D)" xfId="12143"/>
    <cellStyle name="백_4.부대공_5부대시설공_3.포장공_4.하수공_2.0 토공(물치)" xfId="12144"/>
    <cellStyle name="백_4.부대공_5부대시설공_3.포장공_4.하수공_2.0 토공(장산)" xfId="12145"/>
    <cellStyle name="백_4.부대공_5부대시설공_3.포장공_4.하수공_4부대공" xfId="12146"/>
    <cellStyle name="백_4.부대공_5부대시설공_3.포장공_4.하수공_연결관토공" xfId="12147"/>
    <cellStyle name="백_4.부대공_5부대시설공_3.포장공_4.하수공_우수받이-연결관" xfId="46750"/>
    <cellStyle name="백_4.부대공_5부대시설공_3.포장공_4부대공" xfId="12148"/>
    <cellStyle name="백_4.부대공_5부대시설공_3.포장공_연결관토공" xfId="12149"/>
    <cellStyle name="백_4.부대공_5부대시설공_3.포장공_우수받이-연결관" xfId="46751"/>
    <cellStyle name="백_4.부대공_5부대시설공_4. 오존접촉지" xfId="12150"/>
    <cellStyle name="백_4.부대공_5부대시설공_4. 오존접촉지_4.0 구조물공" xfId="12151"/>
    <cellStyle name="백_4.부대공_5부대시설공_4. 오존접촉지_4.0 구조물공(갈천)" xfId="12152"/>
    <cellStyle name="백_4.부대공_5부대시설공_4. 오존접촉지_q" xfId="12153"/>
    <cellStyle name="백_4.부대공_5부대시설공_4. 오존접촉지_구조물공" xfId="12154"/>
    <cellStyle name="백_4.부대공_5부대시설공_4. 오존접촉지_구체 (version 2-1)-모" xfId="12155"/>
    <cellStyle name="백_4.부대공_5부대시설공_4. 오존접촉지_구체 (version 2-1)-모_4.0 구조물공" xfId="12156"/>
    <cellStyle name="백_4.부대공_5부대시설공_4. 오존접촉지_구체 (version 2-1)-모_4.0 구조물공(갈천)" xfId="12157"/>
    <cellStyle name="백_4.부대공_5부대시설공_4. 오존접촉지_구체 (version 2-1)-모_q" xfId="12158"/>
    <cellStyle name="백_4.부대공_5부대시설공_4. 오존접촉지_구체 (version 2-1)-모_구조물공" xfId="12159"/>
    <cellStyle name="백_4.부대공_5부대시설공_4. 오존접촉지_구체 (version 2-1)-모_밸브실" xfId="12160"/>
    <cellStyle name="백_4.부대공_5부대시설공_4. 오존접촉지_밸브실" xfId="12161"/>
    <cellStyle name="백_4.부대공_5부대시설공_4.0 구조물공" xfId="12162"/>
    <cellStyle name="백_4.부대공_5부대시설공_4.0 구조물공(갈천)" xfId="12163"/>
    <cellStyle name="백_4.부대공_5부대시설공_4.0_부대공" xfId="12164"/>
    <cellStyle name="백_4.부대공_5부대시설공_4부대공" xfId="12165"/>
    <cellStyle name="백_4.부대공_5부대시설공_A2구조물공" xfId="12166"/>
    <cellStyle name="백_4.부대공_5부대시설공_A-LINE 구조물공" xfId="12167"/>
    <cellStyle name="백_4.부대공_5부대시설공_BⅠ.토공" xfId="12168"/>
    <cellStyle name="백_4.부대공_5부대시설공_q" xfId="12169"/>
    <cellStyle name="백_4.부대공_5부대시설공_계화관로토공" xfId="12170"/>
    <cellStyle name="백_4.부대공_5부대시설공_관로토공" xfId="12171"/>
    <cellStyle name="백_4.부대공_5부대시설공_관로토공(생극)-0624" xfId="12172"/>
    <cellStyle name="백_4.부대공_5부대시설공_구조물공" xfId="12173"/>
    <cellStyle name="백_4.부대공_5부대시설공_구체 (version 1)" xfId="12174"/>
    <cellStyle name="백_4.부대공_5부대시설공_구체 (version 1)_4.0 구조물공" xfId="12175"/>
    <cellStyle name="백_4.부대공_5부대시설공_구체 (version 1)_4.0 구조물공(갈천)" xfId="12176"/>
    <cellStyle name="백_4.부대공_5부대시설공_구체 (version 1)_q" xfId="12177"/>
    <cellStyle name="백_4.부대공_5부대시설공_구체 (version 1)_구조물공" xfId="12178"/>
    <cellStyle name="백_4.부대공_5부대시설공_구체 (version 1)_구체 (version 1)" xfId="12179"/>
    <cellStyle name="백_4.부대공_5부대시설공_구체 (version 1)_구체 (version 1)_4.0 구조물공" xfId="12180"/>
    <cellStyle name="백_4.부대공_5부대시설공_구체 (version 1)_구체 (version 1)_4.0 구조물공(갈천)" xfId="12181"/>
    <cellStyle name="백_4.부대공_5부대시설공_구체 (version 1)_구체 (version 1)_q" xfId="12182"/>
    <cellStyle name="백_4.부대공_5부대시설공_구체 (version 1)_구체 (version 1)_구조물공" xfId="12183"/>
    <cellStyle name="백_4.부대공_5부대시설공_구체 (version 1)_구체 (version 1)_구체이형관중량산출3" xfId="12184"/>
    <cellStyle name="백_4.부대공_5부대시설공_구체 (version 1)_구체 (version 1)_구체이형관중량산출3_4.0 구조물공" xfId="12185"/>
    <cellStyle name="백_4.부대공_5부대시설공_구체 (version 1)_구체 (version 1)_구체이형관중량산출3_4.0 구조물공(갈천)" xfId="12186"/>
    <cellStyle name="백_4.부대공_5부대시설공_구체 (version 1)_구체 (version 1)_구체이형관중량산출3_q" xfId="12187"/>
    <cellStyle name="백_4.부대공_5부대시설공_구체 (version 1)_구체 (version 1)_구체이형관중량산출3_구조물공" xfId="12188"/>
    <cellStyle name="백_4.부대공_5부대시설공_구체 (version 1)_구체 (version 1)_구체이형관중량산출3_밸브실" xfId="12189"/>
    <cellStyle name="백_4.부대공_5부대시설공_구체 (version 1)_구체 (version 1)_밸브실" xfId="12190"/>
    <cellStyle name="백_4.부대공_5부대시설공_구체 (version 1)_구체 (version 2-1)-모" xfId="12191"/>
    <cellStyle name="백_4.부대공_5부대시설공_구체 (version 1)_구체 (version 2-1)-모_4.0 구조물공" xfId="12192"/>
    <cellStyle name="백_4.부대공_5부대시설공_구체 (version 1)_구체 (version 2-1)-모_4.0 구조물공(갈천)" xfId="12193"/>
    <cellStyle name="백_4.부대공_5부대시설공_구체 (version 1)_구체 (version 2-1)-모_q" xfId="12194"/>
    <cellStyle name="백_4.부대공_5부대시설공_구체 (version 1)_구체 (version 2-1)-모_구조물공" xfId="12195"/>
    <cellStyle name="백_4.부대공_5부대시설공_구체 (version 1)_구체 (version 2-1)-모_밸브실" xfId="12196"/>
    <cellStyle name="백_4.부대공_5부대시설공_구체 (version 1)_밸브실" xfId="12197"/>
    <cellStyle name="백_4.부대공_5부대시설공_구체이형관중량산출3" xfId="12198"/>
    <cellStyle name="백_4.부대공_5부대시설공_구체이형관중량산출3_4.0 구조물공" xfId="12199"/>
    <cellStyle name="백_4.부대공_5부대시설공_구체이형관중량산출3_4.0 구조물공(갈천)" xfId="12200"/>
    <cellStyle name="백_4.부대공_5부대시설공_구체이형관중량산출3_q" xfId="12201"/>
    <cellStyle name="백_4.부대공_5부대시설공_구체이형관중량산출3_구조물공" xfId="12202"/>
    <cellStyle name="백_4.부대공_5부대시설공_구체이형관중량산출3_밸브실" xfId="12203"/>
    <cellStyle name="백_4.부대공_5부대시설공_돌망태수량" xfId="12204"/>
    <cellStyle name="백_4.부대공_5부대시설공_드레인 관로 토공" xfId="12205"/>
    <cellStyle name="백_4.부대공_5부대시설공_밸브실" xfId="12206"/>
    <cellStyle name="백_4.부대공_5부대시설공_부대공" xfId="46752"/>
    <cellStyle name="백_4.부대공_5부대시설공_연결관토공" xfId="12207"/>
    <cellStyle name="백_4.부대공_5부대시설공_우수받이-연결관" xfId="46753"/>
    <cellStyle name="백_4.부대공_5부대시설공_하수처리시설(황간)" xfId="12208"/>
    <cellStyle name="백_4.부대공_A2구조물공" xfId="12209"/>
    <cellStyle name="백_4.부대공_A-LINE 구조물공" xfId="12210"/>
    <cellStyle name="백_4.부대공_BⅠ.토공" xfId="12211"/>
    <cellStyle name="백_4.부대공_q" xfId="12212"/>
    <cellStyle name="백_4.부대공_계화관로토공" xfId="12213"/>
    <cellStyle name="백_4.부대공_관로토공" xfId="12214"/>
    <cellStyle name="백_4.부대공_관로토공(생극)-0624" xfId="12215"/>
    <cellStyle name="백_4.부대공_구조물공" xfId="12216"/>
    <cellStyle name="백_4.부대공_구체 (version 1)" xfId="12217"/>
    <cellStyle name="백_4.부대공_구체 (version 1)_4.0 구조물공" xfId="12218"/>
    <cellStyle name="백_4.부대공_구체 (version 1)_4.0 구조물공(갈천)" xfId="12219"/>
    <cellStyle name="백_4.부대공_구체 (version 1)_q" xfId="12220"/>
    <cellStyle name="백_4.부대공_구체 (version 1)_구조물공" xfId="12221"/>
    <cellStyle name="백_4.부대공_구체 (version 1)_구체 (version 1)" xfId="12222"/>
    <cellStyle name="백_4.부대공_구체 (version 1)_구체 (version 1)_4.0 구조물공" xfId="12223"/>
    <cellStyle name="백_4.부대공_구체 (version 1)_구체 (version 1)_4.0 구조물공(갈천)" xfId="12224"/>
    <cellStyle name="백_4.부대공_구체 (version 1)_구체 (version 1)_q" xfId="12225"/>
    <cellStyle name="백_4.부대공_구체 (version 1)_구체 (version 1)_구조물공" xfId="12226"/>
    <cellStyle name="백_4.부대공_구체 (version 1)_구체 (version 1)_구체이형관중량산출3" xfId="12227"/>
    <cellStyle name="백_4.부대공_구체 (version 1)_구체 (version 1)_구체이형관중량산출3_4.0 구조물공" xfId="12228"/>
    <cellStyle name="백_4.부대공_구체 (version 1)_구체 (version 1)_구체이형관중량산출3_4.0 구조물공(갈천)" xfId="12229"/>
    <cellStyle name="백_4.부대공_구체 (version 1)_구체 (version 1)_구체이형관중량산출3_q" xfId="12230"/>
    <cellStyle name="백_4.부대공_구체 (version 1)_구체 (version 1)_구체이형관중량산출3_구조물공" xfId="12231"/>
    <cellStyle name="백_4.부대공_구체 (version 1)_구체 (version 1)_구체이형관중량산출3_밸브실" xfId="12232"/>
    <cellStyle name="백_4.부대공_구체 (version 1)_구체 (version 1)_밸브실" xfId="12233"/>
    <cellStyle name="백_4.부대공_구체 (version 1)_구체 (version 2-1)-모" xfId="12234"/>
    <cellStyle name="백_4.부대공_구체 (version 1)_구체 (version 2-1)-모_4.0 구조물공" xfId="12235"/>
    <cellStyle name="백_4.부대공_구체 (version 1)_구체 (version 2-1)-모_4.0 구조물공(갈천)" xfId="12236"/>
    <cellStyle name="백_4.부대공_구체 (version 1)_구체 (version 2-1)-모_q" xfId="12237"/>
    <cellStyle name="백_4.부대공_구체 (version 1)_구체 (version 2-1)-모_구조물공" xfId="12238"/>
    <cellStyle name="백_4.부대공_구체 (version 1)_구체 (version 2-1)-모_밸브실" xfId="12239"/>
    <cellStyle name="백_4.부대공_구체 (version 1)_밸브실" xfId="12240"/>
    <cellStyle name="백_4.부대공_구체이형관중량산출3" xfId="12241"/>
    <cellStyle name="백_4.부대공_구체이형관중량산출3_4.0 구조물공" xfId="12242"/>
    <cellStyle name="백_4.부대공_구체이형관중량산출3_4.0 구조물공(갈천)" xfId="12243"/>
    <cellStyle name="백_4.부대공_구체이형관중량산출3_q" xfId="12244"/>
    <cellStyle name="백_4.부대공_구체이형관중량산출3_구조물공" xfId="12245"/>
    <cellStyle name="백_4.부대공_구체이형관중량산출3_밸브실" xfId="12246"/>
    <cellStyle name="백_4.부대공_돌망태수량" xfId="12247"/>
    <cellStyle name="백_4.부대공_드레인 관로 토공" xfId="12248"/>
    <cellStyle name="백_4.부대공_밸브실" xfId="12249"/>
    <cellStyle name="백_4.부대공_부대공" xfId="46754"/>
    <cellStyle name="백_4.부대공_연결관토공" xfId="12250"/>
    <cellStyle name="백_4.부대공_우수받이-연결관" xfId="46755"/>
    <cellStyle name="백_4.부대공_하수처리시설(황간)" xfId="12251"/>
    <cellStyle name="백_4배관공" xfId="12252"/>
    <cellStyle name="백_4배관공_0.주요자재및 총괄집계표" xfId="12253"/>
    <cellStyle name="백_4배관공_0.주요자재및 총괄집계표5" xfId="12254"/>
    <cellStyle name="백_4배관공_04-3.B-LINE" xfId="12255"/>
    <cellStyle name="백_4배관공_04-3.B-LINE_2.0 토공(물치)" xfId="12256"/>
    <cellStyle name="백_4배관공_04-3.B-LINE_2.0 토공(장산)" xfId="12257"/>
    <cellStyle name="백_4배관공_04-3.B-LINE_4부대공" xfId="12258"/>
    <cellStyle name="백_4배관공_04-3.B-LINE_연결관토공" xfId="12259"/>
    <cellStyle name="백_4배관공_04-3.B-LINE_우수받이-연결관" xfId="46756"/>
    <cellStyle name="백_4배관공_05.구내배관토공" xfId="12260"/>
    <cellStyle name="백_4배관공_06.부대공(1공구-야간)" xfId="46757"/>
    <cellStyle name="백_4배관공_1.관로토공 " xfId="12261"/>
    <cellStyle name="백_4배관공_1.관로토공  2" xfId="12262"/>
    <cellStyle name="백_4배관공_1.관로토공 _4.포장공(전체)" xfId="12263"/>
    <cellStyle name="백_4배관공_1.관로토공 _dt1" xfId="12264"/>
    <cellStyle name="백_4배관공_1.관로토공 _포장수량산출" xfId="12265"/>
    <cellStyle name="백_4배관공_1.착수정(0416)" xfId="12266"/>
    <cellStyle name="백_4배관공_1.착수정(0416)_4.0 구조물공" xfId="12267"/>
    <cellStyle name="백_4배관공_1.착수정(0416)_4.0 구조물공(갈천)" xfId="12268"/>
    <cellStyle name="백_4배관공_1.착수정(0416)_q" xfId="12269"/>
    <cellStyle name="백_4배관공_1.착수정(0416)_구조물공" xfId="12270"/>
    <cellStyle name="백_4배관공_1.착수정(0416)_밸브실" xfId="12271"/>
    <cellStyle name="백_4배관공_1.착수정(0419)" xfId="12272"/>
    <cellStyle name="백_4배관공_1.처리장토공(0705)" xfId="12273"/>
    <cellStyle name="백_4배관공_1.토공" xfId="12274"/>
    <cellStyle name="백_4배관공_1.토공(0724)" xfId="12275"/>
    <cellStyle name="백_4배관공_1.토공(C)" xfId="12276"/>
    <cellStyle name="백_4배관공_1.토공(D)" xfId="12277"/>
    <cellStyle name="백_4배관공_2.0 오수구조물공(실옥)" xfId="12278"/>
    <cellStyle name="백_4배관공_2.0 오수구조물공(실옥)_06.부대공(1공구-야간)" xfId="46758"/>
    <cellStyle name="백_4배관공_2.0 오수구조물공(실옥)_부대공" xfId="46759"/>
    <cellStyle name="백_4배관공_2.0 오수구조물공(실옥)_하수처리시설(황간)" xfId="12279"/>
    <cellStyle name="백_4배관공_2.0 토공(물치)" xfId="12280"/>
    <cellStyle name="백_4배관공_2.0 토공(장산)" xfId="12281"/>
    <cellStyle name="백_4배관공_2.1호원형맨홀토공" xfId="12282"/>
    <cellStyle name="백_4배관공_2.토공" xfId="12283"/>
    <cellStyle name="백_4배관공_2.토공_04-3.B-LINE" xfId="12284"/>
    <cellStyle name="백_4배관공_2.토공_04-3.B-LINE_2.0 토공(물치)" xfId="12285"/>
    <cellStyle name="백_4배관공_2.토공_04-3.B-LINE_2.0 토공(장산)" xfId="12286"/>
    <cellStyle name="백_4배관공_2.토공_04-3.B-LINE_4부대공" xfId="12287"/>
    <cellStyle name="백_4배관공_2.토공_04-3.B-LINE_연결관토공" xfId="12288"/>
    <cellStyle name="백_4배관공_2.토공_04-3.B-LINE_우수받이-연결관" xfId="46760"/>
    <cellStyle name="백_4배관공_2.토공_1.토공(C)" xfId="12289"/>
    <cellStyle name="백_4배관공_2.토공_1.토공(D)" xfId="12290"/>
    <cellStyle name="백_4배관공_2.토공_2.0 토공(물치)" xfId="12291"/>
    <cellStyle name="백_4배관공_2.토공_2.0 토공(장산)" xfId="12292"/>
    <cellStyle name="백_4배관공_2.토공_4.하수공" xfId="12293"/>
    <cellStyle name="백_4배관공_2.토공_4.하수공_04-3.B-LINE" xfId="12294"/>
    <cellStyle name="백_4배관공_2.토공_4.하수공_04-3.B-LINE_2.0 토공(물치)" xfId="12295"/>
    <cellStyle name="백_4배관공_2.토공_4.하수공_04-3.B-LINE_2.0 토공(장산)" xfId="12296"/>
    <cellStyle name="백_4배관공_2.토공_4.하수공_04-3.B-LINE_4부대공" xfId="12297"/>
    <cellStyle name="백_4배관공_2.토공_4.하수공_04-3.B-LINE_연결관토공" xfId="12298"/>
    <cellStyle name="백_4배관공_2.토공_4.하수공_04-3.B-LINE_우수받이-연결관" xfId="46761"/>
    <cellStyle name="백_4배관공_2.토공_4.하수공_1.토공(C)" xfId="12299"/>
    <cellStyle name="백_4배관공_2.토공_4.하수공_1.토공(D)" xfId="12300"/>
    <cellStyle name="백_4배관공_2.토공_4.하수공_2.0 토공(물치)" xfId="12301"/>
    <cellStyle name="백_4배관공_2.토공_4.하수공_2.0 토공(장산)" xfId="12302"/>
    <cellStyle name="백_4배관공_2.토공_4.하수공_4부대공" xfId="12303"/>
    <cellStyle name="백_4배관공_2.토공_4.하수공_연결관토공" xfId="12304"/>
    <cellStyle name="백_4배관공_2.토공_4.하수공_우수받이-연결관" xfId="46762"/>
    <cellStyle name="백_4배관공_2.토공_4부대공" xfId="12305"/>
    <cellStyle name="백_4배관공_2.토공_연결관토공" xfId="12306"/>
    <cellStyle name="백_4배관공_2.토공_우수받이-연결관" xfId="46763"/>
    <cellStyle name="백_4배관공_3.구내배관공" xfId="12307"/>
    <cellStyle name="백_4배관공_3.포장공" xfId="12308"/>
    <cellStyle name="백_4배관공_3.포장공_04-3.B-LINE" xfId="12309"/>
    <cellStyle name="백_4배관공_3.포장공_04-3.B-LINE_2.0 토공(물치)" xfId="12310"/>
    <cellStyle name="백_4배관공_3.포장공_04-3.B-LINE_2.0 토공(장산)" xfId="12311"/>
    <cellStyle name="백_4배관공_3.포장공_04-3.B-LINE_4부대공" xfId="12312"/>
    <cellStyle name="백_4배관공_3.포장공_04-3.B-LINE_연결관토공" xfId="12313"/>
    <cellStyle name="백_4배관공_3.포장공_04-3.B-LINE_우수받이-연결관" xfId="46764"/>
    <cellStyle name="백_4배관공_3.포장공_1.토공(C)" xfId="12314"/>
    <cellStyle name="백_4배관공_3.포장공_1.토공(D)" xfId="12315"/>
    <cellStyle name="백_4배관공_3.포장공_2.0 토공(물치)" xfId="12316"/>
    <cellStyle name="백_4배관공_3.포장공_2.0 토공(장산)" xfId="12317"/>
    <cellStyle name="백_4배관공_3.포장공_4.하수공" xfId="12318"/>
    <cellStyle name="백_4배관공_3.포장공_4.하수공_04-3.B-LINE" xfId="12319"/>
    <cellStyle name="백_4배관공_3.포장공_4.하수공_04-3.B-LINE_2.0 토공(물치)" xfId="12320"/>
    <cellStyle name="백_4배관공_3.포장공_4.하수공_04-3.B-LINE_2.0 토공(장산)" xfId="12321"/>
    <cellStyle name="백_4배관공_3.포장공_4.하수공_04-3.B-LINE_4부대공" xfId="12322"/>
    <cellStyle name="백_4배관공_3.포장공_4.하수공_04-3.B-LINE_연결관토공" xfId="12323"/>
    <cellStyle name="백_4배관공_3.포장공_4.하수공_04-3.B-LINE_우수받이-연결관" xfId="46765"/>
    <cellStyle name="백_4배관공_3.포장공_4.하수공_1.토공(C)" xfId="12324"/>
    <cellStyle name="백_4배관공_3.포장공_4.하수공_1.토공(D)" xfId="12325"/>
    <cellStyle name="백_4배관공_3.포장공_4.하수공_2.0 토공(물치)" xfId="12326"/>
    <cellStyle name="백_4배관공_3.포장공_4.하수공_2.0 토공(장산)" xfId="12327"/>
    <cellStyle name="백_4배관공_3.포장공_4.하수공_4부대공" xfId="12328"/>
    <cellStyle name="백_4배관공_3.포장공_4.하수공_연결관토공" xfId="12329"/>
    <cellStyle name="백_4배관공_3.포장공_4.하수공_우수받이-연결관" xfId="46766"/>
    <cellStyle name="백_4배관공_3.포장공_4부대공" xfId="12330"/>
    <cellStyle name="백_4배관공_3.포장공_연결관토공" xfId="12331"/>
    <cellStyle name="백_4배관공_3.포장공_우수받이-연결관" xfId="46767"/>
    <cellStyle name="백_4배관공_4. 오존접촉지" xfId="12332"/>
    <cellStyle name="백_4배관공_4. 오존접촉지_4.0 구조물공" xfId="12333"/>
    <cellStyle name="백_4배관공_4. 오존접촉지_4.0 구조물공(갈천)" xfId="12334"/>
    <cellStyle name="백_4배관공_4. 오존접촉지_q" xfId="12335"/>
    <cellStyle name="백_4배관공_4. 오존접촉지_구조물공" xfId="12336"/>
    <cellStyle name="백_4배관공_4. 오존접촉지_구체 (version 2-1)-모" xfId="12337"/>
    <cellStyle name="백_4배관공_4. 오존접촉지_구체 (version 2-1)-모_4.0 구조물공" xfId="12338"/>
    <cellStyle name="백_4배관공_4. 오존접촉지_구체 (version 2-1)-모_4.0 구조물공(갈천)" xfId="12339"/>
    <cellStyle name="백_4배관공_4. 오존접촉지_구체 (version 2-1)-모_q" xfId="12340"/>
    <cellStyle name="백_4배관공_4. 오존접촉지_구체 (version 2-1)-모_구조물공" xfId="12341"/>
    <cellStyle name="백_4배관공_4. 오존접촉지_구체 (version 2-1)-모_밸브실" xfId="12342"/>
    <cellStyle name="백_4배관공_4. 오존접촉지_밸브실" xfId="12343"/>
    <cellStyle name="백_4배관공_4.0 구조물공" xfId="12344"/>
    <cellStyle name="백_4배관공_4.0 구조물공(갈천)" xfId="12345"/>
    <cellStyle name="백_4배관공_4.0_부대공" xfId="12346"/>
    <cellStyle name="백_4배관공_4부대공" xfId="12347"/>
    <cellStyle name="백_4배관공_A2구조물공" xfId="12348"/>
    <cellStyle name="백_4배관공_A-LINE 구조물공" xfId="12349"/>
    <cellStyle name="백_4배관공_BⅠ.토공" xfId="12350"/>
    <cellStyle name="백_4배관공_q" xfId="12351"/>
    <cellStyle name="백_4배관공_계화관로토공" xfId="12352"/>
    <cellStyle name="백_4배관공_관로토공" xfId="12353"/>
    <cellStyle name="백_4배관공_관로토공(생극)-0624" xfId="12354"/>
    <cellStyle name="백_4배관공_구조물공" xfId="12355"/>
    <cellStyle name="백_4배관공_구체 (version 1)" xfId="12356"/>
    <cellStyle name="백_4배관공_구체 (version 1)_4.0 구조물공" xfId="12357"/>
    <cellStyle name="백_4배관공_구체 (version 1)_4.0 구조물공(갈천)" xfId="12358"/>
    <cellStyle name="백_4배관공_구체 (version 1)_q" xfId="12359"/>
    <cellStyle name="백_4배관공_구체 (version 1)_구조물공" xfId="12360"/>
    <cellStyle name="백_4배관공_구체 (version 1)_구체 (version 1)" xfId="12361"/>
    <cellStyle name="백_4배관공_구체 (version 1)_구체 (version 1)_4.0 구조물공" xfId="12362"/>
    <cellStyle name="백_4배관공_구체 (version 1)_구체 (version 1)_4.0 구조물공(갈천)" xfId="12363"/>
    <cellStyle name="백_4배관공_구체 (version 1)_구체 (version 1)_q" xfId="12364"/>
    <cellStyle name="백_4배관공_구체 (version 1)_구체 (version 1)_구조물공" xfId="12365"/>
    <cellStyle name="백_4배관공_구체 (version 1)_구체 (version 1)_구체이형관중량산출3" xfId="12366"/>
    <cellStyle name="백_4배관공_구체 (version 1)_구체 (version 1)_구체이형관중량산출3_4.0 구조물공" xfId="12367"/>
    <cellStyle name="백_4배관공_구체 (version 1)_구체 (version 1)_구체이형관중량산출3_4.0 구조물공(갈천)" xfId="12368"/>
    <cellStyle name="백_4배관공_구체 (version 1)_구체 (version 1)_구체이형관중량산출3_q" xfId="12369"/>
    <cellStyle name="백_4배관공_구체 (version 1)_구체 (version 1)_구체이형관중량산출3_구조물공" xfId="12370"/>
    <cellStyle name="백_4배관공_구체 (version 1)_구체 (version 1)_구체이형관중량산출3_밸브실" xfId="12371"/>
    <cellStyle name="백_4배관공_구체 (version 1)_구체 (version 1)_밸브실" xfId="12372"/>
    <cellStyle name="백_4배관공_구체 (version 1)_구체 (version 2-1)-모" xfId="12373"/>
    <cellStyle name="백_4배관공_구체 (version 1)_구체 (version 2-1)-모_4.0 구조물공" xfId="12374"/>
    <cellStyle name="백_4배관공_구체 (version 1)_구체 (version 2-1)-모_4.0 구조물공(갈천)" xfId="12375"/>
    <cellStyle name="백_4배관공_구체 (version 1)_구체 (version 2-1)-모_q" xfId="12376"/>
    <cellStyle name="백_4배관공_구체 (version 1)_구체 (version 2-1)-모_구조물공" xfId="12377"/>
    <cellStyle name="백_4배관공_구체 (version 1)_구체 (version 2-1)-모_밸브실" xfId="12378"/>
    <cellStyle name="백_4배관공_구체 (version 1)_밸브실" xfId="12379"/>
    <cellStyle name="백_4배관공_구체이형관중량산출3" xfId="12380"/>
    <cellStyle name="백_4배관공_구체이형관중량산출3_4.0 구조물공" xfId="12381"/>
    <cellStyle name="백_4배관공_구체이형관중량산출3_4.0 구조물공(갈천)" xfId="12382"/>
    <cellStyle name="백_4배관공_구체이형관중량산출3_q" xfId="12383"/>
    <cellStyle name="백_4배관공_구체이형관중량산출3_구조물공" xfId="12384"/>
    <cellStyle name="백_4배관공_구체이형관중량산출3_밸브실" xfId="12385"/>
    <cellStyle name="백_4배관공_돌망태수량" xfId="12386"/>
    <cellStyle name="백_4배관공_드레인 관로 토공" xfId="12387"/>
    <cellStyle name="백_4배관공_밸브실" xfId="12388"/>
    <cellStyle name="백_4배관공_부대공" xfId="46768"/>
    <cellStyle name="백_4배관공_연결관토공" xfId="12389"/>
    <cellStyle name="백_4배관공_우수받이-연결관" xfId="46769"/>
    <cellStyle name="백_4배관공_하수처리시설(황간)" xfId="12390"/>
    <cellStyle name="백_4부대공" xfId="12391"/>
    <cellStyle name="백_5부대시설공" xfId="12392"/>
    <cellStyle name="백_5부대시설공_0.주요자재및 총괄집계표" xfId="12393"/>
    <cellStyle name="백_5부대시설공_0.주요자재및 총괄집계표5" xfId="12394"/>
    <cellStyle name="백_5부대시설공_04-3.B-LINE" xfId="12395"/>
    <cellStyle name="백_5부대시설공_04-3.B-LINE_2.0 토공(물치)" xfId="12396"/>
    <cellStyle name="백_5부대시설공_04-3.B-LINE_2.0 토공(장산)" xfId="12397"/>
    <cellStyle name="백_5부대시설공_04-3.B-LINE_4부대공" xfId="12398"/>
    <cellStyle name="백_5부대시설공_04-3.B-LINE_연결관토공" xfId="12399"/>
    <cellStyle name="백_5부대시설공_04-3.B-LINE_우수받이-연결관" xfId="46770"/>
    <cellStyle name="백_5부대시설공_05.구내배관토공" xfId="12400"/>
    <cellStyle name="백_5부대시설공_06.부대공(1공구-야간)" xfId="46771"/>
    <cellStyle name="백_5부대시설공_1.관로토공 " xfId="12401"/>
    <cellStyle name="백_5부대시설공_1.관로토공  2" xfId="12402"/>
    <cellStyle name="백_5부대시설공_1.관로토공 _4.포장공(전체)" xfId="12403"/>
    <cellStyle name="백_5부대시설공_1.관로토공 _dt1" xfId="12404"/>
    <cellStyle name="백_5부대시설공_1.관로토공 _포장수량산출" xfId="12405"/>
    <cellStyle name="백_5부대시설공_1.착수정(0416)" xfId="12406"/>
    <cellStyle name="백_5부대시설공_1.착수정(0416)_4.0 구조물공" xfId="12407"/>
    <cellStyle name="백_5부대시설공_1.착수정(0416)_4.0 구조물공(갈천)" xfId="12408"/>
    <cellStyle name="백_5부대시설공_1.착수정(0416)_q" xfId="12409"/>
    <cellStyle name="백_5부대시설공_1.착수정(0416)_구조물공" xfId="12410"/>
    <cellStyle name="백_5부대시설공_1.착수정(0416)_밸브실" xfId="12411"/>
    <cellStyle name="백_5부대시설공_1.착수정(0419)" xfId="12412"/>
    <cellStyle name="백_5부대시설공_1.처리장토공(0705)" xfId="12413"/>
    <cellStyle name="백_5부대시설공_1.토공" xfId="12414"/>
    <cellStyle name="백_5부대시설공_1.토공(0724)" xfId="12415"/>
    <cellStyle name="백_5부대시설공_1.토공(C)" xfId="12416"/>
    <cellStyle name="백_5부대시설공_1.토공(D)" xfId="12417"/>
    <cellStyle name="백_5부대시설공_2.0 오수구조물공(실옥)" xfId="12418"/>
    <cellStyle name="백_5부대시설공_2.0 오수구조물공(실옥)_06.부대공(1공구-야간)" xfId="46772"/>
    <cellStyle name="백_5부대시설공_2.0 오수구조물공(실옥)_부대공" xfId="46773"/>
    <cellStyle name="백_5부대시설공_2.0 오수구조물공(실옥)_하수처리시설(황간)" xfId="12419"/>
    <cellStyle name="백_5부대시설공_2.0 토공(물치)" xfId="12420"/>
    <cellStyle name="백_5부대시설공_2.0 토공(장산)" xfId="12421"/>
    <cellStyle name="백_5부대시설공_2.1호원형맨홀토공" xfId="12422"/>
    <cellStyle name="백_5부대시설공_2.토공" xfId="12423"/>
    <cellStyle name="백_5부대시설공_2.토공_04-3.B-LINE" xfId="12424"/>
    <cellStyle name="백_5부대시설공_2.토공_04-3.B-LINE_2.0 토공(물치)" xfId="12425"/>
    <cellStyle name="백_5부대시설공_2.토공_04-3.B-LINE_2.0 토공(장산)" xfId="12426"/>
    <cellStyle name="백_5부대시설공_2.토공_04-3.B-LINE_4부대공" xfId="12427"/>
    <cellStyle name="백_5부대시설공_2.토공_04-3.B-LINE_연결관토공" xfId="12428"/>
    <cellStyle name="백_5부대시설공_2.토공_04-3.B-LINE_우수받이-연결관" xfId="46774"/>
    <cellStyle name="백_5부대시설공_2.토공_1.토공(C)" xfId="12429"/>
    <cellStyle name="백_5부대시설공_2.토공_1.토공(D)" xfId="12430"/>
    <cellStyle name="백_5부대시설공_2.토공_2.0 토공(물치)" xfId="12431"/>
    <cellStyle name="백_5부대시설공_2.토공_2.0 토공(장산)" xfId="12432"/>
    <cellStyle name="백_5부대시설공_2.토공_4.하수공" xfId="12433"/>
    <cellStyle name="백_5부대시설공_2.토공_4.하수공_04-3.B-LINE" xfId="12434"/>
    <cellStyle name="백_5부대시설공_2.토공_4.하수공_04-3.B-LINE_2.0 토공(물치)" xfId="12435"/>
    <cellStyle name="백_5부대시설공_2.토공_4.하수공_04-3.B-LINE_2.0 토공(장산)" xfId="12436"/>
    <cellStyle name="백_5부대시설공_2.토공_4.하수공_04-3.B-LINE_4부대공" xfId="12437"/>
    <cellStyle name="백_5부대시설공_2.토공_4.하수공_04-3.B-LINE_연결관토공" xfId="12438"/>
    <cellStyle name="백_5부대시설공_2.토공_4.하수공_04-3.B-LINE_우수받이-연결관" xfId="46775"/>
    <cellStyle name="백_5부대시설공_2.토공_4.하수공_1.토공(C)" xfId="12439"/>
    <cellStyle name="백_5부대시설공_2.토공_4.하수공_1.토공(D)" xfId="12440"/>
    <cellStyle name="백_5부대시설공_2.토공_4.하수공_2.0 토공(물치)" xfId="12441"/>
    <cellStyle name="백_5부대시설공_2.토공_4.하수공_2.0 토공(장산)" xfId="12442"/>
    <cellStyle name="백_5부대시설공_2.토공_4.하수공_4부대공" xfId="12443"/>
    <cellStyle name="백_5부대시설공_2.토공_4.하수공_연결관토공" xfId="12444"/>
    <cellStyle name="백_5부대시설공_2.토공_4.하수공_우수받이-연결관" xfId="46776"/>
    <cellStyle name="백_5부대시설공_2.토공_4부대공" xfId="12445"/>
    <cellStyle name="백_5부대시설공_2.토공_연결관토공" xfId="12446"/>
    <cellStyle name="백_5부대시설공_2.토공_우수받이-연결관" xfId="46777"/>
    <cellStyle name="백_5부대시설공_3.구내배관공" xfId="12447"/>
    <cellStyle name="백_5부대시설공_3.포장공" xfId="12448"/>
    <cellStyle name="백_5부대시설공_3.포장공_04-3.B-LINE" xfId="12449"/>
    <cellStyle name="백_5부대시설공_3.포장공_04-3.B-LINE_2.0 토공(물치)" xfId="12450"/>
    <cellStyle name="백_5부대시설공_3.포장공_04-3.B-LINE_2.0 토공(장산)" xfId="12451"/>
    <cellStyle name="백_5부대시설공_3.포장공_04-3.B-LINE_4부대공" xfId="12452"/>
    <cellStyle name="백_5부대시설공_3.포장공_04-3.B-LINE_연결관토공" xfId="12453"/>
    <cellStyle name="백_5부대시설공_3.포장공_04-3.B-LINE_우수받이-연결관" xfId="46778"/>
    <cellStyle name="백_5부대시설공_3.포장공_1.토공(C)" xfId="12454"/>
    <cellStyle name="백_5부대시설공_3.포장공_1.토공(D)" xfId="12455"/>
    <cellStyle name="백_5부대시설공_3.포장공_2.0 토공(물치)" xfId="12456"/>
    <cellStyle name="백_5부대시설공_3.포장공_2.0 토공(장산)" xfId="12457"/>
    <cellStyle name="백_5부대시설공_3.포장공_4.하수공" xfId="12458"/>
    <cellStyle name="백_5부대시설공_3.포장공_4.하수공_04-3.B-LINE" xfId="12459"/>
    <cellStyle name="백_5부대시설공_3.포장공_4.하수공_04-3.B-LINE_2.0 토공(물치)" xfId="12460"/>
    <cellStyle name="백_5부대시설공_3.포장공_4.하수공_04-3.B-LINE_2.0 토공(장산)" xfId="12461"/>
    <cellStyle name="백_5부대시설공_3.포장공_4.하수공_04-3.B-LINE_4부대공" xfId="12462"/>
    <cellStyle name="백_5부대시설공_3.포장공_4.하수공_04-3.B-LINE_연결관토공" xfId="12463"/>
    <cellStyle name="백_5부대시설공_3.포장공_4.하수공_04-3.B-LINE_우수받이-연결관" xfId="46779"/>
    <cellStyle name="백_5부대시설공_3.포장공_4.하수공_1.토공(C)" xfId="12464"/>
    <cellStyle name="백_5부대시설공_3.포장공_4.하수공_1.토공(D)" xfId="12465"/>
    <cellStyle name="백_5부대시설공_3.포장공_4.하수공_2.0 토공(물치)" xfId="12466"/>
    <cellStyle name="백_5부대시설공_3.포장공_4.하수공_2.0 토공(장산)" xfId="12467"/>
    <cellStyle name="백_5부대시설공_3.포장공_4.하수공_4부대공" xfId="12468"/>
    <cellStyle name="백_5부대시설공_3.포장공_4.하수공_연결관토공" xfId="12469"/>
    <cellStyle name="백_5부대시설공_3.포장공_4.하수공_우수받이-연결관" xfId="46780"/>
    <cellStyle name="백_5부대시설공_3.포장공_4부대공" xfId="12470"/>
    <cellStyle name="백_5부대시설공_3.포장공_연결관토공" xfId="12471"/>
    <cellStyle name="백_5부대시설공_3.포장공_우수받이-연결관" xfId="46781"/>
    <cellStyle name="백_5부대시설공_4. 오존접촉지" xfId="12472"/>
    <cellStyle name="백_5부대시설공_4. 오존접촉지_4.0 구조물공" xfId="12473"/>
    <cellStyle name="백_5부대시설공_4. 오존접촉지_4.0 구조물공(갈천)" xfId="12474"/>
    <cellStyle name="백_5부대시설공_4. 오존접촉지_q" xfId="12475"/>
    <cellStyle name="백_5부대시설공_4. 오존접촉지_구조물공" xfId="12476"/>
    <cellStyle name="백_5부대시설공_4. 오존접촉지_구체 (version 2-1)-모" xfId="12477"/>
    <cellStyle name="백_5부대시설공_4. 오존접촉지_구체 (version 2-1)-모_4.0 구조물공" xfId="12478"/>
    <cellStyle name="백_5부대시설공_4. 오존접촉지_구체 (version 2-1)-모_4.0 구조물공(갈천)" xfId="12479"/>
    <cellStyle name="백_5부대시설공_4. 오존접촉지_구체 (version 2-1)-모_q" xfId="12480"/>
    <cellStyle name="백_5부대시설공_4. 오존접촉지_구체 (version 2-1)-모_구조물공" xfId="12481"/>
    <cellStyle name="백_5부대시설공_4. 오존접촉지_구체 (version 2-1)-모_밸브실" xfId="12482"/>
    <cellStyle name="백_5부대시설공_4. 오존접촉지_밸브실" xfId="12483"/>
    <cellStyle name="백_5부대시설공_4.0 구조물공" xfId="12484"/>
    <cellStyle name="백_5부대시설공_4.0 구조물공(갈천)" xfId="12485"/>
    <cellStyle name="백_5부대시설공_4.0_부대공" xfId="12486"/>
    <cellStyle name="백_5부대시설공_4부대공" xfId="12487"/>
    <cellStyle name="백_5부대시설공_A2구조물공" xfId="12488"/>
    <cellStyle name="백_5부대시설공_A-LINE 구조물공" xfId="12489"/>
    <cellStyle name="백_5부대시설공_BⅠ.토공" xfId="12490"/>
    <cellStyle name="백_5부대시설공_q" xfId="12491"/>
    <cellStyle name="백_5부대시설공_계화관로토공" xfId="12492"/>
    <cellStyle name="백_5부대시설공_관로토공" xfId="12493"/>
    <cellStyle name="백_5부대시설공_관로토공(생극)-0624" xfId="12494"/>
    <cellStyle name="백_5부대시설공_구조물공" xfId="12495"/>
    <cellStyle name="백_5부대시설공_구체 (version 1)" xfId="12496"/>
    <cellStyle name="백_5부대시설공_구체 (version 1)_4.0 구조물공" xfId="12497"/>
    <cellStyle name="백_5부대시설공_구체 (version 1)_4.0 구조물공(갈천)" xfId="12498"/>
    <cellStyle name="백_5부대시설공_구체 (version 1)_q" xfId="12499"/>
    <cellStyle name="백_5부대시설공_구체 (version 1)_구조물공" xfId="12500"/>
    <cellStyle name="백_5부대시설공_구체 (version 1)_구체 (version 1)" xfId="12501"/>
    <cellStyle name="백_5부대시설공_구체 (version 1)_구체 (version 1)_4.0 구조물공" xfId="12502"/>
    <cellStyle name="백_5부대시설공_구체 (version 1)_구체 (version 1)_4.0 구조물공(갈천)" xfId="12503"/>
    <cellStyle name="백_5부대시설공_구체 (version 1)_구체 (version 1)_q" xfId="12504"/>
    <cellStyle name="백_5부대시설공_구체 (version 1)_구체 (version 1)_구조물공" xfId="12505"/>
    <cellStyle name="백_5부대시설공_구체 (version 1)_구체 (version 1)_구체이형관중량산출3" xfId="12506"/>
    <cellStyle name="백_5부대시설공_구체 (version 1)_구체 (version 1)_구체이형관중량산출3_4.0 구조물공" xfId="12507"/>
    <cellStyle name="백_5부대시설공_구체 (version 1)_구체 (version 1)_구체이형관중량산출3_4.0 구조물공(갈천)" xfId="12508"/>
    <cellStyle name="백_5부대시설공_구체 (version 1)_구체 (version 1)_구체이형관중량산출3_q" xfId="12509"/>
    <cellStyle name="백_5부대시설공_구체 (version 1)_구체 (version 1)_구체이형관중량산출3_구조물공" xfId="12510"/>
    <cellStyle name="백_5부대시설공_구체 (version 1)_구체 (version 1)_구체이형관중량산출3_밸브실" xfId="12511"/>
    <cellStyle name="백_5부대시설공_구체 (version 1)_구체 (version 1)_밸브실" xfId="12512"/>
    <cellStyle name="백_5부대시설공_구체 (version 1)_구체 (version 2-1)-모" xfId="12513"/>
    <cellStyle name="백_5부대시설공_구체 (version 1)_구체 (version 2-1)-모_4.0 구조물공" xfId="12514"/>
    <cellStyle name="백_5부대시설공_구체 (version 1)_구체 (version 2-1)-모_4.0 구조물공(갈천)" xfId="12515"/>
    <cellStyle name="백_5부대시설공_구체 (version 1)_구체 (version 2-1)-모_q" xfId="12516"/>
    <cellStyle name="백_5부대시설공_구체 (version 1)_구체 (version 2-1)-모_구조물공" xfId="12517"/>
    <cellStyle name="백_5부대시설공_구체 (version 1)_구체 (version 2-1)-모_밸브실" xfId="12518"/>
    <cellStyle name="백_5부대시설공_구체 (version 1)_밸브실" xfId="12519"/>
    <cellStyle name="백_5부대시설공_구체이형관중량산출3" xfId="12520"/>
    <cellStyle name="백_5부대시설공_구체이형관중량산출3_4.0 구조물공" xfId="12521"/>
    <cellStyle name="백_5부대시설공_구체이형관중량산출3_4.0 구조물공(갈천)" xfId="12522"/>
    <cellStyle name="백_5부대시설공_구체이형관중량산출3_q" xfId="12523"/>
    <cellStyle name="백_5부대시설공_구체이형관중량산출3_구조물공" xfId="12524"/>
    <cellStyle name="백_5부대시설공_구체이형관중량산출3_밸브실" xfId="12525"/>
    <cellStyle name="백_5부대시설공_돌망태수량" xfId="12526"/>
    <cellStyle name="백_5부대시설공_드레인 관로 토공" xfId="12527"/>
    <cellStyle name="백_5부대시설공_밸브실" xfId="12528"/>
    <cellStyle name="백_5부대시설공_부대공" xfId="46782"/>
    <cellStyle name="백_5부대시설공_연결관토공" xfId="12529"/>
    <cellStyle name="백_5부대시설공_우수받이-연결관" xfId="46783"/>
    <cellStyle name="백_5부대시설공_하수처리시설(황간)" xfId="12530"/>
    <cellStyle name="백_7.0부대공(엄사)" xfId="12531"/>
    <cellStyle name="백_7.부대공(옥산)" xfId="12532"/>
    <cellStyle name="백_A2구조물공" xfId="12533"/>
    <cellStyle name="백_A-LINE 구조물공" xfId="12534"/>
    <cellStyle name="백_B2.배수공" xfId="12535"/>
    <cellStyle name="백_B2.배수공_1.토공(C)" xfId="12536"/>
    <cellStyle name="백_B2.배수공_1.토공(D)" xfId="12537"/>
    <cellStyle name="백_BⅠ.토공" xfId="12538"/>
    <cellStyle name="백_Book2" xfId="12539"/>
    <cellStyle name="백_Book2_0.주요자재및 총괄집계표" xfId="12540"/>
    <cellStyle name="백_Book2_0.주요자재및 총괄집계표5" xfId="12541"/>
    <cellStyle name="백_Book2_04-3.B-LINE" xfId="12542"/>
    <cellStyle name="백_Book2_04-3.B-LINE_2.0 토공(물치)" xfId="12543"/>
    <cellStyle name="백_Book2_04-3.B-LINE_2.0 토공(장산)" xfId="12544"/>
    <cellStyle name="백_Book2_04-3.B-LINE_4부대공" xfId="12545"/>
    <cellStyle name="백_Book2_04-3.B-LINE_연결관토공" xfId="12546"/>
    <cellStyle name="백_Book2_04-3.B-LINE_우수받이-연결관" xfId="46784"/>
    <cellStyle name="백_Book2_05.구내배관토공" xfId="12547"/>
    <cellStyle name="백_Book2_06.부대공(1공구-야간)" xfId="46785"/>
    <cellStyle name="백_Book2_1.관로토공 " xfId="12548"/>
    <cellStyle name="백_Book2_1.관로토공  2" xfId="12549"/>
    <cellStyle name="백_Book2_1.관로토공 _4.포장공(전체)" xfId="12550"/>
    <cellStyle name="백_Book2_1.관로토공 _dt1" xfId="12551"/>
    <cellStyle name="백_Book2_1.관로토공 _포장수량산출" xfId="12552"/>
    <cellStyle name="백_Book2_1.착수정(0416)" xfId="12553"/>
    <cellStyle name="백_Book2_1.착수정(0416)_4.0 구조물공" xfId="12554"/>
    <cellStyle name="백_Book2_1.착수정(0416)_4.0 구조물공(갈천)" xfId="12555"/>
    <cellStyle name="백_Book2_1.착수정(0416)_q" xfId="12556"/>
    <cellStyle name="백_Book2_1.착수정(0416)_구조물공" xfId="12557"/>
    <cellStyle name="백_Book2_1.착수정(0416)_밸브실" xfId="12558"/>
    <cellStyle name="백_Book2_1.착수정(0419)" xfId="12559"/>
    <cellStyle name="백_Book2_1.처리장토공(0705)" xfId="12560"/>
    <cellStyle name="백_Book2_1.토공" xfId="12561"/>
    <cellStyle name="백_Book2_1.토공(0724)" xfId="12562"/>
    <cellStyle name="백_Book2_1.토공(C)" xfId="12563"/>
    <cellStyle name="백_Book2_1.토공(D)" xfId="12564"/>
    <cellStyle name="백_Book2_2.0 오수구조물공(실옥)" xfId="12565"/>
    <cellStyle name="백_Book2_2.0 오수구조물공(실옥)_06.부대공(1공구-야간)" xfId="46786"/>
    <cellStyle name="백_Book2_2.0 오수구조물공(실옥)_부대공" xfId="46787"/>
    <cellStyle name="백_Book2_2.0 오수구조물공(실옥)_하수처리시설(황간)" xfId="12566"/>
    <cellStyle name="백_Book2_2.0 토공(물치)" xfId="12567"/>
    <cellStyle name="백_Book2_2.0 토공(장산)" xfId="12568"/>
    <cellStyle name="백_Book2_2.1호원형맨홀토공" xfId="12569"/>
    <cellStyle name="백_Book2_2.배수공" xfId="12570"/>
    <cellStyle name="백_Book2_2.배수공_1.토공(C)" xfId="12571"/>
    <cellStyle name="백_Book2_2.배수공_1.토공(D)" xfId="12572"/>
    <cellStyle name="백_Book2_2.토공" xfId="12573"/>
    <cellStyle name="백_Book2_2.토공_04-3.B-LINE" xfId="12574"/>
    <cellStyle name="백_Book2_2.토공_04-3.B-LINE_2.0 토공(물치)" xfId="12575"/>
    <cellStyle name="백_Book2_2.토공_04-3.B-LINE_2.0 토공(장산)" xfId="12576"/>
    <cellStyle name="백_Book2_2.토공_04-3.B-LINE_4부대공" xfId="12577"/>
    <cellStyle name="백_Book2_2.토공_04-3.B-LINE_연결관토공" xfId="12578"/>
    <cellStyle name="백_Book2_2.토공_04-3.B-LINE_우수받이-연결관" xfId="46788"/>
    <cellStyle name="백_Book2_2.토공_1.토공(C)" xfId="12579"/>
    <cellStyle name="백_Book2_2.토공_1.토공(D)" xfId="12580"/>
    <cellStyle name="백_Book2_2.토공_2.0 토공(물치)" xfId="12581"/>
    <cellStyle name="백_Book2_2.토공_2.0 토공(장산)" xfId="12582"/>
    <cellStyle name="백_Book2_2.토공_4.하수공" xfId="12583"/>
    <cellStyle name="백_Book2_2.토공_4.하수공_04-3.B-LINE" xfId="12584"/>
    <cellStyle name="백_Book2_2.토공_4.하수공_04-3.B-LINE_2.0 토공(물치)" xfId="12585"/>
    <cellStyle name="백_Book2_2.토공_4.하수공_04-3.B-LINE_2.0 토공(장산)" xfId="12586"/>
    <cellStyle name="백_Book2_2.토공_4.하수공_04-3.B-LINE_4부대공" xfId="12587"/>
    <cellStyle name="백_Book2_2.토공_4.하수공_04-3.B-LINE_연결관토공" xfId="12588"/>
    <cellStyle name="백_Book2_2.토공_4.하수공_04-3.B-LINE_우수받이-연결관" xfId="46789"/>
    <cellStyle name="백_Book2_2.토공_4.하수공_1.토공(C)" xfId="12589"/>
    <cellStyle name="백_Book2_2.토공_4.하수공_1.토공(D)" xfId="12590"/>
    <cellStyle name="백_Book2_2.토공_4.하수공_2.0 토공(물치)" xfId="12591"/>
    <cellStyle name="백_Book2_2.토공_4.하수공_2.0 토공(장산)" xfId="12592"/>
    <cellStyle name="백_Book2_2.토공_4.하수공_4부대공" xfId="12593"/>
    <cellStyle name="백_Book2_2.토공_4.하수공_연결관토공" xfId="12594"/>
    <cellStyle name="백_Book2_2.토공_4.하수공_우수받이-연결관" xfId="46790"/>
    <cellStyle name="백_Book2_2.토공_4부대공" xfId="12595"/>
    <cellStyle name="백_Book2_2.토공_연결관토공" xfId="12596"/>
    <cellStyle name="백_Book2_2.토공_우수받이-연결관" xfId="46791"/>
    <cellStyle name="백_Book2_3.구내배관공" xfId="12597"/>
    <cellStyle name="백_Book2_3.포장공" xfId="12598"/>
    <cellStyle name="백_Book2_3.포장공_04-3.B-LINE" xfId="12599"/>
    <cellStyle name="백_Book2_3.포장공_04-3.B-LINE_2.0 토공(물치)" xfId="12600"/>
    <cellStyle name="백_Book2_3.포장공_04-3.B-LINE_2.0 토공(장산)" xfId="12601"/>
    <cellStyle name="백_Book2_3.포장공_04-3.B-LINE_4부대공" xfId="12602"/>
    <cellStyle name="백_Book2_3.포장공_04-3.B-LINE_연결관토공" xfId="12603"/>
    <cellStyle name="백_Book2_3.포장공_04-3.B-LINE_우수받이-연결관" xfId="46792"/>
    <cellStyle name="백_Book2_3.포장공_1.토공(C)" xfId="12604"/>
    <cellStyle name="백_Book2_3.포장공_1.토공(D)" xfId="12605"/>
    <cellStyle name="백_Book2_3.포장공_2.0 토공(물치)" xfId="12606"/>
    <cellStyle name="백_Book2_3.포장공_2.0 토공(장산)" xfId="12607"/>
    <cellStyle name="백_Book2_3.포장공_4.하수공" xfId="12608"/>
    <cellStyle name="백_Book2_3.포장공_4.하수공_04-3.B-LINE" xfId="12609"/>
    <cellStyle name="백_Book2_3.포장공_4.하수공_04-3.B-LINE_2.0 토공(물치)" xfId="12610"/>
    <cellStyle name="백_Book2_3.포장공_4.하수공_04-3.B-LINE_2.0 토공(장산)" xfId="12611"/>
    <cellStyle name="백_Book2_3.포장공_4.하수공_04-3.B-LINE_4부대공" xfId="12612"/>
    <cellStyle name="백_Book2_3.포장공_4.하수공_04-3.B-LINE_연결관토공" xfId="12613"/>
    <cellStyle name="백_Book2_3.포장공_4.하수공_04-3.B-LINE_우수받이-연결관" xfId="46793"/>
    <cellStyle name="백_Book2_3.포장공_4.하수공_1.토공(C)" xfId="12614"/>
    <cellStyle name="백_Book2_3.포장공_4.하수공_1.토공(D)" xfId="12615"/>
    <cellStyle name="백_Book2_3.포장공_4.하수공_2.0 토공(물치)" xfId="12616"/>
    <cellStyle name="백_Book2_3.포장공_4.하수공_2.0 토공(장산)" xfId="12617"/>
    <cellStyle name="백_Book2_3.포장공_4.하수공_4부대공" xfId="12618"/>
    <cellStyle name="백_Book2_3.포장공_4.하수공_연결관토공" xfId="12619"/>
    <cellStyle name="백_Book2_3.포장공_4.하수공_우수받이-연결관" xfId="46794"/>
    <cellStyle name="백_Book2_3.포장공_4부대공" xfId="12620"/>
    <cellStyle name="백_Book2_3.포장공_연결관토공" xfId="12621"/>
    <cellStyle name="백_Book2_3.포장공_우수받이-연결관" xfId="46795"/>
    <cellStyle name="백_Book2_4. 오존접촉지" xfId="12622"/>
    <cellStyle name="백_Book2_4. 오존접촉지_4.0 구조물공" xfId="12623"/>
    <cellStyle name="백_Book2_4. 오존접촉지_4.0 구조물공(갈천)" xfId="12624"/>
    <cellStyle name="백_Book2_4. 오존접촉지_q" xfId="12625"/>
    <cellStyle name="백_Book2_4. 오존접촉지_구조물공" xfId="12626"/>
    <cellStyle name="백_Book2_4. 오존접촉지_구체 (version 2-1)-모" xfId="12627"/>
    <cellStyle name="백_Book2_4. 오존접촉지_구체 (version 2-1)-모_4.0 구조물공" xfId="12628"/>
    <cellStyle name="백_Book2_4. 오존접촉지_구체 (version 2-1)-모_4.0 구조물공(갈천)" xfId="12629"/>
    <cellStyle name="백_Book2_4. 오존접촉지_구체 (version 2-1)-모_q" xfId="12630"/>
    <cellStyle name="백_Book2_4. 오존접촉지_구체 (version 2-1)-모_구조물공" xfId="12631"/>
    <cellStyle name="백_Book2_4. 오존접촉지_구체 (version 2-1)-모_밸브실" xfId="12632"/>
    <cellStyle name="백_Book2_4. 오존접촉지_밸브실" xfId="12633"/>
    <cellStyle name="백_Book2_4.0 구조물공" xfId="12634"/>
    <cellStyle name="백_Book2_4.0 구조물공(갈천)" xfId="12635"/>
    <cellStyle name="백_Book2_4.0_부대공" xfId="12636"/>
    <cellStyle name="백_Book2_4.부대공" xfId="12637"/>
    <cellStyle name="백_Book2_4.부대공_0.주요자재및 총괄집계표" xfId="12638"/>
    <cellStyle name="백_Book2_4.부대공_0.주요자재및 총괄집계표5" xfId="12639"/>
    <cellStyle name="백_Book2_4.부대공_04-3.B-LINE" xfId="12640"/>
    <cellStyle name="백_Book2_4.부대공_04-3.B-LINE_2.0 토공(물치)" xfId="12641"/>
    <cellStyle name="백_Book2_4.부대공_04-3.B-LINE_2.0 토공(장산)" xfId="12642"/>
    <cellStyle name="백_Book2_4.부대공_04-3.B-LINE_4부대공" xfId="12643"/>
    <cellStyle name="백_Book2_4.부대공_04-3.B-LINE_연결관토공" xfId="12644"/>
    <cellStyle name="백_Book2_4.부대공_04-3.B-LINE_우수받이-연결관" xfId="46796"/>
    <cellStyle name="백_Book2_4.부대공_05.구내배관토공" xfId="12645"/>
    <cellStyle name="백_Book2_4.부대공_06.부대공(1공구-야간)" xfId="46797"/>
    <cellStyle name="백_Book2_4.부대공_1" xfId="12646"/>
    <cellStyle name="백_Book2_4.부대공_1.관로토공 " xfId="12647"/>
    <cellStyle name="백_Book2_4.부대공_1.관로토공  2" xfId="12648"/>
    <cellStyle name="백_Book2_4.부대공_1.관로토공 _4.포장공(전체)" xfId="12649"/>
    <cellStyle name="백_Book2_4.부대공_1.관로토공 _dt1" xfId="12650"/>
    <cellStyle name="백_Book2_4.부대공_1.관로토공 _포장수량산출" xfId="12651"/>
    <cellStyle name="백_Book2_4.부대공_1.착수정(0416)" xfId="12652"/>
    <cellStyle name="백_Book2_4.부대공_1.착수정(0416)_4.0 구조물공" xfId="12653"/>
    <cellStyle name="백_Book2_4.부대공_1.착수정(0416)_4.0 구조물공(갈천)" xfId="12654"/>
    <cellStyle name="백_Book2_4.부대공_1.착수정(0416)_q" xfId="12655"/>
    <cellStyle name="백_Book2_4.부대공_1.착수정(0416)_구조물공" xfId="12656"/>
    <cellStyle name="백_Book2_4.부대공_1.착수정(0416)_밸브실" xfId="12657"/>
    <cellStyle name="백_Book2_4.부대공_1.착수정(0419)" xfId="12658"/>
    <cellStyle name="백_Book2_4.부대공_1.처리장토공(0705)" xfId="12659"/>
    <cellStyle name="백_Book2_4.부대공_1.토공" xfId="12660"/>
    <cellStyle name="백_Book2_4.부대공_1.토공(0724)" xfId="12661"/>
    <cellStyle name="백_Book2_4.부대공_1.토공(C)" xfId="12662"/>
    <cellStyle name="백_Book2_4.부대공_1.토공(D)" xfId="12663"/>
    <cellStyle name="백_Book2_4.부대공_1_1.토공(C)" xfId="12664"/>
    <cellStyle name="백_Book2_4.부대공_1_1.토공(D)" xfId="12665"/>
    <cellStyle name="백_Book2_4.부대공_2.0 오수구조물공(실옥)" xfId="12666"/>
    <cellStyle name="백_Book2_4.부대공_2.0 오수구조물공(실옥)_06.부대공(1공구-야간)" xfId="46798"/>
    <cellStyle name="백_Book2_4.부대공_2.0 오수구조물공(실옥)_부대공" xfId="46799"/>
    <cellStyle name="백_Book2_4.부대공_2.0 오수구조물공(실옥)_하수처리시설(황간)" xfId="12667"/>
    <cellStyle name="백_Book2_4.부대공_2.0 토공(물치)" xfId="12668"/>
    <cellStyle name="백_Book2_4.부대공_2.0 토공(장산)" xfId="12669"/>
    <cellStyle name="백_Book2_4.부대공_2.1호원형맨홀토공" xfId="12670"/>
    <cellStyle name="백_Book2_4.부대공_2.토공" xfId="12671"/>
    <cellStyle name="백_Book2_4.부대공_2.토공_04-3.B-LINE" xfId="12672"/>
    <cellStyle name="백_Book2_4.부대공_2.토공_04-3.B-LINE_2.0 토공(물치)" xfId="12673"/>
    <cellStyle name="백_Book2_4.부대공_2.토공_04-3.B-LINE_2.0 토공(장산)" xfId="12674"/>
    <cellStyle name="백_Book2_4.부대공_2.토공_04-3.B-LINE_4부대공" xfId="12675"/>
    <cellStyle name="백_Book2_4.부대공_2.토공_04-3.B-LINE_연결관토공" xfId="12676"/>
    <cellStyle name="백_Book2_4.부대공_2.토공_04-3.B-LINE_우수받이-연결관" xfId="46800"/>
    <cellStyle name="백_Book2_4.부대공_2.토공_1.토공(C)" xfId="12677"/>
    <cellStyle name="백_Book2_4.부대공_2.토공_1.토공(D)" xfId="12678"/>
    <cellStyle name="백_Book2_4.부대공_2.토공_2.0 토공(물치)" xfId="12679"/>
    <cellStyle name="백_Book2_4.부대공_2.토공_2.0 토공(장산)" xfId="12680"/>
    <cellStyle name="백_Book2_4.부대공_2.토공_4.하수공" xfId="12681"/>
    <cellStyle name="백_Book2_4.부대공_2.토공_4.하수공_04-3.B-LINE" xfId="12682"/>
    <cellStyle name="백_Book2_4.부대공_2.토공_4.하수공_04-3.B-LINE_2.0 토공(물치)" xfId="12683"/>
    <cellStyle name="백_Book2_4.부대공_2.토공_4.하수공_04-3.B-LINE_2.0 토공(장산)" xfId="12684"/>
    <cellStyle name="백_Book2_4.부대공_2.토공_4.하수공_04-3.B-LINE_4부대공" xfId="12685"/>
    <cellStyle name="백_Book2_4.부대공_2.토공_4.하수공_04-3.B-LINE_연결관토공" xfId="12686"/>
    <cellStyle name="백_Book2_4.부대공_2.토공_4.하수공_04-3.B-LINE_우수받이-연결관" xfId="46801"/>
    <cellStyle name="백_Book2_4.부대공_2.토공_4.하수공_1.토공(C)" xfId="12687"/>
    <cellStyle name="백_Book2_4.부대공_2.토공_4.하수공_1.토공(D)" xfId="12688"/>
    <cellStyle name="백_Book2_4.부대공_2.토공_4.하수공_2.0 토공(물치)" xfId="12689"/>
    <cellStyle name="백_Book2_4.부대공_2.토공_4.하수공_2.0 토공(장산)" xfId="12690"/>
    <cellStyle name="백_Book2_4.부대공_2.토공_4.하수공_4부대공" xfId="12691"/>
    <cellStyle name="백_Book2_4.부대공_2.토공_4.하수공_연결관토공" xfId="12692"/>
    <cellStyle name="백_Book2_4.부대공_2.토공_4.하수공_우수받이-연결관" xfId="46802"/>
    <cellStyle name="백_Book2_4.부대공_2.토공_4부대공" xfId="12693"/>
    <cellStyle name="백_Book2_4.부대공_2.토공_연결관토공" xfId="12694"/>
    <cellStyle name="백_Book2_4.부대공_2.토공_우수받이-연결관" xfId="46803"/>
    <cellStyle name="백_Book2_4.부대공_3.구내배관공" xfId="12695"/>
    <cellStyle name="백_Book2_4.부대공_3.포장공" xfId="12696"/>
    <cellStyle name="백_Book2_4.부대공_3.포장공_04-3.B-LINE" xfId="12697"/>
    <cellStyle name="백_Book2_4.부대공_3.포장공_04-3.B-LINE_2.0 토공(물치)" xfId="12698"/>
    <cellStyle name="백_Book2_4.부대공_3.포장공_04-3.B-LINE_2.0 토공(장산)" xfId="12699"/>
    <cellStyle name="백_Book2_4.부대공_3.포장공_04-3.B-LINE_4부대공" xfId="12700"/>
    <cellStyle name="백_Book2_4.부대공_3.포장공_04-3.B-LINE_연결관토공" xfId="12701"/>
    <cellStyle name="백_Book2_4.부대공_3.포장공_04-3.B-LINE_우수받이-연결관" xfId="46804"/>
    <cellStyle name="백_Book2_4.부대공_3.포장공_1.토공(C)" xfId="12702"/>
    <cellStyle name="백_Book2_4.부대공_3.포장공_1.토공(D)" xfId="12703"/>
    <cellStyle name="백_Book2_4.부대공_3.포장공_2.0 토공(물치)" xfId="12704"/>
    <cellStyle name="백_Book2_4.부대공_3.포장공_2.0 토공(장산)" xfId="12705"/>
    <cellStyle name="백_Book2_4.부대공_3.포장공_4.하수공" xfId="12706"/>
    <cellStyle name="백_Book2_4.부대공_3.포장공_4.하수공_04-3.B-LINE" xfId="12707"/>
    <cellStyle name="백_Book2_4.부대공_3.포장공_4.하수공_04-3.B-LINE_2.0 토공(물치)" xfId="12708"/>
    <cellStyle name="백_Book2_4.부대공_3.포장공_4.하수공_04-3.B-LINE_2.0 토공(장산)" xfId="12709"/>
    <cellStyle name="백_Book2_4.부대공_3.포장공_4.하수공_04-3.B-LINE_4부대공" xfId="12710"/>
    <cellStyle name="백_Book2_4.부대공_3.포장공_4.하수공_04-3.B-LINE_연결관토공" xfId="12711"/>
    <cellStyle name="백_Book2_4.부대공_3.포장공_4.하수공_04-3.B-LINE_우수받이-연결관" xfId="46805"/>
    <cellStyle name="백_Book2_4.부대공_3.포장공_4.하수공_1.토공(C)" xfId="12712"/>
    <cellStyle name="백_Book2_4.부대공_3.포장공_4.하수공_1.토공(D)" xfId="12713"/>
    <cellStyle name="백_Book2_4.부대공_3.포장공_4.하수공_2.0 토공(물치)" xfId="12714"/>
    <cellStyle name="백_Book2_4.부대공_3.포장공_4.하수공_2.0 토공(장산)" xfId="12715"/>
    <cellStyle name="백_Book2_4.부대공_3.포장공_4.하수공_4부대공" xfId="12716"/>
    <cellStyle name="백_Book2_4.부대공_3.포장공_4.하수공_연결관토공" xfId="12717"/>
    <cellStyle name="백_Book2_4.부대공_3.포장공_4.하수공_우수받이-연결관" xfId="46806"/>
    <cellStyle name="백_Book2_4.부대공_3.포장공_4부대공" xfId="12718"/>
    <cellStyle name="백_Book2_4.부대공_3.포장공_연결관토공" xfId="12719"/>
    <cellStyle name="백_Book2_4.부대공_3.포장공_우수받이-연결관" xfId="46807"/>
    <cellStyle name="백_Book2_4.부대공_4. 오존접촉지" xfId="12720"/>
    <cellStyle name="백_Book2_4.부대공_4. 오존접촉지_4.0 구조물공" xfId="12721"/>
    <cellStyle name="백_Book2_4.부대공_4. 오존접촉지_4.0 구조물공(갈천)" xfId="12722"/>
    <cellStyle name="백_Book2_4.부대공_4. 오존접촉지_q" xfId="12723"/>
    <cellStyle name="백_Book2_4.부대공_4. 오존접촉지_구조물공" xfId="12724"/>
    <cellStyle name="백_Book2_4.부대공_4. 오존접촉지_구체 (version 2-1)-모" xfId="12725"/>
    <cellStyle name="백_Book2_4.부대공_4. 오존접촉지_구체 (version 2-1)-모_4.0 구조물공" xfId="12726"/>
    <cellStyle name="백_Book2_4.부대공_4. 오존접촉지_구체 (version 2-1)-모_4.0 구조물공(갈천)" xfId="12727"/>
    <cellStyle name="백_Book2_4.부대공_4. 오존접촉지_구체 (version 2-1)-모_q" xfId="12728"/>
    <cellStyle name="백_Book2_4.부대공_4. 오존접촉지_구체 (version 2-1)-모_구조물공" xfId="12729"/>
    <cellStyle name="백_Book2_4.부대공_4. 오존접촉지_구체 (version 2-1)-모_밸브실" xfId="12730"/>
    <cellStyle name="백_Book2_4.부대공_4. 오존접촉지_밸브실" xfId="12731"/>
    <cellStyle name="백_Book2_4.부대공_4.0 구조물공" xfId="12732"/>
    <cellStyle name="백_Book2_4.부대공_4.0 구조물공(갈천)" xfId="12733"/>
    <cellStyle name="백_Book2_4.부대공_4.0_부대공" xfId="12734"/>
    <cellStyle name="백_Book2_4.부대공_4.부대공" xfId="12735"/>
    <cellStyle name="백_Book2_4.부대공_4.부대공_1.토공(C)" xfId="12736"/>
    <cellStyle name="백_Book2_4.부대공_4.부대공_1.토공(D)" xfId="12737"/>
    <cellStyle name="백_Book2_4.부대공_4배관공" xfId="12738"/>
    <cellStyle name="백_Book2_4.부대공_4배관공_0.주요자재및 총괄집계표" xfId="12739"/>
    <cellStyle name="백_Book2_4.부대공_4배관공_0.주요자재및 총괄집계표5" xfId="12740"/>
    <cellStyle name="백_Book2_4.부대공_4배관공_04-3.B-LINE" xfId="12741"/>
    <cellStyle name="백_Book2_4.부대공_4배관공_04-3.B-LINE_2.0 토공(물치)" xfId="12742"/>
    <cellStyle name="백_Book2_4.부대공_4배관공_04-3.B-LINE_2.0 토공(장산)" xfId="12743"/>
    <cellStyle name="백_Book2_4.부대공_4배관공_04-3.B-LINE_4부대공" xfId="12744"/>
    <cellStyle name="백_Book2_4.부대공_4배관공_04-3.B-LINE_연결관토공" xfId="12745"/>
    <cellStyle name="백_Book2_4.부대공_4배관공_04-3.B-LINE_우수받이-연결관" xfId="46808"/>
    <cellStyle name="백_Book2_4.부대공_4배관공_05.구내배관토공" xfId="12746"/>
    <cellStyle name="백_Book2_4.부대공_4배관공_06.부대공(1공구-야간)" xfId="46809"/>
    <cellStyle name="백_Book2_4.부대공_4배관공_1.관로토공 " xfId="12747"/>
    <cellStyle name="백_Book2_4.부대공_4배관공_1.관로토공  2" xfId="12748"/>
    <cellStyle name="백_Book2_4.부대공_4배관공_1.관로토공 _4.포장공(전체)" xfId="12749"/>
    <cellStyle name="백_Book2_4.부대공_4배관공_1.관로토공 _dt1" xfId="12750"/>
    <cellStyle name="백_Book2_4.부대공_4배관공_1.관로토공 _포장수량산출" xfId="12751"/>
    <cellStyle name="백_Book2_4.부대공_4배관공_1.착수정(0416)" xfId="12752"/>
    <cellStyle name="백_Book2_4.부대공_4배관공_1.착수정(0416)_4.0 구조물공" xfId="12753"/>
    <cellStyle name="백_Book2_4.부대공_4배관공_1.착수정(0416)_4.0 구조물공(갈천)" xfId="12754"/>
    <cellStyle name="백_Book2_4.부대공_4배관공_1.착수정(0416)_q" xfId="12755"/>
    <cellStyle name="백_Book2_4.부대공_4배관공_1.착수정(0416)_구조물공" xfId="12756"/>
    <cellStyle name="백_Book2_4.부대공_4배관공_1.착수정(0416)_밸브실" xfId="12757"/>
    <cellStyle name="백_Book2_4.부대공_4배관공_1.착수정(0419)" xfId="12758"/>
    <cellStyle name="백_Book2_4.부대공_4배관공_1.처리장토공(0705)" xfId="12759"/>
    <cellStyle name="백_Book2_4.부대공_4배관공_1.토공" xfId="12760"/>
    <cellStyle name="백_Book2_4.부대공_4배관공_1.토공(0724)" xfId="12761"/>
    <cellStyle name="백_Book2_4.부대공_4배관공_1.토공(C)" xfId="12762"/>
    <cellStyle name="백_Book2_4.부대공_4배관공_1.토공(D)" xfId="12763"/>
    <cellStyle name="백_Book2_4.부대공_4배관공_2.0 오수구조물공(실옥)" xfId="12764"/>
    <cellStyle name="백_Book2_4.부대공_4배관공_2.0 오수구조물공(실옥)_06.부대공(1공구-야간)" xfId="46810"/>
    <cellStyle name="백_Book2_4.부대공_4배관공_2.0 오수구조물공(실옥)_부대공" xfId="46811"/>
    <cellStyle name="백_Book2_4.부대공_4배관공_2.0 오수구조물공(실옥)_하수처리시설(황간)" xfId="12765"/>
    <cellStyle name="백_Book2_4.부대공_4배관공_2.0 토공(물치)" xfId="12766"/>
    <cellStyle name="백_Book2_4.부대공_4배관공_2.0 토공(장산)" xfId="12767"/>
    <cellStyle name="백_Book2_4.부대공_4배관공_2.1호원형맨홀토공" xfId="12768"/>
    <cellStyle name="백_Book2_4.부대공_4배관공_2.토공" xfId="12769"/>
    <cellStyle name="백_Book2_4.부대공_4배관공_2.토공_04-3.B-LINE" xfId="12770"/>
    <cellStyle name="백_Book2_4.부대공_4배관공_2.토공_04-3.B-LINE_2.0 토공(물치)" xfId="12771"/>
    <cellStyle name="백_Book2_4.부대공_4배관공_2.토공_04-3.B-LINE_2.0 토공(장산)" xfId="12772"/>
    <cellStyle name="백_Book2_4.부대공_4배관공_2.토공_04-3.B-LINE_4부대공" xfId="12773"/>
    <cellStyle name="백_Book2_4.부대공_4배관공_2.토공_04-3.B-LINE_연결관토공" xfId="12774"/>
    <cellStyle name="백_Book2_4.부대공_4배관공_2.토공_04-3.B-LINE_우수받이-연결관" xfId="46812"/>
    <cellStyle name="백_Book2_4.부대공_4배관공_2.토공_1.토공(C)" xfId="12775"/>
    <cellStyle name="백_Book2_4.부대공_4배관공_2.토공_1.토공(D)" xfId="12776"/>
    <cellStyle name="백_Book2_4.부대공_4배관공_2.토공_2.0 토공(물치)" xfId="12777"/>
    <cellStyle name="백_Book2_4.부대공_4배관공_2.토공_2.0 토공(장산)" xfId="12778"/>
    <cellStyle name="백_Book2_4.부대공_4배관공_2.토공_4.하수공" xfId="12779"/>
    <cellStyle name="백_Book2_4.부대공_4배관공_2.토공_4.하수공_04-3.B-LINE" xfId="12780"/>
    <cellStyle name="백_Book2_4.부대공_4배관공_2.토공_4.하수공_04-3.B-LINE_2.0 토공(물치)" xfId="12781"/>
    <cellStyle name="백_Book2_4.부대공_4배관공_2.토공_4.하수공_04-3.B-LINE_2.0 토공(장산)" xfId="12782"/>
    <cellStyle name="백_Book2_4.부대공_4배관공_2.토공_4.하수공_04-3.B-LINE_4부대공" xfId="12783"/>
    <cellStyle name="백_Book2_4.부대공_4배관공_2.토공_4.하수공_04-3.B-LINE_연결관토공" xfId="12784"/>
    <cellStyle name="백_Book2_4.부대공_4배관공_2.토공_4.하수공_04-3.B-LINE_우수받이-연결관" xfId="46813"/>
    <cellStyle name="백_Book2_4.부대공_4배관공_2.토공_4.하수공_1.토공(C)" xfId="12785"/>
    <cellStyle name="백_Book2_4.부대공_4배관공_2.토공_4.하수공_1.토공(D)" xfId="12786"/>
    <cellStyle name="백_Book2_4.부대공_4배관공_2.토공_4.하수공_2.0 토공(물치)" xfId="12787"/>
    <cellStyle name="백_Book2_4.부대공_4배관공_2.토공_4.하수공_2.0 토공(장산)" xfId="12788"/>
    <cellStyle name="백_Book2_4.부대공_4배관공_2.토공_4.하수공_4부대공" xfId="12789"/>
    <cellStyle name="백_Book2_4.부대공_4배관공_2.토공_4.하수공_연결관토공" xfId="12790"/>
    <cellStyle name="백_Book2_4.부대공_4배관공_2.토공_4.하수공_우수받이-연결관" xfId="46814"/>
    <cellStyle name="백_Book2_4.부대공_4배관공_2.토공_4부대공" xfId="12791"/>
    <cellStyle name="백_Book2_4.부대공_4배관공_2.토공_연결관토공" xfId="12792"/>
    <cellStyle name="백_Book2_4.부대공_4배관공_2.토공_우수받이-연결관" xfId="46815"/>
    <cellStyle name="백_Book2_4.부대공_4배관공_3.구내배관공" xfId="12793"/>
    <cellStyle name="백_Book2_4.부대공_4배관공_3.포장공" xfId="12794"/>
    <cellStyle name="백_Book2_4.부대공_4배관공_3.포장공_04-3.B-LINE" xfId="12795"/>
    <cellStyle name="백_Book2_4.부대공_4배관공_3.포장공_04-3.B-LINE_2.0 토공(물치)" xfId="12796"/>
    <cellStyle name="백_Book2_4.부대공_4배관공_3.포장공_04-3.B-LINE_2.0 토공(장산)" xfId="12797"/>
    <cellStyle name="백_Book2_4.부대공_4배관공_3.포장공_04-3.B-LINE_4부대공" xfId="12798"/>
    <cellStyle name="백_Book2_4.부대공_4배관공_3.포장공_04-3.B-LINE_연결관토공" xfId="12799"/>
    <cellStyle name="백_Book2_4.부대공_4배관공_3.포장공_04-3.B-LINE_우수받이-연결관" xfId="46816"/>
    <cellStyle name="백_Book2_4.부대공_4배관공_3.포장공_1.토공(C)" xfId="12800"/>
    <cellStyle name="백_Book2_4.부대공_4배관공_3.포장공_1.토공(D)" xfId="12801"/>
    <cellStyle name="백_Book2_4.부대공_4배관공_3.포장공_2.0 토공(물치)" xfId="12802"/>
    <cellStyle name="백_Book2_4.부대공_4배관공_3.포장공_2.0 토공(장산)" xfId="12803"/>
    <cellStyle name="백_Book2_4.부대공_4배관공_3.포장공_4.하수공" xfId="12804"/>
    <cellStyle name="백_Book2_4.부대공_4배관공_3.포장공_4.하수공_04-3.B-LINE" xfId="12805"/>
    <cellStyle name="백_Book2_4.부대공_4배관공_3.포장공_4.하수공_04-3.B-LINE_2.0 토공(물치)" xfId="12806"/>
    <cellStyle name="백_Book2_4.부대공_4배관공_3.포장공_4.하수공_04-3.B-LINE_2.0 토공(장산)" xfId="12807"/>
    <cellStyle name="백_Book2_4.부대공_4배관공_3.포장공_4.하수공_04-3.B-LINE_4부대공" xfId="12808"/>
    <cellStyle name="백_Book2_4.부대공_4배관공_3.포장공_4.하수공_04-3.B-LINE_연결관토공" xfId="12809"/>
    <cellStyle name="백_Book2_4.부대공_4배관공_3.포장공_4.하수공_04-3.B-LINE_우수받이-연결관" xfId="46817"/>
    <cellStyle name="백_Book2_4.부대공_4배관공_3.포장공_4.하수공_1.토공(C)" xfId="12810"/>
    <cellStyle name="백_Book2_4.부대공_4배관공_3.포장공_4.하수공_1.토공(D)" xfId="12811"/>
    <cellStyle name="백_Book2_4.부대공_4배관공_3.포장공_4.하수공_2.0 토공(물치)" xfId="12812"/>
    <cellStyle name="백_Book2_4.부대공_4배관공_3.포장공_4.하수공_2.0 토공(장산)" xfId="12813"/>
    <cellStyle name="백_Book2_4.부대공_4배관공_3.포장공_4.하수공_4부대공" xfId="12814"/>
    <cellStyle name="백_Book2_4.부대공_4배관공_3.포장공_4.하수공_연결관토공" xfId="12815"/>
    <cellStyle name="백_Book2_4.부대공_4배관공_3.포장공_4.하수공_우수받이-연결관" xfId="46818"/>
    <cellStyle name="백_Book2_4.부대공_4배관공_3.포장공_4부대공" xfId="12816"/>
    <cellStyle name="백_Book2_4.부대공_4배관공_3.포장공_연결관토공" xfId="12817"/>
    <cellStyle name="백_Book2_4.부대공_4배관공_3.포장공_우수받이-연결관" xfId="46819"/>
    <cellStyle name="백_Book2_4.부대공_4배관공_4. 오존접촉지" xfId="12818"/>
    <cellStyle name="백_Book2_4.부대공_4배관공_4. 오존접촉지_4.0 구조물공" xfId="12819"/>
    <cellStyle name="백_Book2_4.부대공_4배관공_4. 오존접촉지_4.0 구조물공(갈천)" xfId="12820"/>
    <cellStyle name="백_Book2_4.부대공_4배관공_4. 오존접촉지_q" xfId="12821"/>
    <cellStyle name="백_Book2_4.부대공_4배관공_4. 오존접촉지_구조물공" xfId="12822"/>
    <cellStyle name="백_Book2_4.부대공_4배관공_4. 오존접촉지_구체 (version 2-1)-모" xfId="12823"/>
    <cellStyle name="백_Book2_4.부대공_4배관공_4. 오존접촉지_구체 (version 2-1)-모_4.0 구조물공" xfId="12824"/>
    <cellStyle name="백_Book2_4.부대공_4배관공_4. 오존접촉지_구체 (version 2-1)-모_4.0 구조물공(갈천)" xfId="12825"/>
    <cellStyle name="백_Book2_4.부대공_4배관공_4. 오존접촉지_구체 (version 2-1)-모_q" xfId="12826"/>
    <cellStyle name="백_Book2_4.부대공_4배관공_4. 오존접촉지_구체 (version 2-1)-모_구조물공" xfId="12827"/>
    <cellStyle name="백_Book2_4.부대공_4배관공_4. 오존접촉지_구체 (version 2-1)-모_밸브실" xfId="12828"/>
    <cellStyle name="백_Book2_4.부대공_4배관공_4. 오존접촉지_밸브실" xfId="12829"/>
    <cellStyle name="백_Book2_4.부대공_4배관공_4.0 구조물공" xfId="12830"/>
    <cellStyle name="백_Book2_4.부대공_4배관공_4.0 구조물공(갈천)" xfId="12831"/>
    <cellStyle name="백_Book2_4.부대공_4배관공_4.0_부대공" xfId="12832"/>
    <cellStyle name="백_Book2_4.부대공_4배관공_4부대공" xfId="12833"/>
    <cellStyle name="백_Book2_4.부대공_4배관공_A2구조물공" xfId="12834"/>
    <cellStyle name="백_Book2_4.부대공_4배관공_A-LINE 구조물공" xfId="12835"/>
    <cellStyle name="백_Book2_4.부대공_4배관공_BⅠ.토공" xfId="12836"/>
    <cellStyle name="백_Book2_4.부대공_4배관공_q" xfId="12837"/>
    <cellStyle name="백_Book2_4.부대공_4배관공_계화관로토공" xfId="12838"/>
    <cellStyle name="백_Book2_4.부대공_4배관공_관로토공" xfId="12839"/>
    <cellStyle name="백_Book2_4.부대공_4배관공_관로토공(생극)-0624" xfId="12840"/>
    <cellStyle name="백_Book2_4.부대공_4배관공_구조물공" xfId="12841"/>
    <cellStyle name="백_Book2_4.부대공_4배관공_구체 (version 1)" xfId="12842"/>
    <cellStyle name="백_Book2_4.부대공_4배관공_구체 (version 1)_4.0 구조물공" xfId="12843"/>
    <cellStyle name="백_Book2_4.부대공_4배관공_구체 (version 1)_4.0 구조물공(갈천)" xfId="12844"/>
    <cellStyle name="백_Book2_4.부대공_4배관공_구체 (version 1)_q" xfId="12845"/>
    <cellStyle name="백_Book2_4.부대공_4배관공_구체 (version 1)_구조물공" xfId="12846"/>
    <cellStyle name="백_Book2_4.부대공_4배관공_구체 (version 1)_구체 (version 1)" xfId="12847"/>
    <cellStyle name="백_Book2_4.부대공_4배관공_구체 (version 1)_구체 (version 1)_4.0 구조물공" xfId="12848"/>
    <cellStyle name="백_Book2_4.부대공_4배관공_구체 (version 1)_구체 (version 1)_4.0 구조물공(갈천)" xfId="12849"/>
    <cellStyle name="백_Book2_4.부대공_4배관공_구체 (version 1)_구체 (version 1)_q" xfId="12850"/>
    <cellStyle name="백_Book2_4.부대공_4배관공_구체 (version 1)_구체 (version 1)_구조물공" xfId="12851"/>
    <cellStyle name="백_Book2_4.부대공_4배관공_구체 (version 1)_구체 (version 1)_구체이형관중량산출3" xfId="12852"/>
    <cellStyle name="백_Book2_4.부대공_4배관공_구체 (version 1)_구체 (version 1)_구체이형관중량산출3_4.0 구조물공" xfId="12853"/>
    <cellStyle name="백_Book2_4.부대공_4배관공_구체 (version 1)_구체 (version 1)_구체이형관중량산출3_4.0 구조물공(갈천)" xfId="12854"/>
    <cellStyle name="백_Book2_4.부대공_4배관공_구체 (version 1)_구체 (version 1)_구체이형관중량산출3_q" xfId="12855"/>
    <cellStyle name="백_Book2_4.부대공_4배관공_구체 (version 1)_구체 (version 1)_구체이형관중량산출3_구조물공" xfId="12856"/>
    <cellStyle name="백_Book2_4.부대공_4배관공_구체 (version 1)_구체 (version 1)_구체이형관중량산출3_밸브실" xfId="12857"/>
    <cellStyle name="백_Book2_4.부대공_4배관공_구체 (version 1)_구체 (version 1)_밸브실" xfId="12858"/>
    <cellStyle name="백_Book2_4.부대공_4배관공_구체 (version 1)_구체 (version 2-1)-모" xfId="12859"/>
    <cellStyle name="백_Book2_4.부대공_4배관공_구체 (version 1)_구체 (version 2-1)-모_4.0 구조물공" xfId="12860"/>
    <cellStyle name="백_Book2_4.부대공_4배관공_구체 (version 1)_구체 (version 2-1)-모_4.0 구조물공(갈천)" xfId="12861"/>
    <cellStyle name="백_Book2_4.부대공_4배관공_구체 (version 1)_구체 (version 2-1)-모_q" xfId="12862"/>
    <cellStyle name="백_Book2_4.부대공_4배관공_구체 (version 1)_구체 (version 2-1)-모_구조물공" xfId="12863"/>
    <cellStyle name="백_Book2_4.부대공_4배관공_구체 (version 1)_구체 (version 2-1)-모_밸브실" xfId="12864"/>
    <cellStyle name="백_Book2_4.부대공_4배관공_구체 (version 1)_밸브실" xfId="12865"/>
    <cellStyle name="백_Book2_4.부대공_4배관공_구체이형관중량산출3" xfId="12866"/>
    <cellStyle name="백_Book2_4.부대공_4배관공_구체이형관중량산출3_4.0 구조물공" xfId="12867"/>
    <cellStyle name="백_Book2_4.부대공_4배관공_구체이형관중량산출3_4.0 구조물공(갈천)" xfId="12868"/>
    <cellStyle name="백_Book2_4.부대공_4배관공_구체이형관중량산출3_q" xfId="12869"/>
    <cellStyle name="백_Book2_4.부대공_4배관공_구체이형관중량산출3_구조물공" xfId="12870"/>
    <cellStyle name="백_Book2_4.부대공_4배관공_구체이형관중량산출3_밸브실" xfId="12871"/>
    <cellStyle name="백_Book2_4.부대공_4배관공_돌망태수량" xfId="12872"/>
    <cellStyle name="백_Book2_4.부대공_4배관공_드레인 관로 토공" xfId="12873"/>
    <cellStyle name="백_Book2_4.부대공_4배관공_밸브실" xfId="12874"/>
    <cellStyle name="백_Book2_4.부대공_4배관공_부대공" xfId="46820"/>
    <cellStyle name="백_Book2_4.부대공_4배관공_연결관토공" xfId="12875"/>
    <cellStyle name="백_Book2_4.부대공_4배관공_우수받이-연결관" xfId="46821"/>
    <cellStyle name="백_Book2_4.부대공_4배관공_하수처리시설(황간)" xfId="12876"/>
    <cellStyle name="백_Book2_4.부대공_4부대공" xfId="12877"/>
    <cellStyle name="백_Book2_4.부대공_5부대시설공" xfId="12878"/>
    <cellStyle name="백_Book2_4.부대공_5부대시설공_0.주요자재및 총괄집계표" xfId="12879"/>
    <cellStyle name="백_Book2_4.부대공_5부대시설공_0.주요자재및 총괄집계표5" xfId="12880"/>
    <cellStyle name="백_Book2_4.부대공_5부대시설공_04-3.B-LINE" xfId="12881"/>
    <cellStyle name="백_Book2_4.부대공_5부대시설공_04-3.B-LINE_2.0 토공(물치)" xfId="12882"/>
    <cellStyle name="백_Book2_4.부대공_5부대시설공_04-3.B-LINE_2.0 토공(장산)" xfId="12883"/>
    <cellStyle name="백_Book2_4.부대공_5부대시설공_04-3.B-LINE_4부대공" xfId="12884"/>
    <cellStyle name="백_Book2_4.부대공_5부대시설공_04-3.B-LINE_연결관토공" xfId="12885"/>
    <cellStyle name="백_Book2_4.부대공_5부대시설공_04-3.B-LINE_우수받이-연결관" xfId="46822"/>
    <cellStyle name="백_Book2_4.부대공_5부대시설공_05.구내배관토공" xfId="12886"/>
    <cellStyle name="백_Book2_4.부대공_5부대시설공_06.부대공(1공구-야간)" xfId="46823"/>
    <cellStyle name="백_Book2_4.부대공_5부대시설공_1.관로토공 " xfId="12887"/>
    <cellStyle name="백_Book2_4.부대공_5부대시설공_1.관로토공  2" xfId="12888"/>
    <cellStyle name="백_Book2_4.부대공_5부대시설공_1.관로토공 _4.포장공(전체)" xfId="12889"/>
    <cellStyle name="백_Book2_4.부대공_5부대시설공_1.관로토공 _dt1" xfId="12890"/>
    <cellStyle name="백_Book2_4.부대공_5부대시설공_1.관로토공 _포장수량산출" xfId="12891"/>
    <cellStyle name="백_Book2_4.부대공_5부대시설공_1.착수정(0416)" xfId="12892"/>
    <cellStyle name="백_Book2_4.부대공_5부대시설공_1.착수정(0416)_4.0 구조물공" xfId="12893"/>
    <cellStyle name="백_Book2_4.부대공_5부대시설공_1.착수정(0416)_4.0 구조물공(갈천)" xfId="12894"/>
    <cellStyle name="백_Book2_4.부대공_5부대시설공_1.착수정(0416)_q" xfId="12895"/>
    <cellStyle name="백_Book2_4.부대공_5부대시설공_1.착수정(0416)_구조물공" xfId="12896"/>
    <cellStyle name="백_Book2_4.부대공_5부대시설공_1.착수정(0416)_밸브실" xfId="12897"/>
    <cellStyle name="백_Book2_4.부대공_5부대시설공_1.착수정(0419)" xfId="12898"/>
    <cellStyle name="백_Book2_4.부대공_5부대시설공_1.처리장토공(0705)" xfId="12899"/>
    <cellStyle name="백_Book2_4.부대공_5부대시설공_1.토공" xfId="12900"/>
    <cellStyle name="백_Book2_4.부대공_5부대시설공_1.토공(0724)" xfId="12901"/>
    <cellStyle name="백_Book2_4.부대공_5부대시설공_1.토공(C)" xfId="12902"/>
    <cellStyle name="백_Book2_4.부대공_5부대시설공_1.토공(D)" xfId="12903"/>
    <cellStyle name="백_Book2_4.부대공_5부대시설공_2.0 오수구조물공(실옥)" xfId="12904"/>
    <cellStyle name="백_Book2_4.부대공_5부대시설공_2.0 오수구조물공(실옥)_06.부대공(1공구-야간)" xfId="46824"/>
    <cellStyle name="백_Book2_4.부대공_5부대시설공_2.0 오수구조물공(실옥)_부대공" xfId="46825"/>
    <cellStyle name="백_Book2_4.부대공_5부대시설공_2.0 오수구조물공(실옥)_하수처리시설(황간)" xfId="12905"/>
    <cellStyle name="백_Book2_4.부대공_5부대시설공_2.0 토공(물치)" xfId="12906"/>
    <cellStyle name="백_Book2_4.부대공_5부대시설공_2.0 토공(장산)" xfId="12907"/>
    <cellStyle name="백_Book2_4.부대공_5부대시설공_2.1호원형맨홀토공" xfId="12908"/>
    <cellStyle name="백_Book2_4.부대공_5부대시설공_2.토공" xfId="12909"/>
    <cellStyle name="백_Book2_4.부대공_5부대시설공_2.토공_04-3.B-LINE" xfId="12910"/>
    <cellStyle name="백_Book2_4.부대공_5부대시설공_2.토공_04-3.B-LINE_2.0 토공(물치)" xfId="12911"/>
    <cellStyle name="백_Book2_4.부대공_5부대시설공_2.토공_04-3.B-LINE_2.0 토공(장산)" xfId="12912"/>
    <cellStyle name="백_Book2_4.부대공_5부대시설공_2.토공_04-3.B-LINE_4부대공" xfId="12913"/>
    <cellStyle name="백_Book2_4.부대공_5부대시설공_2.토공_04-3.B-LINE_연결관토공" xfId="12914"/>
    <cellStyle name="백_Book2_4.부대공_5부대시설공_2.토공_04-3.B-LINE_우수받이-연결관" xfId="46826"/>
    <cellStyle name="백_Book2_4.부대공_5부대시설공_2.토공_1.토공(C)" xfId="12915"/>
    <cellStyle name="백_Book2_4.부대공_5부대시설공_2.토공_1.토공(D)" xfId="12916"/>
    <cellStyle name="백_Book2_4.부대공_5부대시설공_2.토공_2.0 토공(물치)" xfId="12917"/>
    <cellStyle name="백_Book2_4.부대공_5부대시설공_2.토공_2.0 토공(장산)" xfId="12918"/>
    <cellStyle name="백_Book2_4.부대공_5부대시설공_2.토공_4.하수공" xfId="12919"/>
    <cellStyle name="백_Book2_4.부대공_5부대시설공_2.토공_4.하수공_04-3.B-LINE" xfId="12920"/>
    <cellStyle name="백_Book2_4.부대공_5부대시설공_2.토공_4.하수공_04-3.B-LINE_2.0 토공(물치)" xfId="12921"/>
    <cellStyle name="백_Book2_4.부대공_5부대시설공_2.토공_4.하수공_04-3.B-LINE_2.0 토공(장산)" xfId="12922"/>
    <cellStyle name="백_Book2_4.부대공_5부대시설공_2.토공_4.하수공_04-3.B-LINE_4부대공" xfId="12923"/>
    <cellStyle name="백_Book2_4.부대공_5부대시설공_2.토공_4.하수공_04-3.B-LINE_연결관토공" xfId="12924"/>
    <cellStyle name="백_Book2_4.부대공_5부대시설공_2.토공_4.하수공_04-3.B-LINE_우수받이-연결관" xfId="46827"/>
    <cellStyle name="백_Book2_4.부대공_5부대시설공_2.토공_4.하수공_1.토공(C)" xfId="12925"/>
    <cellStyle name="백_Book2_4.부대공_5부대시설공_2.토공_4.하수공_1.토공(D)" xfId="12926"/>
    <cellStyle name="백_Book2_4.부대공_5부대시설공_2.토공_4.하수공_2.0 토공(물치)" xfId="12927"/>
    <cellStyle name="백_Book2_4.부대공_5부대시설공_2.토공_4.하수공_2.0 토공(장산)" xfId="12928"/>
    <cellStyle name="백_Book2_4.부대공_5부대시설공_2.토공_4.하수공_4부대공" xfId="12929"/>
    <cellStyle name="백_Book2_4.부대공_5부대시설공_2.토공_4.하수공_연결관토공" xfId="12930"/>
    <cellStyle name="백_Book2_4.부대공_5부대시설공_2.토공_4.하수공_우수받이-연결관" xfId="46828"/>
    <cellStyle name="백_Book2_4.부대공_5부대시설공_2.토공_4부대공" xfId="12931"/>
    <cellStyle name="백_Book2_4.부대공_5부대시설공_2.토공_연결관토공" xfId="12932"/>
    <cellStyle name="백_Book2_4.부대공_5부대시설공_2.토공_우수받이-연결관" xfId="46829"/>
    <cellStyle name="백_Book2_4.부대공_5부대시설공_3.구내배관공" xfId="12933"/>
    <cellStyle name="백_Book2_4.부대공_5부대시설공_3.포장공" xfId="12934"/>
    <cellStyle name="백_Book2_4.부대공_5부대시설공_3.포장공_04-3.B-LINE" xfId="12935"/>
    <cellStyle name="백_Book2_4.부대공_5부대시설공_3.포장공_04-3.B-LINE_2.0 토공(물치)" xfId="12936"/>
    <cellStyle name="백_Book2_4.부대공_5부대시설공_3.포장공_04-3.B-LINE_2.0 토공(장산)" xfId="12937"/>
    <cellStyle name="백_Book2_4.부대공_5부대시설공_3.포장공_04-3.B-LINE_4부대공" xfId="12938"/>
    <cellStyle name="백_Book2_4.부대공_5부대시설공_3.포장공_04-3.B-LINE_연결관토공" xfId="12939"/>
    <cellStyle name="백_Book2_4.부대공_5부대시설공_3.포장공_04-3.B-LINE_우수받이-연결관" xfId="46830"/>
    <cellStyle name="백_Book2_4.부대공_5부대시설공_3.포장공_1.토공(C)" xfId="12940"/>
    <cellStyle name="백_Book2_4.부대공_5부대시설공_3.포장공_1.토공(D)" xfId="12941"/>
    <cellStyle name="백_Book2_4.부대공_5부대시설공_3.포장공_2.0 토공(물치)" xfId="12942"/>
    <cellStyle name="백_Book2_4.부대공_5부대시설공_3.포장공_2.0 토공(장산)" xfId="12943"/>
    <cellStyle name="백_Book2_4.부대공_5부대시설공_3.포장공_4.하수공" xfId="12944"/>
    <cellStyle name="백_Book2_4.부대공_5부대시설공_3.포장공_4.하수공_04-3.B-LINE" xfId="12945"/>
    <cellStyle name="백_Book2_4.부대공_5부대시설공_3.포장공_4.하수공_04-3.B-LINE_2.0 토공(물치)" xfId="12946"/>
    <cellStyle name="백_Book2_4.부대공_5부대시설공_3.포장공_4.하수공_04-3.B-LINE_2.0 토공(장산)" xfId="12947"/>
    <cellStyle name="백_Book2_4.부대공_5부대시설공_3.포장공_4.하수공_04-3.B-LINE_4부대공" xfId="12948"/>
    <cellStyle name="백_Book2_4.부대공_5부대시설공_3.포장공_4.하수공_04-3.B-LINE_연결관토공" xfId="12949"/>
    <cellStyle name="백_Book2_4.부대공_5부대시설공_3.포장공_4.하수공_04-3.B-LINE_우수받이-연결관" xfId="46831"/>
    <cellStyle name="백_Book2_4.부대공_5부대시설공_3.포장공_4.하수공_1.토공(C)" xfId="12950"/>
    <cellStyle name="백_Book2_4.부대공_5부대시설공_3.포장공_4.하수공_1.토공(D)" xfId="12951"/>
    <cellStyle name="백_Book2_4.부대공_5부대시설공_3.포장공_4.하수공_2.0 토공(물치)" xfId="12952"/>
    <cellStyle name="백_Book2_4.부대공_5부대시설공_3.포장공_4.하수공_2.0 토공(장산)" xfId="12953"/>
    <cellStyle name="백_Book2_4.부대공_5부대시설공_3.포장공_4.하수공_4부대공" xfId="12954"/>
    <cellStyle name="백_Book2_4.부대공_5부대시설공_3.포장공_4.하수공_연결관토공" xfId="12955"/>
    <cellStyle name="백_Book2_4.부대공_5부대시설공_3.포장공_4.하수공_우수받이-연결관" xfId="46832"/>
    <cellStyle name="백_Book2_4.부대공_5부대시설공_3.포장공_4부대공" xfId="12956"/>
    <cellStyle name="백_Book2_4.부대공_5부대시설공_3.포장공_연결관토공" xfId="12957"/>
    <cellStyle name="백_Book2_4.부대공_5부대시설공_3.포장공_우수받이-연결관" xfId="46833"/>
    <cellStyle name="백_Book2_4.부대공_5부대시설공_4. 오존접촉지" xfId="12958"/>
    <cellStyle name="백_Book2_4.부대공_5부대시설공_4. 오존접촉지_4.0 구조물공" xfId="12959"/>
    <cellStyle name="백_Book2_4.부대공_5부대시설공_4. 오존접촉지_4.0 구조물공(갈천)" xfId="12960"/>
    <cellStyle name="백_Book2_4.부대공_5부대시설공_4. 오존접촉지_q" xfId="12961"/>
    <cellStyle name="백_Book2_4.부대공_5부대시설공_4. 오존접촉지_구조물공" xfId="12962"/>
    <cellStyle name="백_Book2_4.부대공_5부대시설공_4. 오존접촉지_구체 (version 2-1)-모" xfId="12963"/>
    <cellStyle name="백_Book2_4.부대공_5부대시설공_4. 오존접촉지_구체 (version 2-1)-모_4.0 구조물공" xfId="12964"/>
    <cellStyle name="백_Book2_4.부대공_5부대시설공_4. 오존접촉지_구체 (version 2-1)-모_4.0 구조물공(갈천)" xfId="12965"/>
    <cellStyle name="백_Book2_4.부대공_5부대시설공_4. 오존접촉지_구체 (version 2-1)-모_q" xfId="12966"/>
    <cellStyle name="백_Book2_4.부대공_5부대시설공_4. 오존접촉지_구체 (version 2-1)-모_구조물공" xfId="12967"/>
    <cellStyle name="백_Book2_4.부대공_5부대시설공_4. 오존접촉지_구체 (version 2-1)-모_밸브실" xfId="12968"/>
    <cellStyle name="백_Book2_4.부대공_5부대시설공_4. 오존접촉지_밸브실" xfId="12969"/>
    <cellStyle name="백_Book2_4.부대공_5부대시설공_4.0 구조물공" xfId="12970"/>
    <cellStyle name="백_Book2_4.부대공_5부대시설공_4.0 구조물공(갈천)" xfId="12971"/>
    <cellStyle name="백_Book2_4.부대공_5부대시설공_4.0_부대공" xfId="12972"/>
    <cellStyle name="백_Book2_4.부대공_5부대시설공_4부대공" xfId="12973"/>
    <cellStyle name="백_Book2_4.부대공_5부대시설공_A2구조물공" xfId="12974"/>
    <cellStyle name="백_Book2_4.부대공_5부대시설공_A-LINE 구조물공" xfId="12975"/>
    <cellStyle name="백_Book2_4.부대공_5부대시설공_BⅠ.토공" xfId="12976"/>
    <cellStyle name="백_Book2_4.부대공_5부대시설공_q" xfId="12977"/>
    <cellStyle name="백_Book2_4.부대공_5부대시설공_계화관로토공" xfId="12978"/>
    <cellStyle name="백_Book2_4.부대공_5부대시설공_관로토공" xfId="12979"/>
    <cellStyle name="백_Book2_4.부대공_5부대시설공_관로토공(생극)-0624" xfId="12980"/>
    <cellStyle name="백_Book2_4.부대공_5부대시설공_구조물공" xfId="12981"/>
    <cellStyle name="백_Book2_4.부대공_5부대시설공_구체 (version 1)" xfId="12982"/>
    <cellStyle name="백_Book2_4.부대공_5부대시설공_구체 (version 1)_4.0 구조물공" xfId="12983"/>
    <cellStyle name="백_Book2_4.부대공_5부대시설공_구체 (version 1)_4.0 구조물공(갈천)" xfId="12984"/>
    <cellStyle name="백_Book2_4.부대공_5부대시설공_구체 (version 1)_q" xfId="12985"/>
    <cellStyle name="백_Book2_4.부대공_5부대시설공_구체 (version 1)_구조물공" xfId="12986"/>
    <cellStyle name="백_Book2_4.부대공_5부대시설공_구체 (version 1)_구체 (version 1)" xfId="12987"/>
    <cellStyle name="백_Book2_4.부대공_5부대시설공_구체 (version 1)_구체 (version 1)_4.0 구조물공" xfId="12988"/>
    <cellStyle name="백_Book2_4.부대공_5부대시설공_구체 (version 1)_구체 (version 1)_4.0 구조물공(갈천)" xfId="12989"/>
    <cellStyle name="백_Book2_4.부대공_5부대시설공_구체 (version 1)_구체 (version 1)_q" xfId="12990"/>
    <cellStyle name="백_Book2_4.부대공_5부대시설공_구체 (version 1)_구체 (version 1)_구조물공" xfId="12991"/>
    <cellStyle name="백_Book2_4.부대공_5부대시설공_구체 (version 1)_구체 (version 1)_구체이형관중량산출3" xfId="12992"/>
    <cellStyle name="백_Book2_4.부대공_5부대시설공_구체 (version 1)_구체 (version 1)_구체이형관중량산출3_4.0 구조물공" xfId="12993"/>
    <cellStyle name="백_Book2_4.부대공_5부대시설공_구체 (version 1)_구체 (version 1)_구체이형관중량산출3_4.0 구조물공(갈천)" xfId="12994"/>
    <cellStyle name="백_Book2_4.부대공_5부대시설공_구체 (version 1)_구체 (version 1)_구체이형관중량산출3_q" xfId="12995"/>
    <cellStyle name="백_Book2_4.부대공_5부대시설공_구체 (version 1)_구체 (version 1)_구체이형관중량산출3_구조물공" xfId="12996"/>
    <cellStyle name="백_Book2_4.부대공_5부대시설공_구체 (version 1)_구체 (version 1)_구체이형관중량산출3_밸브실" xfId="12997"/>
    <cellStyle name="백_Book2_4.부대공_5부대시설공_구체 (version 1)_구체 (version 1)_밸브실" xfId="12998"/>
    <cellStyle name="백_Book2_4.부대공_5부대시설공_구체 (version 1)_구체 (version 2-1)-모" xfId="12999"/>
    <cellStyle name="백_Book2_4.부대공_5부대시설공_구체 (version 1)_구체 (version 2-1)-모_4.0 구조물공" xfId="13000"/>
    <cellStyle name="백_Book2_4.부대공_5부대시설공_구체 (version 1)_구체 (version 2-1)-모_4.0 구조물공(갈천)" xfId="13001"/>
    <cellStyle name="백_Book2_4.부대공_5부대시설공_구체 (version 1)_구체 (version 2-1)-모_q" xfId="13002"/>
    <cellStyle name="백_Book2_4.부대공_5부대시설공_구체 (version 1)_구체 (version 2-1)-모_구조물공" xfId="13003"/>
    <cellStyle name="백_Book2_4.부대공_5부대시설공_구체 (version 1)_구체 (version 2-1)-모_밸브실" xfId="13004"/>
    <cellStyle name="백_Book2_4.부대공_5부대시설공_구체 (version 1)_밸브실" xfId="13005"/>
    <cellStyle name="백_Book2_4.부대공_5부대시설공_구체이형관중량산출3" xfId="13006"/>
    <cellStyle name="백_Book2_4.부대공_5부대시설공_구체이형관중량산출3_4.0 구조물공" xfId="13007"/>
    <cellStyle name="백_Book2_4.부대공_5부대시설공_구체이형관중량산출3_4.0 구조물공(갈천)" xfId="13008"/>
    <cellStyle name="백_Book2_4.부대공_5부대시설공_구체이형관중량산출3_q" xfId="13009"/>
    <cellStyle name="백_Book2_4.부대공_5부대시설공_구체이형관중량산출3_구조물공" xfId="13010"/>
    <cellStyle name="백_Book2_4.부대공_5부대시설공_구체이형관중량산출3_밸브실" xfId="13011"/>
    <cellStyle name="백_Book2_4.부대공_5부대시설공_돌망태수량" xfId="13012"/>
    <cellStyle name="백_Book2_4.부대공_5부대시설공_드레인 관로 토공" xfId="13013"/>
    <cellStyle name="백_Book2_4.부대공_5부대시설공_밸브실" xfId="13014"/>
    <cellStyle name="백_Book2_4.부대공_5부대시설공_부대공" xfId="46834"/>
    <cellStyle name="백_Book2_4.부대공_5부대시설공_연결관토공" xfId="13015"/>
    <cellStyle name="백_Book2_4.부대공_5부대시설공_우수받이-연결관" xfId="46835"/>
    <cellStyle name="백_Book2_4.부대공_5부대시설공_하수처리시설(황간)" xfId="13016"/>
    <cellStyle name="백_Book2_4.부대공_A2구조물공" xfId="13017"/>
    <cellStyle name="백_Book2_4.부대공_A-LINE 구조물공" xfId="13018"/>
    <cellStyle name="백_Book2_4.부대공_BⅠ.토공" xfId="13019"/>
    <cellStyle name="백_Book2_4.부대공_q" xfId="13020"/>
    <cellStyle name="백_Book2_4.부대공_계화관로토공" xfId="13021"/>
    <cellStyle name="백_Book2_4.부대공_관로토공" xfId="13022"/>
    <cellStyle name="백_Book2_4.부대공_관로토공(생극)-0624" xfId="13023"/>
    <cellStyle name="백_Book2_4.부대공_구조물공" xfId="13024"/>
    <cellStyle name="백_Book2_4.부대공_구체 (version 1)" xfId="13025"/>
    <cellStyle name="백_Book2_4.부대공_구체 (version 1)_4.0 구조물공" xfId="13026"/>
    <cellStyle name="백_Book2_4.부대공_구체 (version 1)_4.0 구조물공(갈천)" xfId="13027"/>
    <cellStyle name="백_Book2_4.부대공_구체 (version 1)_q" xfId="13028"/>
    <cellStyle name="백_Book2_4.부대공_구체 (version 1)_구조물공" xfId="13029"/>
    <cellStyle name="백_Book2_4.부대공_구체 (version 1)_구체 (version 1)" xfId="13030"/>
    <cellStyle name="백_Book2_4.부대공_구체 (version 1)_구체 (version 1)_4.0 구조물공" xfId="13031"/>
    <cellStyle name="백_Book2_4.부대공_구체 (version 1)_구체 (version 1)_4.0 구조물공(갈천)" xfId="13032"/>
    <cellStyle name="백_Book2_4.부대공_구체 (version 1)_구체 (version 1)_q" xfId="13033"/>
    <cellStyle name="백_Book2_4.부대공_구체 (version 1)_구체 (version 1)_구조물공" xfId="13034"/>
    <cellStyle name="백_Book2_4.부대공_구체 (version 1)_구체 (version 1)_구체이형관중량산출3" xfId="13035"/>
    <cellStyle name="백_Book2_4.부대공_구체 (version 1)_구체 (version 1)_구체이형관중량산출3_4.0 구조물공" xfId="13036"/>
    <cellStyle name="백_Book2_4.부대공_구체 (version 1)_구체 (version 1)_구체이형관중량산출3_4.0 구조물공(갈천)" xfId="13037"/>
    <cellStyle name="백_Book2_4.부대공_구체 (version 1)_구체 (version 1)_구체이형관중량산출3_q" xfId="13038"/>
    <cellStyle name="백_Book2_4.부대공_구체 (version 1)_구체 (version 1)_구체이형관중량산출3_구조물공" xfId="13039"/>
    <cellStyle name="백_Book2_4.부대공_구체 (version 1)_구체 (version 1)_구체이형관중량산출3_밸브실" xfId="13040"/>
    <cellStyle name="백_Book2_4.부대공_구체 (version 1)_구체 (version 1)_밸브실" xfId="13041"/>
    <cellStyle name="백_Book2_4.부대공_구체 (version 1)_구체 (version 2-1)-모" xfId="13042"/>
    <cellStyle name="백_Book2_4.부대공_구체 (version 1)_구체 (version 2-1)-모_4.0 구조물공" xfId="13043"/>
    <cellStyle name="백_Book2_4.부대공_구체 (version 1)_구체 (version 2-1)-모_4.0 구조물공(갈천)" xfId="13044"/>
    <cellStyle name="백_Book2_4.부대공_구체 (version 1)_구체 (version 2-1)-모_q" xfId="13045"/>
    <cellStyle name="백_Book2_4.부대공_구체 (version 1)_구체 (version 2-1)-모_구조물공" xfId="13046"/>
    <cellStyle name="백_Book2_4.부대공_구체 (version 1)_구체 (version 2-1)-모_밸브실" xfId="13047"/>
    <cellStyle name="백_Book2_4.부대공_구체 (version 1)_밸브실" xfId="13048"/>
    <cellStyle name="백_Book2_4.부대공_구체이형관중량산출3" xfId="13049"/>
    <cellStyle name="백_Book2_4.부대공_구체이형관중량산출3_4.0 구조물공" xfId="13050"/>
    <cellStyle name="백_Book2_4.부대공_구체이형관중량산출3_4.0 구조물공(갈천)" xfId="13051"/>
    <cellStyle name="백_Book2_4.부대공_구체이형관중량산출3_q" xfId="13052"/>
    <cellStyle name="백_Book2_4.부대공_구체이형관중량산출3_구조물공" xfId="13053"/>
    <cellStyle name="백_Book2_4.부대공_구체이형관중량산출3_밸브실" xfId="13054"/>
    <cellStyle name="백_Book2_4.부대공_돌망태수량" xfId="13055"/>
    <cellStyle name="백_Book2_4.부대공_드레인 관로 토공" xfId="13056"/>
    <cellStyle name="백_Book2_4.부대공_밸브실" xfId="13057"/>
    <cellStyle name="백_Book2_4.부대공_부대공" xfId="46836"/>
    <cellStyle name="백_Book2_4.부대공_연결관토공" xfId="13058"/>
    <cellStyle name="백_Book2_4.부대공_우수받이-연결관" xfId="46837"/>
    <cellStyle name="백_Book2_4.부대공_하수처리시설(황간)" xfId="13059"/>
    <cellStyle name="백_Book2_4배관공" xfId="13060"/>
    <cellStyle name="백_Book2_4배관공_0.주요자재및 총괄집계표" xfId="13061"/>
    <cellStyle name="백_Book2_4배관공_0.주요자재및 총괄집계표5" xfId="13062"/>
    <cellStyle name="백_Book2_4배관공_04-3.B-LINE" xfId="13063"/>
    <cellStyle name="백_Book2_4배관공_04-3.B-LINE_2.0 토공(물치)" xfId="13064"/>
    <cellStyle name="백_Book2_4배관공_04-3.B-LINE_2.0 토공(장산)" xfId="13065"/>
    <cellStyle name="백_Book2_4배관공_04-3.B-LINE_4부대공" xfId="13066"/>
    <cellStyle name="백_Book2_4배관공_04-3.B-LINE_연결관토공" xfId="13067"/>
    <cellStyle name="백_Book2_4배관공_04-3.B-LINE_우수받이-연결관" xfId="46838"/>
    <cellStyle name="백_Book2_4배관공_05.구내배관토공" xfId="13068"/>
    <cellStyle name="백_Book2_4배관공_06.부대공(1공구-야간)" xfId="46839"/>
    <cellStyle name="백_Book2_4배관공_1.관로토공 " xfId="13069"/>
    <cellStyle name="백_Book2_4배관공_1.관로토공  2" xfId="13070"/>
    <cellStyle name="백_Book2_4배관공_1.관로토공 _4.포장공(전체)" xfId="13071"/>
    <cellStyle name="백_Book2_4배관공_1.관로토공 _dt1" xfId="13072"/>
    <cellStyle name="백_Book2_4배관공_1.관로토공 _포장수량산출" xfId="13073"/>
    <cellStyle name="백_Book2_4배관공_1.착수정(0416)" xfId="13074"/>
    <cellStyle name="백_Book2_4배관공_1.착수정(0416)_4.0 구조물공" xfId="13075"/>
    <cellStyle name="백_Book2_4배관공_1.착수정(0416)_4.0 구조물공(갈천)" xfId="13076"/>
    <cellStyle name="백_Book2_4배관공_1.착수정(0416)_q" xfId="13077"/>
    <cellStyle name="백_Book2_4배관공_1.착수정(0416)_구조물공" xfId="13078"/>
    <cellStyle name="백_Book2_4배관공_1.착수정(0416)_밸브실" xfId="13079"/>
    <cellStyle name="백_Book2_4배관공_1.착수정(0419)" xfId="13080"/>
    <cellStyle name="백_Book2_4배관공_1.처리장토공(0705)" xfId="13081"/>
    <cellStyle name="백_Book2_4배관공_1.토공" xfId="13082"/>
    <cellStyle name="백_Book2_4배관공_1.토공(0724)" xfId="13083"/>
    <cellStyle name="백_Book2_4배관공_1.토공(C)" xfId="13084"/>
    <cellStyle name="백_Book2_4배관공_1.토공(D)" xfId="13085"/>
    <cellStyle name="백_Book2_4배관공_2.0 오수구조물공(실옥)" xfId="13086"/>
    <cellStyle name="백_Book2_4배관공_2.0 오수구조물공(실옥)_06.부대공(1공구-야간)" xfId="46840"/>
    <cellStyle name="백_Book2_4배관공_2.0 오수구조물공(실옥)_부대공" xfId="46841"/>
    <cellStyle name="백_Book2_4배관공_2.0 오수구조물공(실옥)_하수처리시설(황간)" xfId="13087"/>
    <cellStyle name="백_Book2_4배관공_2.0 토공(물치)" xfId="13088"/>
    <cellStyle name="백_Book2_4배관공_2.0 토공(장산)" xfId="13089"/>
    <cellStyle name="백_Book2_4배관공_2.1호원형맨홀토공" xfId="13090"/>
    <cellStyle name="백_Book2_4배관공_2.토공" xfId="13091"/>
    <cellStyle name="백_Book2_4배관공_2.토공_04-3.B-LINE" xfId="13092"/>
    <cellStyle name="백_Book2_4배관공_2.토공_04-3.B-LINE_2.0 토공(물치)" xfId="13093"/>
    <cellStyle name="백_Book2_4배관공_2.토공_04-3.B-LINE_2.0 토공(장산)" xfId="13094"/>
    <cellStyle name="백_Book2_4배관공_2.토공_04-3.B-LINE_4부대공" xfId="13095"/>
    <cellStyle name="백_Book2_4배관공_2.토공_04-3.B-LINE_연결관토공" xfId="13096"/>
    <cellStyle name="백_Book2_4배관공_2.토공_04-3.B-LINE_우수받이-연결관" xfId="46842"/>
    <cellStyle name="백_Book2_4배관공_2.토공_1.토공(C)" xfId="13097"/>
    <cellStyle name="백_Book2_4배관공_2.토공_1.토공(D)" xfId="13098"/>
    <cellStyle name="백_Book2_4배관공_2.토공_2.0 토공(물치)" xfId="13099"/>
    <cellStyle name="백_Book2_4배관공_2.토공_2.0 토공(장산)" xfId="13100"/>
    <cellStyle name="백_Book2_4배관공_2.토공_4.하수공" xfId="13101"/>
    <cellStyle name="백_Book2_4배관공_2.토공_4.하수공_04-3.B-LINE" xfId="13102"/>
    <cellStyle name="백_Book2_4배관공_2.토공_4.하수공_04-3.B-LINE_2.0 토공(물치)" xfId="13103"/>
    <cellStyle name="백_Book2_4배관공_2.토공_4.하수공_04-3.B-LINE_2.0 토공(장산)" xfId="13104"/>
    <cellStyle name="백_Book2_4배관공_2.토공_4.하수공_04-3.B-LINE_4부대공" xfId="13105"/>
    <cellStyle name="백_Book2_4배관공_2.토공_4.하수공_04-3.B-LINE_연결관토공" xfId="13106"/>
    <cellStyle name="백_Book2_4배관공_2.토공_4.하수공_04-3.B-LINE_우수받이-연결관" xfId="46843"/>
    <cellStyle name="백_Book2_4배관공_2.토공_4.하수공_1.토공(C)" xfId="13107"/>
    <cellStyle name="백_Book2_4배관공_2.토공_4.하수공_1.토공(D)" xfId="13108"/>
    <cellStyle name="백_Book2_4배관공_2.토공_4.하수공_2.0 토공(물치)" xfId="13109"/>
    <cellStyle name="백_Book2_4배관공_2.토공_4.하수공_2.0 토공(장산)" xfId="13110"/>
    <cellStyle name="백_Book2_4배관공_2.토공_4.하수공_4부대공" xfId="13111"/>
    <cellStyle name="백_Book2_4배관공_2.토공_4.하수공_연결관토공" xfId="13112"/>
    <cellStyle name="백_Book2_4배관공_2.토공_4.하수공_우수받이-연결관" xfId="46844"/>
    <cellStyle name="백_Book2_4배관공_2.토공_4부대공" xfId="13113"/>
    <cellStyle name="백_Book2_4배관공_2.토공_연결관토공" xfId="13114"/>
    <cellStyle name="백_Book2_4배관공_2.토공_우수받이-연결관" xfId="46845"/>
    <cellStyle name="백_Book2_4배관공_3.구내배관공" xfId="13115"/>
    <cellStyle name="백_Book2_4배관공_3.포장공" xfId="13116"/>
    <cellStyle name="백_Book2_4배관공_3.포장공_04-3.B-LINE" xfId="13117"/>
    <cellStyle name="백_Book2_4배관공_3.포장공_04-3.B-LINE_2.0 토공(물치)" xfId="13118"/>
    <cellStyle name="백_Book2_4배관공_3.포장공_04-3.B-LINE_2.0 토공(장산)" xfId="13119"/>
    <cellStyle name="백_Book2_4배관공_3.포장공_04-3.B-LINE_4부대공" xfId="13120"/>
    <cellStyle name="백_Book2_4배관공_3.포장공_04-3.B-LINE_연결관토공" xfId="13121"/>
    <cellStyle name="백_Book2_4배관공_3.포장공_04-3.B-LINE_우수받이-연결관" xfId="46846"/>
    <cellStyle name="백_Book2_4배관공_3.포장공_1.토공(C)" xfId="13122"/>
    <cellStyle name="백_Book2_4배관공_3.포장공_1.토공(D)" xfId="13123"/>
    <cellStyle name="백_Book2_4배관공_3.포장공_2.0 토공(물치)" xfId="13124"/>
    <cellStyle name="백_Book2_4배관공_3.포장공_2.0 토공(장산)" xfId="13125"/>
    <cellStyle name="백_Book2_4배관공_3.포장공_4.하수공" xfId="13126"/>
    <cellStyle name="백_Book2_4배관공_3.포장공_4.하수공_04-3.B-LINE" xfId="13127"/>
    <cellStyle name="백_Book2_4배관공_3.포장공_4.하수공_04-3.B-LINE_2.0 토공(물치)" xfId="13128"/>
    <cellStyle name="백_Book2_4배관공_3.포장공_4.하수공_04-3.B-LINE_2.0 토공(장산)" xfId="13129"/>
    <cellStyle name="백_Book2_4배관공_3.포장공_4.하수공_04-3.B-LINE_4부대공" xfId="13130"/>
    <cellStyle name="백_Book2_4배관공_3.포장공_4.하수공_04-3.B-LINE_연결관토공" xfId="13131"/>
    <cellStyle name="백_Book2_4배관공_3.포장공_4.하수공_04-3.B-LINE_우수받이-연결관" xfId="46847"/>
    <cellStyle name="백_Book2_4배관공_3.포장공_4.하수공_1.토공(C)" xfId="13132"/>
    <cellStyle name="백_Book2_4배관공_3.포장공_4.하수공_1.토공(D)" xfId="13133"/>
    <cellStyle name="백_Book2_4배관공_3.포장공_4.하수공_2.0 토공(물치)" xfId="13134"/>
    <cellStyle name="백_Book2_4배관공_3.포장공_4.하수공_2.0 토공(장산)" xfId="13135"/>
    <cellStyle name="백_Book2_4배관공_3.포장공_4.하수공_4부대공" xfId="13136"/>
    <cellStyle name="백_Book2_4배관공_3.포장공_4.하수공_연결관토공" xfId="13137"/>
    <cellStyle name="백_Book2_4배관공_3.포장공_4.하수공_우수받이-연결관" xfId="46848"/>
    <cellStyle name="백_Book2_4배관공_3.포장공_4부대공" xfId="13138"/>
    <cellStyle name="백_Book2_4배관공_3.포장공_연결관토공" xfId="13139"/>
    <cellStyle name="백_Book2_4배관공_3.포장공_우수받이-연결관" xfId="46849"/>
    <cellStyle name="백_Book2_4배관공_4. 오존접촉지" xfId="13140"/>
    <cellStyle name="백_Book2_4배관공_4. 오존접촉지_4.0 구조물공" xfId="13141"/>
    <cellStyle name="백_Book2_4배관공_4. 오존접촉지_4.0 구조물공(갈천)" xfId="13142"/>
    <cellStyle name="백_Book2_4배관공_4. 오존접촉지_q" xfId="13143"/>
    <cellStyle name="백_Book2_4배관공_4. 오존접촉지_구조물공" xfId="13144"/>
    <cellStyle name="백_Book2_4배관공_4. 오존접촉지_구체 (version 2-1)-모" xfId="13145"/>
    <cellStyle name="백_Book2_4배관공_4. 오존접촉지_구체 (version 2-1)-모_4.0 구조물공" xfId="13146"/>
    <cellStyle name="백_Book2_4배관공_4. 오존접촉지_구체 (version 2-1)-모_4.0 구조물공(갈천)" xfId="13147"/>
    <cellStyle name="백_Book2_4배관공_4. 오존접촉지_구체 (version 2-1)-모_q" xfId="13148"/>
    <cellStyle name="백_Book2_4배관공_4. 오존접촉지_구체 (version 2-1)-모_구조물공" xfId="13149"/>
    <cellStyle name="백_Book2_4배관공_4. 오존접촉지_구체 (version 2-1)-모_밸브실" xfId="13150"/>
    <cellStyle name="백_Book2_4배관공_4. 오존접촉지_밸브실" xfId="13151"/>
    <cellStyle name="백_Book2_4배관공_4.0 구조물공" xfId="13152"/>
    <cellStyle name="백_Book2_4배관공_4.0 구조물공(갈천)" xfId="13153"/>
    <cellStyle name="백_Book2_4배관공_4.0_부대공" xfId="13154"/>
    <cellStyle name="백_Book2_4배관공_4부대공" xfId="13155"/>
    <cellStyle name="백_Book2_4배관공_A2구조물공" xfId="13156"/>
    <cellStyle name="백_Book2_4배관공_A-LINE 구조물공" xfId="13157"/>
    <cellStyle name="백_Book2_4배관공_BⅠ.토공" xfId="13158"/>
    <cellStyle name="백_Book2_4배관공_q" xfId="13159"/>
    <cellStyle name="백_Book2_4배관공_계화관로토공" xfId="13160"/>
    <cellStyle name="백_Book2_4배관공_관로토공" xfId="13161"/>
    <cellStyle name="백_Book2_4배관공_관로토공(생극)-0624" xfId="13162"/>
    <cellStyle name="백_Book2_4배관공_구조물공" xfId="13163"/>
    <cellStyle name="백_Book2_4배관공_구체 (version 1)" xfId="13164"/>
    <cellStyle name="백_Book2_4배관공_구체 (version 1)_4.0 구조물공" xfId="13165"/>
    <cellStyle name="백_Book2_4배관공_구체 (version 1)_4.0 구조물공(갈천)" xfId="13166"/>
    <cellStyle name="백_Book2_4배관공_구체 (version 1)_q" xfId="13167"/>
    <cellStyle name="백_Book2_4배관공_구체 (version 1)_구조물공" xfId="13168"/>
    <cellStyle name="백_Book2_4배관공_구체 (version 1)_구체 (version 1)" xfId="13169"/>
    <cellStyle name="백_Book2_4배관공_구체 (version 1)_구체 (version 1)_4.0 구조물공" xfId="13170"/>
    <cellStyle name="백_Book2_4배관공_구체 (version 1)_구체 (version 1)_4.0 구조물공(갈천)" xfId="13171"/>
    <cellStyle name="백_Book2_4배관공_구체 (version 1)_구체 (version 1)_q" xfId="13172"/>
    <cellStyle name="백_Book2_4배관공_구체 (version 1)_구체 (version 1)_구조물공" xfId="13173"/>
    <cellStyle name="백_Book2_4배관공_구체 (version 1)_구체 (version 1)_구체이형관중량산출3" xfId="13174"/>
    <cellStyle name="백_Book2_4배관공_구체 (version 1)_구체 (version 1)_구체이형관중량산출3_4.0 구조물공" xfId="13175"/>
    <cellStyle name="백_Book2_4배관공_구체 (version 1)_구체 (version 1)_구체이형관중량산출3_4.0 구조물공(갈천)" xfId="13176"/>
    <cellStyle name="백_Book2_4배관공_구체 (version 1)_구체 (version 1)_구체이형관중량산출3_q" xfId="13177"/>
    <cellStyle name="백_Book2_4배관공_구체 (version 1)_구체 (version 1)_구체이형관중량산출3_구조물공" xfId="13178"/>
    <cellStyle name="백_Book2_4배관공_구체 (version 1)_구체 (version 1)_구체이형관중량산출3_밸브실" xfId="13179"/>
    <cellStyle name="백_Book2_4배관공_구체 (version 1)_구체 (version 1)_밸브실" xfId="13180"/>
    <cellStyle name="백_Book2_4배관공_구체 (version 1)_구체 (version 2-1)-모" xfId="13181"/>
    <cellStyle name="백_Book2_4배관공_구체 (version 1)_구체 (version 2-1)-모_4.0 구조물공" xfId="13182"/>
    <cellStyle name="백_Book2_4배관공_구체 (version 1)_구체 (version 2-1)-모_4.0 구조물공(갈천)" xfId="13183"/>
    <cellStyle name="백_Book2_4배관공_구체 (version 1)_구체 (version 2-1)-모_q" xfId="13184"/>
    <cellStyle name="백_Book2_4배관공_구체 (version 1)_구체 (version 2-1)-모_구조물공" xfId="13185"/>
    <cellStyle name="백_Book2_4배관공_구체 (version 1)_구체 (version 2-1)-모_밸브실" xfId="13186"/>
    <cellStyle name="백_Book2_4배관공_구체 (version 1)_밸브실" xfId="13187"/>
    <cellStyle name="백_Book2_4배관공_구체이형관중량산출3" xfId="13188"/>
    <cellStyle name="백_Book2_4배관공_구체이형관중량산출3_4.0 구조물공" xfId="13189"/>
    <cellStyle name="백_Book2_4배관공_구체이형관중량산출3_4.0 구조물공(갈천)" xfId="13190"/>
    <cellStyle name="백_Book2_4배관공_구체이형관중량산출3_q" xfId="13191"/>
    <cellStyle name="백_Book2_4배관공_구체이형관중량산출3_구조물공" xfId="13192"/>
    <cellStyle name="백_Book2_4배관공_구체이형관중량산출3_밸브실" xfId="13193"/>
    <cellStyle name="백_Book2_4배관공_돌망태수량" xfId="13194"/>
    <cellStyle name="백_Book2_4배관공_드레인 관로 토공" xfId="13195"/>
    <cellStyle name="백_Book2_4배관공_밸브실" xfId="13196"/>
    <cellStyle name="백_Book2_4배관공_부대공" xfId="46850"/>
    <cellStyle name="백_Book2_4배관공_연결관토공" xfId="13197"/>
    <cellStyle name="백_Book2_4배관공_우수받이-연결관" xfId="46851"/>
    <cellStyle name="백_Book2_4배관공_하수처리시설(황간)" xfId="13198"/>
    <cellStyle name="백_Book2_4부대공" xfId="13199"/>
    <cellStyle name="백_Book2_5부대시설공" xfId="13200"/>
    <cellStyle name="백_Book2_5부대시설공_0.주요자재및 총괄집계표" xfId="13201"/>
    <cellStyle name="백_Book2_5부대시설공_0.주요자재및 총괄집계표5" xfId="13202"/>
    <cellStyle name="백_Book2_5부대시설공_04-3.B-LINE" xfId="13203"/>
    <cellStyle name="백_Book2_5부대시설공_04-3.B-LINE_2.0 토공(물치)" xfId="13204"/>
    <cellStyle name="백_Book2_5부대시설공_04-3.B-LINE_2.0 토공(장산)" xfId="13205"/>
    <cellStyle name="백_Book2_5부대시설공_04-3.B-LINE_4부대공" xfId="13206"/>
    <cellStyle name="백_Book2_5부대시설공_04-3.B-LINE_연결관토공" xfId="13207"/>
    <cellStyle name="백_Book2_5부대시설공_04-3.B-LINE_우수받이-연결관" xfId="46852"/>
    <cellStyle name="백_Book2_5부대시설공_05.구내배관토공" xfId="13208"/>
    <cellStyle name="백_Book2_5부대시설공_06.부대공(1공구-야간)" xfId="46853"/>
    <cellStyle name="백_Book2_5부대시설공_1.관로토공 " xfId="13209"/>
    <cellStyle name="백_Book2_5부대시설공_1.관로토공  2" xfId="13210"/>
    <cellStyle name="백_Book2_5부대시설공_1.관로토공 _4.포장공(전체)" xfId="13211"/>
    <cellStyle name="백_Book2_5부대시설공_1.관로토공 _dt1" xfId="13212"/>
    <cellStyle name="백_Book2_5부대시설공_1.관로토공 _포장수량산출" xfId="13213"/>
    <cellStyle name="백_Book2_5부대시설공_1.착수정(0416)" xfId="13214"/>
    <cellStyle name="백_Book2_5부대시설공_1.착수정(0416)_4.0 구조물공" xfId="13215"/>
    <cellStyle name="백_Book2_5부대시설공_1.착수정(0416)_4.0 구조물공(갈천)" xfId="13216"/>
    <cellStyle name="백_Book2_5부대시설공_1.착수정(0416)_q" xfId="13217"/>
    <cellStyle name="백_Book2_5부대시설공_1.착수정(0416)_구조물공" xfId="13218"/>
    <cellStyle name="백_Book2_5부대시설공_1.착수정(0416)_밸브실" xfId="13219"/>
    <cellStyle name="백_Book2_5부대시설공_1.착수정(0419)" xfId="13220"/>
    <cellStyle name="백_Book2_5부대시설공_1.처리장토공(0705)" xfId="13221"/>
    <cellStyle name="백_Book2_5부대시설공_1.토공" xfId="13222"/>
    <cellStyle name="백_Book2_5부대시설공_1.토공(0724)" xfId="13223"/>
    <cellStyle name="백_Book2_5부대시설공_1.토공(C)" xfId="13224"/>
    <cellStyle name="백_Book2_5부대시설공_1.토공(D)" xfId="13225"/>
    <cellStyle name="백_Book2_5부대시설공_2.0 오수구조물공(실옥)" xfId="13226"/>
    <cellStyle name="백_Book2_5부대시설공_2.0 오수구조물공(실옥)_06.부대공(1공구-야간)" xfId="46854"/>
    <cellStyle name="백_Book2_5부대시설공_2.0 오수구조물공(실옥)_부대공" xfId="46855"/>
    <cellStyle name="백_Book2_5부대시설공_2.0 오수구조물공(실옥)_하수처리시설(황간)" xfId="13227"/>
    <cellStyle name="백_Book2_5부대시설공_2.0 토공(물치)" xfId="13228"/>
    <cellStyle name="백_Book2_5부대시설공_2.0 토공(장산)" xfId="13229"/>
    <cellStyle name="백_Book2_5부대시설공_2.1호원형맨홀토공" xfId="13230"/>
    <cellStyle name="백_Book2_5부대시설공_2.토공" xfId="13231"/>
    <cellStyle name="백_Book2_5부대시설공_2.토공_04-3.B-LINE" xfId="13232"/>
    <cellStyle name="백_Book2_5부대시설공_2.토공_04-3.B-LINE_2.0 토공(물치)" xfId="13233"/>
    <cellStyle name="백_Book2_5부대시설공_2.토공_04-3.B-LINE_2.0 토공(장산)" xfId="13234"/>
    <cellStyle name="백_Book2_5부대시설공_2.토공_04-3.B-LINE_4부대공" xfId="13235"/>
    <cellStyle name="백_Book2_5부대시설공_2.토공_04-3.B-LINE_연결관토공" xfId="13236"/>
    <cellStyle name="백_Book2_5부대시설공_2.토공_04-3.B-LINE_우수받이-연결관" xfId="46856"/>
    <cellStyle name="백_Book2_5부대시설공_2.토공_1.토공(C)" xfId="13237"/>
    <cellStyle name="백_Book2_5부대시설공_2.토공_1.토공(D)" xfId="13238"/>
    <cellStyle name="백_Book2_5부대시설공_2.토공_2.0 토공(물치)" xfId="13239"/>
    <cellStyle name="백_Book2_5부대시설공_2.토공_2.0 토공(장산)" xfId="13240"/>
    <cellStyle name="백_Book2_5부대시설공_2.토공_4.하수공" xfId="13241"/>
    <cellStyle name="백_Book2_5부대시설공_2.토공_4.하수공_04-3.B-LINE" xfId="13242"/>
    <cellStyle name="백_Book2_5부대시설공_2.토공_4.하수공_04-3.B-LINE_2.0 토공(물치)" xfId="13243"/>
    <cellStyle name="백_Book2_5부대시설공_2.토공_4.하수공_04-3.B-LINE_2.0 토공(장산)" xfId="13244"/>
    <cellStyle name="백_Book2_5부대시설공_2.토공_4.하수공_04-3.B-LINE_4부대공" xfId="13245"/>
    <cellStyle name="백_Book2_5부대시설공_2.토공_4.하수공_04-3.B-LINE_연결관토공" xfId="13246"/>
    <cellStyle name="백_Book2_5부대시설공_2.토공_4.하수공_04-3.B-LINE_우수받이-연결관" xfId="46857"/>
    <cellStyle name="백_Book2_5부대시설공_2.토공_4.하수공_1.토공(C)" xfId="13247"/>
    <cellStyle name="백_Book2_5부대시설공_2.토공_4.하수공_1.토공(D)" xfId="13248"/>
    <cellStyle name="백_Book2_5부대시설공_2.토공_4.하수공_2.0 토공(물치)" xfId="13249"/>
    <cellStyle name="백_Book2_5부대시설공_2.토공_4.하수공_2.0 토공(장산)" xfId="13250"/>
    <cellStyle name="백_Book2_5부대시설공_2.토공_4.하수공_4부대공" xfId="13251"/>
    <cellStyle name="백_Book2_5부대시설공_2.토공_4.하수공_연결관토공" xfId="13252"/>
    <cellStyle name="백_Book2_5부대시설공_2.토공_4.하수공_우수받이-연결관" xfId="46858"/>
    <cellStyle name="백_Book2_5부대시설공_2.토공_4부대공" xfId="13253"/>
    <cellStyle name="백_Book2_5부대시설공_2.토공_연결관토공" xfId="13254"/>
    <cellStyle name="백_Book2_5부대시설공_2.토공_우수받이-연결관" xfId="46859"/>
    <cellStyle name="백_Book2_5부대시설공_3.구내배관공" xfId="13255"/>
    <cellStyle name="백_Book2_5부대시설공_3.포장공" xfId="13256"/>
    <cellStyle name="백_Book2_5부대시설공_3.포장공_04-3.B-LINE" xfId="13257"/>
    <cellStyle name="백_Book2_5부대시설공_3.포장공_04-3.B-LINE_2.0 토공(물치)" xfId="13258"/>
    <cellStyle name="백_Book2_5부대시설공_3.포장공_04-3.B-LINE_2.0 토공(장산)" xfId="13259"/>
    <cellStyle name="백_Book2_5부대시설공_3.포장공_04-3.B-LINE_4부대공" xfId="13260"/>
    <cellStyle name="백_Book2_5부대시설공_3.포장공_04-3.B-LINE_연결관토공" xfId="13261"/>
    <cellStyle name="백_Book2_5부대시설공_3.포장공_04-3.B-LINE_우수받이-연결관" xfId="46860"/>
    <cellStyle name="백_Book2_5부대시설공_3.포장공_1.토공(C)" xfId="13262"/>
    <cellStyle name="백_Book2_5부대시설공_3.포장공_1.토공(D)" xfId="13263"/>
    <cellStyle name="백_Book2_5부대시설공_3.포장공_2.0 토공(물치)" xfId="13264"/>
    <cellStyle name="백_Book2_5부대시설공_3.포장공_2.0 토공(장산)" xfId="13265"/>
    <cellStyle name="백_Book2_5부대시설공_3.포장공_4.하수공" xfId="13266"/>
    <cellStyle name="백_Book2_5부대시설공_3.포장공_4.하수공_04-3.B-LINE" xfId="13267"/>
    <cellStyle name="백_Book2_5부대시설공_3.포장공_4.하수공_04-3.B-LINE_2.0 토공(물치)" xfId="13268"/>
    <cellStyle name="백_Book2_5부대시설공_3.포장공_4.하수공_04-3.B-LINE_2.0 토공(장산)" xfId="13269"/>
    <cellStyle name="백_Book2_5부대시설공_3.포장공_4.하수공_04-3.B-LINE_4부대공" xfId="13270"/>
    <cellStyle name="백_Book2_5부대시설공_3.포장공_4.하수공_04-3.B-LINE_연결관토공" xfId="13271"/>
    <cellStyle name="백_Book2_5부대시설공_3.포장공_4.하수공_04-3.B-LINE_우수받이-연결관" xfId="46861"/>
    <cellStyle name="백_Book2_5부대시설공_3.포장공_4.하수공_1.토공(C)" xfId="13272"/>
    <cellStyle name="백_Book2_5부대시설공_3.포장공_4.하수공_1.토공(D)" xfId="13273"/>
    <cellStyle name="백_Book2_5부대시설공_3.포장공_4.하수공_2.0 토공(물치)" xfId="13274"/>
    <cellStyle name="백_Book2_5부대시설공_3.포장공_4.하수공_2.0 토공(장산)" xfId="13275"/>
    <cellStyle name="백_Book2_5부대시설공_3.포장공_4.하수공_4부대공" xfId="13276"/>
    <cellStyle name="백_Book2_5부대시설공_3.포장공_4.하수공_연결관토공" xfId="13277"/>
    <cellStyle name="백_Book2_5부대시설공_3.포장공_4.하수공_우수받이-연결관" xfId="46862"/>
    <cellStyle name="백_Book2_5부대시설공_3.포장공_4부대공" xfId="13278"/>
    <cellStyle name="백_Book2_5부대시설공_3.포장공_연결관토공" xfId="13279"/>
    <cellStyle name="백_Book2_5부대시설공_3.포장공_우수받이-연결관" xfId="46863"/>
    <cellStyle name="백_Book2_5부대시설공_4. 오존접촉지" xfId="13280"/>
    <cellStyle name="백_Book2_5부대시설공_4. 오존접촉지_4.0 구조물공" xfId="13281"/>
    <cellStyle name="백_Book2_5부대시설공_4. 오존접촉지_4.0 구조물공(갈천)" xfId="13282"/>
    <cellStyle name="백_Book2_5부대시설공_4. 오존접촉지_q" xfId="13283"/>
    <cellStyle name="백_Book2_5부대시설공_4. 오존접촉지_구조물공" xfId="13284"/>
    <cellStyle name="백_Book2_5부대시설공_4. 오존접촉지_구체 (version 2-1)-모" xfId="13285"/>
    <cellStyle name="백_Book2_5부대시설공_4. 오존접촉지_구체 (version 2-1)-모_4.0 구조물공" xfId="13286"/>
    <cellStyle name="백_Book2_5부대시설공_4. 오존접촉지_구체 (version 2-1)-모_4.0 구조물공(갈천)" xfId="13287"/>
    <cellStyle name="백_Book2_5부대시설공_4. 오존접촉지_구체 (version 2-1)-모_q" xfId="13288"/>
    <cellStyle name="백_Book2_5부대시설공_4. 오존접촉지_구체 (version 2-1)-모_구조물공" xfId="13289"/>
    <cellStyle name="백_Book2_5부대시설공_4. 오존접촉지_구체 (version 2-1)-모_밸브실" xfId="13290"/>
    <cellStyle name="백_Book2_5부대시설공_4. 오존접촉지_밸브실" xfId="13291"/>
    <cellStyle name="백_Book2_5부대시설공_4.0 구조물공" xfId="13292"/>
    <cellStyle name="백_Book2_5부대시설공_4.0 구조물공(갈천)" xfId="13293"/>
    <cellStyle name="백_Book2_5부대시설공_4.0_부대공" xfId="13294"/>
    <cellStyle name="백_Book2_5부대시설공_4부대공" xfId="13295"/>
    <cellStyle name="백_Book2_5부대시설공_A2구조물공" xfId="13296"/>
    <cellStyle name="백_Book2_5부대시설공_A-LINE 구조물공" xfId="13297"/>
    <cellStyle name="백_Book2_5부대시설공_BⅠ.토공" xfId="13298"/>
    <cellStyle name="백_Book2_5부대시설공_q" xfId="13299"/>
    <cellStyle name="백_Book2_5부대시설공_계화관로토공" xfId="13300"/>
    <cellStyle name="백_Book2_5부대시설공_관로토공" xfId="13301"/>
    <cellStyle name="백_Book2_5부대시설공_관로토공(생극)-0624" xfId="13302"/>
    <cellStyle name="백_Book2_5부대시설공_구조물공" xfId="13303"/>
    <cellStyle name="백_Book2_5부대시설공_구체 (version 1)" xfId="13304"/>
    <cellStyle name="백_Book2_5부대시설공_구체 (version 1)_4.0 구조물공" xfId="13305"/>
    <cellStyle name="백_Book2_5부대시설공_구체 (version 1)_4.0 구조물공(갈천)" xfId="13306"/>
    <cellStyle name="백_Book2_5부대시설공_구체 (version 1)_q" xfId="13307"/>
    <cellStyle name="백_Book2_5부대시설공_구체 (version 1)_구조물공" xfId="13308"/>
    <cellStyle name="백_Book2_5부대시설공_구체 (version 1)_구체 (version 1)" xfId="13309"/>
    <cellStyle name="백_Book2_5부대시설공_구체 (version 1)_구체 (version 1)_4.0 구조물공" xfId="13310"/>
    <cellStyle name="백_Book2_5부대시설공_구체 (version 1)_구체 (version 1)_4.0 구조물공(갈천)" xfId="13311"/>
    <cellStyle name="백_Book2_5부대시설공_구체 (version 1)_구체 (version 1)_q" xfId="13312"/>
    <cellStyle name="백_Book2_5부대시설공_구체 (version 1)_구체 (version 1)_구조물공" xfId="13313"/>
    <cellStyle name="백_Book2_5부대시설공_구체 (version 1)_구체 (version 1)_구체이형관중량산출3" xfId="13314"/>
    <cellStyle name="백_Book2_5부대시설공_구체 (version 1)_구체 (version 1)_구체이형관중량산출3_4.0 구조물공" xfId="13315"/>
    <cellStyle name="백_Book2_5부대시설공_구체 (version 1)_구체 (version 1)_구체이형관중량산출3_4.0 구조물공(갈천)" xfId="13316"/>
    <cellStyle name="백_Book2_5부대시설공_구체 (version 1)_구체 (version 1)_구체이형관중량산출3_q" xfId="13317"/>
    <cellStyle name="백_Book2_5부대시설공_구체 (version 1)_구체 (version 1)_구체이형관중량산출3_구조물공" xfId="13318"/>
    <cellStyle name="백_Book2_5부대시설공_구체 (version 1)_구체 (version 1)_구체이형관중량산출3_밸브실" xfId="13319"/>
    <cellStyle name="백_Book2_5부대시설공_구체 (version 1)_구체 (version 1)_밸브실" xfId="13320"/>
    <cellStyle name="백_Book2_5부대시설공_구체 (version 1)_구체 (version 2-1)-모" xfId="13321"/>
    <cellStyle name="백_Book2_5부대시설공_구체 (version 1)_구체 (version 2-1)-모_4.0 구조물공" xfId="13322"/>
    <cellStyle name="백_Book2_5부대시설공_구체 (version 1)_구체 (version 2-1)-모_4.0 구조물공(갈천)" xfId="13323"/>
    <cellStyle name="백_Book2_5부대시설공_구체 (version 1)_구체 (version 2-1)-모_q" xfId="13324"/>
    <cellStyle name="백_Book2_5부대시설공_구체 (version 1)_구체 (version 2-1)-모_구조물공" xfId="13325"/>
    <cellStyle name="백_Book2_5부대시설공_구체 (version 1)_구체 (version 2-1)-모_밸브실" xfId="13326"/>
    <cellStyle name="백_Book2_5부대시설공_구체 (version 1)_밸브실" xfId="13327"/>
    <cellStyle name="백_Book2_5부대시설공_구체이형관중량산출3" xfId="13328"/>
    <cellStyle name="백_Book2_5부대시설공_구체이형관중량산출3_4.0 구조물공" xfId="13329"/>
    <cellStyle name="백_Book2_5부대시설공_구체이형관중량산출3_4.0 구조물공(갈천)" xfId="13330"/>
    <cellStyle name="백_Book2_5부대시설공_구체이형관중량산출3_q" xfId="13331"/>
    <cellStyle name="백_Book2_5부대시설공_구체이형관중량산출3_구조물공" xfId="13332"/>
    <cellStyle name="백_Book2_5부대시설공_구체이형관중량산출3_밸브실" xfId="13333"/>
    <cellStyle name="백_Book2_5부대시설공_돌망태수량" xfId="13334"/>
    <cellStyle name="백_Book2_5부대시설공_드레인 관로 토공" xfId="13335"/>
    <cellStyle name="백_Book2_5부대시설공_밸브실" xfId="13336"/>
    <cellStyle name="백_Book2_5부대시설공_부대공" xfId="46864"/>
    <cellStyle name="백_Book2_5부대시설공_연결관토공" xfId="13337"/>
    <cellStyle name="백_Book2_5부대시설공_우수받이-연결관" xfId="46865"/>
    <cellStyle name="백_Book2_5부대시설공_하수처리시설(황간)" xfId="13338"/>
    <cellStyle name="백_Book2_A2구조물공" xfId="13339"/>
    <cellStyle name="백_Book2_A-LINE 구조물공" xfId="13340"/>
    <cellStyle name="백_Book2_B2.배수공" xfId="13341"/>
    <cellStyle name="백_Book2_B2.배수공_1.토공(C)" xfId="13342"/>
    <cellStyle name="백_Book2_B2.배수공_1.토공(D)" xfId="13343"/>
    <cellStyle name="백_Book2_BⅠ.토공" xfId="13344"/>
    <cellStyle name="백_Book2_q" xfId="13345"/>
    <cellStyle name="백_Book2_계화관로토공" xfId="13346"/>
    <cellStyle name="백_Book2_관로토공" xfId="13347"/>
    <cellStyle name="백_Book2_관로토공(생극)-0624" xfId="13348"/>
    <cellStyle name="백_Book2_구조물공" xfId="13349"/>
    <cellStyle name="백_Book2_구체 (version 1)" xfId="13350"/>
    <cellStyle name="백_Book2_구체 (version 1)_4.0 구조물공" xfId="13351"/>
    <cellStyle name="백_Book2_구체 (version 1)_4.0 구조물공(갈천)" xfId="13352"/>
    <cellStyle name="백_Book2_구체 (version 1)_q" xfId="13353"/>
    <cellStyle name="백_Book2_구체 (version 1)_구조물공" xfId="13354"/>
    <cellStyle name="백_Book2_구체 (version 1)_구체 (version 1)" xfId="13355"/>
    <cellStyle name="백_Book2_구체 (version 1)_구체 (version 1)_4.0 구조물공" xfId="13356"/>
    <cellStyle name="백_Book2_구체 (version 1)_구체 (version 1)_4.0 구조물공(갈천)" xfId="13357"/>
    <cellStyle name="백_Book2_구체 (version 1)_구체 (version 1)_q" xfId="13358"/>
    <cellStyle name="백_Book2_구체 (version 1)_구체 (version 1)_구조물공" xfId="13359"/>
    <cellStyle name="백_Book2_구체 (version 1)_구체 (version 1)_구체이형관중량산출3" xfId="13360"/>
    <cellStyle name="백_Book2_구체 (version 1)_구체 (version 1)_구체이형관중량산출3_4.0 구조물공" xfId="13361"/>
    <cellStyle name="백_Book2_구체 (version 1)_구체 (version 1)_구체이형관중량산출3_4.0 구조물공(갈천)" xfId="13362"/>
    <cellStyle name="백_Book2_구체 (version 1)_구체 (version 1)_구체이형관중량산출3_q" xfId="13363"/>
    <cellStyle name="백_Book2_구체 (version 1)_구체 (version 1)_구체이형관중량산출3_구조물공" xfId="13364"/>
    <cellStyle name="백_Book2_구체 (version 1)_구체 (version 1)_구체이형관중량산출3_밸브실" xfId="13365"/>
    <cellStyle name="백_Book2_구체 (version 1)_구체 (version 1)_밸브실" xfId="13366"/>
    <cellStyle name="백_Book2_구체 (version 1)_구체 (version 2-1)-모" xfId="13367"/>
    <cellStyle name="백_Book2_구체 (version 1)_구체 (version 2-1)-모_4.0 구조물공" xfId="13368"/>
    <cellStyle name="백_Book2_구체 (version 1)_구체 (version 2-1)-모_4.0 구조물공(갈천)" xfId="13369"/>
    <cellStyle name="백_Book2_구체 (version 1)_구체 (version 2-1)-모_q" xfId="13370"/>
    <cellStyle name="백_Book2_구체 (version 1)_구체 (version 2-1)-모_구조물공" xfId="13371"/>
    <cellStyle name="백_Book2_구체 (version 1)_구체 (version 2-1)-모_밸브실" xfId="13372"/>
    <cellStyle name="백_Book2_구체 (version 1)_밸브실" xfId="13373"/>
    <cellStyle name="백_Book2_구체이형관중량산출3" xfId="13374"/>
    <cellStyle name="백_Book2_구체이형관중량산출3_4.0 구조물공" xfId="13375"/>
    <cellStyle name="백_Book2_구체이형관중량산출3_4.0 구조물공(갈천)" xfId="13376"/>
    <cellStyle name="백_Book2_구체이형관중량산출3_q" xfId="13377"/>
    <cellStyle name="백_Book2_구체이형관중량산출3_구조물공" xfId="13378"/>
    <cellStyle name="백_Book2_구체이형관중량산출3_밸브실" xfId="13379"/>
    <cellStyle name="백_Book2_돌망태수량" xfId="13380"/>
    <cellStyle name="백_Book2_드레인 관로 토공" xfId="13381"/>
    <cellStyle name="백_Book2_밸브실" xfId="13382"/>
    <cellStyle name="백_Book2_부대공" xfId="46866"/>
    <cellStyle name="백_Book2_연결관토공" xfId="13383"/>
    <cellStyle name="백_Book2_우수받이-연결관" xfId="46867"/>
    <cellStyle name="백_Book2_하수처리시설(황간)" xfId="13384"/>
    <cellStyle name="백_q" xfId="13385"/>
    <cellStyle name="백_계화관로토공" xfId="13386"/>
    <cellStyle name="백_곡관보호공" xfId="13387"/>
    <cellStyle name="백_관로토공" xfId="13388"/>
    <cellStyle name="백_관로토공(생극)-0624" xfId="13389"/>
    <cellStyle name="백_구조물공" xfId="13390"/>
    <cellStyle name="백_구체 (version 1)" xfId="13391"/>
    <cellStyle name="백_구체 (version 1)_4.0 구조물공" xfId="13392"/>
    <cellStyle name="백_구체 (version 1)_4.0 구조물공(갈천)" xfId="13393"/>
    <cellStyle name="백_구체 (version 1)_q" xfId="13394"/>
    <cellStyle name="백_구체 (version 1)_구조물공" xfId="13395"/>
    <cellStyle name="백_구체 (version 1)_구체 (version 1)" xfId="13396"/>
    <cellStyle name="백_구체 (version 1)_구체 (version 1)_4.0 구조물공" xfId="13397"/>
    <cellStyle name="백_구체 (version 1)_구체 (version 1)_4.0 구조물공(갈천)" xfId="13398"/>
    <cellStyle name="백_구체 (version 1)_구체 (version 1)_q" xfId="13399"/>
    <cellStyle name="백_구체 (version 1)_구체 (version 1)_구조물공" xfId="13400"/>
    <cellStyle name="백_구체 (version 1)_구체 (version 1)_구체이형관중량산출3" xfId="13401"/>
    <cellStyle name="백_구체 (version 1)_구체 (version 1)_구체이형관중량산출3_4.0 구조물공" xfId="13402"/>
    <cellStyle name="백_구체 (version 1)_구체 (version 1)_구체이형관중량산출3_4.0 구조물공(갈천)" xfId="13403"/>
    <cellStyle name="백_구체 (version 1)_구체 (version 1)_구체이형관중량산출3_q" xfId="13404"/>
    <cellStyle name="백_구체 (version 1)_구체 (version 1)_구체이형관중량산출3_구조물공" xfId="13405"/>
    <cellStyle name="백_구체 (version 1)_구체 (version 1)_구체이형관중량산출3_밸브실" xfId="13406"/>
    <cellStyle name="백_구체 (version 1)_구체 (version 1)_밸브실" xfId="13407"/>
    <cellStyle name="백_구체 (version 1)_구체 (version 2-1)-모" xfId="13408"/>
    <cellStyle name="백_구체 (version 1)_구체 (version 2-1)-모_4.0 구조물공" xfId="13409"/>
    <cellStyle name="백_구체 (version 1)_구체 (version 2-1)-모_4.0 구조물공(갈천)" xfId="13410"/>
    <cellStyle name="백_구체 (version 1)_구체 (version 2-1)-모_q" xfId="13411"/>
    <cellStyle name="백_구체 (version 1)_구체 (version 2-1)-모_구조물공" xfId="13412"/>
    <cellStyle name="백_구체 (version 1)_구체 (version 2-1)-모_밸브실" xfId="13413"/>
    <cellStyle name="백_구체 (version 1)_밸브실" xfId="13414"/>
    <cellStyle name="백_구체이형관중량산출3" xfId="13415"/>
    <cellStyle name="백_구체이형관중량산출3_4.0 구조물공" xfId="13416"/>
    <cellStyle name="백_구체이형관중량산출3_4.0 구조물공(갈천)" xfId="13417"/>
    <cellStyle name="백_구체이형관중량산출3_q" xfId="13418"/>
    <cellStyle name="백_구체이형관중량산출3_구조물공" xfId="13419"/>
    <cellStyle name="백_구체이형관중량산출3_밸브실" xfId="13420"/>
    <cellStyle name="백_깨기" xfId="13421"/>
    <cellStyle name="백_깨기_1. 토공" xfId="46868"/>
    <cellStyle name="백_깨기_신광R~숭의R(폐기물)" xfId="13422"/>
    <cellStyle name="백_깨기_신광R~숭의R(폐기물)_1. 토공" xfId="46869"/>
    <cellStyle name="백_돌망태수량" xfId="13423"/>
    <cellStyle name="백_드레인 관로 토공" xfId="13424"/>
    <cellStyle name="백_배수공" xfId="13425"/>
    <cellStyle name="백_배수공_1. 토공" xfId="46870"/>
    <cellStyle name="백_밸브실" xfId="13426"/>
    <cellStyle name="백_부대공" xfId="46871"/>
    <cellStyle name="백_부대공(KA-1-1)" xfId="13427"/>
    <cellStyle name="백_상수도수량-수량(0110)" xfId="46872"/>
    <cellStyle name="백_상수도수량-수량(0110)_수량산출서간지" xfId="46873"/>
    <cellStyle name="백_상수도수량-수량(0110)_수량산출서간지_3. 우수공수량산출서목차및간지" xfId="46874"/>
    <cellStyle name="백_상수도수량-수량(0110)_수량산출서간지_수량산출서간지" xfId="46875"/>
    <cellStyle name="백_상수도수량-수량(0110)_수량산출서간지_수량산출서간지_수량산출서간지" xfId="46876"/>
    <cellStyle name="백_상수도수량-수량(0110)_수량산출서간지_수량산출서간지_수량산출서간지_3. 우수공수량산출서목차및간지" xfId="46877"/>
    <cellStyle name="백_상수도수량-수량(0110)_수량산출서간지_수량산출서간지_수량산출서간지_수량산출서간지" xfId="46878"/>
    <cellStyle name="백_상수도수량-수량(0110)_수량산출서간지_수량산출서간지_수량산출서간지_수량산출서간지_수량산출서간지" xfId="46879"/>
    <cellStyle name="백_상수도수량-수량(0110)_수량산출서간지_수량산출서간지_수량산출서간지_수량산출서간지_수량산출서간지_3. 우수공수량산출서목차및간지" xfId="46880"/>
    <cellStyle name="백_상수도수량-수량(0110)_수량산출서간지_수량산출서간지_수량산출서간지_수량산출서간지_수량산출서간지_수량산출서간지" xfId="46881"/>
    <cellStyle name="백_상수도수량-수량(0110)_수량산출서간지_수량산출서간지_수량산출서간지_수량산출서간지_수량산출서간지_수량산출서간지1" xfId="46882"/>
    <cellStyle name="백_상수도수량-수량(0110)_수량산출서간지_수량산출서간지_수량산출서간지_수량산출서간지1" xfId="46883"/>
    <cellStyle name="백_상수도수량-수량(0110)_수량산출서간지_수량산출서간지1" xfId="46884"/>
    <cellStyle name="백_솔빛마을연결도로(최종)" xfId="13428"/>
    <cellStyle name="백_솔빛마을연결도로(최종)_1. 토공" xfId="46885"/>
    <cellStyle name="백_수량산출서(수정)" xfId="13429"/>
    <cellStyle name="백_수량산출서(수정)_006_부대공(1BL)2" xfId="13430"/>
    <cellStyle name="백_수량산출서(수정)_0111작업" xfId="46886"/>
    <cellStyle name="백_수량산출서(수정)_0111작업_수량산출서간지" xfId="46887"/>
    <cellStyle name="백_수량산출서(수정)_0111작업_수량산출서간지_3. 우수공수량산출서목차및간지" xfId="46888"/>
    <cellStyle name="백_수량산출서(수정)_0111작업_수량산출서간지_수량산출서간지" xfId="46889"/>
    <cellStyle name="백_수량산출서(수정)_0111작업_수량산출서간지_수량산출서간지_수량산출서간지" xfId="46890"/>
    <cellStyle name="백_수량산출서(수정)_0111작업_수량산출서간지_수량산출서간지_수량산출서간지_3. 우수공수량산출서목차및간지" xfId="46891"/>
    <cellStyle name="백_수량산출서(수정)_0111작업_수량산출서간지_수량산출서간지_수량산출서간지_수량산출서간지" xfId="46892"/>
    <cellStyle name="백_수량산출서(수정)_0111작업_수량산출서간지_수량산출서간지_수량산출서간지_수량산출서간지_수량산출서간지" xfId="46893"/>
    <cellStyle name="백_수량산출서(수정)_0111작업_수량산출서간지_수량산출서간지_수량산출서간지_수량산출서간지_수량산출서간지_3. 우수공수량산출서목차및간지" xfId="46894"/>
    <cellStyle name="백_수량산출서(수정)_0111작업_수량산출서간지_수량산출서간지_수량산출서간지_수량산출서간지_수량산출서간지_수량산출서간지" xfId="46895"/>
    <cellStyle name="백_수량산출서(수정)_0111작업_수량산출서간지_수량산출서간지_수량산출서간지_수량산출서간지_수량산출서간지_수량산출서간지1" xfId="46896"/>
    <cellStyle name="백_수량산출서(수정)_0111작업_수량산출서간지_수량산출서간지_수량산출서간지_수량산출서간지1" xfId="46897"/>
    <cellStyle name="백_수량산출서(수정)_0111작업_수량산출서간지_수량산출서간지1" xfId="46898"/>
    <cellStyle name="백_수량산출서(수정)_01-토공_02-배수공" xfId="13431"/>
    <cellStyle name="백_수량산출서(수정)_01-토공_02-배수공_1.7 부대공" xfId="13432"/>
    <cellStyle name="백_수량산출서(수정)_01-토공_02-배수공_2.01토공" xfId="13433"/>
    <cellStyle name="백_수량산출서(수정)_01-토공_02-배수공_2.01토공_2.03횡배수관공" xfId="13434"/>
    <cellStyle name="백_수량산출서(수정)_01-토공_02-배수공_2.01토공_2.05종배수관공" xfId="13435"/>
    <cellStyle name="백_수량산출서(수정)_01-토공_02-배수공_2.7 부대공(금산)" xfId="13436"/>
    <cellStyle name="백_수량산출서(수정)_01-토공_02-배수공_2.7 부대공(후곤)" xfId="13437"/>
    <cellStyle name="백_수량산출서(수정)_01-토공_02-배수공_4부대공" xfId="13438"/>
    <cellStyle name="백_수량산출서(수정)_01-토공_02-배수공_토공" xfId="13439"/>
    <cellStyle name="백_수량산출서(수정)_01-토공_02-배수공_토공_1.7 부대공" xfId="13440"/>
    <cellStyle name="백_수량산출서(수정)_01-토공_02-배수공_토공_2.0토공3" xfId="13441"/>
    <cellStyle name="백_수량산출서(수정)_01-토공_02-배수공_토공_2.0토공3_1.7 부대공" xfId="13442"/>
    <cellStyle name="백_수량산출서(수정)_01-토공_02-배수공_토공_2.0토공3_2.7 부대공(금산)" xfId="13443"/>
    <cellStyle name="백_수량산출서(수정)_01-토공_02-배수공_토공_2.0토공3_2.7 부대공(후곤)" xfId="13444"/>
    <cellStyle name="백_수량산출서(수정)_01-토공_02-배수공_토공_2.7 부대공(금산)" xfId="13445"/>
    <cellStyle name="백_수량산출서(수정)_01-토공_02-배수공_토공_2.7 부대공(후곤)" xfId="13446"/>
    <cellStyle name="백_수량산출서(수정)_01-토공_02-배수공_토공_보령깨기집계" xfId="13447"/>
    <cellStyle name="백_수량산출서(수정)_01-토공_02-배수공_토공_보령깨기집계_1.7 부대공" xfId="13448"/>
    <cellStyle name="백_수량산출서(수정)_01-토공_02-배수공_토공_보령깨기집계_2.7 부대공(금산)" xfId="13449"/>
    <cellStyle name="백_수량산출서(수정)_01-토공_02-배수공_토공_보령깨기집계_2.7 부대공(후곤)" xfId="13450"/>
    <cellStyle name="백_수량산출서(수정)_01-토공_02-배수공_토공_정부장님토적" xfId="13451"/>
    <cellStyle name="백_수량산출서(수정)_01-토공_02-배수공_토공_정부장님토적_1.7 부대공" xfId="13452"/>
    <cellStyle name="백_수량산출서(수정)_01-토공_02-배수공_토공_정부장님토적_2.7 부대공(금산)" xfId="13453"/>
    <cellStyle name="백_수량산출서(수정)_01-토공_02-배수공_토공_정부장님토적_2.7 부대공(후곤)" xfId="13454"/>
    <cellStyle name="백_수량산출서(수정)_01-토공_02-배수공_토공_토적표" xfId="13455"/>
    <cellStyle name="백_수량산출서(수정)_01-토공_02-배수공_토공_토적표_1.7 부대공" xfId="13456"/>
    <cellStyle name="백_수량산출서(수정)_01-토공_02-배수공_토공_토적표_2.7 부대공(금산)" xfId="13457"/>
    <cellStyle name="백_수량산출서(수정)_01-토공_02-배수공_토공_토적표_2.7 부대공(후곤)" xfId="13458"/>
    <cellStyle name="백_수량산출서(수정)_02-배수공" xfId="13459"/>
    <cellStyle name="백_수량산출서(수정)_02-배수공_02-반중력식옹벽" xfId="13460"/>
    <cellStyle name="백_수량산출서(수정)_02-배수공_02-반중력식옹벽_1.7 부대공" xfId="13461"/>
    <cellStyle name="백_수량산출서(수정)_02-배수공_02-반중력식옹벽_2.7 부대공(금산)" xfId="13462"/>
    <cellStyle name="백_수량산출서(수정)_02-배수공_02-반중력식옹벽_2.7 부대공(후곤)" xfId="13463"/>
    <cellStyle name="백_수량산출서(수정)_02-배수공_02-반중력식옹벽_토공" xfId="13464"/>
    <cellStyle name="백_수량산출서(수정)_02-배수공_02-반중력식옹벽_토공_1.7 부대공" xfId="13465"/>
    <cellStyle name="백_수량산출서(수정)_02-배수공_02-반중력식옹벽_토공_2.0토공3" xfId="13466"/>
    <cellStyle name="백_수량산출서(수정)_02-배수공_02-반중력식옹벽_토공_2.0토공3_1.7 부대공" xfId="13467"/>
    <cellStyle name="백_수량산출서(수정)_02-배수공_02-반중력식옹벽_토공_2.0토공3_2.7 부대공(금산)" xfId="13468"/>
    <cellStyle name="백_수량산출서(수정)_02-배수공_02-반중력식옹벽_토공_2.0토공3_2.7 부대공(후곤)" xfId="13469"/>
    <cellStyle name="백_수량산출서(수정)_02-배수공_02-반중력식옹벽_토공_2.7 부대공(금산)" xfId="13470"/>
    <cellStyle name="백_수량산출서(수정)_02-배수공_02-반중력식옹벽_토공_2.7 부대공(후곤)" xfId="13471"/>
    <cellStyle name="백_수량산출서(수정)_02-배수공_02-반중력식옹벽_토공_보령깨기집계" xfId="13472"/>
    <cellStyle name="백_수량산출서(수정)_02-배수공_02-반중력식옹벽_토공_보령깨기집계_1.7 부대공" xfId="13473"/>
    <cellStyle name="백_수량산출서(수정)_02-배수공_02-반중력식옹벽_토공_보령깨기집계_2.7 부대공(금산)" xfId="13474"/>
    <cellStyle name="백_수량산출서(수정)_02-배수공_02-반중력식옹벽_토공_보령깨기집계_2.7 부대공(후곤)" xfId="13475"/>
    <cellStyle name="백_수량산출서(수정)_02-배수공_02-반중력식옹벽_토공_정부장님토적" xfId="13476"/>
    <cellStyle name="백_수량산출서(수정)_02-배수공_02-반중력식옹벽_토공_정부장님토적_1.7 부대공" xfId="13477"/>
    <cellStyle name="백_수량산출서(수정)_02-배수공_02-반중력식옹벽_토공_정부장님토적_2.7 부대공(금산)" xfId="13478"/>
    <cellStyle name="백_수량산출서(수정)_02-배수공_02-반중력식옹벽_토공_정부장님토적_2.7 부대공(후곤)" xfId="13479"/>
    <cellStyle name="백_수량산출서(수정)_02-배수공_02-반중력식옹벽_토공_토적표" xfId="13480"/>
    <cellStyle name="백_수량산출서(수정)_02-배수공_02-반중력식옹벽_토공_토적표_1.7 부대공" xfId="13481"/>
    <cellStyle name="백_수량산출서(수정)_02-배수공_02-반중력식옹벽_토공_토적표_2.7 부대공(금산)" xfId="13482"/>
    <cellStyle name="백_수량산출서(수정)_02-배수공_02-반중력식옹벽_토공_토적표_2.7 부대공(후곤)" xfId="13483"/>
    <cellStyle name="백_수량산출서(수정)_02-배수공_02-배수공" xfId="13484"/>
    <cellStyle name="백_수량산출서(수정)_02-배수공_02-배수공_1.7 부대공" xfId="13485"/>
    <cellStyle name="백_수량산출서(수정)_02-배수공_02-배수공_2.01토공" xfId="13486"/>
    <cellStyle name="백_수량산출서(수정)_02-배수공_02-배수공_2.01토공_2.03횡배수관공" xfId="13487"/>
    <cellStyle name="백_수량산출서(수정)_02-배수공_02-배수공_2.01토공_2.05종배수관공" xfId="13488"/>
    <cellStyle name="백_수량산출서(수정)_02-배수공_02-배수공_2.7 부대공(금산)" xfId="13489"/>
    <cellStyle name="백_수량산출서(수정)_02-배수공_02-배수공_2.7 부대공(후곤)" xfId="13490"/>
    <cellStyle name="백_수량산출서(수정)_02-배수공_02-배수공_4부대공" xfId="13491"/>
    <cellStyle name="백_수량산출서(수정)_02-배수공_02-배수공_토공" xfId="13492"/>
    <cellStyle name="백_수량산출서(수정)_02-배수공_02-배수공_토공_1.7 부대공" xfId="13493"/>
    <cellStyle name="백_수량산출서(수정)_02-배수공_02-배수공_토공_2.0토공3" xfId="13494"/>
    <cellStyle name="백_수량산출서(수정)_02-배수공_02-배수공_토공_2.0토공3_1.7 부대공" xfId="13495"/>
    <cellStyle name="백_수량산출서(수정)_02-배수공_02-배수공_토공_2.0토공3_2.7 부대공(금산)" xfId="13496"/>
    <cellStyle name="백_수량산출서(수정)_02-배수공_02-배수공_토공_2.0토공3_2.7 부대공(후곤)" xfId="13497"/>
    <cellStyle name="백_수량산출서(수정)_02-배수공_02-배수공_토공_2.7 부대공(금산)" xfId="13498"/>
    <cellStyle name="백_수량산출서(수정)_02-배수공_02-배수공_토공_2.7 부대공(후곤)" xfId="13499"/>
    <cellStyle name="백_수량산출서(수정)_02-배수공_02-배수공_토공_보령깨기집계" xfId="13500"/>
    <cellStyle name="백_수량산출서(수정)_02-배수공_02-배수공_토공_보령깨기집계_1.7 부대공" xfId="13501"/>
    <cellStyle name="백_수량산출서(수정)_02-배수공_02-배수공_토공_보령깨기집계_2.7 부대공(금산)" xfId="13502"/>
    <cellStyle name="백_수량산출서(수정)_02-배수공_02-배수공_토공_보령깨기집계_2.7 부대공(후곤)" xfId="13503"/>
    <cellStyle name="백_수량산출서(수정)_02-배수공_02-배수공_토공_정부장님토적" xfId="13504"/>
    <cellStyle name="백_수량산출서(수정)_02-배수공_02-배수공_토공_정부장님토적_1.7 부대공" xfId="13505"/>
    <cellStyle name="백_수량산출서(수정)_02-배수공_02-배수공_토공_정부장님토적_2.7 부대공(금산)" xfId="13506"/>
    <cellStyle name="백_수량산출서(수정)_02-배수공_02-배수공_토공_정부장님토적_2.7 부대공(후곤)" xfId="13507"/>
    <cellStyle name="백_수량산출서(수정)_02-배수공_02-배수공_토공_토적표" xfId="13508"/>
    <cellStyle name="백_수량산출서(수정)_02-배수공_02-배수공_토공_토적표_1.7 부대공" xfId="13509"/>
    <cellStyle name="백_수량산출서(수정)_02-배수공_02-배수공_토공_토적표_2.7 부대공(금산)" xfId="13510"/>
    <cellStyle name="백_수량산출서(수정)_02-배수공_02-배수공_토공_토적표_2.7 부대공(후곤)" xfId="13511"/>
    <cellStyle name="백_수량산출서(수정)_02-배수공_1.7 부대공" xfId="13512"/>
    <cellStyle name="백_수량산출서(수정)_02-배수공_2.01토공" xfId="13513"/>
    <cellStyle name="백_수량산출서(수정)_02-배수공_2.01토공_2.03횡배수관공" xfId="13514"/>
    <cellStyle name="백_수량산출서(수정)_02-배수공_2.01토공_2.05종배수관공" xfId="13515"/>
    <cellStyle name="백_수량산출서(수정)_02-배수공_2.7 부대공(금산)" xfId="13516"/>
    <cellStyle name="백_수량산출서(수정)_02-배수공_2.7 부대공(후곤)" xfId="13517"/>
    <cellStyle name="백_수량산출서(수정)_02-배수공_4부대공" xfId="13518"/>
    <cellStyle name="백_수량산출서(수정)_02-배수공_반중력" xfId="13519"/>
    <cellStyle name="백_수량산출서(수정)_02-배수공_반중력_1.7 부대공" xfId="13520"/>
    <cellStyle name="백_수량산출서(수정)_02-배수공_반중력_2.7 부대공(금산)" xfId="13521"/>
    <cellStyle name="백_수량산출서(수정)_02-배수공_반중력_2.7 부대공(후곤)" xfId="13522"/>
    <cellStyle name="백_수량산출서(수정)_02-배수공_반중력_토공" xfId="13523"/>
    <cellStyle name="백_수량산출서(수정)_02-배수공_반중력_토공_1.7 부대공" xfId="13524"/>
    <cellStyle name="백_수량산출서(수정)_02-배수공_반중력_토공_2.0토공3" xfId="13525"/>
    <cellStyle name="백_수량산출서(수정)_02-배수공_반중력_토공_2.0토공3_1.7 부대공" xfId="13526"/>
    <cellStyle name="백_수량산출서(수정)_02-배수공_반중력_토공_2.0토공3_2.7 부대공(금산)" xfId="13527"/>
    <cellStyle name="백_수량산출서(수정)_02-배수공_반중력_토공_2.0토공3_2.7 부대공(후곤)" xfId="13528"/>
    <cellStyle name="백_수량산출서(수정)_02-배수공_반중력_토공_2.7 부대공(금산)" xfId="13529"/>
    <cellStyle name="백_수량산출서(수정)_02-배수공_반중력_토공_2.7 부대공(후곤)" xfId="13530"/>
    <cellStyle name="백_수량산출서(수정)_02-배수공_반중력_토공_보령깨기집계" xfId="13531"/>
    <cellStyle name="백_수량산출서(수정)_02-배수공_반중력_토공_보령깨기집계_1.7 부대공" xfId="13532"/>
    <cellStyle name="백_수량산출서(수정)_02-배수공_반중력_토공_보령깨기집계_2.7 부대공(금산)" xfId="13533"/>
    <cellStyle name="백_수량산출서(수정)_02-배수공_반중력_토공_보령깨기집계_2.7 부대공(후곤)" xfId="13534"/>
    <cellStyle name="백_수량산출서(수정)_02-배수공_반중력_토공_정부장님토적" xfId="13535"/>
    <cellStyle name="백_수량산출서(수정)_02-배수공_반중력_토공_정부장님토적_1.7 부대공" xfId="13536"/>
    <cellStyle name="백_수량산출서(수정)_02-배수공_반중력_토공_정부장님토적_2.7 부대공(금산)" xfId="13537"/>
    <cellStyle name="백_수량산출서(수정)_02-배수공_반중력_토공_정부장님토적_2.7 부대공(후곤)" xfId="13538"/>
    <cellStyle name="백_수량산출서(수정)_02-배수공_반중력_토공_토적표" xfId="13539"/>
    <cellStyle name="백_수량산출서(수정)_02-배수공_반중력_토공_토적표_1.7 부대공" xfId="13540"/>
    <cellStyle name="백_수량산출서(수정)_02-배수공_반중력_토공_토적표_2.7 부대공(금산)" xfId="13541"/>
    <cellStyle name="백_수량산출서(수정)_02-배수공_반중력_토공_토적표_2.7 부대공(후곤)" xfId="13542"/>
    <cellStyle name="백_수량산출서(수정)_02-배수공_토공" xfId="13543"/>
    <cellStyle name="백_수량산출서(수정)_02-배수공_토공_1.7 부대공" xfId="13544"/>
    <cellStyle name="백_수량산출서(수정)_02-배수공_토공_2.0토공3" xfId="13545"/>
    <cellStyle name="백_수량산출서(수정)_02-배수공_토공_2.0토공3_1.7 부대공" xfId="13546"/>
    <cellStyle name="백_수량산출서(수정)_02-배수공_토공_2.0토공3_2.7 부대공(금산)" xfId="13547"/>
    <cellStyle name="백_수량산출서(수정)_02-배수공_토공_2.0토공3_2.7 부대공(후곤)" xfId="13548"/>
    <cellStyle name="백_수량산출서(수정)_02-배수공_토공_2.7 부대공(금산)" xfId="13549"/>
    <cellStyle name="백_수량산출서(수정)_02-배수공_토공_2.7 부대공(후곤)" xfId="13550"/>
    <cellStyle name="백_수량산출서(수정)_02-배수공_토공_보령깨기집계" xfId="13551"/>
    <cellStyle name="백_수량산출서(수정)_02-배수공_토공_보령깨기집계_1.7 부대공" xfId="13552"/>
    <cellStyle name="백_수량산출서(수정)_02-배수공_토공_보령깨기집계_2.7 부대공(금산)" xfId="13553"/>
    <cellStyle name="백_수량산출서(수정)_02-배수공_토공_보령깨기집계_2.7 부대공(후곤)" xfId="13554"/>
    <cellStyle name="백_수량산출서(수정)_02-배수공_토공_정부장님토적" xfId="13555"/>
    <cellStyle name="백_수량산출서(수정)_02-배수공_토공_정부장님토적_1.7 부대공" xfId="13556"/>
    <cellStyle name="백_수량산출서(수정)_02-배수공_토공_정부장님토적_2.7 부대공(금산)" xfId="13557"/>
    <cellStyle name="백_수량산출서(수정)_02-배수공_토공_정부장님토적_2.7 부대공(후곤)" xfId="13558"/>
    <cellStyle name="백_수량산출서(수정)_02-배수공_토공_토적표" xfId="13559"/>
    <cellStyle name="백_수량산출서(수정)_02-배수공_토공_토적표_1.7 부대공" xfId="13560"/>
    <cellStyle name="백_수량산출서(수정)_02-배수공_토공_토적표_2.7 부대공(금산)" xfId="13561"/>
    <cellStyle name="백_수량산출서(수정)_02-배수공_토공_토적표_2.7 부대공(후곤)" xfId="13562"/>
    <cellStyle name="백_수량산출서(수정)_04-포장공_02-배수공" xfId="13563"/>
    <cellStyle name="백_수량산출서(수정)_04-포장공_02-배수공_1.7 부대공" xfId="13564"/>
    <cellStyle name="백_수량산출서(수정)_04-포장공_02-배수공_2.01토공" xfId="13565"/>
    <cellStyle name="백_수량산출서(수정)_04-포장공_02-배수공_2.01토공_2.03횡배수관공" xfId="13566"/>
    <cellStyle name="백_수량산출서(수정)_04-포장공_02-배수공_2.01토공_2.05종배수관공" xfId="13567"/>
    <cellStyle name="백_수량산출서(수정)_04-포장공_02-배수공_2.7 부대공(금산)" xfId="13568"/>
    <cellStyle name="백_수량산출서(수정)_04-포장공_02-배수공_2.7 부대공(후곤)" xfId="13569"/>
    <cellStyle name="백_수량산출서(수정)_04-포장공_02-배수공_4부대공" xfId="13570"/>
    <cellStyle name="백_수량산출서(수정)_04-포장공_02-배수공_토공" xfId="13571"/>
    <cellStyle name="백_수량산출서(수정)_04-포장공_02-배수공_토공_1.7 부대공" xfId="13572"/>
    <cellStyle name="백_수량산출서(수정)_04-포장공_02-배수공_토공_2.0토공3" xfId="13573"/>
    <cellStyle name="백_수량산출서(수정)_04-포장공_02-배수공_토공_2.0토공3_1.7 부대공" xfId="13574"/>
    <cellStyle name="백_수량산출서(수정)_04-포장공_02-배수공_토공_2.0토공3_2.7 부대공(금산)" xfId="13575"/>
    <cellStyle name="백_수량산출서(수정)_04-포장공_02-배수공_토공_2.0토공3_2.7 부대공(후곤)" xfId="13576"/>
    <cellStyle name="백_수량산출서(수정)_04-포장공_02-배수공_토공_2.7 부대공(금산)" xfId="13577"/>
    <cellStyle name="백_수량산출서(수정)_04-포장공_02-배수공_토공_2.7 부대공(후곤)" xfId="13578"/>
    <cellStyle name="백_수량산출서(수정)_04-포장공_02-배수공_토공_보령깨기집계" xfId="13579"/>
    <cellStyle name="백_수량산출서(수정)_04-포장공_02-배수공_토공_보령깨기집계_1.7 부대공" xfId="13580"/>
    <cellStyle name="백_수량산출서(수정)_04-포장공_02-배수공_토공_보령깨기집계_2.7 부대공(금산)" xfId="13581"/>
    <cellStyle name="백_수량산출서(수정)_04-포장공_02-배수공_토공_보령깨기집계_2.7 부대공(후곤)" xfId="13582"/>
    <cellStyle name="백_수량산출서(수정)_04-포장공_02-배수공_토공_정부장님토적" xfId="13583"/>
    <cellStyle name="백_수량산출서(수정)_04-포장공_02-배수공_토공_정부장님토적_1.7 부대공" xfId="13584"/>
    <cellStyle name="백_수량산출서(수정)_04-포장공_02-배수공_토공_정부장님토적_2.7 부대공(금산)" xfId="13585"/>
    <cellStyle name="백_수량산출서(수정)_04-포장공_02-배수공_토공_정부장님토적_2.7 부대공(후곤)" xfId="13586"/>
    <cellStyle name="백_수량산출서(수정)_04-포장공_02-배수공_토공_토적표" xfId="13587"/>
    <cellStyle name="백_수량산출서(수정)_04-포장공_02-배수공_토공_토적표_1.7 부대공" xfId="13588"/>
    <cellStyle name="백_수량산출서(수정)_04-포장공_02-배수공_토공_토적표_2.7 부대공(금산)" xfId="13589"/>
    <cellStyle name="백_수량산출서(수정)_04-포장공_02-배수공_토공_토적표_2.7 부대공(후곤)" xfId="13590"/>
    <cellStyle name="백_수량산출서(수정)_06-부대공_02-배수공" xfId="13591"/>
    <cellStyle name="백_수량산출서(수정)_06-부대공_02-배수공_1.7 부대공" xfId="13592"/>
    <cellStyle name="백_수량산출서(수정)_06-부대공_02-배수공_2.01토공" xfId="13593"/>
    <cellStyle name="백_수량산출서(수정)_06-부대공_02-배수공_2.01토공_2.03횡배수관공" xfId="13594"/>
    <cellStyle name="백_수량산출서(수정)_06-부대공_02-배수공_2.01토공_2.05종배수관공" xfId="13595"/>
    <cellStyle name="백_수량산출서(수정)_06-부대공_02-배수공_2.7 부대공(금산)" xfId="13596"/>
    <cellStyle name="백_수량산출서(수정)_06-부대공_02-배수공_2.7 부대공(후곤)" xfId="13597"/>
    <cellStyle name="백_수량산출서(수정)_06-부대공_02-배수공_4부대공" xfId="13598"/>
    <cellStyle name="백_수량산출서(수정)_06-부대공_02-배수공_토공" xfId="13599"/>
    <cellStyle name="백_수량산출서(수정)_06-부대공_02-배수공_토공_1.7 부대공" xfId="13600"/>
    <cellStyle name="백_수량산출서(수정)_06-부대공_02-배수공_토공_2.0토공3" xfId="13601"/>
    <cellStyle name="백_수량산출서(수정)_06-부대공_02-배수공_토공_2.0토공3_1.7 부대공" xfId="13602"/>
    <cellStyle name="백_수량산출서(수정)_06-부대공_02-배수공_토공_2.0토공3_2.7 부대공(금산)" xfId="13603"/>
    <cellStyle name="백_수량산출서(수정)_06-부대공_02-배수공_토공_2.0토공3_2.7 부대공(후곤)" xfId="13604"/>
    <cellStyle name="백_수량산출서(수정)_06-부대공_02-배수공_토공_2.7 부대공(금산)" xfId="13605"/>
    <cellStyle name="백_수량산출서(수정)_06-부대공_02-배수공_토공_2.7 부대공(후곤)" xfId="13606"/>
    <cellStyle name="백_수량산출서(수정)_06-부대공_02-배수공_토공_보령깨기집계" xfId="13607"/>
    <cellStyle name="백_수량산출서(수정)_06-부대공_02-배수공_토공_보령깨기집계_1.7 부대공" xfId="13608"/>
    <cellStyle name="백_수량산출서(수정)_06-부대공_02-배수공_토공_보령깨기집계_2.7 부대공(금산)" xfId="13609"/>
    <cellStyle name="백_수량산출서(수정)_06-부대공_02-배수공_토공_보령깨기집계_2.7 부대공(후곤)" xfId="13610"/>
    <cellStyle name="백_수량산출서(수정)_06-부대공_02-배수공_토공_정부장님토적" xfId="13611"/>
    <cellStyle name="백_수량산출서(수정)_06-부대공_02-배수공_토공_정부장님토적_1.7 부대공" xfId="13612"/>
    <cellStyle name="백_수량산출서(수정)_06-부대공_02-배수공_토공_정부장님토적_2.7 부대공(금산)" xfId="13613"/>
    <cellStyle name="백_수량산출서(수정)_06-부대공_02-배수공_토공_정부장님토적_2.7 부대공(후곤)" xfId="13614"/>
    <cellStyle name="백_수량산출서(수정)_06-부대공_02-배수공_토공_토적표" xfId="13615"/>
    <cellStyle name="백_수량산출서(수정)_06-부대공_02-배수공_토공_토적표_1.7 부대공" xfId="13616"/>
    <cellStyle name="백_수량산출서(수정)_06-부대공_02-배수공_토공_토적표_2.7 부대공(금산)" xfId="13617"/>
    <cellStyle name="백_수량산출서(수정)_06-부대공_02-배수공_토공_토적표_2.7 부대공(후곤)" xfId="13618"/>
    <cellStyle name="백_수량산출서(수정)_1. 토공" xfId="46899"/>
    <cellStyle name="백_수량산출서(수정)_3. 신광R~숭의R(배수공)" xfId="13619"/>
    <cellStyle name="백_수량산출서(수정)_3. 신광R~숭의R(배수공)_1. 토공" xfId="46900"/>
    <cellStyle name="백_수량산출서(수정)_4부대공" xfId="13620"/>
    <cellStyle name="백_수량산출서(수정)_깨기" xfId="13621"/>
    <cellStyle name="백_수량산출서(수정)_깨기_1. 토공" xfId="46901"/>
    <cellStyle name="백_수량산출서(수정)_깨기_신광R~숭의R(폐기물)" xfId="13622"/>
    <cellStyle name="백_수량산출서(수정)_깨기_신광R~숭의R(폐기물)_1. 토공" xfId="46902"/>
    <cellStyle name="백_수량산출서(수정)_배수공" xfId="13623"/>
    <cellStyle name="백_수량산출서(수정)_배수공_1. 토공" xfId="46903"/>
    <cellStyle name="백_수량산출서(수정)_상수도수량-수량(0110)" xfId="46904"/>
    <cellStyle name="백_수량산출서(수정)_상수도수량-수량(0110)_수량산출서간지" xfId="46905"/>
    <cellStyle name="백_수량산출서(수정)_상수도수량-수량(0110)_수량산출서간지_3. 우수공수량산출서목차및간지" xfId="46906"/>
    <cellStyle name="백_수량산출서(수정)_상수도수량-수량(0110)_수량산출서간지_수량산출서간지" xfId="46907"/>
    <cellStyle name="백_수량산출서(수정)_상수도수량-수량(0110)_수량산출서간지_수량산출서간지_수량산출서간지" xfId="46908"/>
    <cellStyle name="백_수량산출서(수정)_상수도수량-수량(0110)_수량산출서간지_수량산출서간지_수량산출서간지_3. 우수공수량산출서목차및간지" xfId="46909"/>
    <cellStyle name="백_수량산출서(수정)_상수도수량-수량(0110)_수량산출서간지_수량산출서간지_수량산출서간지_수량산출서간지" xfId="46910"/>
    <cellStyle name="백_수량산출서(수정)_상수도수량-수량(0110)_수량산출서간지_수량산출서간지_수량산출서간지_수량산출서간지_수량산출서간지" xfId="46911"/>
    <cellStyle name="백_수량산출서(수정)_상수도수량-수량(0110)_수량산출서간지_수량산출서간지_수량산출서간지_수량산출서간지_수량산출서간지_3. 우수공수량산출서목차및간지" xfId="46912"/>
    <cellStyle name="백_수량산출서(수정)_상수도수량-수량(0110)_수량산출서간지_수량산출서간지_수량산출서간지_수량산출서간지_수량산출서간지_수량산출서간지" xfId="46913"/>
    <cellStyle name="백_수량산출서(수정)_상수도수량-수량(0110)_수량산출서간지_수량산출서간지_수량산출서간지_수량산출서간지_수량산출서간지_수량산출서간지1" xfId="46914"/>
    <cellStyle name="백_수량산출서(수정)_상수도수량-수량(0110)_수량산출서간지_수량산출서간지_수량산출서간지_수량산출서간지1" xfId="46915"/>
    <cellStyle name="백_수량산출서(수정)_상수도수량-수량(0110)_수량산출서간지_수량산출서간지1" xfId="46916"/>
    <cellStyle name="백_수량산출서(수정)_솔빛마을연결도로(최종)" xfId="13624"/>
    <cellStyle name="백_수량산출서(수정)_솔빛마을연결도로(최종)_1. 토공" xfId="46917"/>
    <cellStyle name="백_수량산출서(수정)_수량산출서간지" xfId="46918"/>
    <cellStyle name="백_수량산출서(수정)_수량산출서간지_3. 우수공수량산출서목차및간지" xfId="46919"/>
    <cellStyle name="백_수량산출서(수정)_수량산출서간지_수량산출서간지" xfId="46920"/>
    <cellStyle name="백_수량산출서(수정)_수량산출서간지_수량산출서간지_수량산출서간지" xfId="46921"/>
    <cellStyle name="백_수량산출서(수정)_수량산출서간지_수량산출서간지_수량산출서간지_3. 우수공수량산출서목차및간지" xfId="46922"/>
    <cellStyle name="백_수량산출서(수정)_수량산출서간지_수량산출서간지_수량산출서간지_수량산출서간지" xfId="46923"/>
    <cellStyle name="백_수량산출서(수정)_수량산출서간지_수량산출서간지_수량산출서간지_수량산출서간지_수량산출서간지" xfId="46924"/>
    <cellStyle name="백_수량산출서(수정)_수량산출서간지_수량산출서간지_수량산출서간지_수량산출서간지_수량산출서간지_3. 우수공수량산출서목차및간지" xfId="46925"/>
    <cellStyle name="백_수량산출서(수정)_수량산출서간지_수량산출서간지_수량산출서간지_수량산출서간지_수량산출서간지_수량산출서간지" xfId="46926"/>
    <cellStyle name="백_수량산출서(수정)_수량산출서간지_수량산출서간지_수량산출서간지_수량산출서간지_수량산출서간지_수량산출서간지1" xfId="46927"/>
    <cellStyle name="백_수량산출서(수정)_수량산출서간지_수량산출서간지_수량산출서간지_수량산출서간지1" xfId="46928"/>
    <cellStyle name="백_수량산출서(수정)_수량산출서간지_수량산출서간지1" xfId="46929"/>
    <cellStyle name="백_수량산출서(수정)_포장공" xfId="13625"/>
    <cellStyle name="백_수량산출서(수정)_포장공_006_부대공(1BL)2" xfId="13626"/>
    <cellStyle name="백_수량산출서(수정)_포장공_0111작업" xfId="46930"/>
    <cellStyle name="백_수량산출서(수정)_포장공_0111작업_수량산출서간지" xfId="46931"/>
    <cellStyle name="백_수량산출서(수정)_포장공_0111작업_수량산출서간지_3. 우수공수량산출서목차및간지" xfId="46932"/>
    <cellStyle name="백_수량산출서(수정)_포장공_0111작업_수량산출서간지_수량산출서간지" xfId="46933"/>
    <cellStyle name="백_수량산출서(수정)_포장공_0111작업_수량산출서간지_수량산출서간지_수량산출서간지" xfId="46934"/>
    <cellStyle name="백_수량산출서(수정)_포장공_0111작업_수량산출서간지_수량산출서간지_수량산출서간지_3. 우수공수량산출서목차및간지" xfId="46935"/>
    <cellStyle name="백_수량산출서(수정)_포장공_0111작업_수량산출서간지_수량산출서간지_수량산출서간지_수량산출서간지" xfId="46936"/>
    <cellStyle name="백_수량산출서(수정)_포장공_0111작업_수량산출서간지_수량산출서간지_수량산출서간지_수량산출서간지_수량산출서간지" xfId="46937"/>
    <cellStyle name="백_수량산출서(수정)_포장공_0111작업_수량산출서간지_수량산출서간지_수량산출서간지_수량산출서간지_수량산출서간지_3. 우수공수량산출서목차및간지" xfId="46938"/>
    <cellStyle name="백_수량산출서(수정)_포장공_0111작업_수량산출서간지_수량산출서간지_수량산출서간지_수량산출서간지_수량산출서간지_수량산출서간지" xfId="46939"/>
    <cellStyle name="백_수량산출서(수정)_포장공_0111작업_수량산출서간지_수량산출서간지_수량산출서간지_수량산출서간지_수량산출서간지_수량산출서간지1" xfId="46940"/>
    <cellStyle name="백_수량산출서(수정)_포장공_0111작업_수량산출서간지_수량산출서간지_수량산출서간지_수량산출서간지1" xfId="46941"/>
    <cellStyle name="백_수량산출서(수정)_포장공_0111작업_수량산출서간지_수량산출서간지1" xfId="46942"/>
    <cellStyle name="백_수량산출서(수정)_포장공_3.포장공" xfId="13627"/>
    <cellStyle name="백_수량산출서(수정)_포장공_3.포장공_006_부대공(1BL)2" xfId="13628"/>
    <cellStyle name="백_수량산출서(수정)_포장공_4.포장공" xfId="13629"/>
    <cellStyle name="백_수량산출서(수정)_포장공_4.포장공_006_부대공(1BL)2" xfId="13630"/>
    <cellStyle name="백_수량산출서(수정)_포장공_사본 - 3.포장공" xfId="13631"/>
    <cellStyle name="백_수량산출서(수정)_포장공_사본 - 3.포장공_006_부대공(1BL)2" xfId="13632"/>
    <cellStyle name="백_수량산출서(수정)_포장공_상수도수량-수량(0110)" xfId="46943"/>
    <cellStyle name="백_수량산출서(수정)_포장공_상수도수량-수량(0110)_수량산출서간지" xfId="46944"/>
    <cellStyle name="백_수량산출서(수정)_포장공_상수도수량-수량(0110)_수량산출서간지_3. 우수공수량산출서목차및간지" xfId="46945"/>
    <cellStyle name="백_수량산출서(수정)_포장공_상수도수량-수량(0110)_수량산출서간지_수량산출서간지" xfId="46946"/>
    <cellStyle name="백_수량산출서(수정)_포장공_상수도수량-수량(0110)_수량산출서간지_수량산출서간지_수량산출서간지" xfId="46947"/>
    <cellStyle name="백_수량산출서(수정)_포장공_상수도수량-수량(0110)_수량산출서간지_수량산출서간지_수량산출서간지_3. 우수공수량산출서목차및간지" xfId="46948"/>
    <cellStyle name="백_수량산출서(수정)_포장공_상수도수량-수량(0110)_수량산출서간지_수량산출서간지_수량산출서간지_수량산출서간지" xfId="46949"/>
    <cellStyle name="백_수량산출서(수정)_포장공_상수도수량-수량(0110)_수량산출서간지_수량산출서간지_수량산출서간지_수량산출서간지_수량산출서간지" xfId="46950"/>
    <cellStyle name="백_수량산출서(수정)_포장공_상수도수량-수량(0110)_수량산출서간지_수량산출서간지_수량산출서간지_수량산출서간지_수량산출서간지_3. 우수공수량산출서목차및간지" xfId="46951"/>
    <cellStyle name="백_수량산출서(수정)_포장공_상수도수량-수량(0110)_수량산출서간지_수량산출서간지_수량산출서간지_수량산출서간지_수량산출서간지_수량산출서간지" xfId="46952"/>
    <cellStyle name="백_수량산출서(수정)_포장공_상수도수량-수량(0110)_수량산출서간지_수량산출서간지_수량산출서간지_수량산출서간지_수량산출서간지_수량산출서간지1" xfId="46953"/>
    <cellStyle name="백_수량산출서(수정)_포장공_상수도수량-수량(0110)_수량산출서간지_수량산출서간지_수량산출서간지_수량산출서간지1" xfId="46954"/>
    <cellStyle name="백_수량산출서(수정)_포장공_상수도수량-수량(0110)_수량산출서간지_수량산출서간지1" xfId="46955"/>
    <cellStyle name="백_수량산출서(수정)_포장공_수량산출서간지" xfId="46956"/>
    <cellStyle name="백_수량산출서(수정)_포장공_수량산출서간지_3. 우수공수량산출서목차및간지" xfId="46957"/>
    <cellStyle name="백_수량산출서(수정)_포장공_수량산출서간지_수량산출서간지" xfId="46958"/>
    <cellStyle name="백_수량산출서(수정)_포장공_수량산출서간지_수량산출서간지_수량산출서간지" xfId="46959"/>
    <cellStyle name="백_수량산출서(수정)_포장공_수량산출서간지_수량산출서간지_수량산출서간지_3. 우수공수량산출서목차및간지" xfId="46960"/>
    <cellStyle name="백_수량산출서(수정)_포장공_수량산출서간지_수량산출서간지_수량산출서간지_수량산출서간지" xfId="46961"/>
    <cellStyle name="백_수량산출서(수정)_포장공_수량산출서간지_수량산출서간지_수량산출서간지_수량산출서간지_수량산출서간지" xfId="46962"/>
    <cellStyle name="백_수량산출서(수정)_포장공_수량산출서간지_수량산출서간지_수량산출서간지_수량산출서간지_수량산출서간지_3. 우수공수량산출서목차및간지" xfId="46963"/>
    <cellStyle name="백_수량산출서(수정)_포장공_수량산출서간지_수량산출서간지_수량산출서간지_수량산출서간지_수량산출서간지_수량산출서간지" xfId="46964"/>
    <cellStyle name="백_수량산출서(수정)_포장공_수량산출서간지_수량산출서간지_수량산출서간지_수량산출서간지_수량산출서간지_수량산출서간지1" xfId="46965"/>
    <cellStyle name="백_수량산출서(수정)_포장공_수량산출서간지_수량산출서간지_수량산출서간지_수량산출서간지1" xfId="46966"/>
    <cellStyle name="백_수량산출서(수정)_포장공_수량산출서간지_수량산출서간지1" xfId="46967"/>
    <cellStyle name="백_수량산출서(수정)_포장공_포장공" xfId="13633"/>
    <cellStyle name="백_수량산출서(수정)_포장공_포장공_006_부대공(1BL)2" xfId="13634"/>
    <cellStyle name="백_수량산출서(수정)_포장공_포장공2-수정" xfId="46968"/>
    <cellStyle name="백_수량산출서(수정)_포장공_포장공2-수정_06.포장공2 (0112)" xfId="46969"/>
    <cellStyle name="백_수량산출서(수정)_포장공_포장공2-수정_06.포장공2 (0112)_수량산출서간지" xfId="46970"/>
    <cellStyle name="백_수량산출서(수정)_포장공_포장공2-수정_06.포장공2 (0112)_수량산출서간지_3. 우수공수량산출서목차및간지" xfId="46971"/>
    <cellStyle name="백_수량산출서(수정)_포장공_포장공2-수정_06.포장공2 (0112)_수량산출서간지_수량산출서간지" xfId="46972"/>
    <cellStyle name="백_수량산출서(수정)_포장공_포장공2-수정_06.포장공2 (0112)_수량산출서간지_수량산출서간지_수량산출서간지" xfId="46973"/>
    <cellStyle name="백_수량산출서(수정)_포장공_포장공2-수정_06.포장공2 (0112)_수량산출서간지_수량산출서간지_수량산출서간지_3. 우수공수량산출서목차및간지" xfId="46974"/>
    <cellStyle name="백_수량산출서(수정)_포장공_포장공2-수정_06.포장공2 (0112)_수량산출서간지_수량산출서간지_수량산출서간지_수량산출서간지" xfId="46975"/>
    <cellStyle name="백_수량산출서(수정)_포장공_포장공2-수정_06.포장공2 (0112)_수량산출서간지_수량산출서간지_수량산출서간지_수량산출서간지_수량산출서간지" xfId="46976"/>
    <cellStyle name="백_수량산출서(수정)_포장공_포장공2-수정_06.포장공2 (0112)_수량산출서간지_수량산출서간지_수량산출서간지_수량산출서간지_수량산출서간지_3. 우수공수량산출서목차및간지" xfId="46977"/>
    <cellStyle name="백_수량산출서(수정)_포장공_포장공2-수정_06.포장공2 (0112)_수량산출서간지_수량산출서간지_수량산출서간지_수량산출서간지_수량산출서간지_수량산출서간지" xfId="46978"/>
    <cellStyle name="백_수량산출서(수정)_포장공_포장공2-수정_06.포장공2 (0112)_수량산출서간지_수량산출서간지_수량산출서간지_수량산출서간지_수량산출서간지_수량산출서간지1" xfId="46979"/>
    <cellStyle name="백_수량산출서(수정)_포장공_포장공2-수정_06.포장공2 (0112)_수량산출서간지_수량산출서간지_수량산출서간지_수량산출서간지1" xfId="46980"/>
    <cellStyle name="백_수량산출서(수정)_포장공_포장공2-수정_06.포장공2 (0112)_수량산출서간지_수량산출서간지1" xfId="46981"/>
    <cellStyle name="백_수량산출서(수정)_포장공_포장공2-수정_수량산출서간지" xfId="46982"/>
    <cellStyle name="백_수량산출서(수정)_포장공_포장공2-수정_수량산출서간지_3. 우수공수량산출서목차및간지" xfId="46983"/>
    <cellStyle name="백_수량산출서(수정)_포장공_포장공2-수정_수량산출서간지_수량산출서간지" xfId="46984"/>
    <cellStyle name="백_수량산출서(수정)_포장공_포장공2-수정_수량산출서간지_수량산출서간지_수량산출서간지" xfId="46985"/>
    <cellStyle name="백_수량산출서(수정)_포장공_포장공2-수정_수량산출서간지_수량산출서간지_수량산출서간지_3. 우수공수량산출서목차및간지" xfId="46986"/>
    <cellStyle name="백_수량산출서(수정)_포장공_포장공2-수정_수량산출서간지_수량산출서간지_수량산출서간지_수량산출서간지" xfId="46987"/>
    <cellStyle name="백_수량산출서(수정)_포장공_포장공2-수정_수량산출서간지_수량산출서간지_수량산출서간지_수량산출서간지_수량산출서간지" xfId="46988"/>
    <cellStyle name="백_수량산출서(수정)_포장공_포장공2-수정_수량산출서간지_수량산출서간지_수량산출서간지_수량산출서간지_수량산출서간지_3. 우수공수량산출서목차및간지" xfId="46989"/>
    <cellStyle name="백_수량산출서(수정)_포장공_포장공2-수정_수량산출서간지_수량산출서간지_수량산출서간지_수량산출서간지_수량산출서간지_수량산출서간지" xfId="46990"/>
    <cellStyle name="백_수량산출서(수정)_포장공_포장공2-수정_수량산출서간지_수량산출서간지_수량산출서간지_수량산출서간지_수량산출서간지_수량산출서간지1" xfId="46991"/>
    <cellStyle name="백_수량산출서(수정)_포장공_포장공2-수정_수량산출서간지_수량산출서간지_수량산출서간지_수량산출서간지1" xfId="46992"/>
    <cellStyle name="백_수량산출서(수정)_포장공_포장공2-수정_수량산출서간지_수량산출서간지1" xfId="46993"/>
    <cellStyle name="백_수량산출서(수정)_포장공2" xfId="46994"/>
    <cellStyle name="백_수량산출서(수정)_포장공2_0111작업" xfId="46995"/>
    <cellStyle name="백_수량산출서(수정)_포장공2_0111작업_수량산출서간지" xfId="46996"/>
    <cellStyle name="백_수량산출서(수정)_포장공2_0111작업_수량산출서간지_3. 우수공수량산출서목차및간지" xfId="46997"/>
    <cellStyle name="백_수량산출서(수정)_포장공2_0111작업_수량산출서간지_수량산출서간지" xfId="46998"/>
    <cellStyle name="백_수량산출서(수정)_포장공2_0111작업_수량산출서간지_수량산출서간지_수량산출서간지" xfId="46999"/>
    <cellStyle name="백_수량산출서(수정)_포장공2_0111작업_수량산출서간지_수량산출서간지_수량산출서간지_3. 우수공수량산출서목차및간지" xfId="47000"/>
    <cellStyle name="백_수량산출서(수정)_포장공2_0111작업_수량산출서간지_수량산출서간지_수량산출서간지_수량산출서간지" xfId="47001"/>
    <cellStyle name="백_수량산출서(수정)_포장공2_0111작업_수량산출서간지_수량산출서간지_수량산출서간지_수량산출서간지_수량산출서간지" xfId="47002"/>
    <cellStyle name="백_수량산출서(수정)_포장공2_0111작업_수량산출서간지_수량산출서간지_수량산출서간지_수량산출서간지_수량산출서간지_3. 우수공수량산출서목차및간지" xfId="47003"/>
    <cellStyle name="백_수량산출서(수정)_포장공2_0111작업_수량산출서간지_수량산출서간지_수량산출서간지_수량산출서간지_수량산출서간지_수량산출서간지" xfId="47004"/>
    <cellStyle name="백_수량산출서(수정)_포장공2_0111작업_수량산출서간지_수량산출서간지_수량산출서간지_수량산출서간지_수량산출서간지_수량산출서간지1" xfId="47005"/>
    <cellStyle name="백_수량산출서(수정)_포장공2_0111작업_수량산출서간지_수량산출서간지_수량산출서간지_수량산출서간지1" xfId="47006"/>
    <cellStyle name="백_수량산출서(수정)_포장공2_0111작업_수량산출서간지_수량산출서간지1" xfId="47007"/>
    <cellStyle name="백_수량산출서(수정)_포장공2_상수도수량-수량(0110)" xfId="47008"/>
    <cellStyle name="백_수량산출서(수정)_포장공2_상수도수량-수량(0110)_수량산출서간지" xfId="47009"/>
    <cellStyle name="백_수량산출서(수정)_포장공2_상수도수량-수량(0110)_수량산출서간지_3. 우수공수량산출서목차및간지" xfId="47010"/>
    <cellStyle name="백_수량산출서(수정)_포장공2_상수도수량-수량(0110)_수량산출서간지_수량산출서간지" xfId="47011"/>
    <cellStyle name="백_수량산출서(수정)_포장공2_상수도수량-수량(0110)_수량산출서간지_수량산출서간지_수량산출서간지" xfId="47012"/>
    <cellStyle name="백_수량산출서(수정)_포장공2_상수도수량-수량(0110)_수량산출서간지_수량산출서간지_수량산출서간지_3. 우수공수량산출서목차및간지" xfId="47013"/>
    <cellStyle name="백_수량산출서(수정)_포장공2_상수도수량-수량(0110)_수량산출서간지_수량산출서간지_수량산출서간지_수량산출서간지" xfId="47014"/>
    <cellStyle name="백_수량산출서(수정)_포장공2_상수도수량-수량(0110)_수량산출서간지_수량산출서간지_수량산출서간지_수량산출서간지_수량산출서간지" xfId="47015"/>
    <cellStyle name="백_수량산출서(수정)_포장공2_상수도수량-수량(0110)_수량산출서간지_수량산출서간지_수량산출서간지_수량산출서간지_수량산출서간지_3. 우수공수량산출서목차및간지" xfId="47016"/>
    <cellStyle name="백_수량산출서(수정)_포장공2_상수도수량-수량(0110)_수량산출서간지_수량산출서간지_수량산출서간지_수량산출서간지_수량산출서간지_수량산출서간지" xfId="47017"/>
    <cellStyle name="백_수량산출서(수정)_포장공2_상수도수량-수량(0110)_수량산출서간지_수량산출서간지_수량산출서간지_수량산출서간지_수량산출서간지_수량산출서간지1" xfId="47018"/>
    <cellStyle name="백_수량산출서(수정)_포장공2_상수도수량-수량(0110)_수량산출서간지_수량산출서간지_수량산출서간지_수량산출서간지1" xfId="47019"/>
    <cellStyle name="백_수량산출서(수정)_포장공2_상수도수량-수량(0110)_수량산출서간지_수량산출서간지1" xfId="47020"/>
    <cellStyle name="백_수량산출서(수정)_포장공2_수량산출서간지" xfId="47021"/>
    <cellStyle name="백_수량산출서(수정)_포장공2_수량산출서간지_3. 우수공수량산출서목차및간지" xfId="47022"/>
    <cellStyle name="백_수량산출서(수정)_포장공2_수량산출서간지_수량산출서간지" xfId="47023"/>
    <cellStyle name="백_수량산출서(수정)_포장공2_수량산출서간지_수량산출서간지_수량산출서간지" xfId="47024"/>
    <cellStyle name="백_수량산출서(수정)_포장공2_수량산출서간지_수량산출서간지_수량산출서간지_3. 우수공수량산출서목차및간지" xfId="47025"/>
    <cellStyle name="백_수량산출서(수정)_포장공2_수량산출서간지_수량산출서간지_수량산출서간지_수량산출서간지" xfId="47026"/>
    <cellStyle name="백_수량산출서(수정)_포장공2_수량산출서간지_수량산출서간지_수량산출서간지_수량산출서간지_수량산출서간지" xfId="47027"/>
    <cellStyle name="백_수량산출서(수정)_포장공2_수량산출서간지_수량산출서간지_수량산출서간지_수량산출서간지_수량산출서간지_3. 우수공수량산출서목차및간지" xfId="47028"/>
    <cellStyle name="백_수량산출서(수정)_포장공2_수량산출서간지_수량산출서간지_수량산출서간지_수량산출서간지_수량산출서간지_수량산출서간지" xfId="47029"/>
    <cellStyle name="백_수량산출서(수정)_포장공2_수량산출서간지_수량산출서간지_수량산출서간지_수량산출서간지_수량산출서간지_수량산출서간지1" xfId="47030"/>
    <cellStyle name="백_수량산출서(수정)_포장공2_수량산출서간지_수량산출서간지_수량산출서간지_수량산출서간지1" xfId="47031"/>
    <cellStyle name="백_수량산출서(수정)_포장공2_수량산출서간지_수량산출서간지1" xfId="47032"/>
    <cellStyle name="백_수량산출서(수정)_포장공2_포장공2-수정" xfId="47033"/>
    <cellStyle name="백_수량산출서(수정)_포장공2_포장공2-수정_06.포장공2 (0112)" xfId="47034"/>
    <cellStyle name="백_수량산출서(수정)_포장공2_포장공2-수정_06.포장공2 (0112)_수량산출서간지" xfId="47035"/>
    <cellStyle name="백_수량산출서(수정)_포장공2_포장공2-수정_06.포장공2 (0112)_수량산출서간지_3. 우수공수량산출서목차및간지" xfId="47036"/>
    <cellStyle name="백_수량산출서(수정)_포장공2_포장공2-수정_06.포장공2 (0112)_수량산출서간지_수량산출서간지" xfId="47037"/>
    <cellStyle name="백_수량산출서(수정)_포장공2_포장공2-수정_06.포장공2 (0112)_수량산출서간지_수량산출서간지_수량산출서간지" xfId="47038"/>
    <cellStyle name="백_수량산출서(수정)_포장공2_포장공2-수정_06.포장공2 (0112)_수량산출서간지_수량산출서간지_수량산출서간지_3. 우수공수량산출서목차및간지" xfId="47039"/>
    <cellStyle name="백_수량산출서(수정)_포장공2_포장공2-수정_06.포장공2 (0112)_수량산출서간지_수량산출서간지_수량산출서간지_수량산출서간지" xfId="47040"/>
    <cellStyle name="백_수량산출서(수정)_포장공2_포장공2-수정_06.포장공2 (0112)_수량산출서간지_수량산출서간지_수량산출서간지_수량산출서간지_수량산출서간지" xfId="47041"/>
    <cellStyle name="백_수량산출서(수정)_포장공2_포장공2-수정_06.포장공2 (0112)_수량산출서간지_수량산출서간지_수량산출서간지_수량산출서간지_수량산출서간지_3. 우수공수량산출서목차및간지" xfId="47042"/>
    <cellStyle name="백_수량산출서(수정)_포장공2_포장공2-수정_06.포장공2 (0112)_수량산출서간지_수량산출서간지_수량산출서간지_수량산출서간지_수량산출서간지_수량산출서간지" xfId="47043"/>
    <cellStyle name="백_수량산출서(수정)_포장공2_포장공2-수정_06.포장공2 (0112)_수량산출서간지_수량산출서간지_수량산출서간지_수량산출서간지_수량산출서간지_수량산출서간지1" xfId="47044"/>
    <cellStyle name="백_수량산출서(수정)_포장공2_포장공2-수정_06.포장공2 (0112)_수량산출서간지_수량산출서간지_수량산출서간지_수량산출서간지1" xfId="47045"/>
    <cellStyle name="백_수량산출서(수정)_포장공2_포장공2-수정_06.포장공2 (0112)_수량산출서간지_수량산출서간지1" xfId="47046"/>
    <cellStyle name="백_수량산출서(수정)_포장공2_포장공2-수정_수량산출서간지" xfId="47047"/>
    <cellStyle name="백_수량산출서(수정)_포장공2_포장공2-수정_수량산출서간지_3. 우수공수량산출서목차및간지" xfId="47048"/>
    <cellStyle name="백_수량산출서(수정)_포장공2_포장공2-수정_수량산출서간지_수량산출서간지" xfId="47049"/>
    <cellStyle name="백_수량산출서(수정)_포장공2_포장공2-수정_수량산출서간지_수량산출서간지_수량산출서간지" xfId="47050"/>
    <cellStyle name="백_수량산출서(수정)_포장공2_포장공2-수정_수량산출서간지_수량산출서간지_수량산출서간지_3. 우수공수량산출서목차및간지" xfId="47051"/>
    <cellStyle name="백_수량산출서(수정)_포장공2_포장공2-수정_수량산출서간지_수량산출서간지_수량산출서간지_수량산출서간지" xfId="47052"/>
    <cellStyle name="백_수량산출서(수정)_포장공2_포장공2-수정_수량산출서간지_수량산출서간지_수량산출서간지_수량산출서간지_수량산출서간지" xfId="47053"/>
    <cellStyle name="백_수량산출서(수정)_포장공2_포장공2-수정_수량산출서간지_수량산출서간지_수량산출서간지_수량산출서간지_수량산출서간지_3. 우수공수량산출서목차및간지" xfId="47054"/>
    <cellStyle name="백_수량산출서(수정)_포장공2_포장공2-수정_수량산출서간지_수량산출서간지_수량산출서간지_수량산출서간지_수량산출서간지_수량산출서간지" xfId="47055"/>
    <cellStyle name="백_수량산출서(수정)_포장공2_포장공2-수정_수량산출서간지_수량산출서간지_수량산출서간지_수량산출서간지_수량산출서간지_수량산출서간지1" xfId="47056"/>
    <cellStyle name="백_수량산출서(수정)_포장공2_포장공2-수정_수량산출서간지_수량산출서간지_수량산출서간지_수량산출서간지1" xfId="47057"/>
    <cellStyle name="백_수량산출서(수정)_포장공2_포장공2-수정_수량산출서간지_수량산출서간지1" xfId="47058"/>
    <cellStyle name="백_수량산출서(수정)_포장공2-수정" xfId="47059"/>
    <cellStyle name="백_수량산출서(수정)_포장공2-수정_06.포장공2 (0112)" xfId="47060"/>
    <cellStyle name="백_수량산출서(수정)_포장공2-수정_06.포장공2 (0112)_수량산출서간지" xfId="47061"/>
    <cellStyle name="백_수량산출서(수정)_포장공2-수정_06.포장공2 (0112)_수량산출서간지_3. 우수공수량산출서목차및간지" xfId="47062"/>
    <cellStyle name="백_수량산출서(수정)_포장공2-수정_06.포장공2 (0112)_수량산출서간지_수량산출서간지" xfId="47063"/>
    <cellStyle name="백_수량산출서(수정)_포장공2-수정_06.포장공2 (0112)_수량산출서간지_수량산출서간지_수량산출서간지" xfId="47064"/>
    <cellStyle name="백_수량산출서(수정)_포장공2-수정_06.포장공2 (0112)_수량산출서간지_수량산출서간지_수량산출서간지_3. 우수공수량산출서목차및간지" xfId="47065"/>
    <cellStyle name="백_수량산출서(수정)_포장공2-수정_06.포장공2 (0112)_수량산출서간지_수량산출서간지_수량산출서간지_수량산출서간지" xfId="47066"/>
    <cellStyle name="백_수량산출서(수정)_포장공2-수정_06.포장공2 (0112)_수량산출서간지_수량산출서간지_수량산출서간지_수량산출서간지_수량산출서간지" xfId="47067"/>
    <cellStyle name="백_수량산출서(수정)_포장공2-수정_06.포장공2 (0112)_수량산출서간지_수량산출서간지_수량산출서간지_수량산출서간지_수량산출서간지_3. 우수공수량산출서목차및간지" xfId="47068"/>
    <cellStyle name="백_수량산출서(수정)_포장공2-수정_06.포장공2 (0112)_수량산출서간지_수량산출서간지_수량산출서간지_수량산출서간지_수량산출서간지_수량산출서간지" xfId="47069"/>
    <cellStyle name="백_수량산출서(수정)_포장공2-수정_06.포장공2 (0112)_수량산출서간지_수량산출서간지_수량산출서간지_수량산출서간지_수량산출서간지_수량산출서간지1" xfId="47070"/>
    <cellStyle name="백_수량산출서(수정)_포장공2-수정_06.포장공2 (0112)_수량산출서간지_수량산출서간지_수량산출서간지_수량산출서간지1" xfId="47071"/>
    <cellStyle name="백_수량산출서(수정)_포장공2-수정_06.포장공2 (0112)_수량산출서간지_수량산출서간지1" xfId="47072"/>
    <cellStyle name="백_수량산출서(수정)_포장공2-수정_수량산출서간지" xfId="47073"/>
    <cellStyle name="백_수량산출서(수정)_포장공2-수정_수량산출서간지_3. 우수공수량산출서목차및간지" xfId="47074"/>
    <cellStyle name="백_수량산출서(수정)_포장공2-수정_수량산출서간지_수량산출서간지" xfId="47075"/>
    <cellStyle name="백_수량산출서(수정)_포장공2-수정_수량산출서간지_수량산출서간지_수량산출서간지" xfId="47076"/>
    <cellStyle name="백_수량산출서(수정)_포장공2-수정_수량산출서간지_수량산출서간지_수량산출서간지_3. 우수공수량산출서목차및간지" xfId="47077"/>
    <cellStyle name="백_수량산출서(수정)_포장공2-수정_수량산출서간지_수량산출서간지_수량산출서간지_수량산출서간지" xfId="47078"/>
    <cellStyle name="백_수량산출서(수정)_포장공2-수정_수량산출서간지_수량산출서간지_수량산출서간지_수량산출서간지_수량산출서간지" xfId="47079"/>
    <cellStyle name="백_수량산출서(수정)_포장공2-수정_수량산출서간지_수량산출서간지_수량산출서간지_수량산출서간지_수량산출서간지_3. 우수공수량산출서목차및간지" xfId="47080"/>
    <cellStyle name="백_수량산출서(수정)_포장공2-수정_수량산출서간지_수량산출서간지_수량산출서간지_수량산출서간지_수량산출서간지_수량산출서간지" xfId="47081"/>
    <cellStyle name="백_수량산출서(수정)_포장공2-수정_수량산출서간지_수량산출서간지_수량산출서간지_수량산출서간지_수량산출서간지_수량산출서간지1" xfId="47082"/>
    <cellStyle name="백_수량산출서(수정)_포장공2-수정_수량산출서간지_수량산출서간지_수량산출서간지_수량산출서간지1" xfId="47083"/>
    <cellStyle name="백_수량산출서(수정)_포장공2-수정_수량산출서간지_수량산출서간지1" xfId="47084"/>
    <cellStyle name="백_수량산출서간지" xfId="47085"/>
    <cellStyle name="백_수량산출서간지_3. 우수공수량산출서목차및간지" xfId="47086"/>
    <cellStyle name="백_수량산출서간지_수량산출서간지" xfId="47087"/>
    <cellStyle name="백_수량산출서간지_수량산출서간지_수량산출서간지" xfId="47088"/>
    <cellStyle name="백_수량산출서간지_수량산출서간지_수량산출서간지_3. 우수공수량산출서목차및간지" xfId="47089"/>
    <cellStyle name="백_수량산출서간지_수량산출서간지_수량산출서간지_수량산출서간지" xfId="47090"/>
    <cellStyle name="백_수량산출서간지_수량산출서간지_수량산출서간지_수량산출서간지_수량산출서간지" xfId="47091"/>
    <cellStyle name="백_수량산출서간지_수량산출서간지_수량산출서간지_수량산출서간지_수량산출서간지_3. 우수공수량산출서목차및간지" xfId="47092"/>
    <cellStyle name="백_수량산출서간지_수량산출서간지_수량산출서간지_수량산출서간지_수량산출서간지_수량산출서간지" xfId="47093"/>
    <cellStyle name="백_수량산출서간지_수량산출서간지_수량산출서간지_수량산출서간지_수량산출서간지_수량산출서간지1" xfId="47094"/>
    <cellStyle name="백_수량산출서간지_수량산출서간지_수량산출서간지_수량산출서간지1" xfId="47095"/>
    <cellStyle name="백_수량산출서간지_수량산출서간지1" xfId="47096"/>
    <cellStyle name="백_연결관토공" xfId="13635"/>
    <cellStyle name="백_오수본관수량산출(곡교)" xfId="13636"/>
    <cellStyle name="백_옹벽깨기" xfId="13637"/>
    <cellStyle name="백_우수받이-연결관" xfId="47097"/>
    <cellStyle name="백_우수토공" xfId="47098"/>
    <cellStyle name="백_포장공" xfId="13638"/>
    <cellStyle name="백_포장공_006_부대공(1BL)2" xfId="13639"/>
    <cellStyle name="백_포장공_0111작업" xfId="47099"/>
    <cellStyle name="백_포장공_0111작업_수량산출서간지" xfId="47100"/>
    <cellStyle name="백_포장공_0111작업_수량산출서간지_3. 우수공수량산출서목차및간지" xfId="47101"/>
    <cellStyle name="백_포장공_0111작업_수량산출서간지_수량산출서간지" xfId="47102"/>
    <cellStyle name="백_포장공_0111작업_수량산출서간지_수량산출서간지_수량산출서간지" xfId="47103"/>
    <cellStyle name="백_포장공_0111작업_수량산출서간지_수량산출서간지_수량산출서간지_3. 우수공수량산출서목차및간지" xfId="47104"/>
    <cellStyle name="백_포장공_0111작업_수량산출서간지_수량산출서간지_수량산출서간지_수량산출서간지" xfId="47105"/>
    <cellStyle name="백_포장공_0111작업_수량산출서간지_수량산출서간지_수량산출서간지_수량산출서간지_수량산출서간지" xfId="47106"/>
    <cellStyle name="백_포장공_0111작업_수량산출서간지_수량산출서간지_수량산출서간지_수량산출서간지_수량산출서간지_3. 우수공수량산출서목차및간지" xfId="47107"/>
    <cellStyle name="백_포장공_0111작업_수량산출서간지_수량산출서간지_수량산출서간지_수량산출서간지_수량산출서간지_수량산출서간지" xfId="47108"/>
    <cellStyle name="백_포장공_0111작업_수량산출서간지_수량산출서간지_수량산출서간지_수량산출서간지_수량산출서간지_수량산출서간지1" xfId="47109"/>
    <cellStyle name="백_포장공_0111작업_수량산출서간지_수량산출서간지_수량산출서간지_수량산출서간지1" xfId="47110"/>
    <cellStyle name="백_포장공_0111작업_수량산출서간지_수량산출서간지1" xfId="47111"/>
    <cellStyle name="백_포장공_3.포장공" xfId="13640"/>
    <cellStyle name="백_포장공_3.포장공_006_부대공(1BL)2" xfId="13641"/>
    <cellStyle name="백_포장공_4.포장공" xfId="13642"/>
    <cellStyle name="백_포장공_4.포장공_006_부대공(1BL)2" xfId="13643"/>
    <cellStyle name="백_포장공_사본 - 3.포장공" xfId="13644"/>
    <cellStyle name="백_포장공_사본 - 3.포장공_006_부대공(1BL)2" xfId="13645"/>
    <cellStyle name="백_포장공_상수도수량-수량(0110)" xfId="47112"/>
    <cellStyle name="백_포장공_상수도수량-수량(0110)_수량산출서간지" xfId="47113"/>
    <cellStyle name="백_포장공_상수도수량-수량(0110)_수량산출서간지_3. 우수공수량산출서목차및간지" xfId="47114"/>
    <cellStyle name="백_포장공_상수도수량-수량(0110)_수량산출서간지_수량산출서간지" xfId="47115"/>
    <cellStyle name="백_포장공_상수도수량-수량(0110)_수량산출서간지_수량산출서간지_수량산출서간지" xfId="47116"/>
    <cellStyle name="백_포장공_상수도수량-수량(0110)_수량산출서간지_수량산출서간지_수량산출서간지_3. 우수공수량산출서목차및간지" xfId="47117"/>
    <cellStyle name="백_포장공_상수도수량-수량(0110)_수량산출서간지_수량산출서간지_수량산출서간지_수량산출서간지" xfId="47118"/>
    <cellStyle name="백_포장공_상수도수량-수량(0110)_수량산출서간지_수량산출서간지_수량산출서간지_수량산출서간지_수량산출서간지" xfId="47119"/>
    <cellStyle name="백_포장공_상수도수량-수량(0110)_수량산출서간지_수량산출서간지_수량산출서간지_수량산출서간지_수량산출서간지_3. 우수공수량산출서목차및간지" xfId="47120"/>
    <cellStyle name="백_포장공_상수도수량-수량(0110)_수량산출서간지_수량산출서간지_수량산출서간지_수량산출서간지_수량산출서간지_수량산출서간지" xfId="47121"/>
    <cellStyle name="백_포장공_상수도수량-수량(0110)_수량산출서간지_수량산출서간지_수량산출서간지_수량산출서간지_수량산출서간지_수량산출서간지1" xfId="47122"/>
    <cellStyle name="백_포장공_상수도수량-수량(0110)_수량산출서간지_수량산출서간지_수량산출서간지_수량산출서간지1" xfId="47123"/>
    <cellStyle name="백_포장공_상수도수량-수량(0110)_수량산출서간지_수량산출서간지1" xfId="47124"/>
    <cellStyle name="백_포장공_수량산출서간지" xfId="47125"/>
    <cellStyle name="백_포장공_수량산출서간지_3. 우수공수량산출서목차및간지" xfId="47126"/>
    <cellStyle name="백_포장공_수량산출서간지_수량산출서간지" xfId="47127"/>
    <cellStyle name="백_포장공_수량산출서간지_수량산출서간지_수량산출서간지" xfId="47128"/>
    <cellStyle name="백_포장공_수량산출서간지_수량산출서간지_수량산출서간지_3. 우수공수량산출서목차및간지" xfId="47129"/>
    <cellStyle name="백_포장공_수량산출서간지_수량산출서간지_수량산출서간지_수량산출서간지" xfId="47130"/>
    <cellStyle name="백_포장공_수량산출서간지_수량산출서간지_수량산출서간지_수량산출서간지_수량산출서간지" xfId="47131"/>
    <cellStyle name="백_포장공_수량산출서간지_수량산출서간지_수량산출서간지_수량산출서간지_수량산출서간지_3. 우수공수량산출서목차및간지" xfId="47132"/>
    <cellStyle name="백_포장공_수량산출서간지_수량산출서간지_수량산출서간지_수량산출서간지_수량산출서간지_수량산출서간지" xfId="47133"/>
    <cellStyle name="백_포장공_수량산출서간지_수량산출서간지_수량산출서간지_수량산출서간지_수량산출서간지_수량산출서간지1" xfId="47134"/>
    <cellStyle name="백_포장공_수량산출서간지_수량산출서간지_수량산출서간지_수량산출서간지1" xfId="47135"/>
    <cellStyle name="백_포장공_수량산출서간지_수량산출서간지1" xfId="47136"/>
    <cellStyle name="백_포장공_포장공" xfId="13646"/>
    <cellStyle name="백_포장공_포장공_006_부대공(1BL)2" xfId="13647"/>
    <cellStyle name="백_포장공_포장공2-수정" xfId="47137"/>
    <cellStyle name="백_포장공_포장공2-수정_06.포장공2 (0112)" xfId="47138"/>
    <cellStyle name="백_포장공_포장공2-수정_06.포장공2 (0112)_수량산출서간지" xfId="47139"/>
    <cellStyle name="백_포장공_포장공2-수정_06.포장공2 (0112)_수량산출서간지_3. 우수공수량산출서목차및간지" xfId="47140"/>
    <cellStyle name="백_포장공_포장공2-수정_06.포장공2 (0112)_수량산출서간지_수량산출서간지" xfId="47141"/>
    <cellStyle name="백_포장공_포장공2-수정_06.포장공2 (0112)_수량산출서간지_수량산출서간지_수량산출서간지" xfId="47142"/>
    <cellStyle name="백_포장공_포장공2-수정_06.포장공2 (0112)_수량산출서간지_수량산출서간지_수량산출서간지_3. 우수공수량산출서목차및간지" xfId="47143"/>
    <cellStyle name="백_포장공_포장공2-수정_06.포장공2 (0112)_수량산출서간지_수량산출서간지_수량산출서간지_수량산출서간지" xfId="47144"/>
    <cellStyle name="백_포장공_포장공2-수정_06.포장공2 (0112)_수량산출서간지_수량산출서간지_수량산출서간지_수량산출서간지_수량산출서간지" xfId="47145"/>
    <cellStyle name="백_포장공_포장공2-수정_06.포장공2 (0112)_수량산출서간지_수량산출서간지_수량산출서간지_수량산출서간지_수량산출서간지_3. 우수공수량산출서목차및간지" xfId="47146"/>
    <cellStyle name="백_포장공_포장공2-수정_06.포장공2 (0112)_수량산출서간지_수량산출서간지_수량산출서간지_수량산출서간지_수량산출서간지_수량산출서간지" xfId="47147"/>
    <cellStyle name="백_포장공_포장공2-수정_06.포장공2 (0112)_수량산출서간지_수량산출서간지_수량산출서간지_수량산출서간지_수량산출서간지_수량산출서간지1" xfId="47148"/>
    <cellStyle name="백_포장공_포장공2-수정_06.포장공2 (0112)_수량산출서간지_수량산출서간지_수량산출서간지_수량산출서간지1" xfId="47149"/>
    <cellStyle name="백_포장공_포장공2-수정_06.포장공2 (0112)_수량산출서간지_수량산출서간지1" xfId="47150"/>
    <cellStyle name="백_포장공_포장공2-수정_수량산출서간지" xfId="47151"/>
    <cellStyle name="백_포장공_포장공2-수정_수량산출서간지_3. 우수공수량산출서목차및간지" xfId="47152"/>
    <cellStyle name="백_포장공_포장공2-수정_수량산출서간지_수량산출서간지" xfId="47153"/>
    <cellStyle name="백_포장공_포장공2-수정_수량산출서간지_수량산출서간지_수량산출서간지" xfId="47154"/>
    <cellStyle name="백_포장공_포장공2-수정_수량산출서간지_수량산출서간지_수량산출서간지_3. 우수공수량산출서목차및간지" xfId="47155"/>
    <cellStyle name="백_포장공_포장공2-수정_수량산출서간지_수량산출서간지_수량산출서간지_수량산출서간지" xfId="47156"/>
    <cellStyle name="백_포장공_포장공2-수정_수량산출서간지_수량산출서간지_수량산출서간지_수량산출서간지_수량산출서간지" xfId="47157"/>
    <cellStyle name="백_포장공_포장공2-수정_수량산출서간지_수량산출서간지_수량산출서간지_수량산출서간지_수량산출서간지_3. 우수공수량산출서목차및간지" xfId="47158"/>
    <cellStyle name="백_포장공_포장공2-수정_수량산출서간지_수량산출서간지_수량산출서간지_수량산출서간지_수량산출서간지_수량산출서간지" xfId="47159"/>
    <cellStyle name="백_포장공_포장공2-수정_수량산출서간지_수량산출서간지_수량산출서간지_수량산출서간지_수량산출서간지_수량산출서간지1" xfId="47160"/>
    <cellStyle name="백_포장공_포장공2-수정_수량산출서간지_수량산출서간지_수량산출서간지_수량산출서간지1" xfId="47161"/>
    <cellStyle name="백_포장공_포장공2-수정_수량산출서간지_수량산출서간지1" xfId="47162"/>
    <cellStyle name="백_포장공2" xfId="47163"/>
    <cellStyle name="백_포장공2_0111작업" xfId="47164"/>
    <cellStyle name="백_포장공2_0111작업_수량산출서간지" xfId="47165"/>
    <cellStyle name="백_포장공2_0111작업_수량산출서간지_3. 우수공수량산출서목차및간지" xfId="47166"/>
    <cellStyle name="백_포장공2_0111작업_수량산출서간지_수량산출서간지" xfId="47167"/>
    <cellStyle name="백_포장공2_0111작업_수량산출서간지_수량산출서간지_수량산출서간지" xfId="47168"/>
    <cellStyle name="백_포장공2_0111작업_수량산출서간지_수량산출서간지_수량산출서간지_3. 우수공수량산출서목차및간지" xfId="47169"/>
    <cellStyle name="백_포장공2_0111작업_수량산출서간지_수량산출서간지_수량산출서간지_수량산출서간지" xfId="47170"/>
    <cellStyle name="백_포장공2_0111작업_수량산출서간지_수량산출서간지_수량산출서간지_수량산출서간지_수량산출서간지" xfId="47171"/>
    <cellStyle name="백_포장공2_0111작업_수량산출서간지_수량산출서간지_수량산출서간지_수량산출서간지_수량산출서간지_3. 우수공수량산출서목차및간지" xfId="47172"/>
    <cellStyle name="백_포장공2_0111작업_수량산출서간지_수량산출서간지_수량산출서간지_수량산출서간지_수량산출서간지_수량산출서간지" xfId="47173"/>
    <cellStyle name="백_포장공2_0111작업_수량산출서간지_수량산출서간지_수량산출서간지_수량산출서간지_수량산출서간지_수량산출서간지1" xfId="47174"/>
    <cellStyle name="백_포장공2_0111작업_수량산출서간지_수량산출서간지_수량산출서간지_수량산출서간지1" xfId="47175"/>
    <cellStyle name="백_포장공2_0111작업_수량산출서간지_수량산출서간지1" xfId="47176"/>
    <cellStyle name="백_포장공2_상수도수량-수량(0110)" xfId="47177"/>
    <cellStyle name="백_포장공2_상수도수량-수량(0110)_수량산출서간지" xfId="47178"/>
    <cellStyle name="백_포장공2_상수도수량-수량(0110)_수량산출서간지_3. 우수공수량산출서목차및간지" xfId="47179"/>
    <cellStyle name="백_포장공2_상수도수량-수량(0110)_수량산출서간지_수량산출서간지" xfId="47180"/>
    <cellStyle name="백_포장공2_상수도수량-수량(0110)_수량산출서간지_수량산출서간지_수량산출서간지" xfId="47181"/>
    <cellStyle name="백_포장공2_상수도수량-수량(0110)_수량산출서간지_수량산출서간지_수량산출서간지_3. 우수공수량산출서목차및간지" xfId="47182"/>
    <cellStyle name="백_포장공2_상수도수량-수량(0110)_수량산출서간지_수량산출서간지_수량산출서간지_수량산출서간지" xfId="47183"/>
    <cellStyle name="백_포장공2_상수도수량-수량(0110)_수량산출서간지_수량산출서간지_수량산출서간지_수량산출서간지_수량산출서간지" xfId="47184"/>
    <cellStyle name="백_포장공2_상수도수량-수량(0110)_수량산출서간지_수량산출서간지_수량산출서간지_수량산출서간지_수량산출서간지_3. 우수공수량산출서목차및간지" xfId="47185"/>
    <cellStyle name="백_포장공2_상수도수량-수량(0110)_수량산출서간지_수량산출서간지_수량산출서간지_수량산출서간지_수량산출서간지_수량산출서간지" xfId="47186"/>
    <cellStyle name="백_포장공2_상수도수량-수량(0110)_수량산출서간지_수량산출서간지_수량산출서간지_수량산출서간지_수량산출서간지_수량산출서간지1" xfId="47187"/>
    <cellStyle name="백_포장공2_상수도수량-수량(0110)_수량산출서간지_수량산출서간지_수량산출서간지_수량산출서간지1" xfId="47188"/>
    <cellStyle name="백_포장공2_상수도수량-수량(0110)_수량산출서간지_수량산출서간지1" xfId="47189"/>
    <cellStyle name="백_포장공2_수량산출서간지" xfId="47190"/>
    <cellStyle name="백_포장공2_수량산출서간지_3. 우수공수량산출서목차및간지" xfId="47191"/>
    <cellStyle name="백_포장공2_수량산출서간지_수량산출서간지" xfId="47192"/>
    <cellStyle name="백_포장공2_수량산출서간지_수량산출서간지_수량산출서간지" xfId="47193"/>
    <cellStyle name="백_포장공2_수량산출서간지_수량산출서간지_수량산출서간지_3. 우수공수량산출서목차및간지" xfId="47194"/>
    <cellStyle name="백_포장공2_수량산출서간지_수량산출서간지_수량산출서간지_수량산출서간지" xfId="47195"/>
    <cellStyle name="백_포장공2_수량산출서간지_수량산출서간지_수량산출서간지_수량산출서간지_수량산출서간지" xfId="47196"/>
    <cellStyle name="백_포장공2_수량산출서간지_수량산출서간지_수량산출서간지_수량산출서간지_수량산출서간지_3. 우수공수량산출서목차및간지" xfId="47197"/>
    <cellStyle name="백_포장공2_수량산출서간지_수량산출서간지_수량산출서간지_수량산출서간지_수량산출서간지_수량산출서간지" xfId="47198"/>
    <cellStyle name="백_포장공2_수량산출서간지_수량산출서간지_수량산출서간지_수량산출서간지_수량산출서간지_수량산출서간지1" xfId="47199"/>
    <cellStyle name="백_포장공2_수량산출서간지_수량산출서간지_수량산출서간지_수량산출서간지1" xfId="47200"/>
    <cellStyle name="백_포장공2_수량산출서간지_수량산출서간지1" xfId="47201"/>
    <cellStyle name="백_포장공2_포장공2-수정" xfId="47202"/>
    <cellStyle name="백_포장공2_포장공2-수정_06.포장공2 (0112)" xfId="47203"/>
    <cellStyle name="백_포장공2_포장공2-수정_06.포장공2 (0112)_수량산출서간지" xfId="47204"/>
    <cellStyle name="백_포장공2_포장공2-수정_06.포장공2 (0112)_수량산출서간지_3. 우수공수량산출서목차및간지" xfId="47205"/>
    <cellStyle name="백_포장공2_포장공2-수정_06.포장공2 (0112)_수량산출서간지_수량산출서간지" xfId="47206"/>
    <cellStyle name="백_포장공2_포장공2-수정_06.포장공2 (0112)_수량산출서간지_수량산출서간지_수량산출서간지" xfId="47207"/>
    <cellStyle name="백_포장공2_포장공2-수정_06.포장공2 (0112)_수량산출서간지_수량산출서간지_수량산출서간지_3. 우수공수량산출서목차및간지" xfId="47208"/>
    <cellStyle name="백_포장공2_포장공2-수정_06.포장공2 (0112)_수량산출서간지_수량산출서간지_수량산출서간지_수량산출서간지" xfId="47209"/>
    <cellStyle name="백_포장공2_포장공2-수정_06.포장공2 (0112)_수량산출서간지_수량산출서간지_수량산출서간지_수량산출서간지_수량산출서간지" xfId="47210"/>
    <cellStyle name="백_포장공2_포장공2-수정_06.포장공2 (0112)_수량산출서간지_수량산출서간지_수량산출서간지_수량산출서간지_수량산출서간지_3. 우수공수량산출서목차및간지" xfId="47211"/>
    <cellStyle name="백_포장공2_포장공2-수정_06.포장공2 (0112)_수량산출서간지_수량산출서간지_수량산출서간지_수량산출서간지_수량산출서간지_수량산출서간지" xfId="47212"/>
    <cellStyle name="백_포장공2_포장공2-수정_06.포장공2 (0112)_수량산출서간지_수량산출서간지_수량산출서간지_수량산출서간지_수량산출서간지_수량산출서간지1" xfId="47213"/>
    <cellStyle name="백_포장공2_포장공2-수정_06.포장공2 (0112)_수량산출서간지_수량산출서간지_수량산출서간지_수량산출서간지1" xfId="47214"/>
    <cellStyle name="백_포장공2_포장공2-수정_06.포장공2 (0112)_수량산출서간지_수량산출서간지1" xfId="47215"/>
    <cellStyle name="백_포장공2_포장공2-수정_수량산출서간지" xfId="47216"/>
    <cellStyle name="백_포장공2_포장공2-수정_수량산출서간지_3. 우수공수량산출서목차및간지" xfId="47217"/>
    <cellStyle name="백_포장공2_포장공2-수정_수량산출서간지_수량산출서간지" xfId="47218"/>
    <cellStyle name="백_포장공2_포장공2-수정_수량산출서간지_수량산출서간지_수량산출서간지" xfId="47219"/>
    <cellStyle name="백_포장공2_포장공2-수정_수량산출서간지_수량산출서간지_수량산출서간지_3. 우수공수량산출서목차및간지" xfId="47220"/>
    <cellStyle name="백_포장공2_포장공2-수정_수량산출서간지_수량산출서간지_수량산출서간지_수량산출서간지" xfId="47221"/>
    <cellStyle name="백_포장공2_포장공2-수정_수량산출서간지_수량산출서간지_수량산출서간지_수량산출서간지_수량산출서간지" xfId="47222"/>
    <cellStyle name="백_포장공2_포장공2-수정_수량산출서간지_수량산출서간지_수량산출서간지_수량산출서간지_수량산출서간지_3. 우수공수량산출서목차및간지" xfId="47223"/>
    <cellStyle name="백_포장공2_포장공2-수정_수량산출서간지_수량산출서간지_수량산출서간지_수량산출서간지_수량산출서간지_수량산출서간지" xfId="47224"/>
    <cellStyle name="백_포장공2_포장공2-수정_수량산출서간지_수량산출서간지_수량산출서간지_수량산출서간지_수량산출서간지_수량산출서간지1" xfId="47225"/>
    <cellStyle name="백_포장공2_포장공2-수정_수량산출서간지_수량산출서간지_수량산출서간지_수량산출서간지1" xfId="47226"/>
    <cellStyle name="백_포장공2_포장공2-수정_수량산출서간지_수량산출서간지1" xfId="47227"/>
    <cellStyle name="백_포장공2-수정" xfId="47228"/>
    <cellStyle name="백_포장공2-수정_06.포장공2 (0112)" xfId="47229"/>
    <cellStyle name="백_포장공2-수정_06.포장공2 (0112)_수량산출서간지" xfId="47230"/>
    <cellStyle name="백_포장공2-수정_06.포장공2 (0112)_수량산출서간지_3. 우수공수량산출서목차및간지" xfId="47231"/>
    <cellStyle name="백_포장공2-수정_06.포장공2 (0112)_수량산출서간지_수량산출서간지" xfId="47232"/>
    <cellStyle name="백_포장공2-수정_06.포장공2 (0112)_수량산출서간지_수량산출서간지_수량산출서간지" xfId="47233"/>
    <cellStyle name="백_포장공2-수정_06.포장공2 (0112)_수량산출서간지_수량산출서간지_수량산출서간지_3. 우수공수량산출서목차및간지" xfId="47234"/>
    <cellStyle name="백_포장공2-수정_06.포장공2 (0112)_수량산출서간지_수량산출서간지_수량산출서간지_수량산출서간지" xfId="47235"/>
    <cellStyle name="백_포장공2-수정_06.포장공2 (0112)_수량산출서간지_수량산출서간지_수량산출서간지_수량산출서간지_수량산출서간지" xfId="47236"/>
    <cellStyle name="백_포장공2-수정_06.포장공2 (0112)_수량산출서간지_수량산출서간지_수량산출서간지_수량산출서간지_수량산출서간지_3. 우수공수량산출서목차및간지" xfId="47237"/>
    <cellStyle name="백_포장공2-수정_06.포장공2 (0112)_수량산출서간지_수량산출서간지_수량산출서간지_수량산출서간지_수량산출서간지_수량산출서간지" xfId="47238"/>
    <cellStyle name="백_포장공2-수정_06.포장공2 (0112)_수량산출서간지_수량산출서간지_수량산출서간지_수량산출서간지_수량산출서간지_수량산출서간지1" xfId="47239"/>
    <cellStyle name="백_포장공2-수정_06.포장공2 (0112)_수량산출서간지_수량산출서간지_수량산출서간지_수량산출서간지1" xfId="47240"/>
    <cellStyle name="백_포장공2-수정_06.포장공2 (0112)_수량산출서간지_수량산출서간지1" xfId="47241"/>
    <cellStyle name="백_포장공2-수정_수량산출서간지" xfId="47242"/>
    <cellStyle name="백_포장공2-수정_수량산출서간지_3. 우수공수량산출서목차및간지" xfId="47243"/>
    <cellStyle name="백_포장공2-수정_수량산출서간지_수량산출서간지" xfId="47244"/>
    <cellStyle name="백_포장공2-수정_수량산출서간지_수량산출서간지_수량산출서간지" xfId="47245"/>
    <cellStyle name="백_포장공2-수정_수량산출서간지_수량산출서간지_수량산출서간지_3. 우수공수량산출서목차및간지" xfId="47246"/>
    <cellStyle name="백_포장공2-수정_수량산출서간지_수량산출서간지_수량산출서간지_수량산출서간지" xfId="47247"/>
    <cellStyle name="백_포장공2-수정_수량산출서간지_수량산출서간지_수량산출서간지_수량산출서간지_수량산출서간지" xfId="47248"/>
    <cellStyle name="백_포장공2-수정_수량산출서간지_수량산출서간지_수량산출서간지_수량산출서간지_수량산출서간지_3. 우수공수량산출서목차및간지" xfId="47249"/>
    <cellStyle name="백_포장공2-수정_수량산출서간지_수량산출서간지_수량산출서간지_수량산출서간지_수량산출서간지_수량산출서간지" xfId="47250"/>
    <cellStyle name="백_포장공2-수정_수량산출서간지_수량산출서간지_수량산출서간지_수량산출서간지_수량산출서간지_수량산출서간지1" xfId="47251"/>
    <cellStyle name="백_포장공2-수정_수량산출서간지_수량산출서간지_수량산출서간지_수량산출서간지1" xfId="47252"/>
    <cellStyle name="백_포장공2-수정_수량산출서간지_수량산출서간지1" xfId="47253"/>
    <cellStyle name="백_하수처리시설(황간)" xfId="13648"/>
    <cellStyle name="백분율" xfId="65" builtinId="5" hidden="1"/>
    <cellStyle name="백분율 [△1]" xfId="13649"/>
    <cellStyle name="백분율 [△2]" xfId="13650"/>
    <cellStyle name="백분율 [0]" xfId="13651"/>
    <cellStyle name="백분율 [2]" xfId="13652"/>
    <cellStyle name="백분율 2" xfId="13653"/>
    <cellStyle name="백분율 2 10" xfId="47254"/>
    <cellStyle name="백분율 2 100" xfId="47255"/>
    <cellStyle name="백분율 2 101" xfId="47256"/>
    <cellStyle name="백분율 2 102" xfId="47257"/>
    <cellStyle name="백분율 2 103" xfId="47258"/>
    <cellStyle name="백분율 2 104" xfId="47259"/>
    <cellStyle name="백분율 2 105" xfId="47260"/>
    <cellStyle name="백분율 2 106" xfId="47261"/>
    <cellStyle name="백분율 2 107" xfId="47262"/>
    <cellStyle name="백분율 2 108" xfId="47263"/>
    <cellStyle name="백분율 2 109" xfId="47264"/>
    <cellStyle name="백분율 2 11" xfId="47265"/>
    <cellStyle name="백분율 2 110" xfId="47266"/>
    <cellStyle name="백분율 2 111" xfId="47267"/>
    <cellStyle name="백분율 2 112" xfId="47268"/>
    <cellStyle name="백분율 2 113" xfId="47269"/>
    <cellStyle name="백분율 2 114" xfId="47270"/>
    <cellStyle name="백분율 2 115" xfId="47271"/>
    <cellStyle name="백분율 2 116" xfId="47272"/>
    <cellStyle name="백분율 2 117" xfId="47273"/>
    <cellStyle name="백분율 2 118" xfId="47274"/>
    <cellStyle name="백분율 2 119" xfId="47275"/>
    <cellStyle name="백분율 2 12" xfId="47276"/>
    <cellStyle name="백분율 2 120" xfId="47277"/>
    <cellStyle name="백분율 2 121" xfId="47278"/>
    <cellStyle name="백분율 2 122" xfId="47279"/>
    <cellStyle name="백분율 2 123" xfId="47280"/>
    <cellStyle name="백분율 2 124" xfId="47281"/>
    <cellStyle name="백분율 2 125" xfId="47282"/>
    <cellStyle name="백분율 2 126" xfId="47283"/>
    <cellStyle name="백분율 2 127" xfId="47284"/>
    <cellStyle name="백분율 2 128" xfId="47285"/>
    <cellStyle name="백분율 2 129" xfId="47286"/>
    <cellStyle name="백분율 2 13" xfId="47287"/>
    <cellStyle name="백분율 2 130" xfId="47288"/>
    <cellStyle name="백분율 2 131" xfId="47289"/>
    <cellStyle name="백분율 2 132" xfId="47290"/>
    <cellStyle name="백분율 2 133" xfId="47291"/>
    <cellStyle name="백분율 2 134" xfId="47292"/>
    <cellStyle name="백분율 2 135" xfId="47293"/>
    <cellStyle name="백분율 2 136" xfId="47294"/>
    <cellStyle name="백분율 2 137" xfId="47295"/>
    <cellStyle name="백분율 2 138" xfId="47296"/>
    <cellStyle name="백분율 2 139" xfId="47297"/>
    <cellStyle name="백분율 2 14" xfId="47298"/>
    <cellStyle name="백분율 2 140" xfId="47299"/>
    <cellStyle name="백분율 2 141" xfId="47300"/>
    <cellStyle name="백분율 2 142" xfId="47301"/>
    <cellStyle name="백분율 2 143" xfId="47302"/>
    <cellStyle name="백분율 2 144" xfId="47303"/>
    <cellStyle name="백분율 2 145" xfId="47304"/>
    <cellStyle name="백분율 2 146" xfId="47305"/>
    <cellStyle name="백분율 2 147" xfId="47306"/>
    <cellStyle name="백분율 2 148" xfId="47307"/>
    <cellStyle name="백분율 2 149" xfId="47308"/>
    <cellStyle name="백분율 2 15" xfId="47309"/>
    <cellStyle name="백분율 2 150" xfId="47310"/>
    <cellStyle name="백분율 2 151" xfId="47311"/>
    <cellStyle name="백분율 2 152" xfId="47312"/>
    <cellStyle name="백분율 2 153" xfId="47313"/>
    <cellStyle name="백분율 2 154" xfId="47314"/>
    <cellStyle name="백분율 2 155" xfId="47315"/>
    <cellStyle name="백분율 2 156" xfId="47316"/>
    <cellStyle name="백분율 2 157" xfId="47317"/>
    <cellStyle name="백분율 2 158" xfId="47318"/>
    <cellStyle name="백분율 2 159" xfId="47319"/>
    <cellStyle name="백분율 2 16" xfId="47320"/>
    <cellStyle name="백분율 2 160" xfId="47321"/>
    <cellStyle name="백분율 2 161" xfId="47322"/>
    <cellStyle name="백분율 2 162" xfId="47323"/>
    <cellStyle name="백분율 2 163" xfId="47324"/>
    <cellStyle name="백분율 2 164" xfId="47325"/>
    <cellStyle name="백분율 2 165" xfId="47326"/>
    <cellStyle name="백분율 2 166" xfId="47327"/>
    <cellStyle name="백분율 2 167" xfId="47328"/>
    <cellStyle name="백분율 2 168" xfId="47329"/>
    <cellStyle name="백분율 2 169" xfId="47330"/>
    <cellStyle name="백분율 2 17" xfId="47331"/>
    <cellStyle name="백분율 2 18" xfId="47332"/>
    <cellStyle name="백분율 2 19" xfId="47333"/>
    <cellStyle name="백분율 2 2" xfId="13654"/>
    <cellStyle name="백분율 2 20" xfId="47334"/>
    <cellStyle name="백분율 2 21" xfId="47335"/>
    <cellStyle name="백분율 2 22" xfId="47336"/>
    <cellStyle name="백분율 2 23" xfId="47337"/>
    <cellStyle name="백분율 2 24" xfId="47338"/>
    <cellStyle name="백분율 2 25" xfId="47339"/>
    <cellStyle name="백분율 2 26" xfId="47340"/>
    <cellStyle name="백분율 2 27" xfId="47341"/>
    <cellStyle name="백분율 2 28" xfId="47342"/>
    <cellStyle name="백분율 2 29" xfId="47343"/>
    <cellStyle name="백분율 2 3" xfId="47344"/>
    <cellStyle name="백분율 2 30" xfId="47345"/>
    <cellStyle name="백분율 2 31" xfId="47346"/>
    <cellStyle name="백분율 2 32" xfId="47347"/>
    <cellStyle name="백분율 2 33" xfId="47348"/>
    <cellStyle name="백분율 2 34" xfId="47349"/>
    <cellStyle name="백분율 2 35" xfId="47350"/>
    <cellStyle name="백분율 2 36" xfId="47351"/>
    <cellStyle name="백분율 2 37" xfId="47352"/>
    <cellStyle name="백분율 2 38" xfId="47353"/>
    <cellStyle name="백분율 2 39" xfId="47354"/>
    <cellStyle name="백분율 2 4" xfId="47355"/>
    <cellStyle name="백분율 2 40" xfId="47356"/>
    <cellStyle name="백분율 2 41" xfId="47357"/>
    <cellStyle name="백분율 2 42" xfId="47358"/>
    <cellStyle name="백분율 2 43" xfId="47359"/>
    <cellStyle name="백분율 2 44" xfId="47360"/>
    <cellStyle name="백분율 2 45" xfId="47361"/>
    <cellStyle name="백분율 2 46" xfId="47362"/>
    <cellStyle name="백분율 2 47" xfId="47363"/>
    <cellStyle name="백분율 2 48" xfId="47364"/>
    <cellStyle name="백분율 2 49" xfId="47365"/>
    <cellStyle name="백분율 2 5" xfId="47366"/>
    <cellStyle name="백분율 2 50" xfId="47367"/>
    <cellStyle name="백분율 2 51" xfId="47368"/>
    <cellStyle name="백분율 2 52" xfId="47369"/>
    <cellStyle name="백분율 2 53" xfId="47370"/>
    <cellStyle name="백분율 2 54" xfId="47371"/>
    <cellStyle name="백분율 2 55" xfId="47372"/>
    <cellStyle name="백분율 2 56" xfId="47373"/>
    <cellStyle name="백분율 2 57" xfId="47374"/>
    <cellStyle name="백분율 2 58" xfId="47375"/>
    <cellStyle name="백분율 2 59" xfId="47376"/>
    <cellStyle name="백분율 2 6" xfId="47377"/>
    <cellStyle name="백분율 2 60" xfId="47378"/>
    <cellStyle name="백분율 2 61" xfId="47379"/>
    <cellStyle name="백분율 2 62" xfId="47380"/>
    <cellStyle name="백분율 2 63" xfId="47381"/>
    <cellStyle name="백분율 2 64" xfId="47382"/>
    <cellStyle name="백분율 2 65" xfId="47383"/>
    <cellStyle name="백분율 2 66" xfId="47384"/>
    <cellStyle name="백분율 2 67" xfId="47385"/>
    <cellStyle name="백분율 2 68" xfId="47386"/>
    <cellStyle name="백분율 2 69" xfId="47387"/>
    <cellStyle name="백분율 2 7" xfId="47388"/>
    <cellStyle name="백분율 2 70" xfId="47389"/>
    <cellStyle name="백분율 2 71" xfId="47390"/>
    <cellStyle name="백분율 2 72" xfId="47391"/>
    <cellStyle name="백분율 2 73" xfId="47392"/>
    <cellStyle name="백분율 2 74" xfId="47393"/>
    <cellStyle name="백분율 2 75" xfId="47394"/>
    <cellStyle name="백분율 2 76" xfId="47395"/>
    <cellStyle name="백분율 2 77" xfId="47396"/>
    <cellStyle name="백분율 2 78" xfId="47397"/>
    <cellStyle name="백분율 2 79" xfId="47398"/>
    <cellStyle name="백분율 2 8" xfId="47399"/>
    <cellStyle name="백분율 2 80" xfId="47400"/>
    <cellStyle name="백분율 2 81" xfId="47401"/>
    <cellStyle name="백분율 2 82" xfId="47402"/>
    <cellStyle name="백분율 2 83" xfId="47403"/>
    <cellStyle name="백분율 2 84" xfId="47404"/>
    <cellStyle name="백분율 2 85" xfId="47405"/>
    <cellStyle name="백분율 2 86" xfId="47406"/>
    <cellStyle name="백분율 2 87" xfId="47407"/>
    <cellStyle name="백분율 2 88" xfId="47408"/>
    <cellStyle name="백분율 2 89" xfId="47409"/>
    <cellStyle name="백분율 2 9" xfId="47410"/>
    <cellStyle name="백분율 2 90" xfId="47411"/>
    <cellStyle name="백분율 2 91" xfId="47412"/>
    <cellStyle name="백분율 2 92" xfId="47413"/>
    <cellStyle name="백분율 2 93" xfId="47414"/>
    <cellStyle name="백분율 2 94" xfId="47415"/>
    <cellStyle name="백분율 2 95" xfId="47416"/>
    <cellStyle name="백분율 2 96" xfId="47417"/>
    <cellStyle name="백분율 2 97" xfId="47418"/>
    <cellStyle name="백분율 2 98" xfId="47419"/>
    <cellStyle name="백분율 2 99" xfId="47420"/>
    <cellStyle name="백분율 3" xfId="13655"/>
    <cellStyle name="백분율 3 2" xfId="13656"/>
    <cellStyle name="백분율 3 3" xfId="13657"/>
    <cellStyle name="백분율 5" xfId="47421"/>
    <cellStyle name="백분율［△1］" xfId="13658"/>
    <cellStyle name="백분율［△1］ 2" xfId="13659"/>
    <cellStyle name="백분율［△2］" xfId="13660"/>
    <cellStyle name="보통" xfId="48" builtinId="28" customBuiltin="1"/>
    <cellStyle name="보통 2" xfId="13661"/>
    <cellStyle name="보통 3" xfId="13662"/>
    <cellStyle name="보통 4" xfId="13663"/>
    <cellStyle name="보통 5" xfId="13664"/>
    <cellStyle name="보통 6" xfId="13665"/>
    <cellStyle name="보통 7" xfId="13666"/>
    <cellStyle name="본문" xfId="13667"/>
    <cellStyle name="부제목" xfId="13668"/>
    <cellStyle name="뷭?" xfId="13669"/>
    <cellStyle name="뷭? 2" xfId="13670"/>
    <cellStyle name="뷭? 3" xfId="13671"/>
    <cellStyle name="뷭? 4" xfId="13672"/>
    <cellStyle name="뷭? 5" xfId="13673"/>
    <cellStyle name="뷭? 6" xfId="13674"/>
    <cellStyle name="뷭? 7" xfId="13675"/>
    <cellStyle name="뷭? 8" xfId="13676"/>
    <cellStyle name="뷭?_BOOKSHIP" xfId="13677"/>
    <cellStyle name="빨강" xfId="13678"/>
    <cellStyle name="猀Ԁ" xfId="13679"/>
    <cellStyle name="산출근거" xfId="13680"/>
    <cellStyle name="산출식" xfId="13681"/>
    <cellStyle name="산출식 2" xfId="47422"/>
    <cellStyle name="산출식 2 2" xfId="47423"/>
    <cellStyle name="산출식 2 2 2" xfId="47424"/>
    <cellStyle name="산출식 2 2 3" xfId="47425"/>
    <cellStyle name="산출식 2 2 4" xfId="47426"/>
    <cellStyle name="산출식 2 2 5" xfId="47427"/>
    <cellStyle name="산출식 2 2 6" xfId="47428"/>
    <cellStyle name="산출식 2 2 7" xfId="47429"/>
    <cellStyle name="산출식 2 3" xfId="47430"/>
    <cellStyle name="산출식 2 4" xfId="47431"/>
    <cellStyle name="산출식 2 5" xfId="47432"/>
    <cellStyle name="산출식 2 6" xfId="47433"/>
    <cellStyle name="산출식 2 7" xfId="47434"/>
    <cellStyle name="산출식 3" xfId="47435"/>
    <cellStyle name="산출식 3 2" xfId="47436"/>
    <cellStyle name="산출식 3 3" xfId="47437"/>
    <cellStyle name="산출식 3 4" xfId="47438"/>
    <cellStyle name="산출식 3 5" xfId="47439"/>
    <cellStyle name="산출식 3 6" xfId="47440"/>
    <cellStyle name="산출식 3 7" xfId="47441"/>
    <cellStyle name="산출식 4" xfId="47442"/>
    <cellStyle name="산출식 5" xfId="47443"/>
    <cellStyle name="산출식 6" xfId="47444"/>
    <cellStyle name="산출식 7" xfId="47445"/>
    <cellStyle name="산출식 8" xfId="47446"/>
    <cellStyle name="산출식 9" xfId="47447"/>
    <cellStyle name="새굴림9음영" xfId="13682"/>
    <cellStyle name="새귑[0]_롤痰삠悧 " xfId="13683"/>
    <cellStyle name="새귑_롤痰삠悧 " xfId="13684"/>
    <cellStyle name="선택영역" xfId="13685"/>
    <cellStyle name="선택영역 가운데" xfId="13686"/>
    <cellStyle name="선택영역 가운데 2" xfId="13687"/>
    <cellStyle name="선택영역_1_구조물공" xfId="47448"/>
    <cellStyle name="선택영역의 가운데" xfId="13688"/>
    <cellStyle name="선택영역의 가운데 2" xfId="13689"/>
    <cellStyle name="선택영역의 가운데로" xfId="47449"/>
    <cellStyle name="선택영영" xfId="13690"/>
    <cellStyle name="설계변경" xfId="13691"/>
    <cellStyle name="설계서" xfId="13692"/>
    <cellStyle name="설명 텍스트" xfId="49" builtinId="53" customBuiltin="1"/>
    <cellStyle name="설명 텍스트 2" xfId="13693"/>
    <cellStyle name="설명 텍스트 3" xfId="13694"/>
    <cellStyle name="설명 텍스트 4" xfId="13695"/>
    <cellStyle name="설명 텍스트 5" xfId="13696"/>
    <cellStyle name="설명 텍스트 6" xfId="13697"/>
    <cellStyle name="설명 텍스트 7" xfId="13698"/>
    <cellStyle name="셀 확인" xfId="50" builtinId="23" customBuiltin="1"/>
    <cellStyle name="셀 확인 2" xfId="13699"/>
    <cellStyle name="셀 확인 3" xfId="13700"/>
    <cellStyle name="셀 확인 4" xfId="13701"/>
    <cellStyle name="셀 확인 5" xfId="13702"/>
    <cellStyle name="셀 확인 6" xfId="13703"/>
    <cellStyle name="셀 확인 7" xfId="13704"/>
    <cellStyle name="소공종" xfId="13705"/>
    <cellStyle name="소수" xfId="13706"/>
    <cellStyle name="소수3" xfId="13707"/>
    <cellStyle name="소수4" xfId="13708"/>
    <cellStyle name="소수점" xfId="13709"/>
    <cellStyle name="소수점1" xfId="47450"/>
    <cellStyle name="소수점서식" xfId="13710"/>
    <cellStyle name="소숫점0" xfId="13711"/>
    <cellStyle name="소숫점3" xfId="13712"/>
    <cellStyle name="소제목" xfId="13713"/>
    <cellStyle name="손광봉" xfId="13714"/>
    <cellStyle name="수량" xfId="13715"/>
    <cellStyle name="수량산출" xfId="13716"/>
    <cellStyle name="수량집계" xfId="47451"/>
    <cellStyle name="숫자" xfId="13717"/>
    <cellStyle name="숫자 2" xfId="13718"/>
    <cellStyle name="숫자(R)" xfId="13719"/>
    <cellStyle name="숫자(R) 2" xfId="13720"/>
    <cellStyle name="숫자_01.총괄주요자재집계표(가마리)" xfId="13721"/>
    <cellStyle name="숫자1" xfId="13722"/>
    <cellStyle name="숫자1 2" xfId="13723"/>
    <cellStyle name="숫자3" xfId="13724"/>
    <cellStyle name="숫자3R" xfId="13725"/>
    <cellStyle name="숫자3자리" xfId="13726"/>
    <cellStyle name="쉼표" xfId="61" builtinId="3" hidden="1"/>
    <cellStyle name="쉼표 [0]" xfId="62" builtinId="6" hidden="1"/>
    <cellStyle name="쉼표 [0]" xfId="70" builtinId="6" hidden="1"/>
    <cellStyle name="쉼표 [0]" xfId="89" builtinId="6"/>
    <cellStyle name="쉼표 [0] 2" xfId="101"/>
    <cellStyle name="쉼표 [0] 2 10" xfId="47452"/>
    <cellStyle name="쉼표 [0] 2 2" xfId="88"/>
    <cellStyle name="쉼표 [0] 2 2 2" xfId="13727"/>
    <cellStyle name="쉼표 [0] 2 2 3" xfId="13728"/>
    <cellStyle name="쉼표 [0] 2 2 4" xfId="13729"/>
    <cellStyle name="쉼표 [0] 2 3" xfId="13730"/>
    <cellStyle name="쉼표 [0] 2 4" xfId="13731"/>
    <cellStyle name="쉼표 [0] 2 5" xfId="13732"/>
    <cellStyle name="쉼표 [0] 2 6" xfId="13733"/>
    <cellStyle name="쉼표 [0] 2 8" xfId="13734"/>
    <cellStyle name="쉼표 [0] 3" xfId="13735"/>
    <cellStyle name="쉼표 [0] 3 2" xfId="13736"/>
    <cellStyle name="쉼표 [0] 3 2 2" xfId="13737"/>
    <cellStyle name="쉼표 [0] 3 3" xfId="13738"/>
    <cellStyle name="쉼표 [0] 3 4" xfId="13739"/>
    <cellStyle name="쉼표 [0] 36 10" xfId="13740"/>
    <cellStyle name="쉼표 [0] 36 11" xfId="13741"/>
    <cellStyle name="쉼표 [0] 36 12" xfId="13742"/>
    <cellStyle name="쉼표 [0] 36 13" xfId="13743"/>
    <cellStyle name="쉼표 [0] 36 14" xfId="13744"/>
    <cellStyle name="쉼표 [0] 36 15" xfId="13745"/>
    <cellStyle name="쉼표 [0] 36 16" xfId="13746"/>
    <cellStyle name="쉼표 [0] 36 17" xfId="13747"/>
    <cellStyle name="쉼표 [0] 36 18" xfId="13748"/>
    <cellStyle name="쉼표 [0] 36 19" xfId="13749"/>
    <cellStyle name="쉼표 [0] 36 2" xfId="13750"/>
    <cellStyle name="쉼표 [0] 36 20" xfId="13751"/>
    <cellStyle name="쉼표 [0] 36 21" xfId="13752"/>
    <cellStyle name="쉼표 [0] 36 22" xfId="13753"/>
    <cellStyle name="쉼표 [0] 36 23" xfId="13754"/>
    <cellStyle name="쉼표 [0] 36 24" xfId="13755"/>
    <cellStyle name="쉼표 [0] 36 25" xfId="13756"/>
    <cellStyle name="쉼표 [0] 36 3" xfId="13757"/>
    <cellStyle name="쉼표 [0] 36 4" xfId="13758"/>
    <cellStyle name="쉼표 [0] 36 5" xfId="13759"/>
    <cellStyle name="쉼표 [0] 36 6" xfId="13760"/>
    <cellStyle name="쉼표 [0] 36 7" xfId="13761"/>
    <cellStyle name="쉼표 [0] 36 8" xfId="13762"/>
    <cellStyle name="쉼표 [0] 36 9" xfId="13763"/>
    <cellStyle name="쉼표 [0] 4" xfId="13764"/>
    <cellStyle name="쉼표 [0] 4 2" xfId="13765"/>
    <cellStyle name="쉼표 [0] 5" xfId="13766"/>
    <cellStyle name="쉼표 [0] 5 2" xfId="13767"/>
    <cellStyle name="쉼표 [0] 5 2 2" xfId="13768"/>
    <cellStyle name="쉼표 [0] 5 2 2 2" xfId="13769"/>
    <cellStyle name="쉼표 [0] 5 2 3" xfId="13770"/>
    <cellStyle name="쉼표 [0] 5 3" xfId="13771"/>
    <cellStyle name="쉼표 [0] 5 3 2" xfId="13772"/>
    <cellStyle name="쉼표 [0] 5 4" xfId="13773"/>
    <cellStyle name="쉼표 [0] 6" xfId="13774"/>
    <cellStyle name="쉼표 [0] 6 2" xfId="13775"/>
    <cellStyle name="쉼표 [0] 7" xfId="13776"/>
    <cellStyle name="쉼표 [0] 7 2" xfId="13777"/>
    <cellStyle name="쉼표 [0] 7 2 2" xfId="13778"/>
    <cellStyle name="쉼표 [0] 7 3" xfId="13779"/>
    <cellStyle name="쉼표 [0] 8" xfId="13780"/>
    <cellStyle name="쉼표 [0] 9" xfId="47453"/>
    <cellStyle name="스타일 1" xfId="13781"/>
    <cellStyle name="스타일 1 2" xfId="13782"/>
    <cellStyle name="스타일 10" xfId="13783"/>
    <cellStyle name="스타일 100" xfId="13784"/>
    <cellStyle name="스타일 101" xfId="13785"/>
    <cellStyle name="스타일 102" xfId="13786"/>
    <cellStyle name="스타일 103" xfId="13787"/>
    <cellStyle name="스타일 104" xfId="13788"/>
    <cellStyle name="스타일 105" xfId="13789"/>
    <cellStyle name="스타일 106" xfId="13790"/>
    <cellStyle name="스타일 107" xfId="13791"/>
    <cellStyle name="스타일 108" xfId="13792"/>
    <cellStyle name="스타일 109" xfId="13793"/>
    <cellStyle name="스타일 11" xfId="13794"/>
    <cellStyle name="스타일 11 2" xfId="13795"/>
    <cellStyle name="스타일 110" xfId="13796"/>
    <cellStyle name="스타일 111" xfId="13797"/>
    <cellStyle name="스타일 112" xfId="13798"/>
    <cellStyle name="스타일 113" xfId="13799"/>
    <cellStyle name="스타일 114" xfId="13800"/>
    <cellStyle name="스타일 115" xfId="13801"/>
    <cellStyle name="스타일 116" xfId="13802"/>
    <cellStyle name="스타일 117" xfId="13803"/>
    <cellStyle name="스타일 118" xfId="13804"/>
    <cellStyle name="스타일 119" xfId="13805"/>
    <cellStyle name="스타일 12" xfId="13806"/>
    <cellStyle name="스타일 120" xfId="13807"/>
    <cellStyle name="스타일 121" xfId="13808"/>
    <cellStyle name="스타일 122" xfId="13809"/>
    <cellStyle name="스타일 123" xfId="13810"/>
    <cellStyle name="스타일 124" xfId="13811"/>
    <cellStyle name="스타일 125" xfId="13812"/>
    <cellStyle name="스타일 126" xfId="13813"/>
    <cellStyle name="스타일 127" xfId="13814"/>
    <cellStyle name="스타일 128" xfId="13815"/>
    <cellStyle name="스타일 129" xfId="13816"/>
    <cellStyle name="스타일 13" xfId="13817"/>
    <cellStyle name="스타일 13 2" xfId="13818"/>
    <cellStyle name="스타일 130" xfId="13819"/>
    <cellStyle name="스타일 131" xfId="13820"/>
    <cellStyle name="스타일 132" xfId="13821"/>
    <cellStyle name="스타일 133" xfId="13822"/>
    <cellStyle name="스타일 134" xfId="13823"/>
    <cellStyle name="스타일 135" xfId="13824"/>
    <cellStyle name="스타일 136" xfId="13825"/>
    <cellStyle name="스타일 137" xfId="13826"/>
    <cellStyle name="스타일 138" xfId="13827"/>
    <cellStyle name="스타일 139" xfId="13828"/>
    <cellStyle name="스타일 14" xfId="13829"/>
    <cellStyle name="스타일 140" xfId="13830"/>
    <cellStyle name="스타일 141" xfId="13831"/>
    <cellStyle name="스타일 142" xfId="13832"/>
    <cellStyle name="스타일 143" xfId="13833"/>
    <cellStyle name="스타일 144" xfId="13834"/>
    <cellStyle name="스타일 145" xfId="13835"/>
    <cellStyle name="스타일 146" xfId="13836"/>
    <cellStyle name="스타일 147" xfId="13837"/>
    <cellStyle name="스타일 148" xfId="13838"/>
    <cellStyle name="스타일 149" xfId="13839"/>
    <cellStyle name="스타일 15" xfId="13840"/>
    <cellStyle name="스타일 15 2" xfId="13841"/>
    <cellStyle name="스타일 150" xfId="13842"/>
    <cellStyle name="스타일 151" xfId="13843"/>
    <cellStyle name="스타일 152" xfId="13844"/>
    <cellStyle name="스타일 153" xfId="13845"/>
    <cellStyle name="스타일 154" xfId="13846"/>
    <cellStyle name="스타일 155" xfId="13847"/>
    <cellStyle name="스타일 156" xfId="13848"/>
    <cellStyle name="스타일 157" xfId="13849"/>
    <cellStyle name="스타일 158" xfId="13850"/>
    <cellStyle name="스타일 159" xfId="13851"/>
    <cellStyle name="스타일 16" xfId="13852"/>
    <cellStyle name="스타일 160" xfId="13853"/>
    <cellStyle name="스타일 161" xfId="13854"/>
    <cellStyle name="스타일 162" xfId="13855"/>
    <cellStyle name="스타일 163" xfId="13856"/>
    <cellStyle name="스타일 164" xfId="13857"/>
    <cellStyle name="스타일 165" xfId="13858"/>
    <cellStyle name="스타일 166" xfId="13859"/>
    <cellStyle name="스타일 167" xfId="13860"/>
    <cellStyle name="스타일 168" xfId="13861"/>
    <cellStyle name="스타일 169" xfId="13862"/>
    <cellStyle name="스타일 17" xfId="13863"/>
    <cellStyle name="스타일 170" xfId="13864"/>
    <cellStyle name="스타일 171" xfId="13865"/>
    <cellStyle name="스타일 172" xfId="13866"/>
    <cellStyle name="스타일 173" xfId="13867"/>
    <cellStyle name="스타일 174" xfId="13868"/>
    <cellStyle name="스타일 175" xfId="13869"/>
    <cellStyle name="스타일 176" xfId="13870"/>
    <cellStyle name="스타일 177" xfId="13871"/>
    <cellStyle name="스타일 178" xfId="13872"/>
    <cellStyle name="스타일 179" xfId="13873"/>
    <cellStyle name="스타일 18" xfId="13874"/>
    <cellStyle name="스타일 180" xfId="13875"/>
    <cellStyle name="스타일 181" xfId="13876"/>
    <cellStyle name="스타일 182" xfId="13877"/>
    <cellStyle name="스타일 183" xfId="13878"/>
    <cellStyle name="스타일 184" xfId="13879"/>
    <cellStyle name="스타일 185" xfId="13880"/>
    <cellStyle name="스타일 186" xfId="13881"/>
    <cellStyle name="스타일 187" xfId="13882"/>
    <cellStyle name="스타일 188" xfId="13883"/>
    <cellStyle name="스타일 189" xfId="13884"/>
    <cellStyle name="스타일 19" xfId="13885"/>
    <cellStyle name="스타일 19 2" xfId="13886"/>
    <cellStyle name="스타일 190" xfId="13887"/>
    <cellStyle name="스타일 191" xfId="13888"/>
    <cellStyle name="스타일 192" xfId="13889"/>
    <cellStyle name="스타일 193" xfId="13890"/>
    <cellStyle name="스타일 194" xfId="13891"/>
    <cellStyle name="스타일 195" xfId="13892"/>
    <cellStyle name="스타일 2" xfId="13893"/>
    <cellStyle name="스타일 20" xfId="13894"/>
    <cellStyle name="스타일 21" xfId="13895"/>
    <cellStyle name="스타일 22" xfId="13896"/>
    <cellStyle name="스타일 23" xfId="13897"/>
    <cellStyle name="스타일 23 2" xfId="13898"/>
    <cellStyle name="스타일 24" xfId="13899"/>
    <cellStyle name="스타일 25" xfId="13900"/>
    <cellStyle name="스타일 25 2" xfId="13901"/>
    <cellStyle name="스타일 26" xfId="13902"/>
    <cellStyle name="스타일 27" xfId="13903"/>
    <cellStyle name="스타일 27 2" xfId="13904"/>
    <cellStyle name="스타일 28" xfId="13905"/>
    <cellStyle name="스타일 28 2" xfId="13906"/>
    <cellStyle name="스타일 29" xfId="13907"/>
    <cellStyle name="스타일 29 2" xfId="13908"/>
    <cellStyle name="스타일 3" xfId="13909"/>
    <cellStyle name="스타일 30" xfId="13910"/>
    <cellStyle name="스타일 30 2" xfId="13911"/>
    <cellStyle name="스타일 31" xfId="13912"/>
    <cellStyle name="스타일 31 2" xfId="13913"/>
    <cellStyle name="스타일 32" xfId="13914"/>
    <cellStyle name="스타일 32 2" xfId="13915"/>
    <cellStyle name="스타일 33" xfId="13916"/>
    <cellStyle name="스타일 33 2" xfId="13917"/>
    <cellStyle name="스타일 34" xfId="13918"/>
    <cellStyle name="스타일 34 2" xfId="13919"/>
    <cellStyle name="스타일 35" xfId="13920"/>
    <cellStyle name="스타일 35 2" xfId="13921"/>
    <cellStyle name="스타일 36" xfId="13922"/>
    <cellStyle name="스타일 37" xfId="13923"/>
    <cellStyle name="스타일 37 2" xfId="13924"/>
    <cellStyle name="스타일 38" xfId="13925"/>
    <cellStyle name="스타일 38 2" xfId="13926"/>
    <cellStyle name="스타일 39" xfId="13927"/>
    <cellStyle name="스타일 39 2" xfId="13928"/>
    <cellStyle name="스타일 4" xfId="13929"/>
    <cellStyle name="스타일 4 2" xfId="13930"/>
    <cellStyle name="스타일 40" xfId="13931"/>
    <cellStyle name="스타일 41" xfId="13932"/>
    <cellStyle name="스타일 41 2" xfId="13933"/>
    <cellStyle name="스타일 42" xfId="13934"/>
    <cellStyle name="스타일 42 2" xfId="13935"/>
    <cellStyle name="스타일 43" xfId="13936"/>
    <cellStyle name="스타일 44" xfId="13937"/>
    <cellStyle name="스타일 45" xfId="13938"/>
    <cellStyle name="스타일 46" xfId="13939"/>
    <cellStyle name="스타일 47" xfId="13940"/>
    <cellStyle name="스타일 48" xfId="13941"/>
    <cellStyle name="스타일 49" xfId="13942"/>
    <cellStyle name="스타일 5" xfId="13943"/>
    <cellStyle name="스타일 5 2" xfId="13944"/>
    <cellStyle name="스타일 50" xfId="13945"/>
    <cellStyle name="스타일 51" xfId="13946"/>
    <cellStyle name="스타일 52" xfId="13947"/>
    <cellStyle name="스타일 53" xfId="13948"/>
    <cellStyle name="스타일 54" xfId="13949"/>
    <cellStyle name="스타일 55" xfId="13950"/>
    <cellStyle name="스타일 56" xfId="13951"/>
    <cellStyle name="스타일 57" xfId="13952"/>
    <cellStyle name="스타일 58" xfId="13953"/>
    <cellStyle name="스타일 59" xfId="13954"/>
    <cellStyle name="스타일 6" xfId="13955"/>
    <cellStyle name="스타일 6 2" xfId="13956"/>
    <cellStyle name="스타일 60" xfId="13957"/>
    <cellStyle name="스타일 61" xfId="13958"/>
    <cellStyle name="스타일 62" xfId="13959"/>
    <cellStyle name="스타일 63" xfId="13960"/>
    <cellStyle name="스타일 64" xfId="13961"/>
    <cellStyle name="스타일 65" xfId="13962"/>
    <cellStyle name="스타일 66" xfId="13963"/>
    <cellStyle name="스타일 67" xfId="13964"/>
    <cellStyle name="스타일 68" xfId="13965"/>
    <cellStyle name="스타일 69" xfId="13966"/>
    <cellStyle name="스타일 7" xfId="13967"/>
    <cellStyle name="스타일 7 2" xfId="13968"/>
    <cellStyle name="스타일 70" xfId="13969"/>
    <cellStyle name="스타일 71" xfId="13970"/>
    <cellStyle name="스타일 72" xfId="13971"/>
    <cellStyle name="스타일 73" xfId="13972"/>
    <cellStyle name="스타일 74" xfId="13973"/>
    <cellStyle name="스타일 75" xfId="13974"/>
    <cellStyle name="스타일 76" xfId="13975"/>
    <cellStyle name="스타일 77" xfId="13976"/>
    <cellStyle name="스타일 78" xfId="13977"/>
    <cellStyle name="스타일 79" xfId="13978"/>
    <cellStyle name="스타일 8" xfId="13979"/>
    <cellStyle name="스타일 80" xfId="13980"/>
    <cellStyle name="스타일 81" xfId="13981"/>
    <cellStyle name="스타일 82" xfId="13982"/>
    <cellStyle name="스타일 83" xfId="13983"/>
    <cellStyle name="스타일 84" xfId="13984"/>
    <cellStyle name="스타일 85" xfId="13985"/>
    <cellStyle name="스타일 86" xfId="13986"/>
    <cellStyle name="스타일 87" xfId="13987"/>
    <cellStyle name="스타일 88" xfId="13988"/>
    <cellStyle name="스타일 89" xfId="13989"/>
    <cellStyle name="스타일 9" xfId="13990"/>
    <cellStyle name="스타일 90" xfId="13991"/>
    <cellStyle name="스타일 91" xfId="13992"/>
    <cellStyle name="스타일 92" xfId="13993"/>
    <cellStyle name="스타일 93" xfId="13994"/>
    <cellStyle name="스타일 94" xfId="13995"/>
    <cellStyle name="스타일 95" xfId="13996"/>
    <cellStyle name="스타일 96" xfId="13997"/>
    <cellStyle name="스타일 97" xfId="13998"/>
    <cellStyle name="스타일 98" xfId="13999"/>
    <cellStyle name="스타일 99" xfId="14000"/>
    <cellStyle name="안건회계법인" xfId="14001"/>
    <cellStyle name="양식-타이틀" xfId="14002"/>
    <cellStyle name="연결된 셀" xfId="51" builtinId="24" customBuiltin="1"/>
    <cellStyle name="연결된 셀 2" xfId="14003"/>
    <cellStyle name="연결된 셀 3" xfId="14004"/>
    <cellStyle name="연결된 셀 4" xfId="14005"/>
    <cellStyle name="연결된 셀 5" xfId="14006"/>
    <cellStyle name="연결된 셀 6" xfId="14007"/>
    <cellStyle name="연결된 셀 7" xfId="14008"/>
    <cellStyle name="열어본 하이퍼링크" xfId="14009"/>
    <cellStyle name="왼" xfId="14010"/>
    <cellStyle name="왼 2" xfId="47454"/>
    <cellStyle name="왼쪽2" xfId="14011"/>
    <cellStyle name="왼쪽5" xfId="14012"/>
    <cellStyle name="요약" xfId="52" builtinId="25" customBuiltin="1"/>
    <cellStyle name="요약 2" xfId="14013"/>
    <cellStyle name="요약 3" xfId="14014"/>
    <cellStyle name="요약 4" xfId="14015"/>
    <cellStyle name="요약 5" xfId="14016"/>
    <cellStyle name="요약 6" xfId="14017"/>
    <cellStyle name="요약 7" xfId="14018"/>
    <cellStyle name="우괄호_박심배수구조물공" xfId="14019"/>
    <cellStyle name="우측양괄호" xfId="14020"/>
    <cellStyle name="우측양괄호 2" xfId="14021"/>
    <cellStyle name="원" xfId="14022"/>
    <cellStyle name="원_2000시행(보완2)_2000시행(보2) " xfId="14023"/>
    <cellStyle name="원_2000시행(보완2)_2000시행(보3) " xfId="14024"/>
    <cellStyle name="원_교량공1-1" xfId="14025"/>
    <cellStyle name="원_대가총괄및 중기,자재운반(최종) " xfId="48748"/>
    <cellStyle name="원_매내천" xfId="14026"/>
    <cellStyle name="원_매내천_측구공1_1지구포장수량산출 " xfId="14027"/>
    <cellStyle name="원_부대공(1공구)" xfId="14028"/>
    <cellStyle name="원_횡배수관수량집계" xfId="14029"/>
    <cellStyle name="위치조서" xfId="14030"/>
    <cellStyle name="유1" xfId="14031"/>
    <cellStyle name="을지" xfId="14032"/>
    <cellStyle name="일반" xfId="14033"/>
    <cellStyle name="일반 2" xfId="14034"/>
    <cellStyle name="입력" xfId="53" builtinId="20" customBuiltin="1"/>
    <cellStyle name="입력 2" xfId="14035"/>
    <cellStyle name="입력 3" xfId="14036"/>
    <cellStyle name="입력 4" xfId="14037"/>
    <cellStyle name="입력 5" xfId="14038"/>
    <cellStyle name="입력 6" xfId="14039"/>
    <cellStyle name="입력 7" xfId="14040"/>
    <cellStyle name="자리수" xfId="14041"/>
    <cellStyle name="자리수 2" xfId="14042"/>
    <cellStyle name="자리수 3" xfId="14043"/>
    <cellStyle name="자리수0" xfId="14044"/>
    <cellStyle name="자리수0 2" xfId="14045"/>
    <cellStyle name="자리수0 3" xfId="14046"/>
    <cellStyle name="제곱" xfId="14047"/>
    <cellStyle name="제곱 2" xfId="14048"/>
    <cellStyle name="제목" xfId="54" builtinId="15" customBuiltin="1"/>
    <cellStyle name="제목 1" xfId="55" builtinId="16" customBuiltin="1"/>
    <cellStyle name="제목 1 1" xfId="14049"/>
    <cellStyle name="제목 1 2" xfId="14050"/>
    <cellStyle name="제목 1 3" xfId="14051"/>
    <cellStyle name="제목 1 4" xfId="14052"/>
    <cellStyle name="제목 1 5" xfId="14053"/>
    <cellStyle name="제목 1 6" xfId="14054"/>
    <cellStyle name="제목 1 7" xfId="14055"/>
    <cellStyle name="제목 10" xfId="14056"/>
    <cellStyle name="제목 2" xfId="56" builtinId="17" customBuiltin="1"/>
    <cellStyle name="제목 2 2" xfId="14057"/>
    <cellStyle name="제목 2 3" xfId="14058"/>
    <cellStyle name="제목 2 4" xfId="14059"/>
    <cellStyle name="제목 2 5" xfId="14060"/>
    <cellStyle name="제목 2 6" xfId="14061"/>
    <cellStyle name="제목 2 7" xfId="14062"/>
    <cellStyle name="제목 3" xfId="57" builtinId="18" customBuiltin="1"/>
    <cellStyle name="제목 3 2" xfId="14063"/>
    <cellStyle name="제목 3 3" xfId="14064"/>
    <cellStyle name="제목 3 4" xfId="14065"/>
    <cellStyle name="제목 3 5" xfId="14066"/>
    <cellStyle name="제목 3 6" xfId="14067"/>
    <cellStyle name="제목 3 7" xfId="14068"/>
    <cellStyle name="제목 4" xfId="58" builtinId="19" customBuiltin="1"/>
    <cellStyle name="제목 4 2" xfId="14069"/>
    <cellStyle name="제목 4 3" xfId="14070"/>
    <cellStyle name="제목 4 4" xfId="14071"/>
    <cellStyle name="제목 4 5" xfId="14072"/>
    <cellStyle name="제목 4 6" xfId="14073"/>
    <cellStyle name="제목 4 7" xfId="14074"/>
    <cellStyle name="제목 5" xfId="14075"/>
    <cellStyle name="제목 6" xfId="14076"/>
    <cellStyle name="제목 7" xfId="14077"/>
    <cellStyle name="제목 8" xfId="14078"/>
    <cellStyle name="제목 9" xfId="14079"/>
    <cellStyle name="좋음" xfId="59" builtinId="26" customBuiltin="1"/>
    <cellStyle name="좋음 2" xfId="14080"/>
    <cellStyle name="좋음 3" xfId="14081"/>
    <cellStyle name="좋음 4" xfId="14082"/>
    <cellStyle name="좋음 5" xfId="14083"/>
    <cellStyle name="좋음 6" xfId="14084"/>
    <cellStyle name="좋음 7" xfId="14085"/>
    <cellStyle name="좌괄호_박심배수구조물공" xfId="14086"/>
    <cellStyle name="좌측양괄호" xfId="14087"/>
    <cellStyle name="좌측양괄호 2" xfId="14088"/>
    <cellStyle name="지정되지 않음" xfId="14089"/>
    <cellStyle name="출력" xfId="60" builtinId="21" customBuiltin="1"/>
    <cellStyle name="출력 2" xfId="14090"/>
    <cellStyle name="출력 3" xfId="14091"/>
    <cellStyle name="출력 4" xfId="14092"/>
    <cellStyle name="출력 5" xfId="14093"/>
    <cellStyle name="출력 6" xfId="14094"/>
    <cellStyle name="출력 7" xfId="14095"/>
    <cellStyle name="측점" xfId="14096"/>
    <cellStyle name="콤" xfId="14097"/>
    <cellStyle name="콤 2" xfId="14098"/>
    <cellStyle name="콤 3" xfId="14099"/>
    <cellStyle name="콤_0.주요자재및 총괄집계표" xfId="14100"/>
    <cellStyle name="콤_0.주요자재및 총괄집계표5" xfId="14101"/>
    <cellStyle name="콤_01.우수수량산출" xfId="14102"/>
    <cellStyle name="콤_0111작업" xfId="47455"/>
    <cellStyle name="콤_0111작업_수량산출서간지" xfId="47456"/>
    <cellStyle name="콤_0111작업_수량산출서간지_3. 우수공수량산출서목차및간지" xfId="47457"/>
    <cellStyle name="콤_0111작업_수량산출서간지_수량산출서간지" xfId="47458"/>
    <cellStyle name="콤_0111작업_수량산출서간지_수량산출서간지_수량산출서간지" xfId="47459"/>
    <cellStyle name="콤_0111작업_수량산출서간지_수량산출서간지_수량산출서간지_3. 우수공수량산출서목차및간지" xfId="47460"/>
    <cellStyle name="콤_0111작업_수량산출서간지_수량산출서간지_수량산출서간지_수량산출서간지" xfId="47461"/>
    <cellStyle name="콤_0111작업_수량산출서간지_수량산출서간지_수량산출서간지_수량산출서간지_수량산출서간지" xfId="47462"/>
    <cellStyle name="콤_0111작업_수량산출서간지_수량산출서간지_수량산출서간지_수량산출서간지_수량산출서간지_3. 우수공수량산출서목차및간지" xfId="47463"/>
    <cellStyle name="콤_0111작업_수량산출서간지_수량산출서간지_수량산출서간지_수량산출서간지_수량산출서간지_수량산출서간지" xfId="47464"/>
    <cellStyle name="콤_0111작업_수량산출서간지_수량산출서간지_수량산출서간지_수량산출서간지_수량산출서간지_수량산출서간지1" xfId="47465"/>
    <cellStyle name="콤_0111작업_수량산출서간지_수량산출서간지_수량산출서간지_수량산출서간지1" xfId="47466"/>
    <cellStyle name="콤_0111작업_수량산출서간지_수량산출서간지1" xfId="47467"/>
    <cellStyle name="콤_01-토공_02-배수공" xfId="14103"/>
    <cellStyle name="콤_01-토공_02-배수공_1.7 부대공" xfId="14104"/>
    <cellStyle name="콤_01-토공_02-배수공_2.01토공" xfId="14105"/>
    <cellStyle name="콤_01-토공_02-배수공_2.01토공_2.03횡배수관공" xfId="14106"/>
    <cellStyle name="콤_01-토공_02-배수공_2.01토공_2.05종배수관공" xfId="14107"/>
    <cellStyle name="콤_01-토공_02-배수공_2.7 부대공(금산)" xfId="14108"/>
    <cellStyle name="콤_01-토공_02-배수공_2.7 부대공(후곤)" xfId="14109"/>
    <cellStyle name="콤_01-토공_02-배수공_4부대공" xfId="14110"/>
    <cellStyle name="콤_01-토공_02-배수공_토공" xfId="14111"/>
    <cellStyle name="콤_01-토공_02-배수공_토공_1.7 부대공" xfId="14112"/>
    <cellStyle name="콤_01-토공_02-배수공_토공_2.0토공3" xfId="14113"/>
    <cellStyle name="콤_01-토공_02-배수공_토공_2.0토공3_1.7 부대공" xfId="14114"/>
    <cellStyle name="콤_01-토공_02-배수공_토공_2.0토공3_2.7 부대공(금산)" xfId="14115"/>
    <cellStyle name="콤_01-토공_02-배수공_토공_2.0토공3_2.7 부대공(후곤)" xfId="14116"/>
    <cellStyle name="콤_01-토공_02-배수공_토공_2.7 부대공(금산)" xfId="14117"/>
    <cellStyle name="콤_01-토공_02-배수공_토공_2.7 부대공(후곤)" xfId="14118"/>
    <cellStyle name="콤_01-토공_02-배수공_토공_보령깨기집계" xfId="14119"/>
    <cellStyle name="콤_01-토공_02-배수공_토공_보령깨기집계_1.7 부대공" xfId="14120"/>
    <cellStyle name="콤_01-토공_02-배수공_토공_보령깨기집계_2.7 부대공(금산)" xfId="14121"/>
    <cellStyle name="콤_01-토공_02-배수공_토공_보령깨기집계_2.7 부대공(후곤)" xfId="14122"/>
    <cellStyle name="콤_01-토공_02-배수공_토공_정부장님토적" xfId="14123"/>
    <cellStyle name="콤_01-토공_02-배수공_토공_정부장님토적_1.7 부대공" xfId="14124"/>
    <cellStyle name="콤_01-토공_02-배수공_토공_정부장님토적_2.7 부대공(금산)" xfId="14125"/>
    <cellStyle name="콤_01-토공_02-배수공_토공_정부장님토적_2.7 부대공(후곤)" xfId="14126"/>
    <cellStyle name="콤_01-토공_02-배수공_토공_토적표" xfId="14127"/>
    <cellStyle name="콤_01-토공_02-배수공_토공_토적표_1.7 부대공" xfId="14128"/>
    <cellStyle name="콤_01-토공_02-배수공_토공_토적표_2.7 부대공(금산)" xfId="14129"/>
    <cellStyle name="콤_01-토공_02-배수공_토공_토적표_2.7 부대공(후곤)" xfId="14130"/>
    <cellStyle name="콤_02.관로공" xfId="14131"/>
    <cellStyle name="콤_02.관로공_4부대공" xfId="14132"/>
    <cellStyle name="콤_02-배수공" xfId="14133"/>
    <cellStyle name="콤_02-배수공_02-반중력식옹벽" xfId="14134"/>
    <cellStyle name="콤_02-배수공_02-반중력식옹벽_1.7 부대공" xfId="14135"/>
    <cellStyle name="콤_02-배수공_02-반중력식옹벽_2.7 부대공(금산)" xfId="14136"/>
    <cellStyle name="콤_02-배수공_02-반중력식옹벽_2.7 부대공(후곤)" xfId="14137"/>
    <cellStyle name="콤_02-배수공_02-반중력식옹벽_토공" xfId="14138"/>
    <cellStyle name="콤_02-배수공_02-반중력식옹벽_토공_1.7 부대공" xfId="14139"/>
    <cellStyle name="콤_02-배수공_02-반중력식옹벽_토공_2.0토공3" xfId="14140"/>
    <cellStyle name="콤_02-배수공_02-반중력식옹벽_토공_2.0토공3_1.7 부대공" xfId="14141"/>
    <cellStyle name="콤_02-배수공_02-반중력식옹벽_토공_2.0토공3_2.7 부대공(금산)" xfId="14142"/>
    <cellStyle name="콤_02-배수공_02-반중력식옹벽_토공_2.0토공3_2.7 부대공(후곤)" xfId="14143"/>
    <cellStyle name="콤_02-배수공_02-반중력식옹벽_토공_2.7 부대공(금산)" xfId="14144"/>
    <cellStyle name="콤_02-배수공_02-반중력식옹벽_토공_2.7 부대공(후곤)" xfId="14145"/>
    <cellStyle name="콤_02-배수공_02-반중력식옹벽_토공_보령깨기집계" xfId="14146"/>
    <cellStyle name="콤_02-배수공_02-반중력식옹벽_토공_보령깨기집계_1.7 부대공" xfId="14147"/>
    <cellStyle name="콤_02-배수공_02-반중력식옹벽_토공_보령깨기집계_2.7 부대공(금산)" xfId="14148"/>
    <cellStyle name="콤_02-배수공_02-반중력식옹벽_토공_보령깨기집계_2.7 부대공(후곤)" xfId="14149"/>
    <cellStyle name="콤_02-배수공_02-반중력식옹벽_토공_정부장님토적" xfId="14150"/>
    <cellStyle name="콤_02-배수공_02-반중력식옹벽_토공_정부장님토적_1.7 부대공" xfId="14151"/>
    <cellStyle name="콤_02-배수공_02-반중력식옹벽_토공_정부장님토적_2.7 부대공(금산)" xfId="14152"/>
    <cellStyle name="콤_02-배수공_02-반중력식옹벽_토공_정부장님토적_2.7 부대공(후곤)" xfId="14153"/>
    <cellStyle name="콤_02-배수공_02-반중력식옹벽_토공_토적표" xfId="14154"/>
    <cellStyle name="콤_02-배수공_02-반중력식옹벽_토공_토적표_1.7 부대공" xfId="14155"/>
    <cellStyle name="콤_02-배수공_02-반중력식옹벽_토공_토적표_2.7 부대공(금산)" xfId="14156"/>
    <cellStyle name="콤_02-배수공_02-반중력식옹벽_토공_토적표_2.7 부대공(후곤)" xfId="14157"/>
    <cellStyle name="콤_02-배수공_02-배수공" xfId="14158"/>
    <cellStyle name="콤_02-배수공_02-배수공_1.7 부대공" xfId="14159"/>
    <cellStyle name="콤_02-배수공_02-배수공_2.01토공" xfId="14160"/>
    <cellStyle name="콤_02-배수공_02-배수공_2.01토공_2.03횡배수관공" xfId="14161"/>
    <cellStyle name="콤_02-배수공_02-배수공_2.01토공_2.05종배수관공" xfId="14162"/>
    <cellStyle name="콤_02-배수공_02-배수공_2.7 부대공(금산)" xfId="14163"/>
    <cellStyle name="콤_02-배수공_02-배수공_2.7 부대공(후곤)" xfId="14164"/>
    <cellStyle name="콤_02-배수공_02-배수공_4부대공" xfId="14165"/>
    <cellStyle name="콤_02-배수공_02-배수공_토공" xfId="14166"/>
    <cellStyle name="콤_02-배수공_02-배수공_토공_1.7 부대공" xfId="14167"/>
    <cellStyle name="콤_02-배수공_02-배수공_토공_2.0토공3" xfId="14168"/>
    <cellStyle name="콤_02-배수공_02-배수공_토공_2.0토공3_1.7 부대공" xfId="14169"/>
    <cellStyle name="콤_02-배수공_02-배수공_토공_2.0토공3_2.7 부대공(금산)" xfId="14170"/>
    <cellStyle name="콤_02-배수공_02-배수공_토공_2.0토공3_2.7 부대공(후곤)" xfId="14171"/>
    <cellStyle name="콤_02-배수공_02-배수공_토공_2.7 부대공(금산)" xfId="14172"/>
    <cellStyle name="콤_02-배수공_02-배수공_토공_2.7 부대공(후곤)" xfId="14173"/>
    <cellStyle name="콤_02-배수공_02-배수공_토공_보령깨기집계" xfId="14174"/>
    <cellStyle name="콤_02-배수공_02-배수공_토공_보령깨기집계_1.7 부대공" xfId="14175"/>
    <cellStyle name="콤_02-배수공_02-배수공_토공_보령깨기집계_2.7 부대공(금산)" xfId="14176"/>
    <cellStyle name="콤_02-배수공_02-배수공_토공_보령깨기집계_2.7 부대공(후곤)" xfId="14177"/>
    <cellStyle name="콤_02-배수공_02-배수공_토공_정부장님토적" xfId="14178"/>
    <cellStyle name="콤_02-배수공_02-배수공_토공_정부장님토적_1.7 부대공" xfId="14179"/>
    <cellStyle name="콤_02-배수공_02-배수공_토공_정부장님토적_2.7 부대공(금산)" xfId="14180"/>
    <cellStyle name="콤_02-배수공_02-배수공_토공_정부장님토적_2.7 부대공(후곤)" xfId="14181"/>
    <cellStyle name="콤_02-배수공_02-배수공_토공_토적표" xfId="14182"/>
    <cellStyle name="콤_02-배수공_02-배수공_토공_토적표_1.7 부대공" xfId="14183"/>
    <cellStyle name="콤_02-배수공_02-배수공_토공_토적표_2.7 부대공(금산)" xfId="14184"/>
    <cellStyle name="콤_02-배수공_02-배수공_토공_토적표_2.7 부대공(후곤)" xfId="14185"/>
    <cellStyle name="콤_02-배수공_1.7 부대공" xfId="14186"/>
    <cellStyle name="콤_02-배수공_2.01토공" xfId="14187"/>
    <cellStyle name="콤_02-배수공_2.01토공_2.03횡배수관공" xfId="14188"/>
    <cellStyle name="콤_02-배수공_2.01토공_2.05종배수관공" xfId="14189"/>
    <cellStyle name="콤_02-배수공_2.7 부대공(금산)" xfId="14190"/>
    <cellStyle name="콤_02-배수공_2.7 부대공(후곤)" xfId="14191"/>
    <cellStyle name="콤_02-배수공_4부대공" xfId="14192"/>
    <cellStyle name="콤_02-배수공_반중력" xfId="14193"/>
    <cellStyle name="콤_02-배수공_반중력_1.7 부대공" xfId="14194"/>
    <cellStyle name="콤_02-배수공_반중력_2.7 부대공(금산)" xfId="14195"/>
    <cellStyle name="콤_02-배수공_반중력_2.7 부대공(후곤)" xfId="14196"/>
    <cellStyle name="콤_02-배수공_반중력_토공" xfId="14197"/>
    <cellStyle name="콤_02-배수공_반중력_토공_1.7 부대공" xfId="14198"/>
    <cellStyle name="콤_02-배수공_반중력_토공_2.0토공3" xfId="14199"/>
    <cellStyle name="콤_02-배수공_반중력_토공_2.0토공3_1.7 부대공" xfId="14200"/>
    <cellStyle name="콤_02-배수공_반중력_토공_2.0토공3_2.7 부대공(금산)" xfId="14201"/>
    <cellStyle name="콤_02-배수공_반중력_토공_2.0토공3_2.7 부대공(후곤)" xfId="14202"/>
    <cellStyle name="콤_02-배수공_반중력_토공_2.7 부대공(금산)" xfId="14203"/>
    <cellStyle name="콤_02-배수공_반중력_토공_2.7 부대공(후곤)" xfId="14204"/>
    <cellStyle name="콤_02-배수공_반중력_토공_보령깨기집계" xfId="14205"/>
    <cellStyle name="콤_02-배수공_반중력_토공_보령깨기집계_1.7 부대공" xfId="14206"/>
    <cellStyle name="콤_02-배수공_반중력_토공_보령깨기집계_2.7 부대공(금산)" xfId="14207"/>
    <cellStyle name="콤_02-배수공_반중력_토공_보령깨기집계_2.7 부대공(후곤)" xfId="14208"/>
    <cellStyle name="콤_02-배수공_반중력_토공_정부장님토적" xfId="14209"/>
    <cellStyle name="콤_02-배수공_반중력_토공_정부장님토적_1.7 부대공" xfId="14210"/>
    <cellStyle name="콤_02-배수공_반중력_토공_정부장님토적_2.7 부대공(금산)" xfId="14211"/>
    <cellStyle name="콤_02-배수공_반중력_토공_정부장님토적_2.7 부대공(후곤)" xfId="14212"/>
    <cellStyle name="콤_02-배수공_반중력_토공_토적표" xfId="14213"/>
    <cellStyle name="콤_02-배수공_반중력_토공_토적표_1.7 부대공" xfId="14214"/>
    <cellStyle name="콤_02-배수공_반중력_토공_토적표_2.7 부대공(금산)" xfId="14215"/>
    <cellStyle name="콤_02-배수공_반중력_토공_토적표_2.7 부대공(후곤)" xfId="14216"/>
    <cellStyle name="콤_02-배수공_토공" xfId="14217"/>
    <cellStyle name="콤_02-배수공_토공_1.7 부대공" xfId="14218"/>
    <cellStyle name="콤_02-배수공_토공_2.0토공3" xfId="14219"/>
    <cellStyle name="콤_02-배수공_토공_2.0토공3_1.7 부대공" xfId="14220"/>
    <cellStyle name="콤_02-배수공_토공_2.0토공3_2.7 부대공(금산)" xfId="14221"/>
    <cellStyle name="콤_02-배수공_토공_2.0토공3_2.7 부대공(후곤)" xfId="14222"/>
    <cellStyle name="콤_02-배수공_토공_2.7 부대공(금산)" xfId="14223"/>
    <cellStyle name="콤_02-배수공_토공_2.7 부대공(후곤)" xfId="14224"/>
    <cellStyle name="콤_02-배수공_토공_보령깨기집계" xfId="14225"/>
    <cellStyle name="콤_02-배수공_토공_보령깨기집계_1.7 부대공" xfId="14226"/>
    <cellStyle name="콤_02-배수공_토공_보령깨기집계_2.7 부대공(금산)" xfId="14227"/>
    <cellStyle name="콤_02-배수공_토공_보령깨기집계_2.7 부대공(후곤)" xfId="14228"/>
    <cellStyle name="콤_02-배수공_토공_정부장님토적" xfId="14229"/>
    <cellStyle name="콤_02-배수공_토공_정부장님토적_1.7 부대공" xfId="14230"/>
    <cellStyle name="콤_02-배수공_토공_정부장님토적_2.7 부대공(금산)" xfId="14231"/>
    <cellStyle name="콤_02-배수공_토공_정부장님토적_2.7 부대공(후곤)" xfId="14232"/>
    <cellStyle name="콤_02-배수공_토공_토적표" xfId="14233"/>
    <cellStyle name="콤_02-배수공_토공_토적표_1.7 부대공" xfId="14234"/>
    <cellStyle name="콤_02-배수공_토공_토적표_2.7 부대공(금산)" xfId="14235"/>
    <cellStyle name="콤_02-배수공_토공_토적표_2.7 부대공(후곤)" xfId="14236"/>
    <cellStyle name="콤_03(1).맨홀(0808)" xfId="14237"/>
    <cellStyle name="콤_03.맨홀(0808)" xfId="14238"/>
    <cellStyle name="콤_03-경계석(이가팔~고모)" xfId="14239"/>
    <cellStyle name="콤_04-3.B-LINE" xfId="14240"/>
    <cellStyle name="콤_04-3.B-LINE_2.0 토공(물치)" xfId="14241"/>
    <cellStyle name="콤_04-3.B-LINE_2.0 토공(장산)" xfId="14242"/>
    <cellStyle name="콤_04-3.B-LINE_4부대공" xfId="14243"/>
    <cellStyle name="콤_04-3.B-LINE_연결관토공" xfId="14244"/>
    <cellStyle name="콤_04-포장공_02-배수공" xfId="14245"/>
    <cellStyle name="콤_04-포장공_02-배수공_1.7 부대공" xfId="14246"/>
    <cellStyle name="콤_04-포장공_02-배수공_2.01토공" xfId="14247"/>
    <cellStyle name="콤_04-포장공_02-배수공_2.01토공_2.03횡배수관공" xfId="14248"/>
    <cellStyle name="콤_04-포장공_02-배수공_2.01토공_2.05종배수관공" xfId="14249"/>
    <cellStyle name="콤_04-포장공_02-배수공_2.7 부대공(금산)" xfId="14250"/>
    <cellStyle name="콤_04-포장공_02-배수공_2.7 부대공(후곤)" xfId="14251"/>
    <cellStyle name="콤_04-포장공_02-배수공_4부대공" xfId="14252"/>
    <cellStyle name="콤_04-포장공_02-배수공_토공" xfId="14253"/>
    <cellStyle name="콤_04-포장공_02-배수공_토공_1.7 부대공" xfId="14254"/>
    <cellStyle name="콤_04-포장공_02-배수공_토공_2.0토공3" xfId="14255"/>
    <cellStyle name="콤_04-포장공_02-배수공_토공_2.0토공3_1.7 부대공" xfId="14256"/>
    <cellStyle name="콤_04-포장공_02-배수공_토공_2.0토공3_2.7 부대공(금산)" xfId="14257"/>
    <cellStyle name="콤_04-포장공_02-배수공_토공_2.0토공3_2.7 부대공(후곤)" xfId="14258"/>
    <cellStyle name="콤_04-포장공_02-배수공_토공_2.7 부대공(금산)" xfId="14259"/>
    <cellStyle name="콤_04-포장공_02-배수공_토공_2.7 부대공(후곤)" xfId="14260"/>
    <cellStyle name="콤_04-포장공_02-배수공_토공_보령깨기집계" xfId="14261"/>
    <cellStyle name="콤_04-포장공_02-배수공_토공_보령깨기집계_1.7 부대공" xfId="14262"/>
    <cellStyle name="콤_04-포장공_02-배수공_토공_보령깨기집계_2.7 부대공(금산)" xfId="14263"/>
    <cellStyle name="콤_04-포장공_02-배수공_토공_보령깨기집계_2.7 부대공(후곤)" xfId="14264"/>
    <cellStyle name="콤_04-포장공_02-배수공_토공_정부장님토적" xfId="14265"/>
    <cellStyle name="콤_04-포장공_02-배수공_토공_정부장님토적_1.7 부대공" xfId="14266"/>
    <cellStyle name="콤_04-포장공_02-배수공_토공_정부장님토적_2.7 부대공(금산)" xfId="14267"/>
    <cellStyle name="콤_04-포장공_02-배수공_토공_정부장님토적_2.7 부대공(후곤)" xfId="14268"/>
    <cellStyle name="콤_04-포장공_02-배수공_토공_토적표" xfId="14269"/>
    <cellStyle name="콤_04-포장공_02-배수공_토공_토적표_1.7 부대공" xfId="14270"/>
    <cellStyle name="콤_04-포장공_02-배수공_토공_토적표_2.7 부대공(금산)" xfId="14271"/>
    <cellStyle name="콤_04-포장공_02-배수공_토공_토적표_2.7 부대공(후곤)" xfId="14272"/>
    <cellStyle name="콤_05.구내배관토공" xfId="14273"/>
    <cellStyle name="콤_06-부대공_02-배수공" xfId="14274"/>
    <cellStyle name="콤_06-부대공_02-배수공_1.7 부대공" xfId="14275"/>
    <cellStyle name="콤_06-부대공_02-배수공_2.01토공" xfId="14276"/>
    <cellStyle name="콤_06-부대공_02-배수공_2.01토공_2.03횡배수관공" xfId="14277"/>
    <cellStyle name="콤_06-부대공_02-배수공_2.01토공_2.05종배수관공" xfId="14278"/>
    <cellStyle name="콤_06-부대공_02-배수공_2.7 부대공(금산)" xfId="14279"/>
    <cellStyle name="콤_06-부대공_02-배수공_2.7 부대공(후곤)" xfId="14280"/>
    <cellStyle name="콤_06-부대공_02-배수공_4부대공" xfId="14281"/>
    <cellStyle name="콤_06-부대공_02-배수공_토공" xfId="14282"/>
    <cellStyle name="콤_06-부대공_02-배수공_토공_1.7 부대공" xfId="14283"/>
    <cellStyle name="콤_06-부대공_02-배수공_토공_2.0토공3" xfId="14284"/>
    <cellStyle name="콤_06-부대공_02-배수공_토공_2.0토공3_1.7 부대공" xfId="14285"/>
    <cellStyle name="콤_06-부대공_02-배수공_토공_2.0토공3_2.7 부대공(금산)" xfId="14286"/>
    <cellStyle name="콤_06-부대공_02-배수공_토공_2.0토공3_2.7 부대공(후곤)" xfId="14287"/>
    <cellStyle name="콤_06-부대공_02-배수공_토공_2.7 부대공(금산)" xfId="14288"/>
    <cellStyle name="콤_06-부대공_02-배수공_토공_2.7 부대공(후곤)" xfId="14289"/>
    <cellStyle name="콤_06-부대공_02-배수공_토공_보령깨기집계" xfId="14290"/>
    <cellStyle name="콤_06-부대공_02-배수공_토공_보령깨기집계_1.7 부대공" xfId="14291"/>
    <cellStyle name="콤_06-부대공_02-배수공_토공_보령깨기집계_2.7 부대공(금산)" xfId="14292"/>
    <cellStyle name="콤_06-부대공_02-배수공_토공_보령깨기집계_2.7 부대공(후곤)" xfId="14293"/>
    <cellStyle name="콤_06-부대공_02-배수공_토공_정부장님토적" xfId="14294"/>
    <cellStyle name="콤_06-부대공_02-배수공_토공_정부장님토적_1.7 부대공" xfId="14295"/>
    <cellStyle name="콤_06-부대공_02-배수공_토공_정부장님토적_2.7 부대공(금산)" xfId="14296"/>
    <cellStyle name="콤_06-부대공_02-배수공_토공_정부장님토적_2.7 부대공(후곤)" xfId="14297"/>
    <cellStyle name="콤_06-부대공_02-배수공_토공_토적표" xfId="14298"/>
    <cellStyle name="콤_06-부대공_02-배수공_토공_토적표_1.7 부대공" xfId="14299"/>
    <cellStyle name="콤_06-부대공_02-배수공_토공_토적표_2.7 부대공(금산)" xfId="14300"/>
    <cellStyle name="콤_06-부대공_02-배수공_토공_토적표_2.7 부대공(후곤)" xfId="14301"/>
    <cellStyle name="콤_09.PC BOX공" xfId="14302"/>
    <cellStyle name="콤_1. 토공" xfId="47468"/>
    <cellStyle name="콤_1.0 토공(우성Line)" xfId="14303"/>
    <cellStyle name="콤_1.0주요자재집계표" xfId="14304"/>
    <cellStyle name="콤_1.6부대공사(변전소)" xfId="14305"/>
    <cellStyle name="콤_1.관로토공 " xfId="14306"/>
    <cellStyle name="콤_1.관로토공  2" xfId="14307"/>
    <cellStyle name="콤_1.관로토공 _4.포장공(전체)" xfId="14308"/>
    <cellStyle name="콤_1.관로토공 _dt1" xfId="14309"/>
    <cellStyle name="콤_1.관로토공 _포장수량산출" xfId="14310"/>
    <cellStyle name="콤_1.자재집계표(화금)" xfId="14311"/>
    <cellStyle name="콤_1.착수정(0416)" xfId="14312"/>
    <cellStyle name="콤_1.착수정(0416)_4.0 구조물공" xfId="14313"/>
    <cellStyle name="콤_1.착수정(0416)_4.0 구조물공(갈천)" xfId="14314"/>
    <cellStyle name="콤_1.착수정(0416)_q" xfId="14315"/>
    <cellStyle name="콤_1.착수정(0416)_구조물공" xfId="14316"/>
    <cellStyle name="콤_1.착수정(0416)_밸브실" xfId="14317"/>
    <cellStyle name="콤_1.착수정(0419)" xfId="14318"/>
    <cellStyle name="콤_1.처리장토공(0705)" xfId="14319"/>
    <cellStyle name="콤_1.토공" xfId="14320"/>
    <cellStyle name="콤_1.토공(0724)" xfId="14321"/>
    <cellStyle name="콤_1.토공(C)" xfId="14322"/>
    <cellStyle name="콤_1.토공(D)" xfId="14323"/>
    <cellStyle name="콤_2.0 오수구조물공(실옥)" xfId="14324"/>
    <cellStyle name="콤_2.0 오수구조물공(실옥)_하수처리시설(황간)" xfId="14325"/>
    <cellStyle name="콤_2.0 토공(물치)" xfId="14326"/>
    <cellStyle name="콤_2.0 토공(장산)" xfId="14327"/>
    <cellStyle name="콤_2.1호원형맨홀토공" xfId="14328"/>
    <cellStyle name="콤_2.구조물공" xfId="14329"/>
    <cellStyle name="콤_2.구조물공_006_부대공(1BL)2" xfId="14330"/>
    <cellStyle name="콤_2.배수공" xfId="14331"/>
    <cellStyle name="콤_2.배수공_1.토공(C)" xfId="14332"/>
    <cellStyle name="콤_2.배수공_1.토공(D)" xfId="14333"/>
    <cellStyle name="콤_2.토공" xfId="14334"/>
    <cellStyle name="콤_2.토공_04-3.B-LINE" xfId="14335"/>
    <cellStyle name="콤_2.토공_04-3.B-LINE_2.0 토공(물치)" xfId="14336"/>
    <cellStyle name="콤_2.토공_04-3.B-LINE_2.0 토공(장산)" xfId="14337"/>
    <cellStyle name="콤_2.토공_04-3.B-LINE_4부대공" xfId="14338"/>
    <cellStyle name="콤_2.토공_04-3.B-LINE_연결관토공" xfId="14339"/>
    <cellStyle name="콤_2.토공_1.토공(C)" xfId="14340"/>
    <cellStyle name="콤_2.토공_1.토공(D)" xfId="14341"/>
    <cellStyle name="콤_2.토공_2.0 토공(물치)" xfId="14342"/>
    <cellStyle name="콤_2.토공_2.0 토공(장산)" xfId="14343"/>
    <cellStyle name="콤_2.토공_4.하수공" xfId="14344"/>
    <cellStyle name="콤_2.토공_4.하수공_04-3.B-LINE" xfId="14345"/>
    <cellStyle name="콤_2.토공_4.하수공_04-3.B-LINE_2.0 토공(물치)" xfId="14346"/>
    <cellStyle name="콤_2.토공_4.하수공_04-3.B-LINE_2.0 토공(장산)" xfId="14347"/>
    <cellStyle name="콤_2.토공_4.하수공_04-3.B-LINE_4부대공" xfId="14348"/>
    <cellStyle name="콤_2.토공_4.하수공_04-3.B-LINE_연결관토공" xfId="14349"/>
    <cellStyle name="콤_2.토공_4.하수공_1.토공(C)" xfId="14350"/>
    <cellStyle name="콤_2.토공_4.하수공_1.토공(D)" xfId="14351"/>
    <cellStyle name="콤_2.토공_4.하수공_2.0 토공(물치)" xfId="14352"/>
    <cellStyle name="콤_2.토공_4.하수공_2.0 토공(장산)" xfId="14353"/>
    <cellStyle name="콤_2.토공_4.하수공_4부대공" xfId="14354"/>
    <cellStyle name="콤_2.토공_4.하수공_연결관토공" xfId="14355"/>
    <cellStyle name="콤_2.토공_4부대공" xfId="14356"/>
    <cellStyle name="콤_2.토공_연결관토공" xfId="14357"/>
    <cellStyle name="콤_3. 신광R~숭의R(배수공)" xfId="14358"/>
    <cellStyle name="콤_3. 신광R~숭의R(배수공)_1. 토공" xfId="47469"/>
    <cellStyle name="콤_3. 우수공수량산출서목차및간지" xfId="47470"/>
    <cellStyle name="콤_3.구내배관공" xfId="14359"/>
    <cellStyle name="콤_3.포장공" xfId="14360"/>
    <cellStyle name="콤_3.포장공_04-3.B-LINE" xfId="14361"/>
    <cellStyle name="콤_3.포장공_04-3.B-LINE_2.0 토공(물치)" xfId="14362"/>
    <cellStyle name="콤_3.포장공_04-3.B-LINE_2.0 토공(장산)" xfId="14363"/>
    <cellStyle name="콤_3.포장공_04-3.B-LINE_4부대공" xfId="14364"/>
    <cellStyle name="콤_3.포장공_04-3.B-LINE_연결관토공" xfId="14365"/>
    <cellStyle name="콤_3.포장공_1.토공(C)" xfId="14366"/>
    <cellStyle name="콤_3.포장공_1.토공(D)" xfId="14367"/>
    <cellStyle name="콤_3.포장공_2.0 토공(물치)" xfId="14368"/>
    <cellStyle name="콤_3.포장공_2.0 토공(장산)" xfId="14369"/>
    <cellStyle name="콤_3.포장공_4.하수공" xfId="14370"/>
    <cellStyle name="콤_3.포장공_4.하수공_04-3.B-LINE" xfId="14371"/>
    <cellStyle name="콤_3.포장공_4.하수공_04-3.B-LINE_2.0 토공(물치)" xfId="14372"/>
    <cellStyle name="콤_3.포장공_4.하수공_04-3.B-LINE_2.0 토공(장산)" xfId="14373"/>
    <cellStyle name="콤_3.포장공_4.하수공_04-3.B-LINE_4부대공" xfId="14374"/>
    <cellStyle name="콤_3.포장공_4.하수공_04-3.B-LINE_연결관토공" xfId="14375"/>
    <cellStyle name="콤_3.포장공_4.하수공_1.토공(C)" xfId="14376"/>
    <cellStyle name="콤_3.포장공_4.하수공_1.토공(D)" xfId="14377"/>
    <cellStyle name="콤_3.포장공_4.하수공_2.0 토공(물치)" xfId="14378"/>
    <cellStyle name="콤_3.포장공_4.하수공_2.0 토공(장산)" xfId="14379"/>
    <cellStyle name="콤_3.포장공_4.하수공_4부대공" xfId="14380"/>
    <cellStyle name="콤_3.포장공_4.하수공_연결관토공" xfId="14381"/>
    <cellStyle name="콤_3.포장공_4부대공" xfId="14382"/>
    <cellStyle name="콤_3.포장공_연결관토공" xfId="14383"/>
    <cellStyle name="콤_4. 오존접촉지" xfId="14384"/>
    <cellStyle name="콤_4. 오존접촉지_4.0 구조물공" xfId="14385"/>
    <cellStyle name="콤_4. 오존접촉지_4.0 구조물공(갈천)" xfId="14386"/>
    <cellStyle name="콤_4. 오존접촉지_q" xfId="14387"/>
    <cellStyle name="콤_4. 오존접촉지_구조물공" xfId="14388"/>
    <cellStyle name="콤_4. 오존접촉지_구체 (version 2-1)-모" xfId="14389"/>
    <cellStyle name="콤_4. 오존접촉지_구체 (version 2-1)-모_4.0 구조물공" xfId="14390"/>
    <cellStyle name="콤_4. 오존접촉지_구체 (version 2-1)-모_4.0 구조물공(갈천)" xfId="14391"/>
    <cellStyle name="콤_4. 오존접촉지_구체 (version 2-1)-모_q" xfId="14392"/>
    <cellStyle name="콤_4. 오존접촉지_구체 (version 2-1)-모_구조물공" xfId="14393"/>
    <cellStyle name="콤_4. 오존접촉지_구체 (version 2-1)-모_밸브실" xfId="14394"/>
    <cellStyle name="콤_4. 오존접촉지_밸브실" xfId="14395"/>
    <cellStyle name="콤_4.0 구조물공" xfId="14396"/>
    <cellStyle name="콤_4.0 구조물공(갈천)" xfId="14397"/>
    <cellStyle name="콤_4.0_부대공" xfId="14398"/>
    <cellStyle name="콤_4.구조물공(KA-1-1)" xfId="14399"/>
    <cellStyle name="콤_4.부대공" xfId="14400"/>
    <cellStyle name="콤_4.부대공_0.주요자재및 총괄집계표" xfId="14401"/>
    <cellStyle name="콤_4.부대공_0.주요자재및 총괄집계표5" xfId="14402"/>
    <cellStyle name="콤_4.부대공_04-3.B-LINE" xfId="14403"/>
    <cellStyle name="콤_4.부대공_04-3.B-LINE_2.0 토공(물치)" xfId="14404"/>
    <cellStyle name="콤_4.부대공_04-3.B-LINE_2.0 토공(장산)" xfId="14405"/>
    <cellStyle name="콤_4.부대공_04-3.B-LINE_4부대공" xfId="14406"/>
    <cellStyle name="콤_4.부대공_04-3.B-LINE_연결관토공" xfId="14407"/>
    <cellStyle name="콤_4.부대공_05.구내배관토공" xfId="14408"/>
    <cellStyle name="콤_4.부대공_1" xfId="14409"/>
    <cellStyle name="콤_4.부대공_1.관로토공 " xfId="14410"/>
    <cellStyle name="콤_4.부대공_1.관로토공  2" xfId="14411"/>
    <cellStyle name="콤_4.부대공_1.관로토공 _4.포장공(전체)" xfId="14412"/>
    <cellStyle name="콤_4.부대공_1.관로토공 _dt1" xfId="14413"/>
    <cellStyle name="콤_4.부대공_1.관로토공 _포장수량산출" xfId="14414"/>
    <cellStyle name="콤_4.부대공_1.착수정(0416)" xfId="14415"/>
    <cellStyle name="콤_4.부대공_1.착수정(0416)_4.0 구조물공" xfId="14416"/>
    <cellStyle name="콤_4.부대공_1.착수정(0416)_4.0 구조물공(갈천)" xfId="14417"/>
    <cellStyle name="콤_4.부대공_1.착수정(0416)_q" xfId="14418"/>
    <cellStyle name="콤_4.부대공_1.착수정(0416)_구조물공" xfId="14419"/>
    <cellStyle name="콤_4.부대공_1.착수정(0416)_밸브실" xfId="14420"/>
    <cellStyle name="콤_4.부대공_1.착수정(0419)" xfId="14421"/>
    <cellStyle name="콤_4.부대공_1.처리장토공(0705)" xfId="14422"/>
    <cellStyle name="콤_4.부대공_1.토공" xfId="14423"/>
    <cellStyle name="콤_4.부대공_1.토공(0724)" xfId="14424"/>
    <cellStyle name="콤_4.부대공_1.토공(C)" xfId="14425"/>
    <cellStyle name="콤_4.부대공_1.토공(D)" xfId="14426"/>
    <cellStyle name="콤_4.부대공_1_1.토공(C)" xfId="14427"/>
    <cellStyle name="콤_4.부대공_1_1.토공(D)" xfId="14428"/>
    <cellStyle name="콤_4.부대공_2.0 오수구조물공(실옥)" xfId="14429"/>
    <cellStyle name="콤_4.부대공_2.0 오수구조물공(실옥)_하수처리시설(황간)" xfId="14430"/>
    <cellStyle name="콤_4.부대공_2.0 토공(물치)" xfId="14431"/>
    <cellStyle name="콤_4.부대공_2.0 토공(장산)" xfId="14432"/>
    <cellStyle name="콤_4.부대공_2.1호원형맨홀토공" xfId="14433"/>
    <cellStyle name="콤_4.부대공_2.토공" xfId="14434"/>
    <cellStyle name="콤_4.부대공_2.토공_04-3.B-LINE" xfId="14435"/>
    <cellStyle name="콤_4.부대공_2.토공_04-3.B-LINE_2.0 토공(물치)" xfId="14436"/>
    <cellStyle name="콤_4.부대공_2.토공_04-3.B-LINE_2.0 토공(장산)" xfId="14437"/>
    <cellStyle name="콤_4.부대공_2.토공_04-3.B-LINE_4부대공" xfId="14438"/>
    <cellStyle name="콤_4.부대공_2.토공_04-3.B-LINE_연결관토공" xfId="14439"/>
    <cellStyle name="콤_4.부대공_2.토공_1.토공(C)" xfId="14440"/>
    <cellStyle name="콤_4.부대공_2.토공_1.토공(D)" xfId="14441"/>
    <cellStyle name="콤_4.부대공_2.토공_2.0 토공(물치)" xfId="14442"/>
    <cellStyle name="콤_4.부대공_2.토공_2.0 토공(장산)" xfId="14443"/>
    <cellStyle name="콤_4.부대공_2.토공_4.하수공" xfId="14444"/>
    <cellStyle name="콤_4.부대공_2.토공_4.하수공_04-3.B-LINE" xfId="14445"/>
    <cellStyle name="콤_4.부대공_2.토공_4.하수공_04-3.B-LINE_2.0 토공(물치)" xfId="14446"/>
    <cellStyle name="콤_4.부대공_2.토공_4.하수공_04-3.B-LINE_2.0 토공(장산)" xfId="14447"/>
    <cellStyle name="콤_4.부대공_2.토공_4.하수공_04-3.B-LINE_4부대공" xfId="14448"/>
    <cellStyle name="콤_4.부대공_2.토공_4.하수공_04-3.B-LINE_연결관토공" xfId="14449"/>
    <cellStyle name="콤_4.부대공_2.토공_4.하수공_1.토공(C)" xfId="14450"/>
    <cellStyle name="콤_4.부대공_2.토공_4.하수공_1.토공(D)" xfId="14451"/>
    <cellStyle name="콤_4.부대공_2.토공_4.하수공_2.0 토공(물치)" xfId="14452"/>
    <cellStyle name="콤_4.부대공_2.토공_4.하수공_2.0 토공(장산)" xfId="14453"/>
    <cellStyle name="콤_4.부대공_2.토공_4.하수공_4부대공" xfId="14454"/>
    <cellStyle name="콤_4.부대공_2.토공_4.하수공_연결관토공" xfId="14455"/>
    <cellStyle name="콤_4.부대공_2.토공_4부대공" xfId="14456"/>
    <cellStyle name="콤_4.부대공_2.토공_연결관토공" xfId="14457"/>
    <cellStyle name="콤_4.부대공_3.구내배관공" xfId="14458"/>
    <cellStyle name="콤_4.부대공_3.포장공" xfId="14459"/>
    <cellStyle name="콤_4.부대공_3.포장공_04-3.B-LINE" xfId="14460"/>
    <cellStyle name="콤_4.부대공_3.포장공_04-3.B-LINE_2.0 토공(물치)" xfId="14461"/>
    <cellStyle name="콤_4.부대공_3.포장공_04-3.B-LINE_2.0 토공(장산)" xfId="14462"/>
    <cellStyle name="콤_4.부대공_3.포장공_04-3.B-LINE_4부대공" xfId="14463"/>
    <cellStyle name="콤_4.부대공_3.포장공_04-3.B-LINE_연결관토공" xfId="14464"/>
    <cellStyle name="콤_4.부대공_3.포장공_1.토공(C)" xfId="14465"/>
    <cellStyle name="콤_4.부대공_3.포장공_1.토공(D)" xfId="14466"/>
    <cellStyle name="콤_4.부대공_3.포장공_2.0 토공(물치)" xfId="14467"/>
    <cellStyle name="콤_4.부대공_3.포장공_2.0 토공(장산)" xfId="14468"/>
    <cellStyle name="콤_4.부대공_3.포장공_4.하수공" xfId="14469"/>
    <cellStyle name="콤_4.부대공_3.포장공_4.하수공_04-3.B-LINE" xfId="14470"/>
    <cellStyle name="콤_4.부대공_3.포장공_4.하수공_04-3.B-LINE_2.0 토공(물치)" xfId="14471"/>
    <cellStyle name="콤_4.부대공_3.포장공_4.하수공_04-3.B-LINE_2.0 토공(장산)" xfId="14472"/>
    <cellStyle name="콤_4.부대공_3.포장공_4.하수공_04-3.B-LINE_4부대공" xfId="14473"/>
    <cellStyle name="콤_4.부대공_3.포장공_4.하수공_04-3.B-LINE_연결관토공" xfId="14474"/>
    <cellStyle name="콤_4.부대공_3.포장공_4.하수공_1.토공(C)" xfId="14475"/>
    <cellStyle name="콤_4.부대공_3.포장공_4.하수공_1.토공(D)" xfId="14476"/>
    <cellStyle name="콤_4.부대공_3.포장공_4.하수공_2.0 토공(물치)" xfId="14477"/>
    <cellStyle name="콤_4.부대공_3.포장공_4.하수공_2.0 토공(장산)" xfId="14478"/>
    <cellStyle name="콤_4.부대공_3.포장공_4.하수공_4부대공" xfId="14479"/>
    <cellStyle name="콤_4.부대공_3.포장공_4.하수공_연결관토공" xfId="14480"/>
    <cellStyle name="콤_4.부대공_3.포장공_4부대공" xfId="14481"/>
    <cellStyle name="콤_4.부대공_3.포장공_연결관토공" xfId="14482"/>
    <cellStyle name="콤_4.부대공_4. 오존접촉지" xfId="14483"/>
    <cellStyle name="콤_4.부대공_4. 오존접촉지_4.0 구조물공" xfId="14484"/>
    <cellStyle name="콤_4.부대공_4. 오존접촉지_4.0 구조물공(갈천)" xfId="14485"/>
    <cellStyle name="콤_4.부대공_4. 오존접촉지_q" xfId="14486"/>
    <cellStyle name="콤_4.부대공_4. 오존접촉지_구조물공" xfId="14487"/>
    <cellStyle name="콤_4.부대공_4. 오존접촉지_구체 (version 2-1)-모" xfId="14488"/>
    <cellStyle name="콤_4.부대공_4. 오존접촉지_구체 (version 2-1)-모_4.0 구조물공" xfId="14489"/>
    <cellStyle name="콤_4.부대공_4. 오존접촉지_구체 (version 2-1)-모_4.0 구조물공(갈천)" xfId="14490"/>
    <cellStyle name="콤_4.부대공_4. 오존접촉지_구체 (version 2-1)-모_q" xfId="14491"/>
    <cellStyle name="콤_4.부대공_4. 오존접촉지_구체 (version 2-1)-모_구조물공" xfId="14492"/>
    <cellStyle name="콤_4.부대공_4. 오존접촉지_구체 (version 2-1)-모_밸브실" xfId="14493"/>
    <cellStyle name="콤_4.부대공_4. 오존접촉지_밸브실" xfId="14494"/>
    <cellStyle name="콤_4.부대공_4.0 구조물공" xfId="14495"/>
    <cellStyle name="콤_4.부대공_4.0 구조물공(갈천)" xfId="14496"/>
    <cellStyle name="콤_4.부대공_4.0_부대공" xfId="14497"/>
    <cellStyle name="콤_4.부대공_4.부대공" xfId="14498"/>
    <cellStyle name="콤_4.부대공_4.부대공_1.토공(C)" xfId="14499"/>
    <cellStyle name="콤_4.부대공_4.부대공_1.토공(D)" xfId="14500"/>
    <cellStyle name="콤_4.부대공_4배관공" xfId="14501"/>
    <cellStyle name="콤_4.부대공_4배관공_0.주요자재및 총괄집계표" xfId="14502"/>
    <cellStyle name="콤_4.부대공_4배관공_0.주요자재및 총괄집계표5" xfId="14503"/>
    <cellStyle name="콤_4.부대공_4배관공_04-3.B-LINE" xfId="14504"/>
    <cellStyle name="콤_4.부대공_4배관공_04-3.B-LINE_2.0 토공(물치)" xfId="14505"/>
    <cellStyle name="콤_4.부대공_4배관공_04-3.B-LINE_2.0 토공(장산)" xfId="14506"/>
    <cellStyle name="콤_4.부대공_4배관공_04-3.B-LINE_4부대공" xfId="14507"/>
    <cellStyle name="콤_4.부대공_4배관공_04-3.B-LINE_연결관토공" xfId="14508"/>
    <cellStyle name="콤_4.부대공_4배관공_05.구내배관토공" xfId="14509"/>
    <cellStyle name="콤_4.부대공_4배관공_1.관로토공 " xfId="14510"/>
    <cellStyle name="콤_4.부대공_4배관공_1.관로토공  2" xfId="14511"/>
    <cellStyle name="콤_4.부대공_4배관공_1.관로토공 _4.포장공(전체)" xfId="14512"/>
    <cellStyle name="콤_4.부대공_4배관공_1.관로토공 _dt1" xfId="14513"/>
    <cellStyle name="콤_4.부대공_4배관공_1.관로토공 _포장수량산출" xfId="14514"/>
    <cellStyle name="콤_4.부대공_4배관공_1.착수정(0416)" xfId="14515"/>
    <cellStyle name="콤_4.부대공_4배관공_1.착수정(0416)_4.0 구조물공" xfId="14516"/>
    <cellStyle name="콤_4.부대공_4배관공_1.착수정(0416)_4.0 구조물공(갈천)" xfId="14517"/>
    <cellStyle name="콤_4.부대공_4배관공_1.착수정(0416)_q" xfId="14518"/>
    <cellStyle name="콤_4.부대공_4배관공_1.착수정(0416)_구조물공" xfId="14519"/>
    <cellStyle name="콤_4.부대공_4배관공_1.착수정(0416)_밸브실" xfId="14520"/>
    <cellStyle name="콤_4.부대공_4배관공_1.착수정(0419)" xfId="14521"/>
    <cellStyle name="콤_4.부대공_4배관공_1.처리장토공(0705)" xfId="14522"/>
    <cellStyle name="콤_4.부대공_4배관공_1.토공" xfId="14523"/>
    <cellStyle name="콤_4.부대공_4배관공_1.토공(0724)" xfId="14524"/>
    <cellStyle name="콤_4.부대공_4배관공_1.토공(C)" xfId="14525"/>
    <cellStyle name="콤_4.부대공_4배관공_1.토공(D)" xfId="14526"/>
    <cellStyle name="콤_4.부대공_4배관공_2.0 오수구조물공(실옥)" xfId="14527"/>
    <cellStyle name="콤_4.부대공_4배관공_2.0 오수구조물공(실옥)_하수처리시설(황간)" xfId="14528"/>
    <cellStyle name="콤_4.부대공_4배관공_2.0 토공(물치)" xfId="14529"/>
    <cellStyle name="콤_4.부대공_4배관공_2.0 토공(장산)" xfId="14530"/>
    <cellStyle name="콤_4.부대공_4배관공_2.1호원형맨홀토공" xfId="14531"/>
    <cellStyle name="콤_4.부대공_4배관공_2.토공" xfId="14532"/>
    <cellStyle name="콤_4.부대공_4배관공_2.토공_04-3.B-LINE" xfId="14533"/>
    <cellStyle name="콤_4.부대공_4배관공_2.토공_04-3.B-LINE_2.0 토공(물치)" xfId="14534"/>
    <cellStyle name="콤_4.부대공_4배관공_2.토공_04-3.B-LINE_2.0 토공(장산)" xfId="14535"/>
    <cellStyle name="콤_4.부대공_4배관공_2.토공_04-3.B-LINE_4부대공" xfId="14536"/>
    <cellStyle name="콤_4.부대공_4배관공_2.토공_04-3.B-LINE_연결관토공" xfId="14537"/>
    <cellStyle name="콤_4.부대공_4배관공_2.토공_1.토공(C)" xfId="14538"/>
    <cellStyle name="콤_4.부대공_4배관공_2.토공_1.토공(D)" xfId="14539"/>
    <cellStyle name="콤_4.부대공_4배관공_2.토공_2.0 토공(물치)" xfId="14540"/>
    <cellStyle name="콤_4.부대공_4배관공_2.토공_2.0 토공(장산)" xfId="14541"/>
    <cellStyle name="콤_4.부대공_4배관공_2.토공_4.하수공" xfId="14542"/>
    <cellStyle name="콤_4.부대공_4배관공_2.토공_4.하수공_04-3.B-LINE" xfId="14543"/>
    <cellStyle name="콤_4.부대공_4배관공_2.토공_4.하수공_04-3.B-LINE_2.0 토공(물치)" xfId="14544"/>
    <cellStyle name="콤_4.부대공_4배관공_2.토공_4.하수공_04-3.B-LINE_2.0 토공(장산)" xfId="14545"/>
    <cellStyle name="콤_4.부대공_4배관공_2.토공_4.하수공_04-3.B-LINE_4부대공" xfId="14546"/>
    <cellStyle name="콤_4.부대공_4배관공_2.토공_4.하수공_04-3.B-LINE_연결관토공" xfId="14547"/>
    <cellStyle name="콤_4.부대공_4배관공_2.토공_4.하수공_1.토공(C)" xfId="14548"/>
    <cellStyle name="콤_4.부대공_4배관공_2.토공_4.하수공_1.토공(D)" xfId="14549"/>
    <cellStyle name="콤_4.부대공_4배관공_2.토공_4.하수공_2.0 토공(물치)" xfId="14550"/>
    <cellStyle name="콤_4.부대공_4배관공_2.토공_4.하수공_2.0 토공(장산)" xfId="14551"/>
    <cellStyle name="콤_4.부대공_4배관공_2.토공_4.하수공_4부대공" xfId="14552"/>
    <cellStyle name="콤_4.부대공_4배관공_2.토공_4.하수공_연결관토공" xfId="14553"/>
    <cellStyle name="콤_4.부대공_4배관공_2.토공_4부대공" xfId="14554"/>
    <cellStyle name="콤_4.부대공_4배관공_2.토공_연결관토공" xfId="14555"/>
    <cellStyle name="콤_4.부대공_4배관공_3.구내배관공" xfId="14556"/>
    <cellStyle name="콤_4.부대공_4배관공_3.포장공" xfId="14557"/>
    <cellStyle name="콤_4.부대공_4배관공_3.포장공_04-3.B-LINE" xfId="14558"/>
    <cellStyle name="콤_4.부대공_4배관공_3.포장공_04-3.B-LINE_2.0 토공(물치)" xfId="14559"/>
    <cellStyle name="콤_4.부대공_4배관공_3.포장공_04-3.B-LINE_2.0 토공(장산)" xfId="14560"/>
    <cellStyle name="콤_4.부대공_4배관공_3.포장공_04-3.B-LINE_4부대공" xfId="14561"/>
    <cellStyle name="콤_4.부대공_4배관공_3.포장공_04-3.B-LINE_연결관토공" xfId="14562"/>
    <cellStyle name="콤_4.부대공_4배관공_3.포장공_1.토공(C)" xfId="14563"/>
    <cellStyle name="콤_4.부대공_4배관공_3.포장공_1.토공(D)" xfId="14564"/>
    <cellStyle name="콤_4.부대공_4배관공_3.포장공_2.0 토공(물치)" xfId="14565"/>
    <cellStyle name="콤_4.부대공_4배관공_3.포장공_2.0 토공(장산)" xfId="14566"/>
    <cellStyle name="콤_4.부대공_4배관공_3.포장공_4.하수공" xfId="14567"/>
    <cellStyle name="콤_4.부대공_4배관공_3.포장공_4.하수공_04-3.B-LINE" xfId="14568"/>
    <cellStyle name="콤_4.부대공_4배관공_3.포장공_4.하수공_04-3.B-LINE_2.0 토공(물치)" xfId="14569"/>
    <cellStyle name="콤_4.부대공_4배관공_3.포장공_4.하수공_04-3.B-LINE_2.0 토공(장산)" xfId="14570"/>
    <cellStyle name="콤_4.부대공_4배관공_3.포장공_4.하수공_04-3.B-LINE_4부대공" xfId="14571"/>
    <cellStyle name="콤_4.부대공_4배관공_3.포장공_4.하수공_04-3.B-LINE_연결관토공" xfId="14572"/>
    <cellStyle name="콤_4.부대공_4배관공_3.포장공_4.하수공_1.토공(C)" xfId="14573"/>
    <cellStyle name="콤_4.부대공_4배관공_3.포장공_4.하수공_1.토공(D)" xfId="14574"/>
    <cellStyle name="콤_4.부대공_4배관공_3.포장공_4.하수공_2.0 토공(물치)" xfId="14575"/>
    <cellStyle name="콤_4.부대공_4배관공_3.포장공_4.하수공_2.0 토공(장산)" xfId="14576"/>
    <cellStyle name="콤_4.부대공_4배관공_3.포장공_4.하수공_4부대공" xfId="14577"/>
    <cellStyle name="콤_4.부대공_4배관공_3.포장공_4.하수공_연결관토공" xfId="14578"/>
    <cellStyle name="콤_4.부대공_4배관공_3.포장공_4부대공" xfId="14579"/>
    <cellStyle name="콤_4.부대공_4배관공_3.포장공_연결관토공" xfId="14580"/>
    <cellStyle name="콤_4.부대공_4배관공_4. 오존접촉지" xfId="14581"/>
    <cellStyle name="콤_4.부대공_4배관공_4. 오존접촉지_4.0 구조물공" xfId="14582"/>
    <cellStyle name="콤_4.부대공_4배관공_4. 오존접촉지_4.0 구조물공(갈천)" xfId="14583"/>
    <cellStyle name="콤_4.부대공_4배관공_4. 오존접촉지_q" xfId="14584"/>
    <cellStyle name="콤_4.부대공_4배관공_4. 오존접촉지_구조물공" xfId="14585"/>
    <cellStyle name="콤_4.부대공_4배관공_4. 오존접촉지_구체 (version 2-1)-모" xfId="14586"/>
    <cellStyle name="콤_4.부대공_4배관공_4. 오존접촉지_구체 (version 2-1)-모_4.0 구조물공" xfId="14587"/>
    <cellStyle name="콤_4.부대공_4배관공_4. 오존접촉지_구체 (version 2-1)-모_4.0 구조물공(갈천)" xfId="14588"/>
    <cellStyle name="콤_4.부대공_4배관공_4. 오존접촉지_구체 (version 2-1)-모_q" xfId="14589"/>
    <cellStyle name="콤_4.부대공_4배관공_4. 오존접촉지_구체 (version 2-1)-모_구조물공" xfId="14590"/>
    <cellStyle name="콤_4.부대공_4배관공_4. 오존접촉지_구체 (version 2-1)-모_밸브실" xfId="14591"/>
    <cellStyle name="콤_4.부대공_4배관공_4. 오존접촉지_밸브실" xfId="14592"/>
    <cellStyle name="콤_4.부대공_4배관공_4.0 구조물공" xfId="14593"/>
    <cellStyle name="콤_4.부대공_4배관공_4.0 구조물공(갈천)" xfId="14594"/>
    <cellStyle name="콤_4.부대공_4배관공_4.0_부대공" xfId="14595"/>
    <cellStyle name="콤_4.부대공_4배관공_4부대공" xfId="14596"/>
    <cellStyle name="콤_4.부대공_4배관공_A2구조물공" xfId="14597"/>
    <cellStyle name="콤_4.부대공_4배관공_A-LINE 구조물공" xfId="14598"/>
    <cellStyle name="콤_4.부대공_4배관공_BⅠ.토공" xfId="14599"/>
    <cellStyle name="콤_4.부대공_4배관공_q" xfId="14600"/>
    <cellStyle name="콤_4.부대공_4배관공_계화관로토공" xfId="14601"/>
    <cellStyle name="콤_4.부대공_4배관공_관로토공" xfId="14602"/>
    <cellStyle name="콤_4.부대공_4배관공_관로토공(생극)-0624" xfId="14603"/>
    <cellStyle name="콤_4.부대공_4배관공_구조물공" xfId="14604"/>
    <cellStyle name="콤_4.부대공_4배관공_구체 (version 1)" xfId="14605"/>
    <cellStyle name="콤_4.부대공_4배관공_구체 (version 1)_4.0 구조물공" xfId="14606"/>
    <cellStyle name="콤_4.부대공_4배관공_구체 (version 1)_4.0 구조물공(갈천)" xfId="14607"/>
    <cellStyle name="콤_4.부대공_4배관공_구체 (version 1)_q" xfId="14608"/>
    <cellStyle name="콤_4.부대공_4배관공_구체 (version 1)_구조물공" xfId="14609"/>
    <cellStyle name="콤_4.부대공_4배관공_구체 (version 1)_구체 (version 1)" xfId="14610"/>
    <cellStyle name="콤_4.부대공_4배관공_구체 (version 1)_구체 (version 1)_4.0 구조물공" xfId="14611"/>
    <cellStyle name="콤_4.부대공_4배관공_구체 (version 1)_구체 (version 1)_4.0 구조물공(갈천)" xfId="14612"/>
    <cellStyle name="콤_4.부대공_4배관공_구체 (version 1)_구체 (version 1)_q" xfId="14613"/>
    <cellStyle name="콤_4.부대공_4배관공_구체 (version 1)_구체 (version 1)_구조물공" xfId="14614"/>
    <cellStyle name="콤_4.부대공_4배관공_구체 (version 1)_구체 (version 1)_구체이형관중량산출3" xfId="14615"/>
    <cellStyle name="콤_4.부대공_4배관공_구체 (version 1)_구체 (version 1)_구체이형관중량산출3_4.0 구조물공" xfId="14616"/>
    <cellStyle name="콤_4.부대공_4배관공_구체 (version 1)_구체 (version 1)_구체이형관중량산출3_4.0 구조물공(갈천)" xfId="14617"/>
    <cellStyle name="콤_4.부대공_4배관공_구체 (version 1)_구체 (version 1)_구체이형관중량산출3_q" xfId="14618"/>
    <cellStyle name="콤_4.부대공_4배관공_구체 (version 1)_구체 (version 1)_구체이형관중량산출3_구조물공" xfId="14619"/>
    <cellStyle name="콤_4.부대공_4배관공_구체 (version 1)_구체 (version 1)_구체이형관중량산출3_밸브실" xfId="14620"/>
    <cellStyle name="콤_4.부대공_4배관공_구체 (version 1)_구체 (version 1)_밸브실" xfId="14621"/>
    <cellStyle name="콤_4.부대공_4배관공_구체 (version 1)_구체 (version 2-1)-모" xfId="14622"/>
    <cellStyle name="콤_4.부대공_4배관공_구체 (version 1)_구체 (version 2-1)-모_4.0 구조물공" xfId="14623"/>
    <cellStyle name="콤_4.부대공_4배관공_구체 (version 1)_구체 (version 2-1)-모_4.0 구조물공(갈천)" xfId="14624"/>
    <cellStyle name="콤_4.부대공_4배관공_구체 (version 1)_구체 (version 2-1)-모_q" xfId="14625"/>
    <cellStyle name="콤_4.부대공_4배관공_구체 (version 1)_구체 (version 2-1)-모_구조물공" xfId="14626"/>
    <cellStyle name="콤_4.부대공_4배관공_구체 (version 1)_구체 (version 2-1)-모_밸브실" xfId="14627"/>
    <cellStyle name="콤_4.부대공_4배관공_구체 (version 1)_밸브실" xfId="14628"/>
    <cellStyle name="콤_4.부대공_4배관공_구체이형관중량산출3" xfId="14629"/>
    <cellStyle name="콤_4.부대공_4배관공_구체이형관중량산출3_4.0 구조물공" xfId="14630"/>
    <cellStyle name="콤_4.부대공_4배관공_구체이형관중량산출3_4.0 구조물공(갈천)" xfId="14631"/>
    <cellStyle name="콤_4.부대공_4배관공_구체이형관중량산출3_q" xfId="14632"/>
    <cellStyle name="콤_4.부대공_4배관공_구체이형관중량산출3_구조물공" xfId="14633"/>
    <cellStyle name="콤_4.부대공_4배관공_구체이형관중량산출3_밸브실" xfId="14634"/>
    <cellStyle name="콤_4.부대공_4배관공_돌망태수량" xfId="14635"/>
    <cellStyle name="콤_4.부대공_4배관공_드레인 관로 토공" xfId="14636"/>
    <cellStyle name="콤_4.부대공_4배관공_밸브실" xfId="14637"/>
    <cellStyle name="콤_4.부대공_4배관공_연결관토공" xfId="14638"/>
    <cellStyle name="콤_4.부대공_4배관공_하수처리시설(황간)" xfId="14639"/>
    <cellStyle name="콤_4.부대공_4부대공" xfId="14640"/>
    <cellStyle name="콤_4.부대공_5부대시설공" xfId="14641"/>
    <cellStyle name="콤_4.부대공_5부대시설공_0.주요자재및 총괄집계표" xfId="14642"/>
    <cellStyle name="콤_4.부대공_5부대시설공_0.주요자재및 총괄집계표5" xfId="14643"/>
    <cellStyle name="콤_4.부대공_5부대시설공_04-3.B-LINE" xfId="14644"/>
    <cellStyle name="콤_4.부대공_5부대시설공_04-3.B-LINE_2.0 토공(물치)" xfId="14645"/>
    <cellStyle name="콤_4.부대공_5부대시설공_04-3.B-LINE_2.0 토공(장산)" xfId="14646"/>
    <cellStyle name="콤_4.부대공_5부대시설공_04-3.B-LINE_4부대공" xfId="14647"/>
    <cellStyle name="콤_4.부대공_5부대시설공_04-3.B-LINE_연결관토공" xfId="14648"/>
    <cellStyle name="콤_4.부대공_5부대시설공_05.구내배관토공" xfId="14649"/>
    <cellStyle name="콤_4.부대공_5부대시설공_1.관로토공 " xfId="14650"/>
    <cellStyle name="콤_4.부대공_5부대시설공_1.관로토공  2" xfId="14651"/>
    <cellStyle name="콤_4.부대공_5부대시설공_1.관로토공 _4.포장공(전체)" xfId="14652"/>
    <cellStyle name="콤_4.부대공_5부대시설공_1.관로토공 _dt1" xfId="14653"/>
    <cellStyle name="콤_4.부대공_5부대시설공_1.관로토공 _포장수량산출" xfId="14654"/>
    <cellStyle name="콤_4.부대공_5부대시설공_1.착수정(0416)" xfId="14655"/>
    <cellStyle name="콤_4.부대공_5부대시설공_1.착수정(0416)_4.0 구조물공" xfId="14656"/>
    <cellStyle name="콤_4.부대공_5부대시설공_1.착수정(0416)_4.0 구조물공(갈천)" xfId="14657"/>
    <cellStyle name="콤_4.부대공_5부대시설공_1.착수정(0416)_q" xfId="14658"/>
    <cellStyle name="콤_4.부대공_5부대시설공_1.착수정(0416)_구조물공" xfId="14659"/>
    <cellStyle name="콤_4.부대공_5부대시설공_1.착수정(0416)_밸브실" xfId="14660"/>
    <cellStyle name="콤_4.부대공_5부대시설공_1.착수정(0419)" xfId="14661"/>
    <cellStyle name="콤_4.부대공_5부대시설공_1.처리장토공(0705)" xfId="14662"/>
    <cellStyle name="콤_4.부대공_5부대시설공_1.토공" xfId="14663"/>
    <cellStyle name="콤_4.부대공_5부대시설공_1.토공(0724)" xfId="14664"/>
    <cellStyle name="콤_4.부대공_5부대시설공_1.토공(C)" xfId="14665"/>
    <cellStyle name="콤_4.부대공_5부대시설공_1.토공(D)" xfId="14666"/>
    <cellStyle name="콤_4.부대공_5부대시설공_2.0 오수구조물공(실옥)" xfId="14667"/>
    <cellStyle name="콤_4.부대공_5부대시설공_2.0 오수구조물공(실옥)_하수처리시설(황간)" xfId="14668"/>
    <cellStyle name="콤_4.부대공_5부대시설공_2.0 토공(물치)" xfId="14669"/>
    <cellStyle name="콤_4.부대공_5부대시설공_2.0 토공(장산)" xfId="14670"/>
    <cellStyle name="콤_4.부대공_5부대시설공_2.1호원형맨홀토공" xfId="14671"/>
    <cellStyle name="콤_4.부대공_5부대시설공_2.토공" xfId="14672"/>
    <cellStyle name="콤_4.부대공_5부대시설공_2.토공_04-3.B-LINE" xfId="14673"/>
    <cellStyle name="콤_4.부대공_5부대시설공_2.토공_04-3.B-LINE_2.0 토공(물치)" xfId="14674"/>
    <cellStyle name="콤_4.부대공_5부대시설공_2.토공_04-3.B-LINE_2.0 토공(장산)" xfId="14675"/>
    <cellStyle name="콤_4.부대공_5부대시설공_2.토공_04-3.B-LINE_4부대공" xfId="14676"/>
    <cellStyle name="콤_4.부대공_5부대시설공_2.토공_04-3.B-LINE_연결관토공" xfId="14677"/>
    <cellStyle name="콤_4.부대공_5부대시설공_2.토공_1.토공(C)" xfId="14678"/>
    <cellStyle name="콤_4.부대공_5부대시설공_2.토공_1.토공(D)" xfId="14679"/>
    <cellStyle name="콤_4.부대공_5부대시설공_2.토공_2.0 토공(물치)" xfId="14680"/>
    <cellStyle name="콤_4.부대공_5부대시설공_2.토공_2.0 토공(장산)" xfId="14681"/>
    <cellStyle name="콤_4.부대공_5부대시설공_2.토공_4.하수공" xfId="14682"/>
    <cellStyle name="콤_4.부대공_5부대시설공_2.토공_4.하수공_04-3.B-LINE" xfId="14683"/>
    <cellStyle name="콤_4.부대공_5부대시설공_2.토공_4.하수공_04-3.B-LINE_2.0 토공(물치)" xfId="14684"/>
    <cellStyle name="콤_4.부대공_5부대시설공_2.토공_4.하수공_04-3.B-LINE_2.0 토공(장산)" xfId="14685"/>
    <cellStyle name="콤_4.부대공_5부대시설공_2.토공_4.하수공_04-3.B-LINE_4부대공" xfId="14686"/>
    <cellStyle name="콤_4.부대공_5부대시설공_2.토공_4.하수공_04-3.B-LINE_연결관토공" xfId="14687"/>
    <cellStyle name="콤_4.부대공_5부대시설공_2.토공_4.하수공_1.토공(C)" xfId="14688"/>
    <cellStyle name="콤_4.부대공_5부대시설공_2.토공_4.하수공_1.토공(D)" xfId="14689"/>
    <cellStyle name="콤_4.부대공_5부대시설공_2.토공_4.하수공_2.0 토공(물치)" xfId="14690"/>
    <cellStyle name="콤_4.부대공_5부대시설공_2.토공_4.하수공_2.0 토공(장산)" xfId="14691"/>
    <cellStyle name="콤_4.부대공_5부대시설공_2.토공_4.하수공_4부대공" xfId="14692"/>
    <cellStyle name="콤_4.부대공_5부대시설공_2.토공_4.하수공_연결관토공" xfId="14693"/>
    <cellStyle name="콤_4.부대공_5부대시설공_2.토공_4부대공" xfId="14694"/>
    <cellStyle name="콤_4.부대공_5부대시설공_2.토공_연결관토공" xfId="14695"/>
    <cellStyle name="콤_4.부대공_5부대시설공_3.구내배관공" xfId="14696"/>
    <cellStyle name="콤_4.부대공_5부대시설공_3.포장공" xfId="14697"/>
    <cellStyle name="콤_4.부대공_5부대시설공_3.포장공_04-3.B-LINE" xfId="14698"/>
    <cellStyle name="콤_4.부대공_5부대시설공_3.포장공_04-3.B-LINE_2.0 토공(물치)" xfId="14699"/>
    <cellStyle name="콤_4.부대공_5부대시설공_3.포장공_04-3.B-LINE_2.0 토공(장산)" xfId="14700"/>
    <cellStyle name="콤_4.부대공_5부대시설공_3.포장공_04-3.B-LINE_4부대공" xfId="14701"/>
    <cellStyle name="콤_4.부대공_5부대시설공_3.포장공_04-3.B-LINE_연결관토공" xfId="14702"/>
    <cellStyle name="콤_4.부대공_5부대시설공_3.포장공_1.토공(C)" xfId="14703"/>
    <cellStyle name="콤_4.부대공_5부대시설공_3.포장공_1.토공(D)" xfId="14704"/>
    <cellStyle name="콤_4.부대공_5부대시설공_3.포장공_2.0 토공(물치)" xfId="14705"/>
    <cellStyle name="콤_4.부대공_5부대시설공_3.포장공_2.0 토공(장산)" xfId="14706"/>
    <cellStyle name="콤_4.부대공_5부대시설공_3.포장공_4.하수공" xfId="14707"/>
    <cellStyle name="콤_4.부대공_5부대시설공_3.포장공_4.하수공_04-3.B-LINE" xfId="14708"/>
    <cellStyle name="콤_4.부대공_5부대시설공_3.포장공_4.하수공_04-3.B-LINE_2.0 토공(물치)" xfId="14709"/>
    <cellStyle name="콤_4.부대공_5부대시설공_3.포장공_4.하수공_04-3.B-LINE_2.0 토공(장산)" xfId="14710"/>
    <cellStyle name="콤_4.부대공_5부대시설공_3.포장공_4.하수공_04-3.B-LINE_4부대공" xfId="14711"/>
    <cellStyle name="콤_4.부대공_5부대시설공_3.포장공_4.하수공_04-3.B-LINE_연결관토공" xfId="14712"/>
    <cellStyle name="콤_4.부대공_5부대시설공_3.포장공_4.하수공_1.토공(C)" xfId="14713"/>
    <cellStyle name="콤_4.부대공_5부대시설공_3.포장공_4.하수공_1.토공(D)" xfId="14714"/>
    <cellStyle name="콤_4.부대공_5부대시설공_3.포장공_4.하수공_2.0 토공(물치)" xfId="14715"/>
    <cellStyle name="콤_4.부대공_5부대시설공_3.포장공_4.하수공_2.0 토공(장산)" xfId="14716"/>
    <cellStyle name="콤_4.부대공_5부대시설공_3.포장공_4.하수공_4부대공" xfId="14717"/>
    <cellStyle name="콤_4.부대공_5부대시설공_3.포장공_4.하수공_연결관토공" xfId="14718"/>
    <cellStyle name="콤_4.부대공_5부대시설공_3.포장공_4부대공" xfId="14719"/>
    <cellStyle name="콤_4.부대공_5부대시설공_3.포장공_연결관토공" xfId="14720"/>
    <cellStyle name="콤_4.부대공_5부대시설공_4. 오존접촉지" xfId="14721"/>
    <cellStyle name="콤_4.부대공_5부대시설공_4. 오존접촉지_4.0 구조물공" xfId="14722"/>
    <cellStyle name="콤_4.부대공_5부대시설공_4. 오존접촉지_4.0 구조물공(갈천)" xfId="14723"/>
    <cellStyle name="콤_4.부대공_5부대시설공_4. 오존접촉지_q" xfId="14724"/>
    <cellStyle name="콤_4.부대공_5부대시설공_4. 오존접촉지_구조물공" xfId="14725"/>
    <cellStyle name="콤_4.부대공_5부대시설공_4. 오존접촉지_구체 (version 2-1)-모" xfId="14726"/>
    <cellStyle name="콤_4.부대공_5부대시설공_4. 오존접촉지_구체 (version 2-1)-모_4.0 구조물공" xfId="14727"/>
    <cellStyle name="콤_4.부대공_5부대시설공_4. 오존접촉지_구체 (version 2-1)-모_4.0 구조물공(갈천)" xfId="14728"/>
    <cellStyle name="콤_4.부대공_5부대시설공_4. 오존접촉지_구체 (version 2-1)-모_q" xfId="14729"/>
    <cellStyle name="콤_4.부대공_5부대시설공_4. 오존접촉지_구체 (version 2-1)-모_구조물공" xfId="14730"/>
    <cellStyle name="콤_4.부대공_5부대시설공_4. 오존접촉지_구체 (version 2-1)-모_밸브실" xfId="14731"/>
    <cellStyle name="콤_4.부대공_5부대시설공_4. 오존접촉지_밸브실" xfId="14732"/>
    <cellStyle name="콤_4.부대공_5부대시설공_4.0 구조물공" xfId="14733"/>
    <cellStyle name="콤_4.부대공_5부대시설공_4.0 구조물공(갈천)" xfId="14734"/>
    <cellStyle name="콤_4.부대공_5부대시설공_4.0_부대공" xfId="14735"/>
    <cellStyle name="콤_4.부대공_5부대시설공_4부대공" xfId="14736"/>
    <cellStyle name="콤_4.부대공_5부대시설공_A2구조물공" xfId="14737"/>
    <cellStyle name="콤_4.부대공_5부대시설공_A-LINE 구조물공" xfId="14738"/>
    <cellStyle name="콤_4.부대공_5부대시설공_BⅠ.토공" xfId="14739"/>
    <cellStyle name="콤_4.부대공_5부대시설공_q" xfId="14740"/>
    <cellStyle name="콤_4.부대공_5부대시설공_계화관로토공" xfId="14741"/>
    <cellStyle name="콤_4.부대공_5부대시설공_관로토공" xfId="14742"/>
    <cellStyle name="콤_4.부대공_5부대시설공_관로토공(생극)-0624" xfId="14743"/>
    <cellStyle name="콤_4.부대공_5부대시설공_구조물공" xfId="14744"/>
    <cellStyle name="콤_4.부대공_5부대시설공_구체 (version 1)" xfId="14745"/>
    <cellStyle name="콤_4.부대공_5부대시설공_구체 (version 1)_4.0 구조물공" xfId="14746"/>
    <cellStyle name="콤_4.부대공_5부대시설공_구체 (version 1)_4.0 구조물공(갈천)" xfId="14747"/>
    <cellStyle name="콤_4.부대공_5부대시설공_구체 (version 1)_q" xfId="14748"/>
    <cellStyle name="콤_4.부대공_5부대시설공_구체 (version 1)_구조물공" xfId="14749"/>
    <cellStyle name="콤_4.부대공_5부대시설공_구체 (version 1)_구체 (version 1)" xfId="14750"/>
    <cellStyle name="콤_4.부대공_5부대시설공_구체 (version 1)_구체 (version 1)_4.0 구조물공" xfId="14751"/>
    <cellStyle name="콤_4.부대공_5부대시설공_구체 (version 1)_구체 (version 1)_4.0 구조물공(갈천)" xfId="14752"/>
    <cellStyle name="콤_4.부대공_5부대시설공_구체 (version 1)_구체 (version 1)_q" xfId="14753"/>
    <cellStyle name="콤_4.부대공_5부대시설공_구체 (version 1)_구체 (version 1)_구조물공" xfId="14754"/>
    <cellStyle name="콤_4.부대공_5부대시설공_구체 (version 1)_구체 (version 1)_구체이형관중량산출3" xfId="14755"/>
    <cellStyle name="콤_4.부대공_5부대시설공_구체 (version 1)_구체 (version 1)_구체이형관중량산출3_4.0 구조물공" xfId="14756"/>
    <cellStyle name="콤_4.부대공_5부대시설공_구체 (version 1)_구체 (version 1)_구체이형관중량산출3_4.0 구조물공(갈천)" xfId="14757"/>
    <cellStyle name="콤_4.부대공_5부대시설공_구체 (version 1)_구체 (version 1)_구체이형관중량산출3_q" xfId="14758"/>
    <cellStyle name="콤_4.부대공_5부대시설공_구체 (version 1)_구체 (version 1)_구체이형관중량산출3_구조물공" xfId="14759"/>
    <cellStyle name="콤_4.부대공_5부대시설공_구체 (version 1)_구체 (version 1)_구체이형관중량산출3_밸브실" xfId="14760"/>
    <cellStyle name="콤_4.부대공_5부대시설공_구체 (version 1)_구체 (version 1)_밸브실" xfId="14761"/>
    <cellStyle name="콤_4.부대공_5부대시설공_구체 (version 1)_구체 (version 2-1)-모" xfId="14762"/>
    <cellStyle name="콤_4.부대공_5부대시설공_구체 (version 1)_구체 (version 2-1)-모_4.0 구조물공" xfId="14763"/>
    <cellStyle name="콤_4.부대공_5부대시설공_구체 (version 1)_구체 (version 2-1)-모_4.0 구조물공(갈천)" xfId="14764"/>
    <cellStyle name="콤_4.부대공_5부대시설공_구체 (version 1)_구체 (version 2-1)-모_q" xfId="14765"/>
    <cellStyle name="콤_4.부대공_5부대시설공_구체 (version 1)_구체 (version 2-1)-모_구조물공" xfId="14766"/>
    <cellStyle name="콤_4.부대공_5부대시설공_구체 (version 1)_구체 (version 2-1)-모_밸브실" xfId="14767"/>
    <cellStyle name="콤_4.부대공_5부대시설공_구체 (version 1)_밸브실" xfId="14768"/>
    <cellStyle name="콤_4.부대공_5부대시설공_구체이형관중량산출3" xfId="14769"/>
    <cellStyle name="콤_4.부대공_5부대시설공_구체이형관중량산출3_4.0 구조물공" xfId="14770"/>
    <cellStyle name="콤_4.부대공_5부대시설공_구체이형관중량산출3_4.0 구조물공(갈천)" xfId="14771"/>
    <cellStyle name="콤_4.부대공_5부대시설공_구체이형관중량산출3_q" xfId="14772"/>
    <cellStyle name="콤_4.부대공_5부대시설공_구체이형관중량산출3_구조물공" xfId="14773"/>
    <cellStyle name="콤_4.부대공_5부대시설공_구체이형관중량산출3_밸브실" xfId="14774"/>
    <cellStyle name="콤_4.부대공_5부대시설공_돌망태수량" xfId="14775"/>
    <cellStyle name="콤_4.부대공_5부대시설공_드레인 관로 토공" xfId="14776"/>
    <cellStyle name="콤_4.부대공_5부대시설공_밸브실" xfId="14777"/>
    <cellStyle name="콤_4.부대공_5부대시설공_연결관토공" xfId="14778"/>
    <cellStyle name="콤_4.부대공_5부대시설공_하수처리시설(황간)" xfId="14779"/>
    <cellStyle name="콤_4.부대공_A2구조물공" xfId="14780"/>
    <cellStyle name="콤_4.부대공_A-LINE 구조물공" xfId="14781"/>
    <cellStyle name="콤_4.부대공_BⅠ.토공" xfId="14782"/>
    <cellStyle name="콤_4.부대공_q" xfId="14783"/>
    <cellStyle name="콤_4.부대공_계화관로토공" xfId="14784"/>
    <cellStyle name="콤_4.부대공_관로토공" xfId="14785"/>
    <cellStyle name="콤_4.부대공_관로토공(생극)-0624" xfId="14786"/>
    <cellStyle name="콤_4.부대공_구조물공" xfId="14787"/>
    <cellStyle name="콤_4.부대공_구체 (version 1)" xfId="14788"/>
    <cellStyle name="콤_4.부대공_구체 (version 1)_4.0 구조물공" xfId="14789"/>
    <cellStyle name="콤_4.부대공_구체 (version 1)_4.0 구조물공(갈천)" xfId="14790"/>
    <cellStyle name="콤_4.부대공_구체 (version 1)_q" xfId="14791"/>
    <cellStyle name="콤_4.부대공_구체 (version 1)_구조물공" xfId="14792"/>
    <cellStyle name="콤_4.부대공_구체 (version 1)_구체 (version 1)" xfId="14793"/>
    <cellStyle name="콤_4.부대공_구체 (version 1)_구체 (version 1)_4.0 구조물공" xfId="14794"/>
    <cellStyle name="콤_4.부대공_구체 (version 1)_구체 (version 1)_4.0 구조물공(갈천)" xfId="14795"/>
    <cellStyle name="콤_4.부대공_구체 (version 1)_구체 (version 1)_q" xfId="14796"/>
    <cellStyle name="콤_4.부대공_구체 (version 1)_구체 (version 1)_구조물공" xfId="14797"/>
    <cellStyle name="콤_4.부대공_구체 (version 1)_구체 (version 1)_구체이형관중량산출3" xfId="14798"/>
    <cellStyle name="콤_4.부대공_구체 (version 1)_구체 (version 1)_구체이형관중량산출3_4.0 구조물공" xfId="14799"/>
    <cellStyle name="콤_4.부대공_구체 (version 1)_구체 (version 1)_구체이형관중량산출3_4.0 구조물공(갈천)" xfId="14800"/>
    <cellStyle name="콤_4.부대공_구체 (version 1)_구체 (version 1)_구체이형관중량산출3_q" xfId="14801"/>
    <cellStyle name="콤_4.부대공_구체 (version 1)_구체 (version 1)_구체이형관중량산출3_구조물공" xfId="14802"/>
    <cellStyle name="콤_4.부대공_구체 (version 1)_구체 (version 1)_구체이형관중량산출3_밸브실" xfId="14803"/>
    <cellStyle name="콤_4.부대공_구체 (version 1)_구체 (version 1)_밸브실" xfId="14804"/>
    <cellStyle name="콤_4.부대공_구체 (version 1)_구체 (version 2-1)-모" xfId="14805"/>
    <cellStyle name="콤_4.부대공_구체 (version 1)_구체 (version 2-1)-모_4.0 구조물공" xfId="14806"/>
    <cellStyle name="콤_4.부대공_구체 (version 1)_구체 (version 2-1)-모_4.0 구조물공(갈천)" xfId="14807"/>
    <cellStyle name="콤_4.부대공_구체 (version 1)_구체 (version 2-1)-모_q" xfId="14808"/>
    <cellStyle name="콤_4.부대공_구체 (version 1)_구체 (version 2-1)-모_구조물공" xfId="14809"/>
    <cellStyle name="콤_4.부대공_구체 (version 1)_구체 (version 2-1)-모_밸브실" xfId="14810"/>
    <cellStyle name="콤_4.부대공_구체 (version 1)_밸브실" xfId="14811"/>
    <cellStyle name="콤_4.부대공_구체이형관중량산출3" xfId="14812"/>
    <cellStyle name="콤_4.부대공_구체이형관중량산출3_4.0 구조물공" xfId="14813"/>
    <cellStyle name="콤_4.부대공_구체이형관중량산출3_4.0 구조물공(갈천)" xfId="14814"/>
    <cellStyle name="콤_4.부대공_구체이형관중량산출3_q" xfId="14815"/>
    <cellStyle name="콤_4.부대공_구체이형관중량산출3_구조물공" xfId="14816"/>
    <cellStyle name="콤_4.부대공_구체이형관중량산출3_밸브실" xfId="14817"/>
    <cellStyle name="콤_4.부대공_돌망태수량" xfId="14818"/>
    <cellStyle name="콤_4.부대공_드레인 관로 토공" xfId="14819"/>
    <cellStyle name="콤_4.부대공_밸브실" xfId="14820"/>
    <cellStyle name="콤_4.부대공_연결관토공" xfId="14821"/>
    <cellStyle name="콤_4.부대공_하수처리시설(황간)" xfId="14822"/>
    <cellStyle name="콤_4배관공" xfId="14823"/>
    <cellStyle name="콤_4배관공_0.주요자재및 총괄집계표" xfId="14824"/>
    <cellStyle name="콤_4배관공_0.주요자재및 총괄집계표5" xfId="14825"/>
    <cellStyle name="콤_4배관공_04-3.B-LINE" xfId="14826"/>
    <cellStyle name="콤_4배관공_04-3.B-LINE_2.0 토공(물치)" xfId="14827"/>
    <cellStyle name="콤_4배관공_04-3.B-LINE_2.0 토공(장산)" xfId="14828"/>
    <cellStyle name="콤_4배관공_04-3.B-LINE_4부대공" xfId="14829"/>
    <cellStyle name="콤_4배관공_04-3.B-LINE_연결관토공" xfId="14830"/>
    <cellStyle name="콤_4배관공_05.구내배관토공" xfId="14831"/>
    <cellStyle name="콤_4배관공_1.관로토공 " xfId="14832"/>
    <cellStyle name="콤_4배관공_1.관로토공  2" xfId="14833"/>
    <cellStyle name="콤_4배관공_1.관로토공 _4.포장공(전체)" xfId="14834"/>
    <cellStyle name="콤_4배관공_1.관로토공 _dt1" xfId="14835"/>
    <cellStyle name="콤_4배관공_1.관로토공 _포장수량산출" xfId="14836"/>
    <cellStyle name="콤_4배관공_1.착수정(0416)" xfId="14837"/>
    <cellStyle name="콤_4배관공_1.착수정(0416)_4.0 구조물공" xfId="14838"/>
    <cellStyle name="콤_4배관공_1.착수정(0416)_4.0 구조물공(갈천)" xfId="14839"/>
    <cellStyle name="콤_4배관공_1.착수정(0416)_q" xfId="14840"/>
    <cellStyle name="콤_4배관공_1.착수정(0416)_구조물공" xfId="14841"/>
    <cellStyle name="콤_4배관공_1.착수정(0416)_밸브실" xfId="14842"/>
    <cellStyle name="콤_4배관공_1.착수정(0419)" xfId="14843"/>
    <cellStyle name="콤_4배관공_1.처리장토공(0705)" xfId="14844"/>
    <cellStyle name="콤_4배관공_1.토공" xfId="14845"/>
    <cellStyle name="콤_4배관공_1.토공(0724)" xfId="14846"/>
    <cellStyle name="콤_4배관공_1.토공(C)" xfId="14847"/>
    <cellStyle name="콤_4배관공_1.토공(D)" xfId="14848"/>
    <cellStyle name="콤_4배관공_2.0 오수구조물공(실옥)" xfId="14849"/>
    <cellStyle name="콤_4배관공_2.0 오수구조물공(실옥)_하수처리시설(황간)" xfId="14850"/>
    <cellStyle name="콤_4배관공_2.0 토공(물치)" xfId="14851"/>
    <cellStyle name="콤_4배관공_2.0 토공(장산)" xfId="14852"/>
    <cellStyle name="콤_4배관공_2.1호원형맨홀토공" xfId="14853"/>
    <cellStyle name="콤_4배관공_2.토공" xfId="14854"/>
    <cellStyle name="콤_4배관공_2.토공_04-3.B-LINE" xfId="14855"/>
    <cellStyle name="콤_4배관공_2.토공_04-3.B-LINE_2.0 토공(물치)" xfId="14856"/>
    <cellStyle name="콤_4배관공_2.토공_04-3.B-LINE_2.0 토공(장산)" xfId="14857"/>
    <cellStyle name="콤_4배관공_2.토공_04-3.B-LINE_4부대공" xfId="14858"/>
    <cellStyle name="콤_4배관공_2.토공_04-3.B-LINE_연결관토공" xfId="14859"/>
    <cellStyle name="콤_4배관공_2.토공_1.토공(C)" xfId="14860"/>
    <cellStyle name="콤_4배관공_2.토공_1.토공(D)" xfId="14861"/>
    <cellStyle name="콤_4배관공_2.토공_2.0 토공(물치)" xfId="14862"/>
    <cellStyle name="콤_4배관공_2.토공_2.0 토공(장산)" xfId="14863"/>
    <cellStyle name="콤_4배관공_2.토공_4.하수공" xfId="14864"/>
    <cellStyle name="콤_4배관공_2.토공_4.하수공_04-3.B-LINE" xfId="14865"/>
    <cellStyle name="콤_4배관공_2.토공_4.하수공_04-3.B-LINE_2.0 토공(물치)" xfId="14866"/>
    <cellStyle name="콤_4배관공_2.토공_4.하수공_04-3.B-LINE_2.0 토공(장산)" xfId="14867"/>
    <cellStyle name="콤_4배관공_2.토공_4.하수공_04-3.B-LINE_4부대공" xfId="14868"/>
    <cellStyle name="콤_4배관공_2.토공_4.하수공_04-3.B-LINE_연결관토공" xfId="14869"/>
    <cellStyle name="콤_4배관공_2.토공_4.하수공_1.토공(C)" xfId="14870"/>
    <cellStyle name="콤_4배관공_2.토공_4.하수공_1.토공(D)" xfId="14871"/>
    <cellStyle name="콤_4배관공_2.토공_4.하수공_2.0 토공(물치)" xfId="14872"/>
    <cellStyle name="콤_4배관공_2.토공_4.하수공_2.0 토공(장산)" xfId="14873"/>
    <cellStyle name="콤_4배관공_2.토공_4.하수공_4부대공" xfId="14874"/>
    <cellStyle name="콤_4배관공_2.토공_4.하수공_연결관토공" xfId="14875"/>
    <cellStyle name="콤_4배관공_2.토공_4부대공" xfId="14876"/>
    <cellStyle name="콤_4배관공_2.토공_연결관토공" xfId="14877"/>
    <cellStyle name="콤_4배관공_3.구내배관공" xfId="14878"/>
    <cellStyle name="콤_4배관공_3.포장공" xfId="14879"/>
    <cellStyle name="콤_4배관공_3.포장공_04-3.B-LINE" xfId="14880"/>
    <cellStyle name="콤_4배관공_3.포장공_04-3.B-LINE_2.0 토공(물치)" xfId="14881"/>
    <cellStyle name="콤_4배관공_3.포장공_04-3.B-LINE_2.0 토공(장산)" xfId="14882"/>
    <cellStyle name="콤_4배관공_3.포장공_04-3.B-LINE_4부대공" xfId="14883"/>
    <cellStyle name="콤_4배관공_3.포장공_04-3.B-LINE_연결관토공" xfId="14884"/>
    <cellStyle name="콤_4배관공_3.포장공_1.토공(C)" xfId="14885"/>
    <cellStyle name="콤_4배관공_3.포장공_1.토공(D)" xfId="14886"/>
    <cellStyle name="콤_4배관공_3.포장공_2.0 토공(물치)" xfId="14887"/>
    <cellStyle name="콤_4배관공_3.포장공_2.0 토공(장산)" xfId="14888"/>
    <cellStyle name="콤_4배관공_3.포장공_4.하수공" xfId="14889"/>
    <cellStyle name="콤_4배관공_3.포장공_4.하수공_04-3.B-LINE" xfId="14890"/>
    <cellStyle name="콤_4배관공_3.포장공_4.하수공_04-3.B-LINE_2.0 토공(물치)" xfId="14891"/>
    <cellStyle name="콤_4배관공_3.포장공_4.하수공_04-3.B-LINE_2.0 토공(장산)" xfId="14892"/>
    <cellStyle name="콤_4배관공_3.포장공_4.하수공_04-3.B-LINE_4부대공" xfId="14893"/>
    <cellStyle name="콤_4배관공_3.포장공_4.하수공_04-3.B-LINE_연결관토공" xfId="14894"/>
    <cellStyle name="콤_4배관공_3.포장공_4.하수공_1.토공(C)" xfId="14895"/>
    <cellStyle name="콤_4배관공_3.포장공_4.하수공_1.토공(D)" xfId="14896"/>
    <cellStyle name="콤_4배관공_3.포장공_4.하수공_2.0 토공(물치)" xfId="14897"/>
    <cellStyle name="콤_4배관공_3.포장공_4.하수공_2.0 토공(장산)" xfId="14898"/>
    <cellStyle name="콤_4배관공_3.포장공_4.하수공_4부대공" xfId="14899"/>
    <cellStyle name="콤_4배관공_3.포장공_4.하수공_연결관토공" xfId="14900"/>
    <cellStyle name="콤_4배관공_3.포장공_4부대공" xfId="14901"/>
    <cellStyle name="콤_4배관공_3.포장공_연결관토공" xfId="14902"/>
    <cellStyle name="콤_4배관공_4. 오존접촉지" xfId="14903"/>
    <cellStyle name="콤_4배관공_4. 오존접촉지_4.0 구조물공" xfId="14904"/>
    <cellStyle name="콤_4배관공_4. 오존접촉지_4.0 구조물공(갈천)" xfId="14905"/>
    <cellStyle name="콤_4배관공_4. 오존접촉지_q" xfId="14906"/>
    <cellStyle name="콤_4배관공_4. 오존접촉지_구조물공" xfId="14907"/>
    <cellStyle name="콤_4배관공_4. 오존접촉지_구체 (version 2-1)-모" xfId="14908"/>
    <cellStyle name="콤_4배관공_4. 오존접촉지_구체 (version 2-1)-모_4.0 구조물공" xfId="14909"/>
    <cellStyle name="콤_4배관공_4. 오존접촉지_구체 (version 2-1)-모_4.0 구조물공(갈천)" xfId="14910"/>
    <cellStyle name="콤_4배관공_4. 오존접촉지_구체 (version 2-1)-모_q" xfId="14911"/>
    <cellStyle name="콤_4배관공_4. 오존접촉지_구체 (version 2-1)-모_구조물공" xfId="14912"/>
    <cellStyle name="콤_4배관공_4. 오존접촉지_구체 (version 2-1)-모_밸브실" xfId="14913"/>
    <cellStyle name="콤_4배관공_4. 오존접촉지_밸브실" xfId="14914"/>
    <cellStyle name="콤_4배관공_4.0 구조물공" xfId="14915"/>
    <cellStyle name="콤_4배관공_4.0 구조물공(갈천)" xfId="14916"/>
    <cellStyle name="콤_4배관공_4.0_부대공" xfId="14917"/>
    <cellStyle name="콤_4배관공_4부대공" xfId="14918"/>
    <cellStyle name="콤_4배관공_A2구조물공" xfId="14919"/>
    <cellStyle name="콤_4배관공_A-LINE 구조물공" xfId="14920"/>
    <cellStyle name="콤_4배관공_BⅠ.토공" xfId="14921"/>
    <cellStyle name="콤_4배관공_q" xfId="14922"/>
    <cellStyle name="콤_4배관공_계화관로토공" xfId="14923"/>
    <cellStyle name="콤_4배관공_관로토공" xfId="14924"/>
    <cellStyle name="콤_4배관공_관로토공(생극)-0624" xfId="14925"/>
    <cellStyle name="콤_4배관공_구조물공" xfId="14926"/>
    <cellStyle name="콤_4배관공_구체 (version 1)" xfId="14927"/>
    <cellStyle name="콤_4배관공_구체 (version 1)_4.0 구조물공" xfId="14928"/>
    <cellStyle name="콤_4배관공_구체 (version 1)_4.0 구조물공(갈천)" xfId="14929"/>
    <cellStyle name="콤_4배관공_구체 (version 1)_q" xfId="14930"/>
    <cellStyle name="콤_4배관공_구체 (version 1)_구조물공" xfId="14931"/>
    <cellStyle name="콤_4배관공_구체 (version 1)_구체 (version 1)" xfId="14932"/>
    <cellStyle name="콤_4배관공_구체 (version 1)_구체 (version 1)_4.0 구조물공" xfId="14933"/>
    <cellStyle name="콤_4배관공_구체 (version 1)_구체 (version 1)_4.0 구조물공(갈천)" xfId="14934"/>
    <cellStyle name="콤_4배관공_구체 (version 1)_구체 (version 1)_q" xfId="14935"/>
    <cellStyle name="콤_4배관공_구체 (version 1)_구체 (version 1)_구조물공" xfId="14936"/>
    <cellStyle name="콤_4배관공_구체 (version 1)_구체 (version 1)_구체이형관중량산출3" xfId="14937"/>
    <cellStyle name="콤_4배관공_구체 (version 1)_구체 (version 1)_구체이형관중량산출3_4.0 구조물공" xfId="14938"/>
    <cellStyle name="콤_4배관공_구체 (version 1)_구체 (version 1)_구체이형관중량산출3_4.0 구조물공(갈천)" xfId="14939"/>
    <cellStyle name="콤_4배관공_구체 (version 1)_구체 (version 1)_구체이형관중량산출3_q" xfId="14940"/>
    <cellStyle name="콤_4배관공_구체 (version 1)_구체 (version 1)_구체이형관중량산출3_구조물공" xfId="14941"/>
    <cellStyle name="콤_4배관공_구체 (version 1)_구체 (version 1)_구체이형관중량산출3_밸브실" xfId="14942"/>
    <cellStyle name="콤_4배관공_구체 (version 1)_구체 (version 1)_밸브실" xfId="14943"/>
    <cellStyle name="콤_4배관공_구체 (version 1)_구체 (version 2-1)-모" xfId="14944"/>
    <cellStyle name="콤_4배관공_구체 (version 1)_구체 (version 2-1)-모_4.0 구조물공" xfId="14945"/>
    <cellStyle name="콤_4배관공_구체 (version 1)_구체 (version 2-1)-모_4.0 구조물공(갈천)" xfId="14946"/>
    <cellStyle name="콤_4배관공_구체 (version 1)_구체 (version 2-1)-모_q" xfId="14947"/>
    <cellStyle name="콤_4배관공_구체 (version 1)_구체 (version 2-1)-모_구조물공" xfId="14948"/>
    <cellStyle name="콤_4배관공_구체 (version 1)_구체 (version 2-1)-모_밸브실" xfId="14949"/>
    <cellStyle name="콤_4배관공_구체 (version 1)_밸브실" xfId="14950"/>
    <cellStyle name="콤_4배관공_구체이형관중량산출3" xfId="14951"/>
    <cellStyle name="콤_4배관공_구체이형관중량산출3_4.0 구조물공" xfId="14952"/>
    <cellStyle name="콤_4배관공_구체이형관중량산출3_4.0 구조물공(갈천)" xfId="14953"/>
    <cellStyle name="콤_4배관공_구체이형관중량산출3_q" xfId="14954"/>
    <cellStyle name="콤_4배관공_구체이형관중량산출3_구조물공" xfId="14955"/>
    <cellStyle name="콤_4배관공_구체이형관중량산출3_밸브실" xfId="14956"/>
    <cellStyle name="콤_4배관공_돌망태수량" xfId="14957"/>
    <cellStyle name="콤_4배관공_드레인 관로 토공" xfId="14958"/>
    <cellStyle name="콤_4배관공_밸브실" xfId="14959"/>
    <cellStyle name="콤_4배관공_연결관토공" xfId="14960"/>
    <cellStyle name="콤_4배관공_하수처리시설(황간)" xfId="14961"/>
    <cellStyle name="콤_4부대공" xfId="14962"/>
    <cellStyle name="콤_5부대시설공" xfId="14963"/>
    <cellStyle name="콤_5부대시설공_0.주요자재및 총괄집계표" xfId="14964"/>
    <cellStyle name="콤_5부대시설공_0.주요자재및 총괄집계표5" xfId="14965"/>
    <cellStyle name="콤_5부대시설공_04-3.B-LINE" xfId="14966"/>
    <cellStyle name="콤_5부대시설공_04-3.B-LINE_2.0 토공(물치)" xfId="14967"/>
    <cellStyle name="콤_5부대시설공_04-3.B-LINE_2.0 토공(장산)" xfId="14968"/>
    <cellStyle name="콤_5부대시설공_04-3.B-LINE_4부대공" xfId="14969"/>
    <cellStyle name="콤_5부대시설공_04-3.B-LINE_연결관토공" xfId="14970"/>
    <cellStyle name="콤_5부대시설공_05.구내배관토공" xfId="14971"/>
    <cellStyle name="콤_5부대시설공_1.관로토공 " xfId="14972"/>
    <cellStyle name="콤_5부대시설공_1.관로토공  2" xfId="14973"/>
    <cellStyle name="콤_5부대시설공_1.관로토공 _4.포장공(전체)" xfId="14974"/>
    <cellStyle name="콤_5부대시설공_1.관로토공 _dt1" xfId="14975"/>
    <cellStyle name="콤_5부대시설공_1.관로토공 _포장수량산출" xfId="14976"/>
    <cellStyle name="콤_5부대시설공_1.착수정(0416)" xfId="14977"/>
    <cellStyle name="콤_5부대시설공_1.착수정(0416)_4.0 구조물공" xfId="14978"/>
    <cellStyle name="콤_5부대시설공_1.착수정(0416)_4.0 구조물공(갈천)" xfId="14979"/>
    <cellStyle name="콤_5부대시설공_1.착수정(0416)_q" xfId="14980"/>
    <cellStyle name="콤_5부대시설공_1.착수정(0416)_구조물공" xfId="14981"/>
    <cellStyle name="콤_5부대시설공_1.착수정(0416)_밸브실" xfId="14982"/>
    <cellStyle name="콤_5부대시설공_1.착수정(0419)" xfId="14983"/>
    <cellStyle name="콤_5부대시설공_1.처리장토공(0705)" xfId="14984"/>
    <cellStyle name="콤_5부대시설공_1.토공" xfId="14985"/>
    <cellStyle name="콤_5부대시설공_1.토공(0724)" xfId="14986"/>
    <cellStyle name="콤_5부대시설공_1.토공(C)" xfId="14987"/>
    <cellStyle name="콤_5부대시설공_1.토공(D)" xfId="14988"/>
    <cellStyle name="콤_5부대시설공_2.0 오수구조물공(실옥)" xfId="14989"/>
    <cellStyle name="콤_5부대시설공_2.0 오수구조물공(실옥)_하수처리시설(황간)" xfId="14990"/>
    <cellStyle name="콤_5부대시설공_2.0 토공(물치)" xfId="14991"/>
    <cellStyle name="콤_5부대시설공_2.0 토공(장산)" xfId="14992"/>
    <cellStyle name="콤_5부대시설공_2.1호원형맨홀토공" xfId="14993"/>
    <cellStyle name="콤_5부대시설공_2.토공" xfId="14994"/>
    <cellStyle name="콤_5부대시설공_2.토공_04-3.B-LINE" xfId="14995"/>
    <cellStyle name="콤_5부대시설공_2.토공_04-3.B-LINE_2.0 토공(물치)" xfId="14996"/>
    <cellStyle name="콤_5부대시설공_2.토공_04-3.B-LINE_2.0 토공(장산)" xfId="14997"/>
    <cellStyle name="콤_5부대시설공_2.토공_04-3.B-LINE_4부대공" xfId="14998"/>
    <cellStyle name="콤_5부대시설공_2.토공_04-3.B-LINE_연결관토공" xfId="14999"/>
    <cellStyle name="콤_5부대시설공_2.토공_1.토공(C)" xfId="15000"/>
    <cellStyle name="콤_5부대시설공_2.토공_1.토공(D)" xfId="15001"/>
    <cellStyle name="콤_5부대시설공_2.토공_2.0 토공(물치)" xfId="15002"/>
    <cellStyle name="콤_5부대시설공_2.토공_2.0 토공(장산)" xfId="15003"/>
    <cellStyle name="콤_5부대시설공_2.토공_4.하수공" xfId="15004"/>
    <cellStyle name="콤_5부대시설공_2.토공_4.하수공_04-3.B-LINE" xfId="15005"/>
    <cellStyle name="콤_5부대시설공_2.토공_4.하수공_04-3.B-LINE_2.0 토공(물치)" xfId="15006"/>
    <cellStyle name="콤_5부대시설공_2.토공_4.하수공_04-3.B-LINE_2.0 토공(장산)" xfId="15007"/>
    <cellStyle name="콤_5부대시설공_2.토공_4.하수공_04-3.B-LINE_4부대공" xfId="15008"/>
    <cellStyle name="콤_5부대시설공_2.토공_4.하수공_04-3.B-LINE_연결관토공" xfId="15009"/>
    <cellStyle name="콤_5부대시설공_2.토공_4.하수공_1.토공(C)" xfId="15010"/>
    <cellStyle name="콤_5부대시설공_2.토공_4.하수공_1.토공(D)" xfId="15011"/>
    <cellStyle name="콤_5부대시설공_2.토공_4.하수공_2.0 토공(물치)" xfId="15012"/>
    <cellStyle name="콤_5부대시설공_2.토공_4.하수공_2.0 토공(장산)" xfId="15013"/>
    <cellStyle name="콤_5부대시설공_2.토공_4.하수공_4부대공" xfId="15014"/>
    <cellStyle name="콤_5부대시설공_2.토공_4.하수공_연결관토공" xfId="15015"/>
    <cellStyle name="콤_5부대시설공_2.토공_4부대공" xfId="15016"/>
    <cellStyle name="콤_5부대시설공_2.토공_연결관토공" xfId="15017"/>
    <cellStyle name="콤_5부대시설공_3.구내배관공" xfId="15018"/>
    <cellStyle name="콤_5부대시설공_3.포장공" xfId="15019"/>
    <cellStyle name="콤_5부대시설공_3.포장공_04-3.B-LINE" xfId="15020"/>
    <cellStyle name="콤_5부대시설공_3.포장공_04-3.B-LINE_2.0 토공(물치)" xfId="15021"/>
    <cellStyle name="콤_5부대시설공_3.포장공_04-3.B-LINE_2.0 토공(장산)" xfId="15022"/>
    <cellStyle name="콤_5부대시설공_3.포장공_04-3.B-LINE_4부대공" xfId="15023"/>
    <cellStyle name="콤_5부대시설공_3.포장공_04-3.B-LINE_연결관토공" xfId="15024"/>
    <cellStyle name="콤_5부대시설공_3.포장공_1.토공(C)" xfId="15025"/>
    <cellStyle name="콤_5부대시설공_3.포장공_1.토공(D)" xfId="15026"/>
    <cellStyle name="콤_5부대시설공_3.포장공_2.0 토공(물치)" xfId="15027"/>
    <cellStyle name="콤_5부대시설공_3.포장공_2.0 토공(장산)" xfId="15028"/>
    <cellStyle name="콤_5부대시설공_3.포장공_4.하수공" xfId="15029"/>
    <cellStyle name="콤_5부대시설공_3.포장공_4.하수공_04-3.B-LINE" xfId="15030"/>
    <cellStyle name="콤_5부대시설공_3.포장공_4.하수공_04-3.B-LINE_2.0 토공(물치)" xfId="15031"/>
    <cellStyle name="콤_5부대시설공_3.포장공_4.하수공_04-3.B-LINE_2.0 토공(장산)" xfId="15032"/>
    <cellStyle name="콤_5부대시설공_3.포장공_4.하수공_04-3.B-LINE_4부대공" xfId="15033"/>
    <cellStyle name="콤_5부대시설공_3.포장공_4.하수공_04-3.B-LINE_연결관토공" xfId="15034"/>
    <cellStyle name="콤_5부대시설공_3.포장공_4.하수공_1.토공(C)" xfId="15035"/>
    <cellStyle name="콤_5부대시설공_3.포장공_4.하수공_1.토공(D)" xfId="15036"/>
    <cellStyle name="콤_5부대시설공_3.포장공_4.하수공_2.0 토공(물치)" xfId="15037"/>
    <cellStyle name="콤_5부대시설공_3.포장공_4.하수공_2.0 토공(장산)" xfId="15038"/>
    <cellStyle name="콤_5부대시설공_3.포장공_4.하수공_4부대공" xfId="15039"/>
    <cellStyle name="콤_5부대시설공_3.포장공_4.하수공_연결관토공" xfId="15040"/>
    <cellStyle name="콤_5부대시설공_3.포장공_4부대공" xfId="15041"/>
    <cellStyle name="콤_5부대시설공_3.포장공_연결관토공" xfId="15042"/>
    <cellStyle name="콤_5부대시설공_4. 오존접촉지" xfId="15043"/>
    <cellStyle name="콤_5부대시설공_4. 오존접촉지_4.0 구조물공" xfId="15044"/>
    <cellStyle name="콤_5부대시설공_4. 오존접촉지_4.0 구조물공(갈천)" xfId="15045"/>
    <cellStyle name="콤_5부대시설공_4. 오존접촉지_q" xfId="15046"/>
    <cellStyle name="콤_5부대시설공_4. 오존접촉지_구조물공" xfId="15047"/>
    <cellStyle name="콤_5부대시설공_4. 오존접촉지_구체 (version 2-1)-모" xfId="15048"/>
    <cellStyle name="콤_5부대시설공_4. 오존접촉지_구체 (version 2-1)-모_4.0 구조물공" xfId="15049"/>
    <cellStyle name="콤_5부대시설공_4. 오존접촉지_구체 (version 2-1)-모_4.0 구조물공(갈천)" xfId="15050"/>
    <cellStyle name="콤_5부대시설공_4. 오존접촉지_구체 (version 2-1)-모_q" xfId="15051"/>
    <cellStyle name="콤_5부대시설공_4. 오존접촉지_구체 (version 2-1)-모_구조물공" xfId="15052"/>
    <cellStyle name="콤_5부대시설공_4. 오존접촉지_구체 (version 2-1)-모_밸브실" xfId="15053"/>
    <cellStyle name="콤_5부대시설공_4. 오존접촉지_밸브실" xfId="15054"/>
    <cellStyle name="콤_5부대시설공_4.0 구조물공" xfId="15055"/>
    <cellStyle name="콤_5부대시설공_4.0 구조물공(갈천)" xfId="15056"/>
    <cellStyle name="콤_5부대시설공_4.0_부대공" xfId="15057"/>
    <cellStyle name="콤_5부대시설공_4부대공" xfId="15058"/>
    <cellStyle name="콤_5부대시설공_A2구조물공" xfId="15059"/>
    <cellStyle name="콤_5부대시설공_A-LINE 구조물공" xfId="15060"/>
    <cellStyle name="콤_5부대시설공_BⅠ.토공" xfId="15061"/>
    <cellStyle name="콤_5부대시설공_q" xfId="15062"/>
    <cellStyle name="콤_5부대시설공_계화관로토공" xfId="15063"/>
    <cellStyle name="콤_5부대시설공_관로토공" xfId="15064"/>
    <cellStyle name="콤_5부대시설공_관로토공(생극)-0624" xfId="15065"/>
    <cellStyle name="콤_5부대시설공_구조물공" xfId="15066"/>
    <cellStyle name="콤_5부대시설공_구체 (version 1)" xfId="15067"/>
    <cellStyle name="콤_5부대시설공_구체 (version 1)_4.0 구조물공" xfId="15068"/>
    <cellStyle name="콤_5부대시설공_구체 (version 1)_4.0 구조물공(갈천)" xfId="15069"/>
    <cellStyle name="콤_5부대시설공_구체 (version 1)_q" xfId="15070"/>
    <cellStyle name="콤_5부대시설공_구체 (version 1)_구조물공" xfId="15071"/>
    <cellStyle name="콤_5부대시설공_구체 (version 1)_구체 (version 1)" xfId="15072"/>
    <cellStyle name="콤_5부대시설공_구체 (version 1)_구체 (version 1)_4.0 구조물공" xfId="15073"/>
    <cellStyle name="콤_5부대시설공_구체 (version 1)_구체 (version 1)_4.0 구조물공(갈천)" xfId="15074"/>
    <cellStyle name="콤_5부대시설공_구체 (version 1)_구체 (version 1)_q" xfId="15075"/>
    <cellStyle name="콤_5부대시설공_구체 (version 1)_구체 (version 1)_구조물공" xfId="15076"/>
    <cellStyle name="콤_5부대시설공_구체 (version 1)_구체 (version 1)_구체이형관중량산출3" xfId="15077"/>
    <cellStyle name="콤_5부대시설공_구체 (version 1)_구체 (version 1)_구체이형관중량산출3_4.0 구조물공" xfId="15078"/>
    <cellStyle name="콤_5부대시설공_구체 (version 1)_구체 (version 1)_구체이형관중량산출3_4.0 구조물공(갈천)" xfId="15079"/>
    <cellStyle name="콤_5부대시설공_구체 (version 1)_구체 (version 1)_구체이형관중량산출3_q" xfId="15080"/>
    <cellStyle name="콤_5부대시설공_구체 (version 1)_구체 (version 1)_구체이형관중량산출3_구조물공" xfId="15081"/>
    <cellStyle name="콤_5부대시설공_구체 (version 1)_구체 (version 1)_구체이형관중량산출3_밸브실" xfId="15082"/>
    <cellStyle name="콤_5부대시설공_구체 (version 1)_구체 (version 1)_밸브실" xfId="15083"/>
    <cellStyle name="콤_5부대시설공_구체 (version 1)_구체 (version 2-1)-모" xfId="15084"/>
    <cellStyle name="콤_5부대시설공_구체 (version 1)_구체 (version 2-1)-모_4.0 구조물공" xfId="15085"/>
    <cellStyle name="콤_5부대시설공_구체 (version 1)_구체 (version 2-1)-모_4.0 구조물공(갈천)" xfId="15086"/>
    <cellStyle name="콤_5부대시설공_구체 (version 1)_구체 (version 2-1)-모_q" xfId="15087"/>
    <cellStyle name="콤_5부대시설공_구체 (version 1)_구체 (version 2-1)-모_구조물공" xfId="15088"/>
    <cellStyle name="콤_5부대시설공_구체 (version 1)_구체 (version 2-1)-모_밸브실" xfId="15089"/>
    <cellStyle name="콤_5부대시설공_구체 (version 1)_밸브실" xfId="15090"/>
    <cellStyle name="콤_5부대시설공_구체이형관중량산출3" xfId="15091"/>
    <cellStyle name="콤_5부대시설공_구체이형관중량산출3_4.0 구조물공" xfId="15092"/>
    <cellStyle name="콤_5부대시설공_구체이형관중량산출3_4.0 구조물공(갈천)" xfId="15093"/>
    <cellStyle name="콤_5부대시설공_구체이형관중량산출3_q" xfId="15094"/>
    <cellStyle name="콤_5부대시설공_구체이형관중량산출3_구조물공" xfId="15095"/>
    <cellStyle name="콤_5부대시설공_구체이형관중량산출3_밸브실" xfId="15096"/>
    <cellStyle name="콤_5부대시설공_돌망태수량" xfId="15097"/>
    <cellStyle name="콤_5부대시설공_드레인 관로 토공" xfId="15098"/>
    <cellStyle name="콤_5부대시설공_밸브실" xfId="15099"/>
    <cellStyle name="콤_5부대시설공_연결관토공" xfId="15100"/>
    <cellStyle name="콤_5부대시설공_하수처리시설(황간)" xfId="15101"/>
    <cellStyle name="콤_7.0부대공(엄사)" xfId="15102"/>
    <cellStyle name="콤_7.부대공(옥산)" xfId="15103"/>
    <cellStyle name="콤_A2구조물공" xfId="15104"/>
    <cellStyle name="콤_A-LINE 구조물공" xfId="15105"/>
    <cellStyle name="콤_B2.배수공" xfId="15106"/>
    <cellStyle name="콤_B2.배수공_1.토공(C)" xfId="15107"/>
    <cellStyle name="콤_B2.배수공_1.토공(D)" xfId="15108"/>
    <cellStyle name="콤_BⅠ.토공" xfId="15109"/>
    <cellStyle name="콤_Book1" xfId="15110"/>
    <cellStyle name="콤_Book1_1" xfId="15111"/>
    <cellStyle name="콤_Book2" xfId="15112"/>
    <cellStyle name="콤_Book2_0.주요자재및 총괄집계표" xfId="15113"/>
    <cellStyle name="콤_Book2_0.주요자재및 총괄집계표5" xfId="15114"/>
    <cellStyle name="콤_Book2_04-3.B-LINE" xfId="15115"/>
    <cellStyle name="콤_Book2_04-3.B-LINE_2.0 토공(물치)" xfId="15116"/>
    <cellStyle name="콤_Book2_04-3.B-LINE_2.0 토공(장산)" xfId="15117"/>
    <cellStyle name="콤_Book2_04-3.B-LINE_4부대공" xfId="15118"/>
    <cellStyle name="콤_Book2_04-3.B-LINE_연결관토공" xfId="15119"/>
    <cellStyle name="콤_Book2_05.구내배관토공" xfId="15120"/>
    <cellStyle name="콤_Book2_1.관로토공 " xfId="15121"/>
    <cellStyle name="콤_Book2_1.관로토공  2" xfId="15122"/>
    <cellStyle name="콤_Book2_1.관로토공 _4.포장공(전체)" xfId="15123"/>
    <cellStyle name="콤_Book2_1.관로토공 _dt1" xfId="15124"/>
    <cellStyle name="콤_Book2_1.관로토공 _포장수량산출" xfId="15125"/>
    <cellStyle name="콤_Book2_1.착수정(0416)" xfId="15126"/>
    <cellStyle name="콤_Book2_1.착수정(0416)_4.0 구조물공" xfId="15127"/>
    <cellStyle name="콤_Book2_1.착수정(0416)_4.0 구조물공(갈천)" xfId="15128"/>
    <cellStyle name="콤_Book2_1.착수정(0416)_q" xfId="15129"/>
    <cellStyle name="콤_Book2_1.착수정(0416)_구조물공" xfId="15130"/>
    <cellStyle name="콤_Book2_1.착수정(0416)_밸브실" xfId="15131"/>
    <cellStyle name="콤_Book2_1.착수정(0419)" xfId="15132"/>
    <cellStyle name="콤_Book2_1.처리장토공(0705)" xfId="15133"/>
    <cellStyle name="콤_Book2_1.토공" xfId="15134"/>
    <cellStyle name="콤_Book2_1.토공(0724)" xfId="15135"/>
    <cellStyle name="콤_Book2_1.토공(C)" xfId="15136"/>
    <cellStyle name="콤_Book2_1.토공(D)" xfId="15137"/>
    <cellStyle name="콤_Book2_2.0 오수구조물공(실옥)" xfId="15138"/>
    <cellStyle name="콤_Book2_2.0 오수구조물공(실옥)_하수처리시설(황간)" xfId="15139"/>
    <cellStyle name="콤_Book2_2.0 토공(물치)" xfId="15140"/>
    <cellStyle name="콤_Book2_2.0 토공(장산)" xfId="15141"/>
    <cellStyle name="콤_Book2_2.1호원형맨홀토공" xfId="15142"/>
    <cellStyle name="콤_Book2_2.배수공" xfId="15143"/>
    <cellStyle name="콤_Book2_2.배수공_1.토공(C)" xfId="15144"/>
    <cellStyle name="콤_Book2_2.배수공_1.토공(D)" xfId="15145"/>
    <cellStyle name="콤_Book2_2.토공" xfId="15146"/>
    <cellStyle name="콤_Book2_2.토공_04-3.B-LINE" xfId="15147"/>
    <cellStyle name="콤_Book2_2.토공_04-3.B-LINE_2.0 토공(물치)" xfId="15148"/>
    <cellStyle name="콤_Book2_2.토공_04-3.B-LINE_2.0 토공(장산)" xfId="15149"/>
    <cellStyle name="콤_Book2_2.토공_04-3.B-LINE_4부대공" xfId="15150"/>
    <cellStyle name="콤_Book2_2.토공_04-3.B-LINE_연결관토공" xfId="15151"/>
    <cellStyle name="콤_Book2_2.토공_1.토공(C)" xfId="15152"/>
    <cellStyle name="콤_Book2_2.토공_1.토공(D)" xfId="15153"/>
    <cellStyle name="콤_Book2_2.토공_2.0 토공(물치)" xfId="15154"/>
    <cellStyle name="콤_Book2_2.토공_2.0 토공(장산)" xfId="15155"/>
    <cellStyle name="콤_Book2_2.토공_4.하수공" xfId="15156"/>
    <cellStyle name="콤_Book2_2.토공_4.하수공_04-3.B-LINE" xfId="15157"/>
    <cellStyle name="콤_Book2_2.토공_4.하수공_04-3.B-LINE_2.0 토공(물치)" xfId="15158"/>
    <cellStyle name="콤_Book2_2.토공_4.하수공_04-3.B-LINE_2.0 토공(장산)" xfId="15159"/>
    <cellStyle name="콤_Book2_2.토공_4.하수공_04-3.B-LINE_4부대공" xfId="15160"/>
    <cellStyle name="콤_Book2_2.토공_4.하수공_04-3.B-LINE_연결관토공" xfId="15161"/>
    <cellStyle name="콤_Book2_2.토공_4.하수공_1.토공(C)" xfId="15162"/>
    <cellStyle name="콤_Book2_2.토공_4.하수공_1.토공(D)" xfId="15163"/>
    <cellStyle name="콤_Book2_2.토공_4.하수공_2.0 토공(물치)" xfId="15164"/>
    <cellStyle name="콤_Book2_2.토공_4.하수공_2.0 토공(장산)" xfId="15165"/>
    <cellStyle name="콤_Book2_2.토공_4.하수공_4부대공" xfId="15166"/>
    <cellStyle name="콤_Book2_2.토공_4.하수공_연결관토공" xfId="15167"/>
    <cellStyle name="콤_Book2_2.토공_4부대공" xfId="15168"/>
    <cellStyle name="콤_Book2_2.토공_연결관토공" xfId="15169"/>
    <cellStyle name="콤_Book2_3.구내배관공" xfId="15170"/>
    <cellStyle name="콤_Book2_3.포장공" xfId="15171"/>
    <cellStyle name="콤_Book2_3.포장공_04-3.B-LINE" xfId="15172"/>
    <cellStyle name="콤_Book2_3.포장공_04-3.B-LINE_2.0 토공(물치)" xfId="15173"/>
    <cellStyle name="콤_Book2_3.포장공_04-3.B-LINE_2.0 토공(장산)" xfId="15174"/>
    <cellStyle name="콤_Book2_3.포장공_04-3.B-LINE_4부대공" xfId="15175"/>
    <cellStyle name="콤_Book2_3.포장공_04-3.B-LINE_연결관토공" xfId="15176"/>
    <cellStyle name="콤_Book2_3.포장공_1.토공(C)" xfId="15177"/>
    <cellStyle name="콤_Book2_3.포장공_1.토공(D)" xfId="15178"/>
    <cellStyle name="콤_Book2_3.포장공_2.0 토공(물치)" xfId="15179"/>
    <cellStyle name="콤_Book2_3.포장공_2.0 토공(장산)" xfId="15180"/>
    <cellStyle name="콤_Book2_3.포장공_4.하수공" xfId="15181"/>
    <cellStyle name="콤_Book2_3.포장공_4.하수공_04-3.B-LINE" xfId="15182"/>
    <cellStyle name="콤_Book2_3.포장공_4.하수공_04-3.B-LINE_2.0 토공(물치)" xfId="15183"/>
    <cellStyle name="콤_Book2_3.포장공_4.하수공_04-3.B-LINE_2.0 토공(장산)" xfId="15184"/>
    <cellStyle name="콤_Book2_3.포장공_4.하수공_04-3.B-LINE_4부대공" xfId="15185"/>
    <cellStyle name="콤_Book2_3.포장공_4.하수공_04-3.B-LINE_연결관토공" xfId="15186"/>
    <cellStyle name="콤_Book2_3.포장공_4.하수공_1.토공(C)" xfId="15187"/>
    <cellStyle name="콤_Book2_3.포장공_4.하수공_1.토공(D)" xfId="15188"/>
    <cellStyle name="콤_Book2_3.포장공_4.하수공_2.0 토공(물치)" xfId="15189"/>
    <cellStyle name="콤_Book2_3.포장공_4.하수공_2.0 토공(장산)" xfId="15190"/>
    <cellStyle name="콤_Book2_3.포장공_4.하수공_4부대공" xfId="15191"/>
    <cellStyle name="콤_Book2_3.포장공_4.하수공_연결관토공" xfId="15192"/>
    <cellStyle name="콤_Book2_3.포장공_4부대공" xfId="15193"/>
    <cellStyle name="콤_Book2_3.포장공_연결관토공" xfId="15194"/>
    <cellStyle name="콤_Book2_4. 오존접촉지" xfId="15195"/>
    <cellStyle name="콤_Book2_4. 오존접촉지_4.0 구조물공" xfId="15196"/>
    <cellStyle name="콤_Book2_4. 오존접촉지_4.0 구조물공(갈천)" xfId="15197"/>
    <cellStyle name="콤_Book2_4. 오존접촉지_q" xfId="15198"/>
    <cellStyle name="콤_Book2_4. 오존접촉지_구조물공" xfId="15199"/>
    <cellStyle name="콤_Book2_4. 오존접촉지_구체 (version 2-1)-모" xfId="15200"/>
    <cellStyle name="콤_Book2_4. 오존접촉지_구체 (version 2-1)-모_4.0 구조물공" xfId="15201"/>
    <cellStyle name="콤_Book2_4. 오존접촉지_구체 (version 2-1)-모_4.0 구조물공(갈천)" xfId="15202"/>
    <cellStyle name="콤_Book2_4. 오존접촉지_구체 (version 2-1)-모_q" xfId="15203"/>
    <cellStyle name="콤_Book2_4. 오존접촉지_구체 (version 2-1)-모_구조물공" xfId="15204"/>
    <cellStyle name="콤_Book2_4. 오존접촉지_구체 (version 2-1)-모_밸브실" xfId="15205"/>
    <cellStyle name="콤_Book2_4. 오존접촉지_밸브실" xfId="15206"/>
    <cellStyle name="콤_Book2_4.0 구조물공" xfId="15207"/>
    <cellStyle name="콤_Book2_4.0 구조물공(갈천)" xfId="15208"/>
    <cellStyle name="콤_Book2_4.0_부대공" xfId="15209"/>
    <cellStyle name="콤_Book2_4.부대공" xfId="15210"/>
    <cellStyle name="콤_Book2_4.부대공_0.주요자재및 총괄집계표" xfId="15211"/>
    <cellStyle name="콤_Book2_4.부대공_0.주요자재및 총괄집계표5" xfId="15212"/>
    <cellStyle name="콤_Book2_4.부대공_04-3.B-LINE" xfId="15213"/>
    <cellStyle name="콤_Book2_4.부대공_04-3.B-LINE_2.0 토공(물치)" xfId="15214"/>
    <cellStyle name="콤_Book2_4.부대공_04-3.B-LINE_2.0 토공(장산)" xfId="15215"/>
    <cellStyle name="콤_Book2_4.부대공_04-3.B-LINE_4부대공" xfId="15216"/>
    <cellStyle name="콤_Book2_4.부대공_04-3.B-LINE_연결관토공" xfId="15217"/>
    <cellStyle name="콤_Book2_4.부대공_05.구내배관토공" xfId="15218"/>
    <cellStyle name="콤_Book2_4.부대공_1" xfId="15219"/>
    <cellStyle name="콤_Book2_4.부대공_1.관로토공 " xfId="15220"/>
    <cellStyle name="콤_Book2_4.부대공_1.관로토공  2" xfId="15221"/>
    <cellStyle name="콤_Book2_4.부대공_1.관로토공 _4.포장공(전체)" xfId="15222"/>
    <cellStyle name="콤_Book2_4.부대공_1.관로토공 _dt1" xfId="15223"/>
    <cellStyle name="콤_Book2_4.부대공_1.관로토공 _포장수량산출" xfId="15224"/>
    <cellStyle name="콤_Book2_4.부대공_1.착수정(0416)" xfId="15225"/>
    <cellStyle name="콤_Book2_4.부대공_1.착수정(0416)_4.0 구조물공" xfId="15226"/>
    <cellStyle name="콤_Book2_4.부대공_1.착수정(0416)_4.0 구조물공(갈천)" xfId="15227"/>
    <cellStyle name="콤_Book2_4.부대공_1.착수정(0416)_q" xfId="15228"/>
    <cellStyle name="콤_Book2_4.부대공_1.착수정(0416)_구조물공" xfId="15229"/>
    <cellStyle name="콤_Book2_4.부대공_1.착수정(0416)_밸브실" xfId="15230"/>
    <cellStyle name="콤_Book2_4.부대공_1.착수정(0419)" xfId="15231"/>
    <cellStyle name="콤_Book2_4.부대공_1.처리장토공(0705)" xfId="15232"/>
    <cellStyle name="콤_Book2_4.부대공_1.토공" xfId="15233"/>
    <cellStyle name="콤_Book2_4.부대공_1.토공(0724)" xfId="15234"/>
    <cellStyle name="콤_Book2_4.부대공_1.토공(C)" xfId="15235"/>
    <cellStyle name="콤_Book2_4.부대공_1.토공(D)" xfId="15236"/>
    <cellStyle name="콤_Book2_4.부대공_1_1.토공(C)" xfId="15237"/>
    <cellStyle name="콤_Book2_4.부대공_1_1.토공(D)" xfId="15238"/>
    <cellStyle name="콤_Book2_4.부대공_2.0 오수구조물공(실옥)" xfId="15239"/>
    <cellStyle name="콤_Book2_4.부대공_2.0 오수구조물공(실옥)_하수처리시설(황간)" xfId="15240"/>
    <cellStyle name="콤_Book2_4.부대공_2.0 토공(물치)" xfId="15241"/>
    <cellStyle name="콤_Book2_4.부대공_2.0 토공(장산)" xfId="15242"/>
    <cellStyle name="콤_Book2_4.부대공_2.1호원형맨홀토공" xfId="15243"/>
    <cellStyle name="콤_Book2_4.부대공_2.토공" xfId="15244"/>
    <cellStyle name="콤_Book2_4.부대공_2.토공_04-3.B-LINE" xfId="15245"/>
    <cellStyle name="콤_Book2_4.부대공_2.토공_04-3.B-LINE_2.0 토공(물치)" xfId="15246"/>
    <cellStyle name="콤_Book2_4.부대공_2.토공_04-3.B-LINE_2.0 토공(장산)" xfId="15247"/>
    <cellStyle name="콤_Book2_4.부대공_2.토공_04-3.B-LINE_4부대공" xfId="15248"/>
    <cellStyle name="콤_Book2_4.부대공_2.토공_04-3.B-LINE_연결관토공" xfId="15249"/>
    <cellStyle name="콤_Book2_4.부대공_2.토공_1.토공(C)" xfId="15250"/>
    <cellStyle name="콤_Book2_4.부대공_2.토공_1.토공(D)" xfId="15251"/>
    <cellStyle name="콤_Book2_4.부대공_2.토공_2.0 토공(물치)" xfId="15252"/>
    <cellStyle name="콤_Book2_4.부대공_2.토공_2.0 토공(장산)" xfId="15253"/>
    <cellStyle name="콤_Book2_4.부대공_2.토공_4.하수공" xfId="15254"/>
    <cellStyle name="콤_Book2_4.부대공_2.토공_4.하수공_04-3.B-LINE" xfId="15255"/>
    <cellStyle name="콤_Book2_4.부대공_2.토공_4.하수공_04-3.B-LINE_2.0 토공(물치)" xfId="15256"/>
    <cellStyle name="콤_Book2_4.부대공_2.토공_4.하수공_04-3.B-LINE_2.0 토공(장산)" xfId="15257"/>
    <cellStyle name="콤_Book2_4.부대공_2.토공_4.하수공_04-3.B-LINE_4부대공" xfId="15258"/>
    <cellStyle name="콤_Book2_4.부대공_2.토공_4.하수공_04-3.B-LINE_연결관토공" xfId="15259"/>
    <cellStyle name="콤_Book2_4.부대공_2.토공_4.하수공_1.토공(C)" xfId="15260"/>
    <cellStyle name="콤_Book2_4.부대공_2.토공_4.하수공_1.토공(D)" xfId="15261"/>
    <cellStyle name="콤_Book2_4.부대공_2.토공_4.하수공_2.0 토공(물치)" xfId="15262"/>
    <cellStyle name="콤_Book2_4.부대공_2.토공_4.하수공_2.0 토공(장산)" xfId="15263"/>
    <cellStyle name="콤_Book2_4.부대공_2.토공_4.하수공_4부대공" xfId="15264"/>
    <cellStyle name="콤_Book2_4.부대공_2.토공_4.하수공_연결관토공" xfId="15265"/>
    <cellStyle name="콤_Book2_4.부대공_2.토공_4부대공" xfId="15266"/>
    <cellStyle name="콤_Book2_4.부대공_2.토공_연결관토공" xfId="15267"/>
    <cellStyle name="콤_Book2_4.부대공_3.구내배관공" xfId="15268"/>
    <cellStyle name="콤_Book2_4.부대공_3.포장공" xfId="15269"/>
    <cellStyle name="콤_Book2_4.부대공_3.포장공_04-3.B-LINE" xfId="15270"/>
    <cellStyle name="콤_Book2_4.부대공_3.포장공_04-3.B-LINE_2.0 토공(물치)" xfId="15271"/>
    <cellStyle name="콤_Book2_4.부대공_3.포장공_04-3.B-LINE_2.0 토공(장산)" xfId="15272"/>
    <cellStyle name="콤_Book2_4.부대공_3.포장공_04-3.B-LINE_4부대공" xfId="15273"/>
    <cellStyle name="콤_Book2_4.부대공_3.포장공_04-3.B-LINE_연결관토공" xfId="15274"/>
    <cellStyle name="콤_Book2_4.부대공_3.포장공_1.토공(C)" xfId="15275"/>
    <cellStyle name="콤_Book2_4.부대공_3.포장공_1.토공(D)" xfId="15276"/>
    <cellStyle name="콤_Book2_4.부대공_3.포장공_2.0 토공(물치)" xfId="15277"/>
    <cellStyle name="콤_Book2_4.부대공_3.포장공_2.0 토공(장산)" xfId="15278"/>
    <cellStyle name="콤_Book2_4.부대공_3.포장공_4.하수공" xfId="15279"/>
    <cellStyle name="콤_Book2_4.부대공_3.포장공_4.하수공_04-3.B-LINE" xfId="15280"/>
    <cellStyle name="콤_Book2_4.부대공_3.포장공_4.하수공_04-3.B-LINE_2.0 토공(물치)" xfId="15281"/>
    <cellStyle name="콤_Book2_4.부대공_3.포장공_4.하수공_04-3.B-LINE_2.0 토공(장산)" xfId="15282"/>
    <cellStyle name="콤_Book2_4.부대공_3.포장공_4.하수공_04-3.B-LINE_4부대공" xfId="15283"/>
    <cellStyle name="콤_Book2_4.부대공_3.포장공_4.하수공_04-3.B-LINE_연결관토공" xfId="15284"/>
    <cellStyle name="콤_Book2_4.부대공_3.포장공_4.하수공_1.토공(C)" xfId="15285"/>
    <cellStyle name="콤_Book2_4.부대공_3.포장공_4.하수공_1.토공(D)" xfId="15286"/>
    <cellStyle name="콤_Book2_4.부대공_3.포장공_4.하수공_2.0 토공(물치)" xfId="15287"/>
    <cellStyle name="콤_Book2_4.부대공_3.포장공_4.하수공_2.0 토공(장산)" xfId="15288"/>
    <cellStyle name="콤_Book2_4.부대공_3.포장공_4.하수공_4부대공" xfId="15289"/>
    <cellStyle name="콤_Book2_4.부대공_3.포장공_4.하수공_연결관토공" xfId="15290"/>
    <cellStyle name="콤_Book2_4.부대공_3.포장공_4부대공" xfId="15291"/>
    <cellStyle name="콤_Book2_4.부대공_3.포장공_연결관토공" xfId="15292"/>
    <cellStyle name="콤_Book2_4.부대공_4. 오존접촉지" xfId="15293"/>
    <cellStyle name="콤_Book2_4.부대공_4. 오존접촉지_4.0 구조물공" xfId="15294"/>
    <cellStyle name="콤_Book2_4.부대공_4. 오존접촉지_4.0 구조물공(갈천)" xfId="15295"/>
    <cellStyle name="콤_Book2_4.부대공_4. 오존접촉지_q" xfId="15296"/>
    <cellStyle name="콤_Book2_4.부대공_4. 오존접촉지_구조물공" xfId="15297"/>
    <cellStyle name="콤_Book2_4.부대공_4. 오존접촉지_구체 (version 2-1)-모" xfId="15298"/>
    <cellStyle name="콤_Book2_4.부대공_4. 오존접촉지_구체 (version 2-1)-모_4.0 구조물공" xfId="15299"/>
    <cellStyle name="콤_Book2_4.부대공_4. 오존접촉지_구체 (version 2-1)-모_4.0 구조물공(갈천)" xfId="15300"/>
    <cellStyle name="콤_Book2_4.부대공_4. 오존접촉지_구체 (version 2-1)-모_q" xfId="15301"/>
    <cellStyle name="콤_Book2_4.부대공_4. 오존접촉지_구체 (version 2-1)-모_구조물공" xfId="15302"/>
    <cellStyle name="콤_Book2_4.부대공_4. 오존접촉지_구체 (version 2-1)-모_밸브실" xfId="15303"/>
    <cellStyle name="콤_Book2_4.부대공_4. 오존접촉지_밸브실" xfId="15304"/>
    <cellStyle name="콤_Book2_4.부대공_4.0 구조물공" xfId="15305"/>
    <cellStyle name="콤_Book2_4.부대공_4.0 구조물공(갈천)" xfId="15306"/>
    <cellStyle name="콤_Book2_4.부대공_4.0_부대공" xfId="15307"/>
    <cellStyle name="콤_Book2_4.부대공_4.부대공" xfId="15308"/>
    <cellStyle name="콤_Book2_4.부대공_4.부대공_1.토공(C)" xfId="15309"/>
    <cellStyle name="콤_Book2_4.부대공_4.부대공_1.토공(D)" xfId="15310"/>
    <cellStyle name="콤_Book2_4.부대공_4배관공" xfId="15311"/>
    <cellStyle name="콤_Book2_4.부대공_4배관공_0.주요자재및 총괄집계표" xfId="15312"/>
    <cellStyle name="콤_Book2_4.부대공_4배관공_0.주요자재및 총괄집계표5" xfId="15313"/>
    <cellStyle name="콤_Book2_4.부대공_4배관공_04-3.B-LINE" xfId="15314"/>
    <cellStyle name="콤_Book2_4.부대공_4배관공_04-3.B-LINE_2.0 토공(물치)" xfId="15315"/>
    <cellStyle name="콤_Book2_4.부대공_4배관공_04-3.B-LINE_2.0 토공(장산)" xfId="15316"/>
    <cellStyle name="콤_Book2_4.부대공_4배관공_04-3.B-LINE_4부대공" xfId="15317"/>
    <cellStyle name="콤_Book2_4.부대공_4배관공_04-3.B-LINE_연결관토공" xfId="15318"/>
    <cellStyle name="콤_Book2_4.부대공_4배관공_05.구내배관토공" xfId="15319"/>
    <cellStyle name="콤_Book2_4.부대공_4배관공_1.관로토공 " xfId="15320"/>
    <cellStyle name="콤_Book2_4.부대공_4배관공_1.관로토공  2" xfId="15321"/>
    <cellStyle name="콤_Book2_4.부대공_4배관공_1.관로토공 _4.포장공(전체)" xfId="15322"/>
    <cellStyle name="콤_Book2_4.부대공_4배관공_1.관로토공 _dt1" xfId="15323"/>
    <cellStyle name="콤_Book2_4.부대공_4배관공_1.관로토공 _포장수량산출" xfId="15324"/>
    <cellStyle name="콤_Book2_4.부대공_4배관공_1.착수정(0416)" xfId="15325"/>
    <cellStyle name="콤_Book2_4.부대공_4배관공_1.착수정(0416)_4.0 구조물공" xfId="15326"/>
    <cellStyle name="콤_Book2_4.부대공_4배관공_1.착수정(0416)_4.0 구조물공(갈천)" xfId="15327"/>
    <cellStyle name="콤_Book2_4.부대공_4배관공_1.착수정(0416)_q" xfId="15328"/>
    <cellStyle name="콤_Book2_4.부대공_4배관공_1.착수정(0416)_구조물공" xfId="15329"/>
    <cellStyle name="콤_Book2_4.부대공_4배관공_1.착수정(0416)_밸브실" xfId="15330"/>
    <cellStyle name="콤_Book2_4.부대공_4배관공_1.착수정(0419)" xfId="15331"/>
    <cellStyle name="콤_Book2_4.부대공_4배관공_1.처리장토공(0705)" xfId="15332"/>
    <cellStyle name="콤_Book2_4.부대공_4배관공_1.토공" xfId="15333"/>
    <cellStyle name="콤_Book2_4.부대공_4배관공_1.토공(0724)" xfId="15334"/>
    <cellStyle name="콤_Book2_4.부대공_4배관공_1.토공(C)" xfId="15335"/>
    <cellStyle name="콤_Book2_4.부대공_4배관공_1.토공(D)" xfId="15336"/>
    <cellStyle name="콤_Book2_4.부대공_4배관공_2.0 오수구조물공(실옥)" xfId="15337"/>
    <cellStyle name="콤_Book2_4.부대공_4배관공_2.0 오수구조물공(실옥)_하수처리시설(황간)" xfId="15338"/>
    <cellStyle name="콤_Book2_4.부대공_4배관공_2.0 토공(물치)" xfId="15339"/>
    <cellStyle name="콤_Book2_4.부대공_4배관공_2.0 토공(장산)" xfId="15340"/>
    <cellStyle name="콤_Book2_4.부대공_4배관공_2.1호원형맨홀토공" xfId="15341"/>
    <cellStyle name="콤_Book2_4.부대공_4배관공_2.토공" xfId="15342"/>
    <cellStyle name="콤_Book2_4.부대공_4배관공_2.토공_04-3.B-LINE" xfId="15343"/>
    <cellStyle name="콤_Book2_4.부대공_4배관공_2.토공_04-3.B-LINE_2.0 토공(물치)" xfId="15344"/>
    <cellStyle name="콤_Book2_4.부대공_4배관공_2.토공_04-3.B-LINE_2.0 토공(장산)" xfId="15345"/>
    <cellStyle name="콤_Book2_4.부대공_4배관공_2.토공_04-3.B-LINE_4부대공" xfId="15346"/>
    <cellStyle name="콤_Book2_4.부대공_4배관공_2.토공_04-3.B-LINE_연결관토공" xfId="15347"/>
    <cellStyle name="콤_Book2_4.부대공_4배관공_2.토공_1.토공(C)" xfId="15348"/>
    <cellStyle name="콤_Book2_4.부대공_4배관공_2.토공_1.토공(D)" xfId="15349"/>
    <cellStyle name="콤_Book2_4.부대공_4배관공_2.토공_2.0 토공(물치)" xfId="15350"/>
    <cellStyle name="콤_Book2_4.부대공_4배관공_2.토공_2.0 토공(장산)" xfId="15351"/>
    <cellStyle name="콤_Book2_4.부대공_4배관공_2.토공_4.하수공" xfId="15352"/>
    <cellStyle name="콤_Book2_4.부대공_4배관공_2.토공_4.하수공_04-3.B-LINE" xfId="15353"/>
    <cellStyle name="콤_Book2_4.부대공_4배관공_2.토공_4.하수공_04-3.B-LINE_2.0 토공(물치)" xfId="15354"/>
    <cellStyle name="콤_Book2_4.부대공_4배관공_2.토공_4.하수공_04-3.B-LINE_2.0 토공(장산)" xfId="15355"/>
    <cellStyle name="콤_Book2_4.부대공_4배관공_2.토공_4.하수공_04-3.B-LINE_4부대공" xfId="15356"/>
    <cellStyle name="콤_Book2_4.부대공_4배관공_2.토공_4.하수공_04-3.B-LINE_연결관토공" xfId="15357"/>
    <cellStyle name="콤_Book2_4.부대공_4배관공_2.토공_4.하수공_1.토공(C)" xfId="15358"/>
    <cellStyle name="콤_Book2_4.부대공_4배관공_2.토공_4.하수공_1.토공(D)" xfId="15359"/>
    <cellStyle name="콤_Book2_4.부대공_4배관공_2.토공_4.하수공_2.0 토공(물치)" xfId="15360"/>
    <cellStyle name="콤_Book2_4.부대공_4배관공_2.토공_4.하수공_2.0 토공(장산)" xfId="15361"/>
    <cellStyle name="콤_Book2_4.부대공_4배관공_2.토공_4.하수공_4부대공" xfId="15362"/>
    <cellStyle name="콤_Book2_4.부대공_4배관공_2.토공_4.하수공_연결관토공" xfId="15363"/>
    <cellStyle name="콤_Book2_4.부대공_4배관공_2.토공_4부대공" xfId="15364"/>
    <cellStyle name="콤_Book2_4.부대공_4배관공_2.토공_연결관토공" xfId="15365"/>
    <cellStyle name="콤_Book2_4.부대공_4배관공_3.구내배관공" xfId="15366"/>
    <cellStyle name="콤_Book2_4.부대공_4배관공_3.포장공" xfId="15367"/>
    <cellStyle name="콤_Book2_4.부대공_4배관공_3.포장공_04-3.B-LINE" xfId="15368"/>
    <cellStyle name="콤_Book2_4.부대공_4배관공_3.포장공_04-3.B-LINE_2.0 토공(물치)" xfId="15369"/>
    <cellStyle name="콤_Book2_4.부대공_4배관공_3.포장공_04-3.B-LINE_2.0 토공(장산)" xfId="15370"/>
    <cellStyle name="콤_Book2_4.부대공_4배관공_3.포장공_04-3.B-LINE_4부대공" xfId="15371"/>
    <cellStyle name="콤_Book2_4.부대공_4배관공_3.포장공_04-3.B-LINE_연결관토공" xfId="15372"/>
    <cellStyle name="콤_Book2_4.부대공_4배관공_3.포장공_1.토공(C)" xfId="15373"/>
    <cellStyle name="콤_Book2_4.부대공_4배관공_3.포장공_1.토공(D)" xfId="15374"/>
    <cellStyle name="콤_Book2_4.부대공_4배관공_3.포장공_2.0 토공(물치)" xfId="15375"/>
    <cellStyle name="콤_Book2_4.부대공_4배관공_3.포장공_2.0 토공(장산)" xfId="15376"/>
    <cellStyle name="콤_Book2_4.부대공_4배관공_3.포장공_4.하수공" xfId="15377"/>
    <cellStyle name="콤_Book2_4.부대공_4배관공_3.포장공_4.하수공_04-3.B-LINE" xfId="15378"/>
    <cellStyle name="콤_Book2_4.부대공_4배관공_3.포장공_4.하수공_04-3.B-LINE_2.0 토공(물치)" xfId="15379"/>
    <cellStyle name="콤_Book2_4.부대공_4배관공_3.포장공_4.하수공_04-3.B-LINE_2.0 토공(장산)" xfId="15380"/>
    <cellStyle name="콤_Book2_4.부대공_4배관공_3.포장공_4.하수공_04-3.B-LINE_4부대공" xfId="15381"/>
    <cellStyle name="콤_Book2_4.부대공_4배관공_3.포장공_4.하수공_04-3.B-LINE_연결관토공" xfId="15382"/>
    <cellStyle name="콤_Book2_4.부대공_4배관공_3.포장공_4.하수공_1.토공(C)" xfId="15383"/>
    <cellStyle name="콤_Book2_4.부대공_4배관공_3.포장공_4.하수공_1.토공(D)" xfId="15384"/>
    <cellStyle name="콤_Book2_4.부대공_4배관공_3.포장공_4.하수공_2.0 토공(물치)" xfId="15385"/>
    <cellStyle name="콤_Book2_4.부대공_4배관공_3.포장공_4.하수공_2.0 토공(장산)" xfId="15386"/>
    <cellStyle name="콤_Book2_4.부대공_4배관공_3.포장공_4.하수공_4부대공" xfId="15387"/>
    <cellStyle name="콤_Book2_4.부대공_4배관공_3.포장공_4.하수공_연결관토공" xfId="15388"/>
    <cellStyle name="콤_Book2_4.부대공_4배관공_3.포장공_4부대공" xfId="15389"/>
    <cellStyle name="콤_Book2_4.부대공_4배관공_3.포장공_연결관토공" xfId="15390"/>
    <cellStyle name="콤_Book2_4.부대공_4배관공_4. 오존접촉지" xfId="15391"/>
    <cellStyle name="콤_Book2_4.부대공_4배관공_4. 오존접촉지_4.0 구조물공" xfId="15392"/>
    <cellStyle name="콤_Book2_4.부대공_4배관공_4. 오존접촉지_4.0 구조물공(갈천)" xfId="15393"/>
    <cellStyle name="콤_Book2_4.부대공_4배관공_4. 오존접촉지_q" xfId="15394"/>
    <cellStyle name="콤_Book2_4.부대공_4배관공_4. 오존접촉지_구조물공" xfId="15395"/>
    <cellStyle name="콤_Book2_4.부대공_4배관공_4. 오존접촉지_구체 (version 2-1)-모" xfId="15396"/>
    <cellStyle name="콤_Book2_4.부대공_4배관공_4. 오존접촉지_구체 (version 2-1)-모_4.0 구조물공" xfId="15397"/>
    <cellStyle name="콤_Book2_4.부대공_4배관공_4. 오존접촉지_구체 (version 2-1)-모_4.0 구조물공(갈천)" xfId="15398"/>
    <cellStyle name="콤_Book2_4.부대공_4배관공_4. 오존접촉지_구체 (version 2-1)-모_q" xfId="15399"/>
    <cellStyle name="콤_Book2_4.부대공_4배관공_4. 오존접촉지_구체 (version 2-1)-모_구조물공" xfId="15400"/>
    <cellStyle name="콤_Book2_4.부대공_4배관공_4. 오존접촉지_구체 (version 2-1)-모_밸브실" xfId="15401"/>
    <cellStyle name="콤_Book2_4.부대공_4배관공_4. 오존접촉지_밸브실" xfId="15402"/>
    <cellStyle name="콤_Book2_4.부대공_4배관공_4.0 구조물공" xfId="15403"/>
    <cellStyle name="콤_Book2_4.부대공_4배관공_4.0 구조물공(갈천)" xfId="15404"/>
    <cellStyle name="콤_Book2_4.부대공_4배관공_4.0_부대공" xfId="15405"/>
    <cellStyle name="콤_Book2_4.부대공_4배관공_4부대공" xfId="15406"/>
    <cellStyle name="콤_Book2_4.부대공_4배관공_A2구조물공" xfId="15407"/>
    <cellStyle name="콤_Book2_4.부대공_4배관공_A-LINE 구조물공" xfId="15408"/>
    <cellStyle name="콤_Book2_4.부대공_4배관공_BⅠ.토공" xfId="15409"/>
    <cellStyle name="콤_Book2_4.부대공_4배관공_q" xfId="15410"/>
    <cellStyle name="콤_Book2_4.부대공_4배관공_계화관로토공" xfId="15411"/>
    <cellStyle name="콤_Book2_4.부대공_4배관공_관로토공" xfId="15412"/>
    <cellStyle name="콤_Book2_4.부대공_4배관공_관로토공(생극)-0624" xfId="15413"/>
    <cellStyle name="콤_Book2_4.부대공_4배관공_구조물공" xfId="15414"/>
    <cellStyle name="콤_Book2_4.부대공_4배관공_구체 (version 1)" xfId="15415"/>
    <cellStyle name="콤_Book2_4.부대공_4배관공_구체 (version 1)_4.0 구조물공" xfId="15416"/>
    <cellStyle name="콤_Book2_4.부대공_4배관공_구체 (version 1)_4.0 구조물공(갈천)" xfId="15417"/>
    <cellStyle name="콤_Book2_4.부대공_4배관공_구체 (version 1)_q" xfId="15418"/>
    <cellStyle name="콤_Book2_4.부대공_4배관공_구체 (version 1)_구조물공" xfId="15419"/>
    <cellStyle name="콤_Book2_4.부대공_4배관공_구체 (version 1)_구체 (version 1)" xfId="15420"/>
    <cellStyle name="콤_Book2_4.부대공_4배관공_구체 (version 1)_구체 (version 1)_4.0 구조물공" xfId="15421"/>
    <cellStyle name="콤_Book2_4.부대공_4배관공_구체 (version 1)_구체 (version 1)_4.0 구조물공(갈천)" xfId="15422"/>
    <cellStyle name="콤_Book2_4.부대공_4배관공_구체 (version 1)_구체 (version 1)_q" xfId="15423"/>
    <cellStyle name="콤_Book2_4.부대공_4배관공_구체 (version 1)_구체 (version 1)_구조물공" xfId="15424"/>
    <cellStyle name="콤_Book2_4.부대공_4배관공_구체 (version 1)_구체 (version 1)_구체이형관중량산출3" xfId="15425"/>
    <cellStyle name="콤_Book2_4.부대공_4배관공_구체 (version 1)_구체 (version 1)_구체이형관중량산출3_4.0 구조물공" xfId="15426"/>
    <cellStyle name="콤_Book2_4.부대공_4배관공_구체 (version 1)_구체 (version 1)_구체이형관중량산출3_4.0 구조물공(갈천)" xfId="15427"/>
    <cellStyle name="콤_Book2_4.부대공_4배관공_구체 (version 1)_구체 (version 1)_구체이형관중량산출3_q" xfId="15428"/>
    <cellStyle name="콤_Book2_4.부대공_4배관공_구체 (version 1)_구체 (version 1)_구체이형관중량산출3_구조물공" xfId="15429"/>
    <cellStyle name="콤_Book2_4.부대공_4배관공_구체 (version 1)_구체 (version 1)_구체이형관중량산출3_밸브실" xfId="15430"/>
    <cellStyle name="콤_Book2_4.부대공_4배관공_구체 (version 1)_구체 (version 1)_밸브실" xfId="15431"/>
    <cellStyle name="콤_Book2_4.부대공_4배관공_구체 (version 1)_구체 (version 2-1)-모" xfId="15432"/>
    <cellStyle name="콤_Book2_4.부대공_4배관공_구체 (version 1)_구체 (version 2-1)-모_4.0 구조물공" xfId="15433"/>
    <cellStyle name="콤_Book2_4.부대공_4배관공_구체 (version 1)_구체 (version 2-1)-모_4.0 구조물공(갈천)" xfId="15434"/>
    <cellStyle name="콤_Book2_4.부대공_4배관공_구체 (version 1)_구체 (version 2-1)-모_q" xfId="15435"/>
    <cellStyle name="콤_Book2_4.부대공_4배관공_구체 (version 1)_구체 (version 2-1)-모_구조물공" xfId="15436"/>
    <cellStyle name="콤_Book2_4.부대공_4배관공_구체 (version 1)_구체 (version 2-1)-모_밸브실" xfId="15437"/>
    <cellStyle name="콤_Book2_4.부대공_4배관공_구체 (version 1)_밸브실" xfId="15438"/>
    <cellStyle name="콤_Book2_4.부대공_4배관공_구체이형관중량산출3" xfId="15439"/>
    <cellStyle name="콤_Book2_4.부대공_4배관공_구체이형관중량산출3_4.0 구조물공" xfId="15440"/>
    <cellStyle name="콤_Book2_4.부대공_4배관공_구체이형관중량산출3_4.0 구조물공(갈천)" xfId="15441"/>
    <cellStyle name="콤_Book2_4.부대공_4배관공_구체이형관중량산출3_q" xfId="15442"/>
    <cellStyle name="콤_Book2_4.부대공_4배관공_구체이형관중량산출3_구조물공" xfId="15443"/>
    <cellStyle name="콤_Book2_4.부대공_4배관공_구체이형관중량산출3_밸브실" xfId="15444"/>
    <cellStyle name="콤_Book2_4.부대공_4배관공_돌망태수량" xfId="15445"/>
    <cellStyle name="콤_Book2_4.부대공_4배관공_드레인 관로 토공" xfId="15446"/>
    <cellStyle name="콤_Book2_4.부대공_4배관공_밸브실" xfId="15447"/>
    <cellStyle name="콤_Book2_4.부대공_4배관공_연결관토공" xfId="15448"/>
    <cellStyle name="콤_Book2_4.부대공_4배관공_하수처리시설(황간)" xfId="15449"/>
    <cellStyle name="콤_Book2_4.부대공_4부대공" xfId="15450"/>
    <cellStyle name="콤_Book2_4.부대공_5부대시설공" xfId="15451"/>
    <cellStyle name="콤_Book2_4.부대공_5부대시설공_0.주요자재및 총괄집계표" xfId="15452"/>
    <cellStyle name="콤_Book2_4.부대공_5부대시설공_0.주요자재및 총괄집계표5" xfId="15453"/>
    <cellStyle name="콤_Book2_4.부대공_5부대시설공_04-3.B-LINE" xfId="15454"/>
    <cellStyle name="콤_Book2_4.부대공_5부대시설공_04-3.B-LINE_2.0 토공(물치)" xfId="15455"/>
    <cellStyle name="콤_Book2_4.부대공_5부대시설공_04-3.B-LINE_2.0 토공(장산)" xfId="15456"/>
    <cellStyle name="콤_Book2_4.부대공_5부대시설공_04-3.B-LINE_4부대공" xfId="15457"/>
    <cellStyle name="콤_Book2_4.부대공_5부대시설공_04-3.B-LINE_연결관토공" xfId="15458"/>
    <cellStyle name="콤_Book2_4.부대공_5부대시설공_05.구내배관토공" xfId="15459"/>
    <cellStyle name="콤_Book2_4.부대공_5부대시설공_1.관로토공 " xfId="15460"/>
    <cellStyle name="콤_Book2_4.부대공_5부대시설공_1.관로토공  2" xfId="15461"/>
    <cellStyle name="콤_Book2_4.부대공_5부대시설공_1.관로토공 _4.포장공(전체)" xfId="15462"/>
    <cellStyle name="콤_Book2_4.부대공_5부대시설공_1.관로토공 _dt1" xfId="15463"/>
    <cellStyle name="콤_Book2_4.부대공_5부대시설공_1.관로토공 _포장수량산출" xfId="15464"/>
    <cellStyle name="콤_Book2_4.부대공_5부대시설공_1.착수정(0416)" xfId="15465"/>
    <cellStyle name="콤_Book2_4.부대공_5부대시설공_1.착수정(0416)_4.0 구조물공" xfId="15466"/>
    <cellStyle name="콤_Book2_4.부대공_5부대시설공_1.착수정(0416)_4.0 구조물공(갈천)" xfId="15467"/>
    <cellStyle name="콤_Book2_4.부대공_5부대시설공_1.착수정(0416)_q" xfId="15468"/>
    <cellStyle name="콤_Book2_4.부대공_5부대시설공_1.착수정(0416)_구조물공" xfId="15469"/>
    <cellStyle name="콤_Book2_4.부대공_5부대시설공_1.착수정(0416)_밸브실" xfId="15470"/>
    <cellStyle name="콤_Book2_4.부대공_5부대시설공_1.착수정(0419)" xfId="15471"/>
    <cellStyle name="콤_Book2_4.부대공_5부대시설공_1.처리장토공(0705)" xfId="15472"/>
    <cellStyle name="콤_Book2_4.부대공_5부대시설공_1.토공" xfId="15473"/>
    <cellStyle name="콤_Book2_4.부대공_5부대시설공_1.토공(0724)" xfId="15474"/>
    <cellStyle name="콤_Book2_4.부대공_5부대시설공_1.토공(C)" xfId="15475"/>
    <cellStyle name="콤_Book2_4.부대공_5부대시설공_1.토공(D)" xfId="15476"/>
    <cellStyle name="콤_Book2_4.부대공_5부대시설공_2.0 오수구조물공(실옥)" xfId="15477"/>
    <cellStyle name="콤_Book2_4.부대공_5부대시설공_2.0 오수구조물공(실옥)_하수처리시설(황간)" xfId="15478"/>
    <cellStyle name="콤_Book2_4.부대공_5부대시설공_2.0 토공(물치)" xfId="15479"/>
    <cellStyle name="콤_Book2_4.부대공_5부대시설공_2.0 토공(장산)" xfId="15480"/>
    <cellStyle name="콤_Book2_4.부대공_5부대시설공_2.1호원형맨홀토공" xfId="15481"/>
    <cellStyle name="콤_Book2_4.부대공_5부대시설공_2.토공" xfId="15482"/>
    <cellStyle name="콤_Book2_4.부대공_5부대시설공_2.토공_04-3.B-LINE" xfId="15483"/>
    <cellStyle name="콤_Book2_4.부대공_5부대시설공_2.토공_04-3.B-LINE_2.0 토공(물치)" xfId="15484"/>
    <cellStyle name="콤_Book2_4.부대공_5부대시설공_2.토공_04-3.B-LINE_2.0 토공(장산)" xfId="15485"/>
    <cellStyle name="콤_Book2_4.부대공_5부대시설공_2.토공_04-3.B-LINE_4부대공" xfId="15486"/>
    <cellStyle name="콤_Book2_4.부대공_5부대시설공_2.토공_04-3.B-LINE_연결관토공" xfId="15487"/>
    <cellStyle name="콤_Book2_4.부대공_5부대시설공_2.토공_1.토공(C)" xfId="15488"/>
    <cellStyle name="콤_Book2_4.부대공_5부대시설공_2.토공_1.토공(D)" xfId="15489"/>
    <cellStyle name="콤_Book2_4.부대공_5부대시설공_2.토공_2.0 토공(물치)" xfId="15490"/>
    <cellStyle name="콤_Book2_4.부대공_5부대시설공_2.토공_2.0 토공(장산)" xfId="15491"/>
    <cellStyle name="콤_Book2_4.부대공_5부대시설공_2.토공_4.하수공" xfId="15492"/>
    <cellStyle name="콤_Book2_4.부대공_5부대시설공_2.토공_4.하수공_04-3.B-LINE" xfId="15493"/>
    <cellStyle name="콤_Book2_4.부대공_5부대시설공_2.토공_4.하수공_04-3.B-LINE_2.0 토공(물치)" xfId="15494"/>
    <cellStyle name="콤_Book2_4.부대공_5부대시설공_2.토공_4.하수공_04-3.B-LINE_2.0 토공(장산)" xfId="15495"/>
    <cellStyle name="콤_Book2_4.부대공_5부대시설공_2.토공_4.하수공_04-3.B-LINE_4부대공" xfId="15496"/>
    <cellStyle name="콤_Book2_4.부대공_5부대시설공_2.토공_4.하수공_04-3.B-LINE_연결관토공" xfId="15497"/>
    <cellStyle name="콤_Book2_4.부대공_5부대시설공_2.토공_4.하수공_1.토공(C)" xfId="15498"/>
    <cellStyle name="콤_Book2_4.부대공_5부대시설공_2.토공_4.하수공_1.토공(D)" xfId="15499"/>
    <cellStyle name="콤_Book2_4.부대공_5부대시설공_2.토공_4.하수공_2.0 토공(물치)" xfId="15500"/>
    <cellStyle name="콤_Book2_4.부대공_5부대시설공_2.토공_4.하수공_2.0 토공(장산)" xfId="15501"/>
    <cellStyle name="콤_Book2_4.부대공_5부대시설공_2.토공_4.하수공_4부대공" xfId="15502"/>
    <cellStyle name="콤_Book2_4.부대공_5부대시설공_2.토공_4.하수공_연결관토공" xfId="15503"/>
    <cellStyle name="콤_Book2_4.부대공_5부대시설공_2.토공_4부대공" xfId="15504"/>
    <cellStyle name="콤_Book2_4.부대공_5부대시설공_2.토공_연결관토공" xfId="15505"/>
    <cellStyle name="콤_Book2_4.부대공_5부대시설공_3.구내배관공" xfId="15506"/>
    <cellStyle name="콤_Book2_4.부대공_5부대시설공_3.포장공" xfId="15507"/>
    <cellStyle name="콤_Book2_4.부대공_5부대시설공_3.포장공_04-3.B-LINE" xfId="15508"/>
    <cellStyle name="콤_Book2_4.부대공_5부대시설공_3.포장공_04-3.B-LINE_2.0 토공(물치)" xfId="15509"/>
    <cellStyle name="콤_Book2_4.부대공_5부대시설공_3.포장공_04-3.B-LINE_2.0 토공(장산)" xfId="15510"/>
    <cellStyle name="콤_Book2_4.부대공_5부대시설공_3.포장공_04-3.B-LINE_4부대공" xfId="15511"/>
    <cellStyle name="콤_Book2_4.부대공_5부대시설공_3.포장공_04-3.B-LINE_연결관토공" xfId="15512"/>
    <cellStyle name="콤_Book2_4.부대공_5부대시설공_3.포장공_1.토공(C)" xfId="15513"/>
    <cellStyle name="콤_Book2_4.부대공_5부대시설공_3.포장공_1.토공(D)" xfId="15514"/>
    <cellStyle name="콤_Book2_4.부대공_5부대시설공_3.포장공_2.0 토공(물치)" xfId="15515"/>
    <cellStyle name="콤_Book2_4.부대공_5부대시설공_3.포장공_2.0 토공(장산)" xfId="15516"/>
    <cellStyle name="콤_Book2_4.부대공_5부대시설공_3.포장공_4.하수공" xfId="15517"/>
    <cellStyle name="콤_Book2_4.부대공_5부대시설공_3.포장공_4.하수공_04-3.B-LINE" xfId="15518"/>
    <cellStyle name="콤_Book2_4.부대공_5부대시설공_3.포장공_4.하수공_04-3.B-LINE_2.0 토공(물치)" xfId="15519"/>
    <cellStyle name="콤_Book2_4.부대공_5부대시설공_3.포장공_4.하수공_04-3.B-LINE_2.0 토공(장산)" xfId="15520"/>
    <cellStyle name="콤_Book2_4.부대공_5부대시설공_3.포장공_4.하수공_04-3.B-LINE_4부대공" xfId="15521"/>
    <cellStyle name="콤_Book2_4.부대공_5부대시설공_3.포장공_4.하수공_04-3.B-LINE_연결관토공" xfId="15522"/>
    <cellStyle name="콤_Book2_4.부대공_5부대시설공_3.포장공_4.하수공_1.토공(C)" xfId="15523"/>
    <cellStyle name="콤_Book2_4.부대공_5부대시설공_3.포장공_4.하수공_1.토공(D)" xfId="15524"/>
    <cellStyle name="콤_Book2_4.부대공_5부대시설공_3.포장공_4.하수공_2.0 토공(물치)" xfId="15525"/>
    <cellStyle name="콤_Book2_4.부대공_5부대시설공_3.포장공_4.하수공_2.0 토공(장산)" xfId="15526"/>
    <cellStyle name="콤_Book2_4.부대공_5부대시설공_3.포장공_4.하수공_4부대공" xfId="15527"/>
    <cellStyle name="콤_Book2_4.부대공_5부대시설공_3.포장공_4.하수공_연결관토공" xfId="15528"/>
    <cellStyle name="콤_Book2_4.부대공_5부대시설공_3.포장공_4부대공" xfId="15529"/>
    <cellStyle name="콤_Book2_4.부대공_5부대시설공_3.포장공_연결관토공" xfId="15530"/>
    <cellStyle name="콤_Book2_4.부대공_5부대시설공_4. 오존접촉지" xfId="15531"/>
    <cellStyle name="콤_Book2_4.부대공_5부대시설공_4. 오존접촉지_4.0 구조물공" xfId="15532"/>
    <cellStyle name="콤_Book2_4.부대공_5부대시설공_4. 오존접촉지_4.0 구조물공(갈천)" xfId="15533"/>
    <cellStyle name="콤_Book2_4.부대공_5부대시설공_4. 오존접촉지_q" xfId="15534"/>
    <cellStyle name="콤_Book2_4.부대공_5부대시설공_4. 오존접촉지_구조물공" xfId="15535"/>
    <cellStyle name="콤_Book2_4.부대공_5부대시설공_4. 오존접촉지_구체 (version 2-1)-모" xfId="15536"/>
    <cellStyle name="콤_Book2_4.부대공_5부대시설공_4. 오존접촉지_구체 (version 2-1)-모_4.0 구조물공" xfId="15537"/>
    <cellStyle name="콤_Book2_4.부대공_5부대시설공_4. 오존접촉지_구체 (version 2-1)-모_4.0 구조물공(갈천)" xfId="15538"/>
    <cellStyle name="콤_Book2_4.부대공_5부대시설공_4. 오존접촉지_구체 (version 2-1)-모_q" xfId="15539"/>
    <cellStyle name="콤_Book2_4.부대공_5부대시설공_4. 오존접촉지_구체 (version 2-1)-모_구조물공" xfId="15540"/>
    <cellStyle name="콤_Book2_4.부대공_5부대시설공_4. 오존접촉지_구체 (version 2-1)-모_밸브실" xfId="15541"/>
    <cellStyle name="콤_Book2_4.부대공_5부대시설공_4. 오존접촉지_밸브실" xfId="15542"/>
    <cellStyle name="콤_Book2_4.부대공_5부대시설공_4.0 구조물공" xfId="15543"/>
    <cellStyle name="콤_Book2_4.부대공_5부대시설공_4.0 구조물공(갈천)" xfId="15544"/>
    <cellStyle name="콤_Book2_4.부대공_5부대시설공_4.0_부대공" xfId="15545"/>
    <cellStyle name="콤_Book2_4.부대공_5부대시설공_4부대공" xfId="15546"/>
    <cellStyle name="콤_Book2_4.부대공_5부대시설공_A2구조물공" xfId="15547"/>
    <cellStyle name="콤_Book2_4.부대공_5부대시설공_A-LINE 구조물공" xfId="15548"/>
    <cellStyle name="콤_Book2_4.부대공_5부대시설공_BⅠ.토공" xfId="15549"/>
    <cellStyle name="콤_Book2_4.부대공_5부대시설공_q" xfId="15550"/>
    <cellStyle name="콤_Book2_4.부대공_5부대시설공_계화관로토공" xfId="15551"/>
    <cellStyle name="콤_Book2_4.부대공_5부대시설공_관로토공" xfId="15552"/>
    <cellStyle name="콤_Book2_4.부대공_5부대시설공_관로토공(생극)-0624" xfId="15553"/>
    <cellStyle name="콤_Book2_4.부대공_5부대시설공_구조물공" xfId="15554"/>
    <cellStyle name="콤_Book2_4.부대공_5부대시설공_구체 (version 1)" xfId="15555"/>
    <cellStyle name="콤_Book2_4.부대공_5부대시설공_구체 (version 1)_4.0 구조물공" xfId="15556"/>
    <cellStyle name="콤_Book2_4.부대공_5부대시설공_구체 (version 1)_4.0 구조물공(갈천)" xfId="15557"/>
    <cellStyle name="콤_Book2_4.부대공_5부대시설공_구체 (version 1)_q" xfId="15558"/>
    <cellStyle name="콤_Book2_4.부대공_5부대시설공_구체 (version 1)_구조물공" xfId="15559"/>
    <cellStyle name="콤_Book2_4.부대공_5부대시설공_구체 (version 1)_구체 (version 1)" xfId="15560"/>
    <cellStyle name="콤_Book2_4.부대공_5부대시설공_구체 (version 1)_구체 (version 1)_4.0 구조물공" xfId="15561"/>
    <cellStyle name="콤_Book2_4.부대공_5부대시설공_구체 (version 1)_구체 (version 1)_4.0 구조물공(갈천)" xfId="15562"/>
    <cellStyle name="콤_Book2_4.부대공_5부대시설공_구체 (version 1)_구체 (version 1)_q" xfId="15563"/>
    <cellStyle name="콤_Book2_4.부대공_5부대시설공_구체 (version 1)_구체 (version 1)_구조물공" xfId="15564"/>
    <cellStyle name="콤_Book2_4.부대공_5부대시설공_구체 (version 1)_구체 (version 1)_구체이형관중량산출3" xfId="15565"/>
    <cellStyle name="콤_Book2_4.부대공_5부대시설공_구체 (version 1)_구체 (version 1)_구체이형관중량산출3_4.0 구조물공" xfId="15566"/>
    <cellStyle name="콤_Book2_4.부대공_5부대시설공_구체 (version 1)_구체 (version 1)_구체이형관중량산출3_4.0 구조물공(갈천)" xfId="15567"/>
    <cellStyle name="콤_Book2_4.부대공_5부대시설공_구체 (version 1)_구체 (version 1)_구체이형관중량산출3_q" xfId="15568"/>
    <cellStyle name="콤_Book2_4.부대공_5부대시설공_구체 (version 1)_구체 (version 1)_구체이형관중량산출3_구조물공" xfId="15569"/>
    <cellStyle name="콤_Book2_4.부대공_5부대시설공_구체 (version 1)_구체 (version 1)_구체이형관중량산출3_밸브실" xfId="15570"/>
    <cellStyle name="콤_Book2_4.부대공_5부대시설공_구체 (version 1)_구체 (version 1)_밸브실" xfId="15571"/>
    <cellStyle name="콤_Book2_4.부대공_5부대시설공_구체 (version 1)_구체 (version 2-1)-모" xfId="15572"/>
    <cellStyle name="콤_Book2_4.부대공_5부대시설공_구체 (version 1)_구체 (version 2-1)-모_4.0 구조물공" xfId="15573"/>
    <cellStyle name="콤_Book2_4.부대공_5부대시설공_구체 (version 1)_구체 (version 2-1)-모_4.0 구조물공(갈천)" xfId="15574"/>
    <cellStyle name="콤_Book2_4.부대공_5부대시설공_구체 (version 1)_구체 (version 2-1)-모_q" xfId="15575"/>
    <cellStyle name="콤_Book2_4.부대공_5부대시설공_구체 (version 1)_구체 (version 2-1)-모_구조물공" xfId="15576"/>
    <cellStyle name="콤_Book2_4.부대공_5부대시설공_구체 (version 1)_구체 (version 2-1)-모_밸브실" xfId="15577"/>
    <cellStyle name="콤_Book2_4.부대공_5부대시설공_구체 (version 1)_밸브실" xfId="15578"/>
    <cellStyle name="콤_Book2_4.부대공_5부대시설공_구체이형관중량산출3" xfId="15579"/>
    <cellStyle name="콤_Book2_4.부대공_5부대시설공_구체이형관중량산출3_4.0 구조물공" xfId="15580"/>
    <cellStyle name="콤_Book2_4.부대공_5부대시설공_구체이형관중량산출3_4.0 구조물공(갈천)" xfId="15581"/>
    <cellStyle name="콤_Book2_4.부대공_5부대시설공_구체이형관중량산출3_q" xfId="15582"/>
    <cellStyle name="콤_Book2_4.부대공_5부대시설공_구체이형관중량산출3_구조물공" xfId="15583"/>
    <cellStyle name="콤_Book2_4.부대공_5부대시설공_구체이형관중량산출3_밸브실" xfId="15584"/>
    <cellStyle name="콤_Book2_4.부대공_5부대시설공_돌망태수량" xfId="15585"/>
    <cellStyle name="콤_Book2_4.부대공_5부대시설공_드레인 관로 토공" xfId="15586"/>
    <cellStyle name="콤_Book2_4.부대공_5부대시설공_밸브실" xfId="15587"/>
    <cellStyle name="콤_Book2_4.부대공_5부대시설공_연결관토공" xfId="15588"/>
    <cellStyle name="콤_Book2_4.부대공_5부대시설공_하수처리시설(황간)" xfId="15589"/>
    <cellStyle name="콤_Book2_4.부대공_A2구조물공" xfId="15590"/>
    <cellStyle name="콤_Book2_4.부대공_A-LINE 구조물공" xfId="15591"/>
    <cellStyle name="콤_Book2_4.부대공_BⅠ.토공" xfId="15592"/>
    <cellStyle name="콤_Book2_4.부대공_q" xfId="15593"/>
    <cellStyle name="콤_Book2_4.부대공_계화관로토공" xfId="15594"/>
    <cellStyle name="콤_Book2_4.부대공_관로토공" xfId="15595"/>
    <cellStyle name="콤_Book2_4.부대공_관로토공(생극)-0624" xfId="15596"/>
    <cellStyle name="콤_Book2_4.부대공_구조물공" xfId="15597"/>
    <cellStyle name="콤_Book2_4.부대공_구체 (version 1)" xfId="15598"/>
    <cellStyle name="콤_Book2_4.부대공_구체 (version 1)_4.0 구조물공" xfId="15599"/>
    <cellStyle name="콤_Book2_4.부대공_구체 (version 1)_4.0 구조물공(갈천)" xfId="15600"/>
    <cellStyle name="콤_Book2_4.부대공_구체 (version 1)_q" xfId="15601"/>
    <cellStyle name="콤_Book2_4.부대공_구체 (version 1)_구조물공" xfId="15602"/>
    <cellStyle name="콤_Book2_4.부대공_구체 (version 1)_구체 (version 1)" xfId="15603"/>
    <cellStyle name="콤_Book2_4.부대공_구체 (version 1)_구체 (version 1)_4.0 구조물공" xfId="15604"/>
    <cellStyle name="콤_Book2_4.부대공_구체 (version 1)_구체 (version 1)_4.0 구조물공(갈천)" xfId="15605"/>
    <cellStyle name="콤_Book2_4.부대공_구체 (version 1)_구체 (version 1)_q" xfId="15606"/>
    <cellStyle name="콤_Book2_4.부대공_구체 (version 1)_구체 (version 1)_구조물공" xfId="15607"/>
    <cellStyle name="콤_Book2_4.부대공_구체 (version 1)_구체 (version 1)_구체이형관중량산출3" xfId="15608"/>
    <cellStyle name="콤_Book2_4.부대공_구체 (version 1)_구체 (version 1)_구체이형관중량산출3_4.0 구조물공" xfId="15609"/>
    <cellStyle name="콤_Book2_4.부대공_구체 (version 1)_구체 (version 1)_구체이형관중량산출3_4.0 구조물공(갈천)" xfId="15610"/>
    <cellStyle name="콤_Book2_4.부대공_구체 (version 1)_구체 (version 1)_구체이형관중량산출3_q" xfId="15611"/>
    <cellStyle name="콤_Book2_4.부대공_구체 (version 1)_구체 (version 1)_구체이형관중량산출3_구조물공" xfId="15612"/>
    <cellStyle name="콤_Book2_4.부대공_구체 (version 1)_구체 (version 1)_구체이형관중량산출3_밸브실" xfId="15613"/>
    <cellStyle name="콤_Book2_4.부대공_구체 (version 1)_구체 (version 1)_밸브실" xfId="15614"/>
    <cellStyle name="콤_Book2_4.부대공_구체 (version 1)_구체 (version 2-1)-모" xfId="15615"/>
    <cellStyle name="콤_Book2_4.부대공_구체 (version 1)_구체 (version 2-1)-모_4.0 구조물공" xfId="15616"/>
    <cellStyle name="콤_Book2_4.부대공_구체 (version 1)_구체 (version 2-1)-모_4.0 구조물공(갈천)" xfId="15617"/>
    <cellStyle name="콤_Book2_4.부대공_구체 (version 1)_구체 (version 2-1)-모_q" xfId="15618"/>
    <cellStyle name="콤_Book2_4.부대공_구체 (version 1)_구체 (version 2-1)-모_구조물공" xfId="15619"/>
    <cellStyle name="콤_Book2_4.부대공_구체 (version 1)_구체 (version 2-1)-모_밸브실" xfId="15620"/>
    <cellStyle name="콤_Book2_4.부대공_구체 (version 1)_밸브실" xfId="15621"/>
    <cellStyle name="콤_Book2_4.부대공_구체이형관중량산출3" xfId="15622"/>
    <cellStyle name="콤_Book2_4.부대공_구체이형관중량산출3_4.0 구조물공" xfId="15623"/>
    <cellStyle name="콤_Book2_4.부대공_구체이형관중량산출3_4.0 구조물공(갈천)" xfId="15624"/>
    <cellStyle name="콤_Book2_4.부대공_구체이형관중량산출3_q" xfId="15625"/>
    <cellStyle name="콤_Book2_4.부대공_구체이형관중량산출3_구조물공" xfId="15626"/>
    <cellStyle name="콤_Book2_4.부대공_구체이형관중량산출3_밸브실" xfId="15627"/>
    <cellStyle name="콤_Book2_4.부대공_돌망태수량" xfId="15628"/>
    <cellStyle name="콤_Book2_4.부대공_드레인 관로 토공" xfId="15629"/>
    <cellStyle name="콤_Book2_4.부대공_밸브실" xfId="15630"/>
    <cellStyle name="콤_Book2_4.부대공_연결관토공" xfId="15631"/>
    <cellStyle name="콤_Book2_4.부대공_하수처리시설(황간)" xfId="15632"/>
    <cellStyle name="콤_Book2_4배관공" xfId="15633"/>
    <cellStyle name="콤_Book2_4배관공_0.주요자재및 총괄집계표" xfId="15634"/>
    <cellStyle name="콤_Book2_4배관공_0.주요자재및 총괄집계표5" xfId="15635"/>
    <cellStyle name="콤_Book2_4배관공_04-3.B-LINE" xfId="15636"/>
    <cellStyle name="콤_Book2_4배관공_04-3.B-LINE_2.0 토공(물치)" xfId="15637"/>
    <cellStyle name="콤_Book2_4배관공_04-3.B-LINE_2.0 토공(장산)" xfId="15638"/>
    <cellStyle name="콤_Book2_4배관공_04-3.B-LINE_4부대공" xfId="15639"/>
    <cellStyle name="콤_Book2_4배관공_04-3.B-LINE_연결관토공" xfId="15640"/>
    <cellStyle name="콤_Book2_4배관공_05.구내배관토공" xfId="15641"/>
    <cellStyle name="콤_Book2_4배관공_1.관로토공 " xfId="15642"/>
    <cellStyle name="콤_Book2_4배관공_1.관로토공  2" xfId="15643"/>
    <cellStyle name="콤_Book2_4배관공_1.관로토공 _4.포장공(전체)" xfId="15644"/>
    <cellStyle name="콤_Book2_4배관공_1.관로토공 _dt1" xfId="15645"/>
    <cellStyle name="콤_Book2_4배관공_1.관로토공 _포장수량산출" xfId="15646"/>
    <cellStyle name="콤_Book2_4배관공_1.착수정(0416)" xfId="15647"/>
    <cellStyle name="콤_Book2_4배관공_1.착수정(0416)_4.0 구조물공" xfId="15648"/>
    <cellStyle name="콤_Book2_4배관공_1.착수정(0416)_4.0 구조물공(갈천)" xfId="15649"/>
    <cellStyle name="콤_Book2_4배관공_1.착수정(0416)_q" xfId="15650"/>
    <cellStyle name="콤_Book2_4배관공_1.착수정(0416)_구조물공" xfId="15651"/>
    <cellStyle name="콤_Book2_4배관공_1.착수정(0416)_밸브실" xfId="15652"/>
    <cellStyle name="콤_Book2_4배관공_1.착수정(0419)" xfId="15653"/>
    <cellStyle name="콤_Book2_4배관공_1.처리장토공(0705)" xfId="15654"/>
    <cellStyle name="콤_Book2_4배관공_1.토공" xfId="15655"/>
    <cellStyle name="콤_Book2_4배관공_1.토공(0724)" xfId="15656"/>
    <cellStyle name="콤_Book2_4배관공_1.토공(C)" xfId="15657"/>
    <cellStyle name="콤_Book2_4배관공_1.토공(D)" xfId="15658"/>
    <cellStyle name="콤_Book2_4배관공_2.0 오수구조물공(실옥)" xfId="15659"/>
    <cellStyle name="콤_Book2_4배관공_2.0 오수구조물공(실옥)_하수처리시설(황간)" xfId="15660"/>
    <cellStyle name="콤_Book2_4배관공_2.0 토공(물치)" xfId="15661"/>
    <cellStyle name="콤_Book2_4배관공_2.0 토공(장산)" xfId="15662"/>
    <cellStyle name="콤_Book2_4배관공_2.1호원형맨홀토공" xfId="15663"/>
    <cellStyle name="콤_Book2_4배관공_2.토공" xfId="15664"/>
    <cellStyle name="콤_Book2_4배관공_2.토공_04-3.B-LINE" xfId="15665"/>
    <cellStyle name="콤_Book2_4배관공_2.토공_04-3.B-LINE_2.0 토공(물치)" xfId="15666"/>
    <cellStyle name="콤_Book2_4배관공_2.토공_04-3.B-LINE_2.0 토공(장산)" xfId="15667"/>
    <cellStyle name="콤_Book2_4배관공_2.토공_04-3.B-LINE_4부대공" xfId="15668"/>
    <cellStyle name="콤_Book2_4배관공_2.토공_04-3.B-LINE_연결관토공" xfId="15669"/>
    <cellStyle name="콤_Book2_4배관공_2.토공_1.토공(C)" xfId="15670"/>
    <cellStyle name="콤_Book2_4배관공_2.토공_1.토공(D)" xfId="15671"/>
    <cellStyle name="콤_Book2_4배관공_2.토공_2.0 토공(물치)" xfId="15672"/>
    <cellStyle name="콤_Book2_4배관공_2.토공_2.0 토공(장산)" xfId="15673"/>
    <cellStyle name="콤_Book2_4배관공_2.토공_4.하수공" xfId="15674"/>
    <cellStyle name="콤_Book2_4배관공_2.토공_4.하수공_04-3.B-LINE" xfId="15675"/>
    <cellStyle name="콤_Book2_4배관공_2.토공_4.하수공_04-3.B-LINE_2.0 토공(물치)" xfId="15676"/>
    <cellStyle name="콤_Book2_4배관공_2.토공_4.하수공_04-3.B-LINE_2.0 토공(장산)" xfId="15677"/>
    <cellStyle name="콤_Book2_4배관공_2.토공_4.하수공_04-3.B-LINE_4부대공" xfId="15678"/>
    <cellStyle name="콤_Book2_4배관공_2.토공_4.하수공_04-3.B-LINE_연결관토공" xfId="15679"/>
    <cellStyle name="콤_Book2_4배관공_2.토공_4.하수공_1.토공(C)" xfId="15680"/>
    <cellStyle name="콤_Book2_4배관공_2.토공_4.하수공_1.토공(D)" xfId="15681"/>
    <cellStyle name="콤_Book2_4배관공_2.토공_4.하수공_2.0 토공(물치)" xfId="15682"/>
    <cellStyle name="콤_Book2_4배관공_2.토공_4.하수공_2.0 토공(장산)" xfId="15683"/>
    <cellStyle name="콤_Book2_4배관공_2.토공_4.하수공_4부대공" xfId="15684"/>
    <cellStyle name="콤_Book2_4배관공_2.토공_4.하수공_연결관토공" xfId="15685"/>
    <cellStyle name="콤_Book2_4배관공_2.토공_4부대공" xfId="15686"/>
    <cellStyle name="콤_Book2_4배관공_2.토공_연결관토공" xfId="15687"/>
    <cellStyle name="콤_Book2_4배관공_3.구내배관공" xfId="15688"/>
    <cellStyle name="콤_Book2_4배관공_3.포장공" xfId="15689"/>
    <cellStyle name="콤_Book2_4배관공_3.포장공_04-3.B-LINE" xfId="15690"/>
    <cellStyle name="콤_Book2_4배관공_3.포장공_04-3.B-LINE_2.0 토공(물치)" xfId="15691"/>
    <cellStyle name="콤_Book2_4배관공_3.포장공_04-3.B-LINE_2.0 토공(장산)" xfId="15692"/>
    <cellStyle name="콤_Book2_4배관공_3.포장공_04-3.B-LINE_4부대공" xfId="15693"/>
    <cellStyle name="콤_Book2_4배관공_3.포장공_04-3.B-LINE_연결관토공" xfId="15694"/>
    <cellStyle name="콤_Book2_4배관공_3.포장공_1.토공(C)" xfId="15695"/>
    <cellStyle name="콤_Book2_4배관공_3.포장공_1.토공(D)" xfId="15696"/>
    <cellStyle name="콤_Book2_4배관공_3.포장공_2.0 토공(물치)" xfId="15697"/>
    <cellStyle name="콤_Book2_4배관공_3.포장공_2.0 토공(장산)" xfId="15698"/>
    <cellStyle name="콤_Book2_4배관공_3.포장공_4.하수공" xfId="15699"/>
    <cellStyle name="콤_Book2_4배관공_3.포장공_4.하수공_04-3.B-LINE" xfId="15700"/>
    <cellStyle name="콤_Book2_4배관공_3.포장공_4.하수공_04-3.B-LINE_2.0 토공(물치)" xfId="15701"/>
    <cellStyle name="콤_Book2_4배관공_3.포장공_4.하수공_04-3.B-LINE_2.0 토공(장산)" xfId="15702"/>
    <cellStyle name="콤_Book2_4배관공_3.포장공_4.하수공_04-3.B-LINE_4부대공" xfId="15703"/>
    <cellStyle name="콤_Book2_4배관공_3.포장공_4.하수공_04-3.B-LINE_연결관토공" xfId="15704"/>
    <cellStyle name="콤_Book2_4배관공_3.포장공_4.하수공_1.토공(C)" xfId="15705"/>
    <cellStyle name="콤_Book2_4배관공_3.포장공_4.하수공_1.토공(D)" xfId="15706"/>
    <cellStyle name="콤_Book2_4배관공_3.포장공_4.하수공_2.0 토공(물치)" xfId="15707"/>
    <cellStyle name="콤_Book2_4배관공_3.포장공_4.하수공_2.0 토공(장산)" xfId="15708"/>
    <cellStyle name="콤_Book2_4배관공_3.포장공_4.하수공_4부대공" xfId="15709"/>
    <cellStyle name="콤_Book2_4배관공_3.포장공_4.하수공_연결관토공" xfId="15710"/>
    <cellStyle name="콤_Book2_4배관공_3.포장공_4부대공" xfId="15711"/>
    <cellStyle name="콤_Book2_4배관공_3.포장공_연결관토공" xfId="15712"/>
    <cellStyle name="콤_Book2_4배관공_4. 오존접촉지" xfId="15713"/>
    <cellStyle name="콤_Book2_4배관공_4. 오존접촉지_4.0 구조물공" xfId="15714"/>
    <cellStyle name="콤_Book2_4배관공_4. 오존접촉지_4.0 구조물공(갈천)" xfId="15715"/>
    <cellStyle name="콤_Book2_4배관공_4. 오존접촉지_q" xfId="15716"/>
    <cellStyle name="콤_Book2_4배관공_4. 오존접촉지_구조물공" xfId="15717"/>
    <cellStyle name="콤_Book2_4배관공_4. 오존접촉지_구체 (version 2-1)-모" xfId="15718"/>
    <cellStyle name="콤_Book2_4배관공_4. 오존접촉지_구체 (version 2-1)-모_4.0 구조물공" xfId="15719"/>
    <cellStyle name="콤_Book2_4배관공_4. 오존접촉지_구체 (version 2-1)-모_4.0 구조물공(갈천)" xfId="15720"/>
    <cellStyle name="콤_Book2_4배관공_4. 오존접촉지_구체 (version 2-1)-모_q" xfId="15721"/>
    <cellStyle name="콤_Book2_4배관공_4. 오존접촉지_구체 (version 2-1)-모_구조물공" xfId="15722"/>
    <cellStyle name="콤_Book2_4배관공_4. 오존접촉지_구체 (version 2-1)-모_밸브실" xfId="15723"/>
    <cellStyle name="콤_Book2_4배관공_4. 오존접촉지_밸브실" xfId="15724"/>
    <cellStyle name="콤_Book2_4배관공_4.0 구조물공" xfId="15725"/>
    <cellStyle name="콤_Book2_4배관공_4.0 구조물공(갈천)" xfId="15726"/>
    <cellStyle name="콤_Book2_4배관공_4.0_부대공" xfId="15727"/>
    <cellStyle name="콤_Book2_4배관공_4부대공" xfId="15728"/>
    <cellStyle name="콤_Book2_4배관공_A2구조물공" xfId="15729"/>
    <cellStyle name="콤_Book2_4배관공_A-LINE 구조물공" xfId="15730"/>
    <cellStyle name="콤_Book2_4배관공_BⅠ.토공" xfId="15731"/>
    <cellStyle name="콤_Book2_4배관공_q" xfId="15732"/>
    <cellStyle name="콤_Book2_4배관공_계화관로토공" xfId="15733"/>
    <cellStyle name="콤_Book2_4배관공_관로토공" xfId="15734"/>
    <cellStyle name="콤_Book2_4배관공_관로토공(생극)-0624" xfId="15735"/>
    <cellStyle name="콤_Book2_4배관공_구조물공" xfId="15736"/>
    <cellStyle name="콤_Book2_4배관공_구체 (version 1)" xfId="15737"/>
    <cellStyle name="콤_Book2_4배관공_구체 (version 1)_4.0 구조물공" xfId="15738"/>
    <cellStyle name="콤_Book2_4배관공_구체 (version 1)_4.0 구조물공(갈천)" xfId="15739"/>
    <cellStyle name="콤_Book2_4배관공_구체 (version 1)_q" xfId="15740"/>
    <cellStyle name="콤_Book2_4배관공_구체 (version 1)_구조물공" xfId="15741"/>
    <cellStyle name="콤_Book2_4배관공_구체 (version 1)_구체 (version 1)" xfId="15742"/>
    <cellStyle name="콤_Book2_4배관공_구체 (version 1)_구체 (version 1)_4.0 구조물공" xfId="15743"/>
    <cellStyle name="콤_Book2_4배관공_구체 (version 1)_구체 (version 1)_4.0 구조물공(갈천)" xfId="15744"/>
    <cellStyle name="콤_Book2_4배관공_구체 (version 1)_구체 (version 1)_q" xfId="15745"/>
    <cellStyle name="콤_Book2_4배관공_구체 (version 1)_구체 (version 1)_구조물공" xfId="15746"/>
    <cellStyle name="콤_Book2_4배관공_구체 (version 1)_구체 (version 1)_구체이형관중량산출3" xfId="15747"/>
    <cellStyle name="콤_Book2_4배관공_구체 (version 1)_구체 (version 1)_구체이형관중량산출3_4.0 구조물공" xfId="15748"/>
    <cellStyle name="콤_Book2_4배관공_구체 (version 1)_구체 (version 1)_구체이형관중량산출3_4.0 구조물공(갈천)" xfId="15749"/>
    <cellStyle name="콤_Book2_4배관공_구체 (version 1)_구체 (version 1)_구체이형관중량산출3_q" xfId="15750"/>
    <cellStyle name="콤_Book2_4배관공_구체 (version 1)_구체 (version 1)_구체이형관중량산출3_구조물공" xfId="15751"/>
    <cellStyle name="콤_Book2_4배관공_구체 (version 1)_구체 (version 1)_구체이형관중량산출3_밸브실" xfId="15752"/>
    <cellStyle name="콤_Book2_4배관공_구체 (version 1)_구체 (version 1)_밸브실" xfId="15753"/>
    <cellStyle name="콤_Book2_4배관공_구체 (version 1)_구체 (version 2-1)-모" xfId="15754"/>
    <cellStyle name="콤_Book2_4배관공_구체 (version 1)_구체 (version 2-1)-모_4.0 구조물공" xfId="15755"/>
    <cellStyle name="콤_Book2_4배관공_구체 (version 1)_구체 (version 2-1)-모_4.0 구조물공(갈천)" xfId="15756"/>
    <cellStyle name="콤_Book2_4배관공_구체 (version 1)_구체 (version 2-1)-모_q" xfId="15757"/>
    <cellStyle name="콤_Book2_4배관공_구체 (version 1)_구체 (version 2-1)-모_구조물공" xfId="15758"/>
    <cellStyle name="콤_Book2_4배관공_구체 (version 1)_구체 (version 2-1)-모_밸브실" xfId="15759"/>
    <cellStyle name="콤_Book2_4배관공_구체 (version 1)_밸브실" xfId="15760"/>
    <cellStyle name="콤_Book2_4배관공_구체이형관중량산출3" xfId="15761"/>
    <cellStyle name="콤_Book2_4배관공_구체이형관중량산출3_4.0 구조물공" xfId="15762"/>
    <cellStyle name="콤_Book2_4배관공_구체이형관중량산출3_4.0 구조물공(갈천)" xfId="15763"/>
    <cellStyle name="콤_Book2_4배관공_구체이형관중량산출3_q" xfId="15764"/>
    <cellStyle name="콤_Book2_4배관공_구체이형관중량산출3_구조물공" xfId="15765"/>
    <cellStyle name="콤_Book2_4배관공_구체이형관중량산출3_밸브실" xfId="15766"/>
    <cellStyle name="콤_Book2_4배관공_돌망태수량" xfId="15767"/>
    <cellStyle name="콤_Book2_4배관공_드레인 관로 토공" xfId="15768"/>
    <cellStyle name="콤_Book2_4배관공_밸브실" xfId="15769"/>
    <cellStyle name="콤_Book2_4배관공_연결관토공" xfId="15770"/>
    <cellStyle name="콤_Book2_4배관공_하수처리시설(황간)" xfId="15771"/>
    <cellStyle name="콤_Book2_4부대공" xfId="15772"/>
    <cellStyle name="콤_Book2_5부대시설공" xfId="15773"/>
    <cellStyle name="콤_Book2_5부대시설공_0.주요자재및 총괄집계표" xfId="15774"/>
    <cellStyle name="콤_Book2_5부대시설공_0.주요자재및 총괄집계표5" xfId="15775"/>
    <cellStyle name="콤_Book2_5부대시설공_04-3.B-LINE" xfId="15776"/>
    <cellStyle name="콤_Book2_5부대시설공_04-3.B-LINE_2.0 토공(물치)" xfId="15777"/>
    <cellStyle name="콤_Book2_5부대시설공_04-3.B-LINE_2.0 토공(장산)" xfId="15778"/>
    <cellStyle name="콤_Book2_5부대시설공_04-3.B-LINE_4부대공" xfId="15779"/>
    <cellStyle name="콤_Book2_5부대시설공_04-3.B-LINE_연결관토공" xfId="15780"/>
    <cellStyle name="콤_Book2_5부대시설공_05.구내배관토공" xfId="15781"/>
    <cellStyle name="콤_Book2_5부대시설공_1.관로토공 " xfId="15782"/>
    <cellStyle name="콤_Book2_5부대시설공_1.관로토공  2" xfId="15783"/>
    <cellStyle name="콤_Book2_5부대시설공_1.관로토공 _4.포장공(전체)" xfId="15784"/>
    <cellStyle name="콤_Book2_5부대시설공_1.관로토공 _dt1" xfId="15785"/>
    <cellStyle name="콤_Book2_5부대시설공_1.관로토공 _포장수량산출" xfId="15786"/>
    <cellStyle name="콤_Book2_5부대시설공_1.착수정(0416)" xfId="15787"/>
    <cellStyle name="콤_Book2_5부대시설공_1.착수정(0416)_4.0 구조물공" xfId="15788"/>
    <cellStyle name="콤_Book2_5부대시설공_1.착수정(0416)_4.0 구조물공(갈천)" xfId="15789"/>
    <cellStyle name="콤_Book2_5부대시설공_1.착수정(0416)_q" xfId="15790"/>
    <cellStyle name="콤_Book2_5부대시설공_1.착수정(0416)_구조물공" xfId="15791"/>
    <cellStyle name="콤_Book2_5부대시설공_1.착수정(0416)_밸브실" xfId="15792"/>
    <cellStyle name="콤_Book2_5부대시설공_1.착수정(0419)" xfId="15793"/>
    <cellStyle name="콤_Book2_5부대시설공_1.처리장토공(0705)" xfId="15794"/>
    <cellStyle name="콤_Book2_5부대시설공_1.토공" xfId="15795"/>
    <cellStyle name="콤_Book2_5부대시설공_1.토공(0724)" xfId="15796"/>
    <cellStyle name="콤_Book2_5부대시설공_1.토공(C)" xfId="15797"/>
    <cellStyle name="콤_Book2_5부대시설공_1.토공(D)" xfId="15798"/>
    <cellStyle name="콤_Book2_5부대시설공_2.0 오수구조물공(실옥)" xfId="15799"/>
    <cellStyle name="콤_Book2_5부대시설공_2.0 오수구조물공(실옥)_하수처리시설(황간)" xfId="15800"/>
    <cellStyle name="콤_Book2_5부대시설공_2.0 토공(물치)" xfId="15801"/>
    <cellStyle name="콤_Book2_5부대시설공_2.0 토공(장산)" xfId="15802"/>
    <cellStyle name="콤_Book2_5부대시설공_2.1호원형맨홀토공" xfId="15803"/>
    <cellStyle name="콤_Book2_5부대시설공_2.토공" xfId="15804"/>
    <cellStyle name="콤_Book2_5부대시설공_2.토공_04-3.B-LINE" xfId="15805"/>
    <cellStyle name="콤_Book2_5부대시설공_2.토공_04-3.B-LINE_2.0 토공(물치)" xfId="15806"/>
    <cellStyle name="콤_Book2_5부대시설공_2.토공_04-3.B-LINE_2.0 토공(장산)" xfId="15807"/>
    <cellStyle name="콤_Book2_5부대시설공_2.토공_04-3.B-LINE_4부대공" xfId="15808"/>
    <cellStyle name="콤_Book2_5부대시설공_2.토공_04-3.B-LINE_연결관토공" xfId="15809"/>
    <cellStyle name="콤_Book2_5부대시설공_2.토공_1.토공(C)" xfId="15810"/>
    <cellStyle name="콤_Book2_5부대시설공_2.토공_1.토공(D)" xfId="15811"/>
    <cellStyle name="콤_Book2_5부대시설공_2.토공_2.0 토공(물치)" xfId="15812"/>
    <cellStyle name="콤_Book2_5부대시설공_2.토공_2.0 토공(장산)" xfId="15813"/>
    <cellStyle name="콤_Book2_5부대시설공_2.토공_4.하수공" xfId="15814"/>
    <cellStyle name="콤_Book2_5부대시설공_2.토공_4.하수공_04-3.B-LINE" xfId="15815"/>
    <cellStyle name="콤_Book2_5부대시설공_2.토공_4.하수공_04-3.B-LINE_2.0 토공(물치)" xfId="15816"/>
    <cellStyle name="콤_Book2_5부대시설공_2.토공_4.하수공_04-3.B-LINE_2.0 토공(장산)" xfId="15817"/>
    <cellStyle name="콤_Book2_5부대시설공_2.토공_4.하수공_04-3.B-LINE_4부대공" xfId="15818"/>
    <cellStyle name="콤_Book2_5부대시설공_2.토공_4.하수공_04-3.B-LINE_연결관토공" xfId="15819"/>
    <cellStyle name="콤_Book2_5부대시설공_2.토공_4.하수공_1.토공(C)" xfId="15820"/>
    <cellStyle name="콤_Book2_5부대시설공_2.토공_4.하수공_1.토공(D)" xfId="15821"/>
    <cellStyle name="콤_Book2_5부대시설공_2.토공_4.하수공_2.0 토공(물치)" xfId="15822"/>
    <cellStyle name="콤_Book2_5부대시설공_2.토공_4.하수공_2.0 토공(장산)" xfId="15823"/>
    <cellStyle name="콤_Book2_5부대시설공_2.토공_4.하수공_4부대공" xfId="15824"/>
    <cellStyle name="콤_Book2_5부대시설공_2.토공_4.하수공_연결관토공" xfId="15825"/>
    <cellStyle name="콤_Book2_5부대시설공_2.토공_4부대공" xfId="15826"/>
    <cellStyle name="콤_Book2_5부대시설공_2.토공_연결관토공" xfId="15827"/>
    <cellStyle name="콤_Book2_5부대시설공_3.구내배관공" xfId="15828"/>
    <cellStyle name="콤_Book2_5부대시설공_3.포장공" xfId="15829"/>
    <cellStyle name="콤_Book2_5부대시설공_3.포장공_04-3.B-LINE" xfId="15830"/>
    <cellStyle name="콤_Book2_5부대시설공_3.포장공_04-3.B-LINE_2.0 토공(물치)" xfId="15831"/>
    <cellStyle name="콤_Book2_5부대시설공_3.포장공_04-3.B-LINE_2.0 토공(장산)" xfId="15832"/>
    <cellStyle name="콤_Book2_5부대시설공_3.포장공_04-3.B-LINE_4부대공" xfId="15833"/>
    <cellStyle name="콤_Book2_5부대시설공_3.포장공_04-3.B-LINE_연결관토공" xfId="15834"/>
    <cellStyle name="콤_Book2_5부대시설공_3.포장공_1.토공(C)" xfId="15835"/>
    <cellStyle name="콤_Book2_5부대시설공_3.포장공_1.토공(D)" xfId="15836"/>
    <cellStyle name="콤_Book2_5부대시설공_3.포장공_2.0 토공(물치)" xfId="15837"/>
    <cellStyle name="콤_Book2_5부대시설공_3.포장공_2.0 토공(장산)" xfId="15838"/>
    <cellStyle name="콤_Book2_5부대시설공_3.포장공_4.하수공" xfId="15839"/>
    <cellStyle name="콤_Book2_5부대시설공_3.포장공_4.하수공_04-3.B-LINE" xfId="15840"/>
    <cellStyle name="콤_Book2_5부대시설공_3.포장공_4.하수공_04-3.B-LINE_2.0 토공(물치)" xfId="15841"/>
    <cellStyle name="콤_Book2_5부대시설공_3.포장공_4.하수공_04-3.B-LINE_2.0 토공(장산)" xfId="15842"/>
    <cellStyle name="콤_Book2_5부대시설공_3.포장공_4.하수공_04-3.B-LINE_4부대공" xfId="15843"/>
    <cellStyle name="콤_Book2_5부대시설공_3.포장공_4.하수공_04-3.B-LINE_연결관토공" xfId="15844"/>
    <cellStyle name="콤_Book2_5부대시설공_3.포장공_4.하수공_1.토공(C)" xfId="15845"/>
    <cellStyle name="콤_Book2_5부대시설공_3.포장공_4.하수공_1.토공(D)" xfId="15846"/>
    <cellStyle name="콤_Book2_5부대시설공_3.포장공_4.하수공_2.0 토공(물치)" xfId="15847"/>
    <cellStyle name="콤_Book2_5부대시설공_3.포장공_4.하수공_2.0 토공(장산)" xfId="15848"/>
    <cellStyle name="콤_Book2_5부대시설공_3.포장공_4.하수공_4부대공" xfId="15849"/>
    <cellStyle name="콤_Book2_5부대시설공_3.포장공_4.하수공_연결관토공" xfId="15850"/>
    <cellStyle name="콤_Book2_5부대시설공_3.포장공_4부대공" xfId="15851"/>
    <cellStyle name="콤_Book2_5부대시설공_3.포장공_연결관토공" xfId="15852"/>
    <cellStyle name="콤_Book2_5부대시설공_4. 오존접촉지" xfId="15853"/>
    <cellStyle name="콤_Book2_5부대시설공_4. 오존접촉지_4.0 구조물공" xfId="15854"/>
    <cellStyle name="콤_Book2_5부대시설공_4. 오존접촉지_4.0 구조물공(갈천)" xfId="15855"/>
    <cellStyle name="콤_Book2_5부대시설공_4. 오존접촉지_q" xfId="15856"/>
    <cellStyle name="콤_Book2_5부대시설공_4. 오존접촉지_구조물공" xfId="15857"/>
    <cellStyle name="콤_Book2_5부대시설공_4. 오존접촉지_구체 (version 2-1)-모" xfId="15858"/>
    <cellStyle name="콤_Book2_5부대시설공_4. 오존접촉지_구체 (version 2-1)-모_4.0 구조물공" xfId="15859"/>
    <cellStyle name="콤_Book2_5부대시설공_4. 오존접촉지_구체 (version 2-1)-모_4.0 구조물공(갈천)" xfId="15860"/>
    <cellStyle name="콤_Book2_5부대시설공_4. 오존접촉지_구체 (version 2-1)-모_q" xfId="15861"/>
    <cellStyle name="콤_Book2_5부대시설공_4. 오존접촉지_구체 (version 2-1)-모_구조물공" xfId="15862"/>
    <cellStyle name="콤_Book2_5부대시설공_4. 오존접촉지_구체 (version 2-1)-모_밸브실" xfId="15863"/>
    <cellStyle name="콤_Book2_5부대시설공_4. 오존접촉지_밸브실" xfId="15864"/>
    <cellStyle name="콤_Book2_5부대시설공_4.0 구조물공" xfId="15865"/>
    <cellStyle name="콤_Book2_5부대시설공_4.0 구조물공(갈천)" xfId="15866"/>
    <cellStyle name="콤_Book2_5부대시설공_4.0_부대공" xfId="15867"/>
    <cellStyle name="콤_Book2_5부대시설공_4부대공" xfId="15868"/>
    <cellStyle name="콤_Book2_5부대시설공_A2구조물공" xfId="15869"/>
    <cellStyle name="콤_Book2_5부대시설공_A-LINE 구조물공" xfId="15870"/>
    <cellStyle name="콤_Book2_5부대시설공_BⅠ.토공" xfId="15871"/>
    <cellStyle name="콤_Book2_5부대시설공_q" xfId="15872"/>
    <cellStyle name="콤_Book2_5부대시설공_계화관로토공" xfId="15873"/>
    <cellStyle name="콤_Book2_5부대시설공_관로토공" xfId="15874"/>
    <cellStyle name="콤_Book2_5부대시설공_관로토공(생극)-0624" xfId="15875"/>
    <cellStyle name="콤_Book2_5부대시설공_구조물공" xfId="15876"/>
    <cellStyle name="콤_Book2_5부대시설공_구체 (version 1)" xfId="15877"/>
    <cellStyle name="콤_Book2_5부대시설공_구체 (version 1)_4.0 구조물공" xfId="15878"/>
    <cellStyle name="콤_Book2_5부대시설공_구체 (version 1)_4.0 구조물공(갈천)" xfId="15879"/>
    <cellStyle name="콤_Book2_5부대시설공_구체 (version 1)_q" xfId="15880"/>
    <cellStyle name="콤_Book2_5부대시설공_구체 (version 1)_구조물공" xfId="15881"/>
    <cellStyle name="콤_Book2_5부대시설공_구체 (version 1)_구체 (version 1)" xfId="15882"/>
    <cellStyle name="콤_Book2_5부대시설공_구체 (version 1)_구체 (version 1)_4.0 구조물공" xfId="15883"/>
    <cellStyle name="콤_Book2_5부대시설공_구체 (version 1)_구체 (version 1)_4.0 구조물공(갈천)" xfId="15884"/>
    <cellStyle name="콤_Book2_5부대시설공_구체 (version 1)_구체 (version 1)_q" xfId="15885"/>
    <cellStyle name="콤_Book2_5부대시설공_구체 (version 1)_구체 (version 1)_구조물공" xfId="15886"/>
    <cellStyle name="콤_Book2_5부대시설공_구체 (version 1)_구체 (version 1)_구체이형관중량산출3" xfId="15887"/>
    <cellStyle name="콤_Book2_5부대시설공_구체 (version 1)_구체 (version 1)_구체이형관중량산출3_4.0 구조물공" xfId="15888"/>
    <cellStyle name="콤_Book2_5부대시설공_구체 (version 1)_구체 (version 1)_구체이형관중량산출3_4.0 구조물공(갈천)" xfId="15889"/>
    <cellStyle name="콤_Book2_5부대시설공_구체 (version 1)_구체 (version 1)_구체이형관중량산출3_q" xfId="15890"/>
    <cellStyle name="콤_Book2_5부대시설공_구체 (version 1)_구체 (version 1)_구체이형관중량산출3_구조물공" xfId="15891"/>
    <cellStyle name="콤_Book2_5부대시설공_구체 (version 1)_구체 (version 1)_구체이형관중량산출3_밸브실" xfId="15892"/>
    <cellStyle name="콤_Book2_5부대시설공_구체 (version 1)_구체 (version 1)_밸브실" xfId="15893"/>
    <cellStyle name="콤_Book2_5부대시설공_구체 (version 1)_구체 (version 2-1)-모" xfId="15894"/>
    <cellStyle name="콤_Book2_5부대시설공_구체 (version 1)_구체 (version 2-1)-모_4.0 구조물공" xfId="15895"/>
    <cellStyle name="콤_Book2_5부대시설공_구체 (version 1)_구체 (version 2-1)-모_4.0 구조물공(갈천)" xfId="15896"/>
    <cellStyle name="콤_Book2_5부대시설공_구체 (version 1)_구체 (version 2-1)-모_q" xfId="15897"/>
    <cellStyle name="콤_Book2_5부대시설공_구체 (version 1)_구체 (version 2-1)-모_구조물공" xfId="15898"/>
    <cellStyle name="콤_Book2_5부대시설공_구체 (version 1)_구체 (version 2-1)-모_밸브실" xfId="15899"/>
    <cellStyle name="콤_Book2_5부대시설공_구체 (version 1)_밸브실" xfId="15900"/>
    <cellStyle name="콤_Book2_5부대시설공_구체이형관중량산출3" xfId="15901"/>
    <cellStyle name="콤_Book2_5부대시설공_구체이형관중량산출3_4.0 구조물공" xfId="15902"/>
    <cellStyle name="콤_Book2_5부대시설공_구체이형관중량산출3_4.0 구조물공(갈천)" xfId="15903"/>
    <cellStyle name="콤_Book2_5부대시설공_구체이형관중량산출3_q" xfId="15904"/>
    <cellStyle name="콤_Book2_5부대시설공_구체이형관중량산출3_구조물공" xfId="15905"/>
    <cellStyle name="콤_Book2_5부대시설공_구체이형관중량산출3_밸브실" xfId="15906"/>
    <cellStyle name="콤_Book2_5부대시설공_돌망태수량" xfId="15907"/>
    <cellStyle name="콤_Book2_5부대시설공_드레인 관로 토공" xfId="15908"/>
    <cellStyle name="콤_Book2_5부대시설공_밸브실" xfId="15909"/>
    <cellStyle name="콤_Book2_5부대시설공_연결관토공" xfId="15910"/>
    <cellStyle name="콤_Book2_5부대시설공_하수처리시설(황간)" xfId="15911"/>
    <cellStyle name="콤_Book2_A2구조물공" xfId="15912"/>
    <cellStyle name="콤_Book2_A-LINE 구조물공" xfId="15913"/>
    <cellStyle name="콤_Book2_B2.배수공" xfId="15914"/>
    <cellStyle name="콤_Book2_B2.배수공_1.토공(C)" xfId="15915"/>
    <cellStyle name="콤_Book2_B2.배수공_1.토공(D)" xfId="15916"/>
    <cellStyle name="콤_Book2_BⅠ.토공" xfId="15917"/>
    <cellStyle name="콤_Book2_q" xfId="15918"/>
    <cellStyle name="콤_Book2_계화관로토공" xfId="15919"/>
    <cellStyle name="콤_Book2_관로토공" xfId="15920"/>
    <cellStyle name="콤_Book2_관로토공(생극)-0624" xfId="15921"/>
    <cellStyle name="콤_Book2_구조물공" xfId="15922"/>
    <cellStyle name="콤_Book2_구체 (version 1)" xfId="15923"/>
    <cellStyle name="콤_Book2_구체 (version 1)_4.0 구조물공" xfId="15924"/>
    <cellStyle name="콤_Book2_구체 (version 1)_4.0 구조물공(갈천)" xfId="15925"/>
    <cellStyle name="콤_Book2_구체 (version 1)_q" xfId="15926"/>
    <cellStyle name="콤_Book2_구체 (version 1)_구조물공" xfId="15927"/>
    <cellStyle name="콤_Book2_구체 (version 1)_구체 (version 1)" xfId="15928"/>
    <cellStyle name="콤_Book2_구체 (version 1)_구체 (version 1)_4.0 구조물공" xfId="15929"/>
    <cellStyle name="콤_Book2_구체 (version 1)_구체 (version 1)_4.0 구조물공(갈천)" xfId="15930"/>
    <cellStyle name="콤_Book2_구체 (version 1)_구체 (version 1)_q" xfId="15931"/>
    <cellStyle name="콤_Book2_구체 (version 1)_구체 (version 1)_구조물공" xfId="15932"/>
    <cellStyle name="콤_Book2_구체 (version 1)_구체 (version 1)_구체이형관중량산출3" xfId="15933"/>
    <cellStyle name="콤_Book2_구체 (version 1)_구체 (version 1)_구체이형관중량산출3_4.0 구조물공" xfId="15934"/>
    <cellStyle name="콤_Book2_구체 (version 1)_구체 (version 1)_구체이형관중량산출3_4.0 구조물공(갈천)" xfId="15935"/>
    <cellStyle name="콤_Book2_구체 (version 1)_구체 (version 1)_구체이형관중량산출3_q" xfId="15936"/>
    <cellStyle name="콤_Book2_구체 (version 1)_구체 (version 1)_구체이형관중량산출3_구조물공" xfId="15937"/>
    <cellStyle name="콤_Book2_구체 (version 1)_구체 (version 1)_구체이형관중량산출3_밸브실" xfId="15938"/>
    <cellStyle name="콤_Book2_구체 (version 1)_구체 (version 1)_밸브실" xfId="15939"/>
    <cellStyle name="콤_Book2_구체 (version 1)_구체 (version 2-1)-모" xfId="15940"/>
    <cellStyle name="콤_Book2_구체 (version 1)_구체 (version 2-1)-모_4.0 구조물공" xfId="15941"/>
    <cellStyle name="콤_Book2_구체 (version 1)_구체 (version 2-1)-모_4.0 구조물공(갈천)" xfId="15942"/>
    <cellStyle name="콤_Book2_구체 (version 1)_구체 (version 2-1)-모_q" xfId="15943"/>
    <cellStyle name="콤_Book2_구체 (version 1)_구체 (version 2-1)-모_구조물공" xfId="15944"/>
    <cellStyle name="콤_Book2_구체 (version 1)_구체 (version 2-1)-모_밸브실" xfId="15945"/>
    <cellStyle name="콤_Book2_구체 (version 1)_밸브실" xfId="15946"/>
    <cellStyle name="콤_Book2_구체이형관중량산출3" xfId="15947"/>
    <cellStyle name="콤_Book2_구체이형관중량산출3_4.0 구조물공" xfId="15948"/>
    <cellStyle name="콤_Book2_구체이형관중량산출3_4.0 구조물공(갈천)" xfId="15949"/>
    <cellStyle name="콤_Book2_구체이형관중량산출3_q" xfId="15950"/>
    <cellStyle name="콤_Book2_구체이형관중량산출3_구조물공" xfId="15951"/>
    <cellStyle name="콤_Book2_구체이형관중량산출3_밸브실" xfId="15952"/>
    <cellStyle name="콤_Book2_돌망태수량" xfId="15953"/>
    <cellStyle name="콤_Book2_드레인 관로 토공" xfId="15954"/>
    <cellStyle name="콤_Book2_밸브실" xfId="15955"/>
    <cellStyle name="콤_Book2_연결관토공" xfId="15956"/>
    <cellStyle name="콤_Book2_하수처리시설(황간)" xfId="15957"/>
    <cellStyle name="콤_q" xfId="15958"/>
    <cellStyle name="콤_계화관로토공" xfId="15959"/>
    <cellStyle name="콤_곡관보호공" xfId="15960"/>
    <cellStyle name="콤_관로토공" xfId="15961"/>
    <cellStyle name="콤_관로토공(생극)-0624" xfId="15962"/>
    <cellStyle name="콤_구조물공" xfId="15963"/>
    <cellStyle name="콤_구청내역서(물량정산)" xfId="15964"/>
    <cellStyle name="콤_구체 (version 1)" xfId="15965"/>
    <cellStyle name="콤_구체 (version 1)_4.0 구조물공" xfId="15966"/>
    <cellStyle name="콤_구체 (version 1)_4.0 구조물공(갈천)" xfId="15967"/>
    <cellStyle name="콤_구체 (version 1)_q" xfId="15968"/>
    <cellStyle name="콤_구체 (version 1)_구조물공" xfId="15969"/>
    <cellStyle name="콤_구체 (version 1)_구체 (version 1)" xfId="15970"/>
    <cellStyle name="콤_구체 (version 1)_구체 (version 1)_4.0 구조물공" xfId="15971"/>
    <cellStyle name="콤_구체 (version 1)_구체 (version 1)_4.0 구조물공(갈천)" xfId="15972"/>
    <cellStyle name="콤_구체 (version 1)_구체 (version 1)_q" xfId="15973"/>
    <cellStyle name="콤_구체 (version 1)_구체 (version 1)_구조물공" xfId="15974"/>
    <cellStyle name="콤_구체 (version 1)_구체 (version 1)_구체이형관중량산출3" xfId="15975"/>
    <cellStyle name="콤_구체 (version 1)_구체 (version 1)_구체이형관중량산출3_4.0 구조물공" xfId="15976"/>
    <cellStyle name="콤_구체 (version 1)_구체 (version 1)_구체이형관중량산출3_4.0 구조물공(갈천)" xfId="15977"/>
    <cellStyle name="콤_구체 (version 1)_구체 (version 1)_구체이형관중량산출3_q" xfId="15978"/>
    <cellStyle name="콤_구체 (version 1)_구체 (version 1)_구체이형관중량산출3_구조물공" xfId="15979"/>
    <cellStyle name="콤_구체 (version 1)_구체 (version 1)_구체이형관중량산출3_밸브실" xfId="15980"/>
    <cellStyle name="콤_구체 (version 1)_구체 (version 1)_밸브실" xfId="15981"/>
    <cellStyle name="콤_구체 (version 1)_구체 (version 2-1)-모" xfId="15982"/>
    <cellStyle name="콤_구체 (version 1)_구체 (version 2-1)-모_4.0 구조물공" xfId="15983"/>
    <cellStyle name="콤_구체 (version 1)_구체 (version 2-1)-모_4.0 구조물공(갈천)" xfId="15984"/>
    <cellStyle name="콤_구체 (version 1)_구체 (version 2-1)-모_q" xfId="15985"/>
    <cellStyle name="콤_구체 (version 1)_구체 (version 2-1)-모_구조물공" xfId="15986"/>
    <cellStyle name="콤_구체 (version 1)_구체 (version 2-1)-모_밸브실" xfId="15987"/>
    <cellStyle name="콤_구체 (version 1)_밸브실" xfId="15988"/>
    <cellStyle name="콤_구체이형관중량산출3" xfId="15989"/>
    <cellStyle name="콤_구체이형관중량산출3_4.0 구조물공" xfId="15990"/>
    <cellStyle name="콤_구체이형관중량산출3_4.0 구조물공(갈천)" xfId="15991"/>
    <cellStyle name="콤_구체이형관중량산출3_q" xfId="15992"/>
    <cellStyle name="콤_구체이형관중량산출3_구조물공" xfId="15993"/>
    <cellStyle name="콤_구체이형관중량산출3_밸브실" xfId="15994"/>
    <cellStyle name="콤_깨기" xfId="15995"/>
    <cellStyle name="콤_깨기_1. 토공" xfId="47471"/>
    <cellStyle name="콤_깨기_신광R~숭의R(폐기물)" xfId="15996"/>
    <cellStyle name="콤_깨기_신광R~숭의R(폐기물)_1. 토공" xfId="47472"/>
    <cellStyle name="콤_돌망태수량" xfId="15997"/>
    <cellStyle name="콤_드레인 관로 토공" xfId="15998"/>
    <cellStyle name="콤_배수공" xfId="15999"/>
    <cellStyle name="콤_배수공_1. 토공" xfId="47473"/>
    <cellStyle name="콤_밸브실" xfId="16000"/>
    <cellStyle name="콤_부대공" xfId="16001"/>
    <cellStyle name="콤_부대공(KA-1-1)" xfId="16002"/>
    <cellStyle name="콤_부대공사" xfId="16003"/>
    <cellStyle name="콤_부대공사단위수량" xfId="16004"/>
    <cellStyle name="콤_상수도수량-수량(0110)" xfId="47474"/>
    <cellStyle name="콤_상수도수량-수량(0110)_수량산출서간지" xfId="47475"/>
    <cellStyle name="콤_상수도수량-수량(0110)_수량산출서간지_3. 우수공수량산출서목차및간지" xfId="47476"/>
    <cellStyle name="콤_상수도수량-수량(0110)_수량산출서간지_수량산출서간지" xfId="47477"/>
    <cellStyle name="콤_상수도수량-수량(0110)_수량산출서간지_수량산출서간지_수량산출서간지" xfId="47478"/>
    <cellStyle name="콤_상수도수량-수량(0110)_수량산출서간지_수량산출서간지_수량산출서간지_3. 우수공수량산출서목차및간지" xfId="47479"/>
    <cellStyle name="콤_상수도수량-수량(0110)_수량산출서간지_수량산출서간지_수량산출서간지_수량산출서간지" xfId="47480"/>
    <cellStyle name="콤_상수도수량-수량(0110)_수량산출서간지_수량산출서간지_수량산출서간지_수량산출서간지_수량산출서간지" xfId="47481"/>
    <cellStyle name="콤_상수도수량-수량(0110)_수량산출서간지_수량산출서간지_수량산출서간지_수량산출서간지_수량산출서간지_3. 우수공수량산출서목차및간지" xfId="47482"/>
    <cellStyle name="콤_상수도수량-수량(0110)_수량산출서간지_수량산출서간지_수량산출서간지_수량산출서간지_수량산출서간지_수량산출서간지" xfId="47483"/>
    <cellStyle name="콤_상수도수량-수량(0110)_수량산출서간지_수량산출서간지_수량산출서간지_수량산출서간지_수량산출서간지_수량산출서간지1" xfId="47484"/>
    <cellStyle name="콤_상수도수량-수량(0110)_수량산출서간지_수량산출서간지_수량산출서간지_수량산출서간지1" xfId="47485"/>
    <cellStyle name="콤_상수도수량-수량(0110)_수량산출서간지_수량산출서간지1" xfId="47486"/>
    <cellStyle name="콤_생림전원마을-실시설계내역서" xfId="16005"/>
    <cellStyle name="콤_솔빛마을연결도로(최종)" xfId="16006"/>
    <cellStyle name="콤_솔빛마을연결도로(최종)_1. 토공" xfId="47487"/>
    <cellStyle name="콤_수량산출서(수정)" xfId="16007"/>
    <cellStyle name="콤_수량산출서(수정)_006_부대공(1BL)2" xfId="16008"/>
    <cellStyle name="콤_수량산출서(수정)_0111작업" xfId="47488"/>
    <cellStyle name="콤_수량산출서(수정)_0111작업_수량산출서간지" xfId="47489"/>
    <cellStyle name="콤_수량산출서(수정)_0111작업_수량산출서간지_3. 우수공수량산출서목차및간지" xfId="47490"/>
    <cellStyle name="콤_수량산출서(수정)_0111작업_수량산출서간지_수량산출서간지" xfId="47491"/>
    <cellStyle name="콤_수량산출서(수정)_0111작업_수량산출서간지_수량산출서간지_수량산출서간지" xfId="47492"/>
    <cellStyle name="콤_수량산출서(수정)_0111작업_수량산출서간지_수량산출서간지_수량산출서간지_3. 우수공수량산출서목차및간지" xfId="47493"/>
    <cellStyle name="콤_수량산출서(수정)_0111작업_수량산출서간지_수량산출서간지_수량산출서간지_수량산출서간지" xfId="47494"/>
    <cellStyle name="콤_수량산출서(수정)_0111작업_수량산출서간지_수량산출서간지_수량산출서간지_수량산출서간지_수량산출서간지" xfId="47495"/>
    <cellStyle name="콤_수량산출서(수정)_0111작업_수량산출서간지_수량산출서간지_수량산출서간지_수량산출서간지_수량산출서간지_3. 우수공수량산출서목차및간지" xfId="47496"/>
    <cellStyle name="콤_수량산출서(수정)_0111작업_수량산출서간지_수량산출서간지_수량산출서간지_수량산출서간지_수량산출서간지_수량산출서간지" xfId="47497"/>
    <cellStyle name="콤_수량산출서(수정)_0111작업_수량산출서간지_수량산출서간지_수량산출서간지_수량산출서간지_수량산출서간지_수량산출서간지1" xfId="47498"/>
    <cellStyle name="콤_수량산출서(수정)_0111작업_수량산출서간지_수량산출서간지_수량산출서간지_수량산출서간지1" xfId="47499"/>
    <cellStyle name="콤_수량산출서(수정)_0111작업_수량산출서간지_수량산출서간지1" xfId="47500"/>
    <cellStyle name="콤_수량산출서(수정)_01-토공_02-배수공" xfId="16009"/>
    <cellStyle name="콤_수량산출서(수정)_01-토공_02-배수공_1.7 부대공" xfId="16010"/>
    <cellStyle name="콤_수량산출서(수정)_01-토공_02-배수공_2.01토공" xfId="16011"/>
    <cellStyle name="콤_수량산출서(수정)_01-토공_02-배수공_2.01토공_2.03횡배수관공" xfId="16012"/>
    <cellStyle name="콤_수량산출서(수정)_01-토공_02-배수공_2.01토공_2.05종배수관공" xfId="16013"/>
    <cellStyle name="콤_수량산출서(수정)_01-토공_02-배수공_2.7 부대공(금산)" xfId="16014"/>
    <cellStyle name="콤_수량산출서(수정)_01-토공_02-배수공_2.7 부대공(후곤)" xfId="16015"/>
    <cellStyle name="콤_수량산출서(수정)_01-토공_02-배수공_4부대공" xfId="16016"/>
    <cellStyle name="콤_수량산출서(수정)_01-토공_02-배수공_토공" xfId="16017"/>
    <cellStyle name="콤_수량산출서(수정)_01-토공_02-배수공_토공_1.7 부대공" xfId="16018"/>
    <cellStyle name="콤_수량산출서(수정)_01-토공_02-배수공_토공_2.0토공3" xfId="16019"/>
    <cellStyle name="콤_수량산출서(수정)_01-토공_02-배수공_토공_2.0토공3_1.7 부대공" xfId="16020"/>
    <cellStyle name="콤_수량산출서(수정)_01-토공_02-배수공_토공_2.0토공3_2.7 부대공(금산)" xfId="16021"/>
    <cellStyle name="콤_수량산출서(수정)_01-토공_02-배수공_토공_2.0토공3_2.7 부대공(후곤)" xfId="16022"/>
    <cellStyle name="콤_수량산출서(수정)_01-토공_02-배수공_토공_2.7 부대공(금산)" xfId="16023"/>
    <cellStyle name="콤_수량산출서(수정)_01-토공_02-배수공_토공_2.7 부대공(후곤)" xfId="16024"/>
    <cellStyle name="콤_수량산출서(수정)_01-토공_02-배수공_토공_보령깨기집계" xfId="16025"/>
    <cellStyle name="콤_수량산출서(수정)_01-토공_02-배수공_토공_보령깨기집계_1.7 부대공" xfId="16026"/>
    <cellStyle name="콤_수량산출서(수정)_01-토공_02-배수공_토공_보령깨기집계_2.7 부대공(금산)" xfId="16027"/>
    <cellStyle name="콤_수량산출서(수정)_01-토공_02-배수공_토공_보령깨기집계_2.7 부대공(후곤)" xfId="16028"/>
    <cellStyle name="콤_수량산출서(수정)_01-토공_02-배수공_토공_정부장님토적" xfId="16029"/>
    <cellStyle name="콤_수량산출서(수정)_01-토공_02-배수공_토공_정부장님토적_1.7 부대공" xfId="16030"/>
    <cellStyle name="콤_수량산출서(수정)_01-토공_02-배수공_토공_정부장님토적_2.7 부대공(금산)" xfId="16031"/>
    <cellStyle name="콤_수량산출서(수정)_01-토공_02-배수공_토공_정부장님토적_2.7 부대공(후곤)" xfId="16032"/>
    <cellStyle name="콤_수량산출서(수정)_01-토공_02-배수공_토공_토적표" xfId="16033"/>
    <cellStyle name="콤_수량산출서(수정)_01-토공_02-배수공_토공_토적표_1.7 부대공" xfId="16034"/>
    <cellStyle name="콤_수량산출서(수정)_01-토공_02-배수공_토공_토적표_2.7 부대공(금산)" xfId="16035"/>
    <cellStyle name="콤_수량산출서(수정)_01-토공_02-배수공_토공_토적표_2.7 부대공(후곤)" xfId="16036"/>
    <cellStyle name="콤_수량산출서(수정)_02-배수공" xfId="16037"/>
    <cellStyle name="콤_수량산출서(수정)_02-배수공_02-반중력식옹벽" xfId="16038"/>
    <cellStyle name="콤_수량산출서(수정)_02-배수공_02-반중력식옹벽_1.7 부대공" xfId="16039"/>
    <cellStyle name="콤_수량산출서(수정)_02-배수공_02-반중력식옹벽_2.7 부대공(금산)" xfId="16040"/>
    <cellStyle name="콤_수량산출서(수정)_02-배수공_02-반중력식옹벽_2.7 부대공(후곤)" xfId="16041"/>
    <cellStyle name="콤_수량산출서(수정)_02-배수공_02-반중력식옹벽_토공" xfId="16042"/>
    <cellStyle name="콤_수량산출서(수정)_02-배수공_02-반중력식옹벽_토공_1.7 부대공" xfId="16043"/>
    <cellStyle name="콤_수량산출서(수정)_02-배수공_02-반중력식옹벽_토공_2.0토공3" xfId="16044"/>
    <cellStyle name="콤_수량산출서(수정)_02-배수공_02-반중력식옹벽_토공_2.0토공3_1.7 부대공" xfId="16045"/>
    <cellStyle name="콤_수량산출서(수정)_02-배수공_02-반중력식옹벽_토공_2.0토공3_2.7 부대공(금산)" xfId="16046"/>
    <cellStyle name="콤_수량산출서(수정)_02-배수공_02-반중력식옹벽_토공_2.0토공3_2.7 부대공(후곤)" xfId="16047"/>
    <cellStyle name="콤_수량산출서(수정)_02-배수공_02-반중력식옹벽_토공_2.7 부대공(금산)" xfId="16048"/>
    <cellStyle name="콤_수량산출서(수정)_02-배수공_02-반중력식옹벽_토공_2.7 부대공(후곤)" xfId="16049"/>
    <cellStyle name="콤_수량산출서(수정)_02-배수공_02-반중력식옹벽_토공_보령깨기집계" xfId="16050"/>
    <cellStyle name="콤_수량산출서(수정)_02-배수공_02-반중력식옹벽_토공_보령깨기집계_1.7 부대공" xfId="16051"/>
    <cellStyle name="콤_수량산출서(수정)_02-배수공_02-반중력식옹벽_토공_보령깨기집계_2.7 부대공(금산)" xfId="16052"/>
    <cellStyle name="콤_수량산출서(수정)_02-배수공_02-반중력식옹벽_토공_보령깨기집계_2.7 부대공(후곤)" xfId="16053"/>
    <cellStyle name="콤_수량산출서(수정)_02-배수공_02-반중력식옹벽_토공_정부장님토적" xfId="16054"/>
    <cellStyle name="콤_수량산출서(수정)_02-배수공_02-반중력식옹벽_토공_정부장님토적_1.7 부대공" xfId="16055"/>
    <cellStyle name="콤_수량산출서(수정)_02-배수공_02-반중력식옹벽_토공_정부장님토적_2.7 부대공(금산)" xfId="16056"/>
    <cellStyle name="콤_수량산출서(수정)_02-배수공_02-반중력식옹벽_토공_정부장님토적_2.7 부대공(후곤)" xfId="16057"/>
    <cellStyle name="콤_수량산출서(수정)_02-배수공_02-반중력식옹벽_토공_토적표" xfId="16058"/>
    <cellStyle name="콤_수량산출서(수정)_02-배수공_02-반중력식옹벽_토공_토적표_1.7 부대공" xfId="16059"/>
    <cellStyle name="콤_수량산출서(수정)_02-배수공_02-반중력식옹벽_토공_토적표_2.7 부대공(금산)" xfId="16060"/>
    <cellStyle name="콤_수량산출서(수정)_02-배수공_02-반중력식옹벽_토공_토적표_2.7 부대공(후곤)" xfId="16061"/>
    <cellStyle name="콤_수량산출서(수정)_02-배수공_02-배수공" xfId="16062"/>
    <cellStyle name="콤_수량산출서(수정)_02-배수공_02-배수공_1.7 부대공" xfId="16063"/>
    <cellStyle name="콤_수량산출서(수정)_02-배수공_02-배수공_2.01토공" xfId="16064"/>
    <cellStyle name="콤_수량산출서(수정)_02-배수공_02-배수공_2.01토공_2.03횡배수관공" xfId="16065"/>
    <cellStyle name="콤_수량산출서(수정)_02-배수공_02-배수공_2.01토공_2.05종배수관공" xfId="16066"/>
    <cellStyle name="콤_수량산출서(수정)_02-배수공_02-배수공_2.7 부대공(금산)" xfId="16067"/>
    <cellStyle name="콤_수량산출서(수정)_02-배수공_02-배수공_2.7 부대공(후곤)" xfId="16068"/>
    <cellStyle name="콤_수량산출서(수정)_02-배수공_02-배수공_4부대공" xfId="16069"/>
    <cellStyle name="콤_수량산출서(수정)_02-배수공_02-배수공_토공" xfId="16070"/>
    <cellStyle name="콤_수량산출서(수정)_02-배수공_02-배수공_토공_1.7 부대공" xfId="16071"/>
    <cellStyle name="콤_수량산출서(수정)_02-배수공_02-배수공_토공_2.0토공3" xfId="16072"/>
    <cellStyle name="콤_수량산출서(수정)_02-배수공_02-배수공_토공_2.0토공3_1.7 부대공" xfId="16073"/>
    <cellStyle name="콤_수량산출서(수정)_02-배수공_02-배수공_토공_2.0토공3_2.7 부대공(금산)" xfId="16074"/>
    <cellStyle name="콤_수량산출서(수정)_02-배수공_02-배수공_토공_2.0토공3_2.7 부대공(후곤)" xfId="16075"/>
    <cellStyle name="콤_수량산출서(수정)_02-배수공_02-배수공_토공_2.7 부대공(금산)" xfId="16076"/>
    <cellStyle name="콤_수량산출서(수정)_02-배수공_02-배수공_토공_2.7 부대공(후곤)" xfId="16077"/>
    <cellStyle name="콤_수량산출서(수정)_02-배수공_02-배수공_토공_보령깨기집계" xfId="16078"/>
    <cellStyle name="콤_수량산출서(수정)_02-배수공_02-배수공_토공_보령깨기집계_1.7 부대공" xfId="16079"/>
    <cellStyle name="콤_수량산출서(수정)_02-배수공_02-배수공_토공_보령깨기집계_2.7 부대공(금산)" xfId="16080"/>
    <cellStyle name="콤_수량산출서(수정)_02-배수공_02-배수공_토공_보령깨기집계_2.7 부대공(후곤)" xfId="16081"/>
    <cellStyle name="콤_수량산출서(수정)_02-배수공_02-배수공_토공_정부장님토적" xfId="16082"/>
    <cellStyle name="콤_수량산출서(수정)_02-배수공_02-배수공_토공_정부장님토적_1.7 부대공" xfId="16083"/>
    <cellStyle name="콤_수량산출서(수정)_02-배수공_02-배수공_토공_정부장님토적_2.7 부대공(금산)" xfId="16084"/>
    <cellStyle name="콤_수량산출서(수정)_02-배수공_02-배수공_토공_정부장님토적_2.7 부대공(후곤)" xfId="16085"/>
    <cellStyle name="콤_수량산출서(수정)_02-배수공_02-배수공_토공_토적표" xfId="16086"/>
    <cellStyle name="콤_수량산출서(수정)_02-배수공_02-배수공_토공_토적표_1.7 부대공" xfId="16087"/>
    <cellStyle name="콤_수량산출서(수정)_02-배수공_02-배수공_토공_토적표_2.7 부대공(금산)" xfId="16088"/>
    <cellStyle name="콤_수량산출서(수정)_02-배수공_02-배수공_토공_토적표_2.7 부대공(후곤)" xfId="16089"/>
    <cellStyle name="콤_수량산출서(수정)_02-배수공_1.7 부대공" xfId="16090"/>
    <cellStyle name="콤_수량산출서(수정)_02-배수공_2.01토공" xfId="16091"/>
    <cellStyle name="콤_수량산출서(수정)_02-배수공_2.01토공_2.03횡배수관공" xfId="16092"/>
    <cellStyle name="콤_수량산출서(수정)_02-배수공_2.01토공_2.05종배수관공" xfId="16093"/>
    <cellStyle name="콤_수량산출서(수정)_02-배수공_2.7 부대공(금산)" xfId="16094"/>
    <cellStyle name="콤_수량산출서(수정)_02-배수공_2.7 부대공(후곤)" xfId="16095"/>
    <cellStyle name="콤_수량산출서(수정)_02-배수공_4부대공" xfId="16096"/>
    <cellStyle name="콤_수량산출서(수정)_02-배수공_반중력" xfId="16097"/>
    <cellStyle name="콤_수량산출서(수정)_02-배수공_반중력_1.7 부대공" xfId="16098"/>
    <cellStyle name="콤_수량산출서(수정)_02-배수공_반중력_2.7 부대공(금산)" xfId="16099"/>
    <cellStyle name="콤_수량산출서(수정)_02-배수공_반중력_2.7 부대공(후곤)" xfId="16100"/>
    <cellStyle name="콤_수량산출서(수정)_02-배수공_반중력_토공" xfId="16101"/>
    <cellStyle name="콤_수량산출서(수정)_02-배수공_반중력_토공_1.7 부대공" xfId="16102"/>
    <cellStyle name="콤_수량산출서(수정)_02-배수공_반중력_토공_2.0토공3" xfId="16103"/>
    <cellStyle name="콤_수량산출서(수정)_02-배수공_반중력_토공_2.0토공3_1.7 부대공" xfId="16104"/>
    <cellStyle name="콤_수량산출서(수정)_02-배수공_반중력_토공_2.0토공3_2.7 부대공(금산)" xfId="16105"/>
    <cellStyle name="콤_수량산출서(수정)_02-배수공_반중력_토공_2.0토공3_2.7 부대공(후곤)" xfId="16106"/>
    <cellStyle name="콤_수량산출서(수정)_02-배수공_반중력_토공_2.7 부대공(금산)" xfId="16107"/>
    <cellStyle name="콤_수량산출서(수정)_02-배수공_반중력_토공_2.7 부대공(후곤)" xfId="16108"/>
    <cellStyle name="콤_수량산출서(수정)_02-배수공_반중력_토공_보령깨기집계" xfId="16109"/>
    <cellStyle name="콤_수량산출서(수정)_02-배수공_반중력_토공_보령깨기집계_1.7 부대공" xfId="16110"/>
    <cellStyle name="콤_수량산출서(수정)_02-배수공_반중력_토공_보령깨기집계_2.7 부대공(금산)" xfId="16111"/>
    <cellStyle name="콤_수량산출서(수정)_02-배수공_반중력_토공_보령깨기집계_2.7 부대공(후곤)" xfId="16112"/>
    <cellStyle name="콤_수량산출서(수정)_02-배수공_반중력_토공_정부장님토적" xfId="16113"/>
    <cellStyle name="콤_수량산출서(수정)_02-배수공_반중력_토공_정부장님토적_1.7 부대공" xfId="16114"/>
    <cellStyle name="콤_수량산출서(수정)_02-배수공_반중력_토공_정부장님토적_2.7 부대공(금산)" xfId="16115"/>
    <cellStyle name="콤_수량산출서(수정)_02-배수공_반중력_토공_정부장님토적_2.7 부대공(후곤)" xfId="16116"/>
    <cellStyle name="콤_수량산출서(수정)_02-배수공_반중력_토공_토적표" xfId="16117"/>
    <cellStyle name="콤_수량산출서(수정)_02-배수공_반중력_토공_토적표_1.7 부대공" xfId="16118"/>
    <cellStyle name="콤_수량산출서(수정)_02-배수공_반중력_토공_토적표_2.7 부대공(금산)" xfId="16119"/>
    <cellStyle name="콤_수량산출서(수정)_02-배수공_반중력_토공_토적표_2.7 부대공(후곤)" xfId="16120"/>
    <cellStyle name="콤_수량산출서(수정)_02-배수공_토공" xfId="16121"/>
    <cellStyle name="콤_수량산출서(수정)_02-배수공_토공_1.7 부대공" xfId="16122"/>
    <cellStyle name="콤_수량산출서(수정)_02-배수공_토공_2.0토공3" xfId="16123"/>
    <cellStyle name="콤_수량산출서(수정)_02-배수공_토공_2.0토공3_1.7 부대공" xfId="16124"/>
    <cellStyle name="콤_수량산출서(수정)_02-배수공_토공_2.0토공3_2.7 부대공(금산)" xfId="16125"/>
    <cellStyle name="콤_수량산출서(수정)_02-배수공_토공_2.0토공3_2.7 부대공(후곤)" xfId="16126"/>
    <cellStyle name="콤_수량산출서(수정)_02-배수공_토공_2.7 부대공(금산)" xfId="16127"/>
    <cellStyle name="콤_수량산출서(수정)_02-배수공_토공_2.7 부대공(후곤)" xfId="16128"/>
    <cellStyle name="콤_수량산출서(수정)_02-배수공_토공_보령깨기집계" xfId="16129"/>
    <cellStyle name="콤_수량산출서(수정)_02-배수공_토공_보령깨기집계_1.7 부대공" xfId="16130"/>
    <cellStyle name="콤_수량산출서(수정)_02-배수공_토공_보령깨기집계_2.7 부대공(금산)" xfId="16131"/>
    <cellStyle name="콤_수량산출서(수정)_02-배수공_토공_보령깨기집계_2.7 부대공(후곤)" xfId="16132"/>
    <cellStyle name="콤_수량산출서(수정)_02-배수공_토공_정부장님토적" xfId="16133"/>
    <cellStyle name="콤_수량산출서(수정)_02-배수공_토공_정부장님토적_1.7 부대공" xfId="16134"/>
    <cellStyle name="콤_수량산출서(수정)_02-배수공_토공_정부장님토적_2.7 부대공(금산)" xfId="16135"/>
    <cellStyle name="콤_수량산출서(수정)_02-배수공_토공_정부장님토적_2.7 부대공(후곤)" xfId="16136"/>
    <cellStyle name="콤_수량산출서(수정)_02-배수공_토공_토적표" xfId="16137"/>
    <cellStyle name="콤_수량산출서(수정)_02-배수공_토공_토적표_1.7 부대공" xfId="16138"/>
    <cellStyle name="콤_수량산출서(수정)_02-배수공_토공_토적표_2.7 부대공(금산)" xfId="16139"/>
    <cellStyle name="콤_수량산출서(수정)_02-배수공_토공_토적표_2.7 부대공(후곤)" xfId="16140"/>
    <cellStyle name="콤_수량산출서(수정)_04-포장공_02-배수공" xfId="16141"/>
    <cellStyle name="콤_수량산출서(수정)_04-포장공_02-배수공_1.7 부대공" xfId="16142"/>
    <cellStyle name="콤_수량산출서(수정)_04-포장공_02-배수공_2.01토공" xfId="16143"/>
    <cellStyle name="콤_수량산출서(수정)_04-포장공_02-배수공_2.01토공_2.03횡배수관공" xfId="16144"/>
    <cellStyle name="콤_수량산출서(수정)_04-포장공_02-배수공_2.01토공_2.05종배수관공" xfId="16145"/>
    <cellStyle name="콤_수량산출서(수정)_04-포장공_02-배수공_2.7 부대공(금산)" xfId="16146"/>
    <cellStyle name="콤_수량산출서(수정)_04-포장공_02-배수공_2.7 부대공(후곤)" xfId="16147"/>
    <cellStyle name="콤_수량산출서(수정)_04-포장공_02-배수공_4부대공" xfId="16148"/>
    <cellStyle name="콤_수량산출서(수정)_04-포장공_02-배수공_토공" xfId="16149"/>
    <cellStyle name="콤_수량산출서(수정)_04-포장공_02-배수공_토공_1.7 부대공" xfId="16150"/>
    <cellStyle name="콤_수량산출서(수정)_04-포장공_02-배수공_토공_2.0토공3" xfId="16151"/>
    <cellStyle name="콤_수량산출서(수정)_04-포장공_02-배수공_토공_2.0토공3_1.7 부대공" xfId="16152"/>
    <cellStyle name="콤_수량산출서(수정)_04-포장공_02-배수공_토공_2.0토공3_2.7 부대공(금산)" xfId="16153"/>
    <cellStyle name="콤_수량산출서(수정)_04-포장공_02-배수공_토공_2.0토공3_2.7 부대공(후곤)" xfId="16154"/>
    <cellStyle name="콤_수량산출서(수정)_04-포장공_02-배수공_토공_2.7 부대공(금산)" xfId="16155"/>
    <cellStyle name="콤_수량산출서(수정)_04-포장공_02-배수공_토공_2.7 부대공(후곤)" xfId="16156"/>
    <cellStyle name="콤_수량산출서(수정)_04-포장공_02-배수공_토공_보령깨기집계" xfId="16157"/>
    <cellStyle name="콤_수량산출서(수정)_04-포장공_02-배수공_토공_보령깨기집계_1.7 부대공" xfId="16158"/>
    <cellStyle name="콤_수량산출서(수정)_04-포장공_02-배수공_토공_보령깨기집계_2.7 부대공(금산)" xfId="16159"/>
    <cellStyle name="콤_수량산출서(수정)_04-포장공_02-배수공_토공_보령깨기집계_2.7 부대공(후곤)" xfId="16160"/>
    <cellStyle name="콤_수량산출서(수정)_04-포장공_02-배수공_토공_정부장님토적" xfId="16161"/>
    <cellStyle name="콤_수량산출서(수정)_04-포장공_02-배수공_토공_정부장님토적_1.7 부대공" xfId="16162"/>
    <cellStyle name="콤_수량산출서(수정)_04-포장공_02-배수공_토공_정부장님토적_2.7 부대공(금산)" xfId="16163"/>
    <cellStyle name="콤_수량산출서(수정)_04-포장공_02-배수공_토공_정부장님토적_2.7 부대공(후곤)" xfId="16164"/>
    <cellStyle name="콤_수량산출서(수정)_04-포장공_02-배수공_토공_토적표" xfId="16165"/>
    <cellStyle name="콤_수량산출서(수정)_04-포장공_02-배수공_토공_토적표_1.7 부대공" xfId="16166"/>
    <cellStyle name="콤_수량산출서(수정)_04-포장공_02-배수공_토공_토적표_2.7 부대공(금산)" xfId="16167"/>
    <cellStyle name="콤_수량산출서(수정)_04-포장공_02-배수공_토공_토적표_2.7 부대공(후곤)" xfId="16168"/>
    <cellStyle name="콤_수량산출서(수정)_06-부대공_02-배수공" xfId="16169"/>
    <cellStyle name="콤_수량산출서(수정)_06-부대공_02-배수공_1.7 부대공" xfId="16170"/>
    <cellStyle name="콤_수량산출서(수정)_06-부대공_02-배수공_2.01토공" xfId="16171"/>
    <cellStyle name="콤_수량산출서(수정)_06-부대공_02-배수공_2.01토공_2.03횡배수관공" xfId="16172"/>
    <cellStyle name="콤_수량산출서(수정)_06-부대공_02-배수공_2.01토공_2.05종배수관공" xfId="16173"/>
    <cellStyle name="콤_수량산출서(수정)_06-부대공_02-배수공_2.7 부대공(금산)" xfId="16174"/>
    <cellStyle name="콤_수량산출서(수정)_06-부대공_02-배수공_2.7 부대공(후곤)" xfId="16175"/>
    <cellStyle name="콤_수량산출서(수정)_06-부대공_02-배수공_4부대공" xfId="16176"/>
    <cellStyle name="콤_수량산출서(수정)_06-부대공_02-배수공_토공" xfId="16177"/>
    <cellStyle name="콤_수량산출서(수정)_06-부대공_02-배수공_토공_1.7 부대공" xfId="16178"/>
    <cellStyle name="콤_수량산출서(수정)_06-부대공_02-배수공_토공_2.0토공3" xfId="16179"/>
    <cellStyle name="콤_수량산출서(수정)_06-부대공_02-배수공_토공_2.0토공3_1.7 부대공" xfId="16180"/>
    <cellStyle name="콤_수량산출서(수정)_06-부대공_02-배수공_토공_2.0토공3_2.7 부대공(금산)" xfId="16181"/>
    <cellStyle name="콤_수량산출서(수정)_06-부대공_02-배수공_토공_2.0토공3_2.7 부대공(후곤)" xfId="16182"/>
    <cellStyle name="콤_수량산출서(수정)_06-부대공_02-배수공_토공_2.7 부대공(금산)" xfId="16183"/>
    <cellStyle name="콤_수량산출서(수정)_06-부대공_02-배수공_토공_2.7 부대공(후곤)" xfId="16184"/>
    <cellStyle name="콤_수량산출서(수정)_06-부대공_02-배수공_토공_보령깨기집계" xfId="16185"/>
    <cellStyle name="콤_수량산출서(수정)_06-부대공_02-배수공_토공_보령깨기집계_1.7 부대공" xfId="16186"/>
    <cellStyle name="콤_수량산출서(수정)_06-부대공_02-배수공_토공_보령깨기집계_2.7 부대공(금산)" xfId="16187"/>
    <cellStyle name="콤_수량산출서(수정)_06-부대공_02-배수공_토공_보령깨기집계_2.7 부대공(후곤)" xfId="16188"/>
    <cellStyle name="콤_수량산출서(수정)_06-부대공_02-배수공_토공_정부장님토적" xfId="16189"/>
    <cellStyle name="콤_수량산출서(수정)_06-부대공_02-배수공_토공_정부장님토적_1.7 부대공" xfId="16190"/>
    <cellStyle name="콤_수량산출서(수정)_06-부대공_02-배수공_토공_정부장님토적_2.7 부대공(금산)" xfId="16191"/>
    <cellStyle name="콤_수량산출서(수정)_06-부대공_02-배수공_토공_정부장님토적_2.7 부대공(후곤)" xfId="16192"/>
    <cellStyle name="콤_수량산출서(수정)_06-부대공_02-배수공_토공_토적표" xfId="16193"/>
    <cellStyle name="콤_수량산출서(수정)_06-부대공_02-배수공_토공_토적표_1.7 부대공" xfId="16194"/>
    <cellStyle name="콤_수량산출서(수정)_06-부대공_02-배수공_토공_토적표_2.7 부대공(금산)" xfId="16195"/>
    <cellStyle name="콤_수량산출서(수정)_06-부대공_02-배수공_토공_토적표_2.7 부대공(후곤)" xfId="16196"/>
    <cellStyle name="콤_수량산출서(수정)_1. 토공" xfId="47501"/>
    <cellStyle name="콤_수량산출서(수정)_3. 신광R~숭의R(배수공)" xfId="16197"/>
    <cellStyle name="콤_수량산출서(수정)_3. 신광R~숭의R(배수공)_1. 토공" xfId="47502"/>
    <cellStyle name="콤_수량산출서(수정)_4부대공" xfId="16198"/>
    <cellStyle name="콤_수량산출서(수정)_깨기" xfId="16199"/>
    <cellStyle name="콤_수량산출서(수정)_깨기_1. 토공" xfId="47503"/>
    <cellStyle name="콤_수량산출서(수정)_깨기_신광R~숭의R(폐기물)" xfId="16200"/>
    <cellStyle name="콤_수량산출서(수정)_깨기_신광R~숭의R(폐기물)_1. 토공" xfId="47504"/>
    <cellStyle name="콤_수량산출서(수정)_배수공" xfId="16201"/>
    <cellStyle name="콤_수량산출서(수정)_배수공_1. 토공" xfId="47505"/>
    <cellStyle name="콤_수량산출서(수정)_상수도수량-수량(0110)" xfId="47506"/>
    <cellStyle name="콤_수량산출서(수정)_상수도수량-수량(0110)_수량산출서간지" xfId="47507"/>
    <cellStyle name="콤_수량산출서(수정)_상수도수량-수량(0110)_수량산출서간지_3. 우수공수량산출서목차및간지" xfId="47508"/>
    <cellStyle name="콤_수량산출서(수정)_상수도수량-수량(0110)_수량산출서간지_수량산출서간지" xfId="47509"/>
    <cellStyle name="콤_수량산출서(수정)_상수도수량-수량(0110)_수량산출서간지_수량산출서간지_수량산출서간지" xfId="47510"/>
    <cellStyle name="콤_수량산출서(수정)_상수도수량-수량(0110)_수량산출서간지_수량산출서간지_수량산출서간지_3. 우수공수량산출서목차및간지" xfId="47511"/>
    <cellStyle name="콤_수량산출서(수정)_상수도수량-수량(0110)_수량산출서간지_수량산출서간지_수량산출서간지_수량산출서간지" xfId="47512"/>
    <cellStyle name="콤_수량산출서(수정)_상수도수량-수량(0110)_수량산출서간지_수량산출서간지_수량산출서간지_수량산출서간지_수량산출서간지" xfId="47513"/>
    <cellStyle name="콤_수량산출서(수정)_상수도수량-수량(0110)_수량산출서간지_수량산출서간지_수량산출서간지_수량산출서간지_수량산출서간지_3. 우수공수량산출서목차및간지" xfId="47514"/>
    <cellStyle name="콤_수량산출서(수정)_상수도수량-수량(0110)_수량산출서간지_수량산출서간지_수량산출서간지_수량산출서간지_수량산출서간지_수량산출서간지" xfId="47515"/>
    <cellStyle name="콤_수량산출서(수정)_상수도수량-수량(0110)_수량산출서간지_수량산출서간지_수량산출서간지_수량산출서간지_수량산출서간지_수량산출서간지1" xfId="47516"/>
    <cellStyle name="콤_수량산출서(수정)_상수도수량-수량(0110)_수량산출서간지_수량산출서간지_수량산출서간지_수량산출서간지1" xfId="47517"/>
    <cellStyle name="콤_수량산출서(수정)_상수도수량-수량(0110)_수량산출서간지_수량산출서간지1" xfId="47518"/>
    <cellStyle name="콤_수량산출서(수정)_솔빛마을연결도로(최종)" xfId="16202"/>
    <cellStyle name="콤_수량산출서(수정)_솔빛마을연결도로(최종)_1. 토공" xfId="47519"/>
    <cellStyle name="콤_수량산출서(수정)_수량산출서간지" xfId="47520"/>
    <cellStyle name="콤_수량산출서(수정)_수량산출서간지_3. 우수공수량산출서목차및간지" xfId="47521"/>
    <cellStyle name="콤_수량산출서(수정)_수량산출서간지_수량산출서간지" xfId="47522"/>
    <cellStyle name="콤_수량산출서(수정)_수량산출서간지_수량산출서간지_수량산출서간지" xfId="47523"/>
    <cellStyle name="콤_수량산출서(수정)_수량산출서간지_수량산출서간지_수량산출서간지_3. 우수공수량산출서목차및간지" xfId="47524"/>
    <cellStyle name="콤_수량산출서(수정)_수량산출서간지_수량산출서간지_수량산출서간지_수량산출서간지" xfId="47525"/>
    <cellStyle name="콤_수량산출서(수정)_수량산출서간지_수량산출서간지_수량산출서간지_수량산출서간지_수량산출서간지" xfId="47526"/>
    <cellStyle name="콤_수량산출서(수정)_수량산출서간지_수량산출서간지_수량산출서간지_수량산출서간지_수량산출서간지_3. 우수공수량산출서목차및간지" xfId="47527"/>
    <cellStyle name="콤_수량산출서(수정)_수량산출서간지_수량산출서간지_수량산출서간지_수량산출서간지_수량산출서간지_수량산출서간지" xfId="47528"/>
    <cellStyle name="콤_수량산출서(수정)_수량산출서간지_수량산출서간지_수량산출서간지_수량산출서간지_수량산출서간지_수량산출서간지1" xfId="47529"/>
    <cellStyle name="콤_수량산출서(수정)_수량산출서간지_수량산출서간지_수량산출서간지_수량산출서간지1" xfId="47530"/>
    <cellStyle name="콤_수량산출서(수정)_수량산출서간지_수량산출서간지1" xfId="47531"/>
    <cellStyle name="콤_수량산출서(수정)_포장공" xfId="16203"/>
    <cellStyle name="콤_수량산출서(수정)_포장공_006_부대공(1BL)2" xfId="16204"/>
    <cellStyle name="콤_수량산출서(수정)_포장공_0111작업" xfId="47532"/>
    <cellStyle name="콤_수량산출서(수정)_포장공_0111작업_수량산출서간지" xfId="47533"/>
    <cellStyle name="콤_수량산출서(수정)_포장공_0111작업_수량산출서간지_3. 우수공수량산출서목차및간지" xfId="47534"/>
    <cellStyle name="콤_수량산출서(수정)_포장공_0111작업_수량산출서간지_수량산출서간지" xfId="47535"/>
    <cellStyle name="콤_수량산출서(수정)_포장공_0111작업_수량산출서간지_수량산출서간지_수량산출서간지" xfId="47536"/>
    <cellStyle name="콤_수량산출서(수정)_포장공_0111작업_수량산출서간지_수량산출서간지_수량산출서간지_3. 우수공수량산출서목차및간지" xfId="47537"/>
    <cellStyle name="콤_수량산출서(수정)_포장공_0111작업_수량산출서간지_수량산출서간지_수량산출서간지_수량산출서간지" xfId="47538"/>
    <cellStyle name="콤_수량산출서(수정)_포장공_0111작업_수량산출서간지_수량산출서간지_수량산출서간지_수량산출서간지_수량산출서간지" xfId="47539"/>
    <cellStyle name="콤_수량산출서(수정)_포장공_0111작업_수량산출서간지_수량산출서간지_수량산출서간지_수량산출서간지_수량산출서간지_3. 우수공수량산출서목차및간지" xfId="47540"/>
    <cellStyle name="콤_수량산출서(수정)_포장공_0111작업_수량산출서간지_수량산출서간지_수량산출서간지_수량산출서간지_수량산출서간지_수량산출서간지" xfId="47541"/>
    <cellStyle name="콤_수량산출서(수정)_포장공_0111작업_수량산출서간지_수량산출서간지_수량산출서간지_수량산출서간지_수량산출서간지_수량산출서간지1" xfId="47542"/>
    <cellStyle name="콤_수량산출서(수정)_포장공_0111작업_수량산출서간지_수량산출서간지_수량산출서간지_수량산출서간지1" xfId="47543"/>
    <cellStyle name="콤_수량산출서(수정)_포장공_0111작업_수량산출서간지_수량산출서간지1" xfId="47544"/>
    <cellStyle name="콤_수량산출서(수정)_포장공_3.포장공" xfId="16205"/>
    <cellStyle name="콤_수량산출서(수정)_포장공_3.포장공_006_부대공(1BL)2" xfId="16206"/>
    <cellStyle name="콤_수량산출서(수정)_포장공_4.포장공" xfId="16207"/>
    <cellStyle name="콤_수량산출서(수정)_포장공_4.포장공_006_부대공(1BL)2" xfId="16208"/>
    <cellStyle name="콤_수량산출서(수정)_포장공_사본 - 3.포장공" xfId="16209"/>
    <cellStyle name="콤_수량산출서(수정)_포장공_사본 - 3.포장공_006_부대공(1BL)2" xfId="16210"/>
    <cellStyle name="콤_수량산출서(수정)_포장공_상수도수량-수량(0110)" xfId="47545"/>
    <cellStyle name="콤_수량산출서(수정)_포장공_상수도수량-수량(0110)_수량산출서간지" xfId="47546"/>
    <cellStyle name="콤_수량산출서(수정)_포장공_상수도수량-수량(0110)_수량산출서간지_3. 우수공수량산출서목차및간지" xfId="47547"/>
    <cellStyle name="콤_수량산출서(수정)_포장공_상수도수량-수량(0110)_수량산출서간지_수량산출서간지" xfId="47548"/>
    <cellStyle name="콤_수량산출서(수정)_포장공_상수도수량-수량(0110)_수량산출서간지_수량산출서간지_수량산출서간지" xfId="47549"/>
    <cellStyle name="콤_수량산출서(수정)_포장공_상수도수량-수량(0110)_수량산출서간지_수량산출서간지_수량산출서간지_3. 우수공수량산출서목차및간지" xfId="47550"/>
    <cellStyle name="콤_수량산출서(수정)_포장공_상수도수량-수량(0110)_수량산출서간지_수량산출서간지_수량산출서간지_수량산출서간지" xfId="47551"/>
    <cellStyle name="콤_수량산출서(수정)_포장공_상수도수량-수량(0110)_수량산출서간지_수량산출서간지_수량산출서간지_수량산출서간지_수량산출서간지" xfId="47552"/>
    <cellStyle name="콤_수량산출서(수정)_포장공_상수도수량-수량(0110)_수량산출서간지_수량산출서간지_수량산출서간지_수량산출서간지_수량산출서간지_3. 우수공수량산출서목차및간지" xfId="47553"/>
    <cellStyle name="콤_수량산출서(수정)_포장공_상수도수량-수량(0110)_수량산출서간지_수량산출서간지_수량산출서간지_수량산출서간지_수량산출서간지_수량산출서간지" xfId="47554"/>
    <cellStyle name="콤_수량산출서(수정)_포장공_상수도수량-수량(0110)_수량산출서간지_수량산출서간지_수량산출서간지_수량산출서간지_수량산출서간지_수량산출서간지1" xfId="47555"/>
    <cellStyle name="콤_수량산출서(수정)_포장공_상수도수량-수량(0110)_수량산출서간지_수량산출서간지_수량산출서간지_수량산출서간지1" xfId="47556"/>
    <cellStyle name="콤_수량산출서(수정)_포장공_상수도수량-수량(0110)_수량산출서간지_수량산출서간지1" xfId="47557"/>
    <cellStyle name="콤_수량산출서(수정)_포장공_수량산출서간지" xfId="47558"/>
    <cellStyle name="콤_수량산출서(수정)_포장공_수량산출서간지_3. 우수공수량산출서목차및간지" xfId="47559"/>
    <cellStyle name="콤_수량산출서(수정)_포장공_수량산출서간지_수량산출서간지" xfId="47560"/>
    <cellStyle name="콤_수량산출서(수정)_포장공_수량산출서간지_수량산출서간지_수량산출서간지" xfId="47561"/>
    <cellStyle name="콤_수량산출서(수정)_포장공_수량산출서간지_수량산출서간지_수량산출서간지_3. 우수공수량산출서목차및간지" xfId="47562"/>
    <cellStyle name="콤_수량산출서(수정)_포장공_수량산출서간지_수량산출서간지_수량산출서간지_수량산출서간지" xfId="47563"/>
    <cellStyle name="콤_수량산출서(수정)_포장공_수량산출서간지_수량산출서간지_수량산출서간지_수량산출서간지_수량산출서간지" xfId="47564"/>
    <cellStyle name="콤_수량산출서(수정)_포장공_수량산출서간지_수량산출서간지_수량산출서간지_수량산출서간지_수량산출서간지_3. 우수공수량산출서목차및간지" xfId="47565"/>
    <cellStyle name="콤_수량산출서(수정)_포장공_수량산출서간지_수량산출서간지_수량산출서간지_수량산출서간지_수량산출서간지_수량산출서간지" xfId="47566"/>
    <cellStyle name="콤_수량산출서(수정)_포장공_수량산출서간지_수량산출서간지_수량산출서간지_수량산출서간지_수량산출서간지_수량산출서간지1" xfId="47567"/>
    <cellStyle name="콤_수량산출서(수정)_포장공_수량산출서간지_수량산출서간지_수량산출서간지_수량산출서간지1" xfId="47568"/>
    <cellStyle name="콤_수량산출서(수정)_포장공_수량산출서간지_수량산출서간지1" xfId="47569"/>
    <cellStyle name="콤_수량산출서(수정)_포장공_포장공" xfId="16211"/>
    <cellStyle name="콤_수량산출서(수정)_포장공_포장공_006_부대공(1BL)2" xfId="16212"/>
    <cellStyle name="콤_수량산출서(수정)_포장공_포장공2-수정" xfId="47570"/>
    <cellStyle name="콤_수량산출서(수정)_포장공_포장공2-수정_06.포장공2 (0112)" xfId="47571"/>
    <cellStyle name="콤_수량산출서(수정)_포장공_포장공2-수정_06.포장공2 (0112)_수량산출서간지" xfId="47572"/>
    <cellStyle name="콤_수량산출서(수정)_포장공_포장공2-수정_06.포장공2 (0112)_수량산출서간지_3. 우수공수량산출서목차및간지" xfId="47573"/>
    <cellStyle name="콤_수량산출서(수정)_포장공_포장공2-수정_06.포장공2 (0112)_수량산출서간지_수량산출서간지" xfId="47574"/>
    <cellStyle name="콤_수량산출서(수정)_포장공_포장공2-수정_06.포장공2 (0112)_수량산출서간지_수량산출서간지_수량산출서간지" xfId="47575"/>
    <cellStyle name="콤_수량산출서(수정)_포장공_포장공2-수정_06.포장공2 (0112)_수량산출서간지_수량산출서간지_수량산출서간지_3. 우수공수량산출서목차및간지" xfId="47576"/>
    <cellStyle name="콤_수량산출서(수정)_포장공_포장공2-수정_06.포장공2 (0112)_수량산출서간지_수량산출서간지_수량산출서간지_수량산출서간지" xfId="47577"/>
    <cellStyle name="콤_수량산출서(수정)_포장공_포장공2-수정_06.포장공2 (0112)_수량산출서간지_수량산출서간지_수량산출서간지_수량산출서간지_수량산출서간지" xfId="47578"/>
    <cellStyle name="콤_수량산출서(수정)_포장공_포장공2-수정_06.포장공2 (0112)_수량산출서간지_수량산출서간지_수량산출서간지_수량산출서간지_수량산출서간지_3. 우수공수량산출서목차및간지" xfId="47579"/>
    <cellStyle name="콤_수량산출서(수정)_포장공_포장공2-수정_06.포장공2 (0112)_수량산출서간지_수량산출서간지_수량산출서간지_수량산출서간지_수량산출서간지_수량산출서간지" xfId="47580"/>
    <cellStyle name="콤_수량산출서(수정)_포장공_포장공2-수정_06.포장공2 (0112)_수량산출서간지_수량산출서간지_수량산출서간지_수량산출서간지_수량산출서간지_수량산출서간지1" xfId="47581"/>
    <cellStyle name="콤_수량산출서(수정)_포장공_포장공2-수정_06.포장공2 (0112)_수량산출서간지_수량산출서간지_수량산출서간지_수량산출서간지1" xfId="47582"/>
    <cellStyle name="콤_수량산출서(수정)_포장공_포장공2-수정_06.포장공2 (0112)_수량산출서간지_수량산출서간지1" xfId="47583"/>
    <cellStyle name="콤_수량산출서(수정)_포장공_포장공2-수정_수량산출서간지" xfId="47584"/>
    <cellStyle name="콤_수량산출서(수정)_포장공_포장공2-수정_수량산출서간지_3. 우수공수량산출서목차및간지" xfId="47585"/>
    <cellStyle name="콤_수량산출서(수정)_포장공_포장공2-수정_수량산출서간지_수량산출서간지" xfId="47586"/>
    <cellStyle name="콤_수량산출서(수정)_포장공_포장공2-수정_수량산출서간지_수량산출서간지_수량산출서간지" xfId="47587"/>
    <cellStyle name="콤_수량산출서(수정)_포장공_포장공2-수정_수량산출서간지_수량산출서간지_수량산출서간지_3. 우수공수량산출서목차및간지" xfId="47588"/>
    <cellStyle name="콤_수량산출서(수정)_포장공_포장공2-수정_수량산출서간지_수량산출서간지_수량산출서간지_수량산출서간지" xfId="47589"/>
    <cellStyle name="콤_수량산출서(수정)_포장공_포장공2-수정_수량산출서간지_수량산출서간지_수량산출서간지_수량산출서간지_수량산출서간지" xfId="47590"/>
    <cellStyle name="콤_수량산출서(수정)_포장공_포장공2-수정_수량산출서간지_수량산출서간지_수량산출서간지_수량산출서간지_수량산출서간지_3. 우수공수량산출서목차및간지" xfId="47591"/>
    <cellStyle name="콤_수량산출서(수정)_포장공_포장공2-수정_수량산출서간지_수량산출서간지_수량산출서간지_수량산출서간지_수량산출서간지_수량산출서간지" xfId="47592"/>
    <cellStyle name="콤_수량산출서(수정)_포장공_포장공2-수정_수량산출서간지_수량산출서간지_수량산출서간지_수량산출서간지_수량산출서간지_수량산출서간지1" xfId="47593"/>
    <cellStyle name="콤_수량산출서(수정)_포장공_포장공2-수정_수량산출서간지_수량산출서간지_수량산출서간지_수량산출서간지1" xfId="47594"/>
    <cellStyle name="콤_수량산출서(수정)_포장공_포장공2-수정_수량산출서간지_수량산출서간지1" xfId="47595"/>
    <cellStyle name="콤_수량산출서(수정)_포장공2" xfId="47596"/>
    <cellStyle name="콤_수량산출서(수정)_포장공2_0111작업" xfId="47597"/>
    <cellStyle name="콤_수량산출서(수정)_포장공2_0111작업_수량산출서간지" xfId="47598"/>
    <cellStyle name="콤_수량산출서(수정)_포장공2_0111작업_수량산출서간지_3. 우수공수량산출서목차및간지" xfId="47599"/>
    <cellStyle name="콤_수량산출서(수정)_포장공2_0111작업_수량산출서간지_수량산출서간지" xfId="47600"/>
    <cellStyle name="콤_수량산출서(수정)_포장공2_0111작업_수량산출서간지_수량산출서간지_수량산출서간지" xfId="47601"/>
    <cellStyle name="콤_수량산출서(수정)_포장공2_0111작업_수량산출서간지_수량산출서간지_수량산출서간지_3. 우수공수량산출서목차및간지" xfId="47602"/>
    <cellStyle name="콤_수량산출서(수정)_포장공2_0111작업_수량산출서간지_수량산출서간지_수량산출서간지_수량산출서간지" xfId="47603"/>
    <cellStyle name="콤_수량산출서(수정)_포장공2_0111작업_수량산출서간지_수량산출서간지_수량산출서간지_수량산출서간지_수량산출서간지" xfId="47604"/>
    <cellStyle name="콤_수량산출서(수정)_포장공2_0111작업_수량산출서간지_수량산출서간지_수량산출서간지_수량산출서간지_수량산출서간지_3. 우수공수량산출서목차및간지" xfId="47605"/>
    <cellStyle name="콤_수량산출서(수정)_포장공2_0111작업_수량산출서간지_수량산출서간지_수량산출서간지_수량산출서간지_수량산출서간지_수량산출서간지" xfId="47606"/>
    <cellStyle name="콤_수량산출서(수정)_포장공2_0111작업_수량산출서간지_수량산출서간지_수량산출서간지_수량산출서간지_수량산출서간지_수량산출서간지1" xfId="47607"/>
    <cellStyle name="콤_수량산출서(수정)_포장공2_0111작업_수량산출서간지_수량산출서간지_수량산출서간지_수량산출서간지1" xfId="47608"/>
    <cellStyle name="콤_수량산출서(수정)_포장공2_0111작업_수량산출서간지_수량산출서간지1" xfId="47609"/>
    <cellStyle name="콤_수량산출서(수정)_포장공2_상수도수량-수량(0110)" xfId="47610"/>
    <cellStyle name="콤_수량산출서(수정)_포장공2_상수도수량-수량(0110)_수량산출서간지" xfId="47611"/>
    <cellStyle name="콤_수량산출서(수정)_포장공2_상수도수량-수량(0110)_수량산출서간지_3. 우수공수량산출서목차및간지" xfId="47612"/>
    <cellStyle name="콤_수량산출서(수정)_포장공2_상수도수량-수량(0110)_수량산출서간지_수량산출서간지" xfId="47613"/>
    <cellStyle name="콤_수량산출서(수정)_포장공2_상수도수량-수량(0110)_수량산출서간지_수량산출서간지_수량산출서간지" xfId="47614"/>
    <cellStyle name="콤_수량산출서(수정)_포장공2_상수도수량-수량(0110)_수량산출서간지_수량산출서간지_수량산출서간지_3. 우수공수량산출서목차및간지" xfId="47615"/>
    <cellStyle name="콤_수량산출서(수정)_포장공2_상수도수량-수량(0110)_수량산출서간지_수량산출서간지_수량산출서간지_수량산출서간지" xfId="47616"/>
    <cellStyle name="콤_수량산출서(수정)_포장공2_상수도수량-수량(0110)_수량산출서간지_수량산출서간지_수량산출서간지_수량산출서간지_수량산출서간지" xfId="47617"/>
    <cellStyle name="콤_수량산출서(수정)_포장공2_상수도수량-수량(0110)_수량산출서간지_수량산출서간지_수량산출서간지_수량산출서간지_수량산출서간지_3. 우수공수량산출서목차및간지" xfId="47618"/>
    <cellStyle name="콤_수량산출서(수정)_포장공2_상수도수량-수량(0110)_수량산출서간지_수량산출서간지_수량산출서간지_수량산출서간지_수량산출서간지_수량산출서간지" xfId="47619"/>
    <cellStyle name="콤_수량산출서(수정)_포장공2_상수도수량-수량(0110)_수량산출서간지_수량산출서간지_수량산출서간지_수량산출서간지_수량산출서간지_수량산출서간지1" xfId="47620"/>
    <cellStyle name="콤_수량산출서(수정)_포장공2_상수도수량-수량(0110)_수량산출서간지_수량산출서간지_수량산출서간지_수량산출서간지1" xfId="47621"/>
    <cellStyle name="콤_수량산출서(수정)_포장공2_상수도수량-수량(0110)_수량산출서간지_수량산출서간지1" xfId="47622"/>
    <cellStyle name="콤_수량산출서(수정)_포장공2_수량산출서간지" xfId="47623"/>
    <cellStyle name="콤_수량산출서(수정)_포장공2_수량산출서간지_3. 우수공수량산출서목차및간지" xfId="47624"/>
    <cellStyle name="콤_수량산출서(수정)_포장공2_수량산출서간지_수량산출서간지" xfId="47625"/>
    <cellStyle name="콤_수량산출서(수정)_포장공2_수량산출서간지_수량산출서간지_수량산출서간지" xfId="47626"/>
    <cellStyle name="콤_수량산출서(수정)_포장공2_수량산출서간지_수량산출서간지_수량산출서간지_3. 우수공수량산출서목차및간지" xfId="47627"/>
    <cellStyle name="콤_수량산출서(수정)_포장공2_수량산출서간지_수량산출서간지_수량산출서간지_수량산출서간지" xfId="47628"/>
    <cellStyle name="콤_수량산출서(수정)_포장공2_수량산출서간지_수량산출서간지_수량산출서간지_수량산출서간지_수량산출서간지" xfId="47629"/>
    <cellStyle name="콤_수량산출서(수정)_포장공2_수량산출서간지_수량산출서간지_수량산출서간지_수량산출서간지_수량산출서간지_3. 우수공수량산출서목차및간지" xfId="47630"/>
    <cellStyle name="콤_수량산출서(수정)_포장공2_수량산출서간지_수량산출서간지_수량산출서간지_수량산출서간지_수량산출서간지_수량산출서간지" xfId="47631"/>
    <cellStyle name="콤_수량산출서(수정)_포장공2_수량산출서간지_수량산출서간지_수량산출서간지_수량산출서간지_수량산출서간지_수량산출서간지1" xfId="47632"/>
    <cellStyle name="콤_수량산출서(수정)_포장공2_수량산출서간지_수량산출서간지_수량산출서간지_수량산출서간지1" xfId="47633"/>
    <cellStyle name="콤_수량산출서(수정)_포장공2_수량산출서간지_수량산출서간지1" xfId="47634"/>
    <cellStyle name="콤_수량산출서(수정)_포장공2_포장공2-수정" xfId="47635"/>
    <cellStyle name="콤_수량산출서(수정)_포장공2_포장공2-수정_06.포장공2 (0112)" xfId="47636"/>
    <cellStyle name="콤_수량산출서(수정)_포장공2_포장공2-수정_06.포장공2 (0112)_수량산출서간지" xfId="47637"/>
    <cellStyle name="콤_수량산출서(수정)_포장공2_포장공2-수정_06.포장공2 (0112)_수량산출서간지_3. 우수공수량산출서목차및간지" xfId="47638"/>
    <cellStyle name="콤_수량산출서(수정)_포장공2_포장공2-수정_06.포장공2 (0112)_수량산출서간지_수량산출서간지" xfId="47639"/>
    <cellStyle name="콤_수량산출서(수정)_포장공2_포장공2-수정_06.포장공2 (0112)_수량산출서간지_수량산출서간지_수량산출서간지" xfId="47640"/>
    <cellStyle name="콤_수량산출서(수정)_포장공2_포장공2-수정_06.포장공2 (0112)_수량산출서간지_수량산출서간지_수량산출서간지_3. 우수공수량산출서목차및간지" xfId="47641"/>
    <cellStyle name="콤_수량산출서(수정)_포장공2_포장공2-수정_06.포장공2 (0112)_수량산출서간지_수량산출서간지_수량산출서간지_수량산출서간지" xfId="47642"/>
    <cellStyle name="콤_수량산출서(수정)_포장공2_포장공2-수정_06.포장공2 (0112)_수량산출서간지_수량산출서간지_수량산출서간지_수량산출서간지_수량산출서간지" xfId="47643"/>
    <cellStyle name="콤_수량산출서(수정)_포장공2_포장공2-수정_06.포장공2 (0112)_수량산출서간지_수량산출서간지_수량산출서간지_수량산출서간지_수량산출서간지_3. 우수공수량산출서목차및간지" xfId="47644"/>
    <cellStyle name="콤_수량산출서(수정)_포장공2_포장공2-수정_06.포장공2 (0112)_수량산출서간지_수량산출서간지_수량산출서간지_수량산출서간지_수량산출서간지_수량산출서간지" xfId="47645"/>
    <cellStyle name="콤_수량산출서(수정)_포장공2_포장공2-수정_06.포장공2 (0112)_수량산출서간지_수량산출서간지_수량산출서간지_수량산출서간지_수량산출서간지_수량산출서간지1" xfId="47646"/>
    <cellStyle name="콤_수량산출서(수정)_포장공2_포장공2-수정_06.포장공2 (0112)_수량산출서간지_수량산출서간지_수량산출서간지_수량산출서간지1" xfId="47647"/>
    <cellStyle name="콤_수량산출서(수정)_포장공2_포장공2-수정_06.포장공2 (0112)_수량산출서간지_수량산출서간지1" xfId="47648"/>
    <cellStyle name="콤_수량산출서(수정)_포장공2_포장공2-수정_수량산출서간지" xfId="47649"/>
    <cellStyle name="콤_수량산출서(수정)_포장공2_포장공2-수정_수량산출서간지_3. 우수공수량산출서목차및간지" xfId="47650"/>
    <cellStyle name="콤_수량산출서(수정)_포장공2_포장공2-수정_수량산출서간지_수량산출서간지" xfId="47651"/>
    <cellStyle name="콤_수량산출서(수정)_포장공2_포장공2-수정_수량산출서간지_수량산출서간지_수량산출서간지" xfId="47652"/>
    <cellStyle name="콤_수량산출서(수정)_포장공2_포장공2-수정_수량산출서간지_수량산출서간지_수량산출서간지_3. 우수공수량산출서목차및간지" xfId="47653"/>
    <cellStyle name="콤_수량산출서(수정)_포장공2_포장공2-수정_수량산출서간지_수량산출서간지_수량산출서간지_수량산출서간지" xfId="47654"/>
    <cellStyle name="콤_수량산출서(수정)_포장공2_포장공2-수정_수량산출서간지_수량산출서간지_수량산출서간지_수량산출서간지_수량산출서간지" xfId="47655"/>
    <cellStyle name="콤_수량산출서(수정)_포장공2_포장공2-수정_수량산출서간지_수량산출서간지_수량산출서간지_수량산출서간지_수량산출서간지_3. 우수공수량산출서목차및간지" xfId="47656"/>
    <cellStyle name="콤_수량산출서(수정)_포장공2_포장공2-수정_수량산출서간지_수량산출서간지_수량산출서간지_수량산출서간지_수량산출서간지_수량산출서간지" xfId="47657"/>
    <cellStyle name="콤_수량산출서(수정)_포장공2_포장공2-수정_수량산출서간지_수량산출서간지_수량산출서간지_수량산출서간지_수량산출서간지_수량산출서간지1" xfId="47658"/>
    <cellStyle name="콤_수량산출서(수정)_포장공2_포장공2-수정_수량산출서간지_수량산출서간지_수량산출서간지_수량산출서간지1" xfId="47659"/>
    <cellStyle name="콤_수량산출서(수정)_포장공2_포장공2-수정_수량산출서간지_수량산출서간지1" xfId="47660"/>
    <cellStyle name="콤_수량산출서(수정)_포장공2-수정" xfId="47661"/>
    <cellStyle name="콤_수량산출서(수정)_포장공2-수정_06.포장공2 (0112)" xfId="47662"/>
    <cellStyle name="콤_수량산출서(수정)_포장공2-수정_06.포장공2 (0112)_수량산출서간지" xfId="47663"/>
    <cellStyle name="콤_수량산출서(수정)_포장공2-수정_06.포장공2 (0112)_수량산출서간지_3. 우수공수량산출서목차및간지" xfId="47664"/>
    <cellStyle name="콤_수량산출서(수정)_포장공2-수정_06.포장공2 (0112)_수량산출서간지_수량산출서간지" xfId="47665"/>
    <cellStyle name="콤_수량산출서(수정)_포장공2-수정_06.포장공2 (0112)_수량산출서간지_수량산출서간지_수량산출서간지" xfId="47666"/>
    <cellStyle name="콤_수량산출서(수정)_포장공2-수정_06.포장공2 (0112)_수량산출서간지_수량산출서간지_수량산출서간지_3. 우수공수량산출서목차및간지" xfId="47667"/>
    <cellStyle name="콤_수량산출서(수정)_포장공2-수정_06.포장공2 (0112)_수량산출서간지_수량산출서간지_수량산출서간지_수량산출서간지" xfId="47668"/>
    <cellStyle name="콤_수량산출서(수정)_포장공2-수정_06.포장공2 (0112)_수량산출서간지_수량산출서간지_수량산출서간지_수량산출서간지_수량산출서간지" xfId="47669"/>
    <cellStyle name="콤_수량산출서(수정)_포장공2-수정_06.포장공2 (0112)_수량산출서간지_수량산출서간지_수량산출서간지_수량산출서간지_수량산출서간지_3. 우수공수량산출서목차및간지" xfId="47670"/>
    <cellStyle name="콤_수량산출서(수정)_포장공2-수정_06.포장공2 (0112)_수량산출서간지_수량산출서간지_수량산출서간지_수량산출서간지_수량산출서간지_수량산출서간지" xfId="47671"/>
    <cellStyle name="콤_수량산출서(수정)_포장공2-수정_06.포장공2 (0112)_수량산출서간지_수량산출서간지_수량산출서간지_수량산출서간지_수량산출서간지_수량산출서간지1" xfId="47672"/>
    <cellStyle name="콤_수량산출서(수정)_포장공2-수정_06.포장공2 (0112)_수량산출서간지_수량산출서간지_수량산출서간지_수량산출서간지1" xfId="47673"/>
    <cellStyle name="콤_수량산출서(수정)_포장공2-수정_06.포장공2 (0112)_수량산출서간지_수량산출서간지1" xfId="47674"/>
    <cellStyle name="콤_수량산출서(수정)_포장공2-수정_수량산출서간지" xfId="47675"/>
    <cellStyle name="콤_수량산출서(수정)_포장공2-수정_수량산출서간지_3. 우수공수량산출서목차및간지" xfId="47676"/>
    <cellStyle name="콤_수량산출서(수정)_포장공2-수정_수량산출서간지_수량산출서간지" xfId="47677"/>
    <cellStyle name="콤_수량산출서(수정)_포장공2-수정_수량산출서간지_수량산출서간지_수량산출서간지" xfId="47678"/>
    <cellStyle name="콤_수량산출서(수정)_포장공2-수정_수량산출서간지_수량산출서간지_수량산출서간지_3. 우수공수량산출서목차및간지" xfId="47679"/>
    <cellStyle name="콤_수량산출서(수정)_포장공2-수정_수량산출서간지_수량산출서간지_수량산출서간지_수량산출서간지" xfId="47680"/>
    <cellStyle name="콤_수량산출서(수정)_포장공2-수정_수량산출서간지_수량산출서간지_수량산출서간지_수량산출서간지_수량산출서간지" xfId="47681"/>
    <cellStyle name="콤_수량산출서(수정)_포장공2-수정_수량산출서간지_수량산출서간지_수량산출서간지_수량산출서간지_수량산출서간지_3. 우수공수량산출서목차및간지" xfId="47682"/>
    <cellStyle name="콤_수량산출서(수정)_포장공2-수정_수량산출서간지_수량산출서간지_수량산출서간지_수량산출서간지_수량산출서간지_수량산출서간지" xfId="47683"/>
    <cellStyle name="콤_수량산출서(수정)_포장공2-수정_수량산출서간지_수량산출서간지_수량산출서간지_수량산출서간지_수량산출서간지_수량산출서간지1" xfId="47684"/>
    <cellStyle name="콤_수량산출서(수정)_포장공2-수정_수량산출서간지_수량산출서간지_수량산출서간지_수량산출서간지1" xfId="47685"/>
    <cellStyle name="콤_수량산출서(수정)_포장공2-수정_수량산출서간지_수량산출서간지1" xfId="47686"/>
    <cellStyle name="콤_수량산출서간지" xfId="47687"/>
    <cellStyle name="콤_수량산출서간지_3. 우수공수량산출서목차및간지" xfId="47688"/>
    <cellStyle name="콤_수량산출서간지_수량산출서간지" xfId="47689"/>
    <cellStyle name="콤_수량산출서간지_수량산출서간지_수량산출서간지" xfId="47690"/>
    <cellStyle name="콤_수량산출서간지_수량산출서간지_수량산출서간지_3. 우수공수량산출서목차및간지" xfId="47691"/>
    <cellStyle name="콤_수량산출서간지_수량산출서간지_수량산출서간지_수량산출서간지" xfId="47692"/>
    <cellStyle name="콤_수량산출서간지_수량산출서간지_수량산출서간지_수량산출서간지_수량산출서간지" xfId="47693"/>
    <cellStyle name="콤_수량산출서간지_수량산출서간지_수량산출서간지_수량산출서간지_수량산출서간지_3. 우수공수량산출서목차및간지" xfId="47694"/>
    <cellStyle name="콤_수량산출서간지_수량산출서간지_수량산출서간지_수량산출서간지_수량산출서간지_수량산출서간지" xfId="47695"/>
    <cellStyle name="콤_수량산출서간지_수량산출서간지_수량산출서간지_수량산출서간지_수량산출서간지_수량산출서간지1" xfId="47696"/>
    <cellStyle name="콤_수량산출서간지_수량산출서간지_수량산출서간지_수량산출서간지1" xfId="47697"/>
    <cellStyle name="콤_수량산출서간지_수량산출서간지1" xfId="47698"/>
    <cellStyle name="콤_승학내역서(물량정산)" xfId="16213"/>
    <cellStyle name="콤_연결관토공" xfId="16214"/>
    <cellStyle name="콤_오수본관수량산출(곡교)" xfId="16215"/>
    <cellStyle name="콤_옹벽깨기" xfId="16216"/>
    <cellStyle name="콤_우수토공" xfId="47699"/>
    <cellStyle name="콤_포장공" xfId="16217"/>
    <cellStyle name="콤_포장공_006_부대공(1BL)2" xfId="16218"/>
    <cellStyle name="콤_포장공_0111작업" xfId="47700"/>
    <cellStyle name="콤_포장공_0111작업_수량산출서간지" xfId="47701"/>
    <cellStyle name="콤_포장공_0111작업_수량산출서간지_3. 우수공수량산출서목차및간지" xfId="47702"/>
    <cellStyle name="콤_포장공_0111작업_수량산출서간지_수량산출서간지" xfId="47703"/>
    <cellStyle name="콤_포장공_0111작업_수량산출서간지_수량산출서간지_수량산출서간지" xfId="47704"/>
    <cellStyle name="콤_포장공_0111작업_수량산출서간지_수량산출서간지_수량산출서간지_3. 우수공수량산출서목차및간지" xfId="47705"/>
    <cellStyle name="콤_포장공_0111작업_수량산출서간지_수량산출서간지_수량산출서간지_수량산출서간지" xfId="47706"/>
    <cellStyle name="콤_포장공_0111작업_수량산출서간지_수량산출서간지_수량산출서간지_수량산출서간지_수량산출서간지" xfId="47707"/>
    <cellStyle name="콤_포장공_0111작업_수량산출서간지_수량산출서간지_수량산출서간지_수량산출서간지_수량산출서간지_3. 우수공수량산출서목차및간지" xfId="47708"/>
    <cellStyle name="콤_포장공_0111작업_수량산출서간지_수량산출서간지_수량산출서간지_수량산출서간지_수량산출서간지_수량산출서간지" xfId="47709"/>
    <cellStyle name="콤_포장공_0111작업_수량산출서간지_수량산출서간지_수량산출서간지_수량산출서간지_수량산출서간지_수량산출서간지1" xfId="47710"/>
    <cellStyle name="콤_포장공_0111작업_수량산출서간지_수량산출서간지_수량산출서간지_수량산출서간지1" xfId="47711"/>
    <cellStyle name="콤_포장공_0111작업_수량산출서간지_수량산출서간지1" xfId="47712"/>
    <cellStyle name="콤_포장공_3.포장공" xfId="16219"/>
    <cellStyle name="콤_포장공_3.포장공_006_부대공(1BL)2" xfId="16220"/>
    <cellStyle name="콤_포장공_4.포장공" xfId="16221"/>
    <cellStyle name="콤_포장공_4.포장공_006_부대공(1BL)2" xfId="16222"/>
    <cellStyle name="콤_포장공_사본 - 3.포장공" xfId="16223"/>
    <cellStyle name="콤_포장공_사본 - 3.포장공_006_부대공(1BL)2" xfId="16224"/>
    <cellStyle name="콤_포장공_상수도수량-수량(0110)" xfId="47713"/>
    <cellStyle name="콤_포장공_상수도수량-수량(0110)_수량산출서간지" xfId="47714"/>
    <cellStyle name="콤_포장공_상수도수량-수량(0110)_수량산출서간지_3. 우수공수량산출서목차및간지" xfId="47715"/>
    <cellStyle name="콤_포장공_상수도수량-수량(0110)_수량산출서간지_수량산출서간지" xfId="47716"/>
    <cellStyle name="콤_포장공_상수도수량-수량(0110)_수량산출서간지_수량산출서간지_수량산출서간지" xfId="47717"/>
    <cellStyle name="콤_포장공_상수도수량-수량(0110)_수량산출서간지_수량산출서간지_수량산출서간지_3. 우수공수량산출서목차및간지" xfId="47718"/>
    <cellStyle name="콤_포장공_상수도수량-수량(0110)_수량산출서간지_수량산출서간지_수량산출서간지_수량산출서간지" xfId="47719"/>
    <cellStyle name="콤_포장공_상수도수량-수량(0110)_수량산출서간지_수량산출서간지_수량산출서간지_수량산출서간지_수량산출서간지" xfId="47720"/>
    <cellStyle name="콤_포장공_상수도수량-수량(0110)_수량산출서간지_수량산출서간지_수량산출서간지_수량산출서간지_수량산출서간지_3. 우수공수량산출서목차및간지" xfId="47721"/>
    <cellStyle name="콤_포장공_상수도수량-수량(0110)_수량산출서간지_수량산출서간지_수량산출서간지_수량산출서간지_수량산출서간지_수량산출서간지" xfId="47722"/>
    <cellStyle name="콤_포장공_상수도수량-수량(0110)_수량산출서간지_수량산출서간지_수량산출서간지_수량산출서간지_수량산출서간지_수량산출서간지1" xfId="47723"/>
    <cellStyle name="콤_포장공_상수도수량-수량(0110)_수량산출서간지_수량산출서간지_수량산출서간지_수량산출서간지1" xfId="47724"/>
    <cellStyle name="콤_포장공_상수도수량-수량(0110)_수량산출서간지_수량산출서간지1" xfId="47725"/>
    <cellStyle name="콤_포장공_수량산출서간지" xfId="47726"/>
    <cellStyle name="콤_포장공_수량산출서간지_3. 우수공수량산출서목차및간지" xfId="47727"/>
    <cellStyle name="콤_포장공_수량산출서간지_수량산출서간지" xfId="47728"/>
    <cellStyle name="콤_포장공_수량산출서간지_수량산출서간지_수량산출서간지" xfId="47729"/>
    <cellStyle name="콤_포장공_수량산출서간지_수량산출서간지_수량산출서간지_3. 우수공수량산출서목차및간지" xfId="47730"/>
    <cellStyle name="콤_포장공_수량산출서간지_수량산출서간지_수량산출서간지_수량산출서간지" xfId="47731"/>
    <cellStyle name="콤_포장공_수량산출서간지_수량산출서간지_수량산출서간지_수량산출서간지_수량산출서간지" xfId="47732"/>
    <cellStyle name="콤_포장공_수량산출서간지_수량산출서간지_수량산출서간지_수량산출서간지_수량산출서간지_3. 우수공수량산출서목차및간지" xfId="47733"/>
    <cellStyle name="콤_포장공_수량산출서간지_수량산출서간지_수량산출서간지_수량산출서간지_수량산출서간지_수량산출서간지" xfId="47734"/>
    <cellStyle name="콤_포장공_수량산출서간지_수량산출서간지_수량산출서간지_수량산출서간지_수량산출서간지_수량산출서간지1" xfId="47735"/>
    <cellStyle name="콤_포장공_수량산출서간지_수량산출서간지_수량산출서간지_수량산출서간지1" xfId="47736"/>
    <cellStyle name="콤_포장공_수량산출서간지_수량산출서간지1" xfId="47737"/>
    <cellStyle name="콤_포장공_포장공" xfId="16225"/>
    <cellStyle name="콤_포장공_포장공_006_부대공(1BL)2" xfId="16226"/>
    <cellStyle name="콤_포장공_포장공2-수정" xfId="47738"/>
    <cellStyle name="콤_포장공_포장공2-수정_06.포장공2 (0112)" xfId="47739"/>
    <cellStyle name="콤_포장공_포장공2-수정_06.포장공2 (0112)_수량산출서간지" xfId="47740"/>
    <cellStyle name="콤_포장공_포장공2-수정_06.포장공2 (0112)_수량산출서간지_3. 우수공수량산출서목차및간지" xfId="47741"/>
    <cellStyle name="콤_포장공_포장공2-수정_06.포장공2 (0112)_수량산출서간지_수량산출서간지" xfId="47742"/>
    <cellStyle name="콤_포장공_포장공2-수정_06.포장공2 (0112)_수량산출서간지_수량산출서간지_수량산출서간지" xfId="47743"/>
    <cellStyle name="콤_포장공_포장공2-수정_06.포장공2 (0112)_수량산출서간지_수량산출서간지_수량산출서간지_3. 우수공수량산출서목차및간지" xfId="47744"/>
    <cellStyle name="콤_포장공_포장공2-수정_06.포장공2 (0112)_수량산출서간지_수량산출서간지_수량산출서간지_수량산출서간지" xfId="47745"/>
    <cellStyle name="콤_포장공_포장공2-수정_06.포장공2 (0112)_수량산출서간지_수량산출서간지_수량산출서간지_수량산출서간지_수량산출서간지" xfId="47746"/>
    <cellStyle name="콤_포장공_포장공2-수정_06.포장공2 (0112)_수량산출서간지_수량산출서간지_수량산출서간지_수량산출서간지_수량산출서간지_3. 우수공수량산출서목차및간지" xfId="47747"/>
    <cellStyle name="콤_포장공_포장공2-수정_06.포장공2 (0112)_수량산출서간지_수량산출서간지_수량산출서간지_수량산출서간지_수량산출서간지_수량산출서간지" xfId="47748"/>
    <cellStyle name="콤_포장공_포장공2-수정_06.포장공2 (0112)_수량산출서간지_수량산출서간지_수량산출서간지_수량산출서간지_수량산출서간지_수량산출서간지1" xfId="47749"/>
    <cellStyle name="콤_포장공_포장공2-수정_06.포장공2 (0112)_수량산출서간지_수량산출서간지_수량산출서간지_수량산출서간지1" xfId="47750"/>
    <cellStyle name="콤_포장공_포장공2-수정_06.포장공2 (0112)_수량산출서간지_수량산출서간지1" xfId="47751"/>
    <cellStyle name="콤_포장공_포장공2-수정_수량산출서간지" xfId="47752"/>
    <cellStyle name="콤_포장공_포장공2-수정_수량산출서간지_3. 우수공수량산출서목차및간지" xfId="47753"/>
    <cellStyle name="콤_포장공_포장공2-수정_수량산출서간지_수량산출서간지" xfId="47754"/>
    <cellStyle name="콤_포장공_포장공2-수정_수량산출서간지_수량산출서간지_수량산출서간지" xfId="47755"/>
    <cellStyle name="콤_포장공_포장공2-수정_수량산출서간지_수량산출서간지_수량산출서간지_3. 우수공수량산출서목차및간지" xfId="47756"/>
    <cellStyle name="콤_포장공_포장공2-수정_수량산출서간지_수량산출서간지_수량산출서간지_수량산출서간지" xfId="47757"/>
    <cellStyle name="콤_포장공_포장공2-수정_수량산출서간지_수량산출서간지_수량산출서간지_수량산출서간지_수량산출서간지" xfId="47758"/>
    <cellStyle name="콤_포장공_포장공2-수정_수량산출서간지_수량산출서간지_수량산출서간지_수량산출서간지_수량산출서간지_3. 우수공수량산출서목차및간지" xfId="47759"/>
    <cellStyle name="콤_포장공_포장공2-수정_수량산출서간지_수량산출서간지_수량산출서간지_수량산출서간지_수량산출서간지_수량산출서간지" xfId="47760"/>
    <cellStyle name="콤_포장공_포장공2-수정_수량산출서간지_수량산출서간지_수량산출서간지_수량산출서간지_수량산출서간지_수량산출서간지1" xfId="47761"/>
    <cellStyle name="콤_포장공_포장공2-수정_수량산출서간지_수량산출서간지_수량산출서간지_수량산출서간지1" xfId="47762"/>
    <cellStyle name="콤_포장공_포장공2-수정_수량산출서간지_수량산출서간지1" xfId="47763"/>
    <cellStyle name="콤_포장공2" xfId="47764"/>
    <cellStyle name="콤_포장공2_0111작업" xfId="47765"/>
    <cellStyle name="콤_포장공2_0111작업_수량산출서간지" xfId="47766"/>
    <cellStyle name="콤_포장공2_0111작업_수량산출서간지_3. 우수공수량산출서목차및간지" xfId="47767"/>
    <cellStyle name="콤_포장공2_0111작업_수량산출서간지_수량산출서간지" xfId="47768"/>
    <cellStyle name="콤_포장공2_0111작업_수량산출서간지_수량산출서간지_수량산출서간지" xfId="47769"/>
    <cellStyle name="콤_포장공2_0111작업_수량산출서간지_수량산출서간지_수량산출서간지_3. 우수공수량산출서목차및간지" xfId="47770"/>
    <cellStyle name="콤_포장공2_0111작업_수량산출서간지_수량산출서간지_수량산출서간지_수량산출서간지" xfId="47771"/>
    <cellStyle name="콤_포장공2_0111작업_수량산출서간지_수량산출서간지_수량산출서간지_수량산출서간지_수량산출서간지" xfId="47772"/>
    <cellStyle name="콤_포장공2_0111작업_수량산출서간지_수량산출서간지_수량산출서간지_수량산출서간지_수량산출서간지_3. 우수공수량산출서목차및간지" xfId="47773"/>
    <cellStyle name="콤_포장공2_0111작업_수량산출서간지_수량산출서간지_수량산출서간지_수량산출서간지_수량산출서간지_수량산출서간지" xfId="47774"/>
    <cellStyle name="콤_포장공2_0111작업_수량산출서간지_수량산출서간지_수량산출서간지_수량산출서간지_수량산출서간지_수량산출서간지1" xfId="47775"/>
    <cellStyle name="콤_포장공2_0111작업_수량산출서간지_수량산출서간지_수량산출서간지_수량산출서간지1" xfId="47776"/>
    <cellStyle name="콤_포장공2_0111작업_수량산출서간지_수량산출서간지1" xfId="47777"/>
    <cellStyle name="콤_포장공2_상수도수량-수량(0110)" xfId="47778"/>
    <cellStyle name="콤_포장공2_상수도수량-수량(0110)_수량산출서간지" xfId="47779"/>
    <cellStyle name="콤_포장공2_상수도수량-수량(0110)_수량산출서간지_3. 우수공수량산출서목차및간지" xfId="47780"/>
    <cellStyle name="콤_포장공2_상수도수량-수량(0110)_수량산출서간지_수량산출서간지" xfId="47781"/>
    <cellStyle name="콤_포장공2_상수도수량-수량(0110)_수량산출서간지_수량산출서간지_수량산출서간지" xfId="47782"/>
    <cellStyle name="콤_포장공2_상수도수량-수량(0110)_수량산출서간지_수량산출서간지_수량산출서간지_3. 우수공수량산출서목차및간지" xfId="47783"/>
    <cellStyle name="콤_포장공2_상수도수량-수량(0110)_수량산출서간지_수량산출서간지_수량산출서간지_수량산출서간지" xfId="47784"/>
    <cellStyle name="콤_포장공2_상수도수량-수량(0110)_수량산출서간지_수량산출서간지_수량산출서간지_수량산출서간지_수량산출서간지" xfId="47785"/>
    <cellStyle name="콤_포장공2_상수도수량-수량(0110)_수량산출서간지_수량산출서간지_수량산출서간지_수량산출서간지_수량산출서간지_3. 우수공수량산출서목차및간지" xfId="47786"/>
    <cellStyle name="콤_포장공2_상수도수량-수량(0110)_수량산출서간지_수량산출서간지_수량산출서간지_수량산출서간지_수량산출서간지_수량산출서간지" xfId="47787"/>
    <cellStyle name="콤_포장공2_상수도수량-수량(0110)_수량산출서간지_수량산출서간지_수량산출서간지_수량산출서간지_수량산출서간지_수량산출서간지1" xfId="47788"/>
    <cellStyle name="콤_포장공2_상수도수량-수량(0110)_수량산출서간지_수량산출서간지_수량산출서간지_수량산출서간지1" xfId="47789"/>
    <cellStyle name="콤_포장공2_상수도수량-수량(0110)_수량산출서간지_수량산출서간지1" xfId="47790"/>
    <cellStyle name="콤_포장공2_수량산출서간지" xfId="47791"/>
    <cellStyle name="콤_포장공2_수량산출서간지_3. 우수공수량산출서목차및간지" xfId="47792"/>
    <cellStyle name="콤_포장공2_수량산출서간지_수량산출서간지" xfId="47793"/>
    <cellStyle name="콤_포장공2_수량산출서간지_수량산출서간지_수량산출서간지" xfId="47794"/>
    <cellStyle name="콤_포장공2_수량산출서간지_수량산출서간지_수량산출서간지_3. 우수공수량산출서목차및간지" xfId="47795"/>
    <cellStyle name="콤_포장공2_수량산출서간지_수량산출서간지_수량산출서간지_수량산출서간지" xfId="47796"/>
    <cellStyle name="콤_포장공2_수량산출서간지_수량산출서간지_수량산출서간지_수량산출서간지_수량산출서간지" xfId="47797"/>
    <cellStyle name="콤_포장공2_수량산출서간지_수량산출서간지_수량산출서간지_수량산출서간지_수량산출서간지_3. 우수공수량산출서목차및간지" xfId="47798"/>
    <cellStyle name="콤_포장공2_수량산출서간지_수량산출서간지_수량산출서간지_수량산출서간지_수량산출서간지_수량산출서간지" xfId="47799"/>
    <cellStyle name="콤_포장공2_수량산출서간지_수량산출서간지_수량산출서간지_수량산출서간지_수량산출서간지_수량산출서간지1" xfId="47800"/>
    <cellStyle name="콤_포장공2_수량산출서간지_수량산출서간지_수량산출서간지_수량산출서간지1" xfId="47801"/>
    <cellStyle name="콤_포장공2_수량산출서간지_수량산출서간지1" xfId="47802"/>
    <cellStyle name="콤_포장공2_포장공2-수정" xfId="47803"/>
    <cellStyle name="콤_포장공2_포장공2-수정_06.포장공2 (0112)" xfId="47804"/>
    <cellStyle name="콤_포장공2_포장공2-수정_06.포장공2 (0112)_수량산출서간지" xfId="47805"/>
    <cellStyle name="콤_포장공2_포장공2-수정_06.포장공2 (0112)_수량산출서간지_3. 우수공수량산출서목차및간지" xfId="47806"/>
    <cellStyle name="콤_포장공2_포장공2-수정_06.포장공2 (0112)_수량산출서간지_수량산출서간지" xfId="47807"/>
    <cellStyle name="콤_포장공2_포장공2-수정_06.포장공2 (0112)_수량산출서간지_수량산출서간지_수량산출서간지" xfId="47808"/>
    <cellStyle name="콤_포장공2_포장공2-수정_06.포장공2 (0112)_수량산출서간지_수량산출서간지_수량산출서간지_3. 우수공수량산출서목차및간지" xfId="47809"/>
    <cellStyle name="콤_포장공2_포장공2-수정_06.포장공2 (0112)_수량산출서간지_수량산출서간지_수량산출서간지_수량산출서간지" xfId="47810"/>
    <cellStyle name="콤_포장공2_포장공2-수정_06.포장공2 (0112)_수량산출서간지_수량산출서간지_수량산출서간지_수량산출서간지_수량산출서간지" xfId="47811"/>
    <cellStyle name="콤_포장공2_포장공2-수정_06.포장공2 (0112)_수량산출서간지_수량산출서간지_수량산출서간지_수량산출서간지_수량산출서간지_3. 우수공수량산출서목차및간지" xfId="47812"/>
    <cellStyle name="콤_포장공2_포장공2-수정_06.포장공2 (0112)_수량산출서간지_수량산출서간지_수량산출서간지_수량산출서간지_수량산출서간지_수량산출서간지" xfId="47813"/>
    <cellStyle name="콤_포장공2_포장공2-수정_06.포장공2 (0112)_수량산출서간지_수량산출서간지_수량산출서간지_수량산출서간지_수량산출서간지_수량산출서간지1" xfId="47814"/>
    <cellStyle name="콤_포장공2_포장공2-수정_06.포장공2 (0112)_수량산출서간지_수량산출서간지_수량산출서간지_수량산출서간지1" xfId="47815"/>
    <cellStyle name="콤_포장공2_포장공2-수정_06.포장공2 (0112)_수량산출서간지_수량산출서간지1" xfId="47816"/>
    <cellStyle name="콤_포장공2_포장공2-수정_수량산출서간지" xfId="47817"/>
    <cellStyle name="콤_포장공2_포장공2-수정_수량산출서간지_3. 우수공수량산출서목차및간지" xfId="47818"/>
    <cellStyle name="콤_포장공2_포장공2-수정_수량산출서간지_수량산출서간지" xfId="47819"/>
    <cellStyle name="콤_포장공2_포장공2-수정_수량산출서간지_수량산출서간지_수량산출서간지" xfId="47820"/>
    <cellStyle name="콤_포장공2_포장공2-수정_수량산출서간지_수량산출서간지_수량산출서간지_3. 우수공수량산출서목차및간지" xfId="47821"/>
    <cellStyle name="콤_포장공2_포장공2-수정_수량산출서간지_수량산출서간지_수량산출서간지_수량산출서간지" xfId="47822"/>
    <cellStyle name="콤_포장공2_포장공2-수정_수량산출서간지_수량산출서간지_수량산출서간지_수량산출서간지_수량산출서간지" xfId="47823"/>
    <cellStyle name="콤_포장공2_포장공2-수정_수량산출서간지_수량산출서간지_수량산출서간지_수량산출서간지_수량산출서간지_3. 우수공수량산출서목차및간지" xfId="47824"/>
    <cellStyle name="콤_포장공2_포장공2-수정_수량산출서간지_수량산출서간지_수량산출서간지_수량산출서간지_수량산출서간지_수량산출서간지" xfId="47825"/>
    <cellStyle name="콤_포장공2_포장공2-수정_수량산출서간지_수량산출서간지_수량산출서간지_수량산출서간지_수량산출서간지_수량산출서간지1" xfId="47826"/>
    <cellStyle name="콤_포장공2_포장공2-수정_수량산출서간지_수량산출서간지_수량산출서간지_수량산출서간지1" xfId="47827"/>
    <cellStyle name="콤_포장공2_포장공2-수정_수량산출서간지_수량산출서간지1" xfId="47828"/>
    <cellStyle name="콤_포장공2-수정" xfId="47829"/>
    <cellStyle name="콤_포장공2-수정_06.포장공2 (0112)" xfId="47830"/>
    <cellStyle name="콤_포장공2-수정_06.포장공2 (0112)_수량산출서간지" xfId="47831"/>
    <cellStyle name="콤_포장공2-수정_06.포장공2 (0112)_수량산출서간지_3. 우수공수량산출서목차및간지" xfId="47832"/>
    <cellStyle name="콤_포장공2-수정_06.포장공2 (0112)_수량산출서간지_수량산출서간지" xfId="47833"/>
    <cellStyle name="콤_포장공2-수정_06.포장공2 (0112)_수량산출서간지_수량산출서간지_수량산출서간지" xfId="47834"/>
    <cellStyle name="콤_포장공2-수정_06.포장공2 (0112)_수량산출서간지_수량산출서간지_수량산출서간지_3. 우수공수량산출서목차및간지" xfId="47835"/>
    <cellStyle name="콤_포장공2-수정_06.포장공2 (0112)_수량산출서간지_수량산출서간지_수량산출서간지_수량산출서간지" xfId="47836"/>
    <cellStyle name="콤_포장공2-수정_06.포장공2 (0112)_수량산출서간지_수량산출서간지_수량산출서간지_수량산출서간지_수량산출서간지" xfId="47837"/>
    <cellStyle name="콤_포장공2-수정_06.포장공2 (0112)_수량산출서간지_수량산출서간지_수량산출서간지_수량산출서간지_수량산출서간지_3. 우수공수량산출서목차및간지" xfId="47838"/>
    <cellStyle name="콤_포장공2-수정_06.포장공2 (0112)_수량산출서간지_수량산출서간지_수량산출서간지_수량산출서간지_수량산출서간지_수량산출서간지" xfId="47839"/>
    <cellStyle name="콤_포장공2-수정_06.포장공2 (0112)_수량산출서간지_수량산출서간지_수량산출서간지_수량산출서간지_수량산출서간지_수량산출서간지1" xfId="47840"/>
    <cellStyle name="콤_포장공2-수정_06.포장공2 (0112)_수량산출서간지_수량산출서간지_수량산출서간지_수량산출서간지1" xfId="47841"/>
    <cellStyle name="콤_포장공2-수정_06.포장공2 (0112)_수량산출서간지_수량산출서간지1" xfId="47842"/>
    <cellStyle name="콤_포장공2-수정_수량산출서간지" xfId="47843"/>
    <cellStyle name="콤_포장공2-수정_수량산출서간지_3. 우수공수량산출서목차및간지" xfId="47844"/>
    <cellStyle name="콤_포장공2-수정_수량산출서간지_수량산출서간지" xfId="47845"/>
    <cellStyle name="콤_포장공2-수정_수량산출서간지_수량산출서간지_수량산출서간지" xfId="47846"/>
    <cellStyle name="콤_포장공2-수정_수량산출서간지_수량산출서간지_수량산출서간지_3. 우수공수량산출서목차및간지" xfId="47847"/>
    <cellStyle name="콤_포장공2-수정_수량산출서간지_수량산출서간지_수량산출서간지_수량산출서간지" xfId="47848"/>
    <cellStyle name="콤_포장공2-수정_수량산출서간지_수량산출서간지_수량산출서간지_수량산출서간지_수량산출서간지" xfId="47849"/>
    <cellStyle name="콤_포장공2-수정_수량산출서간지_수량산출서간지_수량산출서간지_수량산출서간지_수량산출서간지_3. 우수공수량산출서목차및간지" xfId="47850"/>
    <cellStyle name="콤_포장공2-수정_수량산출서간지_수량산출서간지_수량산출서간지_수량산출서간지_수량산출서간지_수량산출서간지" xfId="47851"/>
    <cellStyle name="콤_포장공2-수정_수량산출서간지_수량산출서간지_수량산출서간지_수량산출서간지_수량산출서간지_수량산출서간지1" xfId="47852"/>
    <cellStyle name="콤_포장공2-수정_수량산출서간지_수량산출서간지_수량산출서간지_수량산출서간지1" xfId="47853"/>
    <cellStyle name="콤_포장공2-수정_수량산출서간지_수량산출서간지1" xfId="47854"/>
    <cellStyle name="콤_하수처리시설(황간)" xfId="16227"/>
    <cellStyle name="콤마 " xfId="16228"/>
    <cellStyle name="콤마 [" xfId="16229"/>
    <cellStyle name="콤마 [ 2" xfId="16230"/>
    <cellStyle name="콤마 [ 3" xfId="16231"/>
    <cellStyle name="콤마 [-]" xfId="16232"/>
    <cellStyle name="콤마 [0.00]" xfId="16233"/>
    <cellStyle name="콤마 [0]" xfId="47855"/>
    <cellStyle name="콤마 [0]기기자재비" xfId="16234"/>
    <cellStyle name="콤마 [000]" xfId="16235"/>
    <cellStyle name="콤마 [1]" xfId="16236"/>
    <cellStyle name="콤마 [2]" xfId="16237"/>
    <cellStyle name="콤마 [2] 2" xfId="16238"/>
    <cellStyle name="콤마 [2] 3" xfId="16239"/>
    <cellStyle name="콤마 [3]" xfId="16240"/>
    <cellStyle name="콤마(1)" xfId="16241"/>
    <cellStyle name="콤마[ ]" xfId="16242"/>
    <cellStyle name="콤마[*]" xfId="16243"/>
    <cellStyle name="콤마[,]" xfId="16244"/>
    <cellStyle name="콤마[.]" xfId="16245"/>
    <cellStyle name="콤마[0]" xfId="16246"/>
    <cellStyle name="콤마_ " xfId="48749"/>
    <cellStyle name="타이틀" xfId="16247"/>
    <cellStyle name="토공" xfId="16248"/>
    <cellStyle name="토적1" xfId="16249"/>
    <cellStyle name="통" xfId="16250"/>
    <cellStyle name="통 2" xfId="16251"/>
    <cellStyle name="통 3" xfId="16252"/>
    <cellStyle name="통_0.주요자재및 총괄집계표" xfId="16253"/>
    <cellStyle name="통_0.주요자재및 총괄집계표5" xfId="16254"/>
    <cellStyle name="통_01.우수수량산출" xfId="16255"/>
    <cellStyle name="통_0111작업" xfId="47856"/>
    <cellStyle name="통_0111작업_수량산출서간지" xfId="47857"/>
    <cellStyle name="통_0111작업_수량산출서간지_3. 우수공수량산출서목차및간지" xfId="47858"/>
    <cellStyle name="통_0111작업_수량산출서간지_수량산출서간지" xfId="47859"/>
    <cellStyle name="통_0111작업_수량산출서간지_수량산출서간지_수량산출서간지" xfId="47860"/>
    <cellStyle name="통_0111작업_수량산출서간지_수량산출서간지_수량산출서간지_3. 우수공수량산출서목차및간지" xfId="47861"/>
    <cellStyle name="통_0111작업_수량산출서간지_수량산출서간지_수량산출서간지_수량산출서간지" xfId="47862"/>
    <cellStyle name="통_0111작업_수량산출서간지_수량산출서간지_수량산출서간지_수량산출서간지_수량산출서간지" xfId="47863"/>
    <cellStyle name="통_0111작업_수량산출서간지_수량산출서간지_수량산출서간지_수량산출서간지_수량산출서간지_3. 우수공수량산출서목차및간지" xfId="47864"/>
    <cellStyle name="통_0111작업_수량산출서간지_수량산출서간지_수량산출서간지_수량산출서간지_수량산출서간지_수량산출서간지" xfId="47865"/>
    <cellStyle name="통_0111작업_수량산출서간지_수량산출서간지_수량산출서간지_수량산출서간지_수량산출서간지_수량산출서간지1" xfId="47866"/>
    <cellStyle name="통_0111작업_수량산출서간지_수량산출서간지_수량산출서간지_수량산출서간지1" xfId="47867"/>
    <cellStyle name="통_0111작업_수량산출서간지_수량산출서간지1" xfId="47868"/>
    <cellStyle name="통_01-토공_02-배수공" xfId="16256"/>
    <cellStyle name="통_01-토공_02-배수공_1.7 부대공" xfId="16257"/>
    <cellStyle name="통_01-토공_02-배수공_2.01토공" xfId="16258"/>
    <cellStyle name="통_01-토공_02-배수공_2.01토공_2.03횡배수관공" xfId="16259"/>
    <cellStyle name="통_01-토공_02-배수공_2.01토공_2.05종배수관공" xfId="16260"/>
    <cellStyle name="통_01-토공_02-배수공_2.7 부대공(금산)" xfId="16261"/>
    <cellStyle name="통_01-토공_02-배수공_2.7 부대공(후곤)" xfId="16262"/>
    <cellStyle name="통_01-토공_02-배수공_4부대공" xfId="16263"/>
    <cellStyle name="통_01-토공_02-배수공_토공" xfId="16264"/>
    <cellStyle name="통_01-토공_02-배수공_토공_1.7 부대공" xfId="16265"/>
    <cellStyle name="통_01-토공_02-배수공_토공_2.0토공3" xfId="16266"/>
    <cellStyle name="통_01-토공_02-배수공_토공_2.0토공3_1.7 부대공" xfId="16267"/>
    <cellStyle name="통_01-토공_02-배수공_토공_2.0토공3_2.7 부대공(금산)" xfId="16268"/>
    <cellStyle name="통_01-토공_02-배수공_토공_2.0토공3_2.7 부대공(후곤)" xfId="16269"/>
    <cellStyle name="통_01-토공_02-배수공_토공_2.7 부대공(금산)" xfId="16270"/>
    <cellStyle name="통_01-토공_02-배수공_토공_2.7 부대공(후곤)" xfId="16271"/>
    <cellStyle name="통_01-토공_02-배수공_토공_보령깨기집계" xfId="16272"/>
    <cellStyle name="통_01-토공_02-배수공_토공_보령깨기집계_1.7 부대공" xfId="16273"/>
    <cellStyle name="통_01-토공_02-배수공_토공_보령깨기집계_2.7 부대공(금산)" xfId="16274"/>
    <cellStyle name="통_01-토공_02-배수공_토공_보령깨기집계_2.7 부대공(후곤)" xfId="16275"/>
    <cellStyle name="통_01-토공_02-배수공_토공_정부장님토적" xfId="16276"/>
    <cellStyle name="통_01-토공_02-배수공_토공_정부장님토적_1.7 부대공" xfId="16277"/>
    <cellStyle name="통_01-토공_02-배수공_토공_정부장님토적_2.7 부대공(금산)" xfId="16278"/>
    <cellStyle name="통_01-토공_02-배수공_토공_정부장님토적_2.7 부대공(후곤)" xfId="16279"/>
    <cellStyle name="통_01-토공_02-배수공_토공_토적표" xfId="16280"/>
    <cellStyle name="통_01-토공_02-배수공_토공_토적표_1.7 부대공" xfId="16281"/>
    <cellStyle name="통_01-토공_02-배수공_토공_토적표_2.7 부대공(금산)" xfId="16282"/>
    <cellStyle name="통_01-토공_02-배수공_토공_토적표_2.7 부대공(후곤)" xfId="16283"/>
    <cellStyle name="통_02.관로공" xfId="16284"/>
    <cellStyle name="통_02.관로공_4부대공" xfId="16285"/>
    <cellStyle name="통_02-배수공" xfId="16286"/>
    <cellStyle name="통_02-배수공_02-반중력식옹벽" xfId="16287"/>
    <cellStyle name="통_02-배수공_02-반중력식옹벽_1.7 부대공" xfId="16288"/>
    <cellStyle name="통_02-배수공_02-반중력식옹벽_2.7 부대공(금산)" xfId="16289"/>
    <cellStyle name="통_02-배수공_02-반중력식옹벽_2.7 부대공(후곤)" xfId="16290"/>
    <cellStyle name="통_02-배수공_02-반중력식옹벽_토공" xfId="16291"/>
    <cellStyle name="통_02-배수공_02-반중력식옹벽_토공_1.7 부대공" xfId="16292"/>
    <cellStyle name="통_02-배수공_02-반중력식옹벽_토공_2.0토공3" xfId="16293"/>
    <cellStyle name="통_02-배수공_02-반중력식옹벽_토공_2.0토공3_1.7 부대공" xfId="16294"/>
    <cellStyle name="통_02-배수공_02-반중력식옹벽_토공_2.0토공3_2.7 부대공(금산)" xfId="16295"/>
    <cellStyle name="통_02-배수공_02-반중력식옹벽_토공_2.0토공3_2.7 부대공(후곤)" xfId="16296"/>
    <cellStyle name="통_02-배수공_02-반중력식옹벽_토공_2.7 부대공(금산)" xfId="16297"/>
    <cellStyle name="통_02-배수공_02-반중력식옹벽_토공_2.7 부대공(후곤)" xfId="16298"/>
    <cellStyle name="통_02-배수공_02-반중력식옹벽_토공_보령깨기집계" xfId="16299"/>
    <cellStyle name="통_02-배수공_02-반중력식옹벽_토공_보령깨기집계_1.7 부대공" xfId="16300"/>
    <cellStyle name="통_02-배수공_02-반중력식옹벽_토공_보령깨기집계_2.7 부대공(금산)" xfId="16301"/>
    <cellStyle name="통_02-배수공_02-반중력식옹벽_토공_보령깨기집계_2.7 부대공(후곤)" xfId="16302"/>
    <cellStyle name="통_02-배수공_02-반중력식옹벽_토공_정부장님토적" xfId="16303"/>
    <cellStyle name="통_02-배수공_02-반중력식옹벽_토공_정부장님토적_1.7 부대공" xfId="16304"/>
    <cellStyle name="통_02-배수공_02-반중력식옹벽_토공_정부장님토적_2.7 부대공(금산)" xfId="16305"/>
    <cellStyle name="통_02-배수공_02-반중력식옹벽_토공_정부장님토적_2.7 부대공(후곤)" xfId="16306"/>
    <cellStyle name="통_02-배수공_02-반중력식옹벽_토공_토적표" xfId="16307"/>
    <cellStyle name="통_02-배수공_02-반중력식옹벽_토공_토적표_1.7 부대공" xfId="16308"/>
    <cellStyle name="통_02-배수공_02-반중력식옹벽_토공_토적표_2.7 부대공(금산)" xfId="16309"/>
    <cellStyle name="통_02-배수공_02-반중력식옹벽_토공_토적표_2.7 부대공(후곤)" xfId="16310"/>
    <cellStyle name="통_02-배수공_02-배수공" xfId="16311"/>
    <cellStyle name="통_02-배수공_02-배수공_1.7 부대공" xfId="16312"/>
    <cellStyle name="통_02-배수공_02-배수공_2.01토공" xfId="16313"/>
    <cellStyle name="통_02-배수공_02-배수공_2.01토공_2.03횡배수관공" xfId="16314"/>
    <cellStyle name="통_02-배수공_02-배수공_2.01토공_2.05종배수관공" xfId="16315"/>
    <cellStyle name="통_02-배수공_02-배수공_2.7 부대공(금산)" xfId="16316"/>
    <cellStyle name="통_02-배수공_02-배수공_2.7 부대공(후곤)" xfId="16317"/>
    <cellStyle name="통_02-배수공_02-배수공_4부대공" xfId="16318"/>
    <cellStyle name="통_02-배수공_02-배수공_토공" xfId="16319"/>
    <cellStyle name="통_02-배수공_02-배수공_토공_1.7 부대공" xfId="16320"/>
    <cellStyle name="통_02-배수공_02-배수공_토공_2.0토공3" xfId="16321"/>
    <cellStyle name="통_02-배수공_02-배수공_토공_2.0토공3_1.7 부대공" xfId="16322"/>
    <cellStyle name="통_02-배수공_02-배수공_토공_2.0토공3_2.7 부대공(금산)" xfId="16323"/>
    <cellStyle name="통_02-배수공_02-배수공_토공_2.0토공3_2.7 부대공(후곤)" xfId="16324"/>
    <cellStyle name="통_02-배수공_02-배수공_토공_2.7 부대공(금산)" xfId="16325"/>
    <cellStyle name="통_02-배수공_02-배수공_토공_2.7 부대공(후곤)" xfId="16326"/>
    <cellStyle name="통_02-배수공_02-배수공_토공_보령깨기집계" xfId="16327"/>
    <cellStyle name="통_02-배수공_02-배수공_토공_보령깨기집계_1.7 부대공" xfId="16328"/>
    <cellStyle name="통_02-배수공_02-배수공_토공_보령깨기집계_2.7 부대공(금산)" xfId="16329"/>
    <cellStyle name="통_02-배수공_02-배수공_토공_보령깨기집계_2.7 부대공(후곤)" xfId="16330"/>
    <cellStyle name="통_02-배수공_02-배수공_토공_정부장님토적" xfId="16331"/>
    <cellStyle name="통_02-배수공_02-배수공_토공_정부장님토적_1.7 부대공" xfId="16332"/>
    <cellStyle name="통_02-배수공_02-배수공_토공_정부장님토적_2.7 부대공(금산)" xfId="16333"/>
    <cellStyle name="통_02-배수공_02-배수공_토공_정부장님토적_2.7 부대공(후곤)" xfId="16334"/>
    <cellStyle name="통_02-배수공_02-배수공_토공_토적표" xfId="16335"/>
    <cellStyle name="통_02-배수공_02-배수공_토공_토적표_1.7 부대공" xfId="16336"/>
    <cellStyle name="통_02-배수공_02-배수공_토공_토적표_2.7 부대공(금산)" xfId="16337"/>
    <cellStyle name="통_02-배수공_02-배수공_토공_토적표_2.7 부대공(후곤)" xfId="16338"/>
    <cellStyle name="통_02-배수공_1.7 부대공" xfId="16339"/>
    <cellStyle name="통_02-배수공_2.01토공" xfId="16340"/>
    <cellStyle name="통_02-배수공_2.01토공_2.03횡배수관공" xfId="16341"/>
    <cellStyle name="통_02-배수공_2.01토공_2.05종배수관공" xfId="16342"/>
    <cellStyle name="통_02-배수공_2.7 부대공(금산)" xfId="16343"/>
    <cellStyle name="통_02-배수공_2.7 부대공(후곤)" xfId="16344"/>
    <cellStyle name="통_02-배수공_4부대공" xfId="16345"/>
    <cellStyle name="통_02-배수공_반중력" xfId="16346"/>
    <cellStyle name="통_02-배수공_반중력_1.7 부대공" xfId="16347"/>
    <cellStyle name="통_02-배수공_반중력_2.7 부대공(금산)" xfId="16348"/>
    <cellStyle name="통_02-배수공_반중력_2.7 부대공(후곤)" xfId="16349"/>
    <cellStyle name="통_02-배수공_반중력_토공" xfId="16350"/>
    <cellStyle name="통_02-배수공_반중력_토공_1.7 부대공" xfId="16351"/>
    <cellStyle name="통_02-배수공_반중력_토공_2.0토공3" xfId="16352"/>
    <cellStyle name="통_02-배수공_반중력_토공_2.0토공3_1.7 부대공" xfId="16353"/>
    <cellStyle name="통_02-배수공_반중력_토공_2.0토공3_2.7 부대공(금산)" xfId="16354"/>
    <cellStyle name="통_02-배수공_반중력_토공_2.0토공3_2.7 부대공(후곤)" xfId="16355"/>
    <cellStyle name="통_02-배수공_반중력_토공_2.7 부대공(금산)" xfId="16356"/>
    <cellStyle name="통_02-배수공_반중력_토공_2.7 부대공(후곤)" xfId="16357"/>
    <cellStyle name="통_02-배수공_반중력_토공_보령깨기집계" xfId="16358"/>
    <cellStyle name="통_02-배수공_반중력_토공_보령깨기집계_1.7 부대공" xfId="16359"/>
    <cellStyle name="통_02-배수공_반중력_토공_보령깨기집계_2.7 부대공(금산)" xfId="16360"/>
    <cellStyle name="통_02-배수공_반중력_토공_보령깨기집계_2.7 부대공(후곤)" xfId="16361"/>
    <cellStyle name="통_02-배수공_반중력_토공_정부장님토적" xfId="16362"/>
    <cellStyle name="통_02-배수공_반중력_토공_정부장님토적_1.7 부대공" xfId="16363"/>
    <cellStyle name="통_02-배수공_반중력_토공_정부장님토적_2.7 부대공(금산)" xfId="16364"/>
    <cellStyle name="통_02-배수공_반중력_토공_정부장님토적_2.7 부대공(후곤)" xfId="16365"/>
    <cellStyle name="통_02-배수공_반중력_토공_토적표" xfId="16366"/>
    <cellStyle name="통_02-배수공_반중력_토공_토적표_1.7 부대공" xfId="16367"/>
    <cellStyle name="통_02-배수공_반중력_토공_토적표_2.7 부대공(금산)" xfId="16368"/>
    <cellStyle name="통_02-배수공_반중력_토공_토적표_2.7 부대공(후곤)" xfId="16369"/>
    <cellStyle name="통_02-배수공_토공" xfId="16370"/>
    <cellStyle name="통_02-배수공_토공_1.7 부대공" xfId="16371"/>
    <cellStyle name="통_02-배수공_토공_2.0토공3" xfId="16372"/>
    <cellStyle name="통_02-배수공_토공_2.0토공3_1.7 부대공" xfId="16373"/>
    <cellStyle name="통_02-배수공_토공_2.0토공3_2.7 부대공(금산)" xfId="16374"/>
    <cellStyle name="통_02-배수공_토공_2.0토공3_2.7 부대공(후곤)" xfId="16375"/>
    <cellStyle name="통_02-배수공_토공_2.7 부대공(금산)" xfId="16376"/>
    <cellStyle name="통_02-배수공_토공_2.7 부대공(후곤)" xfId="16377"/>
    <cellStyle name="통_02-배수공_토공_보령깨기집계" xfId="16378"/>
    <cellStyle name="통_02-배수공_토공_보령깨기집계_1.7 부대공" xfId="16379"/>
    <cellStyle name="통_02-배수공_토공_보령깨기집계_2.7 부대공(금산)" xfId="16380"/>
    <cellStyle name="통_02-배수공_토공_보령깨기집계_2.7 부대공(후곤)" xfId="16381"/>
    <cellStyle name="통_02-배수공_토공_정부장님토적" xfId="16382"/>
    <cellStyle name="통_02-배수공_토공_정부장님토적_1.7 부대공" xfId="16383"/>
    <cellStyle name="통_02-배수공_토공_정부장님토적_2.7 부대공(금산)" xfId="16384"/>
    <cellStyle name="통_02-배수공_토공_정부장님토적_2.7 부대공(후곤)" xfId="16385"/>
    <cellStyle name="통_02-배수공_토공_토적표" xfId="16386"/>
    <cellStyle name="통_02-배수공_토공_토적표_1.7 부대공" xfId="16387"/>
    <cellStyle name="통_02-배수공_토공_토적표_2.7 부대공(금산)" xfId="16388"/>
    <cellStyle name="통_02-배수공_토공_토적표_2.7 부대공(후곤)" xfId="16389"/>
    <cellStyle name="통_03(1).맨홀(0808)" xfId="16390"/>
    <cellStyle name="통_03.맨홀(0808)" xfId="16391"/>
    <cellStyle name="통_03-경계석(이가팔~고모)" xfId="16392"/>
    <cellStyle name="통_04-3.B-LINE" xfId="16393"/>
    <cellStyle name="통_04-3.B-LINE_2.0 토공(물치)" xfId="16394"/>
    <cellStyle name="통_04-3.B-LINE_2.0 토공(장산)" xfId="16395"/>
    <cellStyle name="통_04-3.B-LINE_4부대공" xfId="16396"/>
    <cellStyle name="통_04-3.B-LINE_연결관토공" xfId="16397"/>
    <cellStyle name="통_04-포장공_02-배수공" xfId="16398"/>
    <cellStyle name="통_04-포장공_02-배수공_1.7 부대공" xfId="16399"/>
    <cellStyle name="통_04-포장공_02-배수공_2.01토공" xfId="16400"/>
    <cellStyle name="통_04-포장공_02-배수공_2.01토공_2.03횡배수관공" xfId="16401"/>
    <cellStyle name="통_04-포장공_02-배수공_2.01토공_2.05종배수관공" xfId="16402"/>
    <cellStyle name="통_04-포장공_02-배수공_2.7 부대공(금산)" xfId="16403"/>
    <cellStyle name="통_04-포장공_02-배수공_2.7 부대공(후곤)" xfId="16404"/>
    <cellStyle name="통_04-포장공_02-배수공_4부대공" xfId="16405"/>
    <cellStyle name="통_04-포장공_02-배수공_토공" xfId="16406"/>
    <cellStyle name="통_04-포장공_02-배수공_토공_1.7 부대공" xfId="16407"/>
    <cellStyle name="통_04-포장공_02-배수공_토공_2.0토공3" xfId="16408"/>
    <cellStyle name="통_04-포장공_02-배수공_토공_2.0토공3_1.7 부대공" xfId="16409"/>
    <cellStyle name="통_04-포장공_02-배수공_토공_2.0토공3_2.7 부대공(금산)" xfId="16410"/>
    <cellStyle name="통_04-포장공_02-배수공_토공_2.0토공3_2.7 부대공(후곤)" xfId="16411"/>
    <cellStyle name="통_04-포장공_02-배수공_토공_2.7 부대공(금산)" xfId="16412"/>
    <cellStyle name="통_04-포장공_02-배수공_토공_2.7 부대공(후곤)" xfId="16413"/>
    <cellStyle name="통_04-포장공_02-배수공_토공_보령깨기집계" xfId="16414"/>
    <cellStyle name="통_04-포장공_02-배수공_토공_보령깨기집계_1.7 부대공" xfId="16415"/>
    <cellStyle name="통_04-포장공_02-배수공_토공_보령깨기집계_2.7 부대공(금산)" xfId="16416"/>
    <cellStyle name="통_04-포장공_02-배수공_토공_보령깨기집계_2.7 부대공(후곤)" xfId="16417"/>
    <cellStyle name="통_04-포장공_02-배수공_토공_정부장님토적" xfId="16418"/>
    <cellStyle name="통_04-포장공_02-배수공_토공_정부장님토적_1.7 부대공" xfId="16419"/>
    <cellStyle name="통_04-포장공_02-배수공_토공_정부장님토적_2.7 부대공(금산)" xfId="16420"/>
    <cellStyle name="통_04-포장공_02-배수공_토공_정부장님토적_2.7 부대공(후곤)" xfId="16421"/>
    <cellStyle name="통_04-포장공_02-배수공_토공_토적표" xfId="16422"/>
    <cellStyle name="통_04-포장공_02-배수공_토공_토적표_1.7 부대공" xfId="16423"/>
    <cellStyle name="통_04-포장공_02-배수공_토공_토적표_2.7 부대공(금산)" xfId="16424"/>
    <cellStyle name="통_04-포장공_02-배수공_토공_토적표_2.7 부대공(후곤)" xfId="16425"/>
    <cellStyle name="통_05.구내배관토공" xfId="16426"/>
    <cellStyle name="통_06-부대공_02-배수공" xfId="16427"/>
    <cellStyle name="통_06-부대공_02-배수공_1.7 부대공" xfId="16428"/>
    <cellStyle name="통_06-부대공_02-배수공_2.01토공" xfId="16429"/>
    <cellStyle name="통_06-부대공_02-배수공_2.01토공_2.03횡배수관공" xfId="16430"/>
    <cellStyle name="통_06-부대공_02-배수공_2.01토공_2.05종배수관공" xfId="16431"/>
    <cellStyle name="통_06-부대공_02-배수공_2.7 부대공(금산)" xfId="16432"/>
    <cellStyle name="통_06-부대공_02-배수공_2.7 부대공(후곤)" xfId="16433"/>
    <cellStyle name="통_06-부대공_02-배수공_4부대공" xfId="16434"/>
    <cellStyle name="통_06-부대공_02-배수공_토공" xfId="16435"/>
    <cellStyle name="통_06-부대공_02-배수공_토공_1.7 부대공" xfId="16436"/>
    <cellStyle name="통_06-부대공_02-배수공_토공_2.0토공3" xfId="16437"/>
    <cellStyle name="통_06-부대공_02-배수공_토공_2.0토공3_1.7 부대공" xfId="16438"/>
    <cellStyle name="통_06-부대공_02-배수공_토공_2.0토공3_2.7 부대공(금산)" xfId="16439"/>
    <cellStyle name="통_06-부대공_02-배수공_토공_2.0토공3_2.7 부대공(후곤)" xfId="16440"/>
    <cellStyle name="통_06-부대공_02-배수공_토공_2.7 부대공(금산)" xfId="16441"/>
    <cellStyle name="통_06-부대공_02-배수공_토공_2.7 부대공(후곤)" xfId="16442"/>
    <cellStyle name="통_06-부대공_02-배수공_토공_보령깨기집계" xfId="16443"/>
    <cellStyle name="통_06-부대공_02-배수공_토공_보령깨기집계_1.7 부대공" xfId="16444"/>
    <cellStyle name="통_06-부대공_02-배수공_토공_보령깨기집계_2.7 부대공(금산)" xfId="16445"/>
    <cellStyle name="통_06-부대공_02-배수공_토공_보령깨기집계_2.7 부대공(후곤)" xfId="16446"/>
    <cellStyle name="통_06-부대공_02-배수공_토공_정부장님토적" xfId="16447"/>
    <cellStyle name="통_06-부대공_02-배수공_토공_정부장님토적_1.7 부대공" xfId="16448"/>
    <cellStyle name="통_06-부대공_02-배수공_토공_정부장님토적_2.7 부대공(금산)" xfId="16449"/>
    <cellStyle name="통_06-부대공_02-배수공_토공_정부장님토적_2.7 부대공(후곤)" xfId="16450"/>
    <cellStyle name="통_06-부대공_02-배수공_토공_토적표" xfId="16451"/>
    <cellStyle name="통_06-부대공_02-배수공_토공_토적표_1.7 부대공" xfId="16452"/>
    <cellStyle name="통_06-부대공_02-배수공_토공_토적표_2.7 부대공(금산)" xfId="16453"/>
    <cellStyle name="통_06-부대공_02-배수공_토공_토적표_2.7 부대공(후곤)" xfId="16454"/>
    <cellStyle name="통_09.PC BOX공" xfId="16455"/>
    <cellStyle name="통_1. 토공" xfId="47869"/>
    <cellStyle name="통_1.0 토공(우성Line)" xfId="16456"/>
    <cellStyle name="통_1.0주요자재집계표" xfId="16457"/>
    <cellStyle name="통_1.6부대공사(변전소)" xfId="16458"/>
    <cellStyle name="통_1.관로토공 " xfId="16459"/>
    <cellStyle name="통_1.관로토공  2" xfId="16460"/>
    <cellStyle name="통_1.관로토공 _4.포장공(전체)" xfId="16461"/>
    <cellStyle name="통_1.관로토공 _dt1" xfId="16462"/>
    <cellStyle name="통_1.관로토공 _포장수량산출" xfId="16463"/>
    <cellStyle name="통_1.자재집계표(화금)" xfId="16464"/>
    <cellStyle name="통_1.착수정(0416)" xfId="16465"/>
    <cellStyle name="통_1.착수정(0416)_4.0 구조물공" xfId="16466"/>
    <cellStyle name="통_1.착수정(0416)_4.0 구조물공(갈천)" xfId="16467"/>
    <cellStyle name="통_1.착수정(0416)_q" xfId="16468"/>
    <cellStyle name="통_1.착수정(0416)_구조물공" xfId="16469"/>
    <cellStyle name="통_1.착수정(0416)_밸브실" xfId="16470"/>
    <cellStyle name="통_1.착수정(0419)" xfId="16471"/>
    <cellStyle name="통_1.처리장토공(0705)" xfId="16472"/>
    <cellStyle name="통_1.토공" xfId="16473"/>
    <cellStyle name="통_1.토공(0724)" xfId="16474"/>
    <cellStyle name="통_1.토공(C)" xfId="16475"/>
    <cellStyle name="통_1.토공(D)" xfId="16476"/>
    <cellStyle name="통_2.0 오수구조물공(실옥)" xfId="16477"/>
    <cellStyle name="통_2.0 오수구조물공(실옥)_하수처리시설(황간)" xfId="16478"/>
    <cellStyle name="통_2.0 토공(물치)" xfId="16479"/>
    <cellStyle name="통_2.0 토공(장산)" xfId="16480"/>
    <cellStyle name="통_2.1호원형맨홀토공" xfId="16481"/>
    <cellStyle name="통_2.구조물공" xfId="16482"/>
    <cellStyle name="통_2.구조물공_006_부대공(1BL)2" xfId="16483"/>
    <cellStyle name="통_2.배수공" xfId="16484"/>
    <cellStyle name="통_2.배수공_1.토공(C)" xfId="16485"/>
    <cellStyle name="통_2.배수공_1.토공(D)" xfId="16486"/>
    <cellStyle name="통_2.토공" xfId="16487"/>
    <cellStyle name="통_2.토공_04-3.B-LINE" xfId="16488"/>
    <cellStyle name="통_2.토공_04-3.B-LINE_2.0 토공(물치)" xfId="16489"/>
    <cellStyle name="통_2.토공_04-3.B-LINE_2.0 토공(장산)" xfId="16490"/>
    <cellStyle name="통_2.토공_04-3.B-LINE_4부대공" xfId="16491"/>
    <cellStyle name="통_2.토공_04-3.B-LINE_연결관토공" xfId="16492"/>
    <cellStyle name="통_2.토공_1.토공(C)" xfId="16493"/>
    <cellStyle name="통_2.토공_1.토공(D)" xfId="16494"/>
    <cellStyle name="통_2.토공_2.0 토공(물치)" xfId="16495"/>
    <cellStyle name="통_2.토공_2.0 토공(장산)" xfId="16496"/>
    <cellStyle name="통_2.토공_4.하수공" xfId="16497"/>
    <cellStyle name="통_2.토공_4.하수공_04-3.B-LINE" xfId="16498"/>
    <cellStyle name="통_2.토공_4.하수공_04-3.B-LINE_2.0 토공(물치)" xfId="16499"/>
    <cellStyle name="통_2.토공_4.하수공_04-3.B-LINE_2.0 토공(장산)" xfId="16500"/>
    <cellStyle name="통_2.토공_4.하수공_04-3.B-LINE_4부대공" xfId="16501"/>
    <cellStyle name="통_2.토공_4.하수공_04-3.B-LINE_연결관토공" xfId="16502"/>
    <cellStyle name="통_2.토공_4.하수공_1.토공(C)" xfId="16503"/>
    <cellStyle name="통_2.토공_4.하수공_1.토공(D)" xfId="16504"/>
    <cellStyle name="통_2.토공_4.하수공_2.0 토공(물치)" xfId="16505"/>
    <cellStyle name="통_2.토공_4.하수공_2.0 토공(장산)" xfId="16506"/>
    <cellStyle name="통_2.토공_4.하수공_4부대공" xfId="16507"/>
    <cellStyle name="통_2.토공_4.하수공_연결관토공" xfId="16508"/>
    <cellStyle name="통_2.토공_4부대공" xfId="16509"/>
    <cellStyle name="통_2.토공_연결관토공" xfId="16510"/>
    <cellStyle name="통_3. 신광R~숭의R(배수공)" xfId="16511"/>
    <cellStyle name="통_3. 신광R~숭의R(배수공)_1. 토공" xfId="47870"/>
    <cellStyle name="통_3. 우수공수량산출서목차및간지" xfId="47871"/>
    <cellStyle name="통_3.구내배관공" xfId="16512"/>
    <cellStyle name="통_3.포장공" xfId="16513"/>
    <cellStyle name="통_3.포장공_04-3.B-LINE" xfId="16514"/>
    <cellStyle name="통_3.포장공_04-3.B-LINE_2.0 토공(물치)" xfId="16515"/>
    <cellStyle name="통_3.포장공_04-3.B-LINE_2.0 토공(장산)" xfId="16516"/>
    <cellStyle name="통_3.포장공_04-3.B-LINE_4부대공" xfId="16517"/>
    <cellStyle name="통_3.포장공_04-3.B-LINE_연결관토공" xfId="16518"/>
    <cellStyle name="통_3.포장공_1.토공(C)" xfId="16519"/>
    <cellStyle name="통_3.포장공_1.토공(D)" xfId="16520"/>
    <cellStyle name="통_3.포장공_2.0 토공(물치)" xfId="16521"/>
    <cellStyle name="통_3.포장공_2.0 토공(장산)" xfId="16522"/>
    <cellStyle name="통_3.포장공_4.하수공" xfId="16523"/>
    <cellStyle name="통_3.포장공_4.하수공_04-3.B-LINE" xfId="16524"/>
    <cellStyle name="통_3.포장공_4.하수공_04-3.B-LINE_2.0 토공(물치)" xfId="16525"/>
    <cellStyle name="통_3.포장공_4.하수공_04-3.B-LINE_2.0 토공(장산)" xfId="16526"/>
    <cellStyle name="통_3.포장공_4.하수공_04-3.B-LINE_4부대공" xfId="16527"/>
    <cellStyle name="통_3.포장공_4.하수공_04-3.B-LINE_연결관토공" xfId="16528"/>
    <cellStyle name="통_3.포장공_4.하수공_1.토공(C)" xfId="16529"/>
    <cellStyle name="통_3.포장공_4.하수공_1.토공(D)" xfId="16530"/>
    <cellStyle name="통_3.포장공_4.하수공_2.0 토공(물치)" xfId="16531"/>
    <cellStyle name="통_3.포장공_4.하수공_2.0 토공(장산)" xfId="16532"/>
    <cellStyle name="통_3.포장공_4.하수공_4부대공" xfId="16533"/>
    <cellStyle name="통_3.포장공_4.하수공_연결관토공" xfId="16534"/>
    <cellStyle name="통_3.포장공_4부대공" xfId="16535"/>
    <cellStyle name="통_3.포장공_연결관토공" xfId="16536"/>
    <cellStyle name="통_4. 오존접촉지" xfId="16537"/>
    <cellStyle name="통_4. 오존접촉지_4.0 구조물공" xfId="16538"/>
    <cellStyle name="통_4. 오존접촉지_4.0 구조물공(갈천)" xfId="16539"/>
    <cellStyle name="통_4. 오존접촉지_q" xfId="16540"/>
    <cellStyle name="통_4. 오존접촉지_구조물공" xfId="16541"/>
    <cellStyle name="통_4. 오존접촉지_구체 (version 2-1)-모" xfId="16542"/>
    <cellStyle name="통_4. 오존접촉지_구체 (version 2-1)-모_4.0 구조물공" xfId="16543"/>
    <cellStyle name="통_4. 오존접촉지_구체 (version 2-1)-모_4.0 구조물공(갈천)" xfId="16544"/>
    <cellStyle name="통_4. 오존접촉지_구체 (version 2-1)-모_q" xfId="16545"/>
    <cellStyle name="통_4. 오존접촉지_구체 (version 2-1)-모_구조물공" xfId="16546"/>
    <cellStyle name="통_4. 오존접촉지_구체 (version 2-1)-모_밸브실" xfId="16547"/>
    <cellStyle name="통_4. 오존접촉지_밸브실" xfId="16548"/>
    <cellStyle name="통_4.0 구조물공" xfId="16549"/>
    <cellStyle name="통_4.0 구조물공(갈천)" xfId="16550"/>
    <cellStyle name="통_4.0_부대공" xfId="16551"/>
    <cellStyle name="통_4.구조물공(KA-1-1)" xfId="16552"/>
    <cellStyle name="통_4.부대공" xfId="16553"/>
    <cellStyle name="통_4.부대공_0.주요자재및 총괄집계표" xfId="16554"/>
    <cellStyle name="통_4.부대공_0.주요자재및 총괄집계표5" xfId="16555"/>
    <cellStyle name="통_4.부대공_04-3.B-LINE" xfId="16556"/>
    <cellStyle name="통_4.부대공_04-3.B-LINE_2.0 토공(물치)" xfId="16557"/>
    <cellStyle name="통_4.부대공_04-3.B-LINE_2.0 토공(장산)" xfId="16558"/>
    <cellStyle name="통_4.부대공_04-3.B-LINE_4부대공" xfId="16559"/>
    <cellStyle name="통_4.부대공_04-3.B-LINE_연결관토공" xfId="16560"/>
    <cellStyle name="통_4.부대공_05.구내배관토공" xfId="16561"/>
    <cellStyle name="통_4.부대공_1" xfId="16562"/>
    <cellStyle name="통_4.부대공_1.관로토공 " xfId="16563"/>
    <cellStyle name="통_4.부대공_1.관로토공  2" xfId="16564"/>
    <cellStyle name="통_4.부대공_1.관로토공 _4.포장공(전체)" xfId="16565"/>
    <cellStyle name="통_4.부대공_1.관로토공 _dt1" xfId="16566"/>
    <cellStyle name="통_4.부대공_1.관로토공 _포장수량산출" xfId="16567"/>
    <cellStyle name="통_4.부대공_1.착수정(0416)" xfId="16568"/>
    <cellStyle name="통_4.부대공_1.착수정(0416)_4.0 구조물공" xfId="16569"/>
    <cellStyle name="통_4.부대공_1.착수정(0416)_4.0 구조물공(갈천)" xfId="16570"/>
    <cellStyle name="통_4.부대공_1.착수정(0416)_q" xfId="16571"/>
    <cellStyle name="통_4.부대공_1.착수정(0416)_구조물공" xfId="16572"/>
    <cellStyle name="통_4.부대공_1.착수정(0416)_밸브실" xfId="16573"/>
    <cellStyle name="통_4.부대공_1.착수정(0419)" xfId="16574"/>
    <cellStyle name="통_4.부대공_1.처리장토공(0705)" xfId="16575"/>
    <cellStyle name="통_4.부대공_1.토공" xfId="16576"/>
    <cellStyle name="통_4.부대공_1.토공(0724)" xfId="16577"/>
    <cellStyle name="통_4.부대공_1.토공(C)" xfId="16578"/>
    <cellStyle name="통_4.부대공_1.토공(D)" xfId="16579"/>
    <cellStyle name="통_4.부대공_1_1.토공(C)" xfId="16580"/>
    <cellStyle name="통_4.부대공_1_1.토공(D)" xfId="16581"/>
    <cellStyle name="통_4.부대공_2.0 오수구조물공(실옥)" xfId="16582"/>
    <cellStyle name="통_4.부대공_2.0 오수구조물공(실옥)_하수처리시설(황간)" xfId="16583"/>
    <cellStyle name="통_4.부대공_2.0 토공(물치)" xfId="16584"/>
    <cellStyle name="통_4.부대공_2.0 토공(장산)" xfId="16585"/>
    <cellStyle name="통_4.부대공_2.1호원형맨홀토공" xfId="16586"/>
    <cellStyle name="통_4.부대공_2.토공" xfId="16587"/>
    <cellStyle name="통_4.부대공_2.토공_04-3.B-LINE" xfId="16588"/>
    <cellStyle name="통_4.부대공_2.토공_04-3.B-LINE_2.0 토공(물치)" xfId="16589"/>
    <cellStyle name="통_4.부대공_2.토공_04-3.B-LINE_2.0 토공(장산)" xfId="16590"/>
    <cellStyle name="통_4.부대공_2.토공_04-3.B-LINE_4부대공" xfId="16591"/>
    <cellStyle name="통_4.부대공_2.토공_04-3.B-LINE_연결관토공" xfId="16592"/>
    <cellStyle name="통_4.부대공_2.토공_1.토공(C)" xfId="16593"/>
    <cellStyle name="통_4.부대공_2.토공_1.토공(D)" xfId="16594"/>
    <cellStyle name="통_4.부대공_2.토공_2.0 토공(물치)" xfId="16595"/>
    <cellStyle name="통_4.부대공_2.토공_2.0 토공(장산)" xfId="16596"/>
    <cellStyle name="통_4.부대공_2.토공_4.하수공" xfId="16597"/>
    <cellStyle name="통_4.부대공_2.토공_4.하수공_04-3.B-LINE" xfId="16598"/>
    <cellStyle name="통_4.부대공_2.토공_4.하수공_04-3.B-LINE_2.0 토공(물치)" xfId="16599"/>
    <cellStyle name="통_4.부대공_2.토공_4.하수공_04-3.B-LINE_2.0 토공(장산)" xfId="16600"/>
    <cellStyle name="통_4.부대공_2.토공_4.하수공_04-3.B-LINE_4부대공" xfId="16601"/>
    <cellStyle name="통_4.부대공_2.토공_4.하수공_04-3.B-LINE_연결관토공" xfId="16602"/>
    <cellStyle name="통_4.부대공_2.토공_4.하수공_1.토공(C)" xfId="16603"/>
    <cellStyle name="통_4.부대공_2.토공_4.하수공_1.토공(D)" xfId="16604"/>
    <cellStyle name="통_4.부대공_2.토공_4.하수공_2.0 토공(물치)" xfId="16605"/>
    <cellStyle name="통_4.부대공_2.토공_4.하수공_2.0 토공(장산)" xfId="16606"/>
    <cellStyle name="통_4.부대공_2.토공_4.하수공_4부대공" xfId="16607"/>
    <cellStyle name="통_4.부대공_2.토공_4.하수공_연결관토공" xfId="16608"/>
    <cellStyle name="통_4.부대공_2.토공_4부대공" xfId="16609"/>
    <cellStyle name="통_4.부대공_2.토공_연결관토공" xfId="16610"/>
    <cellStyle name="통_4.부대공_3.구내배관공" xfId="16611"/>
    <cellStyle name="통_4.부대공_3.포장공" xfId="16612"/>
    <cellStyle name="통_4.부대공_3.포장공_04-3.B-LINE" xfId="16613"/>
    <cellStyle name="통_4.부대공_3.포장공_04-3.B-LINE_2.0 토공(물치)" xfId="16614"/>
    <cellStyle name="통_4.부대공_3.포장공_04-3.B-LINE_2.0 토공(장산)" xfId="16615"/>
    <cellStyle name="통_4.부대공_3.포장공_04-3.B-LINE_4부대공" xfId="16616"/>
    <cellStyle name="통_4.부대공_3.포장공_04-3.B-LINE_연결관토공" xfId="16617"/>
    <cellStyle name="통_4.부대공_3.포장공_1.토공(C)" xfId="16618"/>
    <cellStyle name="통_4.부대공_3.포장공_1.토공(D)" xfId="16619"/>
    <cellStyle name="통_4.부대공_3.포장공_2.0 토공(물치)" xfId="16620"/>
    <cellStyle name="통_4.부대공_3.포장공_2.0 토공(장산)" xfId="16621"/>
    <cellStyle name="통_4.부대공_3.포장공_4.하수공" xfId="16622"/>
    <cellStyle name="통_4.부대공_3.포장공_4.하수공_04-3.B-LINE" xfId="16623"/>
    <cellStyle name="통_4.부대공_3.포장공_4.하수공_04-3.B-LINE_2.0 토공(물치)" xfId="16624"/>
    <cellStyle name="통_4.부대공_3.포장공_4.하수공_04-3.B-LINE_2.0 토공(장산)" xfId="16625"/>
    <cellStyle name="통_4.부대공_3.포장공_4.하수공_04-3.B-LINE_4부대공" xfId="16626"/>
    <cellStyle name="통_4.부대공_3.포장공_4.하수공_04-3.B-LINE_연결관토공" xfId="16627"/>
    <cellStyle name="통_4.부대공_3.포장공_4.하수공_1.토공(C)" xfId="16628"/>
    <cellStyle name="통_4.부대공_3.포장공_4.하수공_1.토공(D)" xfId="16629"/>
    <cellStyle name="통_4.부대공_3.포장공_4.하수공_2.0 토공(물치)" xfId="16630"/>
    <cellStyle name="통_4.부대공_3.포장공_4.하수공_2.0 토공(장산)" xfId="16631"/>
    <cellStyle name="통_4.부대공_3.포장공_4.하수공_4부대공" xfId="16632"/>
    <cellStyle name="통_4.부대공_3.포장공_4.하수공_연결관토공" xfId="16633"/>
    <cellStyle name="통_4.부대공_3.포장공_4부대공" xfId="16634"/>
    <cellStyle name="통_4.부대공_3.포장공_연결관토공" xfId="16635"/>
    <cellStyle name="통_4.부대공_4. 오존접촉지" xfId="16636"/>
    <cellStyle name="통_4.부대공_4. 오존접촉지_4.0 구조물공" xfId="16637"/>
    <cellStyle name="통_4.부대공_4. 오존접촉지_4.0 구조물공(갈천)" xfId="16638"/>
    <cellStyle name="통_4.부대공_4. 오존접촉지_q" xfId="16639"/>
    <cellStyle name="통_4.부대공_4. 오존접촉지_구조물공" xfId="16640"/>
    <cellStyle name="통_4.부대공_4. 오존접촉지_구체 (version 2-1)-모" xfId="16641"/>
    <cellStyle name="통_4.부대공_4. 오존접촉지_구체 (version 2-1)-모_4.0 구조물공" xfId="16642"/>
    <cellStyle name="통_4.부대공_4. 오존접촉지_구체 (version 2-1)-모_4.0 구조물공(갈천)" xfId="16643"/>
    <cellStyle name="통_4.부대공_4. 오존접촉지_구체 (version 2-1)-모_q" xfId="16644"/>
    <cellStyle name="통_4.부대공_4. 오존접촉지_구체 (version 2-1)-모_구조물공" xfId="16645"/>
    <cellStyle name="통_4.부대공_4. 오존접촉지_구체 (version 2-1)-모_밸브실" xfId="16646"/>
    <cellStyle name="통_4.부대공_4. 오존접촉지_밸브실" xfId="16647"/>
    <cellStyle name="통_4.부대공_4.0 구조물공" xfId="16648"/>
    <cellStyle name="통_4.부대공_4.0 구조물공(갈천)" xfId="16649"/>
    <cellStyle name="통_4.부대공_4.0_부대공" xfId="16650"/>
    <cellStyle name="통_4.부대공_4.부대공" xfId="16651"/>
    <cellStyle name="통_4.부대공_4.부대공_1.토공(C)" xfId="16652"/>
    <cellStyle name="통_4.부대공_4.부대공_1.토공(D)" xfId="16653"/>
    <cellStyle name="통_4.부대공_4배관공" xfId="16654"/>
    <cellStyle name="통_4.부대공_4배관공_0.주요자재및 총괄집계표" xfId="16655"/>
    <cellStyle name="통_4.부대공_4배관공_0.주요자재및 총괄집계표5" xfId="16656"/>
    <cellStyle name="통_4.부대공_4배관공_04-3.B-LINE" xfId="16657"/>
    <cellStyle name="통_4.부대공_4배관공_04-3.B-LINE_2.0 토공(물치)" xfId="16658"/>
    <cellStyle name="통_4.부대공_4배관공_04-3.B-LINE_2.0 토공(장산)" xfId="16659"/>
    <cellStyle name="통_4.부대공_4배관공_04-3.B-LINE_4부대공" xfId="16660"/>
    <cellStyle name="통_4.부대공_4배관공_04-3.B-LINE_연결관토공" xfId="16661"/>
    <cellStyle name="통_4.부대공_4배관공_05.구내배관토공" xfId="16662"/>
    <cellStyle name="통_4.부대공_4배관공_1.관로토공 " xfId="16663"/>
    <cellStyle name="통_4.부대공_4배관공_1.관로토공  2" xfId="16664"/>
    <cellStyle name="통_4.부대공_4배관공_1.관로토공 _4.포장공(전체)" xfId="16665"/>
    <cellStyle name="통_4.부대공_4배관공_1.관로토공 _dt1" xfId="16666"/>
    <cellStyle name="통_4.부대공_4배관공_1.관로토공 _포장수량산출" xfId="16667"/>
    <cellStyle name="통_4.부대공_4배관공_1.착수정(0416)" xfId="16668"/>
    <cellStyle name="통_4.부대공_4배관공_1.착수정(0416)_4.0 구조물공" xfId="16669"/>
    <cellStyle name="통_4.부대공_4배관공_1.착수정(0416)_4.0 구조물공(갈천)" xfId="16670"/>
    <cellStyle name="통_4.부대공_4배관공_1.착수정(0416)_q" xfId="16671"/>
    <cellStyle name="통_4.부대공_4배관공_1.착수정(0416)_구조물공" xfId="16672"/>
    <cellStyle name="통_4.부대공_4배관공_1.착수정(0416)_밸브실" xfId="16673"/>
    <cellStyle name="통_4.부대공_4배관공_1.착수정(0419)" xfId="16674"/>
    <cellStyle name="통_4.부대공_4배관공_1.처리장토공(0705)" xfId="16675"/>
    <cellStyle name="통_4.부대공_4배관공_1.토공" xfId="16676"/>
    <cellStyle name="통_4.부대공_4배관공_1.토공(0724)" xfId="16677"/>
    <cellStyle name="통_4.부대공_4배관공_1.토공(C)" xfId="16678"/>
    <cellStyle name="통_4.부대공_4배관공_1.토공(D)" xfId="16679"/>
    <cellStyle name="통_4.부대공_4배관공_2.0 오수구조물공(실옥)" xfId="16680"/>
    <cellStyle name="통_4.부대공_4배관공_2.0 오수구조물공(실옥)_하수처리시설(황간)" xfId="16681"/>
    <cellStyle name="통_4.부대공_4배관공_2.0 토공(물치)" xfId="16682"/>
    <cellStyle name="통_4.부대공_4배관공_2.0 토공(장산)" xfId="16683"/>
    <cellStyle name="통_4.부대공_4배관공_2.1호원형맨홀토공" xfId="16684"/>
    <cellStyle name="통_4.부대공_4배관공_2.토공" xfId="16685"/>
    <cellStyle name="통_4.부대공_4배관공_2.토공_04-3.B-LINE" xfId="16686"/>
    <cellStyle name="통_4.부대공_4배관공_2.토공_04-3.B-LINE_2.0 토공(물치)" xfId="16687"/>
    <cellStyle name="통_4.부대공_4배관공_2.토공_04-3.B-LINE_2.0 토공(장산)" xfId="16688"/>
    <cellStyle name="통_4.부대공_4배관공_2.토공_04-3.B-LINE_4부대공" xfId="16689"/>
    <cellStyle name="통_4.부대공_4배관공_2.토공_04-3.B-LINE_연결관토공" xfId="16690"/>
    <cellStyle name="통_4.부대공_4배관공_2.토공_1.토공(C)" xfId="16691"/>
    <cellStyle name="통_4.부대공_4배관공_2.토공_1.토공(D)" xfId="16692"/>
    <cellStyle name="통_4.부대공_4배관공_2.토공_2.0 토공(물치)" xfId="16693"/>
    <cellStyle name="통_4.부대공_4배관공_2.토공_2.0 토공(장산)" xfId="16694"/>
    <cellStyle name="통_4.부대공_4배관공_2.토공_4.하수공" xfId="16695"/>
    <cellStyle name="통_4.부대공_4배관공_2.토공_4.하수공_04-3.B-LINE" xfId="16696"/>
    <cellStyle name="통_4.부대공_4배관공_2.토공_4.하수공_04-3.B-LINE_2.0 토공(물치)" xfId="16697"/>
    <cellStyle name="통_4.부대공_4배관공_2.토공_4.하수공_04-3.B-LINE_2.0 토공(장산)" xfId="16698"/>
    <cellStyle name="통_4.부대공_4배관공_2.토공_4.하수공_04-3.B-LINE_4부대공" xfId="16699"/>
    <cellStyle name="통_4.부대공_4배관공_2.토공_4.하수공_04-3.B-LINE_연결관토공" xfId="16700"/>
    <cellStyle name="통_4.부대공_4배관공_2.토공_4.하수공_1.토공(C)" xfId="16701"/>
    <cellStyle name="통_4.부대공_4배관공_2.토공_4.하수공_1.토공(D)" xfId="16702"/>
    <cellStyle name="통_4.부대공_4배관공_2.토공_4.하수공_2.0 토공(물치)" xfId="16703"/>
    <cellStyle name="통_4.부대공_4배관공_2.토공_4.하수공_2.0 토공(장산)" xfId="16704"/>
    <cellStyle name="통_4.부대공_4배관공_2.토공_4.하수공_4부대공" xfId="16705"/>
    <cellStyle name="통_4.부대공_4배관공_2.토공_4.하수공_연결관토공" xfId="16706"/>
    <cellStyle name="통_4.부대공_4배관공_2.토공_4부대공" xfId="16707"/>
    <cellStyle name="통_4.부대공_4배관공_2.토공_연결관토공" xfId="16708"/>
    <cellStyle name="통_4.부대공_4배관공_3.구내배관공" xfId="16709"/>
    <cellStyle name="통_4.부대공_4배관공_3.포장공" xfId="16710"/>
    <cellStyle name="통_4.부대공_4배관공_3.포장공_04-3.B-LINE" xfId="16711"/>
    <cellStyle name="통_4.부대공_4배관공_3.포장공_04-3.B-LINE_2.0 토공(물치)" xfId="16712"/>
    <cellStyle name="통_4.부대공_4배관공_3.포장공_04-3.B-LINE_2.0 토공(장산)" xfId="16713"/>
    <cellStyle name="통_4.부대공_4배관공_3.포장공_04-3.B-LINE_4부대공" xfId="16714"/>
    <cellStyle name="통_4.부대공_4배관공_3.포장공_04-3.B-LINE_연결관토공" xfId="16715"/>
    <cellStyle name="통_4.부대공_4배관공_3.포장공_1.토공(C)" xfId="16716"/>
    <cellStyle name="통_4.부대공_4배관공_3.포장공_1.토공(D)" xfId="16717"/>
    <cellStyle name="통_4.부대공_4배관공_3.포장공_2.0 토공(물치)" xfId="16718"/>
    <cellStyle name="통_4.부대공_4배관공_3.포장공_2.0 토공(장산)" xfId="16719"/>
    <cellStyle name="통_4.부대공_4배관공_3.포장공_4.하수공" xfId="16720"/>
    <cellStyle name="통_4.부대공_4배관공_3.포장공_4.하수공_04-3.B-LINE" xfId="16721"/>
    <cellStyle name="통_4.부대공_4배관공_3.포장공_4.하수공_04-3.B-LINE_2.0 토공(물치)" xfId="16722"/>
    <cellStyle name="통_4.부대공_4배관공_3.포장공_4.하수공_04-3.B-LINE_2.0 토공(장산)" xfId="16723"/>
    <cellStyle name="통_4.부대공_4배관공_3.포장공_4.하수공_04-3.B-LINE_4부대공" xfId="16724"/>
    <cellStyle name="통_4.부대공_4배관공_3.포장공_4.하수공_04-3.B-LINE_연결관토공" xfId="16725"/>
    <cellStyle name="통_4.부대공_4배관공_3.포장공_4.하수공_1.토공(C)" xfId="16726"/>
    <cellStyle name="통_4.부대공_4배관공_3.포장공_4.하수공_1.토공(D)" xfId="16727"/>
    <cellStyle name="통_4.부대공_4배관공_3.포장공_4.하수공_2.0 토공(물치)" xfId="16728"/>
    <cellStyle name="통_4.부대공_4배관공_3.포장공_4.하수공_2.0 토공(장산)" xfId="16729"/>
    <cellStyle name="통_4.부대공_4배관공_3.포장공_4.하수공_4부대공" xfId="16730"/>
    <cellStyle name="통_4.부대공_4배관공_3.포장공_4.하수공_연결관토공" xfId="16731"/>
    <cellStyle name="통_4.부대공_4배관공_3.포장공_4부대공" xfId="16732"/>
    <cellStyle name="통_4.부대공_4배관공_3.포장공_연결관토공" xfId="16733"/>
    <cellStyle name="통_4.부대공_4배관공_4. 오존접촉지" xfId="16734"/>
    <cellStyle name="통_4.부대공_4배관공_4. 오존접촉지_4.0 구조물공" xfId="16735"/>
    <cellStyle name="통_4.부대공_4배관공_4. 오존접촉지_4.0 구조물공(갈천)" xfId="16736"/>
    <cellStyle name="통_4.부대공_4배관공_4. 오존접촉지_q" xfId="16737"/>
    <cellStyle name="통_4.부대공_4배관공_4. 오존접촉지_구조물공" xfId="16738"/>
    <cellStyle name="통_4.부대공_4배관공_4. 오존접촉지_구체 (version 2-1)-모" xfId="16739"/>
    <cellStyle name="통_4.부대공_4배관공_4. 오존접촉지_구체 (version 2-1)-모_4.0 구조물공" xfId="16740"/>
    <cellStyle name="통_4.부대공_4배관공_4. 오존접촉지_구체 (version 2-1)-모_4.0 구조물공(갈천)" xfId="16741"/>
    <cellStyle name="통_4.부대공_4배관공_4. 오존접촉지_구체 (version 2-1)-모_q" xfId="16742"/>
    <cellStyle name="통_4.부대공_4배관공_4. 오존접촉지_구체 (version 2-1)-모_구조물공" xfId="16743"/>
    <cellStyle name="통_4.부대공_4배관공_4. 오존접촉지_구체 (version 2-1)-모_밸브실" xfId="16744"/>
    <cellStyle name="통_4.부대공_4배관공_4. 오존접촉지_밸브실" xfId="16745"/>
    <cellStyle name="통_4.부대공_4배관공_4.0 구조물공" xfId="16746"/>
    <cellStyle name="통_4.부대공_4배관공_4.0 구조물공(갈천)" xfId="16747"/>
    <cellStyle name="통_4.부대공_4배관공_4.0_부대공" xfId="16748"/>
    <cellStyle name="통_4.부대공_4배관공_4부대공" xfId="16749"/>
    <cellStyle name="통_4.부대공_4배관공_A2구조물공" xfId="16750"/>
    <cellStyle name="통_4.부대공_4배관공_A-LINE 구조물공" xfId="16751"/>
    <cellStyle name="통_4.부대공_4배관공_BⅠ.토공" xfId="16752"/>
    <cellStyle name="통_4.부대공_4배관공_q" xfId="16753"/>
    <cellStyle name="통_4.부대공_4배관공_계화관로토공" xfId="16754"/>
    <cellStyle name="통_4.부대공_4배관공_관로토공" xfId="16755"/>
    <cellStyle name="통_4.부대공_4배관공_관로토공(생극)-0624" xfId="16756"/>
    <cellStyle name="통_4.부대공_4배관공_구조물공" xfId="16757"/>
    <cellStyle name="통_4.부대공_4배관공_구체 (version 1)" xfId="16758"/>
    <cellStyle name="통_4.부대공_4배관공_구체 (version 1)_4.0 구조물공" xfId="16759"/>
    <cellStyle name="통_4.부대공_4배관공_구체 (version 1)_4.0 구조물공(갈천)" xfId="16760"/>
    <cellStyle name="통_4.부대공_4배관공_구체 (version 1)_q" xfId="16761"/>
    <cellStyle name="통_4.부대공_4배관공_구체 (version 1)_구조물공" xfId="16762"/>
    <cellStyle name="통_4.부대공_4배관공_구체 (version 1)_구체 (version 1)" xfId="16763"/>
    <cellStyle name="통_4.부대공_4배관공_구체 (version 1)_구체 (version 1)_4.0 구조물공" xfId="16764"/>
    <cellStyle name="통_4.부대공_4배관공_구체 (version 1)_구체 (version 1)_4.0 구조물공(갈천)" xfId="16765"/>
    <cellStyle name="통_4.부대공_4배관공_구체 (version 1)_구체 (version 1)_q" xfId="16766"/>
    <cellStyle name="통_4.부대공_4배관공_구체 (version 1)_구체 (version 1)_구조물공" xfId="16767"/>
    <cellStyle name="통_4.부대공_4배관공_구체 (version 1)_구체 (version 1)_구체이형관중량산출3" xfId="16768"/>
    <cellStyle name="통_4.부대공_4배관공_구체 (version 1)_구체 (version 1)_구체이형관중량산출3_4.0 구조물공" xfId="16769"/>
    <cellStyle name="통_4.부대공_4배관공_구체 (version 1)_구체 (version 1)_구체이형관중량산출3_4.0 구조물공(갈천)" xfId="16770"/>
    <cellStyle name="통_4.부대공_4배관공_구체 (version 1)_구체 (version 1)_구체이형관중량산출3_q" xfId="16771"/>
    <cellStyle name="통_4.부대공_4배관공_구체 (version 1)_구체 (version 1)_구체이형관중량산출3_구조물공" xfId="16772"/>
    <cellStyle name="통_4.부대공_4배관공_구체 (version 1)_구체 (version 1)_구체이형관중량산출3_밸브실" xfId="16773"/>
    <cellStyle name="통_4.부대공_4배관공_구체 (version 1)_구체 (version 1)_밸브실" xfId="16774"/>
    <cellStyle name="통_4.부대공_4배관공_구체 (version 1)_구체 (version 2-1)-모" xfId="16775"/>
    <cellStyle name="통_4.부대공_4배관공_구체 (version 1)_구체 (version 2-1)-모_4.0 구조물공" xfId="16776"/>
    <cellStyle name="통_4.부대공_4배관공_구체 (version 1)_구체 (version 2-1)-모_4.0 구조물공(갈천)" xfId="16777"/>
    <cellStyle name="통_4.부대공_4배관공_구체 (version 1)_구체 (version 2-1)-모_q" xfId="16778"/>
    <cellStyle name="통_4.부대공_4배관공_구체 (version 1)_구체 (version 2-1)-모_구조물공" xfId="16779"/>
    <cellStyle name="통_4.부대공_4배관공_구체 (version 1)_구체 (version 2-1)-모_밸브실" xfId="16780"/>
    <cellStyle name="통_4.부대공_4배관공_구체 (version 1)_밸브실" xfId="16781"/>
    <cellStyle name="통_4.부대공_4배관공_구체이형관중량산출3" xfId="16782"/>
    <cellStyle name="통_4.부대공_4배관공_구체이형관중량산출3_4.0 구조물공" xfId="16783"/>
    <cellStyle name="통_4.부대공_4배관공_구체이형관중량산출3_4.0 구조물공(갈천)" xfId="16784"/>
    <cellStyle name="통_4.부대공_4배관공_구체이형관중량산출3_q" xfId="16785"/>
    <cellStyle name="통_4.부대공_4배관공_구체이형관중량산출3_구조물공" xfId="16786"/>
    <cellStyle name="통_4.부대공_4배관공_구체이형관중량산출3_밸브실" xfId="16787"/>
    <cellStyle name="통_4.부대공_4배관공_돌망태수량" xfId="16788"/>
    <cellStyle name="통_4.부대공_4배관공_드레인 관로 토공" xfId="16789"/>
    <cellStyle name="통_4.부대공_4배관공_밸브실" xfId="16790"/>
    <cellStyle name="통_4.부대공_4배관공_연결관토공" xfId="16791"/>
    <cellStyle name="통_4.부대공_4배관공_하수처리시설(황간)" xfId="16792"/>
    <cellStyle name="통_4.부대공_4부대공" xfId="16793"/>
    <cellStyle name="통_4.부대공_5부대시설공" xfId="16794"/>
    <cellStyle name="통_4.부대공_5부대시설공_0.주요자재및 총괄집계표" xfId="16795"/>
    <cellStyle name="통_4.부대공_5부대시설공_0.주요자재및 총괄집계표5" xfId="16796"/>
    <cellStyle name="통_4.부대공_5부대시설공_04-3.B-LINE" xfId="16797"/>
    <cellStyle name="통_4.부대공_5부대시설공_04-3.B-LINE_2.0 토공(물치)" xfId="16798"/>
    <cellStyle name="통_4.부대공_5부대시설공_04-3.B-LINE_2.0 토공(장산)" xfId="16799"/>
    <cellStyle name="통_4.부대공_5부대시설공_04-3.B-LINE_4부대공" xfId="16800"/>
    <cellStyle name="통_4.부대공_5부대시설공_04-3.B-LINE_연결관토공" xfId="16801"/>
    <cellStyle name="통_4.부대공_5부대시설공_05.구내배관토공" xfId="16802"/>
    <cellStyle name="통_4.부대공_5부대시설공_1.관로토공 " xfId="16803"/>
    <cellStyle name="통_4.부대공_5부대시설공_1.관로토공  2" xfId="16804"/>
    <cellStyle name="통_4.부대공_5부대시설공_1.관로토공 _4.포장공(전체)" xfId="16805"/>
    <cellStyle name="통_4.부대공_5부대시설공_1.관로토공 _dt1" xfId="16806"/>
    <cellStyle name="통_4.부대공_5부대시설공_1.관로토공 _포장수량산출" xfId="16807"/>
    <cellStyle name="통_4.부대공_5부대시설공_1.착수정(0416)" xfId="16808"/>
    <cellStyle name="통_4.부대공_5부대시설공_1.착수정(0416)_4.0 구조물공" xfId="16809"/>
    <cellStyle name="통_4.부대공_5부대시설공_1.착수정(0416)_4.0 구조물공(갈천)" xfId="16810"/>
    <cellStyle name="통_4.부대공_5부대시설공_1.착수정(0416)_q" xfId="16811"/>
    <cellStyle name="통_4.부대공_5부대시설공_1.착수정(0416)_구조물공" xfId="16812"/>
    <cellStyle name="통_4.부대공_5부대시설공_1.착수정(0416)_밸브실" xfId="16813"/>
    <cellStyle name="통_4.부대공_5부대시설공_1.착수정(0419)" xfId="16814"/>
    <cellStyle name="통_4.부대공_5부대시설공_1.처리장토공(0705)" xfId="16815"/>
    <cellStyle name="통_4.부대공_5부대시설공_1.토공" xfId="16816"/>
    <cellStyle name="통_4.부대공_5부대시설공_1.토공(0724)" xfId="16817"/>
    <cellStyle name="통_4.부대공_5부대시설공_1.토공(C)" xfId="16818"/>
    <cellStyle name="통_4.부대공_5부대시설공_1.토공(D)" xfId="16819"/>
    <cellStyle name="통_4.부대공_5부대시설공_2.0 오수구조물공(실옥)" xfId="16820"/>
    <cellStyle name="통_4.부대공_5부대시설공_2.0 오수구조물공(실옥)_하수처리시설(황간)" xfId="16821"/>
    <cellStyle name="통_4.부대공_5부대시설공_2.0 토공(물치)" xfId="16822"/>
    <cellStyle name="통_4.부대공_5부대시설공_2.0 토공(장산)" xfId="16823"/>
    <cellStyle name="통_4.부대공_5부대시설공_2.1호원형맨홀토공" xfId="16824"/>
    <cellStyle name="통_4.부대공_5부대시설공_2.토공" xfId="16825"/>
    <cellStyle name="통_4.부대공_5부대시설공_2.토공_04-3.B-LINE" xfId="16826"/>
    <cellStyle name="통_4.부대공_5부대시설공_2.토공_04-3.B-LINE_2.0 토공(물치)" xfId="16827"/>
    <cellStyle name="통_4.부대공_5부대시설공_2.토공_04-3.B-LINE_2.0 토공(장산)" xfId="16828"/>
    <cellStyle name="통_4.부대공_5부대시설공_2.토공_04-3.B-LINE_4부대공" xfId="16829"/>
    <cellStyle name="통_4.부대공_5부대시설공_2.토공_04-3.B-LINE_연결관토공" xfId="16830"/>
    <cellStyle name="통_4.부대공_5부대시설공_2.토공_1.토공(C)" xfId="16831"/>
    <cellStyle name="통_4.부대공_5부대시설공_2.토공_1.토공(D)" xfId="16832"/>
    <cellStyle name="통_4.부대공_5부대시설공_2.토공_2.0 토공(물치)" xfId="16833"/>
    <cellStyle name="통_4.부대공_5부대시설공_2.토공_2.0 토공(장산)" xfId="16834"/>
    <cellStyle name="통_4.부대공_5부대시설공_2.토공_4.하수공" xfId="16835"/>
    <cellStyle name="통_4.부대공_5부대시설공_2.토공_4.하수공_04-3.B-LINE" xfId="16836"/>
    <cellStyle name="통_4.부대공_5부대시설공_2.토공_4.하수공_04-3.B-LINE_2.0 토공(물치)" xfId="16837"/>
    <cellStyle name="통_4.부대공_5부대시설공_2.토공_4.하수공_04-3.B-LINE_2.0 토공(장산)" xfId="16838"/>
    <cellStyle name="통_4.부대공_5부대시설공_2.토공_4.하수공_04-3.B-LINE_4부대공" xfId="16839"/>
    <cellStyle name="통_4.부대공_5부대시설공_2.토공_4.하수공_04-3.B-LINE_연결관토공" xfId="16840"/>
    <cellStyle name="통_4.부대공_5부대시설공_2.토공_4.하수공_1.토공(C)" xfId="16841"/>
    <cellStyle name="통_4.부대공_5부대시설공_2.토공_4.하수공_1.토공(D)" xfId="16842"/>
    <cellStyle name="통_4.부대공_5부대시설공_2.토공_4.하수공_2.0 토공(물치)" xfId="16843"/>
    <cellStyle name="통_4.부대공_5부대시설공_2.토공_4.하수공_2.0 토공(장산)" xfId="16844"/>
    <cellStyle name="통_4.부대공_5부대시설공_2.토공_4.하수공_4부대공" xfId="16845"/>
    <cellStyle name="통_4.부대공_5부대시설공_2.토공_4.하수공_연결관토공" xfId="16846"/>
    <cellStyle name="통_4.부대공_5부대시설공_2.토공_4부대공" xfId="16847"/>
    <cellStyle name="통_4.부대공_5부대시설공_2.토공_연결관토공" xfId="16848"/>
    <cellStyle name="통_4.부대공_5부대시설공_3.구내배관공" xfId="16849"/>
    <cellStyle name="통_4.부대공_5부대시설공_3.포장공" xfId="16850"/>
    <cellStyle name="통_4.부대공_5부대시설공_3.포장공_04-3.B-LINE" xfId="16851"/>
    <cellStyle name="통_4.부대공_5부대시설공_3.포장공_04-3.B-LINE_2.0 토공(물치)" xfId="16852"/>
    <cellStyle name="통_4.부대공_5부대시설공_3.포장공_04-3.B-LINE_2.0 토공(장산)" xfId="16853"/>
    <cellStyle name="통_4.부대공_5부대시설공_3.포장공_04-3.B-LINE_4부대공" xfId="16854"/>
    <cellStyle name="통_4.부대공_5부대시설공_3.포장공_04-3.B-LINE_연결관토공" xfId="16855"/>
    <cellStyle name="통_4.부대공_5부대시설공_3.포장공_1.토공(C)" xfId="16856"/>
    <cellStyle name="통_4.부대공_5부대시설공_3.포장공_1.토공(D)" xfId="16857"/>
    <cellStyle name="통_4.부대공_5부대시설공_3.포장공_2.0 토공(물치)" xfId="16858"/>
    <cellStyle name="통_4.부대공_5부대시설공_3.포장공_2.0 토공(장산)" xfId="16859"/>
    <cellStyle name="통_4.부대공_5부대시설공_3.포장공_4.하수공" xfId="16860"/>
    <cellStyle name="통_4.부대공_5부대시설공_3.포장공_4.하수공_04-3.B-LINE" xfId="16861"/>
    <cellStyle name="통_4.부대공_5부대시설공_3.포장공_4.하수공_04-3.B-LINE_2.0 토공(물치)" xfId="16862"/>
    <cellStyle name="통_4.부대공_5부대시설공_3.포장공_4.하수공_04-3.B-LINE_2.0 토공(장산)" xfId="16863"/>
    <cellStyle name="통_4.부대공_5부대시설공_3.포장공_4.하수공_04-3.B-LINE_4부대공" xfId="16864"/>
    <cellStyle name="통_4.부대공_5부대시설공_3.포장공_4.하수공_04-3.B-LINE_연결관토공" xfId="16865"/>
    <cellStyle name="통_4.부대공_5부대시설공_3.포장공_4.하수공_1.토공(C)" xfId="16866"/>
    <cellStyle name="통_4.부대공_5부대시설공_3.포장공_4.하수공_1.토공(D)" xfId="16867"/>
    <cellStyle name="통_4.부대공_5부대시설공_3.포장공_4.하수공_2.0 토공(물치)" xfId="16868"/>
    <cellStyle name="통_4.부대공_5부대시설공_3.포장공_4.하수공_2.0 토공(장산)" xfId="16869"/>
    <cellStyle name="통_4.부대공_5부대시설공_3.포장공_4.하수공_4부대공" xfId="16870"/>
    <cellStyle name="통_4.부대공_5부대시설공_3.포장공_4.하수공_연결관토공" xfId="16871"/>
    <cellStyle name="통_4.부대공_5부대시설공_3.포장공_4부대공" xfId="16872"/>
    <cellStyle name="통_4.부대공_5부대시설공_3.포장공_연결관토공" xfId="16873"/>
    <cellStyle name="통_4.부대공_5부대시설공_4. 오존접촉지" xfId="16874"/>
    <cellStyle name="통_4.부대공_5부대시설공_4. 오존접촉지_4.0 구조물공" xfId="16875"/>
    <cellStyle name="통_4.부대공_5부대시설공_4. 오존접촉지_4.0 구조물공(갈천)" xfId="16876"/>
    <cellStyle name="통_4.부대공_5부대시설공_4. 오존접촉지_q" xfId="16877"/>
    <cellStyle name="통_4.부대공_5부대시설공_4. 오존접촉지_구조물공" xfId="16878"/>
    <cellStyle name="통_4.부대공_5부대시설공_4. 오존접촉지_구체 (version 2-1)-모" xfId="16879"/>
    <cellStyle name="통_4.부대공_5부대시설공_4. 오존접촉지_구체 (version 2-1)-모_4.0 구조물공" xfId="16880"/>
    <cellStyle name="통_4.부대공_5부대시설공_4. 오존접촉지_구체 (version 2-1)-모_4.0 구조물공(갈천)" xfId="16881"/>
    <cellStyle name="통_4.부대공_5부대시설공_4. 오존접촉지_구체 (version 2-1)-모_q" xfId="16882"/>
    <cellStyle name="통_4.부대공_5부대시설공_4. 오존접촉지_구체 (version 2-1)-모_구조물공" xfId="16883"/>
    <cellStyle name="통_4.부대공_5부대시설공_4. 오존접촉지_구체 (version 2-1)-모_밸브실" xfId="16884"/>
    <cellStyle name="통_4.부대공_5부대시설공_4. 오존접촉지_밸브실" xfId="16885"/>
    <cellStyle name="통_4.부대공_5부대시설공_4.0 구조물공" xfId="16886"/>
    <cellStyle name="통_4.부대공_5부대시설공_4.0 구조물공(갈천)" xfId="16887"/>
    <cellStyle name="통_4.부대공_5부대시설공_4.0_부대공" xfId="16888"/>
    <cellStyle name="통_4.부대공_5부대시설공_4부대공" xfId="16889"/>
    <cellStyle name="통_4.부대공_5부대시설공_A2구조물공" xfId="16890"/>
    <cellStyle name="통_4.부대공_5부대시설공_A-LINE 구조물공" xfId="16891"/>
    <cellStyle name="통_4.부대공_5부대시설공_BⅠ.토공" xfId="16892"/>
    <cellStyle name="통_4.부대공_5부대시설공_q" xfId="16893"/>
    <cellStyle name="통_4.부대공_5부대시설공_계화관로토공" xfId="16894"/>
    <cellStyle name="통_4.부대공_5부대시설공_관로토공" xfId="16895"/>
    <cellStyle name="통_4.부대공_5부대시설공_관로토공(생극)-0624" xfId="16896"/>
    <cellStyle name="통_4.부대공_5부대시설공_구조물공" xfId="16897"/>
    <cellStyle name="통_4.부대공_5부대시설공_구체 (version 1)" xfId="16898"/>
    <cellStyle name="통_4.부대공_5부대시설공_구체 (version 1)_4.0 구조물공" xfId="16899"/>
    <cellStyle name="통_4.부대공_5부대시설공_구체 (version 1)_4.0 구조물공(갈천)" xfId="16900"/>
    <cellStyle name="통_4.부대공_5부대시설공_구체 (version 1)_q" xfId="16901"/>
    <cellStyle name="통_4.부대공_5부대시설공_구체 (version 1)_구조물공" xfId="16902"/>
    <cellStyle name="통_4.부대공_5부대시설공_구체 (version 1)_구체 (version 1)" xfId="16903"/>
    <cellStyle name="통_4.부대공_5부대시설공_구체 (version 1)_구체 (version 1)_4.0 구조물공" xfId="16904"/>
    <cellStyle name="통_4.부대공_5부대시설공_구체 (version 1)_구체 (version 1)_4.0 구조물공(갈천)" xfId="16905"/>
    <cellStyle name="통_4.부대공_5부대시설공_구체 (version 1)_구체 (version 1)_q" xfId="16906"/>
    <cellStyle name="통_4.부대공_5부대시설공_구체 (version 1)_구체 (version 1)_구조물공" xfId="16907"/>
    <cellStyle name="통_4.부대공_5부대시설공_구체 (version 1)_구체 (version 1)_구체이형관중량산출3" xfId="16908"/>
    <cellStyle name="통_4.부대공_5부대시설공_구체 (version 1)_구체 (version 1)_구체이형관중량산출3_4.0 구조물공" xfId="16909"/>
    <cellStyle name="통_4.부대공_5부대시설공_구체 (version 1)_구체 (version 1)_구체이형관중량산출3_4.0 구조물공(갈천)" xfId="16910"/>
    <cellStyle name="통_4.부대공_5부대시설공_구체 (version 1)_구체 (version 1)_구체이형관중량산출3_q" xfId="16911"/>
    <cellStyle name="통_4.부대공_5부대시설공_구체 (version 1)_구체 (version 1)_구체이형관중량산출3_구조물공" xfId="16912"/>
    <cellStyle name="통_4.부대공_5부대시설공_구체 (version 1)_구체 (version 1)_구체이형관중량산출3_밸브실" xfId="16913"/>
    <cellStyle name="통_4.부대공_5부대시설공_구체 (version 1)_구체 (version 1)_밸브실" xfId="16914"/>
    <cellStyle name="통_4.부대공_5부대시설공_구체 (version 1)_구체 (version 2-1)-모" xfId="16915"/>
    <cellStyle name="통_4.부대공_5부대시설공_구체 (version 1)_구체 (version 2-1)-모_4.0 구조물공" xfId="16916"/>
    <cellStyle name="통_4.부대공_5부대시설공_구체 (version 1)_구체 (version 2-1)-모_4.0 구조물공(갈천)" xfId="16917"/>
    <cellStyle name="통_4.부대공_5부대시설공_구체 (version 1)_구체 (version 2-1)-모_q" xfId="16918"/>
    <cellStyle name="통_4.부대공_5부대시설공_구체 (version 1)_구체 (version 2-1)-모_구조물공" xfId="16919"/>
    <cellStyle name="통_4.부대공_5부대시설공_구체 (version 1)_구체 (version 2-1)-모_밸브실" xfId="16920"/>
    <cellStyle name="통_4.부대공_5부대시설공_구체 (version 1)_밸브실" xfId="16921"/>
    <cellStyle name="통_4.부대공_5부대시설공_구체이형관중량산출3" xfId="16922"/>
    <cellStyle name="통_4.부대공_5부대시설공_구체이형관중량산출3_4.0 구조물공" xfId="16923"/>
    <cellStyle name="통_4.부대공_5부대시설공_구체이형관중량산출3_4.0 구조물공(갈천)" xfId="16924"/>
    <cellStyle name="통_4.부대공_5부대시설공_구체이형관중량산출3_q" xfId="16925"/>
    <cellStyle name="통_4.부대공_5부대시설공_구체이형관중량산출3_구조물공" xfId="16926"/>
    <cellStyle name="통_4.부대공_5부대시설공_구체이형관중량산출3_밸브실" xfId="16927"/>
    <cellStyle name="통_4.부대공_5부대시설공_돌망태수량" xfId="16928"/>
    <cellStyle name="통_4.부대공_5부대시설공_드레인 관로 토공" xfId="16929"/>
    <cellStyle name="통_4.부대공_5부대시설공_밸브실" xfId="16930"/>
    <cellStyle name="통_4.부대공_5부대시설공_연결관토공" xfId="16931"/>
    <cellStyle name="통_4.부대공_5부대시설공_하수처리시설(황간)" xfId="16932"/>
    <cellStyle name="통_4.부대공_A2구조물공" xfId="16933"/>
    <cellStyle name="통_4.부대공_A-LINE 구조물공" xfId="16934"/>
    <cellStyle name="통_4.부대공_BⅠ.토공" xfId="16935"/>
    <cellStyle name="통_4.부대공_q" xfId="16936"/>
    <cellStyle name="통_4.부대공_계화관로토공" xfId="16937"/>
    <cellStyle name="통_4.부대공_관로토공" xfId="16938"/>
    <cellStyle name="통_4.부대공_관로토공(생극)-0624" xfId="16939"/>
    <cellStyle name="통_4.부대공_구조물공" xfId="16940"/>
    <cellStyle name="통_4.부대공_구체 (version 1)" xfId="16941"/>
    <cellStyle name="통_4.부대공_구체 (version 1)_4.0 구조물공" xfId="16942"/>
    <cellStyle name="통_4.부대공_구체 (version 1)_4.0 구조물공(갈천)" xfId="16943"/>
    <cellStyle name="통_4.부대공_구체 (version 1)_q" xfId="16944"/>
    <cellStyle name="통_4.부대공_구체 (version 1)_구조물공" xfId="16945"/>
    <cellStyle name="통_4.부대공_구체 (version 1)_구체 (version 1)" xfId="16946"/>
    <cellStyle name="통_4.부대공_구체 (version 1)_구체 (version 1)_4.0 구조물공" xfId="16947"/>
    <cellStyle name="통_4.부대공_구체 (version 1)_구체 (version 1)_4.0 구조물공(갈천)" xfId="16948"/>
    <cellStyle name="통_4.부대공_구체 (version 1)_구체 (version 1)_q" xfId="16949"/>
    <cellStyle name="통_4.부대공_구체 (version 1)_구체 (version 1)_구조물공" xfId="16950"/>
    <cellStyle name="통_4.부대공_구체 (version 1)_구체 (version 1)_구체이형관중량산출3" xfId="16951"/>
    <cellStyle name="통_4.부대공_구체 (version 1)_구체 (version 1)_구체이형관중량산출3_4.0 구조물공" xfId="16952"/>
    <cellStyle name="통_4.부대공_구체 (version 1)_구체 (version 1)_구체이형관중량산출3_4.0 구조물공(갈천)" xfId="16953"/>
    <cellStyle name="통_4.부대공_구체 (version 1)_구체 (version 1)_구체이형관중량산출3_q" xfId="16954"/>
    <cellStyle name="통_4.부대공_구체 (version 1)_구체 (version 1)_구체이형관중량산출3_구조물공" xfId="16955"/>
    <cellStyle name="통_4.부대공_구체 (version 1)_구체 (version 1)_구체이형관중량산출3_밸브실" xfId="16956"/>
    <cellStyle name="통_4.부대공_구체 (version 1)_구체 (version 1)_밸브실" xfId="16957"/>
    <cellStyle name="통_4.부대공_구체 (version 1)_구체 (version 2-1)-모" xfId="16958"/>
    <cellStyle name="통_4.부대공_구체 (version 1)_구체 (version 2-1)-모_4.0 구조물공" xfId="16959"/>
    <cellStyle name="통_4.부대공_구체 (version 1)_구체 (version 2-1)-모_4.0 구조물공(갈천)" xfId="16960"/>
    <cellStyle name="통_4.부대공_구체 (version 1)_구체 (version 2-1)-모_q" xfId="16961"/>
    <cellStyle name="통_4.부대공_구체 (version 1)_구체 (version 2-1)-모_구조물공" xfId="16962"/>
    <cellStyle name="통_4.부대공_구체 (version 1)_구체 (version 2-1)-모_밸브실" xfId="16963"/>
    <cellStyle name="통_4.부대공_구체 (version 1)_밸브실" xfId="16964"/>
    <cellStyle name="통_4.부대공_구체이형관중량산출3" xfId="16965"/>
    <cellStyle name="통_4.부대공_구체이형관중량산출3_4.0 구조물공" xfId="16966"/>
    <cellStyle name="통_4.부대공_구체이형관중량산출3_4.0 구조물공(갈천)" xfId="16967"/>
    <cellStyle name="통_4.부대공_구체이형관중량산출3_q" xfId="16968"/>
    <cellStyle name="통_4.부대공_구체이형관중량산출3_구조물공" xfId="16969"/>
    <cellStyle name="통_4.부대공_구체이형관중량산출3_밸브실" xfId="16970"/>
    <cellStyle name="통_4.부대공_돌망태수량" xfId="16971"/>
    <cellStyle name="통_4.부대공_드레인 관로 토공" xfId="16972"/>
    <cellStyle name="통_4.부대공_밸브실" xfId="16973"/>
    <cellStyle name="통_4.부대공_연결관토공" xfId="16974"/>
    <cellStyle name="통_4.부대공_하수처리시설(황간)" xfId="16975"/>
    <cellStyle name="통_4배관공" xfId="16976"/>
    <cellStyle name="통_4배관공_0.주요자재및 총괄집계표" xfId="16977"/>
    <cellStyle name="통_4배관공_0.주요자재및 총괄집계표5" xfId="16978"/>
    <cellStyle name="통_4배관공_04-3.B-LINE" xfId="16979"/>
    <cellStyle name="통_4배관공_04-3.B-LINE_2.0 토공(물치)" xfId="16980"/>
    <cellStyle name="통_4배관공_04-3.B-LINE_2.0 토공(장산)" xfId="16981"/>
    <cellStyle name="통_4배관공_04-3.B-LINE_4부대공" xfId="16982"/>
    <cellStyle name="통_4배관공_04-3.B-LINE_연결관토공" xfId="16983"/>
    <cellStyle name="통_4배관공_05.구내배관토공" xfId="16984"/>
    <cellStyle name="통_4배관공_1.관로토공 " xfId="16985"/>
    <cellStyle name="통_4배관공_1.관로토공  2" xfId="16986"/>
    <cellStyle name="통_4배관공_1.관로토공 _4.포장공(전체)" xfId="16987"/>
    <cellStyle name="통_4배관공_1.관로토공 _dt1" xfId="16988"/>
    <cellStyle name="통_4배관공_1.관로토공 _포장수량산출" xfId="16989"/>
    <cellStyle name="통_4배관공_1.착수정(0416)" xfId="16990"/>
    <cellStyle name="통_4배관공_1.착수정(0416)_4.0 구조물공" xfId="16991"/>
    <cellStyle name="통_4배관공_1.착수정(0416)_4.0 구조물공(갈천)" xfId="16992"/>
    <cellStyle name="통_4배관공_1.착수정(0416)_q" xfId="16993"/>
    <cellStyle name="통_4배관공_1.착수정(0416)_구조물공" xfId="16994"/>
    <cellStyle name="통_4배관공_1.착수정(0416)_밸브실" xfId="16995"/>
    <cellStyle name="통_4배관공_1.착수정(0419)" xfId="16996"/>
    <cellStyle name="통_4배관공_1.처리장토공(0705)" xfId="16997"/>
    <cellStyle name="통_4배관공_1.토공" xfId="16998"/>
    <cellStyle name="통_4배관공_1.토공(0724)" xfId="16999"/>
    <cellStyle name="통_4배관공_1.토공(C)" xfId="17000"/>
    <cellStyle name="통_4배관공_1.토공(D)" xfId="17001"/>
    <cellStyle name="통_4배관공_2.0 오수구조물공(실옥)" xfId="17002"/>
    <cellStyle name="통_4배관공_2.0 오수구조물공(실옥)_하수처리시설(황간)" xfId="17003"/>
    <cellStyle name="통_4배관공_2.0 토공(물치)" xfId="17004"/>
    <cellStyle name="통_4배관공_2.0 토공(장산)" xfId="17005"/>
    <cellStyle name="통_4배관공_2.1호원형맨홀토공" xfId="17006"/>
    <cellStyle name="통_4배관공_2.토공" xfId="17007"/>
    <cellStyle name="통_4배관공_2.토공_04-3.B-LINE" xfId="17008"/>
    <cellStyle name="통_4배관공_2.토공_04-3.B-LINE_2.0 토공(물치)" xfId="17009"/>
    <cellStyle name="통_4배관공_2.토공_04-3.B-LINE_2.0 토공(장산)" xfId="17010"/>
    <cellStyle name="통_4배관공_2.토공_04-3.B-LINE_4부대공" xfId="17011"/>
    <cellStyle name="통_4배관공_2.토공_04-3.B-LINE_연결관토공" xfId="17012"/>
    <cellStyle name="통_4배관공_2.토공_1.토공(C)" xfId="17013"/>
    <cellStyle name="통_4배관공_2.토공_1.토공(D)" xfId="17014"/>
    <cellStyle name="통_4배관공_2.토공_2.0 토공(물치)" xfId="17015"/>
    <cellStyle name="통_4배관공_2.토공_2.0 토공(장산)" xfId="17016"/>
    <cellStyle name="통_4배관공_2.토공_4.하수공" xfId="17017"/>
    <cellStyle name="통_4배관공_2.토공_4.하수공_04-3.B-LINE" xfId="17018"/>
    <cellStyle name="통_4배관공_2.토공_4.하수공_04-3.B-LINE_2.0 토공(물치)" xfId="17019"/>
    <cellStyle name="통_4배관공_2.토공_4.하수공_04-3.B-LINE_2.0 토공(장산)" xfId="17020"/>
    <cellStyle name="통_4배관공_2.토공_4.하수공_04-3.B-LINE_4부대공" xfId="17021"/>
    <cellStyle name="통_4배관공_2.토공_4.하수공_04-3.B-LINE_연결관토공" xfId="17022"/>
    <cellStyle name="통_4배관공_2.토공_4.하수공_1.토공(C)" xfId="17023"/>
    <cellStyle name="통_4배관공_2.토공_4.하수공_1.토공(D)" xfId="17024"/>
    <cellStyle name="통_4배관공_2.토공_4.하수공_2.0 토공(물치)" xfId="17025"/>
    <cellStyle name="통_4배관공_2.토공_4.하수공_2.0 토공(장산)" xfId="17026"/>
    <cellStyle name="통_4배관공_2.토공_4.하수공_4부대공" xfId="17027"/>
    <cellStyle name="통_4배관공_2.토공_4.하수공_연결관토공" xfId="17028"/>
    <cellStyle name="통_4배관공_2.토공_4부대공" xfId="17029"/>
    <cellStyle name="통_4배관공_2.토공_연결관토공" xfId="17030"/>
    <cellStyle name="통_4배관공_3.구내배관공" xfId="17031"/>
    <cellStyle name="통_4배관공_3.포장공" xfId="17032"/>
    <cellStyle name="통_4배관공_3.포장공_04-3.B-LINE" xfId="17033"/>
    <cellStyle name="통_4배관공_3.포장공_04-3.B-LINE_2.0 토공(물치)" xfId="17034"/>
    <cellStyle name="통_4배관공_3.포장공_04-3.B-LINE_2.0 토공(장산)" xfId="17035"/>
    <cellStyle name="통_4배관공_3.포장공_04-3.B-LINE_4부대공" xfId="17036"/>
    <cellStyle name="통_4배관공_3.포장공_04-3.B-LINE_연결관토공" xfId="17037"/>
    <cellStyle name="통_4배관공_3.포장공_1.토공(C)" xfId="17038"/>
    <cellStyle name="통_4배관공_3.포장공_1.토공(D)" xfId="17039"/>
    <cellStyle name="통_4배관공_3.포장공_2.0 토공(물치)" xfId="17040"/>
    <cellStyle name="통_4배관공_3.포장공_2.0 토공(장산)" xfId="17041"/>
    <cellStyle name="통_4배관공_3.포장공_4.하수공" xfId="17042"/>
    <cellStyle name="통_4배관공_3.포장공_4.하수공_04-3.B-LINE" xfId="17043"/>
    <cellStyle name="통_4배관공_3.포장공_4.하수공_04-3.B-LINE_2.0 토공(물치)" xfId="17044"/>
    <cellStyle name="통_4배관공_3.포장공_4.하수공_04-3.B-LINE_2.0 토공(장산)" xfId="17045"/>
    <cellStyle name="통_4배관공_3.포장공_4.하수공_04-3.B-LINE_4부대공" xfId="17046"/>
    <cellStyle name="통_4배관공_3.포장공_4.하수공_04-3.B-LINE_연결관토공" xfId="17047"/>
    <cellStyle name="통_4배관공_3.포장공_4.하수공_1.토공(C)" xfId="17048"/>
    <cellStyle name="통_4배관공_3.포장공_4.하수공_1.토공(D)" xfId="17049"/>
    <cellStyle name="통_4배관공_3.포장공_4.하수공_2.0 토공(물치)" xfId="17050"/>
    <cellStyle name="통_4배관공_3.포장공_4.하수공_2.0 토공(장산)" xfId="17051"/>
    <cellStyle name="통_4배관공_3.포장공_4.하수공_4부대공" xfId="17052"/>
    <cellStyle name="통_4배관공_3.포장공_4.하수공_연결관토공" xfId="17053"/>
    <cellStyle name="통_4배관공_3.포장공_4부대공" xfId="17054"/>
    <cellStyle name="통_4배관공_3.포장공_연결관토공" xfId="17055"/>
    <cellStyle name="통_4배관공_4. 오존접촉지" xfId="17056"/>
    <cellStyle name="통_4배관공_4. 오존접촉지_4.0 구조물공" xfId="17057"/>
    <cellStyle name="통_4배관공_4. 오존접촉지_4.0 구조물공(갈천)" xfId="17058"/>
    <cellStyle name="통_4배관공_4. 오존접촉지_q" xfId="17059"/>
    <cellStyle name="통_4배관공_4. 오존접촉지_구조물공" xfId="17060"/>
    <cellStyle name="통_4배관공_4. 오존접촉지_구체 (version 2-1)-모" xfId="17061"/>
    <cellStyle name="통_4배관공_4. 오존접촉지_구체 (version 2-1)-모_4.0 구조물공" xfId="17062"/>
    <cellStyle name="통_4배관공_4. 오존접촉지_구체 (version 2-1)-모_4.0 구조물공(갈천)" xfId="17063"/>
    <cellStyle name="통_4배관공_4. 오존접촉지_구체 (version 2-1)-모_q" xfId="17064"/>
    <cellStyle name="통_4배관공_4. 오존접촉지_구체 (version 2-1)-모_구조물공" xfId="17065"/>
    <cellStyle name="통_4배관공_4. 오존접촉지_구체 (version 2-1)-모_밸브실" xfId="17066"/>
    <cellStyle name="통_4배관공_4. 오존접촉지_밸브실" xfId="17067"/>
    <cellStyle name="통_4배관공_4.0 구조물공" xfId="17068"/>
    <cellStyle name="통_4배관공_4.0 구조물공(갈천)" xfId="17069"/>
    <cellStyle name="통_4배관공_4.0_부대공" xfId="17070"/>
    <cellStyle name="통_4배관공_4부대공" xfId="17071"/>
    <cellStyle name="통_4배관공_A2구조물공" xfId="17072"/>
    <cellStyle name="통_4배관공_A-LINE 구조물공" xfId="17073"/>
    <cellStyle name="통_4배관공_BⅠ.토공" xfId="17074"/>
    <cellStyle name="통_4배관공_q" xfId="17075"/>
    <cellStyle name="통_4배관공_계화관로토공" xfId="17076"/>
    <cellStyle name="통_4배관공_관로토공" xfId="17077"/>
    <cellStyle name="통_4배관공_관로토공(생극)-0624" xfId="17078"/>
    <cellStyle name="통_4배관공_구조물공" xfId="17079"/>
    <cellStyle name="통_4배관공_구체 (version 1)" xfId="17080"/>
    <cellStyle name="통_4배관공_구체 (version 1)_4.0 구조물공" xfId="17081"/>
    <cellStyle name="통_4배관공_구체 (version 1)_4.0 구조물공(갈천)" xfId="17082"/>
    <cellStyle name="통_4배관공_구체 (version 1)_q" xfId="17083"/>
    <cellStyle name="통_4배관공_구체 (version 1)_구조물공" xfId="17084"/>
    <cellStyle name="통_4배관공_구체 (version 1)_구체 (version 1)" xfId="17085"/>
    <cellStyle name="통_4배관공_구체 (version 1)_구체 (version 1)_4.0 구조물공" xfId="17086"/>
    <cellStyle name="통_4배관공_구체 (version 1)_구체 (version 1)_4.0 구조물공(갈천)" xfId="17087"/>
    <cellStyle name="통_4배관공_구체 (version 1)_구체 (version 1)_q" xfId="17088"/>
    <cellStyle name="통_4배관공_구체 (version 1)_구체 (version 1)_구조물공" xfId="17089"/>
    <cellStyle name="통_4배관공_구체 (version 1)_구체 (version 1)_구체이형관중량산출3" xfId="17090"/>
    <cellStyle name="통_4배관공_구체 (version 1)_구체 (version 1)_구체이형관중량산출3_4.0 구조물공" xfId="17091"/>
    <cellStyle name="통_4배관공_구체 (version 1)_구체 (version 1)_구체이형관중량산출3_4.0 구조물공(갈천)" xfId="17092"/>
    <cellStyle name="통_4배관공_구체 (version 1)_구체 (version 1)_구체이형관중량산출3_q" xfId="17093"/>
    <cellStyle name="통_4배관공_구체 (version 1)_구체 (version 1)_구체이형관중량산출3_구조물공" xfId="17094"/>
    <cellStyle name="통_4배관공_구체 (version 1)_구체 (version 1)_구체이형관중량산출3_밸브실" xfId="17095"/>
    <cellStyle name="통_4배관공_구체 (version 1)_구체 (version 1)_밸브실" xfId="17096"/>
    <cellStyle name="통_4배관공_구체 (version 1)_구체 (version 2-1)-모" xfId="17097"/>
    <cellStyle name="통_4배관공_구체 (version 1)_구체 (version 2-1)-모_4.0 구조물공" xfId="17098"/>
    <cellStyle name="통_4배관공_구체 (version 1)_구체 (version 2-1)-모_4.0 구조물공(갈천)" xfId="17099"/>
    <cellStyle name="통_4배관공_구체 (version 1)_구체 (version 2-1)-모_q" xfId="17100"/>
    <cellStyle name="통_4배관공_구체 (version 1)_구체 (version 2-1)-모_구조물공" xfId="17101"/>
    <cellStyle name="통_4배관공_구체 (version 1)_구체 (version 2-1)-모_밸브실" xfId="17102"/>
    <cellStyle name="통_4배관공_구체 (version 1)_밸브실" xfId="17103"/>
    <cellStyle name="통_4배관공_구체이형관중량산출3" xfId="17104"/>
    <cellStyle name="통_4배관공_구체이형관중량산출3_4.0 구조물공" xfId="17105"/>
    <cellStyle name="통_4배관공_구체이형관중량산출3_4.0 구조물공(갈천)" xfId="17106"/>
    <cellStyle name="통_4배관공_구체이형관중량산출3_q" xfId="17107"/>
    <cellStyle name="통_4배관공_구체이형관중량산출3_구조물공" xfId="17108"/>
    <cellStyle name="통_4배관공_구체이형관중량산출3_밸브실" xfId="17109"/>
    <cellStyle name="통_4배관공_돌망태수량" xfId="17110"/>
    <cellStyle name="통_4배관공_드레인 관로 토공" xfId="17111"/>
    <cellStyle name="통_4배관공_밸브실" xfId="17112"/>
    <cellStyle name="통_4배관공_연결관토공" xfId="17113"/>
    <cellStyle name="통_4배관공_하수처리시설(황간)" xfId="17114"/>
    <cellStyle name="통_4부대공" xfId="17115"/>
    <cellStyle name="통_5부대시설공" xfId="17116"/>
    <cellStyle name="통_5부대시설공_0.주요자재및 총괄집계표" xfId="17117"/>
    <cellStyle name="통_5부대시설공_0.주요자재및 총괄집계표5" xfId="17118"/>
    <cellStyle name="통_5부대시설공_04-3.B-LINE" xfId="17119"/>
    <cellStyle name="통_5부대시설공_04-3.B-LINE_2.0 토공(물치)" xfId="17120"/>
    <cellStyle name="통_5부대시설공_04-3.B-LINE_2.0 토공(장산)" xfId="17121"/>
    <cellStyle name="통_5부대시설공_04-3.B-LINE_4부대공" xfId="17122"/>
    <cellStyle name="통_5부대시설공_04-3.B-LINE_연결관토공" xfId="17123"/>
    <cellStyle name="통_5부대시설공_05.구내배관토공" xfId="17124"/>
    <cellStyle name="통_5부대시설공_1.관로토공 " xfId="17125"/>
    <cellStyle name="통_5부대시설공_1.관로토공  2" xfId="17126"/>
    <cellStyle name="통_5부대시설공_1.관로토공 _4.포장공(전체)" xfId="17127"/>
    <cellStyle name="통_5부대시설공_1.관로토공 _dt1" xfId="17128"/>
    <cellStyle name="통_5부대시설공_1.관로토공 _포장수량산출" xfId="17129"/>
    <cellStyle name="통_5부대시설공_1.착수정(0416)" xfId="17130"/>
    <cellStyle name="통_5부대시설공_1.착수정(0416)_4.0 구조물공" xfId="17131"/>
    <cellStyle name="통_5부대시설공_1.착수정(0416)_4.0 구조물공(갈천)" xfId="17132"/>
    <cellStyle name="통_5부대시설공_1.착수정(0416)_q" xfId="17133"/>
    <cellStyle name="통_5부대시설공_1.착수정(0416)_구조물공" xfId="17134"/>
    <cellStyle name="통_5부대시설공_1.착수정(0416)_밸브실" xfId="17135"/>
    <cellStyle name="통_5부대시설공_1.착수정(0419)" xfId="17136"/>
    <cellStyle name="통_5부대시설공_1.처리장토공(0705)" xfId="17137"/>
    <cellStyle name="통_5부대시설공_1.토공" xfId="17138"/>
    <cellStyle name="통_5부대시설공_1.토공(0724)" xfId="17139"/>
    <cellStyle name="통_5부대시설공_1.토공(C)" xfId="17140"/>
    <cellStyle name="통_5부대시설공_1.토공(D)" xfId="17141"/>
    <cellStyle name="통_5부대시설공_2.0 오수구조물공(실옥)" xfId="17142"/>
    <cellStyle name="통_5부대시설공_2.0 오수구조물공(실옥)_하수처리시설(황간)" xfId="17143"/>
    <cellStyle name="통_5부대시설공_2.0 토공(물치)" xfId="17144"/>
    <cellStyle name="통_5부대시설공_2.0 토공(장산)" xfId="17145"/>
    <cellStyle name="통_5부대시설공_2.1호원형맨홀토공" xfId="17146"/>
    <cellStyle name="통_5부대시설공_2.토공" xfId="17147"/>
    <cellStyle name="통_5부대시설공_2.토공_04-3.B-LINE" xfId="17148"/>
    <cellStyle name="통_5부대시설공_2.토공_04-3.B-LINE_2.0 토공(물치)" xfId="17149"/>
    <cellStyle name="통_5부대시설공_2.토공_04-3.B-LINE_2.0 토공(장산)" xfId="17150"/>
    <cellStyle name="통_5부대시설공_2.토공_04-3.B-LINE_4부대공" xfId="17151"/>
    <cellStyle name="통_5부대시설공_2.토공_04-3.B-LINE_연결관토공" xfId="17152"/>
    <cellStyle name="통_5부대시설공_2.토공_1.토공(C)" xfId="17153"/>
    <cellStyle name="통_5부대시설공_2.토공_1.토공(D)" xfId="17154"/>
    <cellStyle name="통_5부대시설공_2.토공_2.0 토공(물치)" xfId="17155"/>
    <cellStyle name="통_5부대시설공_2.토공_2.0 토공(장산)" xfId="17156"/>
    <cellStyle name="통_5부대시설공_2.토공_4.하수공" xfId="17157"/>
    <cellStyle name="통_5부대시설공_2.토공_4.하수공_04-3.B-LINE" xfId="17158"/>
    <cellStyle name="통_5부대시설공_2.토공_4.하수공_04-3.B-LINE_2.0 토공(물치)" xfId="17159"/>
    <cellStyle name="통_5부대시설공_2.토공_4.하수공_04-3.B-LINE_2.0 토공(장산)" xfId="17160"/>
    <cellStyle name="통_5부대시설공_2.토공_4.하수공_04-3.B-LINE_4부대공" xfId="17161"/>
    <cellStyle name="통_5부대시설공_2.토공_4.하수공_04-3.B-LINE_연결관토공" xfId="17162"/>
    <cellStyle name="통_5부대시설공_2.토공_4.하수공_1.토공(C)" xfId="17163"/>
    <cellStyle name="통_5부대시설공_2.토공_4.하수공_1.토공(D)" xfId="17164"/>
    <cellStyle name="통_5부대시설공_2.토공_4.하수공_2.0 토공(물치)" xfId="17165"/>
    <cellStyle name="통_5부대시설공_2.토공_4.하수공_2.0 토공(장산)" xfId="17166"/>
    <cellStyle name="통_5부대시설공_2.토공_4.하수공_4부대공" xfId="17167"/>
    <cellStyle name="통_5부대시설공_2.토공_4.하수공_연결관토공" xfId="17168"/>
    <cellStyle name="통_5부대시설공_2.토공_4부대공" xfId="17169"/>
    <cellStyle name="통_5부대시설공_2.토공_연결관토공" xfId="17170"/>
    <cellStyle name="통_5부대시설공_3.구내배관공" xfId="17171"/>
    <cellStyle name="통_5부대시설공_3.포장공" xfId="17172"/>
    <cellStyle name="통_5부대시설공_3.포장공_04-3.B-LINE" xfId="17173"/>
    <cellStyle name="통_5부대시설공_3.포장공_04-3.B-LINE_2.0 토공(물치)" xfId="17174"/>
    <cellStyle name="통_5부대시설공_3.포장공_04-3.B-LINE_2.0 토공(장산)" xfId="17175"/>
    <cellStyle name="통_5부대시설공_3.포장공_04-3.B-LINE_4부대공" xfId="17176"/>
    <cellStyle name="통_5부대시설공_3.포장공_04-3.B-LINE_연결관토공" xfId="17177"/>
    <cellStyle name="통_5부대시설공_3.포장공_1.토공(C)" xfId="17178"/>
    <cellStyle name="통_5부대시설공_3.포장공_1.토공(D)" xfId="17179"/>
    <cellStyle name="통_5부대시설공_3.포장공_2.0 토공(물치)" xfId="17180"/>
    <cellStyle name="통_5부대시설공_3.포장공_2.0 토공(장산)" xfId="17181"/>
    <cellStyle name="통_5부대시설공_3.포장공_4.하수공" xfId="17182"/>
    <cellStyle name="통_5부대시설공_3.포장공_4.하수공_04-3.B-LINE" xfId="17183"/>
    <cellStyle name="통_5부대시설공_3.포장공_4.하수공_04-3.B-LINE_2.0 토공(물치)" xfId="17184"/>
    <cellStyle name="통_5부대시설공_3.포장공_4.하수공_04-3.B-LINE_2.0 토공(장산)" xfId="17185"/>
    <cellStyle name="통_5부대시설공_3.포장공_4.하수공_04-3.B-LINE_4부대공" xfId="17186"/>
    <cellStyle name="통_5부대시설공_3.포장공_4.하수공_04-3.B-LINE_연결관토공" xfId="17187"/>
    <cellStyle name="통_5부대시설공_3.포장공_4.하수공_1.토공(C)" xfId="17188"/>
    <cellStyle name="통_5부대시설공_3.포장공_4.하수공_1.토공(D)" xfId="17189"/>
    <cellStyle name="통_5부대시설공_3.포장공_4.하수공_2.0 토공(물치)" xfId="17190"/>
    <cellStyle name="통_5부대시설공_3.포장공_4.하수공_2.0 토공(장산)" xfId="17191"/>
    <cellStyle name="통_5부대시설공_3.포장공_4.하수공_4부대공" xfId="17192"/>
    <cellStyle name="통_5부대시설공_3.포장공_4.하수공_연결관토공" xfId="17193"/>
    <cellStyle name="통_5부대시설공_3.포장공_4부대공" xfId="17194"/>
    <cellStyle name="통_5부대시설공_3.포장공_연결관토공" xfId="17195"/>
    <cellStyle name="통_5부대시설공_4. 오존접촉지" xfId="17196"/>
    <cellStyle name="통_5부대시설공_4. 오존접촉지_4.0 구조물공" xfId="17197"/>
    <cellStyle name="통_5부대시설공_4. 오존접촉지_4.0 구조물공(갈천)" xfId="17198"/>
    <cellStyle name="통_5부대시설공_4. 오존접촉지_q" xfId="17199"/>
    <cellStyle name="통_5부대시설공_4. 오존접촉지_구조물공" xfId="17200"/>
    <cellStyle name="통_5부대시설공_4. 오존접촉지_구체 (version 2-1)-모" xfId="17201"/>
    <cellStyle name="통_5부대시설공_4. 오존접촉지_구체 (version 2-1)-모_4.0 구조물공" xfId="17202"/>
    <cellStyle name="통_5부대시설공_4. 오존접촉지_구체 (version 2-1)-모_4.0 구조물공(갈천)" xfId="17203"/>
    <cellStyle name="통_5부대시설공_4. 오존접촉지_구체 (version 2-1)-모_q" xfId="17204"/>
    <cellStyle name="통_5부대시설공_4. 오존접촉지_구체 (version 2-1)-모_구조물공" xfId="17205"/>
    <cellStyle name="통_5부대시설공_4. 오존접촉지_구체 (version 2-1)-모_밸브실" xfId="17206"/>
    <cellStyle name="통_5부대시설공_4. 오존접촉지_밸브실" xfId="17207"/>
    <cellStyle name="통_5부대시설공_4.0 구조물공" xfId="17208"/>
    <cellStyle name="통_5부대시설공_4.0 구조물공(갈천)" xfId="17209"/>
    <cellStyle name="통_5부대시설공_4.0_부대공" xfId="17210"/>
    <cellStyle name="통_5부대시설공_4부대공" xfId="17211"/>
    <cellStyle name="통_5부대시설공_A2구조물공" xfId="17212"/>
    <cellStyle name="통_5부대시설공_A-LINE 구조물공" xfId="17213"/>
    <cellStyle name="통_5부대시설공_BⅠ.토공" xfId="17214"/>
    <cellStyle name="통_5부대시설공_q" xfId="17215"/>
    <cellStyle name="통_5부대시설공_계화관로토공" xfId="17216"/>
    <cellStyle name="통_5부대시설공_관로토공" xfId="17217"/>
    <cellStyle name="통_5부대시설공_관로토공(생극)-0624" xfId="17218"/>
    <cellStyle name="통_5부대시설공_구조물공" xfId="17219"/>
    <cellStyle name="통_5부대시설공_구체 (version 1)" xfId="17220"/>
    <cellStyle name="통_5부대시설공_구체 (version 1)_4.0 구조물공" xfId="17221"/>
    <cellStyle name="통_5부대시설공_구체 (version 1)_4.0 구조물공(갈천)" xfId="17222"/>
    <cellStyle name="통_5부대시설공_구체 (version 1)_q" xfId="17223"/>
    <cellStyle name="통_5부대시설공_구체 (version 1)_구조물공" xfId="17224"/>
    <cellStyle name="통_5부대시설공_구체 (version 1)_구체 (version 1)" xfId="17225"/>
    <cellStyle name="통_5부대시설공_구체 (version 1)_구체 (version 1)_4.0 구조물공" xfId="17226"/>
    <cellStyle name="통_5부대시설공_구체 (version 1)_구체 (version 1)_4.0 구조물공(갈천)" xfId="17227"/>
    <cellStyle name="통_5부대시설공_구체 (version 1)_구체 (version 1)_q" xfId="17228"/>
    <cellStyle name="통_5부대시설공_구체 (version 1)_구체 (version 1)_구조물공" xfId="17229"/>
    <cellStyle name="통_5부대시설공_구체 (version 1)_구체 (version 1)_구체이형관중량산출3" xfId="17230"/>
    <cellStyle name="통_5부대시설공_구체 (version 1)_구체 (version 1)_구체이형관중량산출3_4.0 구조물공" xfId="17231"/>
    <cellStyle name="통_5부대시설공_구체 (version 1)_구체 (version 1)_구체이형관중량산출3_4.0 구조물공(갈천)" xfId="17232"/>
    <cellStyle name="통_5부대시설공_구체 (version 1)_구체 (version 1)_구체이형관중량산출3_q" xfId="17233"/>
    <cellStyle name="통_5부대시설공_구체 (version 1)_구체 (version 1)_구체이형관중량산출3_구조물공" xfId="17234"/>
    <cellStyle name="통_5부대시설공_구체 (version 1)_구체 (version 1)_구체이형관중량산출3_밸브실" xfId="17235"/>
    <cellStyle name="통_5부대시설공_구체 (version 1)_구체 (version 1)_밸브실" xfId="17236"/>
    <cellStyle name="통_5부대시설공_구체 (version 1)_구체 (version 2-1)-모" xfId="17237"/>
    <cellStyle name="통_5부대시설공_구체 (version 1)_구체 (version 2-1)-모_4.0 구조물공" xfId="17238"/>
    <cellStyle name="통_5부대시설공_구체 (version 1)_구체 (version 2-1)-모_4.0 구조물공(갈천)" xfId="17239"/>
    <cellStyle name="통_5부대시설공_구체 (version 1)_구체 (version 2-1)-모_q" xfId="17240"/>
    <cellStyle name="통_5부대시설공_구체 (version 1)_구체 (version 2-1)-모_구조물공" xfId="17241"/>
    <cellStyle name="통_5부대시설공_구체 (version 1)_구체 (version 2-1)-모_밸브실" xfId="17242"/>
    <cellStyle name="통_5부대시설공_구체 (version 1)_밸브실" xfId="17243"/>
    <cellStyle name="통_5부대시설공_구체이형관중량산출3" xfId="17244"/>
    <cellStyle name="통_5부대시설공_구체이형관중량산출3_4.0 구조물공" xfId="17245"/>
    <cellStyle name="통_5부대시설공_구체이형관중량산출3_4.0 구조물공(갈천)" xfId="17246"/>
    <cellStyle name="통_5부대시설공_구체이형관중량산출3_q" xfId="17247"/>
    <cellStyle name="통_5부대시설공_구체이형관중량산출3_구조물공" xfId="17248"/>
    <cellStyle name="통_5부대시설공_구체이형관중량산출3_밸브실" xfId="17249"/>
    <cellStyle name="통_5부대시설공_돌망태수량" xfId="17250"/>
    <cellStyle name="통_5부대시설공_드레인 관로 토공" xfId="17251"/>
    <cellStyle name="통_5부대시설공_밸브실" xfId="17252"/>
    <cellStyle name="통_5부대시설공_연결관토공" xfId="17253"/>
    <cellStyle name="통_5부대시설공_하수처리시설(황간)" xfId="17254"/>
    <cellStyle name="통_7.0부대공(엄사)" xfId="17255"/>
    <cellStyle name="통_7.부대공(옥산)" xfId="17256"/>
    <cellStyle name="통_A2구조물공" xfId="17257"/>
    <cellStyle name="통_A-LINE 구조물공" xfId="17258"/>
    <cellStyle name="통_B2.배수공" xfId="17259"/>
    <cellStyle name="통_B2.배수공_1.토공(C)" xfId="17260"/>
    <cellStyle name="통_B2.배수공_1.토공(D)" xfId="17261"/>
    <cellStyle name="통_BⅠ.토공" xfId="17262"/>
    <cellStyle name="통_Book1" xfId="17263"/>
    <cellStyle name="통_Book1_1" xfId="17264"/>
    <cellStyle name="통_Book2" xfId="17265"/>
    <cellStyle name="통_Book2_0.주요자재및 총괄집계표" xfId="17266"/>
    <cellStyle name="통_Book2_0.주요자재및 총괄집계표5" xfId="17267"/>
    <cellStyle name="통_Book2_04-3.B-LINE" xfId="17268"/>
    <cellStyle name="통_Book2_04-3.B-LINE_2.0 토공(물치)" xfId="17269"/>
    <cellStyle name="통_Book2_04-3.B-LINE_2.0 토공(장산)" xfId="17270"/>
    <cellStyle name="통_Book2_04-3.B-LINE_4부대공" xfId="17271"/>
    <cellStyle name="통_Book2_04-3.B-LINE_연결관토공" xfId="17272"/>
    <cellStyle name="통_Book2_05.구내배관토공" xfId="17273"/>
    <cellStyle name="통_Book2_1.관로토공 " xfId="17274"/>
    <cellStyle name="통_Book2_1.관로토공  2" xfId="17275"/>
    <cellStyle name="통_Book2_1.관로토공 _4.포장공(전체)" xfId="17276"/>
    <cellStyle name="통_Book2_1.관로토공 _dt1" xfId="17277"/>
    <cellStyle name="통_Book2_1.관로토공 _포장수량산출" xfId="17278"/>
    <cellStyle name="통_Book2_1.착수정(0416)" xfId="17279"/>
    <cellStyle name="통_Book2_1.착수정(0416)_4.0 구조물공" xfId="17280"/>
    <cellStyle name="통_Book2_1.착수정(0416)_4.0 구조물공(갈천)" xfId="17281"/>
    <cellStyle name="통_Book2_1.착수정(0416)_q" xfId="17282"/>
    <cellStyle name="통_Book2_1.착수정(0416)_구조물공" xfId="17283"/>
    <cellStyle name="통_Book2_1.착수정(0416)_밸브실" xfId="17284"/>
    <cellStyle name="통_Book2_1.착수정(0419)" xfId="17285"/>
    <cellStyle name="통_Book2_1.처리장토공(0705)" xfId="17286"/>
    <cellStyle name="통_Book2_1.토공" xfId="17287"/>
    <cellStyle name="통_Book2_1.토공(0724)" xfId="17288"/>
    <cellStyle name="통_Book2_1.토공(C)" xfId="17289"/>
    <cellStyle name="통_Book2_1.토공(D)" xfId="17290"/>
    <cellStyle name="통_Book2_2.0 오수구조물공(실옥)" xfId="17291"/>
    <cellStyle name="통_Book2_2.0 오수구조물공(실옥)_하수처리시설(황간)" xfId="17292"/>
    <cellStyle name="통_Book2_2.0 토공(물치)" xfId="17293"/>
    <cellStyle name="통_Book2_2.0 토공(장산)" xfId="17294"/>
    <cellStyle name="통_Book2_2.1호원형맨홀토공" xfId="17295"/>
    <cellStyle name="통_Book2_2.배수공" xfId="17296"/>
    <cellStyle name="통_Book2_2.배수공_1.토공(C)" xfId="17297"/>
    <cellStyle name="통_Book2_2.배수공_1.토공(D)" xfId="17298"/>
    <cellStyle name="통_Book2_2.토공" xfId="17299"/>
    <cellStyle name="통_Book2_2.토공_04-3.B-LINE" xfId="17300"/>
    <cellStyle name="통_Book2_2.토공_04-3.B-LINE_2.0 토공(물치)" xfId="17301"/>
    <cellStyle name="통_Book2_2.토공_04-3.B-LINE_2.0 토공(장산)" xfId="17302"/>
    <cellStyle name="통_Book2_2.토공_04-3.B-LINE_4부대공" xfId="17303"/>
    <cellStyle name="통_Book2_2.토공_04-3.B-LINE_연결관토공" xfId="17304"/>
    <cellStyle name="통_Book2_2.토공_1.토공(C)" xfId="17305"/>
    <cellStyle name="통_Book2_2.토공_1.토공(D)" xfId="17306"/>
    <cellStyle name="통_Book2_2.토공_2.0 토공(물치)" xfId="17307"/>
    <cellStyle name="통_Book2_2.토공_2.0 토공(장산)" xfId="17308"/>
    <cellStyle name="통_Book2_2.토공_4.하수공" xfId="17309"/>
    <cellStyle name="통_Book2_2.토공_4.하수공_04-3.B-LINE" xfId="17310"/>
    <cellStyle name="통_Book2_2.토공_4.하수공_04-3.B-LINE_2.0 토공(물치)" xfId="17311"/>
    <cellStyle name="통_Book2_2.토공_4.하수공_04-3.B-LINE_2.0 토공(장산)" xfId="17312"/>
    <cellStyle name="통_Book2_2.토공_4.하수공_04-3.B-LINE_4부대공" xfId="17313"/>
    <cellStyle name="통_Book2_2.토공_4.하수공_04-3.B-LINE_연결관토공" xfId="17314"/>
    <cellStyle name="통_Book2_2.토공_4.하수공_1.토공(C)" xfId="17315"/>
    <cellStyle name="통_Book2_2.토공_4.하수공_1.토공(D)" xfId="17316"/>
    <cellStyle name="통_Book2_2.토공_4.하수공_2.0 토공(물치)" xfId="17317"/>
    <cellStyle name="통_Book2_2.토공_4.하수공_2.0 토공(장산)" xfId="17318"/>
    <cellStyle name="통_Book2_2.토공_4.하수공_4부대공" xfId="17319"/>
    <cellStyle name="통_Book2_2.토공_4.하수공_연결관토공" xfId="17320"/>
    <cellStyle name="통_Book2_2.토공_4부대공" xfId="17321"/>
    <cellStyle name="통_Book2_2.토공_연결관토공" xfId="17322"/>
    <cellStyle name="통_Book2_3.구내배관공" xfId="17323"/>
    <cellStyle name="통_Book2_3.포장공" xfId="17324"/>
    <cellStyle name="통_Book2_3.포장공_04-3.B-LINE" xfId="17325"/>
    <cellStyle name="통_Book2_3.포장공_04-3.B-LINE_2.0 토공(물치)" xfId="17326"/>
    <cellStyle name="통_Book2_3.포장공_04-3.B-LINE_2.0 토공(장산)" xfId="17327"/>
    <cellStyle name="통_Book2_3.포장공_04-3.B-LINE_4부대공" xfId="17328"/>
    <cellStyle name="통_Book2_3.포장공_04-3.B-LINE_연결관토공" xfId="17329"/>
    <cellStyle name="통_Book2_3.포장공_1.토공(C)" xfId="17330"/>
    <cellStyle name="통_Book2_3.포장공_1.토공(D)" xfId="17331"/>
    <cellStyle name="통_Book2_3.포장공_2.0 토공(물치)" xfId="17332"/>
    <cellStyle name="통_Book2_3.포장공_2.0 토공(장산)" xfId="17333"/>
    <cellStyle name="통_Book2_3.포장공_4.하수공" xfId="17334"/>
    <cellStyle name="통_Book2_3.포장공_4.하수공_04-3.B-LINE" xfId="17335"/>
    <cellStyle name="통_Book2_3.포장공_4.하수공_04-3.B-LINE_2.0 토공(물치)" xfId="17336"/>
    <cellStyle name="통_Book2_3.포장공_4.하수공_04-3.B-LINE_2.0 토공(장산)" xfId="17337"/>
    <cellStyle name="통_Book2_3.포장공_4.하수공_04-3.B-LINE_4부대공" xfId="17338"/>
    <cellStyle name="통_Book2_3.포장공_4.하수공_04-3.B-LINE_연결관토공" xfId="17339"/>
    <cellStyle name="통_Book2_3.포장공_4.하수공_1.토공(C)" xfId="17340"/>
    <cellStyle name="통_Book2_3.포장공_4.하수공_1.토공(D)" xfId="17341"/>
    <cellStyle name="통_Book2_3.포장공_4.하수공_2.0 토공(물치)" xfId="17342"/>
    <cellStyle name="통_Book2_3.포장공_4.하수공_2.0 토공(장산)" xfId="17343"/>
    <cellStyle name="통_Book2_3.포장공_4.하수공_4부대공" xfId="17344"/>
    <cellStyle name="통_Book2_3.포장공_4.하수공_연결관토공" xfId="17345"/>
    <cellStyle name="통_Book2_3.포장공_4부대공" xfId="17346"/>
    <cellStyle name="통_Book2_3.포장공_연결관토공" xfId="17347"/>
    <cellStyle name="통_Book2_4. 오존접촉지" xfId="17348"/>
    <cellStyle name="통_Book2_4. 오존접촉지_4.0 구조물공" xfId="17349"/>
    <cellStyle name="통_Book2_4. 오존접촉지_4.0 구조물공(갈천)" xfId="17350"/>
    <cellStyle name="통_Book2_4. 오존접촉지_q" xfId="17351"/>
    <cellStyle name="통_Book2_4. 오존접촉지_구조물공" xfId="17352"/>
    <cellStyle name="통_Book2_4. 오존접촉지_구체 (version 2-1)-모" xfId="17353"/>
    <cellStyle name="통_Book2_4. 오존접촉지_구체 (version 2-1)-모_4.0 구조물공" xfId="17354"/>
    <cellStyle name="통_Book2_4. 오존접촉지_구체 (version 2-1)-모_4.0 구조물공(갈천)" xfId="17355"/>
    <cellStyle name="통_Book2_4. 오존접촉지_구체 (version 2-1)-모_q" xfId="17356"/>
    <cellStyle name="통_Book2_4. 오존접촉지_구체 (version 2-1)-모_구조물공" xfId="17357"/>
    <cellStyle name="통_Book2_4. 오존접촉지_구체 (version 2-1)-모_밸브실" xfId="17358"/>
    <cellStyle name="통_Book2_4. 오존접촉지_밸브실" xfId="17359"/>
    <cellStyle name="통_Book2_4.0 구조물공" xfId="17360"/>
    <cellStyle name="통_Book2_4.0 구조물공(갈천)" xfId="17361"/>
    <cellStyle name="통_Book2_4.0_부대공" xfId="17362"/>
    <cellStyle name="통_Book2_4.부대공" xfId="17363"/>
    <cellStyle name="통_Book2_4.부대공_0.주요자재및 총괄집계표" xfId="17364"/>
    <cellStyle name="통_Book2_4.부대공_0.주요자재및 총괄집계표5" xfId="17365"/>
    <cellStyle name="통_Book2_4.부대공_04-3.B-LINE" xfId="17366"/>
    <cellStyle name="통_Book2_4.부대공_04-3.B-LINE_2.0 토공(물치)" xfId="17367"/>
    <cellStyle name="통_Book2_4.부대공_04-3.B-LINE_2.0 토공(장산)" xfId="17368"/>
    <cellStyle name="통_Book2_4.부대공_04-3.B-LINE_4부대공" xfId="17369"/>
    <cellStyle name="통_Book2_4.부대공_04-3.B-LINE_연결관토공" xfId="17370"/>
    <cellStyle name="통_Book2_4.부대공_05.구내배관토공" xfId="17371"/>
    <cellStyle name="통_Book2_4.부대공_1" xfId="17372"/>
    <cellStyle name="통_Book2_4.부대공_1.관로토공 " xfId="17373"/>
    <cellStyle name="통_Book2_4.부대공_1.관로토공  2" xfId="17374"/>
    <cellStyle name="통_Book2_4.부대공_1.관로토공 _4.포장공(전체)" xfId="17375"/>
    <cellStyle name="통_Book2_4.부대공_1.관로토공 _dt1" xfId="17376"/>
    <cellStyle name="통_Book2_4.부대공_1.관로토공 _포장수량산출" xfId="17377"/>
    <cellStyle name="통_Book2_4.부대공_1.착수정(0416)" xfId="17378"/>
    <cellStyle name="통_Book2_4.부대공_1.착수정(0416)_4.0 구조물공" xfId="17379"/>
    <cellStyle name="통_Book2_4.부대공_1.착수정(0416)_4.0 구조물공(갈천)" xfId="17380"/>
    <cellStyle name="통_Book2_4.부대공_1.착수정(0416)_q" xfId="17381"/>
    <cellStyle name="통_Book2_4.부대공_1.착수정(0416)_구조물공" xfId="17382"/>
    <cellStyle name="통_Book2_4.부대공_1.착수정(0416)_밸브실" xfId="17383"/>
    <cellStyle name="통_Book2_4.부대공_1.착수정(0419)" xfId="17384"/>
    <cellStyle name="통_Book2_4.부대공_1.처리장토공(0705)" xfId="17385"/>
    <cellStyle name="통_Book2_4.부대공_1.토공" xfId="17386"/>
    <cellStyle name="통_Book2_4.부대공_1.토공(0724)" xfId="17387"/>
    <cellStyle name="통_Book2_4.부대공_1.토공(C)" xfId="17388"/>
    <cellStyle name="통_Book2_4.부대공_1.토공(D)" xfId="17389"/>
    <cellStyle name="통_Book2_4.부대공_1_1.토공(C)" xfId="17390"/>
    <cellStyle name="통_Book2_4.부대공_1_1.토공(D)" xfId="17391"/>
    <cellStyle name="통_Book2_4.부대공_2.0 오수구조물공(실옥)" xfId="17392"/>
    <cellStyle name="통_Book2_4.부대공_2.0 오수구조물공(실옥)_하수처리시설(황간)" xfId="17393"/>
    <cellStyle name="통_Book2_4.부대공_2.0 토공(물치)" xfId="17394"/>
    <cellStyle name="통_Book2_4.부대공_2.0 토공(장산)" xfId="17395"/>
    <cellStyle name="통_Book2_4.부대공_2.1호원형맨홀토공" xfId="17396"/>
    <cellStyle name="통_Book2_4.부대공_2.토공" xfId="17397"/>
    <cellStyle name="통_Book2_4.부대공_2.토공_04-3.B-LINE" xfId="17398"/>
    <cellStyle name="통_Book2_4.부대공_2.토공_04-3.B-LINE_2.0 토공(물치)" xfId="17399"/>
    <cellStyle name="통_Book2_4.부대공_2.토공_04-3.B-LINE_2.0 토공(장산)" xfId="17400"/>
    <cellStyle name="통_Book2_4.부대공_2.토공_04-3.B-LINE_4부대공" xfId="17401"/>
    <cellStyle name="통_Book2_4.부대공_2.토공_04-3.B-LINE_연결관토공" xfId="17402"/>
    <cellStyle name="통_Book2_4.부대공_2.토공_1.토공(C)" xfId="17403"/>
    <cellStyle name="통_Book2_4.부대공_2.토공_1.토공(D)" xfId="17404"/>
    <cellStyle name="통_Book2_4.부대공_2.토공_2.0 토공(물치)" xfId="17405"/>
    <cellStyle name="통_Book2_4.부대공_2.토공_2.0 토공(장산)" xfId="17406"/>
    <cellStyle name="통_Book2_4.부대공_2.토공_4.하수공" xfId="17407"/>
    <cellStyle name="통_Book2_4.부대공_2.토공_4.하수공_04-3.B-LINE" xfId="17408"/>
    <cellStyle name="통_Book2_4.부대공_2.토공_4.하수공_04-3.B-LINE_2.0 토공(물치)" xfId="17409"/>
    <cellStyle name="통_Book2_4.부대공_2.토공_4.하수공_04-3.B-LINE_2.0 토공(장산)" xfId="17410"/>
    <cellStyle name="통_Book2_4.부대공_2.토공_4.하수공_04-3.B-LINE_4부대공" xfId="17411"/>
    <cellStyle name="통_Book2_4.부대공_2.토공_4.하수공_04-3.B-LINE_연결관토공" xfId="17412"/>
    <cellStyle name="통_Book2_4.부대공_2.토공_4.하수공_1.토공(C)" xfId="17413"/>
    <cellStyle name="통_Book2_4.부대공_2.토공_4.하수공_1.토공(D)" xfId="17414"/>
    <cellStyle name="통_Book2_4.부대공_2.토공_4.하수공_2.0 토공(물치)" xfId="17415"/>
    <cellStyle name="통_Book2_4.부대공_2.토공_4.하수공_2.0 토공(장산)" xfId="17416"/>
    <cellStyle name="통_Book2_4.부대공_2.토공_4.하수공_4부대공" xfId="17417"/>
    <cellStyle name="통_Book2_4.부대공_2.토공_4.하수공_연결관토공" xfId="17418"/>
    <cellStyle name="통_Book2_4.부대공_2.토공_4부대공" xfId="17419"/>
    <cellStyle name="통_Book2_4.부대공_2.토공_연결관토공" xfId="17420"/>
    <cellStyle name="통_Book2_4.부대공_3.구내배관공" xfId="17421"/>
    <cellStyle name="통_Book2_4.부대공_3.포장공" xfId="17422"/>
    <cellStyle name="통_Book2_4.부대공_3.포장공_04-3.B-LINE" xfId="17423"/>
    <cellStyle name="통_Book2_4.부대공_3.포장공_04-3.B-LINE_2.0 토공(물치)" xfId="17424"/>
    <cellStyle name="통_Book2_4.부대공_3.포장공_04-3.B-LINE_2.0 토공(장산)" xfId="17425"/>
    <cellStyle name="통_Book2_4.부대공_3.포장공_04-3.B-LINE_4부대공" xfId="17426"/>
    <cellStyle name="통_Book2_4.부대공_3.포장공_04-3.B-LINE_연결관토공" xfId="17427"/>
    <cellStyle name="통_Book2_4.부대공_3.포장공_1.토공(C)" xfId="17428"/>
    <cellStyle name="통_Book2_4.부대공_3.포장공_1.토공(D)" xfId="17429"/>
    <cellStyle name="통_Book2_4.부대공_3.포장공_2.0 토공(물치)" xfId="17430"/>
    <cellStyle name="통_Book2_4.부대공_3.포장공_2.0 토공(장산)" xfId="17431"/>
    <cellStyle name="통_Book2_4.부대공_3.포장공_4.하수공" xfId="17432"/>
    <cellStyle name="통_Book2_4.부대공_3.포장공_4.하수공_04-3.B-LINE" xfId="17433"/>
    <cellStyle name="통_Book2_4.부대공_3.포장공_4.하수공_04-3.B-LINE_2.0 토공(물치)" xfId="17434"/>
    <cellStyle name="통_Book2_4.부대공_3.포장공_4.하수공_04-3.B-LINE_2.0 토공(장산)" xfId="17435"/>
    <cellStyle name="통_Book2_4.부대공_3.포장공_4.하수공_04-3.B-LINE_4부대공" xfId="17436"/>
    <cellStyle name="통_Book2_4.부대공_3.포장공_4.하수공_04-3.B-LINE_연결관토공" xfId="17437"/>
    <cellStyle name="통_Book2_4.부대공_3.포장공_4.하수공_1.토공(C)" xfId="17438"/>
    <cellStyle name="통_Book2_4.부대공_3.포장공_4.하수공_1.토공(D)" xfId="17439"/>
    <cellStyle name="통_Book2_4.부대공_3.포장공_4.하수공_2.0 토공(물치)" xfId="17440"/>
    <cellStyle name="통_Book2_4.부대공_3.포장공_4.하수공_2.0 토공(장산)" xfId="17441"/>
    <cellStyle name="통_Book2_4.부대공_3.포장공_4.하수공_4부대공" xfId="17442"/>
    <cellStyle name="통_Book2_4.부대공_3.포장공_4.하수공_연결관토공" xfId="17443"/>
    <cellStyle name="통_Book2_4.부대공_3.포장공_4부대공" xfId="17444"/>
    <cellStyle name="통_Book2_4.부대공_3.포장공_연결관토공" xfId="17445"/>
    <cellStyle name="통_Book2_4.부대공_4. 오존접촉지" xfId="17446"/>
    <cellStyle name="통_Book2_4.부대공_4. 오존접촉지_4.0 구조물공" xfId="17447"/>
    <cellStyle name="통_Book2_4.부대공_4. 오존접촉지_4.0 구조물공(갈천)" xfId="17448"/>
    <cellStyle name="통_Book2_4.부대공_4. 오존접촉지_q" xfId="17449"/>
    <cellStyle name="통_Book2_4.부대공_4. 오존접촉지_구조물공" xfId="17450"/>
    <cellStyle name="통_Book2_4.부대공_4. 오존접촉지_구체 (version 2-1)-모" xfId="17451"/>
    <cellStyle name="통_Book2_4.부대공_4. 오존접촉지_구체 (version 2-1)-모_4.0 구조물공" xfId="17452"/>
    <cellStyle name="통_Book2_4.부대공_4. 오존접촉지_구체 (version 2-1)-모_4.0 구조물공(갈천)" xfId="17453"/>
    <cellStyle name="통_Book2_4.부대공_4. 오존접촉지_구체 (version 2-1)-모_q" xfId="17454"/>
    <cellStyle name="통_Book2_4.부대공_4. 오존접촉지_구체 (version 2-1)-모_구조물공" xfId="17455"/>
    <cellStyle name="통_Book2_4.부대공_4. 오존접촉지_구체 (version 2-1)-모_밸브실" xfId="17456"/>
    <cellStyle name="통_Book2_4.부대공_4. 오존접촉지_밸브실" xfId="17457"/>
    <cellStyle name="통_Book2_4.부대공_4.0 구조물공" xfId="17458"/>
    <cellStyle name="통_Book2_4.부대공_4.0 구조물공(갈천)" xfId="17459"/>
    <cellStyle name="통_Book2_4.부대공_4.0_부대공" xfId="17460"/>
    <cellStyle name="통_Book2_4.부대공_4.부대공" xfId="17461"/>
    <cellStyle name="통_Book2_4.부대공_4.부대공_1.토공(C)" xfId="17462"/>
    <cellStyle name="통_Book2_4.부대공_4.부대공_1.토공(D)" xfId="17463"/>
    <cellStyle name="통_Book2_4.부대공_4배관공" xfId="17464"/>
    <cellStyle name="통_Book2_4.부대공_4배관공_0.주요자재및 총괄집계표" xfId="17465"/>
    <cellStyle name="통_Book2_4.부대공_4배관공_0.주요자재및 총괄집계표5" xfId="17466"/>
    <cellStyle name="통_Book2_4.부대공_4배관공_04-3.B-LINE" xfId="17467"/>
    <cellStyle name="통_Book2_4.부대공_4배관공_04-3.B-LINE_2.0 토공(물치)" xfId="17468"/>
    <cellStyle name="통_Book2_4.부대공_4배관공_04-3.B-LINE_2.0 토공(장산)" xfId="17469"/>
    <cellStyle name="통_Book2_4.부대공_4배관공_04-3.B-LINE_4부대공" xfId="17470"/>
    <cellStyle name="통_Book2_4.부대공_4배관공_04-3.B-LINE_연결관토공" xfId="17471"/>
    <cellStyle name="통_Book2_4.부대공_4배관공_05.구내배관토공" xfId="17472"/>
    <cellStyle name="통_Book2_4.부대공_4배관공_1.관로토공 " xfId="17473"/>
    <cellStyle name="통_Book2_4.부대공_4배관공_1.관로토공  2" xfId="17474"/>
    <cellStyle name="통_Book2_4.부대공_4배관공_1.관로토공 _4.포장공(전체)" xfId="17475"/>
    <cellStyle name="통_Book2_4.부대공_4배관공_1.관로토공 _dt1" xfId="17476"/>
    <cellStyle name="통_Book2_4.부대공_4배관공_1.관로토공 _포장수량산출" xfId="17477"/>
    <cellStyle name="통_Book2_4.부대공_4배관공_1.착수정(0416)" xfId="17478"/>
    <cellStyle name="통_Book2_4.부대공_4배관공_1.착수정(0416)_4.0 구조물공" xfId="17479"/>
    <cellStyle name="통_Book2_4.부대공_4배관공_1.착수정(0416)_4.0 구조물공(갈천)" xfId="17480"/>
    <cellStyle name="통_Book2_4.부대공_4배관공_1.착수정(0416)_q" xfId="17481"/>
    <cellStyle name="통_Book2_4.부대공_4배관공_1.착수정(0416)_구조물공" xfId="17482"/>
    <cellStyle name="통_Book2_4.부대공_4배관공_1.착수정(0416)_밸브실" xfId="17483"/>
    <cellStyle name="통_Book2_4.부대공_4배관공_1.착수정(0419)" xfId="17484"/>
    <cellStyle name="통_Book2_4.부대공_4배관공_1.처리장토공(0705)" xfId="17485"/>
    <cellStyle name="통_Book2_4.부대공_4배관공_1.토공" xfId="17486"/>
    <cellStyle name="통_Book2_4.부대공_4배관공_1.토공(0724)" xfId="17487"/>
    <cellStyle name="통_Book2_4.부대공_4배관공_1.토공(C)" xfId="17488"/>
    <cellStyle name="통_Book2_4.부대공_4배관공_1.토공(D)" xfId="17489"/>
    <cellStyle name="통_Book2_4.부대공_4배관공_2.0 오수구조물공(실옥)" xfId="17490"/>
    <cellStyle name="통_Book2_4.부대공_4배관공_2.0 오수구조물공(실옥)_하수처리시설(황간)" xfId="17491"/>
    <cellStyle name="통_Book2_4.부대공_4배관공_2.0 토공(물치)" xfId="17492"/>
    <cellStyle name="통_Book2_4.부대공_4배관공_2.0 토공(장산)" xfId="17493"/>
    <cellStyle name="통_Book2_4.부대공_4배관공_2.1호원형맨홀토공" xfId="17494"/>
    <cellStyle name="통_Book2_4.부대공_4배관공_2.토공" xfId="17495"/>
    <cellStyle name="통_Book2_4.부대공_4배관공_2.토공_04-3.B-LINE" xfId="17496"/>
    <cellStyle name="통_Book2_4.부대공_4배관공_2.토공_04-3.B-LINE_2.0 토공(물치)" xfId="17497"/>
    <cellStyle name="통_Book2_4.부대공_4배관공_2.토공_04-3.B-LINE_2.0 토공(장산)" xfId="17498"/>
    <cellStyle name="통_Book2_4.부대공_4배관공_2.토공_04-3.B-LINE_4부대공" xfId="17499"/>
    <cellStyle name="통_Book2_4.부대공_4배관공_2.토공_04-3.B-LINE_연결관토공" xfId="17500"/>
    <cellStyle name="통_Book2_4.부대공_4배관공_2.토공_1.토공(C)" xfId="17501"/>
    <cellStyle name="통_Book2_4.부대공_4배관공_2.토공_1.토공(D)" xfId="17502"/>
    <cellStyle name="통_Book2_4.부대공_4배관공_2.토공_2.0 토공(물치)" xfId="17503"/>
    <cellStyle name="통_Book2_4.부대공_4배관공_2.토공_2.0 토공(장산)" xfId="17504"/>
    <cellStyle name="통_Book2_4.부대공_4배관공_2.토공_4.하수공" xfId="17505"/>
    <cellStyle name="통_Book2_4.부대공_4배관공_2.토공_4.하수공_04-3.B-LINE" xfId="17506"/>
    <cellStyle name="통_Book2_4.부대공_4배관공_2.토공_4.하수공_04-3.B-LINE_2.0 토공(물치)" xfId="17507"/>
    <cellStyle name="통_Book2_4.부대공_4배관공_2.토공_4.하수공_04-3.B-LINE_2.0 토공(장산)" xfId="17508"/>
    <cellStyle name="통_Book2_4.부대공_4배관공_2.토공_4.하수공_04-3.B-LINE_4부대공" xfId="17509"/>
    <cellStyle name="통_Book2_4.부대공_4배관공_2.토공_4.하수공_04-3.B-LINE_연결관토공" xfId="17510"/>
    <cellStyle name="통_Book2_4.부대공_4배관공_2.토공_4.하수공_1.토공(C)" xfId="17511"/>
    <cellStyle name="통_Book2_4.부대공_4배관공_2.토공_4.하수공_1.토공(D)" xfId="17512"/>
    <cellStyle name="통_Book2_4.부대공_4배관공_2.토공_4.하수공_2.0 토공(물치)" xfId="17513"/>
    <cellStyle name="통_Book2_4.부대공_4배관공_2.토공_4.하수공_2.0 토공(장산)" xfId="17514"/>
    <cellStyle name="통_Book2_4.부대공_4배관공_2.토공_4.하수공_4부대공" xfId="17515"/>
    <cellStyle name="통_Book2_4.부대공_4배관공_2.토공_4.하수공_연결관토공" xfId="17516"/>
    <cellStyle name="통_Book2_4.부대공_4배관공_2.토공_4부대공" xfId="17517"/>
    <cellStyle name="통_Book2_4.부대공_4배관공_2.토공_연결관토공" xfId="17518"/>
    <cellStyle name="통_Book2_4.부대공_4배관공_3.구내배관공" xfId="17519"/>
    <cellStyle name="통_Book2_4.부대공_4배관공_3.포장공" xfId="17520"/>
    <cellStyle name="통_Book2_4.부대공_4배관공_3.포장공_04-3.B-LINE" xfId="17521"/>
    <cellStyle name="통_Book2_4.부대공_4배관공_3.포장공_04-3.B-LINE_2.0 토공(물치)" xfId="17522"/>
    <cellStyle name="통_Book2_4.부대공_4배관공_3.포장공_04-3.B-LINE_2.0 토공(장산)" xfId="17523"/>
    <cellStyle name="통_Book2_4.부대공_4배관공_3.포장공_04-3.B-LINE_4부대공" xfId="17524"/>
    <cellStyle name="통_Book2_4.부대공_4배관공_3.포장공_04-3.B-LINE_연결관토공" xfId="17525"/>
    <cellStyle name="통_Book2_4.부대공_4배관공_3.포장공_1.토공(C)" xfId="17526"/>
    <cellStyle name="통_Book2_4.부대공_4배관공_3.포장공_1.토공(D)" xfId="17527"/>
    <cellStyle name="통_Book2_4.부대공_4배관공_3.포장공_2.0 토공(물치)" xfId="17528"/>
    <cellStyle name="통_Book2_4.부대공_4배관공_3.포장공_2.0 토공(장산)" xfId="17529"/>
    <cellStyle name="통_Book2_4.부대공_4배관공_3.포장공_4.하수공" xfId="17530"/>
    <cellStyle name="통_Book2_4.부대공_4배관공_3.포장공_4.하수공_04-3.B-LINE" xfId="17531"/>
    <cellStyle name="통_Book2_4.부대공_4배관공_3.포장공_4.하수공_04-3.B-LINE_2.0 토공(물치)" xfId="17532"/>
    <cellStyle name="통_Book2_4.부대공_4배관공_3.포장공_4.하수공_04-3.B-LINE_2.0 토공(장산)" xfId="17533"/>
    <cellStyle name="통_Book2_4.부대공_4배관공_3.포장공_4.하수공_04-3.B-LINE_4부대공" xfId="17534"/>
    <cellStyle name="통_Book2_4.부대공_4배관공_3.포장공_4.하수공_04-3.B-LINE_연결관토공" xfId="17535"/>
    <cellStyle name="통_Book2_4.부대공_4배관공_3.포장공_4.하수공_1.토공(C)" xfId="17536"/>
    <cellStyle name="통_Book2_4.부대공_4배관공_3.포장공_4.하수공_1.토공(D)" xfId="17537"/>
    <cellStyle name="통_Book2_4.부대공_4배관공_3.포장공_4.하수공_2.0 토공(물치)" xfId="17538"/>
    <cellStyle name="통_Book2_4.부대공_4배관공_3.포장공_4.하수공_2.0 토공(장산)" xfId="17539"/>
    <cellStyle name="통_Book2_4.부대공_4배관공_3.포장공_4.하수공_4부대공" xfId="17540"/>
    <cellStyle name="통_Book2_4.부대공_4배관공_3.포장공_4.하수공_연결관토공" xfId="17541"/>
    <cellStyle name="통_Book2_4.부대공_4배관공_3.포장공_4부대공" xfId="17542"/>
    <cellStyle name="통_Book2_4.부대공_4배관공_3.포장공_연결관토공" xfId="17543"/>
    <cellStyle name="통_Book2_4.부대공_4배관공_4. 오존접촉지" xfId="17544"/>
    <cellStyle name="통_Book2_4.부대공_4배관공_4. 오존접촉지_4.0 구조물공" xfId="17545"/>
    <cellStyle name="통_Book2_4.부대공_4배관공_4. 오존접촉지_4.0 구조물공(갈천)" xfId="17546"/>
    <cellStyle name="통_Book2_4.부대공_4배관공_4. 오존접촉지_q" xfId="17547"/>
    <cellStyle name="통_Book2_4.부대공_4배관공_4. 오존접촉지_구조물공" xfId="17548"/>
    <cellStyle name="통_Book2_4.부대공_4배관공_4. 오존접촉지_구체 (version 2-1)-모" xfId="17549"/>
    <cellStyle name="통_Book2_4.부대공_4배관공_4. 오존접촉지_구체 (version 2-1)-모_4.0 구조물공" xfId="17550"/>
    <cellStyle name="통_Book2_4.부대공_4배관공_4. 오존접촉지_구체 (version 2-1)-모_4.0 구조물공(갈천)" xfId="17551"/>
    <cellStyle name="통_Book2_4.부대공_4배관공_4. 오존접촉지_구체 (version 2-1)-모_q" xfId="17552"/>
    <cellStyle name="통_Book2_4.부대공_4배관공_4. 오존접촉지_구체 (version 2-1)-모_구조물공" xfId="17553"/>
    <cellStyle name="통_Book2_4.부대공_4배관공_4. 오존접촉지_구체 (version 2-1)-모_밸브실" xfId="17554"/>
    <cellStyle name="통_Book2_4.부대공_4배관공_4. 오존접촉지_밸브실" xfId="17555"/>
    <cellStyle name="통_Book2_4.부대공_4배관공_4.0 구조물공" xfId="17556"/>
    <cellStyle name="통_Book2_4.부대공_4배관공_4.0 구조물공(갈천)" xfId="17557"/>
    <cellStyle name="통_Book2_4.부대공_4배관공_4.0_부대공" xfId="17558"/>
    <cellStyle name="통_Book2_4.부대공_4배관공_4부대공" xfId="17559"/>
    <cellStyle name="통_Book2_4.부대공_4배관공_A2구조물공" xfId="17560"/>
    <cellStyle name="통_Book2_4.부대공_4배관공_A-LINE 구조물공" xfId="17561"/>
    <cellStyle name="통_Book2_4.부대공_4배관공_BⅠ.토공" xfId="17562"/>
    <cellStyle name="통_Book2_4.부대공_4배관공_q" xfId="17563"/>
    <cellStyle name="통_Book2_4.부대공_4배관공_계화관로토공" xfId="17564"/>
    <cellStyle name="통_Book2_4.부대공_4배관공_관로토공" xfId="17565"/>
    <cellStyle name="통_Book2_4.부대공_4배관공_관로토공(생극)-0624" xfId="17566"/>
    <cellStyle name="통_Book2_4.부대공_4배관공_구조물공" xfId="17567"/>
    <cellStyle name="통_Book2_4.부대공_4배관공_구체 (version 1)" xfId="17568"/>
    <cellStyle name="통_Book2_4.부대공_4배관공_구체 (version 1)_4.0 구조물공" xfId="17569"/>
    <cellStyle name="통_Book2_4.부대공_4배관공_구체 (version 1)_4.0 구조물공(갈천)" xfId="17570"/>
    <cellStyle name="통_Book2_4.부대공_4배관공_구체 (version 1)_q" xfId="17571"/>
    <cellStyle name="통_Book2_4.부대공_4배관공_구체 (version 1)_구조물공" xfId="17572"/>
    <cellStyle name="통_Book2_4.부대공_4배관공_구체 (version 1)_구체 (version 1)" xfId="17573"/>
    <cellStyle name="통_Book2_4.부대공_4배관공_구체 (version 1)_구체 (version 1)_4.0 구조물공" xfId="17574"/>
    <cellStyle name="통_Book2_4.부대공_4배관공_구체 (version 1)_구체 (version 1)_4.0 구조물공(갈천)" xfId="17575"/>
    <cellStyle name="통_Book2_4.부대공_4배관공_구체 (version 1)_구체 (version 1)_q" xfId="17576"/>
    <cellStyle name="통_Book2_4.부대공_4배관공_구체 (version 1)_구체 (version 1)_구조물공" xfId="17577"/>
    <cellStyle name="통_Book2_4.부대공_4배관공_구체 (version 1)_구체 (version 1)_구체이형관중량산출3" xfId="17578"/>
    <cellStyle name="통_Book2_4.부대공_4배관공_구체 (version 1)_구체 (version 1)_구체이형관중량산출3_4.0 구조물공" xfId="17579"/>
    <cellStyle name="통_Book2_4.부대공_4배관공_구체 (version 1)_구체 (version 1)_구체이형관중량산출3_4.0 구조물공(갈천)" xfId="17580"/>
    <cellStyle name="통_Book2_4.부대공_4배관공_구체 (version 1)_구체 (version 1)_구체이형관중량산출3_q" xfId="17581"/>
    <cellStyle name="통_Book2_4.부대공_4배관공_구체 (version 1)_구체 (version 1)_구체이형관중량산출3_구조물공" xfId="17582"/>
    <cellStyle name="통_Book2_4.부대공_4배관공_구체 (version 1)_구체 (version 1)_구체이형관중량산출3_밸브실" xfId="17583"/>
    <cellStyle name="통_Book2_4.부대공_4배관공_구체 (version 1)_구체 (version 1)_밸브실" xfId="17584"/>
    <cellStyle name="통_Book2_4.부대공_4배관공_구체 (version 1)_구체 (version 2-1)-모" xfId="17585"/>
    <cellStyle name="통_Book2_4.부대공_4배관공_구체 (version 1)_구체 (version 2-1)-모_4.0 구조물공" xfId="17586"/>
    <cellStyle name="통_Book2_4.부대공_4배관공_구체 (version 1)_구체 (version 2-1)-모_4.0 구조물공(갈천)" xfId="17587"/>
    <cellStyle name="통_Book2_4.부대공_4배관공_구체 (version 1)_구체 (version 2-1)-모_q" xfId="17588"/>
    <cellStyle name="통_Book2_4.부대공_4배관공_구체 (version 1)_구체 (version 2-1)-모_구조물공" xfId="17589"/>
    <cellStyle name="통_Book2_4.부대공_4배관공_구체 (version 1)_구체 (version 2-1)-모_밸브실" xfId="17590"/>
    <cellStyle name="통_Book2_4.부대공_4배관공_구체 (version 1)_밸브실" xfId="17591"/>
    <cellStyle name="통_Book2_4.부대공_4배관공_구체이형관중량산출3" xfId="17592"/>
    <cellStyle name="통_Book2_4.부대공_4배관공_구체이형관중량산출3_4.0 구조물공" xfId="17593"/>
    <cellStyle name="통_Book2_4.부대공_4배관공_구체이형관중량산출3_4.0 구조물공(갈천)" xfId="17594"/>
    <cellStyle name="통_Book2_4.부대공_4배관공_구체이형관중량산출3_q" xfId="17595"/>
    <cellStyle name="통_Book2_4.부대공_4배관공_구체이형관중량산출3_구조물공" xfId="17596"/>
    <cellStyle name="통_Book2_4.부대공_4배관공_구체이형관중량산출3_밸브실" xfId="17597"/>
    <cellStyle name="통_Book2_4.부대공_4배관공_돌망태수량" xfId="17598"/>
    <cellStyle name="통_Book2_4.부대공_4배관공_드레인 관로 토공" xfId="17599"/>
    <cellStyle name="통_Book2_4.부대공_4배관공_밸브실" xfId="17600"/>
    <cellStyle name="통_Book2_4.부대공_4배관공_연결관토공" xfId="17601"/>
    <cellStyle name="통_Book2_4.부대공_4배관공_하수처리시설(황간)" xfId="17602"/>
    <cellStyle name="통_Book2_4.부대공_4부대공" xfId="17603"/>
    <cellStyle name="통_Book2_4.부대공_5부대시설공" xfId="17604"/>
    <cellStyle name="통_Book2_4.부대공_5부대시설공_0.주요자재및 총괄집계표" xfId="17605"/>
    <cellStyle name="통_Book2_4.부대공_5부대시설공_0.주요자재및 총괄집계표5" xfId="17606"/>
    <cellStyle name="통_Book2_4.부대공_5부대시설공_04-3.B-LINE" xfId="17607"/>
    <cellStyle name="통_Book2_4.부대공_5부대시설공_04-3.B-LINE_2.0 토공(물치)" xfId="17608"/>
    <cellStyle name="통_Book2_4.부대공_5부대시설공_04-3.B-LINE_2.0 토공(장산)" xfId="17609"/>
    <cellStyle name="통_Book2_4.부대공_5부대시설공_04-3.B-LINE_4부대공" xfId="17610"/>
    <cellStyle name="통_Book2_4.부대공_5부대시설공_04-3.B-LINE_연결관토공" xfId="17611"/>
    <cellStyle name="통_Book2_4.부대공_5부대시설공_05.구내배관토공" xfId="17612"/>
    <cellStyle name="통_Book2_4.부대공_5부대시설공_1.관로토공 " xfId="17613"/>
    <cellStyle name="통_Book2_4.부대공_5부대시설공_1.관로토공  2" xfId="17614"/>
    <cellStyle name="통_Book2_4.부대공_5부대시설공_1.관로토공 _4.포장공(전체)" xfId="17615"/>
    <cellStyle name="통_Book2_4.부대공_5부대시설공_1.관로토공 _dt1" xfId="17616"/>
    <cellStyle name="통_Book2_4.부대공_5부대시설공_1.관로토공 _포장수량산출" xfId="17617"/>
    <cellStyle name="통_Book2_4.부대공_5부대시설공_1.착수정(0416)" xfId="17618"/>
    <cellStyle name="통_Book2_4.부대공_5부대시설공_1.착수정(0416)_4.0 구조물공" xfId="17619"/>
    <cellStyle name="통_Book2_4.부대공_5부대시설공_1.착수정(0416)_4.0 구조물공(갈천)" xfId="17620"/>
    <cellStyle name="통_Book2_4.부대공_5부대시설공_1.착수정(0416)_q" xfId="17621"/>
    <cellStyle name="통_Book2_4.부대공_5부대시설공_1.착수정(0416)_구조물공" xfId="17622"/>
    <cellStyle name="통_Book2_4.부대공_5부대시설공_1.착수정(0416)_밸브실" xfId="17623"/>
    <cellStyle name="통_Book2_4.부대공_5부대시설공_1.착수정(0419)" xfId="17624"/>
    <cellStyle name="통_Book2_4.부대공_5부대시설공_1.처리장토공(0705)" xfId="17625"/>
    <cellStyle name="통_Book2_4.부대공_5부대시설공_1.토공" xfId="17626"/>
    <cellStyle name="통_Book2_4.부대공_5부대시설공_1.토공(0724)" xfId="17627"/>
    <cellStyle name="통_Book2_4.부대공_5부대시설공_1.토공(C)" xfId="17628"/>
    <cellStyle name="통_Book2_4.부대공_5부대시설공_1.토공(D)" xfId="17629"/>
    <cellStyle name="통_Book2_4.부대공_5부대시설공_2.0 오수구조물공(실옥)" xfId="17630"/>
    <cellStyle name="통_Book2_4.부대공_5부대시설공_2.0 오수구조물공(실옥)_하수처리시설(황간)" xfId="17631"/>
    <cellStyle name="통_Book2_4.부대공_5부대시설공_2.0 토공(물치)" xfId="17632"/>
    <cellStyle name="통_Book2_4.부대공_5부대시설공_2.0 토공(장산)" xfId="17633"/>
    <cellStyle name="통_Book2_4.부대공_5부대시설공_2.1호원형맨홀토공" xfId="17634"/>
    <cellStyle name="통_Book2_4.부대공_5부대시설공_2.토공" xfId="17635"/>
    <cellStyle name="통_Book2_4.부대공_5부대시설공_2.토공_04-3.B-LINE" xfId="17636"/>
    <cellStyle name="통_Book2_4.부대공_5부대시설공_2.토공_04-3.B-LINE_2.0 토공(물치)" xfId="17637"/>
    <cellStyle name="통_Book2_4.부대공_5부대시설공_2.토공_04-3.B-LINE_2.0 토공(장산)" xfId="17638"/>
    <cellStyle name="통_Book2_4.부대공_5부대시설공_2.토공_04-3.B-LINE_4부대공" xfId="17639"/>
    <cellStyle name="통_Book2_4.부대공_5부대시설공_2.토공_04-3.B-LINE_연결관토공" xfId="17640"/>
    <cellStyle name="통_Book2_4.부대공_5부대시설공_2.토공_1.토공(C)" xfId="17641"/>
    <cellStyle name="통_Book2_4.부대공_5부대시설공_2.토공_1.토공(D)" xfId="17642"/>
    <cellStyle name="통_Book2_4.부대공_5부대시설공_2.토공_2.0 토공(물치)" xfId="17643"/>
    <cellStyle name="통_Book2_4.부대공_5부대시설공_2.토공_2.0 토공(장산)" xfId="17644"/>
    <cellStyle name="통_Book2_4.부대공_5부대시설공_2.토공_4.하수공" xfId="17645"/>
    <cellStyle name="통_Book2_4.부대공_5부대시설공_2.토공_4.하수공_04-3.B-LINE" xfId="17646"/>
    <cellStyle name="통_Book2_4.부대공_5부대시설공_2.토공_4.하수공_04-3.B-LINE_2.0 토공(물치)" xfId="17647"/>
    <cellStyle name="통_Book2_4.부대공_5부대시설공_2.토공_4.하수공_04-3.B-LINE_2.0 토공(장산)" xfId="17648"/>
    <cellStyle name="통_Book2_4.부대공_5부대시설공_2.토공_4.하수공_04-3.B-LINE_4부대공" xfId="17649"/>
    <cellStyle name="통_Book2_4.부대공_5부대시설공_2.토공_4.하수공_04-3.B-LINE_연결관토공" xfId="17650"/>
    <cellStyle name="통_Book2_4.부대공_5부대시설공_2.토공_4.하수공_1.토공(C)" xfId="17651"/>
    <cellStyle name="통_Book2_4.부대공_5부대시설공_2.토공_4.하수공_1.토공(D)" xfId="17652"/>
    <cellStyle name="통_Book2_4.부대공_5부대시설공_2.토공_4.하수공_2.0 토공(물치)" xfId="17653"/>
    <cellStyle name="통_Book2_4.부대공_5부대시설공_2.토공_4.하수공_2.0 토공(장산)" xfId="17654"/>
    <cellStyle name="통_Book2_4.부대공_5부대시설공_2.토공_4.하수공_4부대공" xfId="17655"/>
    <cellStyle name="통_Book2_4.부대공_5부대시설공_2.토공_4.하수공_연결관토공" xfId="17656"/>
    <cellStyle name="통_Book2_4.부대공_5부대시설공_2.토공_4부대공" xfId="17657"/>
    <cellStyle name="통_Book2_4.부대공_5부대시설공_2.토공_연결관토공" xfId="17658"/>
    <cellStyle name="통_Book2_4.부대공_5부대시설공_3.구내배관공" xfId="17659"/>
    <cellStyle name="통_Book2_4.부대공_5부대시설공_3.포장공" xfId="17660"/>
    <cellStyle name="통_Book2_4.부대공_5부대시설공_3.포장공_04-3.B-LINE" xfId="17661"/>
    <cellStyle name="통_Book2_4.부대공_5부대시설공_3.포장공_04-3.B-LINE_2.0 토공(물치)" xfId="17662"/>
    <cellStyle name="통_Book2_4.부대공_5부대시설공_3.포장공_04-3.B-LINE_2.0 토공(장산)" xfId="17663"/>
    <cellStyle name="통_Book2_4.부대공_5부대시설공_3.포장공_04-3.B-LINE_4부대공" xfId="17664"/>
    <cellStyle name="통_Book2_4.부대공_5부대시설공_3.포장공_04-3.B-LINE_연결관토공" xfId="17665"/>
    <cellStyle name="통_Book2_4.부대공_5부대시설공_3.포장공_1.토공(C)" xfId="17666"/>
    <cellStyle name="통_Book2_4.부대공_5부대시설공_3.포장공_1.토공(D)" xfId="17667"/>
    <cellStyle name="통_Book2_4.부대공_5부대시설공_3.포장공_2.0 토공(물치)" xfId="17668"/>
    <cellStyle name="통_Book2_4.부대공_5부대시설공_3.포장공_2.0 토공(장산)" xfId="17669"/>
    <cellStyle name="통_Book2_4.부대공_5부대시설공_3.포장공_4.하수공" xfId="17670"/>
    <cellStyle name="통_Book2_4.부대공_5부대시설공_3.포장공_4.하수공_04-3.B-LINE" xfId="17671"/>
    <cellStyle name="통_Book2_4.부대공_5부대시설공_3.포장공_4.하수공_04-3.B-LINE_2.0 토공(물치)" xfId="17672"/>
    <cellStyle name="통_Book2_4.부대공_5부대시설공_3.포장공_4.하수공_04-3.B-LINE_2.0 토공(장산)" xfId="17673"/>
    <cellStyle name="통_Book2_4.부대공_5부대시설공_3.포장공_4.하수공_04-3.B-LINE_4부대공" xfId="17674"/>
    <cellStyle name="통_Book2_4.부대공_5부대시설공_3.포장공_4.하수공_04-3.B-LINE_연결관토공" xfId="17675"/>
    <cellStyle name="통_Book2_4.부대공_5부대시설공_3.포장공_4.하수공_1.토공(C)" xfId="17676"/>
    <cellStyle name="통_Book2_4.부대공_5부대시설공_3.포장공_4.하수공_1.토공(D)" xfId="17677"/>
    <cellStyle name="통_Book2_4.부대공_5부대시설공_3.포장공_4.하수공_2.0 토공(물치)" xfId="17678"/>
    <cellStyle name="통_Book2_4.부대공_5부대시설공_3.포장공_4.하수공_2.0 토공(장산)" xfId="17679"/>
    <cellStyle name="통_Book2_4.부대공_5부대시설공_3.포장공_4.하수공_4부대공" xfId="17680"/>
    <cellStyle name="통_Book2_4.부대공_5부대시설공_3.포장공_4.하수공_연결관토공" xfId="17681"/>
    <cellStyle name="통_Book2_4.부대공_5부대시설공_3.포장공_4부대공" xfId="17682"/>
    <cellStyle name="통_Book2_4.부대공_5부대시설공_3.포장공_연결관토공" xfId="17683"/>
    <cellStyle name="통_Book2_4.부대공_5부대시설공_4. 오존접촉지" xfId="17684"/>
    <cellStyle name="통_Book2_4.부대공_5부대시설공_4. 오존접촉지_4.0 구조물공" xfId="17685"/>
    <cellStyle name="통_Book2_4.부대공_5부대시설공_4. 오존접촉지_4.0 구조물공(갈천)" xfId="17686"/>
    <cellStyle name="통_Book2_4.부대공_5부대시설공_4. 오존접촉지_q" xfId="17687"/>
    <cellStyle name="통_Book2_4.부대공_5부대시설공_4. 오존접촉지_구조물공" xfId="17688"/>
    <cellStyle name="통_Book2_4.부대공_5부대시설공_4. 오존접촉지_구체 (version 2-1)-모" xfId="17689"/>
    <cellStyle name="통_Book2_4.부대공_5부대시설공_4. 오존접촉지_구체 (version 2-1)-모_4.0 구조물공" xfId="17690"/>
    <cellStyle name="통_Book2_4.부대공_5부대시설공_4. 오존접촉지_구체 (version 2-1)-모_4.0 구조물공(갈천)" xfId="17691"/>
    <cellStyle name="통_Book2_4.부대공_5부대시설공_4. 오존접촉지_구체 (version 2-1)-모_q" xfId="17692"/>
    <cellStyle name="통_Book2_4.부대공_5부대시설공_4. 오존접촉지_구체 (version 2-1)-모_구조물공" xfId="17693"/>
    <cellStyle name="통_Book2_4.부대공_5부대시설공_4. 오존접촉지_구체 (version 2-1)-모_밸브실" xfId="17694"/>
    <cellStyle name="통_Book2_4.부대공_5부대시설공_4. 오존접촉지_밸브실" xfId="17695"/>
    <cellStyle name="통_Book2_4.부대공_5부대시설공_4.0 구조물공" xfId="17696"/>
    <cellStyle name="통_Book2_4.부대공_5부대시설공_4.0 구조물공(갈천)" xfId="17697"/>
    <cellStyle name="통_Book2_4.부대공_5부대시설공_4.0_부대공" xfId="17698"/>
    <cellStyle name="통_Book2_4.부대공_5부대시설공_4부대공" xfId="17699"/>
    <cellStyle name="통_Book2_4.부대공_5부대시설공_A2구조물공" xfId="17700"/>
    <cellStyle name="통_Book2_4.부대공_5부대시설공_A-LINE 구조물공" xfId="17701"/>
    <cellStyle name="통_Book2_4.부대공_5부대시설공_BⅠ.토공" xfId="17702"/>
    <cellStyle name="통_Book2_4.부대공_5부대시설공_q" xfId="17703"/>
    <cellStyle name="통_Book2_4.부대공_5부대시설공_계화관로토공" xfId="17704"/>
    <cellStyle name="통_Book2_4.부대공_5부대시설공_관로토공" xfId="17705"/>
    <cellStyle name="통_Book2_4.부대공_5부대시설공_관로토공(생극)-0624" xfId="17706"/>
    <cellStyle name="통_Book2_4.부대공_5부대시설공_구조물공" xfId="17707"/>
    <cellStyle name="통_Book2_4.부대공_5부대시설공_구체 (version 1)" xfId="17708"/>
    <cellStyle name="통_Book2_4.부대공_5부대시설공_구체 (version 1)_4.0 구조물공" xfId="17709"/>
    <cellStyle name="통_Book2_4.부대공_5부대시설공_구체 (version 1)_4.0 구조물공(갈천)" xfId="17710"/>
    <cellStyle name="통_Book2_4.부대공_5부대시설공_구체 (version 1)_q" xfId="17711"/>
    <cellStyle name="통_Book2_4.부대공_5부대시설공_구체 (version 1)_구조물공" xfId="17712"/>
    <cellStyle name="통_Book2_4.부대공_5부대시설공_구체 (version 1)_구체 (version 1)" xfId="17713"/>
    <cellStyle name="통_Book2_4.부대공_5부대시설공_구체 (version 1)_구체 (version 1)_4.0 구조물공" xfId="17714"/>
    <cellStyle name="통_Book2_4.부대공_5부대시설공_구체 (version 1)_구체 (version 1)_4.0 구조물공(갈천)" xfId="17715"/>
    <cellStyle name="통_Book2_4.부대공_5부대시설공_구체 (version 1)_구체 (version 1)_q" xfId="17716"/>
    <cellStyle name="통_Book2_4.부대공_5부대시설공_구체 (version 1)_구체 (version 1)_구조물공" xfId="17717"/>
    <cellStyle name="통_Book2_4.부대공_5부대시설공_구체 (version 1)_구체 (version 1)_구체이형관중량산출3" xfId="17718"/>
    <cellStyle name="통_Book2_4.부대공_5부대시설공_구체 (version 1)_구체 (version 1)_구체이형관중량산출3_4.0 구조물공" xfId="17719"/>
    <cellStyle name="통_Book2_4.부대공_5부대시설공_구체 (version 1)_구체 (version 1)_구체이형관중량산출3_4.0 구조물공(갈천)" xfId="17720"/>
    <cellStyle name="통_Book2_4.부대공_5부대시설공_구체 (version 1)_구체 (version 1)_구체이형관중량산출3_q" xfId="17721"/>
    <cellStyle name="통_Book2_4.부대공_5부대시설공_구체 (version 1)_구체 (version 1)_구체이형관중량산출3_구조물공" xfId="17722"/>
    <cellStyle name="통_Book2_4.부대공_5부대시설공_구체 (version 1)_구체 (version 1)_구체이형관중량산출3_밸브실" xfId="17723"/>
    <cellStyle name="통_Book2_4.부대공_5부대시설공_구체 (version 1)_구체 (version 1)_밸브실" xfId="17724"/>
    <cellStyle name="통_Book2_4.부대공_5부대시설공_구체 (version 1)_구체 (version 2-1)-모" xfId="17725"/>
    <cellStyle name="통_Book2_4.부대공_5부대시설공_구체 (version 1)_구체 (version 2-1)-모_4.0 구조물공" xfId="17726"/>
    <cellStyle name="통_Book2_4.부대공_5부대시설공_구체 (version 1)_구체 (version 2-1)-모_4.0 구조물공(갈천)" xfId="17727"/>
    <cellStyle name="통_Book2_4.부대공_5부대시설공_구체 (version 1)_구체 (version 2-1)-모_q" xfId="17728"/>
    <cellStyle name="통_Book2_4.부대공_5부대시설공_구체 (version 1)_구체 (version 2-1)-모_구조물공" xfId="17729"/>
    <cellStyle name="통_Book2_4.부대공_5부대시설공_구체 (version 1)_구체 (version 2-1)-모_밸브실" xfId="17730"/>
    <cellStyle name="통_Book2_4.부대공_5부대시설공_구체 (version 1)_밸브실" xfId="17731"/>
    <cellStyle name="통_Book2_4.부대공_5부대시설공_구체이형관중량산출3" xfId="17732"/>
    <cellStyle name="통_Book2_4.부대공_5부대시설공_구체이형관중량산출3_4.0 구조물공" xfId="17733"/>
    <cellStyle name="통_Book2_4.부대공_5부대시설공_구체이형관중량산출3_4.0 구조물공(갈천)" xfId="17734"/>
    <cellStyle name="통_Book2_4.부대공_5부대시설공_구체이형관중량산출3_q" xfId="17735"/>
    <cellStyle name="통_Book2_4.부대공_5부대시설공_구체이형관중량산출3_구조물공" xfId="17736"/>
    <cellStyle name="통_Book2_4.부대공_5부대시설공_구체이형관중량산출3_밸브실" xfId="17737"/>
    <cellStyle name="통_Book2_4.부대공_5부대시설공_돌망태수량" xfId="17738"/>
    <cellStyle name="통_Book2_4.부대공_5부대시설공_드레인 관로 토공" xfId="17739"/>
    <cellStyle name="통_Book2_4.부대공_5부대시설공_밸브실" xfId="17740"/>
    <cellStyle name="통_Book2_4.부대공_5부대시설공_연결관토공" xfId="17741"/>
    <cellStyle name="통_Book2_4.부대공_5부대시설공_하수처리시설(황간)" xfId="17742"/>
    <cellStyle name="통_Book2_4.부대공_A2구조물공" xfId="17743"/>
    <cellStyle name="통_Book2_4.부대공_A-LINE 구조물공" xfId="17744"/>
    <cellStyle name="통_Book2_4.부대공_BⅠ.토공" xfId="17745"/>
    <cellStyle name="통_Book2_4.부대공_q" xfId="17746"/>
    <cellStyle name="통_Book2_4.부대공_계화관로토공" xfId="17747"/>
    <cellStyle name="통_Book2_4.부대공_관로토공" xfId="17748"/>
    <cellStyle name="통_Book2_4.부대공_관로토공(생극)-0624" xfId="17749"/>
    <cellStyle name="통_Book2_4.부대공_구조물공" xfId="17750"/>
    <cellStyle name="통_Book2_4.부대공_구체 (version 1)" xfId="17751"/>
    <cellStyle name="통_Book2_4.부대공_구체 (version 1)_4.0 구조물공" xfId="17752"/>
    <cellStyle name="통_Book2_4.부대공_구체 (version 1)_4.0 구조물공(갈천)" xfId="17753"/>
    <cellStyle name="통_Book2_4.부대공_구체 (version 1)_q" xfId="17754"/>
    <cellStyle name="통_Book2_4.부대공_구체 (version 1)_구조물공" xfId="17755"/>
    <cellStyle name="통_Book2_4.부대공_구체 (version 1)_구체 (version 1)" xfId="17756"/>
    <cellStyle name="통_Book2_4.부대공_구체 (version 1)_구체 (version 1)_4.0 구조물공" xfId="17757"/>
    <cellStyle name="통_Book2_4.부대공_구체 (version 1)_구체 (version 1)_4.0 구조물공(갈천)" xfId="17758"/>
    <cellStyle name="통_Book2_4.부대공_구체 (version 1)_구체 (version 1)_q" xfId="17759"/>
    <cellStyle name="통_Book2_4.부대공_구체 (version 1)_구체 (version 1)_구조물공" xfId="17760"/>
    <cellStyle name="통_Book2_4.부대공_구체 (version 1)_구체 (version 1)_구체이형관중량산출3" xfId="17761"/>
    <cellStyle name="통_Book2_4.부대공_구체 (version 1)_구체 (version 1)_구체이형관중량산출3_4.0 구조물공" xfId="17762"/>
    <cellStyle name="통_Book2_4.부대공_구체 (version 1)_구체 (version 1)_구체이형관중량산출3_4.0 구조물공(갈천)" xfId="17763"/>
    <cellStyle name="통_Book2_4.부대공_구체 (version 1)_구체 (version 1)_구체이형관중량산출3_q" xfId="17764"/>
    <cellStyle name="통_Book2_4.부대공_구체 (version 1)_구체 (version 1)_구체이형관중량산출3_구조물공" xfId="17765"/>
    <cellStyle name="통_Book2_4.부대공_구체 (version 1)_구체 (version 1)_구체이형관중량산출3_밸브실" xfId="17766"/>
    <cellStyle name="통_Book2_4.부대공_구체 (version 1)_구체 (version 1)_밸브실" xfId="17767"/>
    <cellStyle name="통_Book2_4.부대공_구체 (version 1)_구체 (version 2-1)-모" xfId="17768"/>
    <cellStyle name="통_Book2_4.부대공_구체 (version 1)_구체 (version 2-1)-모_4.0 구조물공" xfId="17769"/>
    <cellStyle name="통_Book2_4.부대공_구체 (version 1)_구체 (version 2-1)-모_4.0 구조물공(갈천)" xfId="17770"/>
    <cellStyle name="통_Book2_4.부대공_구체 (version 1)_구체 (version 2-1)-모_q" xfId="17771"/>
    <cellStyle name="통_Book2_4.부대공_구체 (version 1)_구체 (version 2-1)-모_구조물공" xfId="17772"/>
    <cellStyle name="통_Book2_4.부대공_구체 (version 1)_구체 (version 2-1)-모_밸브실" xfId="17773"/>
    <cellStyle name="통_Book2_4.부대공_구체 (version 1)_밸브실" xfId="17774"/>
    <cellStyle name="통_Book2_4.부대공_구체이형관중량산출3" xfId="17775"/>
    <cellStyle name="통_Book2_4.부대공_구체이형관중량산출3_4.0 구조물공" xfId="17776"/>
    <cellStyle name="통_Book2_4.부대공_구체이형관중량산출3_4.0 구조물공(갈천)" xfId="17777"/>
    <cellStyle name="통_Book2_4.부대공_구체이형관중량산출3_q" xfId="17778"/>
    <cellStyle name="통_Book2_4.부대공_구체이형관중량산출3_구조물공" xfId="17779"/>
    <cellStyle name="통_Book2_4.부대공_구체이형관중량산출3_밸브실" xfId="17780"/>
    <cellStyle name="통_Book2_4.부대공_돌망태수량" xfId="17781"/>
    <cellStyle name="통_Book2_4.부대공_드레인 관로 토공" xfId="17782"/>
    <cellStyle name="통_Book2_4.부대공_밸브실" xfId="17783"/>
    <cellStyle name="통_Book2_4.부대공_연결관토공" xfId="17784"/>
    <cellStyle name="통_Book2_4.부대공_하수처리시설(황간)" xfId="17785"/>
    <cellStyle name="통_Book2_4배관공" xfId="17786"/>
    <cellStyle name="통_Book2_4배관공_0.주요자재및 총괄집계표" xfId="17787"/>
    <cellStyle name="통_Book2_4배관공_0.주요자재및 총괄집계표5" xfId="17788"/>
    <cellStyle name="통_Book2_4배관공_04-3.B-LINE" xfId="17789"/>
    <cellStyle name="통_Book2_4배관공_04-3.B-LINE_2.0 토공(물치)" xfId="17790"/>
    <cellStyle name="통_Book2_4배관공_04-3.B-LINE_2.0 토공(장산)" xfId="17791"/>
    <cellStyle name="통_Book2_4배관공_04-3.B-LINE_4부대공" xfId="17792"/>
    <cellStyle name="통_Book2_4배관공_04-3.B-LINE_연결관토공" xfId="17793"/>
    <cellStyle name="통_Book2_4배관공_05.구내배관토공" xfId="17794"/>
    <cellStyle name="통_Book2_4배관공_1.관로토공 " xfId="17795"/>
    <cellStyle name="통_Book2_4배관공_1.관로토공  2" xfId="17796"/>
    <cellStyle name="통_Book2_4배관공_1.관로토공 _4.포장공(전체)" xfId="17797"/>
    <cellStyle name="통_Book2_4배관공_1.관로토공 _dt1" xfId="17798"/>
    <cellStyle name="통_Book2_4배관공_1.관로토공 _포장수량산출" xfId="17799"/>
    <cellStyle name="통_Book2_4배관공_1.착수정(0416)" xfId="17800"/>
    <cellStyle name="통_Book2_4배관공_1.착수정(0416)_4.0 구조물공" xfId="17801"/>
    <cellStyle name="통_Book2_4배관공_1.착수정(0416)_4.0 구조물공(갈천)" xfId="17802"/>
    <cellStyle name="통_Book2_4배관공_1.착수정(0416)_q" xfId="17803"/>
    <cellStyle name="통_Book2_4배관공_1.착수정(0416)_구조물공" xfId="17804"/>
    <cellStyle name="통_Book2_4배관공_1.착수정(0416)_밸브실" xfId="17805"/>
    <cellStyle name="통_Book2_4배관공_1.착수정(0419)" xfId="17806"/>
    <cellStyle name="통_Book2_4배관공_1.처리장토공(0705)" xfId="17807"/>
    <cellStyle name="통_Book2_4배관공_1.토공" xfId="17808"/>
    <cellStyle name="통_Book2_4배관공_1.토공(0724)" xfId="17809"/>
    <cellStyle name="통_Book2_4배관공_1.토공(C)" xfId="17810"/>
    <cellStyle name="통_Book2_4배관공_1.토공(D)" xfId="17811"/>
    <cellStyle name="통_Book2_4배관공_2.0 오수구조물공(실옥)" xfId="17812"/>
    <cellStyle name="통_Book2_4배관공_2.0 오수구조물공(실옥)_하수처리시설(황간)" xfId="17813"/>
    <cellStyle name="통_Book2_4배관공_2.0 토공(물치)" xfId="17814"/>
    <cellStyle name="통_Book2_4배관공_2.0 토공(장산)" xfId="17815"/>
    <cellStyle name="통_Book2_4배관공_2.1호원형맨홀토공" xfId="17816"/>
    <cellStyle name="통_Book2_4배관공_2.토공" xfId="17817"/>
    <cellStyle name="통_Book2_4배관공_2.토공_04-3.B-LINE" xfId="17818"/>
    <cellStyle name="통_Book2_4배관공_2.토공_04-3.B-LINE_2.0 토공(물치)" xfId="17819"/>
    <cellStyle name="통_Book2_4배관공_2.토공_04-3.B-LINE_2.0 토공(장산)" xfId="17820"/>
    <cellStyle name="통_Book2_4배관공_2.토공_04-3.B-LINE_4부대공" xfId="17821"/>
    <cellStyle name="통_Book2_4배관공_2.토공_04-3.B-LINE_연결관토공" xfId="17822"/>
    <cellStyle name="통_Book2_4배관공_2.토공_1.토공(C)" xfId="17823"/>
    <cellStyle name="통_Book2_4배관공_2.토공_1.토공(D)" xfId="17824"/>
    <cellStyle name="통_Book2_4배관공_2.토공_2.0 토공(물치)" xfId="17825"/>
    <cellStyle name="통_Book2_4배관공_2.토공_2.0 토공(장산)" xfId="17826"/>
    <cellStyle name="통_Book2_4배관공_2.토공_4.하수공" xfId="17827"/>
    <cellStyle name="통_Book2_4배관공_2.토공_4.하수공_04-3.B-LINE" xfId="17828"/>
    <cellStyle name="통_Book2_4배관공_2.토공_4.하수공_04-3.B-LINE_2.0 토공(물치)" xfId="17829"/>
    <cellStyle name="통_Book2_4배관공_2.토공_4.하수공_04-3.B-LINE_2.0 토공(장산)" xfId="17830"/>
    <cellStyle name="통_Book2_4배관공_2.토공_4.하수공_04-3.B-LINE_4부대공" xfId="17831"/>
    <cellStyle name="통_Book2_4배관공_2.토공_4.하수공_04-3.B-LINE_연결관토공" xfId="17832"/>
    <cellStyle name="통_Book2_4배관공_2.토공_4.하수공_1.토공(C)" xfId="17833"/>
    <cellStyle name="통_Book2_4배관공_2.토공_4.하수공_1.토공(D)" xfId="17834"/>
    <cellStyle name="통_Book2_4배관공_2.토공_4.하수공_2.0 토공(물치)" xfId="17835"/>
    <cellStyle name="통_Book2_4배관공_2.토공_4.하수공_2.0 토공(장산)" xfId="17836"/>
    <cellStyle name="통_Book2_4배관공_2.토공_4.하수공_4부대공" xfId="17837"/>
    <cellStyle name="통_Book2_4배관공_2.토공_4.하수공_연결관토공" xfId="17838"/>
    <cellStyle name="통_Book2_4배관공_2.토공_4부대공" xfId="17839"/>
    <cellStyle name="통_Book2_4배관공_2.토공_연결관토공" xfId="17840"/>
    <cellStyle name="통_Book2_4배관공_3.구내배관공" xfId="17841"/>
    <cellStyle name="통_Book2_4배관공_3.포장공" xfId="17842"/>
    <cellStyle name="통_Book2_4배관공_3.포장공_04-3.B-LINE" xfId="17843"/>
    <cellStyle name="통_Book2_4배관공_3.포장공_04-3.B-LINE_2.0 토공(물치)" xfId="17844"/>
    <cellStyle name="통_Book2_4배관공_3.포장공_04-3.B-LINE_2.0 토공(장산)" xfId="17845"/>
    <cellStyle name="통_Book2_4배관공_3.포장공_04-3.B-LINE_4부대공" xfId="17846"/>
    <cellStyle name="통_Book2_4배관공_3.포장공_04-3.B-LINE_연결관토공" xfId="17847"/>
    <cellStyle name="통_Book2_4배관공_3.포장공_1.토공(C)" xfId="17848"/>
    <cellStyle name="통_Book2_4배관공_3.포장공_1.토공(D)" xfId="17849"/>
    <cellStyle name="통_Book2_4배관공_3.포장공_2.0 토공(물치)" xfId="17850"/>
    <cellStyle name="통_Book2_4배관공_3.포장공_2.0 토공(장산)" xfId="17851"/>
    <cellStyle name="통_Book2_4배관공_3.포장공_4.하수공" xfId="17852"/>
    <cellStyle name="통_Book2_4배관공_3.포장공_4.하수공_04-3.B-LINE" xfId="17853"/>
    <cellStyle name="통_Book2_4배관공_3.포장공_4.하수공_04-3.B-LINE_2.0 토공(물치)" xfId="17854"/>
    <cellStyle name="통_Book2_4배관공_3.포장공_4.하수공_04-3.B-LINE_2.0 토공(장산)" xfId="17855"/>
    <cellStyle name="통_Book2_4배관공_3.포장공_4.하수공_04-3.B-LINE_4부대공" xfId="17856"/>
    <cellStyle name="통_Book2_4배관공_3.포장공_4.하수공_04-3.B-LINE_연결관토공" xfId="17857"/>
    <cellStyle name="통_Book2_4배관공_3.포장공_4.하수공_1.토공(C)" xfId="17858"/>
    <cellStyle name="통_Book2_4배관공_3.포장공_4.하수공_1.토공(D)" xfId="17859"/>
    <cellStyle name="통_Book2_4배관공_3.포장공_4.하수공_2.0 토공(물치)" xfId="17860"/>
    <cellStyle name="통_Book2_4배관공_3.포장공_4.하수공_2.0 토공(장산)" xfId="17861"/>
    <cellStyle name="통_Book2_4배관공_3.포장공_4.하수공_4부대공" xfId="17862"/>
    <cellStyle name="통_Book2_4배관공_3.포장공_4.하수공_연결관토공" xfId="17863"/>
    <cellStyle name="통_Book2_4배관공_3.포장공_4부대공" xfId="17864"/>
    <cellStyle name="통_Book2_4배관공_3.포장공_연결관토공" xfId="17865"/>
    <cellStyle name="통_Book2_4배관공_4. 오존접촉지" xfId="17866"/>
    <cellStyle name="통_Book2_4배관공_4. 오존접촉지_4.0 구조물공" xfId="17867"/>
    <cellStyle name="통_Book2_4배관공_4. 오존접촉지_4.0 구조물공(갈천)" xfId="17868"/>
    <cellStyle name="통_Book2_4배관공_4. 오존접촉지_q" xfId="17869"/>
    <cellStyle name="통_Book2_4배관공_4. 오존접촉지_구조물공" xfId="17870"/>
    <cellStyle name="통_Book2_4배관공_4. 오존접촉지_구체 (version 2-1)-모" xfId="17871"/>
    <cellStyle name="통_Book2_4배관공_4. 오존접촉지_구체 (version 2-1)-모_4.0 구조물공" xfId="17872"/>
    <cellStyle name="통_Book2_4배관공_4. 오존접촉지_구체 (version 2-1)-모_4.0 구조물공(갈천)" xfId="17873"/>
    <cellStyle name="통_Book2_4배관공_4. 오존접촉지_구체 (version 2-1)-모_q" xfId="17874"/>
    <cellStyle name="통_Book2_4배관공_4. 오존접촉지_구체 (version 2-1)-모_구조물공" xfId="17875"/>
    <cellStyle name="통_Book2_4배관공_4. 오존접촉지_구체 (version 2-1)-모_밸브실" xfId="17876"/>
    <cellStyle name="통_Book2_4배관공_4. 오존접촉지_밸브실" xfId="17877"/>
    <cellStyle name="통_Book2_4배관공_4.0 구조물공" xfId="17878"/>
    <cellStyle name="통_Book2_4배관공_4.0 구조물공(갈천)" xfId="17879"/>
    <cellStyle name="통_Book2_4배관공_4.0_부대공" xfId="17880"/>
    <cellStyle name="통_Book2_4배관공_4부대공" xfId="17881"/>
    <cellStyle name="통_Book2_4배관공_A2구조물공" xfId="17882"/>
    <cellStyle name="통_Book2_4배관공_A-LINE 구조물공" xfId="17883"/>
    <cellStyle name="통_Book2_4배관공_BⅠ.토공" xfId="17884"/>
    <cellStyle name="통_Book2_4배관공_q" xfId="17885"/>
    <cellStyle name="통_Book2_4배관공_계화관로토공" xfId="17886"/>
    <cellStyle name="통_Book2_4배관공_관로토공" xfId="17887"/>
    <cellStyle name="통_Book2_4배관공_관로토공(생극)-0624" xfId="17888"/>
    <cellStyle name="통_Book2_4배관공_구조물공" xfId="17889"/>
    <cellStyle name="통_Book2_4배관공_구체 (version 1)" xfId="17890"/>
    <cellStyle name="통_Book2_4배관공_구체 (version 1)_4.0 구조물공" xfId="17891"/>
    <cellStyle name="통_Book2_4배관공_구체 (version 1)_4.0 구조물공(갈천)" xfId="17892"/>
    <cellStyle name="통_Book2_4배관공_구체 (version 1)_q" xfId="17893"/>
    <cellStyle name="통_Book2_4배관공_구체 (version 1)_구조물공" xfId="17894"/>
    <cellStyle name="통_Book2_4배관공_구체 (version 1)_구체 (version 1)" xfId="17895"/>
    <cellStyle name="통_Book2_4배관공_구체 (version 1)_구체 (version 1)_4.0 구조물공" xfId="17896"/>
    <cellStyle name="통_Book2_4배관공_구체 (version 1)_구체 (version 1)_4.0 구조물공(갈천)" xfId="17897"/>
    <cellStyle name="통_Book2_4배관공_구체 (version 1)_구체 (version 1)_q" xfId="17898"/>
    <cellStyle name="통_Book2_4배관공_구체 (version 1)_구체 (version 1)_구조물공" xfId="17899"/>
    <cellStyle name="통_Book2_4배관공_구체 (version 1)_구체 (version 1)_구체이형관중량산출3" xfId="17900"/>
    <cellStyle name="통_Book2_4배관공_구체 (version 1)_구체 (version 1)_구체이형관중량산출3_4.0 구조물공" xfId="17901"/>
    <cellStyle name="통_Book2_4배관공_구체 (version 1)_구체 (version 1)_구체이형관중량산출3_4.0 구조물공(갈천)" xfId="17902"/>
    <cellStyle name="통_Book2_4배관공_구체 (version 1)_구체 (version 1)_구체이형관중량산출3_q" xfId="17903"/>
    <cellStyle name="통_Book2_4배관공_구체 (version 1)_구체 (version 1)_구체이형관중량산출3_구조물공" xfId="17904"/>
    <cellStyle name="통_Book2_4배관공_구체 (version 1)_구체 (version 1)_구체이형관중량산출3_밸브실" xfId="17905"/>
    <cellStyle name="통_Book2_4배관공_구체 (version 1)_구체 (version 1)_밸브실" xfId="17906"/>
    <cellStyle name="통_Book2_4배관공_구체 (version 1)_구체 (version 2-1)-모" xfId="17907"/>
    <cellStyle name="통_Book2_4배관공_구체 (version 1)_구체 (version 2-1)-모_4.0 구조물공" xfId="17908"/>
    <cellStyle name="통_Book2_4배관공_구체 (version 1)_구체 (version 2-1)-모_4.0 구조물공(갈천)" xfId="17909"/>
    <cellStyle name="통_Book2_4배관공_구체 (version 1)_구체 (version 2-1)-모_q" xfId="17910"/>
    <cellStyle name="통_Book2_4배관공_구체 (version 1)_구체 (version 2-1)-모_구조물공" xfId="17911"/>
    <cellStyle name="통_Book2_4배관공_구체 (version 1)_구체 (version 2-1)-모_밸브실" xfId="17912"/>
    <cellStyle name="통_Book2_4배관공_구체 (version 1)_밸브실" xfId="17913"/>
    <cellStyle name="통_Book2_4배관공_구체이형관중량산출3" xfId="17914"/>
    <cellStyle name="통_Book2_4배관공_구체이형관중량산출3_4.0 구조물공" xfId="17915"/>
    <cellStyle name="통_Book2_4배관공_구체이형관중량산출3_4.0 구조물공(갈천)" xfId="17916"/>
    <cellStyle name="통_Book2_4배관공_구체이형관중량산출3_q" xfId="17917"/>
    <cellStyle name="통_Book2_4배관공_구체이형관중량산출3_구조물공" xfId="17918"/>
    <cellStyle name="통_Book2_4배관공_구체이형관중량산출3_밸브실" xfId="17919"/>
    <cellStyle name="통_Book2_4배관공_돌망태수량" xfId="17920"/>
    <cellStyle name="통_Book2_4배관공_드레인 관로 토공" xfId="17921"/>
    <cellStyle name="통_Book2_4배관공_밸브실" xfId="17922"/>
    <cellStyle name="통_Book2_4배관공_연결관토공" xfId="17923"/>
    <cellStyle name="통_Book2_4배관공_하수처리시설(황간)" xfId="17924"/>
    <cellStyle name="통_Book2_4부대공" xfId="17925"/>
    <cellStyle name="통_Book2_5부대시설공" xfId="17926"/>
    <cellStyle name="통_Book2_5부대시설공_0.주요자재및 총괄집계표" xfId="17927"/>
    <cellStyle name="통_Book2_5부대시설공_0.주요자재및 총괄집계표5" xfId="17928"/>
    <cellStyle name="통_Book2_5부대시설공_04-3.B-LINE" xfId="17929"/>
    <cellStyle name="통_Book2_5부대시설공_04-3.B-LINE_2.0 토공(물치)" xfId="17930"/>
    <cellStyle name="통_Book2_5부대시설공_04-3.B-LINE_2.0 토공(장산)" xfId="17931"/>
    <cellStyle name="통_Book2_5부대시설공_04-3.B-LINE_4부대공" xfId="17932"/>
    <cellStyle name="통_Book2_5부대시설공_04-3.B-LINE_연결관토공" xfId="17933"/>
    <cellStyle name="통_Book2_5부대시설공_05.구내배관토공" xfId="17934"/>
    <cellStyle name="통_Book2_5부대시설공_1.관로토공 " xfId="17935"/>
    <cellStyle name="통_Book2_5부대시설공_1.관로토공  2" xfId="17936"/>
    <cellStyle name="통_Book2_5부대시설공_1.관로토공 _4.포장공(전체)" xfId="17937"/>
    <cellStyle name="통_Book2_5부대시설공_1.관로토공 _dt1" xfId="17938"/>
    <cellStyle name="통_Book2_5부대시설공_1.관로토공 _포장수량산출" xfId="17939"/>
    <cellStyle name="통_Book2_5부대시설공_1.착수정(0416)" xfId="17940"/>
    <cellStyle name="통_Book2_5부대시설공_1.착수정(0416)_4.0 구조물공" xfId="17941"/>
    <cellStyle name="통_Book2_5부대시설공_1.착수정(0416)_4.0 구조물공(갈천)" xfId="17942"/>
    <cellStyle name="통_Book2_5부대시설공_1.착수정(0416)_q" xfId="17943"/>
    <cellStyle name="통_Book2_5부대시설공_1.착수정(0416)_구조물공" xfId="17944"/>
    <cellStyle name="통_Book2_5부대시설공_1.착수정(0416)_밸브실" xfId="17945"/>
    <cellStyle name="통_Book2_5부대시설공_1.착수정(0419)" xfId="17946"/>
    <cellStyle name="통_Book2_5부대시설공_1.처리장토공(0705)" xfId="17947"/>
    <cellStyle name="통_Book2_5부대시설공_1.토공" xfId="17948"/>
    <cellStyle name="통_Book2_5부대시설공_1.토공(0724)" xfId="17949"/>
    <cellStyle name="통_Book2_5부대시설공_1.토공(C)" xfId="17950"/>
    <cellStyle name="통_Book2_5부대시설공_1.토공(D)" xfId="17951"/>
    <cellStyle name="통_Book2_5부대시설공_2.0 오수구조물공(실옥)" xfId="17952"/>
    <cellStyle name="통_Book2_5부대시설공_2.0 오수구조물공(실옥)_하수처리시설(황간)" xfId="17953"/>
    <cellStyle name="통_Book2_5부대시설공_2.0 토공(물치)" xfId="17954"/>
    <cellStyle name="통_Book2_5부대시설공_2.0 토공(장산)" xfId="17955"/>
    <cellStyle name="통_Book2_5부대시설공_2.1호원형맨홀토공" xfId="17956"/>
    <cellStyle name="통_Book2_5부대시설공_2.토공" xfId="17957"/>
    <cellStyle name="통_Book2_5부대시설공_2.토공_04-3.B-LINE" xfId="17958"/>
    <cellStyle name="통_Book2_5부대시설공_2.토공_04-3.B-LINE_2.0 토공(물치)" xfId="17959"/>
    <cellStyle name="통_Book2_5부대시설공_2.토공_04-3.B-LINE_2.0 토공(장산)" xfId="17960"/>
    <cellStyle name="통_Book2_5부대시설공_2.토공_04-3.B-LINE_4부대공" xfId="17961"/>
    <cellStyle name="통_Book2_5부대시설공_2.토공_04-3.B-LINE_연결관토공" xfId="17962"/>
    <cellStyle name="통_Book2_5부대시설공_2.토공_1.토공(C)" xfId="17963"/>
    <cellStyle name="통_Book2_5부대시설공_2.토공_1.토공(D)" xfId="17964"/>
    <cellStyle name="통_Book2_5부대시설공_2.토공_2.0 토공(물치)" xfId="17965"/>
    <cellStyle name="통_Book2_5부대시설공_2.토공_2.0 토공(장산)" xfId="17966"/>
    <cellStyle name="통_Book2_5부대시설공_2.토공_4.하수공" xfId="17967"/>
    <cellStyle name="통_Book2_5부대시설공_2.토공_4.하수공_04-3.B-LINE" xfId="17968"/>
    <cellStyle name="통_Book2_5부대시설공_2.토공_4.하수공_04-3.B-LINE_2.0 토공(물치)" xfId="17969"/>
    <cellStyle name="통_Book2_5부대시설공_2.토공_4.하수공_04-3.B-LINE_2.0 토공(장산)" xfId="17970"/>
    <cellStyle name="통_Book2_5부대시설공_2.토공_4.하수공_04-3.B-LINE_4부대공" xfId="17971"/>
    <cellStyle name="통_Book2_5부대시설공_2.토공_4.하수공_04-3.B-LINE_연결관토공" xfId="17972"/>
    <cellStyle name="통_Book2_5부대시설공_2.토공_4.하수공_1.토공(C)" xfId="17973"/>
    <cellStyle name="통_Book2_5부대시설공_2.토공_4.하수공_1.토공(D)" xfId="17974"/>
    <cellStyle name="통_Book2_5부대시설공_2.토공_4.하수공_2.0 토공(물치)" xfId="17975"/>
    <cellStyle name="통_Book2_5부대시설공_2.토공_4.하수공_2.0 토공(장산)" xfId="17976"/>
    <cellStyle name="통_Book2_5부대시설공_2.토공_4.하수공_4부대공" xfId="17977"/>
    <cellStyle name="통_Book2_5부대시설공_2.토공_4.하수공_연결관토공" xfId="17978"/>
    <cellStyle name="통_Book2_5부대시설공_2.토공_4부대공" xfId="17979"/>
    <cellStyle name="통_Book2_5부대시설공_2.토공_연결관토공" xfId="17980"/>
    <cellStyle name="통_Book2_5부대시설공_3.구내배관공" xfId="17981"/>
    <cellStyle name="통_Book2_5부대시설공_3.포장공" xfId="17982"/>
    <cellStyle name="통_Book2_5부대시설공_3.포장공_04-3.B-LINE" xfId="17983"/>
    <cellStyle name="통_Book2_5부대시설공_3.포장공_04-3.B-LINE_2.0 토공(물치)" xfId="17984"/>
    <cellStyle name="통_Book2_5부대시설공_3.포장공_04-3.B-LINE_2.0 토공(장산)" xfId="17985"/>
    <cellStyle name="통_Book2_5부대시설공_3.포장공_04-3.B-LINE_4부대공" xfId="17986"/>
    <cellStyle name="통_Book2_5부대시설공_3.포장공_04-3.B-LINE_연결관토공" xfId="17987"/>
    <cellStyle name="통_Book2_5부대시설공_3.포장공_1.토공(C)" xfId="17988"/>
    <cellStyle name="통_Book2_5부대시설공_3.포장공_1.토공(D)" xfId="17989"/>
    <cellStyle name="통_Book2_5부대시설공_3.포장공_2.0 토공(물치)" xfId="17990"/>
    <cellStyle name="통_Book2_5부대시설공_3.포장공_2.0 토공(장산)" xfId="17991"/>
    <cellStyle name="통_Book2_5부대시설공_3.포장공_4.하수공" xfId="17992"/>
    <cellStyle name="통_Book2_5부대시설공_3.포장공_4.하수공_04-3.B-LINE" xfId="17993"/>
    <cellStyle name="통_Book2_5부대시설공_3.포장공_4.하수공_04-3.B-LINE_2.0 토공(물치)" xfId="17994"/>
    <cellStyle name="통_Book2_5부대시설공_3.포장공_4.하수공_04-3.B-LINE_2.0 토공(장산)" xfId="17995"/>
    <cellStyle name="통_Book2_5부대시설공_3.포장공_4.하수공_04-3.B-LINE_4부대공" xfId="17996"/>
    <cellStyle name="통_Book2_5부대시설공_3.포장공_4.하수공_04-3.B-LINE_연결관토공" xfId="17997"/>
    <cellStyle name="통_Book2_5부대시설공_3.포장공_4.하수공_1.토공(C)" xfId="17998"/>
    <cellStyle name="통_Book2_5부대시설공_3.포장공_4.하수공_1.토공(D)" xfId="17999"/>
    <cellStyle name="통_Book2_5부대시설공_3.포장공_4.하수공_2.0 토공(물치)" xfId="18000"/>
    <cellStyle name="통_Book2_5부대시설공_3.포장공_4.하수공_2.0 토공(장산)" xfId="18001"/>
    <cellStyle name="통_Book2_5부대시설공_3.포장공_4.하수공_4부대공" xfId="18002"/>
    <cellStyle name="통_Book2_5부대시설공_3.포장공_4.하수공_연결관토공" xfId="18003"/>
    <cellStyle name="통_Book2_5부대시설공_3.포장공_4부대공" xfId="18004"/>
    <cellStyle name="통_Book2_5부대시설공_3.포장공_연결관토공" xfId="18005"/>
    <cellStyle name="통_Book2_5부대시설공_4. 오존접촉지" xfId="18006"/>
    <cellStyle name="통_Book2_5부대시설공_4. 오존접촉지_4.0 구조물공" xfId="18007"/>
    <cellStyle name="통_Book2_5부대시설공_4. 오존접촉지_4.0 구조물공(갈천)" xfId="18008"/>
    <cellStyle name="통_Book2_5부대시설공_4. 오존접촉지_q" xfId="18009"/>
    <cellStyle name="통_Book2_5부대시설공_4. 오존접촉지_구조물공" xfId="18010"/>
    <cellStyle name="통_Book2_5부대시설공_4. 오존접촉지_구체 (version 2-1)-모" xfId="18011"/>
    <cellStyle name="통_Book2_5부대시설공_4. 오존접촉지_구체 (version 2-1)-모_4.0 구조물공" xfId="18012"/>
    <cellStyle name="통_Book2_5부대시설공_4. 오존접촉지_구체 (version 2-1)-모_4.0 구조물공(갈천)" xfId="18013"/>
    <cellStyle name="통_Book2_5부대시설공_4. 오존접촉지_구체 (version 2-1)-모_q" xfId="18014"/>
    <cellStyle name="통_Book2_5부대시설공_4. 오존접촉지_구체 (version 2-1)-모_구조물공" xfId="18015"/>
    <cellStyle name="통_Book2_5부대시설공_4. 오존접촉지_구체 (version 2-1)-모_밸브실" xfId="18016"/>
    <cellStyle name="통_Book2_5부대시설공_4. 오존접촉지_밸브실" xfId="18017"/>
    <cellStyle name="통_Book2_5부대시설공_4.0 구조물공" xfId="18018"/>
    <cellStyle name="통_Book2_5부대시설공_4.0 구조물공(갈천)" xfId="18019"/>
    <cellStyle name="통_Book2_5부대시설공_4.0_부대공" xfId="18020"/>
    <cellStyle name="통_Book2_5부대시설공_4부대공" xfId="18021"/>
    <cellStyle name="통_Book2_5부대시설공_A2구조물공" xfId="18022"/>
    <cellStyle name="통_Book2_5부대시설공_A-LINE 구조물공" xfId="18023"/>
    <cellStyle name="통_Book2_5부대시설공_BⅠ.토공" xfId="18024"/>
    <cellStyle name="통_Book2_5부대시설공_q" xfId="18025"/>
    <cellStyle name="통_Book2_5부대시설공_계화관로토공" xfId="18026"/>
    <cellStyle name="통_Book2_5부대시설공_관로토공" xfId="18027"/>
    <cellStyle name="통_Book2_5부대시설공_관로토공(생극)-0624" xfId="18028"/>
    <cellStyle name="통_Book2_5부대시설공_구조물공" xfId="18029"/>
    <cellStyle name="통_Book2_5부대시설공_구체 (version 1)" xfId="18030"/>
    <cellStyle name="통_Book2_5부대시설공_구체 (version 1)_4.0 구조물공" xfId="18031"/>
    <cellStyle name="통_Book2_5부대시설공_구체 (version 1)_4.0 구조물공(갈천)" xfId="18032"/>
    <cellStyle name="통_Book2_5부대시설공_구체 (version 1)_q" xfId="18033"/>
    <cellStyle name="통_Book2_5부대시설공_구체 (version 1)_구조물공" xfId="18034"/>
    <cellStyle name="통_Book2_5부대시설공_구체 (version 1)_구체 (version 1)" xfId="18035"/>
    <cellStyle name="통_Book2_5부대시설공_구체 (version 1)_구체 (version 1)_4.0 구조물공" xfId="18036"/>
    <cellStyle name="통_Book2_5부대시설공_구체 (version 1)_구체 (version 1)_4.0 구조물공(갈천)" xfId="18037"/>
    <cellStyle name="통_Book2_5부대시설공_구체 (version 1)_구체 (version 1)_q" xfId="18038"/>
    <cellStyle name="통_Book2_5부대시설공_구체 (version 1)_구체 (version 1)_구조물공" xfId="18039"/>
    <cellStyle name="통_Book2_5부대시설공_구체 (version 1)_구체 (version 1)_구체이형관중량산출3" xfId="18040"/>
    <cellStyle name="통_Book2_5부대시설공_구체 (version 1)_구체 (version 1)_구체이형관중량산출3_4.0 구조물공" xfId="18041"/>
    <cellStyle name="통_Book2_5부대시설공_구체 (version 1)_구체 (version 1)_구체이형관중량산출3_4.0 구조물공(갈천)" xfId="18042"/>
    <cellStyle name="통_Book2_5부대시설공_구체 (version 1)_구체 (version 1)_구체이형관중량산출3_q" xfId="18043"/>
    <cellStyle name="통_Book2_5부대시설공_구체 (version 1)_구체 (version 1)_구체이형관중량산출3_구조물공" xfId="18044"/>
    <cellStyle name="통_Book2_5부대시설공_구체 (version 1)_구체 (version 1)_구체이형관중량산출3_밸브실" xfId="18045"/>
    <cellStyle name="통_Book2_5부대시설공_구체 (version 1)_구체 (version 1)_밸브실" xfId="18046"/>
    <cellStyle name="통_Book2_5부대시설공_구체 (version 1)_구체 (version 2-1)-모" xfId="18047"/>
    <cellStyle name="통_Book2_5부대시설공_구체 (version 1)_구체 (version 2-1)-모_4.0 구조물공" xfId="18048"/>
    <cellStyle name="통_Book2_5부대시설공_구체 (version 1)_구체 (version 2-1)-모_4.0 구조물공(갈천)" xfId="18049"/>
    <cellStyle name="통_Book2_5부대시설공_구체 (version 1)_구체 (version 2-1)-모_q" xfId="18050"/>
    <cellStyle name="통_Book2_5부대시설공_구체 (version 1)_구체 (version 2-1)-모_구조물공" xfId="18051"/>
    <cellStyle name="통_Book2_5부대시설공_구체 (version 1)_구체 (version 2-1)-모_밸브실" xfId="18052"/>
    <cellStyle name="통_Book2_5부대시설공_구체 (version 1)_밸브실" xfId="18053"/>
    <cellStyle name="통_Book2_5부대시설공_구체이형관중량산출3" xfId="18054"/>
    <cellStyle name="통_Book2_5부대시설공_구체이형관중량산출3_4.0 구조물공" xfId="18055"/>
    <cellStyle name="통_Book2_5부대시설공_구체이형관중량산출3_4.0 구조물공(갈천)" xfId="18056"/>
    <cellStyle name="통_Book2_5부대시설공_구체이형관중량산출3_q" xfId="18057"/>
    <cellStyle name="통_Book2_5부대시설공_구체이형관중량산출3_구조물공" xfId="18058"/>
    <cellStyle name="통_Book2_5부대시설공_구체이형관중량산출3_밸브실" xfId="18059"/>
    <cellStyle name="통_Book2_5부대시설공_돌망태수량" xfId="18060"/>
    <cellStyle name="통_Book2_5부대시설공_드레인 관로 토공" xfId="18061"/>
    <cellStyle name="통_Book2_5부대시설공_밸브실" xfId="18062"/>
    <cellStyle name="통_Book2_5부대시설공_연결관토공" xfId="18063"/>
    <cellStyle name="통_Book2_5부대시설공_하수처리시설(황간)" xfId="18064"/>
    <cellStyle name="통_Book2_A2구조물공" xfId="18065"/>
    <cellStyle name="통_Book2_A-LINE 구조물공" xfId="18066"/>
    <cellStyle name="통_Book2_B2.배수공" xfId="18067"/>
    <cellStyle name="통_Book2_B2.배수공_1.토공(C)" xfId="18068"/>
    <cellStyle name="통_Book2_B2.배수공_1.토공(D)" xfId="18069"/>
    <cellStyle name="통_Book2_BⅠ.토공" xfId="18070"/>
    <cellStyle name="통_Book2_q" xfId="18071"/>
    <cellStyle name="통_Book2_계화관로토공" xfId="18072"/>
    <cellStyle name="통_Book2_관로토공" xfId="18073"/>
    <cellStyle name="통_Book2_관로토공(생극)-0624" xfId="18074"/>
    <cellStyle name="통_Book2_구조물공" xfId="18075"/>
    <cellStyle name="통_Book2_구체 (version 1)" xfId="18076"/>
    <cellStyle name="통_Book2_구체 (version 1)_4.0 구조물공" xfId="18077"/>
    <cellStyle name="통_Book2_구체 (version 1)_4.0 구조물공(갈천)" xfId="18078"/>
    <cellStyle name="통_Book2_구체 (version 1)_q" xfId="18079"/>
    <cellStyle name="통_Book2_구체 (version 1)_구조물공" xfId="18080"/>
    <cellStyle name="통_Book2_구체 (version 1)_구체 (version 1)" xfId="18081"/>
    <cellStyle name="통_Book2_구체 (version 1)_구체 (version 1)_4.0 구조물공" xfId="18082"/>
    <cellStyle name="통_Book2_구체 (version 1)_구체 (version 1)_4.0 구조물공(갈천)" xfId="18083"/>
    <cellStyle name="통_Book2_구체 (version 1)_구체 (version 1)_q" xfId="18084"/>
    <cellStyle name="통_Book2_구체 (version 1)_구체 (version 1)_구조물공" xfId="18085"/>
    <cellStyle name="통_Book2_구체 (version 1)_구체 (version 1)_구체이형관중량산출3" xfId="18086"/>
    <cellStyle name="통_Book2_구체 (version 1)_구체 (version 1)_구체이형관중량산출3_4.0 구조물공" xfId="18087"/>
    <cellStyle name="통_Book2_구체 (version 1)_구체 (version 1)_구체이형관중량산출3_4.0 구조물공(갈천)" xfId="18088"/>
    <cellStyle name="통_Book2_구체 (version 1)_구체 (version 1)_구체이형관중량산출3_q" xfId="18089"/>
    <cellStyle name="통_Book2_구체 (version 1)_구체 (version 1)_구체이형관중량산출3_구조물공" xfId="18090"/>
    <cellStyle name="통_Book2_구체 (version 1)_구체 (version 1)_구체이형관중량산출3_밸브실" xfId="18091"/>
    <cellStyle name="통_Book2_구체 (version 1)_구체 (version 1)_밸브실" xfId="18092"/>
    <cellStyle name="통_Book2_구체 (version 1)_구체 (version 2-1)-모" xfId="18093"/>
    <cellStyle name="통_Book2_구체 (version 1)_구체 (version 2-1)-모_4.0 구조물공" xfId="18094"/>
    <cellStyle name="통_Book2_구체 (version 1)_구체 (version 2-1)-모_4.0 구조물공(갈천)" xfId="18095"/>
    <cellStyle name="통_Book2_구체 (version 1)_구체 (version 2-1)-모_q" xfId="18096"/>
    <cellStyle name="통_Book2_구체 (version 1)_구체 (version 2-1)-모_구조물공" xfId="18097"/>
    <cellStyle name="통_Book2_구체 (version 1)_구체 (version 2-1)-모_밸브실" xfId="18098"/>
    <cellStyle name="통_Book2_구체 (version 1)_밸브실" xfId="18099"/>
    <cellStyle name="통_Book2_구체이형관중량산출3" xfId="18100"/>
    <cellStyle name="통_Book2_구체이형관중량산출3_4.0 구조물공" xfId="18101"/>
    <cellStyle name="통_Book2_구체이형관중량산출3_4.0 구조물공(갈천)" xfId="18102"/>
    <cellStyle name="통_Book2_구체이형관중량산출3_q" xfId="18103"/>
    <cellStyle name="통_Book2_구체이형관중량산출3_구조물공" xfId="18104"/>
    <cellStyle name="통_Book2_구체이형관중량산출3_밸브실" xfId="18105"/>
    <cellStyle name="통_Book2_돌망태수량" xfId="18106"/>
    <cellStyle name="통_Book2_드레인 관로 토공" xfId="18107"/>
    <cellStyle name="통_Book2_밸브실" xfId="18108"/>
    <cellStyle name="통_Book2_연결관토공" xfId="18109"/>
    <cellStyle name="통_Book2_하수처리시설(황간)" xfId="18110"/>
    <cellStyle name="통_q" xfId="18111"/>
    <cellStyle name="통_계화관로토공" xfId="18112"/>
    <cellStyle name="통_곡관보호공" xfId="18113"/>
    <cellStyle name="통_관로토공" xfId="18114"/>
    <cellStyle name="통_관로토공(생극)-0624" xfId="18115"/>
    <cellStyle name="통_구조물공" xfId="18116"/>
    <cellStyle name="통_구청내역서(물량정산)" xfId="18117"/>
    <cellStyle name="통_구체 (version 1)" xfId="18118"/>
    <cellStyle name="통_구체 (version 1)_4.0 구조물공" xfId="18119"/>
    <cellStyle name="통_구체 (version 1)_4.0 구조물공(갈천)" xfId="18120"/>
    <cellStyle name="통_구체 (version 1)_q" xfId="18121"/>
    <cellStyle name="통_구체 (version 1)_구조물공" xfId="18122"/>
    <cellStyle name="통_구체 (version 1)_구체 (version 1)" xfId="18123"/>
    <cellStyle name="통_구체 (version 1)_구체 (version 1)_4.0 구조물공" xfId="18124"/>
    <cellStyle name="통_구체 (version 1)_구체 (version 1)_4.0 구조물공(갈천)" xfId="18125"/>
    <cellStyle name="통_구체 (version 1)_구체 (version 1)_q" xfId="18126"/>
    <cellStyle name="통_구체 (version 1)_구체 (version 1)_구조물공" xfId="18127"/>
    <cellStyle name="통_구체 (version 1)_구체 (version 1)_구체이형관중량산출3" xfId="18128"/>
    <cellStyle name="통_구체 (version 1)_구체 (version 1)_구체이형관중량산출3_4.0 구조물공" xfId="18129"/>
    <cellStyle name="통_구체 (version 1)_구체 (version 1)_구체이형관중량산출3_4.0 구조물공(갈천)" xfId="18130"/>
    <cellStyle name="통_구체 (version 1)_구체 (version 1)_구체이형관중량산출3_q" xfId="18131"/>
    <cellStyle name="통_구체 (version 1)_구체 (version 1)_구체이형관중량산출3_구조물공" xfId="18132"/>
    <cellStyle name="통_구체 (version 1)_구체 (version 1)_구체이형관중량산출3_밸브실" xfId="18133"/>
    <cellStyle name="통_구체 (version 1)_구체 (version 1)_밸브실" xfId="18134"/>
    <cellStyle name="통_구체 (version 1)_구체 (version 2-1)-모" xfId="18135"/>
    <cellStyle name="통_구체 (version 1)_구체 (version 2-1)-모_4.0 구조물공" xfId="18136"/>
    <cellStyle name="통_구체 (version 1)_구체 (version 2-1)-모_4.0 구조물공(갈천)" xfId="18137"/>
    <cellStyle name="통_구체 (version 1)_구체 (version 2-1)-모_q" xfId="18138"/>
    <cellStyle name="통_구체 (version 1)_구체 (version 2-1)-모_구조물공" xfId="18139"/>
    <cellStyle name="통_구체 (version 1)_구체 (version 2-1)-모_밸브실" xfId="18140"/>
    <cellStyle name="통_구체 (version 1)_밸브실" xfId="18141"/>
    <cellStyle name="통_구체이형관중량산출3" xfId="18142"/>
    <cellStyle name="통_구체이형관중량산출3_4.0 구조물공" xfId="18143"/>
    <cellStyle name="통_구체이형관중량산출3_4.0 구조물공(갈천)" xfId="18144"/>
    <cellStyle name="통_구체이형관중량산출3_q" xfId="18145"/>
    <cellStyle name="통_구체이형관중량산출3_구조물공" xfId="18146"/>
    <cellStyle name="통_구체이형관중량산출3_밸브실" xfId="18147"/>
    <cellStyle name="통_깨기" xfId="18148"/>
    <cellStyle name="통_깨기_1. 토공" xfId="47872"/>
    <cellStyle name="통_깨기_신광R~숭의R(폐기물)" xfId="18149"/>
    <cellStyle name="통_깨기_신광R~숭의R(폐기물)_1. 토공" xfId="47873"/>
    <cellStyle name="통_돌망태수량" xfId="18150"/>
    <cellStyle name="통_드레인 관로 토공" xfId="18151"/>
    <cellStyle name="통_배수공" xfId="18152"/>
    <cellStyle name="통_배수공_1. 토공" xfId="47874"/>
    <cellStyle name="통_밸브실" xfId="18153"/>
    <cellStyle name="통_부대공" xfId="18154"/>
    <cellStyle name="통_부대공(KA-1-1)" xfId="18155"/>
    <cellStyle name="통_부대공사" xfId="18156"/>
    <cellStyle name="통_부대공사단위수량" xfId="18157"/>
    <cellStyle name="통_상수도수량-수량(0110)" xfId="47875"/>
    <cellStyle name="통_상수도수량-수량(0110)_수량산출서간지" xfId="47876"/>
    <cellStyle name="통_상수도수량-수량(0110)_수량산출서간지_3. 우수공수량산출서목차및간지" xfId="47877"/>
    <cellStyle name="통_상수도수량-수량(0110)_수량산출서간지_수량산출서간지" xfId="47878"/>
    <cellStyle name="통_상수도수량-수량(0110)_수량산출서간지_수량산출서간지_수량산출서간지" xfId="47879"/>
    <cellStyle name="통_상수도수량-수량(0110)_수량산출서간지_수량산출서간지_수량산출서간지_3. 우수공수량산출서목차및간지" xfId="47880"/>
    <cellStyle name="통_상수도수량-수량(0110)_수량산출서간지_수량산출서간지_수량산출서간지_수량산출서간지" xfId="47881"/>
    <cellStyle name="통_상수도수량-수량(0110)_수량산출서간지_수량산출서간지_수량산출서간지_수량산출서간지_수량산출서간지" xfId="47882"/>
    <cellStyle name="통_상수도수량-수량(0110)_수량산출서간지_수량산출서간지_수량산출서간지_수량산출서간지_수량산출서간지_3. 우수공수량산출서목차및간지" xfId="47883"/>
    <cellStyle name="통_상수도수량-수량(0110)_수량산출서간지_수량산출서간지_수량산출서간지_수량산출서간지_수량산출서간지_수량산출서간지" xfId="47884"/>
    <cellStyle name="통_상수도수량-수량(0110)_수량산출서간지_수량산출서간지_수량산출서간지_수량산출서간지_수량산출서간지_수량산출서간지1" xfId="47885"/>
    <cellStyle name="통_상수도수량-수량(0110)_수량산출서간지_수량산출서간지_수량산출서간지_수량산출서간지1" xfId="47886"/>
    <cellStyle name="통_상수도수량-수량(0110)_수량산출서간지_수량산출서간지1" xfId="47887"/>
    <cellStyle name="통_생림전원마을-실시설계내역서" xfId="18158"/>
    <cellStyle name="통_솔빛마을연결도로(최종)" xfId="18159"/>
    <cellStyle name="통_솔빛마을연결도로(최종)_1. 토공" xfId="47888"/>
    <cellStyle name="통_수량산출서(수정)" xfId="18160"/>
    <cellStyle name="통_수량산출서(수정)_006_부대공(1BL)2" xfId="18161"/>
    <cellStyle name="통_수량산출서(수정)_0111작업" xfId="47889"/>
    <cellStyle name="통_수량산출서(수정)_0111작업_수량산출서간지" xfId="47890"/>
    <cellStyle name="통_수량산출서(수정)_0111작업_수량산출서간지_3. 우수공수량산출서목차및간지" xfId="47891"/>
    <cellStyle name="통_수량산출서(수정)_0111작업_수량산출서간지_수량산출서간지" xfId="47892"/>
    <cellStyle name="통_수량산출서(수정)_0111작업_수량산출서간지_수량산출서간지_수량산출서간지" xfId="47893"/>
    <cellStyle name="통_수량산출서(수정)_0111작업_수량산출서간지_수량산출서간지_수량산출서간지_3. 우수공수량산출서목차및간지" xfId="47894"/>
    <cellStyle name="통_수량산출서(수정)_0111작업_수량산출서간지_수량산출서간지_수량산출서간지_수량산출서간지" xfId="47895"/>
    <cellStyle name="통_수량산출서(수정)_0111작업_수량산출서간지_수량산출서간지_수량산출서간지_수량산출서간지_수량산출서간지" xfId="47896"/>
    <cellStyle name="통_수량산출서(수정)_0111작업_수량산출서간지_수량산출서간지_수량산출서간지_수량산출서간지_수량산출서간지_3. 우수공수량산출서목차및간지" xfId="47897"/>
    <cellStyle name="통_수량산출서(수정)_0111작업_수량산출서간지_수량산출서간지_수량산출서간지_수량산출서간지_수량산출서간지_수량산출서간지" xfId="47898"/>
    <cellStyle name="통_수량산출서(수정)_0111작업_수량산출서간지_수량산출서간지_수량산출서간지_수량산출서간지_수량산출서간지_수량산출서간지1" xfId="47899"/>
    <cellStyle name="통_수량산출서(수정)_0111작업_수량산출서간지_수량산출서간지_수량산출서간지_수량산출서간지1" xfId="47900"/>
    <cellStyle name="통_수량산출서(수정)_0111작업_수량산출서간지_수량산출서간지1" xfId="47901"/>
    <cellStyle name="통_수량산출서(수정)_01-토공_02-배수공" xfId="18162"/>
    <cellStyle name="통_수량산출서(수정)_01-토공_02-배수공_1.7 부대공" xfId="18163"/>
    <cellStyle name="통_수량산출서(수정)_01-토공_02-배수공_2.01토공" xfId="18164"/>
    <cellStyle name="통_수량산출서(수정)_01-토공_02-배수공_2.01토공_2.03횡배수관공" xfId="18165"/>
    <cellStyle name="통_수량산출서(수정)_01-토공_02-배수공_2.01토공_2.05종배수관공" xfId="18166"/>
    <cellStyle name="통_수량산출서(수정)_01-토공_02-배수공_2.7 부대공(금산)" xfId="18167"/>
    <cellStyle name="통_수량산출서(수정)_01-토공_02-배수공_2.7 부대공(후곤)" xfId="18168"/>
    <cellStyle name="통_수량산출서(수정)_01-토공_02-배수공_4부대공" xfId="18169"/>
    <cellStyle name="통_수량산출서(수정)_01-토공_02-배수공_토공" xfId="18170"/>
    <cellStyle name="통_수량산출서(수정)_01-토공_02-배수공_토공_1.7 부대공" xfId="18171"/>
    <cellStyle name="통_수량산출서(수정)_01-토공_02-배수공_토공_2.0토공3" xfId="18172"/>
    <cellStyle name="통_수량산출서(수정)_01-토공_02-배수공_토공_2.0토공3_1.7 부대공" xfId="18173"/>
    <cellStyle name="통_수량산출서(수정)_01-토공_02-배수공_토공_2.0토공3_2.7 부대공(금산)" xfId="18174"/>
    <cellStyle name="통_수량산출서(수정)_01-토공_02-배수공_토공_2.0토공3_2.7 부대공(후곤)" xfId="18175"/>
    <cellStyle name="통_수량산출서(수정)_01-토공_02-배수공_토공_2.7 부대공(금산)" xfId="18176"/>
    <cellStyle name="통_수량산출서(수정)_01-토공_02-배수공_토공_2.7 부대공(후곤)" xfId="18177"/>
    <cellStyle name="통_수량산출서(수정)_01-토공_02-배수공_토공_보령깨기집계" xfId="18178"/>
    <cellStyle name="통_수량산출서(수정)_01-토공_02-배수공_토공_보령깨기집계_1.7 부대공" xfId="18179"/>
    <cellStyle name="통_수량산출서(수정)_01-토공_02-배수공_토공_보령깨기집계_2.7 부대공(금산)" xfId="18180"/>
    <cellStyle name="통_수량산출서(수정)_01-토공_02-배수공_토공_보령깨기집계_2.7 부대공(후곤)" xfId="18181"/>
    <cellStyle name="통_수량산출서(수정)_01-토공_02-배수공_토공_정부장님토적" xfId="18182"/>
    <cellStyle name="통_수량산출서(수정)_01-토공_02-배수공_토공_정부장님토적_1.7 부대공" xfId="18183"/>
    <cellStyle name="통_수량산출서(수정)_01-토공_02-배수공_토공_정부장님토적_2.7 부대공(금산)" xfId="18184"/>
    <cellStyle name="통_수량산출서(수정)_01-토공_02-배수공_토공_정부장님토적_2.7 부대공(후곤)" xfId="18185"/>
    <cellStyle name="통_수량산출서(수정)_01-토공_02-배수공_토공_토적표" xfId="18186"/>
    <cellStyle name="통_수량산출서(수정)_01-토공_02-배수공_토공_토적표_1.7 부대공" xfId="18187"/>
    <cellStyle name="통_수량산출서(수정)_01-토공_02-배수공_토공_토적표_2.7 부대공(금산)" xfId="18188"/>
    <cellStyle name="통_수량산출서(수정)_01-토공_02-배수공_토공_토적표_2.7 부대공(후곤)" xfId="18189"/>
    <cellStyle name="통_수량산출서(수정)_02-배수공" xfId="18190"/>
    <cellStyle name="통_수량산출서(수정)_02-배수공_02-반중력식옹벽" xfId="18191"/>
    <cellStyle name="통_수량산출서(수정)_02-배수공_02-반중력식옹벽_1.7 부대공" xfId="18192"/>
    <cellStyle name="통_수량산출서(수정)_02-배수공_02-반중력식옹벽_2.7 부대공(금산)" xfId="18193"/>
    <cellStyle name="통_수량산출서(수정)_02-배수공_02-반중력식옹벽_2.7 부대공(후곤)" xfId="18194"/>
    <cellStyle name="통_수량산출서(수정)_02-배수공_02-반중력식옹벽_토공" xfId="18195"/>
    <cellStyle name="통_수량산출서(수정)_02-배수공_02-반중력식옹벽_토공_1.7 부대공" xfId="18196"/>
    <cellStyle name="통_수량산출서(수정)_02-배수공_02-반중력식옹벽_토공_2.0토공3" xfId="18197"/>
    <cellStyle name="통_수량산출서(수정)_02-배수공_02-반중력식옹벽_토공_2.0토공3_1.7 부대공" xfId="18198"/>
    <cellStyle name="통_수량산출서(수정)_02-배수공_02-반중력식옹벽_토공_2.0토공3_2.7 부대공(금산)" xfId="18199"/>
    <cellStyle name="통_수량산출서(수정)_02-배수공_02-반중력식옹벽_토공_2.0토공3_2.7 부대공(후곤)" xfId="18200"/>
    <cellStyle name="통_수량산출서(수정)_02-배수공_02-반중력식옹벽_토공_2.7 부대공(금산)" xfId="18201"/>
    <cellStyle name="통_수량산출서(수정)_02-배수공_02-반중력식옹벽_토공_2.7 부대공(후곤)" xfId="18202"/>
    <cellStyle name="통_수량산출서(수정)_02-배수공_02-반중력식옹벽_토공_보령깨기집계" xfId="18203"/>
    <cellStyle name="통_수량산출서(수정)_02-배수공_02-반중력식옹벽_토공_보령깨기집계_1.7 부대공" xfId="18204"/>
    <cellStyle name="통_수량산출서(수정)_02-배수공_02-반중력식옹벽_토공_보령깨기집계_2.7 부대공(금산)" xfId="18205"/>
    <cellStyle name="통_수량산출서(수정)_02-배수공_02-반중력식옹벽_토공_보령깨기집계_2.7 부대공(후곤)" xfId="18206"/>
    <cellStyle name="통_수량산출서(수정)_02-배수공_02-반중력식옹벽_토공_정부장님토적" xfId="18207"/>
    <cellStyle name="통_수량산출서(수정)_02-배수공_02-반중력식옹벽_토공_정부장님토적_1.7 부대공" xfId="18208"/>
    <cellStyle name="통_수량산출서(수정)_02-배수공_02-반중력식옹벽_토공_정부장님토적_2.7 부대공(금산)" xfId="18209"/>
    <cellStyle name="통_수량산출서(수정)_02-배수공_02-반중력식옹벽_토공_정부장님토적_2.7 부대공(후곤)" xfId="18210"/>
    <cellStyle name="통_수량산출서(수정)_02-배수공_02-반중력식옹벽_토공_토적표" xfId="18211"/>
    <cellStyle name="통_수량산출서(수정)_02-배수공_02-반중력식옹벽_토공_토적표_1.7 부대공" xfId="18212"/>
    <cellStyle name="통_수량산출서(수정)_02-배수공_02-반중력식옹벽_토공_토적표_2.7 부대공(금산)" xfId="18213"/>
    <cellStyle name="통_수량산출서(수정)_02-배수공_02-반중력식옹벽_토공_토적표_2.7 부대공(후곤)" xfId="18214"/>
    <cellStyle name="통_수량산출서(수정)_02-배수공_02-배수공" xfId="18215"/>
    <cellStyle name="통_수량산출서(수정)_02-배수공_02-배수공_1.7 부대공" xfId="18216"/>
    <cellStyle name="통_수량산출서(수정)_02-배수공_02-배수공_2.01토공" xfId="18217"/>
    <cellStyle name="통_수량산출서(수정)_02-배수공_02-배수공_2.01토공_2.03횡배수관공" xfId="18218"/>
    <cellStyle name="통_수량산출서(수정)_02-배수공_02-배수공_2.01토공_2.05종배수관공" xfId="18219"/>
    <cellStyle name="통_수량산출서(수정)_02-배수공_02-배수공_2.7 부대공(금산)" xfId="18220"/>
    <cellStyle name="통_수량산출서(수정)_02-배수공_02-배수공_2.7 부대공(후곤)" xfId="18221"/>
    <cellStyle name="통_수량산출서(수정)_02-배수공_02-배수공_4부대공" xfId="18222"/>
    <cellStyle name="통_수량산출서(수정)_02-배수공_02-배수공_토공" xfId="18223"/>
    <cellStyle name="통_수량산출서(수정)_02-배수공_02-배수공_토공_1.7 부대공" xfId="18224"/>
    <cellStyle name="통_수량산출서(수정)_02-배수공_02-배수공_토공_2.0토공3" xfId="18225"/>
    <cellStyle name="통_수량산출서(수정)_02-배수공_02-배수공_토공_2.0토공3_1.7 부대공" xfId="18226"/>
    <cellStyle name="통_수량산출서(수정)_02-배수공_02-배수공_토공_2.0토공3_2.7 부대공(금산)" xfId="18227"/>
    <cellStyle name="통_수량산출서(수정)_02-배수공_02-배수공_토공_2.0토공3_2.7 부대공(후곤)" xfId="18228"/>
    <cellStyle name="통_수량산출서(수정)_02-배수공_02-배수공_토공_2.7 부대공(금산)" xfId="18229"/>
    <cellStyle name="통_수량산출서(수정)_02-배수공_02-배수공_토공_2.7 부대공(후곤)" xfId="18230"/>
    <cellStyle name="통_수량산출서(수정)_02-배수공_02-배수공_토공_보령깨기집계" xfId="18231"/>
    <cellStyle name="통_수량산출서(수정)_02-배수공_02-배수공_토공_보령깨기집계_1.7 부대공" xfId="18232"/>
    <cellStyle name="통_수량산출서(수정)_02-배수공_02-배수공_토공_보령깨기집계_2.7 부대공(금산)" xfId="18233"/>
    <cellStyle name="통_수량산출서(수정)_02-배수공_02-배수공_토공_보령깨기집계_2.7 부대공(후곤)" xfId="18234"/>
    <cellStyle name="통_수량산출서(수정)_02-배수공_02-배수공_토공_정부장님토적" xfId="18235"/>
    <cellStyle name="통_수량산출서(수정)_02-배수공_02-배수공_토공_정부장님토적_1.7 부대공" xfId="18236"/>
    <cellStyle name="통_수량산출서(수정)_02-배수공_02-배수공_토공_정부장님토적_2.7 부대공(금산)" xfId="18237"/>
    <cellStyle name="통_수량산출서(수정)_02-배수공_02-배수공_토공_정부장님토적_2.7 부대공(후곤)" xfId="18238"/>
    <cellStyle name="통_수량산출서(수정)_02-배수공_02-배수공_토공_토적표" xfId="18239"/>
    <cellStyle name="통_수량산출서(수정)_02-배수공_02-배수공_토공_토적표_1.7 부대공" xfId="18240"/>
    <cellStyle name="통_수량산출서(수정)_02-배수공_02-배수공_토공_토적표_2.7 부대공(금산)" xfId="18241"/>
    <cellStyle name="통_수량산출서(수정)_02-배수공_02-배수공_토공_토적표_2.7 부대공(후곤)" xfId="18242"/>
    <cellStyle name="통_수량산출서(수정)_02-배수공_1.7 부대공" xfId="18243"/>
    <cellStyle name="통_수량산출서(수정)_02-배수공_2.01토공" xfId="18244"/>
    <cellStyle name="통_수량산출서(수정)_02-배수공_2.01토공_2.03횡배수관공" xfId="18245"/>
    <cellStyle name="통_수량산출서(수정)_02-배수공_2.01토공_2.05종배수관공" xfId="18246"/>
    <cellStyle name="통_수량산출서(수정)_02-배수공_2.7 부대공(금산)" xfId="18247"/>
    <cellStyle name="통_수량산출서(수정)_02-배수공_2.7 부대공(후곤)" xfId="18248"/>
    <cellStyle name="통_수량산출서(수정)_02-배수공_4부대공" xfId="18249"/>
    <cellStyle name="통_수량산출서(수정)_02-배수공_반중력" xfId="18250"/>
    <cellStyle name="통_수량산출서(수정)_02-배수공_반중력_1.7 부대공" xfId="18251"/>
    <cellStyle name="통_수량산출서(수정)_02-배수공_반중력_2.7 부대공(금산)" xfId="18252"/>
    <cellStyle name="통_수량산출서(수정)_02-배수공_반중력_2.7 부대공(후곤)" xfId="18253"/>
    <cellStyle name="통_수량산출서(수정)_02-배수공_반중력_토공" xfId="18254"/>
    <cellStyle name="통_수량산출서(수정)_02-배수공_반중력_토공_1.7 부대공" xfId="18255"/>
    <cellStyle name="통_수량산출서(수정)_02-배수공_반중력_토공_2.0토공3" xfId="18256"/>
    <cellStyle name="통_수량산출서(수정)_02-배수공_반중력_토공_2.0토공3_1.7 부대공" xfId="18257"/>
    <cellStyle name="통_수량산출서(수정)_02-배수공_반중력_토공_2.0토공3_2.7 부대공(금산)" xfId="18258"/>
    <cellStyle name="통_수량산출서(수정)_02-배수공_반중력_토공_2.0토공3_2.7 부대공(후곤)" xfId="18259"/>
    <cellStyle name="통_수량산출서(수정)_02-배수공_반중력_토공_2.7 부대공(금산)" xfId="18260"/>
    <cellStyle name="통_수량산출서(수정)_02-배수공_반중력_토공_2.7 부대공(후곤)" xfId="18261"/>
    <cellStyle name="통_수량산출서(수정)_02-배수공_반중력_토공_보령깨기집계" xfId="18262"/>
    <cellStyle name="통_수량산출서(수정)_02-배수공_반중력_토공_보령깨기집계_1.7 부대공" xfId="18263"/>
    <cellStyle name="통_수량산출서(수정)_02-배수공_반중력_토공_보령깨기집계_2.7 부대공(금산)" xfId="18264"/>
    <cellStyle name="통_수량산출서(수정)_02-배수공_반중력_토공_보령깨기집계_2.7 부대공(후곤)" xfId="18265"/>
    <cellStyle name="통_수량산출서(수정)_02-배수공_반중력_토공_정부장님토적" xfId="18266"/>
    <cellStyle name="통_수량산출서(수정)_02-배수공_반중력_토공_정부장님토적_1.7 부대공" xfId="18267"/>
    <cellStyle name="통_수량산출서(수정)_02-배수공_반중력_토공_정부장님토적_2.7 부대공(금산)" xfId="18268"/>
    <cellStyle name="통_수량산출서(수정)_02-배수공_반중력_토공_정부장님토적_2.7 부대공(후곤)" xfId="18269"/>
    <cellStyle name="통_수량산출서(수정)_02-배수공_반중력_토공_토적표" xfId="18270"/>
    <cellStyle name="통_수량산출서(수정)_02-배수공_반중력_토공_토적표_1.7 부대공" xfId="18271"/>
    <cellStyle name="통_수량산출서(수정)_02-배수공_반중력_토공_토적표_2.7 부대공(금산)" xfId="18272"/>
    <cellStyle name="통_수량산출서(수정)_02-배수공_반중력_토공_토적표_2.7 부대공(후곤)" xfId="18273"/>
    <cellStyle name="통_수량산출서(수정)_02-배수공_토공" xfId="18274"/>
    <cellStyle name="통_수량산출서(수정)_02-배수공_토공_1.7 부대공" xfId="18275"/>
    <cellStyle name="통_수량산출서(수정)_02-배수공_토공_2.0토공3" xfId="18276"/>
    <cellStyle name="통_수량산출서(수정)_02-배수공_토공_2.0토공3_1.7 부대공" xfId="18277"/>
    <cellStyle name="통_수량산출서(수정)_02-배수공_토공_2.0토공3_2.7 부대공(금산)" xfId="18278"/>
    <cellStyle name="통_수량산출서(수정)_02-배수공_토공_2.0토공3_2.7 부대공(후곤)" xfId="18279"/>
    <cellStyle name="통_수량산출서(수정)_02-배수공_토공_2.7 부대공(금산)" xfId="18280"/>
    <cellStyle name="통_수량산출서(수정)_02-배수공_토공_2.7 부대공(후곤)" xfId="18281"/>
    <cellStyle name="통_수량산출서(수정)_02-배수공_토공_보령깨기집계" xfId="18282"/>
    <cellStyle name="통_수량산출서(수정)_02-배수공_토공_보령깨기집계_1.7 부대공" xfId="18283"/>
    <cellStyle name="통_수량산출서(수정)_02-배수공_토공_보령깨기집계_2.7 부대공(금산)" xfId="18284"/>
    <cellStyle name="통_수량산출서(수정)_02-배수공_토공_보령깨기집계_2.7 부대공(후곤)" xfId="18285"/>
    <cellStyle name="통_수량산출서(수정)_02-배수공_토공_정부장님토적" xfId="18286"/>
    <cellStyle name="통_수량산출서(수정)_02-배수공_토공_정부장님토적_1.7 부대공" xfId="18287"/>
    <cellStyle name="통_수량산출서(수정)_02-배수공_토공_정부장님토적_2.7 부대공(금산)" xfId="18288"/>
    <cellStyle name="통_수량산출서(수정)_02-배수공_토공_정부장님토적_2.7 부대공(후곤)" xfId="18289"/>
    <cellStyle name="통_수량산출서(수정)_02-배수공_토공_토적표" xfId="18290"/>
    <cellStyle name="통_수량산출서(수정)_02-배수공_토공_토적표_1.7 부대공" xfId="18291"/>
    <cellStyle name="통_수량산출서(수정)_02-배수공_토공_토적표_2.7 부대공(금산)" xfId="18292"/>
    <cellStyle name="통_수량산출서(수정)_02-배수공_토공_토적표_2.7 부대공(후곤)" xfId="18293"/>
    <cellStyle name="통_수량산출서(수정)_04-포장공_02-배수공" xfId="18294"/>
    <cellStyle name="통_수량산출서(수정)_04-포장공_02-배수공_1.7 부대공" xfId="18295"/>
    <cellStyle name="통_수량산출서(수정)_04-포장공_02-배수공_2.01토공" xfId="18296"/>
    <cellStyle name="통_수량산출서(수정)_04-포장공_02-배수공_2.01토공_2.03횡배수관공" xfId="18297"/>
    <cellStyle name="통_수량산출서(수정)_04-포장공_02-배수공_2.01토공_2.05종배수관공" xfId="18298"/>
    <cellStyle name="통_수량산출서(수정)_04-포장공_02-배수공_2.7 부대공(금산)" xfId="18299"/>
    <cellStyle name="통_수량산출서(수정)_04-포장공_02-배수공_2.7 부대공(후곤)" xfId="18300"/>
    <cellStyle name="통_수량산출서(수정)_04-포장공_02-배수공_4부대공" xfId="18301"/>
    <cellStyle name="통_수량산출서(수정)_04-포장공_02-배수공_토공" xfId="18302"/>
    <cellStyle name="통_수량산출서(수정)_04-포장공_02-배수공_토공_1.7 부대공" xfId="18303"/>
    <cellStyle name="통_수량산출서(수정)_04-포장공_02-배수공_토공_2.0토공3" xfId="18304"/>
    <cellStyle name="통_수량산출서(수정)_04-포장공_02-배수공_토공_2.0토공3_1.7 부대공" xfId="18305"/>
    <cellStyle name="통_수량산출서(수정)_04-포장공_02-배수공_토공_2.0토공3_2.7 부대공(금산)" xfId="18306"/>
    <cellStyle name="통_수량산출서(수정)_04-포장공_02-배수공_토공_2.0토공3_2.7 부대공(후곤)" xfId="18307"/>
    <cellStyle name="통_수량산출서(수정)_04-포장공_02-배수공_토공_2.7 부대공(금산)" xfId="18308"/>
    <cellStyle name="통_수량산출서(수정)_04-포장공_02-배수공_토공_2.7 부대공(후곤)" xfId="18309"/>
    <cellStyle name="통_수량산출서(수정)_04-포장공_02-배수공_토공_보령깨기집계" xfId="18310"/>
    <cellStyle name="통_수량산출서(수정)_04-포장공_02-배수공_토공_보령깨기집계_1.7 부대공" xfId="18311"/>
    <cellStyle name="통_수량산출서(수정)_04-포장공_02-배수공_토공_보령깨기집계_2.7 부대공(금산)" xfId="18312"/>
    <cellStyle name="통_수량산출서(수정)_04-포장공_02-배수공_토공_보령깨기집계_2.7 부대공(후곤)" xfId="18313"/>
    <cellStyle name="통_수량산출서(수정)_04-포장공_02-배수공_토공_정부장님토적" xfId="18314"/>
    <cellStyle name="통_수량산출서(수정)_04-포장공_02-배수공_토공_정부장님토적_1.7 부대공" xfId="18315"/>
    <cellStyle name="통_수량산출서(수정)_04-포장공_02-배수공_토공_정부장님토적_2.7 부대공(금산)" xfId="18316"/>
    <cellStyle name="통_수량산출서(수정)_04-포장공_02-배수공_토공_정부장님토적_2.7 부대공(후곤)" xfId="18317"/>
    <cellStyle name="통_수량산출서(수정)_04-포장공_02-배수공_토공_토적표" xfId="18318"/>
    <cellStyle name="통_수량산출서(수정)_04-포장공_02-배수공_토공_토적표_1.7 부대공" xfId="18319"/>
    <cellStyle name="통_수량산출서(수정)_04-포장공_02-배수공_토공_토적표_2.7 부대공(금산)" xfId="18320"/>
    <cellStyle name="통_수량산출서(수정)_04-포장공_02-배수공_토공_토적표_2.7 부대공(후곤)" xfId="18321"/>
    <cellStyle name="통_수량산출서(수정)_06-부대공_02-배수공" xfId="18322"/>
    <cellStyle name="통_수량산출서(수정)_06-부대공_02-배수공_1.7 부대공" xfId="18323"/>
    <cellStyle name="통_수량산출서(수정)_06-부대공_02-배수공_2.01토공" xfId="18324"/>
    <cellStyle name="통_수량산출서(수정)_06-부대공_02-배수공_2.01토공_2.03횡배수관공" xfId="18325"/>
    <cellStyle name="통_수량산출서(수정)_06-부대공_02-배수공_2.01토공_2.05종배수관공" xfId="18326"/>
    <cellStyle name="통_수량산출서(수정)_06-부대공_02-배수공_2.7 부대공(금산)" xfId="18327"/>
    <cellStyle name="통_수량산출서(수정)_06-부대공_02-배수공_2.7 부대공(후곤)" xfId="18328"/>
    <cellStyle name="통_수량산출서(수정)_06-부대공_02-배수공_4부대공" xfId="18329"/>
    <cellStyle name="통_수량산출서(수정)_06-부대공_02-배수공_토공" xfId="18330"/>
    <cellStyle name="통_수량산출서(수정)_06-부대공_02-배수공_토공_1.7 부대공" xfId="18331"/>
    <cellStyle name="통_수량산출서(수정)_06-부대공_02-배수공_토공_2.0토공3" xfId="18332"/>
    <cellStyle name="통_수량산출서(수정)_06-부대공_02-배수공_토공_2.0토공3_1.7 부대공" xfId="18333"/>
    <cellStyle name="통_수량산출서(수정)_06-부대공_02-배수공_토공_2.0토공3_2.7 부대공(금산)" xfId="18334"/>
    <cellStyle name="통_수량산출서(수정)_06-부대공_02-배수공_토공_2.0토공3_2.7 부대공(후곤)" xfId="18335"/>
    <cellStyle name="통_수량산출서(수정)_06-부대공_02-배수공_토공_2.7 부대공(금산)" xfId="18336"/>
    <cellStyle name="통_수량산출서(수정)_06-부대공_02-배수공_토공_2.7 부대공(후곤)" xfId="18337"/>
    <cellStyle name="통_수량산출서(수정)_06-부대공_02-배수공_토공_보령깨기집계" xfId="18338"/>
    <cellStyle name="통_수량산출서(수정)_06-부대공_02-배수공_토공_보령깨기집계_1.7 부대공" xfId="18339"/>
    <cellStyle name="통_수량산출서(수정)_06-부대공_02-배수공_토공_보령깨기집계_2.7 부대공(금산)" xfId="18340"/>
    <cellStyle name="통_수량산출서(수정)_06-부대공_02-배수공_토공_보령깨기집계_2.7 부대공(후곤)" xfId="18341"/>
    <cellStyle name="통_수량산출서(수정)_06-부대공_02-배수공_토공_정부장님토적" xfId="18342"/>
    <cellStyle name="통_수량산출서(수정)_06-부대공_02-배수공_토공_정부장님토적_1.7 부대공" xfId="18343"/>
    <cellStyle name="통_수량산출서(수정)_06-부대공_02-배수공_토공_정부장님토적_2.7 부대공(금산)" xfId="18344"/>
    <cellStyle name="통_수량산출서(수정)_06-부대공_02-배수공_토공_정부장님토적_2.7 부대공(후곤)" xfId="18345"/>
    <cellStyle name="통_수량산출서(수정)_06-부대공_02-배수공_토공_토적표" xfId="18346"/>
    <cellStyle name="통_수량산출서(수정)_06-부대공_02-배수공_토공_토적표_1.7 부대공" xfId="18347"/>
    <cellStyle name="통_수량산출서(수정)_06-부대공_02-배수공_토공_토적표_2.7 부대공(금산)" xfId="18348"/>
    <cellStyle name="통_수량산출서(수정)_06-부대공_02-배수공_토공_토적표_2.7 부대공(후곤)" xfId="18349"/>
    <cellStyle name="통_수량산출서(수정)_1. 토공" xfId="47902"/>
    <cellStyle name="통_수량산출서(수정)_3. 신광R~숭의R(배수공)" xfId="18350"/>
    <cellStyle name="통_수량산출서(수정)_3. 신광R~숭의R(배수공)_1. 토공" xfId="47903"/>
    <cellStyle name="통_수량산출서(수정)_4부대공" xfId="18351"/>
    <cellStyle name="통_수량산출서(수정)_깨기" xfId="18352"/>
    <cellStyle name="통_수량산출서(수정)_깨기_1. 토공" xfId="47904"/>
    <cellStyle name="통_수량산출서(수정)_깨기_신광R~숭의R(폐기물)" xfId="18353"/>
    <cellStyle name="통_수량산출서(수정)_깨기_신광R~숭의R(폐기물)_1. 토공" xfId="47905"/>
    <cellStyle name="통_수량산출서(수정)_배수공" xfId="18354"/>
    <cellStyle name="통_수량산출서(수정)_배수공_1. 토공" xfId="47906"/>
    <cellStyle name="통_수량산출서(수정)_상수도수량-수량(0110)" xfId="47907"/>
    <cellStyle name="통_수량산출서(수정)_상수도수량-수량(0110)_수량산출서간지" xfId="47908"/>
    <cellStyle name="통_수량산출서(수정)_상수도수량-수량(0110)_수량산출서간지_3. 우수공수량산출서목차및간지" xfId="47909"/>
    <cellStyle name="통_수량산출서(수정)_상수도수량-수량(0110)_수량산출서간지_수량산출서간지" xfId="47910"/>
    <cellStyle name="통_수량산출서(수정)_상수도수량-수량(0110)_수량산출서간지_수량산출서간지_수량산출서간지" xfId="47911"/>
    <cellStyle name="통_수량산출서(수정)_상수도수량-수량(0110)_수량산출서간지_수량산출서간지_수량산출서간지_3. 우수공수량산출서목차및간지" xfId="47912"/>
    <cellStyle name="통_수량산출서(수정)_상수도수량-수량(0110)_수량산출서간지_수량산출서간지_수량산출서간지_수량산출서간지" xfId="47913"/>
    <cellStyle name="통_수량산출서(수정)_상수도수량-수량(0110)_수량산출서간지_수량산출서간지_수량산출서간지_수량산출서간지_수량산출서간지" xfId="47914"/>
    <cellStyle name="통_수량산출서(수정)_상수도수량-수량(0110)_수량산출서간지_수량산출서간지_수량산출서간지_수량산출서간지_수량산출서간지_3. 우수공수량산출서목차및간지" xfId="47915"/>
    <cellStyle name="통_수량산출서(수정)_상수도수량-수량(0110)_수량산출서간지_수량산출서간지_수량산출서간지_수량산출서간지_수량산출서간지_수량산출서간지" xfId="47916"/>
    <cellStyle name="통_수량산출서(수정)_상수도수량-수량(0110)_수량산출서간지_수량산출서간지_수량산출서간지_수량산출서간지_수량산출서간지_수량산출서간지1" xfId="47917"/>
    <cellStyle name="통_수량산출서(수정)_상수도수량-수량(0110)_수량산출서간지_수량산출서간지_수량산출서간지_수량산출서간지1" xfId="47918"/>
    <cellStyle name="통_수량산출서(수정)_상수도수량-수량(0110)_수량산출서간지_수량산출서간지1" xfId="47919"/>
    <cellStyle name="통_수량산출서(수정)_솔빛마을연결도로(최종)" xfId="18355"/>
    <cellStyle name="통_수량산출서(수정)_솔빛마을연결도로(최종)_1. 토공" xfId="47920"/>
    <cellStyle name="통_수량산출서(수정)_수량산출서간지" xfId="47921"/>
    <cellStyle name="통_수량산출서(수정)_수량산출서간지_3. 우수공수량산출서목차및간지" xfId="47922"/>
    <cellStyle name="통_수량산출서(수정)_수량산출서간지_수량산출서간지" xfId="47923"/>
    <cellStyle name="통_수량산출서(수정)_수량산출서간지_수량산출서간지_수량산출서간지" xfId="47924"/>
    <cellStyle name="통_수량산출서(수정)_수량산출서간지_수량산출서간지_수량산출서간지_3. 우수공수량산출서목차및간지" xfId="47925"/>
    <cellStyle name="통_수량산출서(수정)_수량산출서간지_수량산출서간지_수량산출서간지_수량산출서간지" xfId="47926"/>
    <cellStyle name="통_수량산출서(수정)_수량산출서간지_수량산출서간지_수량산출서간지_수량산출서간지_수량산출서간지" xfId="47927"/>
    <cellStyle name="통_수량산출서(수정)_수량산출서간지_수량산출서간지_수량산출서간지_수량산출서간지_수량산출서간지_3. 우수공수량산출서목차및간지" xfId="47928"/>
    <cellStyle name="통_수량산출서(수정)_수량산출서간지_수량산출서간지_수량산출서간지_수량산출서간지_수량산출서간지_수량산출서간지" xfId="47929"/>
    <cellStyle name="통_수량산출서(수정)_수량산출서간지_수량산출서간지_수량산출서간지_수량산출서간지_수량산출서간지_수량산출서간지1" xfId="47930"/>
    <cellStyle name="통_수량산출서(수정)_수량산출서간지_수량산출서간지_수량산출서간지_수량산출서간지1" xfId="47931"/>
    <cellStyle name="통_수량산출서(수정)_수량산출서간지_수량산출서간지1" xfId="47932"/>
    <cellStyle name="통_수량산출서(수정)_포장공" xfId="18356"/>
    <cellStyle name="통_수량산출서(수정)_포장공_006_부대공(1BL)2" xfId="18357"/>
    <cellStyle name="통_수량산출서(수정)_포장공_0111작업" xfId="47933"/>
    <cellStyle name="통_수량산출서(수정)_포장공_0111작업_수량산출서간지" xfId="47934"/>
    <cellStyle name="통_수량산출서(수정)_포장공_0111작업_수량산출서간지_3. 우수공수량산출서목차및간지" xfId="47935"/>
    <cellStyle name="통_수량산출서(수정)_포장공_0111작업_수량산출서간지_수량산출서간지" xfId="47936"/>
    <cellStyle name="통_수량산출서(수정)_포장공_0111작업_수량산출서간지_수량산출서간지_수량산출서간지" xfId="47937"/>
    <cellStyle name="통_수량산출서(수정)_포장공_0111작업_수량산출서간지_수량산출서간지_수량산출서간지_3. 우수공수량산출서목차및간지" xfId="47938"/>
    <cellStyle name="통_수량산출서(수정)_포장공_0111작업_수량산출서간지_수량산출서간지_수량산출서간지_수량산출서간지" xfId="47939"/>
    <cellStyle name="통_수량산출서(수정)_포장공_0111작업_수량산출서간지_수량산출서간지_수량산출서간지_수량산출서간지_수량산출서간지" xfId="47940"/>
    <cellStyle name="통_수량산출서(수정)_포장공_0111작업_수량산출서간지_수량산출서간지_수량산출서간지_수량산출서간지_수량산출서간지_3. 우수공수량산출서목차및간지" xfId="47941"/>
    <cellStyle name="통_수량산출서(수정)_포장공_0111작업_수량산출서간지_수량산출서간지_수량산출서간지_수량산출서간지_수량산출서간지_수량산출서간지" xfId="47942"/>
    <cellStyle name="통_수량산출서(수정)_포장공_0111작업_수량산출서간지_수량산출서간지_수량산출서간지_수량산출서간지_수량산출서간지_수량산출서간지1" xfId="47943"/>
    <cellStyle name="통_수량산출서(수정)_포장공_0111작업_수량산출서간지_수량산출서간지_수량산출서간지_수량산출서간지1" xfId="47944"/>
    <cellStyle name="통_수량산출서(수정)_포장공_0111작업_수량산출서간지_수량산출서간지1" xfId="47945"/>
    <cellStyle name="통_수량산출서(수정)_포장공_3.포장공" xfId="18358"/>
    <cellStyle name="통_수량산출서(수정)_포장공_3.포장공_006_부대공(1BL)2" xfId="18359"/>
    <cellStyle name="통_수량산출서(수정)_포장공_4.포장공" xfId="18360"/>
    <cellStyle name="통_수량산출서(수정)_포장공_4.포장공_006_부대공(1BL)2" xfId="18361"/>
    <cellStyle name="통_수량산출서(수정)_포장공_사본 - 3.포장공" xfId="18362"/>
    <cellStyle name="통_수량산출서(수정)_포장공_사본 - 3.포장공_006_부대공(1BL)2" xfId="18363"/>
    <cellStyle name="통_수량산출서(수정)_포장공_상수도수량-수량(0110)" xfId="47946"/>
    <cellStyle name="통_수량산출서(수정)_포장공_상수도수량-수량(0110)_수량산출서간지" xfId="47947"/>
    <cellStyle name="통_수량산출서(수정)_포장공_상수도수량-수량(0110)_수량산출서간지_3. 우수공수량산출서목차및간지" xfId="47948"/>
    <cellStyle name="통_수량산출서(수정)_포장공_상수도수량-수량(0110)_수량산출서간지_수량산출서간지" xfId="47949"/>
    <cellStyle name="통_수량산출서(수정)_포장공_상수도수량-수량(0110)_수량산출서간지_수량산출서간지_수량산출서간지" xfId="47950"/>
    <cellStyle name="통_수량산출서(수정)_포장공_상수도수량-수량(0110)_수량산출서간지_수량산출서간지_수량산출서간지_3. 우수공수량산출서목차및간지" xfId="47951"/>
    <cellStyle name="통_수량산출서(수정)_포장공_상수도수량-수량(0110)_수량산출서간지_수량산출서간지_수량산출서간지_수량산출서간지" xfId="47952"/>
    <cellStyle name="통_수량산출서(수정)_포장공_상수도수량-수량(0110)_수량산출서간지_수량산출서간지_수량산출서간지_수량산출서간지_수량산출서간지" xfId="47953"/>
    <cellStyle name="통_수량산출서(수정)_포장공_상수도수량-수량(0110)_수량산출서간지_수량산출서간지_수량산출서간지_수량산출서간지_수량산출서간지_3. 우수공수량산출서목차및간지" xfId="47954"/>
    <cellStyle name="통_수량산출서(수정)_포장공_상수도수량-수량(0110)_수량산출서간지_수량산출서간지_수량산출서간지_수량산출서간지_수량산출서간지_수량산출서간지" xfId="47955"/>
    <cellStyle name="통_수량산출서(수정)_포장공_상수도수량-수량(0110)_수량산출서간지_수량산출서간지_수량산출서간지_수량산출서간지_수량산출서간지_수량산출서간지1" xfId="47956"/>
    <cellStyle name="통_수량산출서(수정)_포장공_상수도수량-수량(0110)_수량산출서간지_수량산출서간지_수량산출서간지_수량산출서간지1" xfId="47957"/>
    <cellStyle name="통_수량산출서(수정)_포장공_상수도수량-수량(0110)_수량산출서간지_수량산출서간지1" xfId="47958"/>
    <cellStyle name="통_수량산출서(수정)_포장공_수량산출서간지" xfId="47959"/>
    <cellStyle name="통_수량산출서(수정)_포장공_수량산출서간지_3. 우수공수량산출서목차및간지" xfId="47960"/>
    <cellStyle name="통_수량산출서(수정)_포장공_수량산출서간지_수량산출서간지" xfId="47961"/>
    <cellStyle name="통_수량산출서(수정)_포장공_수량산출서간지_수량산출서간지_수량산출서간지" xfId="47962"/>
    <cellStyle name="통_수량산출서(수정)_포장공_수량산출서간지_수량산출서간지_수량산출서간지_3. 우수공수량산출서목차및간지" xfId="47963"/>
    <cellStyle name="통_수량산출서(수정)_포장공_수량산출서간지_수량산출서간지_수량산출서간지_수량산출서간지" xfId="47964"/>
    <cellStyle name="통_수량산출서(수정)_포장공_수량산출서간지_수량산출서간지_수량산출서간지_수량산출서간지_수량산출서간지" xfId="47965"/>
    <cellStyle name="통_수량산출서(수정)_포장공_수량산출서간지_수량산출서간지_수량산출서간지_수량산출서간지_수량산출서간지_3. 우수공수량산출서목차및간지" xfId="47966"/>
    <cellStyle name="통_수량산출서(수정)_포장공_수량산출서간지_수량산출서간지_수량산출서간지_수량산출서간지_수량산출서간지_수량산출서간지" xfId="47967"/>
    <cellStyle name="통_수량산출서(수정)_포장공_수량산출서간지_수량산출서간지_수량산출서간지_수량산출서간지_수량산출서간지_수량산출서간지1" xfId="47968"/>
    <cellStyle name="통_수량산출서(수정)_포장공_수량산출서간지_수량산출서간지_수량산출서간지_수량산출서간지1" xfId="47969"/>
    <cellStyle name="통_수량산출서(수정)_포장공_수량산출서간지_수량산출서간지1" xfId="47970"/>
    <cellStyle name="통_수량산출서(수정)_포장공_포장공" xfId="18364"/>
    <cellStyle name="통_수량산출서(수정)_포장공_포장공_006_부대공(1BL)2" xfId="18365"/>
    <cellStyle name="통_수량산출서(수정)_포장공_포장공2-수정" xfId="47971"/>
    <cellStyle name="통_수량산출서(수정)_포장공_포장공2-수정_06.포장공2 (0112)" xfId="47972"/>
    <cellStyle name="통_수량산출서(수정)_포장공_포장공2-수정_06.포장공2 (0112)_수량산출서간지" xfId="47973"/>
    <cellStyle name="통_수량산출서(수정)_포장공_포장공2-수정_06.포장공2 (0112)_수량산출서간지_3. 우수공수량산출서목차및간지" xfId="47974"/>
    <cellStyle name="통_수량산출서(수정)_포장공_포장공2-수정_06.포장공2 (0112)_수량산출서간지_수량산출서간지" xfId="47975"/>
    <cellStyle name="통_수량산출서(수정)_포장공_포장공2-수정_06.포장공2 (0112)_수량산출서간지_수량산출서간지_수량산출서간지" xfId="47976"/>
    <cellStyle name="통_수량산출서(수정)_포장공_포장공2-수정_06.포장공2 (0112)_수량산출서간지_수량산출서간지_수량산출서간지_3. 우수공수량산출서목차및간지" xfId="47977"/>
    <cellStyle name="통_수량산출서(수정)_포장공_포장공2-수정_06.포장공2 (0112)_수량산출서간지_수량산출서간지_수량산출서간지_수량산출서간지" xfId="47978"/>
    <cellStyle name="통_수량산출서(수정)_포장공_포장공2-수정_06.포장공2 (0112)_수량산출서간지_수량산출서간지_수량산출서간지_수량산출서간지_수량산출서간지" xfId="47979"/>
    <cellStyle name="통_수량산출서(수정)_포장공_포장공2-수정_06.포장공2 (0112)_수량산출서간지_수량산출서간지_수량산출서간지_수량산출서간지_수량산출서간지_3. 우수공수량산출서목차및간지" xfId="47980"/>
    <cellStyle name="통_수량산출서(수정)_포장공_포장공2-수정_06.포장공2 (0112)_수량산출서간지_수량산출서간지_수량산출서간지_수량산출서간지_수량산출서간지_수량산출서간지" xfId="47981"/>
    <cellStyle name="통_수량산출서(수정)_포장공_포장공2-수정_06.포장공2 (0112)_수량산출서간지_수량산출서간지_수량산출서간지_수량산출서간지_수량산출서간지_수량산출서간지1" xfId="47982"/>
    <cellStyle name="통_수량산출서(수정)_포장공_포장공2-수정_06.포장공2 (0112)_수량산출서간지_수량산출서간지_수량산출서간지_수량산출서간지1" xfId="47983"/>
    <cellStyle name="통_수량산출서(수정)_포장공_포장공2-수정_06.포장공2 (0112)_수량산출서간지_수량산출서간지1" xfId="47984"/>
    <cellStyle name="통_수량산출서(수정)_포장공_포장공2-수정_수량산출서간지" xfId="47985"/>
    <cellStyle name="통_수량산출서(수정)_포장공_포장공2-수정_수량산출서간지_3. 우수공수량산출서목차및간지" xfId="47986"/>
    <cellStyle name="통_수량산출서(수정)_포장공_포장공2-수정_수량산출서간지_수량산출서간지" xfId="47987"/>
    <cellStyle name="통_수량산출서(수정)_포장공_포장공2-수정_수량산출서간지_수량산출서간지_수량산출서간지" xfId="47988"/>
    <cellStyle name="통_수량산출서(수정)_포장공_포장공2-수정_수량산출서간지_수량산출서간지_수량산출서간지_3. 우수공수량산출서목차및간지" xfId="47989"/>
    <cellStyle name="통_수량산출서(수정)_포장공_포장공2-수정_수량산출서간지_수량산출서간지_수량산출서간지_수량산출서간지" xfId="47990"/>
    <cellStyle name="통_수량산출서(수정)_포장공_포장공2-수정_수량산출서간지_수량산출서간지_수량산출서간지_수량산출서간지_수량산출서간지" xfId="47991"/>
    <cellStyle name="통_수량산출서(수정)_포장공_포장공2-수정_수량산출서간지_수량산출서간지_수량산출서간지_수량산출서간지_수량산출서간지_3. 우수공수량산출서목차및간지" xfId="47992"/>
    <cellStyle name="통_수량산출서(수정)_포장공_포장공2-수정_수량산출서간지_수량산출서간지_수량산출서간지_수량산출서간지_수량산출서간지_수량산출서간지" xfId="47993"/>
    <cellStyle name="통_수량산출서(수정)_포장공_포장공2-수정_수량산출서간지_수량산출서간지_수량산출서간지_수량산출서간지_수량산출서간지_수량산출서간지1" xfId="47994"/>
    <cellStyle name="통_수량산출서(수정)_포장공_포장공2-수정_수량산출서간지_수량산출서간지_수량산출서간지_수량산출서간지1" xfId="47995"/>
    <cellStyle name="통_수량산출서(수정)_포장공_포장공2-수정_수량산출서간지_수량산출서간지1" xfId="47996"/>
    <cellStyle name="통_수량산출서(수정)_포장공2" xfId="47997"/>
    <cellStyle name="통_수량산출서(수정)_포장공2_0111작업" xfId="47998"/>
    <cellStyle name="통_수량산출서(수정)_포장공2_0111작업_수량산출서간지" xfId="47999"/>
    <cellStyle name="통_수량산출서(수정)_포장공2_0111작업_수량산출서간지_3. 우수공수량산출서목차및간지" xfId="48000"/>
    <cellStyle name="통_수량산출서(수정)_포장공2_0111작업_수량산출서간지_수량산출서간지" xfId="48001"/>
    <cellStyle name="통_수량산출서(수정)_포장공2_0111작업_수량산출서간지_수량산출서간지_수량산출서간지" xfId="48002"/>
    <cellStyle name="통_수량산출서(수정)_포장공2_0111작업_수량산출서간지_수량산출서간지_수량산출서간지_3. 우수공수량산출서목차및간지" xfId="48003"/>
    <cellStyle name="통_수량산출서(수정)_포장공2_0111작업_수량산출서간지_수량산출서간지_수량산출서간지_수량산출서간지" xfId="48004"/>
    <cellStyle name="통_수량산출서(수정)_포장공2_0111작업_수량산출서간지_수량산출서간지_수량산출서간지_수량산출서간지_수량산출서간지" xfId="48005"/>
    <cellStyle name="통_수량산출서(수정)_포장공2_0111작업_수량산출서간지_수량산출서간지_수량산출서간지_수량산출서간지_수량산출서간지_3. 우수공수량산출서목차및간지" xfId="48006"/>
    <cellStyle name="통_수량산출서(수정)_포장공2_0111작업_수량산출서간지_수량산출서간지_수량산출서간지_수량산출서간지_수량산출서간지_수량산출서간지" xfId="48007"/>
    <cellStyle name="통_수량산출서(수정)_포장공2_0111작업_수량산출서간지_수량산출서간지_수량산출서간지_수량산출서간지_수량산출서간지_수량산출서간지1" xfId="48008"/>
    <cellStyle name="통_수량산출서(수정)_포장공2_0111작업_수량산출서간지_수량산출서간지_수량산출서간지_수량산출서간지1" xfId="48009"/>
    <cellStyle name="통_수량산출서(수정)_포장공2_0111작업_수량산출서간지_수량산출서간지1" xfId="48010"/>
    <cellStyle name="통_수량산출서(수정)_포장공2_상수도수량-수량(0110)" xfId="48011"/>
    <cellStyle name="통_수량산출서(수정)_포장공2_상수도수량-수량(0110)_수량산출서간지" xfId="48012"/>
    <cellStyle name="통_수량산출서(수정)_포장공2_상수도수량-수량(0110)_수량산출서간지_3. 우수공수량산출서목차및간지" xfId="48013"/>
    <cellStyle name="통_수량산출서(수정)_포장공2_상수도수량-수량(0110)_수량산출서간지_수량산출서간지" xfId="48014"/>
    <cellStyle name="통_수량산출서(수정)_포장공2_상수도수량-수량(0110)_수량산출서간지_수량산출서간지_수량산출서간지" xfId="48015"/>
    <cellStyle name="통_수량산출서(수정)_포장공2_상수도수량-수량(0110)_수량산출서간지_수량산출서간지_수량산출서간지_3. 우수공수량산출서목차및간지" xfId="48016"/>
    <cellStyle name="통_수량산출서(수정)_포장공2_상수도수량-수량(0110)_수량산출서간지_수량산출서간지_수량산출서간지_수량산출서간지" xfId="48017"/>
    <cellStyle name="통_수량산출서(수정)_포장공2_상수도수량-수량(0110)_수량산출서간지_수량산출서간지_수량산출서간지_수량산출서간지_수량산출서간지" xfId="48018"/>
    <cellStyle name="통_수량산출서(수정)_포장공2_상수도수량-수량(0110)_수량산출서간지_수량산출서간지_수량산출서간지_수량산출서간지_수량산출서간지_3. 우수공수량산출서목차및간지" xfId="48019"/>
    <cellStyle name="통_수량산출서(수정)_포장공2_상수도수량-수량(0110)_수량산출서간지_수량산출서간지_수량산출서간지_수량산출서간지_수량산출서간지_수량산출서간지" xfId="48020"/>
    <cellStyle name="통_수량산출서(수정)_포장공2_상수도수량-수량(0110)_수량산출서간지_수량산출서간지_수량산출서간지_수량산출서간지_수량산출서간지_수량산출서간지1" xfId="48021"/>
    <cellStyle name="통_수량산출서(수정)_포장공2_상수도수량-수량(0110)_수량산출서간지_수량산출서간지_수량산출서간지_수량산출서간지1" xfId="48022"/>
    <cellStyle name="통_수량산출서(수정)_포장공2_상수도수량-수량(0110)_수량산출서간지_수량산출서간지1" xfId="48023"/>
    <cellStyle name="통_수량산출서(수정)_포장공2_수량산출서간지" xfId="48024"/>
    <cellStyle name="통_수량산출서(수정)_포장공2_수량산출서간지_3. 우수공수량산출서목차및간지" xfId="48025"/>
    <cellStyle name="통_수량산출서(수정)_포장공2_수량산출서간지_수량산출서간지" xfId="48026"/>
    <cellStyle name="통_수량산출서(수정)_포장공2_수량산출서간지_수량산출서간지_수량산출서간지" xfId="48027"/>
    <cellStyle name="통_수량산출서(수정)_포장공2_수량산출서간지_수량산출서간지_수량산출서간지_3. 우수공수량산출서목차및간지" xfId="48028"/>
    <cellStyle name="통_수량산출서(수정)_포장공2_수량산출서간지_수량산출서간지_수량산출서간지_수량산출서간지" xfId="48029"/>
    <cellStyle name="통_수량산출서(수정)_포장공2_수량산출서간지_수량산출서간지_수량산출서간지_수량산출서간지_수량산출서간지" xfId="48030"/>
    <cellStyle name="통_수량산출서(수정)_포장공2_수량산출서간지_수량산출서간지_수량산출서간지_수량산출서간지_수량산출서간지_3. 우수공수량산출서목차및간지" xfId="48031"/>
    <cellStyle name="통_수량산출서(수정)_포장공2_수량산출서간지_수량산출서간지_수량산출서간지_수량산출서간지_수량산출서간지_수량산출서간지" xfId="48032"/>
    <cellStyle name="통_수량산출서(수정)_포장공2_수량산출서간지_수량산출서간지_수량산출서간지_수량산출서간지_수량산출서간지_수량산출서간지1" xfId="48033"/>
    <cellStyle name="통_수량산출서(수정)_포장공2_수량산출서간지_수량산출서간지_수량산출서간지_수량산출서간지1" xfId="48034"/>
    <cellStyle name="통_수량산출서(수정)_포장공2_수량산출서간지_수량산출서간지1" xfId="48035"/>
    <cellStyle name="통_수량산출서(수정)_포장공2_포장공2-수정" xfId="48036"/>
    <cellStyle name="통_수량산출서(수정)_포장공2_포장공2-수정_06.포장공2 (0112)" xfId="48037"/>
    <cellStyle name="통_수량산출서(수정)_포장공2_포장공2-수정_06.포장공2 (0112)_수량산출서간지" xfId="48038"/>
    <cellStyle name="통_수량산출서(수정)_포장공2_포장공2-수정_06.포장공2 (0112)_수량산출서간지_3. 우수공수량산출서목차및간지" xfId="48039"/>
    <cellStyle name="통_수량산출서(수정)_포장공2_포장공2-수정_06.포장공2 (0112)_수량산출서간지_수량산출서간지" xfId="48040"/>
    <cellStyle name="통_수량산출서(수정)_포장공2_포장공2-수정_06.포장공2 (0112)_수량산출서간지_수량산출서간지_수량산출서간지" xfId="48041"/>
    <cellStyle name="통_수량산출서(수정)_포장공2_포장공2-수정_06.포장공2 (0112)_수량산출서간지_수량산출서간지_수량산출서간지_3. 우수공수량산출서목차및간지" xfId="48042"/>
    <cellStyle name="통_수량산출서(수정)_포장공2_포장공2-수정_06.포장공2 (0112)_수량산출서간지_수량산출서간지_수량산출서간지_수량산출서간지" xfId="48043"/>
    <cellStyle name="통_수량산출서(수정)_포장공2_포장공2-수정_06.포장공2 (0112)_수량산출서간지_수량산출서간지_수량산출서간지_수량산출서간지_수량산출서간지" xfId="48044"/>
    <cellStyle name="통_수량산출서(수정)_포장공2_포장공2-수정_06.포장공2 (0112)_수량산출서간지_수량산출서간지_수량산출서간지_수량산출서간지_수량산출서간지_3. 우수공수량산출서목차및간지" xfId="48045"/>
    <cellStyle name="통_수량산출서(수정)_포장공2_포장공2-수정_06.포장공2 (0112)_수량산출서간지_수량산출서간지_수량산출서간지_수량산출서간지_수량산출서간지_수량산출서간지" xfId="48046"/>
    <cellStyle name="통_수량산출서(수정)_포장공2_포장공2-수정_06.포장공2 (0112)_수량산출서간지_수량산출서간지_수량산출서간지_수량산출서간지_수량산출서간지_수량산출서간지1" xfId="48047"/>
    <cellStyle name="통_수량산출서(수정)_포장공2_포장공2-수정_06.포장공2 (0112)_수량산출서간지_수량산출서간지_수량산출서간지_수량산출서간지1" xfId="48048"/>
    <cellStyle name="통_수량산출서(수정)_포장공2_포장공2-수정_06.포장공2 (0112)_수량산출서간지_수량산출서간지1" xfId="48049"/>
    <cellStyle name="통_수량산출서(수정)_포장공2_포장공2-수정_수량산출서간지" xfId="48050"/>
    <cellStyle name="통_수량산출서(수정)_포장공2_포장공2-수정_수량산출서간지_3. 우수공수량산출서목차및간지" xfId="48051"/>
    <cellStyle name="통_수량산출서(수정)_포장공2_포장공2-수정_수량산출서간지_수량산출서간지" xfId="48052"/>
    <cellStyle name="통_수량산출서(수정)_포장공2_포장공2-수정_수량산출서간지_수량산출서간지_수량산출서간지" xfId="48053"/>
    <cellStyle name="통_수량산출서(수정)_포장공2_포장공2-수정_수량산출서간지_수량산출서간지_수량산출서간지_3. 우수공수량산출서목차및간지" xfId="48054"/>
    <cellStyle name="통_수량산출서(수정)_포장공2_포장공2-수정_수량산출서간지_수량산출서간지_수량산출서간지_수량산출서간지" xfId="48055"/>
    <cellStyle name="통_수량산출서(수정)_포장공2_포장공2-수정_수량산출서간지_수량산출서간지_수량산출서간지_수량산출서간지_수량산출서간지" xfId="48056"/>
    <cellStyle name="통_수량산출서(수정)_포장공2_포장공2-수정_수량산출서간지_수량산출서간지_수량산출서간지_수량산출서간지_수량산출서간지_3. 우수공수량산출서목차및간지" xfId="48057"/>
    <cellStyle name="통_수량산출서(수정)_포장공2_포장공2-수정_수량산출서간지_수량산출서간지_수량산출서간지_수량산출서간지_수량산출서간지_수량산출서간지" xfId="48058"/>
    <cellStyle name="통_수량산출서(수정)_포장공2_포장공2-수정_수량산출서간지_수량산출서간지_수량산출서간지_수량산출서간지_수량산출서간지_수량산출서간지1" xfId="48059"/>
    <cellStyle name="통_수량산출서(수정)_포장공2_포장공2-수정_수량산출서간지_수량산출서간지_수량산출서간지_수량산출서간지1" xfId="48060"/>
    <cellStyle name="통_수량산출서(수정)_포장공2_포장공2-수정_수량산출서간지_수량산출서간지1" xfId="48061"/>
    <cellStyle name="통_수량산출서(수정)_포장공2-수정" xfId="48062"/>
    <cellStyle name="통_수량산출서(수정)_포장공2-수정_06.포장공2 (0112)" xfId="48063"/>
    <cellStyle name="통_수량산출서(수정)_포장공2-수정_06.포장공2 (0112)_수량산출서간지" xfId="48064"/>
    <cellStyle name="통_수량산출서(수정)_포장공2-수정_06.포장공2 (0112)_수량산출서간지_3. 우수공수량산출서목차및간지" xfId="48065"/>
    <cellStyle name="통_수량산출서(수정)_포장공2-수정_06.포장공2 (0112)_수량산출서간지_수량산출서간지" xfId="48066"/>
    <cellStyle name="통_수량산출서(수정)_포장공2-수정_06.포장공2 (0112)_수량산출서간지_수량산출서간지_수량산출서간지" xfId="48067"/>
    <cellStyle name="통_수량산출서(수정)_포장공2-수정_06.포장공2 (0112)_수량산출서간지_수량산출서간지_수량산출서간지_3. 우수공수량산출서목차및간지" xfId="48068"/>
    <cellStyle name="통_수량산출서(수정)_포장공2-수정_06.포장공2 (0112)_수량산출서간지_수량산출서간지_수량산출서간지_수량산출서간지" xfId="48069"/>
    <cellStyle name="통_수량산출서(수정)_포장공2-수정_06.포장공2 (0112)_수량산출서간지_수량산출서간지_수량산출서간지_수량산출서간지_수량산출서간지" xfId="48070"/>
    <cellStyle name="통_수량산출서(수정)_포장공2-수정_06.포장공2 (0112)_수량산출서간지_수량산출서간지_수량산출서간지_수량산출서간지_수량산출서간지_3. 우수공수량산출서목차및간지" xfId="48071"/>
    <cellStyle name="통_수량산출서(수정)_포장공2-수정_06.포장공2 (0112)_수량산출서간지_수량산출서간지_수량산출서간지_수량산출서간지_수량산출서간지_수량산출서간지" xfId="48072"/>
    <cellStyle name="통_수량산출서(수정)_포장공2-수정_06.포장공2 (0112)_수량산출서간지_수량산출서간지_수량산출서간지_수량산출서간지_수량산출서간지_수량산출서간지1" xfId="48073"/>
    <cellStyle name="통_수량산출서(수정)_포장공2-수정_06.포장공2 (0112)_수량산출서간지_수량산출서간지_수량산출서간지_수량산출서간지1" xfId="48074"/>
    <cellStyle name="통_수량산출서(수정)_포장공2-수정_06.포장공2 (0112)_수량산출서간지_수량산출서간지1" xfId="48075"/>
    <cellStyle name="통_수량산출서(수정)_포장공2-수정_수량산출서간지" xfId="48076"/>
    <cellStyle name="통_수량산출서(수정)_포장공2-수정_수량산출서간지_3. 우수공수량산출서목차및간지" xfId="48077"/>
    <cellStyle name="통_수량산출서(수정)_포장공2-수정_수량산출서간지_수량산출서간지" xfId="48078"/>
    <cellStyle name="통_수량산출서(수정)_포장공2-수정_수량산출서간지_수량산출서간지_수량산출서간지" xfId="48079"/>
    <cellStyle name="통_수량산출서(수정)_포장공2-수정_수량산출서간지_수량산출서간지_수량산출서간지_3. 우수공수량산출서목차및간지" xfId="48080"/>
    <cellStyle name="통_수량산출서(수정)_포장공2-수정_수량산출서간지_수량산출서간지_수량산출서간지_수량산출서간지" xfId="48081"/>
    <cellStyle name="통_수량산출서(수정)_포장공2-수정_수량산출서간지_수량산출서간지_수량산출서간지_수량산출서간지_수량산출서간지" xfId="48082"/>
    <cellStyle name="통_수량산출서(수정)_포장공2-수정_수량산출서간지_수량산출서간지_수량산출서간지_수량산출서간지_수량산출서간지_3. 우수공수량산출서목차및간지" xfId="48083"/>
    <cellStyle name="통_수량산출서(수정)_포장공2-수정_수량산출서간지_수량산출서간지_수량산출서간지_수량산출서간지_수량산출서간지_수량산출서간지" xfId="48084"/>
    <cellStyle name="통_수량산출서(수정)_포장공2-수정_수량산출서간지_수량산출서간지_수량산출서간지_수량산출서간지_수량산출서간지_수량산출서간지1" xfId="48085"/>
    <cellStyle name="통_수량산출서(수정)_포장공2-수정_수량산출서간지_수량산출서간지_수량산출서간지_수량산출서간지1" xfId="48086"/>
    <cellStyle name="통_수량산출서(수정)_포장공2-수정_수량산출서간지_수량산출서간지1" xfId="48087"/>
    <cellStyle name="통_수량산출서간지" xfId="48088"/>
    <cellStyle name="통_수량산출서간지_3. 우수공수량산출서목차및간지" xfId="48089"/>
    <cellStyle name="통_수량산출서간지_수량산출서간지" xfId="48090"/>
    <cellStyle name="통_수량산출서간지_수량산출서간지_수량산출서간지" xfId="48091"/>
    <cellStyle name="통_수량산출서간지_수량산출서간지_수량산출서간지_3. 우수공수량산출서목차및간지" xfId="48092"/>
    <cellStyle name="통_수량산출서간지_수량산출서간지_수량산출서간지_수량산출서간지" xfId="48093"/>
    <cellStyle name="통_수량산출서간지_수량산출서간지_수량산출서간지_수량산출서간지_수량산출서간지" xfId="48094"/>
    <cellStyle name="통_수량산출서간지_수량산출서간지_수량산출서간지_수량산출서간지_수량산출서간지_3. 우수공수량산출서목차및간지" xfId="48095"/>
    <cellStyle name="통_수량산출서간지_수량산출서간지_수량산출서간지_수량산출서간지_수량산출서간지_수량산출서간지" xfId="48096"/>
    <cellStyle name="통_수량산출서간지_수량산출서간지_수량산출서간지_수량산출서간지_수량산출서간지_수량산출서간지1" xfId="48097"/>
    <cellStyle name="통_수량산출서간지_수량산출서간지_수량산출서간지_수량산출서간지1" xfId="48098"/>
    <cellStyle name="통_수량산출서간지_수량산출서간지1" xfId="48099"/>
    <cellStyle name="통_승학내역서(물량정산)" xfId="18366"/>
    <cellStyle name="통_연결관토공" xfId="18367"/>
    <cellStyle name="통_오수본관수량산출(곡교)" xfId="18368"/>
    <cellStyle name="통_옹벽깨기" xfId="18369"/>
    <cellStyle name="통_우수토공" xfId="48100"/>
    <cellStyle name="통_포장공" xfId="18370"/>
    <cellStyle name="통_포장공_006_부대공(1BL)2" xfId="18371"/>
    <cellStyle name="통_포장공_0111작업" xfId="48101"/>
    <cellStyle name="통_포장공_0111작업_수량산출서간지" xfId="48102"/>
    <cellStyle name="통_포장공_0111작업_수량산출서간지_3. 우수공수량산출서목차및간지" xfId="48103"/>
    <cellStyle name="통_포장공_0111작업_수량산출서간지_수량산출서간지" xfId="48104"/>
    <cellStyle name="통_포장공_0111작업_수량산출서간지_수량산출서간지_수량산출서간지" xfId="48105"/>
    <cellStyle name="통_포장공_0111작업_수량산출서간지_수량산출서간지_수량산출서간지_3. 우수공수량산출서목차및간지" xfId="48106"/>
    <cellStyle name="통_포장공_0111작업_수량산출서간지_수량산출서간지_수량산출서간지_수량산출서간지" xfId="48107"/>
    <cellStyle name="통_포장공_0111작업_수량산출서간지_수량산출서간지_수량산출서간지_수량산출서간지_수량산출서간지" xfId="48108"/>
    <cellStyle name="통_포장공_0111작업_수량산출서간지_수량산출서간지_수량산출서간지_수량산출서간지_수량산출서간지_3. 우수공수량산출서목차및간지" xfId="48109"/>
    <cellStyle name="통_포장공_0111작업_수량산출서간지_수량산출서간지_수량산출서간지_수량산출서간지_수량산출서간지_수량산출서간지" xfId="48110"/>
    <cellStyle name="통_포장공_0111작업_수량산출서간지_수량산출서간지_수량산출서간지_수량산출서간지_수량산출서간지_수량산출서간지1" xfId="48111"/>
    <cellStyle name="통_포장공_0111작업_수량산출서간지_수량산출서간지_수량산출서간지_수량산출서간지1" xfId="48112"/>
    <cellStyle name="통_포장공_0111작업_수량산출서간지_수량산출서간지1" xfId="48113"/>
    <cellStyle name="통_포장공_3.포장공" xfId="18372"/>
    <cellStyle name="통_포장공_3.포장공_006_부대공(1BL)2" xfId="18373"/>
    <cellStyle name="통_포장공_4.포장공" xfId="18374"/>
    <cellStyle name="통_포장공_4.포장공_006_부대공(1BL)2" xfId="18375"/>
    <cellStyle name="통_포장공_사본 - 3.포장공" xfId="18376"/>
    <cellStyle name="통_포장공_사본 - 3.포장공_006_부대공(1BL)2" xfId="18377"/>
    <cellStyle name="통_포장공_상수도수량-수량(0110)" xfId="48114"/>
    <cellStyle name="통_포장공_상수도수량-수량(0110)_수량산출서간지" xfId="48115"/>
    <cellStyle name="통_포장공_상수도수량-수량(0110)_수량산출서간지_3. 우수공수량산출서목차및간지" xfId="48116"/>
    <cellStyle name="통_포장공_상수도수량-수량(0110)_수량산출서간지_수량산출서간지" xfId="48117"/>
    <cellStyle name="통_포장공_상수도수량-수량(0110)_수량산출서간지_수량산출서간지_수량산출서간지" xfId="48118"/>
    <cellStyle name="통_포장공_상수도수량-수량(0110)_수량산출서간지_수량산출서간지_수량산출서간지_3. 우수공수량산출서목차및간지" xfId="48119"/>
    <cellStyle name="통_포장공_상수도수량-수량(0110)_수량산출서간지_수량산출서간지_수량산출서간지_수량산출서간지" xfId="48120"/>
    <cellStyle name="통_포장공_상수도수량-수량(0110)_수량산출서간지_수량산출서간지_수량산출서간지_수량산출서간지_수량산출서간지" xfId="48121"/>
    <cellStyle name="통_포장공_상수도수량-수량(0110)_수량산출서간지_수량산출서간지_수량산출서간지_수량산출서간지_수량산출서간지_3. 우수공수량산출서목차및간지" xfId="48122"/>
    <cellStyle name="통_포장공_상수도수량-수량(0110)_수량산출서간지_수량산출서간지_수량산출서간지_수량산출서간지_수량산출서간지_수량산출서간지" xfId="48123"/>
    <cellStyle name="통_포장공_상수도수량-수량(0110)_수량산출서간지_수량산출서간지_수량산출서간지_수량산출서간지_수량산출서간지_수량산출서간지1" xfId="48124"/>
    <cellStyle name="통_포장공_상수도수량-수량(0110)_수량산출서간지_수량산출서간지_수량산출서간지_수량산출서간지1" xfId="48125"/>
    <cellStyle name="통_포장공_상수도수량-수량(0110)_수량산출서간지_수량산출서간지1" xfId="48126"/>
    <cellStyle name="통_포장공_수량산출서간지" xfId="48127"/>
    <cellStyle name="통_포장공_수량산출서간지_3. 우수공수량산출서목차및간지" xfId="48128"/>
    <cellStyle name="통_포장공_수량산출서간지_수량산출서간지" xfId="48129"/>
    <cellStyle name="통_포장공_수량산출서간지_수량산출서간지_수량산출서간지" xfId="48130"/>
    <cellStyle name="통_포장공_수량산출서간지_수량산출서간지_수량산출서간지_3. 우수공수량산출서목차및간지" xfId="48131"/>
    <cellStyle name="통_포장공_수량산출서간지_수량산출서간지_수량산출서간지_수량산출서간지" xfId="48132"/>
    <cellStyle name="통_포장공_수량산출서간지_수량산출서간지_수량산출서간지_수량산출서간지_수량산출서간지" xfId="48133"/>
    <cellStyle name="통_포장공_수량산출서간지_수량산출서간지_수량산출서간지_수량산출서간지_수량산출서간지_3. 우수공수량산출서목차및간지" xfId="48134"/>
    <cellStyle name="통_포장공_수량산출서간지_수량산출서간지_수량산출서간지_수량산출서간지_수량산출서간지_수량산출서간지" xfId="48135"/>
    <cellStyle name="통_포장공_수량산출서간지_수량산출서간지_수량산출서간지_수량산출서간지_수량산출서간지_수량산출서간지1" xfId="48136"/>
    <cellStyle name="통_포장공_수량산출서간지_수량산출서간지_수량산출서간지_수량산출서간지1" xfId="48137"/>
    <cellStyle name="통_포장공_수량산출서간지_수량산출서간지1" xfId="48138"/>
    <cellStyle name="통_포장공_포장공" xfId="18378"/>
    <cellStyle name="통_포장공_포장공_006_부대공(1BL)2" xfId="18379"/>
    <cellStyle name="통_포장공_포장공2-수정" xfId="48139"/>
    <cellStyle name="통_포장공_포장공2-수정_06.포장공2 (0112)" xfId="48140"/>
    <cellStyle name="통_포장공_포장공2-수정_06.포장공2 (0112)_수량산출서간지" xfId="48141"/>
    <cellStyle name="통_포장공_포장공2-수정_06.포장공2 (0112)_수량산출서간지_3. 우수공수량산출서목차및간지" xfId="48142"/>
    <cellStyle name="통_포장공_포장공2-수정_06.포장공2 (0112)_수량산출서간지_수량산출서간지" xfId="48143"/>
    <cellStyle name="통_포장공_포장공2-수정_06.포장공2 (0112)_수량산출서간지_수량산출서간지_수량산출서간지" xfId="48144"/>
    <cellStyle name="통_포장공_포장공2-수정_06.포장공2 (0112)_수량산출서간지_수량산출서간지_수량산출서간지_3. 우수공수량산출서목차및간지" xfId="48145"/>
    <cellStyle name="통_포장공_포장공2-수정_06.포장공2 (0112)_수량산출서간지_수량산출서간지_수량산출서간지_수량산출서간지" xfId="48146"/>
    <cellStyle name="통_포장공_포장공2-수정_06.포장공2 (0112)_수량산출서간지_수량산출서간지_수량산출서간지_수량산출서간지_수량산출서간지" xfId="48147"/>
    <cellStyle name="통_포장공_포장공2-수정_06.포장공2 (0112)_수량산출서간지_수량산출서간지_수량산출서간지_수량산출서간지_수량산출서간지_3. 우수공수량산출서목차및간지" xfId="48148"/>
    <cellStyle name="통_포장공_포장공2-수정_06.포장공2 (0112)_수량산출서간지_수량산출서간지_수량산출서간지_수량산출서간지_수량산출서간지_수량산출서간지" xfId="48149"/>
    <cellStyle name="통_포장공_포장공2-수정_06.포장공2 (0112)_수량산출서간지_수량산출서간지_수량산출서간지_수량산출서간지_수량산출서간지_수량산출서간지1" xfId="48150"/>
    <cellStyle name="통_포장공_포장공2-수정_06.포장공2 (0112)_수량산출서간지_수량산출서간지_수량산출서간지_수량산출서간지1" xfId="48151"/>
    <cellStyle name="통_포장공_포장공2-수정_06.포장공2 (0112)_수량산출서간지_수량산출서간지1" xfId="48152"/>
    <cellStyle name="통_포장공_포장공2-수정_수량산출서간지" xfId="48153"/>
    <cellStyle name="통_포장공_포장공2-수정_수량산출서간지_3. 우수공수량산출서목차및간지" xfId="48154"/>
    <cellStyle name="통_포장공_포장공2-수정_수량산출서간지_수량산출서간지" xfId="48155"/>
    <cellStyle name="통_포장공_포장공2-수정_수량산출서간지_수량산출서간지_수량산출서간지" xfId="48156"/>
    <cellStyle name="통_포장공_포장공2-수정_수량산출서간지_수량산출서간지_수량산출서간지_3. 우수공수량산출서목차및간지" xfId="48157"/>
    <cellStyle name="통_포장공_포장공2-수정_수량산출서간지_수량산출서간지_수량산출서간지_수량산출서간지" xfId="48158"/>
    <cellStyle name="통_포장공_포장공2-수정_수량산출서간지_수량산출서간지_수량산출서간지_수량산출서간지_수량산출서간지" xfId="48159"/>
    <cellStyle name="통_포장공_포장공2-수정_수량산출서간지_수량산출서간지_수량산출서간지_수량산출서간지_수량산출서간지_3. 우수공수량산출서목차및간지" xfId="48160"/>
    <cellStyle name="통_포장공_포장공2-수정_수량산출서간지_수량산출서간지_수량산출서간지_수량산출서간지_수량산출서간지_수량산출서간지" xfId="48161"/>
    <cellStyle name="통_포장공_포장공2-수정_수량산출서간지_수량산출서간지_수량산출서간지_수량산출서간지_수량산출서간지_수량산출서간지1" xfId="48162"/>
    <cellStyle name="통_포장공_포장공2-수정_수량산출서간지_수량산출서간지_수량산출서간지_수량산출서간지1" xfId="48163"/>
    <cellStyle name="통_포장공_포장공2-수정_수량산출서간지_수량산출서간지1" xfId="48164"/>
    <cellStyle name="통_포장공2" xfId="48165"/>
    <cellStyle name="통_포장공2_0111작업" xfId="48166"/>
    <cellStyle name="통_포장공2_0111작업_수량산출서간지" xfId="48167"/>
    <cellStyle name="통_포장공2_0111작업_수량산출서간지_3. 우수공수량산출서목차및간지" xfId="48168"/>
    <cellStyle name="통_포장공2_0111작업_수량산출서간지_수량산출서간지" xfId="48169"/>
    <cellStyle name="통_포장공2_0111작업_수량산출서간지_수량산출서간지_수량산출서간지" xfId="48170"/>
    <cellStyle name="통_포장공2_0111작업_수량산출서간지_수량산출서간지_수량산출서간지_3. 우수공수량산출서목차및간지" xfId="48171"/>
    <cellStyle name="통_포장공2_0111작업_수량산출서간지_수량산출서간지_수량산출서간지_수량산출서간지" xfId="48172"/>
    <cellStyle name="통_포장공2_0111작업_수량산출서간지_수량산출서간지_수량산출서간지_수량산출서간지_수량산출서간지" xfId="48173"/>
    <cellStyle name="통_포장공2_0111작업_수량산출서간지_수량산출서간지_수량산출서간지_수량산출서간지_수량산출서간지_3. 우수공수량산출서목차및간지" xfId="48174"/>
    <cellStyle name="통_포장공2_0111작업_수량산출서간지_수량산출서간지_수량산출서간지_수량산출서간지_수량산출서간지_수량산출서간지" xfId="48175"/>
    <cellStyle name="통_포장공2_0111작업_수량산출서간지_수량산출서간지_수량산출서간지_수량산출서간지_수량산출서간지_수량산출서간지1" xfId="48176"/>
    <cellStyle name="통_포장공2_0111작업_수량산출서간지_수량산출서간지_수량산출서간지_수량산출서간지1" xfId="48177"/>
    <cellStyle name="통_포장공2_0111작업_수량산출서간지_수량산출서간지1" xfId="48178"/>
    <cellStyle name="통_포장공2_상수도수량-수량(0110)" xfId="48179"/>
    <cellStyle name="통_포장공2_상수도수량-수량(0110)_수량산출서간지" xfId="48180"/>
    <cellStyle name="통_포장공2_상수도수량-수량(0110)_수량산출서간지_3. 우수공수량산출서목차및간지" xfId="48181"/>
    <cellStyle name="통_포장공2_상수도수량-수량(0110)_수량산출서간지_수량산출서간지" xfId="48182"/>
    <cellStyle name="통_포장공2_상수도수량-수량(0110)_수량산출서간지_수량산출서간지_수량산출서간지" xfId="48183"/>
    <cellStyle name="통_포장공2_상수도수량-수량(0110)_수량산출서간지_수량산출서간지_수량산출서간지_3. 우수공수량산출서목차및간지" xfId="48184"/>
    <cellStyle name="통_포장공2_상수도수량-수량(0110)_수량산출서간지_수량산출서간지_수량산출서간지_수량산출서간지" xfId="48185"/>
    <cellStyle name="통_포장공2_상수도수량-수량(0110)_수량산출서간지_수량산출서간지_수량산출서간지_수량산출서간지_수량산출서간지" xfId="48186"/>
    <cellStyle name="통_포장공2_상수도수량-수량(0110)_수량산출서간지_수량산출서간지_수량산출서간지_수량산출서간지_수량산출서간지_3. 우수공수량산출서목차및간지" xfId="48187"/>
    <cellStyle name="통_포장공2_상수도수량-수량(0110)_수량산출서간지_수량산출서간지_수량산출서간지_수량산출서간지_수량산출서간지_수량산출서간지" xfId="48188"/>
    <cellStyle name="통_포장공2_상수도수량-수량(0110)_수량산출서간지_수량산출서간지_수량산출서간지_수량산출서간지_수량산출서간지_수량산출서간지1" xfId="48189"/>
    <cellStyle name="통_포장공2_상수도수량-수량(0110)_수량산출서간지_수량산출서간지_수량산출서간지_수량산출서간지1" xfId="48190"/>
    <cellStyle name="통_포장공2_상수도수량-수량(0110)_수량산출서간지_수량산출서간지1" xfId="48191"/>
    <cellStyle name="통_포장공2_수량산출서간지" xfId="48192"/>
    <cellStyle name="통_포장공2_수량산출서간지_3. 우수공수량산출서목차및간지" xfId="48193"/>
    <cellStyle name="통_포장공2_수량산출서간지_수량산출서간지" xfId="48194"/>
    <cellStyle name="통_포장공2_수량산출서간지_수량산출서간지_수량산출서간지" xfId="48195"/>
    <cellStyle name="통_포장공2_수량산출서간지_수량산출서간지_수량산출서간지_3. 우수공수량산출서목차및간지" xfId="48196"/>
    <cellStyle name="통_포장공2_수량산출서간지_수량산출서간지_수량산출서간지_수량산출서간지" xfId="48197"/>
    <cellStyle name="통_포장공2_수량산출서간지_수량산출서간지_수량산출서간지_수량산출서간지_수량산출서간지" xfId="48198"/>
    <cellStyle name="통_포장공2_수량산출서간지_수량산출서간지_수량산출서간지_수량산출서간지_수량산출서간지_3. 우수공수량산출서목차및간지" xfId="48199"/>
    <cellStyle name="통_포장공2_수량산출서간지_수량산출서간지_수량산출서간지_수량산출서간지_수량산출서간지_수량산출서간지" xfId="48200"/>
    <cellStyle name="통_포장공2_수량산출서간지_수량산출서간지_수량산출서간지_수량산출서간지_수량산출서간지_수량산출서간지1" xfId="48201"/>
    <cellStyle name="통_포장공2_수량산출서간지_수량산출서간지_수량산출서간지_수량산출서간지1" xfId="48202"/>
    <cellStyle name="통_포장공2_수량산출서간지_수량산출서간지1" xfId="48203"/>
    <cellStyle name="통_포장공2_포장공2-수정" xfId="48204"/>
    <cellStyle name="통_포장공2_포장공2-수정_06.포장공2 (0112)" xfId="48205"/>
    <cellStyle name="통_포장공2_포장공2-수정_06.포장공2 (0112)_수량산출서간지" xfId="48206"/>
    <cellStyle name="통_포장공2_포장공2-수정_06.포장공2 (0112)_수량산출서간지_3. 우수공수량산출서목차및간지" xfId="48207"/>
    <cellStyle name="통_포장공2_포장공2-수정_06.포장공2 (0112)_수량산출서간지_수량산출서간지" xfId="48208"/>
    <cellStyle name="통_포장공2_포장공2-수정_06.포장공2 (0112)_수량산출서간지_수량산출서간지_수량산출서간지" xfId="48209"/>
    <cellStyle name="통_포장공2_포장공2-수정_06.포장공2 (0112)_수량산출서간지_수량산출서간지_수량산출서간지_3. 우수공수량산출서목차및간지" xfId="48210"/>
    <cellStyle name="통_포장공2_포장공2-수정_06.포장공2 (0112)_수량산출서간지_수량산출서간지_수량산출서간지_수량산출서간지" xfId="48211"/>
    <cellStyle name="통_포장공2_포장공2-수정_06.포장공2 (0112)_수량산출서간지_수량산출서간지_수량산출서간지_수량산출서간지_수량산출서간지" xfId="48212"/>
    <cellStyle name="통_포장공2_포장공2-수정_06.포장공2 (0112)_수량산출서간지_수량산출서간지_수량산출서간지_수량산출서간지_수량산출서간지_3. 우수공수량산출서목차및간지" xfId="48213"/>
    <cellStyle name="통_포장공2_포장공2-수정_06.포장공2 (0112)_수량산출서간지_수량산출서간지_수량산출서간지_수량산출서간지_수량산출서간지_수량산출서간지" xfId="48214"/>
    <cellStyle name="통_포장공2_포장공2-수정_06.포장공2 (0112)_수량산출서간지_수량산출서간지_수량산출서간지_수량산출서간지_수량산출서간지_수량산출서간지1" xfId="48215"/>
    <cellStyle name="통_포장공2_포장공2-수정_06.포장공2 (0112)_수량산출서간지_수량산출서간지_수량산출서간지_수량산출서간지1" xfId="48216"/>
    <cellStyle name="통_포장공2_포장공2-수정_06.포장공2 (0112)_수량산출서간지_수량산출서간지1" xfId="48217"/>
    <cellStyle name="통_포장공2_포장공2-수정_수량산출서간지" xfId="48218"/>
    <cellStyle name="통_포장공2_포장공2-수정_수량산출서간지_3. 우수공수량산출서목차및간지" xfId="48219"/>
    <cellStyle name="통_포장공2_포장공2-수정_수량산출서간지_수량산출서간지" xfId="48220"/>
    <cellStyle name="통_포장공2_포장공2-수정_수량산출서간지_수량산출서간지_수량산출서간지" xfId="48221"/>
    <cellStyle name="통_포장공2_포장공2-수정_수량산출서간지_수량산출서간지_수량산출서간지_3. 우수공수량산출서목차및간지" xfId="48222"/>
    <cellStyle name="통_포장공2_포장공2-수정_수량산출서간지_수량산출서간지_수량산출서간지_수량산출서간지" xfId="48223"/>
    <cellStyle name="통_포장공2_포장공2-수정_수량산출서간지_수량산출서간지_수량산출서간지_수량산출서간지_수량산출서간지" xfId="48224"/>
    <cellStyle name="통_포장공2_포장공2-수정_수량산출서간지_수량산출서간지_수량산출서간지_수량산출서간지_수량산출서간지_3. 우수공수량산출서목차및간지" xfId="48225"/>
    <cellStyle name="통_포장공2_포장공2-수정_수량산출서간지_수량산출서간지_수량산출서간지_수량산출서간지_수량산출서간지_수량산출서간지" xfId="48226"/>
    <cellStyle name="통_포장공2_포장공2-수정_수량산출서간지_수량산출서간지_수량산출서간지_수량산출서간지_수량산출서간지_수량산출서간지1" xfId="48227"/>
    <cellStyle name="통_포장공2_포장공2-수정_수량산출서간지_수량산출서간지_수량산출서간지_수량산출서간지1" xfId="48228"/>
    <cellStyle name="통_포장공2_포장공2-수정_수량산출서간지_수량산출서간지1" xfId="48229"/>
    <cellStyle name="통_포장공2-수정" xfId="48230"/>
    <cellStyle name="통_포장공2-수정_06.포장공2 (0112)" xfId="48231"/>
    <cellStyle name="통_포장공2-수정_06.포장공2 (0112)_수량산출서간지" xfId="48232"/>
    <cellStyle name="통_포장공2-수정_06.포장공2 (0112)_수량산출서간지_3. 우수공수량산출서목차및간지" xfId="48233"/>
    <cellStyle name="통_포장공2-수정_06.포장공2 (0112)_수량산출서간지_수량산출서간지" xfId="48234"/>
    <cellStyle name="통_포장공2-수정_06.포장공2 (0112)_수량산출서간지_수량산출서간지_수량산출서간지" xfId="48235"/>
    <cellStyle name="통_포장공2-수정_06.포장공2 (0112)_수량산출서간지_수량산출서간지_수량산출서간지_3. 우수공수량산출서목차및간지" xfId="48236"/>
    <cellStyle name="통_포장공2-수정_06.포장공2 (0112)_수량산출서간지_수량산출서간지_수량산출서간지_수량산출서간지" xfId="48237"/>
    <cellStyle name="통_포장공2-수정_06.포장공2 (0112)_수량산출서간지_수량산출서간지_수량산출서간지_수량산출서간지_수량산출서간지" xfId="48238"/>
    <cellStyle name="통_포장공2-수정_06.포장공2 (0112)_수량산출서간지_수량산출서간지_수량산출서간지_수량산출서간지_수량산출서간지_3. 우수공수량산출서목차및간지" xfId="48239"/>
    <cellStyle name="통_포장공2-수정_06.포장공2 (0112)_수량산출서간지_수량산출서간지_수량산출서간지_수량산출서간지_수량산출서간지_수량산출서간지" xfId="48240"/>
    <cellStyle name="통_포장공2-수정_06.포장공2 (0112)_수량산출서간지_수량산출서간지_수량산출서간지_수량산출서간지_수량산출서간지_수량산출서간지1" xfId="48241"/>
    <cellStyle name="통_포장공2-수정_06.포장공2 (0112)_수량산출서간지_수량산출서간지_수량산출서간지_수량산출서간지1" xfId="48242"/>
    <cellStyle name="통_포장공2-수정_06.포장공2 (0112)_수량산출서간지_수량산출서간지1" xfId="48243"/>
    <cellStyle name="통_포장공2-수정_수량산출서간지" xfId="48244"/>
    <cellStyle name="통_포장공2-수정_수량산출서간지_3. 우수공수량산출서목차및간지" xfId="48245"/>
    <cellStyle name="통_포장공2-수정_수량산출서간지_수량산출서간지" xfId="48246"/>
    <cellStyle name="통_포장공2-수정_수량산출서간지_수량산출서간지_수량산출서간지" xfId="48247"/>
    <cellStyle name="통_포장공2-수정_수량산출서간지_수량산출서간지_수량산출서간지_3. 우수공수량산출서목차및간지" xfId="48248"/>
    <cellStyle name="통_포장공2-수정_수량산출서간지_수량산출서간지_수량산출서간지_수량산출서간지" xfId="48249"/>
    <cellStyle name="통_포장공2-수정_수량산출서간지_수량산출서간지_수량산출서간지_수량산출서간지_수량산출서간지" xfId="48250"/>
    <cellStyle name="통_포장공2-수정_수량산출서간지_수량산출서간지_수량산출서간지_수량산출서간지_수량산출서간지_3. 우수공수량산출서목차및간지" xfId="48251"/>
    <cellStyle name="통_포장공2-수정_수량산출서간지_수량산출서간지_수량산출서간지_수량산출서간지_수량산출서간지_수량산출서간지" xfId="48252"/>
    <cellStyle name="통_포장공2-수정_수량산출서간지_수량산출서간지_수량산출서간지_수량산출서간지_수량산출서간지_수량산출서간지1" xfId="48253"/>
    <cellStyle name="통_포장공2-수정_수량산출서간지_수량산출서간지_수량산출서간지_수량산출서간지1" xfId="48254"/>
    <cellStyle name="통_포장공2-수정_수량산출서간지_수량산출서간지1" xfId="48255"/>
    <cellStyle name="통_하수처리시설(황간)" xfId="18380"/>
    <cellStyle name="통화" xfId="63" builtinId="4" hidden="1"/>
    <cellStyle name="통화 [" xfId="18381"/>
    <cellStyle name="통화 [ 2" xfId="18382"/>
    <cellStyle name="통화 [ 3" xfId="18383"/>
    <cellStyle name="통화 [0]" xfId="64" builtinId="7" hidden="1"/>
    <cellStyle name="통화 [0] 2" xfId="18384"/>
    <cellStyle name="통화 [0] 2 2" xfId="18385"/>
    <cellStyle name="통화 [0㉝〸" xfId="18386"/>
    <cellStyle name="퍼센트" xfId="18387"/>
    <cellStyle name="퍼센트 2" xfId="18388"/>
    <cellStyle name="퍼센트 3" xfId="18389"/>
    <cellStyle name="표" xfId="18390"/>
    <cellStyle name="표 2" xfId="18391"/>
    <cellStyle name="표 2 2" xfId="18392"/>
    <cellStyle name="표 3" xfId="18393"/>
    <cellStyle name="표(가는선,가운데,중앙)" xfId="18394"/>
    <cellStyle name="표(가는선,왼쪽,중앙)" xfId="18395"/>
    <cellStyle name="표(세로쓰기)" xfId="18396"/>
    <cellStyle name="표_0.주요자재및 총괄집계표" xfId="18397"/>
    <cellStyle name="표_0.주요자재및 총괄집계표5" xfId="18398"/>
    <cellStyle name="표_01.우수수량산출" xfId="18399"/>
    <cellStyle name="표_0111작업" xfId="48256"/>
    <cellStyle name="표_0111작업_수량산출서간지" xfId="48257"/>
    <cellStyle name="표_0111작업_수량산출서간지_3. 우수공수량산출서목차및간지" xfId="48258"/>
    <cellStyle name="표_0111작업_수량산출서간지_수량산출서간지" xfId="48259"/>
    <cellStyle name="표_0111작업_수량산출서간지_수량산출서간지_수량산출서간지" xfId="48260"/>
    <cellStyle name="표_0111작업_수량산출서간지_수량산출서간지_수량산출서간지_3. 우수공수량산출서목차및간지" xfId="48261"/>
    <cellStyle name="표_0111작업_수량산출서간지_수량산출서간지_수량산출서간지_수량산출서간지" xfId="48262"/>
    <cellStyle name="표_0111작업_수량산출서간지_수량산출서간지_수량산출서간지_수량산출서간지_수량산출서간지" xfId="48263"/>
    <cellStyle name="표_0111작업_수량산출서간지_수량산출서간지_수량산출서간지_수량산출서간지_수량산출서간지_3. 우수공수량산출서목차및간지" xfId="48264"/>
    <cellStyle name="표_0111작업_수량산출서간지_수량산출서간지_수량산출서간지_수량산출서간지_수량산출서간지_수량산출서간지" xfId="48265"/>
    <cellStyle name="표_0111작업_수량산출서간지_수량산출서간지_수량산출서간지_수량산출서간지_수량산출서간지_수량산출서간지1" xfId="48266"/>
    <cellStyle name="표_0111작업_수량산출서간지_수량산출서간지_수량산출서간지_수량산출서간지1" xfId="48267"/>
    <cellStyle name="표_0111작업_수량산출서간지_수량산출서간지1" xfId="48268"/>
    <cellStyle name="표_01-토공_02-배수공" xfId="18400"/>
    <cellStyle name="표_01-토공_02-배수공_1.7 부대공" xfId="18401"/>
    <cellStyle name="표_01-토공_02-배수공_2.01토공" xfId="18402"/>
    <cellStyle name="표_01-토공_02-배수공_2.01토공_2.03횡배수관공" xfId="18403"/>
    <cellStyle name="표_01-토공_02-배수공_2.01토공_2.05종배수관공" xfId="18404"/>
    <cellStyle name="표_01-토공_02-배수공_2.7 부대공(금산)" xfId="18405"/>
    <cellStyle name="표_01-토공_02-배수공_2.7 부대공(후곤)" xfId="18406"/>
    <cellStyle name="표_01-토공_02-배수공_4부대공" xfId="18407"/>
    <cellStyle name="표_01-토공_02-배수공_토공" xfId="18408"/>
    <cellStyle name="표_01-토공_02-배수공_토공_1.7 부대공" xfId="18409"/>
    <cellStyle name="표_01-토공_02-배수공_토공_2.0토공3" xfId="18410"/>
    <cellStyle name="표_01-토공_02-배수공_토공_2.0토공3_1.7 부대공" xfId="18411"/>
    <cellStyle name="표_01-토공_02-배수공_토공_2.0토공3_2.7 부대공(금산)" xfId="18412"/>
    <cellStyle name="표_01-토공_02-배수공_토공_2.0토공3_2.7 부대공(후곤)" xfId="18413"/>
    <cellStyle name="표_01-토공_02-배수공_토공_2.7 부대공(금산)" xfId="18414"/>
    <cellStyle name="표_01-토공_02-배수공_토공_2.7 부대공(후곤)" xfId="18415"/>
    <cellStyle name="표_01-토공_02-배수공_토공_보령깨기집계" xfId="18416"/>
    <cellStyle name="표_01-토공_02-배수공_토공_보령깨기집계_1.7 부대공" xfId="18417"/>
    <cellStyle name="표_01-토공_02-배수공_토공_보령깨기집계_2.7 부대공(금산)" xfId="18418"/>
    <cellStyle name="표_01-토공_02-배수공_토공_보령깨기집계_2.7 부대공(후곤)" xfId="18419"/>
    <cellStyle name="표_01-토공_02-배수공_토공_정부장님토적" xfId="18420"/>
    <cellStyle name="표_01-토공_02-배수공_토공_정부장님토적_1.7 부대공" xfId="18421"/>
    <cellStyle name="표_01-토공_02-배수공_토공_정부장님토적_2.7 부대공(금산)" xfId="18422"/>
    <cellStyle name="표_01-토공_02-배수공_토공_정부장님토적_2.7 부대공(후곤)" xfId="18423"/>
    <cellStyle name="표_01-토공_02-배수공_토공_토적표" xfId="18424"/>
    <cellStyle name="표_01-토공_02-배수공_토공_토적표_1.7 부대공" xfId="18425"/>
    <cellStyle name="표_01-토공_02-배수공_토공_토적표_2.7 부대공(금산)" xfId="18426"/>
    <cellStyle name="표_01-토공_02-배수공_토공_토적표_2.7 부대공(후곤)" xfId="18427"/>
    <cellStyle name="표_02.관로공" xfId="18428"/>
    <cellStyle name="표_02.관로공_4부대공" xfId="18429"/>
    <cellStyle name="표_02-배수공" xfId="18430"/>
    <cellStyle name="표_02-배수공_02-반중력식옹벽" xfId="18431"/>
    <cellStyle name="표_02-배수공_02-반중력식옹벽_1.7 부대공" xfId="18432"/>
    <cellStyle name="표_02-배수공_02-반중력식옹벽_2.7 부대공(금산)" xfId="18433"/>
    <cellStyle name="표_02-배수공_02-반중력식옹벽_2.7 부대공(후곤)" xfId="18434"/>
    <cellStyle name="표_02-배수공_02-반중력식옹벽_토공" xfId="18435"/>
    <cellStyle name="표_02-배수공_02-반중력식옹벽_토공_1.7 부대공" xfId="18436"/>
    <cellStyle name="표_02-배수공_02-반중력식옹벽_토공_2.0토공3" xfId="18437"/>
    <cellStyle name="표_02-배수공_02-반중력식옹벽_토공_2.0토공3_1.7 부대공" xfId="18438"/>
    <cellStyle name="표_02-배수공_02-반중력식옹벽_토공_2.0토공3_2.7 부대공(금산)" xfId="18439"/>
    <cellStyle name="표_02-배수공_02-반중력식옹벽_토공_2.0토공3_2.7 부대공(후곤)" xfId="18440"/>
    <cellStyle name="표_02-배수공_02-반중력식옹벽_토공_2.7 부대공(금산)" xfId="18441"/>
    <cellStyle name="표_02-배수공_02-반중력식옹벽_토공_2.7 부대공(후곤)" xfId="18442"/>
    <cellStyle name="표_02-배수공_02-반중력식옹벽_토공_보령깨기집계" xfId="18443"/>
    <cellStyle name="표_02-배수공_02-반중력식옹벽_토공_보령깨기집계_1.7 부대공" xfId="18444"/>
    <cellStyle name="표_02-배수공_02-반중력식옹벽_토공_보령깨기집계_2.7 부대공(금산)" xfId="18445"/>
    <cellStyle name="표_02-배수공_02-반중력식옹벽_토공_보령깨기집계_2.7 부대공(후곤)" xfId="18446"/>
    <cellStyle name="표_02-배수공_02-반중력식옹벽_토공_정부장님토적" xfId="18447"/>
    <cellStyle name="표_02-배수공_02-반중력식옹벽_토공_정부장님토적_1.7 부대공" xfId="18448"/>
    <cellStyle name="표_02-배수공_02-반중력식옹벽_토공_정부장님토적_2.7 부대공(금산)" xfId="18449"/>
    <cellStyle name="표_02-배수공_02-반중력식옹벽_토공_정부장님토적_2.7 부대공(후곤)" xfId="18450"/>
    <cellStyle name="표_02-배수공_02-반중력식옹벽_토공_토적표" xfId="18451"/>
    <cellStyle name="표_02-배수공_02-반중력식옹벽_토공_토적표_1.7 부대공" xfId="18452"/>
    <cellStyle name="표_02-배수공_02-반중력식옹벽_토공_토적표_2.7 부대공(금산)" xfId="18453"/>
    <cellStyle name="표_02-배수공_02-반중력식옹벽_토공_토적표_2.7 부대공(후곤)" xfId="18454"/>
    <cellStyle name="표_02-배수공_02-배수공" xfId="18455"/>
    <cellStyle name="표_02-배수공_02-배수공_1.7 부대공" xfId="18456"/>
    <cellStyle name="표_02-배수공_02-배수공_2.01토공" xfId="18457"/>
    <cellStyle name="표_02-배수공_02-배수공_2.01토공_2.03횡배수관공" xfId="18458"/>
    <cellStyle name="표_02-배수공_02-배수공_2.01토공_2.05종배수관공" xfId="18459"/>
    <cellStyle name="표_02-배수공_02-배수공_2.7 부대공(금산)" xfId="18460"/>
    <cellStyle name="표_02-배수공_02-배수공_2.7 부대공(후곤)" xfId="18461"/>
    <cellStyle name="표_02-배수공_02-배수공_4부대공" xfId="18462"/>
    <cellStyle name="표_02-배수공_02-배수공_토공" xfId="18463"/>
    <cellStyle name="표_02-배수공_02-배수공_토공_1.7 부대공" xfId="18464"/>
    <cellStyle name="표_02-배수공_02-배수공_토공_2.0토공3" xfId="18465"/>
    <cellStyle name="표_02-배수공_02-배수공_토공_2.0토공3_1.7 부대공" xfId="18466"/>
    <cellStyle name="표_02-배수공_02-배수공_토공_2.0토공3_2.7 부대공(금산)" xfId="18467"/>
    <cellStyle name="표_02-배수공_02-배수공_토공_2.0토공3_2.7 부대공(후곤)" xfId="18468"/>
    <cellStyle name="표_02-배수공_02-배수공_토공_2.7 부대공(금산)" xfId="18469"/>
    <cellStyle name="표_02-배수공_02-배수공_토공_2.7 부대공(후곤)" xfId="18470"/>
    <cellStyle name="표_02-배수공_02-배수공_토공_보령깨기집계" xfId="18471"/>
    <cellStyle name="표_02-배수공_02-배수공_토공_보령깨기집계_1.7 부대공" xfId="18472"/>
    <cellStyle name="표_02-배수공_02-배수공_토공_보령깨기집계_2.7 부대공(금산)" xfId="18473"/>
    <cellStyle name="표_02-배수공_02-배수공_토공_보령깨기집계_2.7 부대공(후곤)" xfId="18474"/>
    <cellStyle name="표_02-배수공_02-배수공_토공_정부장님토적" xfId="18475"/>
    <cellStyle name="표_02-배수공_02-배수공_토공_정부장님토적_1.7 부대공" xfId="18476"/>
    <cellStyle name="표_02-배수공_02-배수공_토공_정부장님토적_2.7 부대공(금산)" xfId="18477"/>
    <cellStyle name="표_02-배수공_02-배수공_토공_정부장님토적_2.7 부대공(후곤)" xfId="18478"/>
    <cellStyle name="표_02-배수공_02-배수공_토공_토적표" xfId="18479"/>
    <cellStyle name="표_02-배수공_02-배수공_토공_토적표_1.7 부대공" xfId="18480"/>
    <cellStyle name="표_02-배수공_02-배수공_토공_토적표_2.7 부대공(금산)" xfId="18481"/>
    <cellStyle name="표_02-배수공_02-배수공_토공_토적표_2.7 부대공(후곤)" xfId="18482"/>
    <cellStyle name="표_02-배수공_1.7 부대공" xfId="18483"/>
    <cellStyle name="표_02-배수공_2.01토공" xfId="18484"/>
    <cellStyle name="표_02-배수공_2.01토공_2.03횡배수관공" xfId="18485"/>
    <cellStyle name="표_02-배수공_2.01토공_2.05종배수관공" xfId="18486"/>
    <cellStyle name="표_02-배수공_2.7 부대공(금산)" xfId="18487"/>
    <cellStyle name="표_02-배수공_2.7 부대공(후곤)" xfId="18488"/>
    <cellStyle name="표_02-배수공_4부대공" xfId="18489"/>
    <cellStyle name="표_02-배수공_반중력" xfId="18490"/>
    <cellStyle name="표_02-배수공_반중력_1.7 부대공" xfId="18491"/>
    <cellStyle name="표_02-배수공_반중력_2.7 부대공(금산)" xfId="18492"/>
    <cellStyle name="표_02-배수공_반중력_2.7 부대공(후곤)" xfId="18493"/>
    <cellStyle name="표_02-배수공_반중력_토공" xfId="18494"/>
    <cellStyle name="표_02-배수공_반중력_토공_1.7 부대공" xfId="18495"/>
    <cellStyle name="표_02-배수공_반중력_토공_2.0토공3" xfId="18496"/>
    <cellStyle name="표_02-배수공_반중력_토공_2.0토공3_1.7 부대공" xfId="18497"/>
    <cellStyle name="표_02-배수공_반중력_토공_2.0토공3_2.7 부대공(금산)" xfId="18498"/>
    <cellStyle name="표_02-배수공_반중력_토공_2.0토공3_2.7 부대공(후곤)" xfId="18499"/>
    <cellStyle name="표_02-배수공_반중력_토공_2.7 부대공(금산)" xfId="18500"/>
    <cellStyle name="표_02-배수공_반중력_토공_2.7 부대공(후곤)" xfId="18501"/>
    <cellStyle name="표_02-배수공_반중력_토공_보령깨기집계" xfId="18502"/>
    <cellStyle name="표_02-배수공_반중력_토공_보령깨기집계_1.7 부대공" xfId="18503"/>
    <cellStyle name="표_02-배수공_반중력_토공_보령깨기집계_2.7 부대공(금산)" xfId="18504"/>
    <cellStyle name="표_02-배수공_반중력_토공_보령깨기집계_2.7 부대공(후곤)" xfId="18505"/>
    <cellStyle name="표_02-배수공_반중력_토공_정부장님토적" xfId="18506"/>
    <cellStyle name="표_02-배수공_반중력_토공_정부장님토적_1.7 부대공" xfId="18507"/>
    <cellStyle name="표_02-배수공_반중력_토공_정부장님토적_2.7 부대공(금산)" xfId="18508"/>
    <cellStyle name="표_02-배수공_반중력_토공_정부장님토적_2.7 부대공(후곤)" xfId="18509"/>
    <cellStyle name="표_02-배수공_반중력_토공_토적표" xfId="18510"/>
    <cellStyle name="표_02-배수공_반중력_토공_토적표_1.7 부대공" xfId="18511"/>
    <cellStyle name="표_02-배수공_반중력_토공_토적표_2.7 부대공(금산)" xfId="18512"/>
    <cellStyle name="표_02-배수공_반중력_토공_토적표_2.7 부대공(후곤)" xfId="18513"/>
    <cellStyle name="표_02-배수공_토공" xfId="18514"/>
    <cellStyle name="표_02-배수공_토공_1.7 부대공" xfId="18515"/>
    <cellStyle name="표_02-배수공_토공_2.0토공3" xfId="18516"/>
    <cellStyle name="표_02-배수공_토공_2.0토공3_1.7 부대공" xfId="18517"/>
    <cellStyle name="표_02-배수공_토공_2.0토공3_2.7 부대공(금산)" xfId="18518"/>
    <cellStyle name="표_02-배수공_토공_2.0토공3_2.7 부대공(후곤)" xfId="18519"/>
    <cellStyle name="표_02-배수공_토공_2.7 부대공(금산)" xfId="18520"/>
    <cellStyle name="표_02-배수공_토공_2.7 부대공(후곤)" xfId="18521"/>
    <cellStyle name="표_02-배수공_토공_보령깨기집계" xfId="18522"/>
    <cellStyle name="표_02-배수공_토공_보령깨기집계_1.7 부대공" xfId="18523"/>
    <cellStyle name="표_02-배수공_토공_보령깨기집계_2.7 부대공(금산)" xfId="18524"/>
    <cellStyle name="표_02-배수공_토공_보령깨기집계_2.7 부대공(후곤)" xfId="18525"/>
    <cellStyle name="표_02-배수공_토공_정부장님토적" xfId="18526"/>
    <cellStyle name="표_02-배수공_토공_정부장님토적_1.7 부대공" xfId="18527"/>
    <cellStyle name="표_02-배수공_토공_정부장님토적_2.7 부대공(금산)" xfId="18528"/>
    <cellStyle name="표_02-배수공_토공_정부장님토적_2.7 부대공(후곤)" xfId="18529"/>
    <cellStyle name="표_02-배수공_토공_토적표" xfId="18530"/>
    <cellStyle name="표_02-배수공_토공_토적표_1.7 부대공" xfId="18531"/>
    <cellStyle name="표_02-배수공_토공_토적표_2.7 부대공(금산)" xfId="18532"/>
    <cellStyle name="표_02-배수공_토공_토적표_2.7 부대공(후곤)" xfId="18533"/>
    <cellStyle name="표_03(1).맨홀(0808)" xfId="18534"/>
    <cellStyle name="표_03.맨홀(0808)" xfId="18535"/>
    <cellStyle name="표_03-경계석(이가팔~고모)" xfId="18536"/>
    <cellStyle name="표_04-3.B-LINE" xfId="18537"/>
    <cellStyle name="표_04-3.B-LINE_2.0 토공(물치)" xfId="18538"/>
    <cellStyle name="표_04-3.B-LINE_2.0 토공(장산)" xfId="18539"/>
    <cellStyle name="표_04-3.B-LINE_4부대공" xfId="18540"/>
    <cellStyle name="표_04-3.B-LINE_연결관토공" xfId="18541"/>
    <cellStyle name="표_04-포장공_02-배수공" xfId="18542"/>
    <cellStyle name="표_04-포장공_02-배수공_1.7 부대공" xfId="18543"/>
    <cellStyle name="표_04-포장공_02-배수공_2.01토공" xfId="18544"/>
    <cellStyle name="표_04-포장공_02-배수공_2.01토공_2.03횡배수관공" xfId="18545"/>
    <cellStyle name="표_04-포장공_02-배수공_2.01토공_2.05종배수관공" xfId="18546"/>
    <cellStyle name="표_04-포장공_02-배수공_2.7 부대공(금산)" xfId="18547"/>
    <cellStyle name="표_04-포장공_02-배수공_2.7 부대공(후곤)" xfId="18548"/>
    <cellStyle name="표_04-포장공_02-배수공_4부대공" xfId="18549"/>
    <cellStyle name="표_04-포장공_02-배수공_토공" xfId="18550"/>
    <cellStyle name="표_04-포장공_02-배수공_토공_1.7 부대공" xfId="18551"/>
    <cellStyle name="표_04-포장공_02-배수공_토공_2.0토공3" xfId="18552"/>
    <cellStyle name="표_04-포장공_02-배수공_토공_2.0토공3_1.7 부대공" xfId="18553"/>
    <cellStyle name="표_04-포장공_02-배수공_토공_2.0토공3_2.7 부대공(금산)" xfId="18554"/>
    <cellStyle name="표_04-포장공_02-배수공_토공_2.0토공3_2.7 부대공(후곤)" xfId="18555"/>
    <cellStyle name="표_04-포장공_02-배수공_토공_2.7 부대공(금산)" xfId="18556"/>
    <cellStyle name="표_04-포장공_02-배수공_토공_2.7 부대공(후곤)" xfId="18557"/>
    <cellStyle name="표_04-포장공_02-배수공_토공_보령깨기집계" xfId="18558"/>
    <cellStyle name="표_04-포장공_02-배수공_토공_보령깨기집계_1.7 부대공" xfId="18559"/>
    <cellStyle name="표_04-포장공_02-배수공_토공_보령깨기집계_2.7 부대공(금산)" xfId="18560"/>
    <cellStyle name="표_04-포장공_02-배수공_토공_보령깨기집계_2.7 부대공(후곤)" xfId="18561"/>
    <cellStyle name="표_04-포장공_02-배수공_토공_정부장님토적" xfId="18562"/>
    <cellStyle name="표_04-포장공_02-배수공_토공_정부장님토적_1.7 부대공" xfId="18563"/>
    <cellStyle name="표_04-포장공_02-배수공_토공_정부장님토적_2.7 부대공(금산)" xfId="18564"/>
    <cellStyle name="표_04-포장공_02-배수공_토공_정부장님토적_2.7 부대공(후곤)" xfId="18565"/>
    <cellStyle name="표_04-포장공_02-배수공_토공_토적표" xfId="18566"/>
    <cellStyle name="표_04-포장공_02-배수공_토공_토적표_1.7 부대공" xfId="18567"/>
    <cellStyle name="표_04-포장공_02-배수공_토공_토적표_2.7 부대공(금산)" xfId="18568"/>
    <cellStyle name="표_04-포장공_02-배수공_토공_토적표_2.7 부대공(후곤)" xfId="18569"/>
    <cellStyle name="표_05.구내배관토공" xfId="18570"/>
    <cellStyle name="표_053.부대공(A)" xfId="18571"/>
    <cellStyle name="표_053.부대공(A)_006_부대공(1BL)2" xfId="18572"/>
    <cellStyle name="표_056.부대공(D)" xfId="18573"/>
    <cellStyle name="표_06-부대공_02-배수공" xfId="18574"/>
    <cellStyle name="표_06-부대공_02-배수공_1.7 부대공" xfId="18575"/>
    <cellStyle name="표_06-부대공_02-배수공_2.01토공" xfId="18576"/>
    <cellStyle name="표_06-부대공_02-배수공_2.01토공_2.03횡배수관공" xfId="18577"/>
    <cellStyle name="표_06-부대공_02-배수공_2.01토공_2.05종배수관공" xfId="18578"/>
    <cellStyle name="표_06-부대공_02-배수공_2.7 부대공(금산)" xfId="18579"/>
    <cellStyle name="표_06-부대공_02-배수공_2.7 부대공(후곤)" xfId="18580"/>
    <cellStyle name="표_06-부대공_02-배수공_4부대공" xfId="18581"/>
    <cellStyle name="표_06-부대공_02-배수공_토공" xfId="18582"/>
    <cellStyle name="표_06-부대공_02-배수공_토공_1.7 부대공" xfId="18583"/>
    <cellStyle name="표_06-부대공_02-배수공_토공_2.0토공3" xfId="18584"/>
    <cellStyle name="표_06-부대공_02-배수공_토공_2.0토공3_1.7 부대공" xfId="18585"/>
    <cellStyle name="표_06-부대공_02-배수공_토공_2.0토공3_2.7 부대공(금산)" xfId="18586"/>
    <cellStyle name="표_06-부대공_02-배수공_토공_2.0토공3_2.7 부대공(후곤)" xfId="18587"/>
    <cellStyle name="표_06-부대공_02-배수공_토공_2.7 부대공(금산)" xfId="18588"/>
    <cellStyle name="표_06-부대공_02-배수공_토공_2.7 부대공(후곤)" xfId="18589"/>
    <cellStyle name="표_06-부대공_02-배수공_토공_보령깨기집계" xfId="18590"/>
    <cellStyle name="표_06-부대공_02-배수공_토공_보령깨기집계_1.7 부대공" xfId="18591"/>
    <cellStyle name="표_06-부대공_02-배수공_토공_보령깨기집계_2.7 부대공(금산)" xfId="18592"/>
    <cellStyle name="표_06-부대공_02-배수공_토공_보령깨기집계_2.7 부대공(후곤)" xfId="18593"/>
    <cellStyle name="표_06-부대공_02-배수공_토공_정부장님토적" xfId="18594"/>
    <cellStyle name="표_06-부대공_02-배수공_토공_정부장님토적_1.7 부대공" xfId="18595"/>
    <cellStyle name="표_06-부대공_02-배수공_토공_정부장님토적_2.7 부대공(금산)" xfId="18596"/>
    <cellStyle name="표_06-부대공_02-배수공_토공_정부장님토적_2.7 부대공(후곤)" xfId="18597"/>
    <cellStyle name="표_06-부대공_02-배수공_토공_토적표" xfId="18598"/>
    <cellStyle name="표_06-부대공_02-배수공_토공_토적표_1.7 부대공" xfId="18599"/>
    <cellStyle name="표_06-부대공_02-배수공_토공_토적표_2.7 부대공(금산)" xfId="18600"/>
    <cellStyle name="표_06-부대공_02-배수공_토공_토적표_2.7 부대공(후곤)" xfId="18601"/>
    <cellStyle name="표_09.PC BOX공" xfId="18602"/>
    <cellStyle name="표_09.하천횡단수량산출" xfId="48269"/>
    <cellStyle name="표_1.0 토공" xfId="18603"/>
    <cellStyle name="표_1.0 토공(우성Line)" xfId="18604"/>
    <cellStyle name="표_1.0주요자재집계표" xfId="18605"/>
    <cellStyle name="표_1.6부대공사(변전소)" xfId="18606"/>
    <cellStyle name="표_1.관로토공 " xfId="18607"/>
    <cellStyle name="표_1.관로토공  2" xfId="18608"/>
    <cellStyle name="표_1.관로토공 _4.포장공(전체)" xfId="18609"/>
    <cellStyle name="표_1.관로토공 _dt1" xfId="18610"/>
    <cellStyle name="표_1.관로토공 _포장수량산출" xfId="18611"/>
    <cellStyle name="표_1.자재집계표(화금)" xfId="18612"/>
    <cellStyle name="표_1.착수정(0416)" xfId="18613"/>
    <cellStyle name="표_1.착수정(0416)_4.0 구조물공" xfId="18614"/>
    <cellStyle name="표_1.착수정(0416)_4.0 구조물공(갈천)" xfId="18615"/>
    <cellStyle name="표_1.착수정(0416)_q" xfId="18616"/>
    <cellStyle name="표_1.착수정(0416)_구조물공" xfId="18617"/>
    <cellStyle name="표_1.착수정(0416)_밸브실" xfId="18618"/>
    <cellStyle name="표_1.착수정(0419)" xfId="18619"/>
    <cellStyle name="표_1.처리장토공(0705)" xfId="18620"/>
    <cellStyle name="표_1.토공" xfId="18621"/>
    <cellStyle name="표_1.토공(0724)" xfId="18622"/>
    <cellStyle name="표_1.토공(C)" xfId="18623"/>
    <cellStyle name="표_1.토공(D)" xfId="18624"/>
    <cellStyle name="표_2.0 오수구조물공(실옥)" xfId="18625"/>
    <cellStyle name="표_2.0 오수구조물공(실옥)_하수처리시설(황간)" xfId="18626"/>
    <cellStyle name="표_2.0 토공(물치)" xfId="18627"/>
    <cellStyle name="표_2.0 토공(장산)" xfId="18628"/>
    <cellStyle name="표_2.1호원형맨홀토공" xfId="18629"/>
    <cellStyle name="표_2.구조물공" xfId="18630"/>
    <cellStyle name="표_2.구조물공_006_부대공(1BL)2" xfId="18631"/>
    <cellStyle name="표_2.배수공" xfId="18632"/>
    <cellStyle name="표_2.배수공_1.토공(C)" xfId="18633"/>
    <cellStyle name="표_2.배수공_1.토공(D)" xfId="18634"/>
    <cellStyle name="표_2.토공" xfId="18635"/>
    <cellStyle name="표_2.토공_04-3.B-LINE" xfId="18636"/>
    <cellStyle name="표_2.토공_04-3.B-LINE_2.0 토공(물치)" xfId="18637"/>
    <cellStyle name="표_2.토공_04-3.B-LINE_2.0 토공(장산)" xfId="18638"/>
    <cellStyle name="표_2.토공_04-3.B-LINE_4부대공" xfId="18639"/>
    <cellStyle name="표_2.토공_04-3.B-LINE_연결관토공" xfId="18640"/>
    <cellStyle name="표_2.토공_1.토공(C)" xfId="18641"/>
    <cellStyle name="표_2.토공_1.토공(D)" xfId="18642"/>
    <cellStyle name="표_2.토공_2.0 토공(물치)" xfId="18643"/>
    <cellStyle name="표_2.토공_2.0 토공(장산)" xfId="18644"/>
    <cellStyle name="표_2.토공_4.하수공" xfId="18645"/>
    <cellStyle name="표_2.토공_4.하수공_04-3.B-LINE" xfId="18646"/>
    <cellStyle name="표_2.토공_4.하수공_04-3.B-LINE_2.0 토공(물치)" xfId="18647"/>
    <cellStyle name="표_2.토공_4.하수공_04-3.B-LINE_2.0 토공(장산)" xfId="18648"/>
    <cellStyle name="표_2.토공_4.하수공_04-3.B-LINE_4부대공" xfId="18649"/>
    <cellStyle name="표_2.토공_4.하수공_04-3.B-LINE_연결관토공" xfId="18650"/>
    <cellStyle name="표_2.토공_4.하수공_1.토공(C)" xfId="18651"/>
    <cellStyle name="표_2.토공_4.하수공_1.토공(D)" xfId="18652"/>
    <cellStyle name="표_2.토공_4.하수공_2.0 토공(물치)" xfId="18653"/>
    <cellStyle name="표_2.토공_4.하수공_2.0 토공(장산)" xfId="18654"/>
    <cellStyle name="표_2.토공_4.하수공_4부대공" xfId="18655"/>
    <cellStyle name="표_2.토공_4.하수공_연결관토공" xfId="18656"/>
    <cellStyle name="표_2.토공_4부대공" xfId="18657"/>
    <cellStyle name="표_2.토공_연결관토공" xfId="18658"/>
    <cellStyle name="표_3. 신광R~숭의R(배수공)" xfId="18659"/>
    <cellStyle name="표_3. 신광R~숭의R(배수공)_1. 토공" xfId="48270"/>
    <cellStyle name="표_3. 우수공수량산출서목차및간지" xfId="48271"/>
    <cellStyle name="표_3.구내배관공" xfId="18660"/>
    <cellStyle name="표_3.포장공" xfId="18661"/>
    <cellStyle name="표_3.포장공_04-3.B-LINE" xfId="18662"/>
    <cellStyle name="표_3.포장공_04-3.B-LINE_2.0 토공(물치)" xfId="18663"/>
    <cellStyle name="표_3.포장공_04-3.B-LINE_2.0 토공(장산)" xfId="18664"/>
    <cellStyle name="표_3.포장공_04-3.B-LINE_4부대공" xfId="18665"/>
    <cellStyle name="표_3.포장공_04-3.B-LINE_연결관토공" xfId="18666"/>
    <cellStyle name="표_3.포장공_1.토공(C)" xfId="18667"/>
    <cellStyle name="표_3.포장공_1.토공(D)" xfId="18668"/>
    <cellStyle name="표_3.포장공_2.0 토공(물치)" xfId="18669"/>
    <cellStyle name="표_3.포장공_2.0 토공(장산)" xfId="18670"/>
    <cellStyle name="표_3.포장공_4.하수공" xfId="18671"/>
    <cellStyle name="표_3.포장공_4.하수공_04-3.B-LINE" xfId="18672"/>
    <cellStyle name="표_3.포장공_4.하수공_04-3.B-LINE_2.0 토공(물치)" xfId="18673"/>
    <cellStyle name="표_3.포장공_4.하수공_04-3.B-LINE_2.0 토공(장산)" xfId="18674"/>
    <cellStyle name="표_3.포장공_4.하수공_04-3.B-LINE_4부대공" xfId="18675"/>
    <cellStyle name="표_3.포장공_4.하수공_04-3.B-LINE_연결관토공" xfId="18676"/>
    <cellStyle name="표_3.포장공_4.하수공_1.토공(C)" xfId="18677"/>
    <cellStyle name="표_3.포장공_4.하수공_1.토공(D)" xfId="18678"/>
    <cellStyle name="표_3.포장공_4.하수공_2.0 토공(물치)" xfId="18679"/>
    <cellStyle name="표_3.포장공_4.하수공_2.0 토공(장산)" xfId="18680"/>
    <cellStyle name="표_3.포장공_4.하수공_4부대공" xfId="18681"/>
    <cellStyle name="표_3.포장공_4.하수공_연결관토공" xfId="18682"/>
    <cellStyle name="표_3.포장공_4부대공" xfId="18683"/>
    <cellStyle name="표_3.포장공_연결관토공" xfId="18684"/>
    <cellStyle name="표_4. 오존접촉지" xfId="18685"/>
    <cellStyle name="표_4. 오존접촉지_4.0 구조물공" xfId="18686"/>
    <cellStyle name="표_4. 오존접촉지_4.0 구조물공(갈천)" xfId="18687"/>
    <cellStyle name="표_4. 오존접촉지_q" xfId="18688"/>
    <cellStyle name="표_4. 오존접촉지_구조물공" xfId="18689"/>
    <cellStyle name="표_4. 오존접촉지_구체 (version 2-1)-모" xfId="18690"/>
    <cellStyle name="표_4. 오존접촉지_구체 (version 2-1)-모_4.0 구조물공" xfId="18691"/>
    <cellStyle name="표_4. 오존접촉지_구체 (version 2-1)-모_4.0 구조물공(갈천)" xfId="18692"/>
    <cellStyle name="표_4. 오존접촉지_구체 (version 2-1)-모_q" xfId="18693"/>
    <cellStyle name="표_4. 오존접촉지_구체 (version 2-1)-모_구조물공" xfId="18694"/>
    <cellStyle name="표_4. 오존접촉지_구체 (version 2-1)-모_밸브실" xfId="18695"/>
    <cellStyle name="표_4. 오존접촉지_밸브실" xfId="18696"/>
    <cellStyle name="표_4.0 구조물공" xfId="18697"/>
    <cellStyle name="표_4.0 구조물공(갈천)" xfId="18698"/>
    <cellStyle name="표_4.0_부대공" xfId="18699"/>
    <cellStyle name="표_4.구조물공" xfId="48272"/>
    <cellStyle name="표_4.구조물공(KA-1-1)" xfId="18700"/>
    <cellStyle name="표_4.구조물공1" xfId="48273"/>
    <cellStyle name="표_4.부대공" xfId="18701"/>
    <cellStyle name="표_4.부대공_0.주요자재및 총괄집계표" xfId="18702"/>
    <cellStyle name="표_4.부대공_0.주요자재및 총괄집계표5" xfId="18703"/>
    <cellStyle name="표_4.부대공_04-3.B-LINE" xfId="18704"/>
    <cellStyle name="표_4.부대공_04-3.B-LINE_2.0 토공(물치)" xfId="18705"/>
    <cellStyle name="표_4.부대공_04-3.B-LINE_2.0 토공(장산)" xfId="18706"/>
    <cellStyle name="표_4.부대공_04-3.B-LINE_4부대공" xfId="18707"/>
    <cellStyle name="표_4.부대공_04-3.B-LINE_연결관토공" xfId="18708"/>
    <cellStyle name="표_4.부대공_05.구내배관토공" xfId="18709"/>
    <cellStyle name="표_4.부대공_1" xfId="18710"/>
    <cellStyle name="표_4.부대공_1.관로토공 " xfId="18711"/>
    <cellStyle name="표_4.부대공_1.관로토공  2" xfId="18712"/>
    <cellStyle name="표_4.부대공_1.관로토공 _4.포장공(전체)" xfId="18713"/>
    <cellStyle name="표_4.부대공_1.관로토공 _dt1" xfId="18714"/>
    <cellStyle name="표_4.부대공_1.관로토공 _포장수량산출" xfId="18715"/>
    <cellStyle name="표_4.부대공_1.착수정(0416)" xfId="18716"/>
    <cellStyle name="표_4.부대공_1.착수정(0416)_4.0 구조물공" xfId="18717"/>
    <cellStyle name="표_4.부대공_1.착수정(0416)_4.0 구조물공(갈천)" xfId="18718"/>
    <cellStyle name="표_4.부대공_1.착수정(0416)_q" xfId="18719"/>
    <cellStyle name="표_4.부대공_1.착수정(0416)_구조물공" xfId="18720"/>
    <cellStyle name="표_4.부대공_1.착수정(0416)_밸브실" xfId="18721"/>
    <cellStyle name="표_4.부대공_1.착수정(0419)" xfId="18722"/>
    <cellStyle name="표_4.부대공_1.처리장토공(0705)" xfId="18723"/>
    <cellStyle name="표_4.부대공_1.토공" xfId="18724"/>
    <cellStyle name="표_4.부대공_1.토공(0724)" xfId="18725"/>
    <cellStyle name="표_4.부대공_1.토공(C)" xfId="18726"/>
    <cellStyle name="표_4.부대공_1.토공(D)" xfId="18727"/>
    <cellStyle name="표_4.부대공_1_1.토공(C)" xfId="18728"/>
    <cellStyle name="표_4.부대공_1_1.토공(D)" xfId="18729"/>
    <cellStyle name="표_4.부대공_2.0 오수구조물공(실옥)" xfId="18730"/>
    <cellStyle name="표_4.부대공_2.0 오수구조물공(실옥)_하수처리시설(황간)" xfId="18731"/>
    <cellStyle name="표_4.부대공_2.0 토공(물치)" xfId="18732"/>
    <cellStyle name="표_4.부대공_2.0 토공(장산)" xfId="18733"/>
    <cellStyle name="표_4.부대공_2.1호원형맨홀토공" xfId="18734"/>
    <cellStyle name="표_4.부대공_2.토공" xfId="18735"/>
    <cellStyle name="표_4.부대공_2.토공_04-3.B-LINE" xfId="18736"/>
    <cellStyle name="표_4.부대공_2.토공_04-3.B-LINE_2.0 토공(물치)" xfId="18737"/>
    <cellStyle name="표_4.부대공_2.토공_04-3.B-LINE_2.0 토공(장산)" xfId="18738"/>
    <cellStyle name="표_4.부대공_2.토공_04-3.B-LINE_4부대공" xfId="18739"/>
    <cellStyle name="표_4.부대공_2.토공_04-3.B-LINE_연결관토공" xfId="18740"/>
    <cellStyle name="표_4.부대공_2.토공_1.토공(C)" xfId="18741"/>
    <cellStyle name="표_4.부대공_2.토공_1.토공(D)" xfId="18742"/>
    <cellStyle name="표_4.부대공_2.토공_2.0 토공(물치)" xfId="18743"/>
    <cellStyle name="표_4.부대공_2.토공_2.0 토공(장산)" xfId="18744"/>
    <cellStyle name="표_4.부대공_2.토공_4.하수공" xfId="18745"/>
    <cellStyle name="표_4.부대공_2.토공_4.하수공_04-3.B-LINE" xfId="18746"/>
    <cellStyle name="표_4.부대공_2.토공_4.하수공_04-3.B-LINE_2.0 토공(물치)" xfId="18747"/>
    <cellStyle name="표_4.부대공_2.토공_4.하수공_04-3.B-LINE_2.0 토공(장산)" xfId="18748"/>
    <cellStyle name="표_4.부대공_2.토공_4.하수공_04-3.B-LINE_4부대공" xfId="18749"/>
    <cellStyle name="표_4.부대공_2.토공_4.하수공_04-3.B-LINE_연결관토공" xfId="18750"/>
    <cellStyle name="표_4.부대공_2.토공_4.하수공_1.토공(C)" xfId="18751"/>
    <cellStyle name="표_4.부대공_2.토공_4.하수공_1.토공(D)" xfId="18752"/>
    <cellStyle name="표_4.부대공_2.토공_4.하수공_2.0 토공(물치)" xfId="18753"/>
    <cellStyle name="표_4.부대공_2.토공_4.하수공_2.0 토공(장산)" xfId="18754"/>
    <cellStyle name="표_4.부대공_2.토공_4.하수공_4부대공" xfId="18755"/>
    <cellStyle name="표_4.부대공_2.토공_4.하수공_연결관토공" xfId="18756"/>
    <cellStyle name="표_4.부대공_2.토공_4부대공" xfId="18757"/>
    <cellStyle name="표_4.부대공_2.토공_연결관토공" xfId="18758"/>
    <cellStyle name="표_4.부대공_3.구내배관공" xfId="18759"/>
    <cellStyle name="표_4.부대공_3.포장공" xfId="18760"/>
    <cellStyle name="표_4.부대공_3.포장공_04-3.B-LINE" xfId="18761"/>
    <cellStyle name="표_4.부대공_3.포장공_04-3.B-LINE_2.0 토공(물치)" xfId="18762"/>
    <cellStyle name="표_4.부대공_3.포장공_04-3.B-LINE_2.0 토공(장산)" xfId="18763"/>
    <cellStyle name="표_4.부대공_3.포장공_04-3.B-LINE_4부대공" xfId="18764"/>
    <cellStyle name="표_4.부대공_3.포장공_04-3.B-LINE_연결관토공" xfId="18765"/>
    <cellStyle name="표_4.부대공_3.포장공_1.토공(C)" xfId="18766"/>
    <cellStyle name="표_4.부대공_3.포장공_1.토공(D)" xfId="18767"/>
    <cellStyle name="표_4.부대공_3.포장공_2.0 토공(물치)" xfId="18768"/>
    <cellStyle name="표_4.부대공_3.포장공_2.0 토공(장산)" xfId="18769"/>
    <cellStyle name="표_4.부대공_3.포장공_4.하수공" xfId="18770"/>
    <cellStyle name="표_4.부대공_3.포장공_4.하수공_04-3.B-LINE" xfId="18771"/>
    <cellStyle name="표_4.부대공_3.포장공_4.하수공_04-3.B-LINE_2.0 토공(물치)" xfId="18772"/>
    <cellStyle name="표_4.부대공_3.포장공_4.하수공_04-3.B-LINE_2.0 토공(장산)" xfId="18773"/>
    <cellStyle name="표_4.부대공_3.포장공_4.하수공_04-3.B-LINE_4부대공" xfId="18774"/>
    <cellStyle name="표_4.부대공_3.포장공_4.하수공_04-3.B-LINE_연결관토공" xfId="18775"/>
    <cellStyle name="표_4.부대공_3.포장공_4.하수공_1.토공(C)" xfId="18776"/>
    <cellStyle name="표_4.부대공_3.포장공_4.하수공_1.토공(D)" xfId="18777"/>
    <cellStyle name="표_4.부대공_3.포장공_4.하수공_2.0 토공(물치)" xfId="18778"/>
    <cellStyle name="표_4.부대공_3.포장공_4.하수공_2.0 토공(장산)" xfId="18779"/>
    <cellStyle name="표_4.부대공_3.포장공_4.하수공_4부대공" xfId="18780"/>
    <cellStyle name="표_4.부대공_3.포장공_4.하수공_연결관토공" xfId="18781"/>
    <cellStyle name="표_4.부대공_3.포장공_4부대공" xfId="18782"/>
    <cellStyle name="표_4.부대공_3.포장공_연결관토공" xfId="18783"/>
    <cellStyle name="표_4.부대공_4. 오존접촉지" xfId="18784"/>
    <cellStyle name="표_4.부대공_4. 오존접촉지_4.0 구조물공" xfId="18785"/>
    <cellStyle name="표_4.부대공_4. 오존접촉지_4.0 구조물공(갈천)" xfId="18786"/>
    <cellStyle name="표_4.부대공_4. 오존접촉지_q" xfId="18787"/>
    <cellStyle name="표_4.부대공_4. 오존접촉지_구조물공" xfId="18788"/>
    <cellStyle name="표_4.부대공_4. 오존접촉지_구체 (version 2-1)-모" xfId="18789"/>
    <cellStyle name="표_4.부대공_4. 오존접촉지_구체 (version 2-1)-모_4.0 구조물공" xfId="18790"/>
    <cellStyle name="표_4.부대공_4. 오존접촉지_구체 (version 2-1)-모_4.0 구조물공(갈천)" xfId="18791"/>
    <cellStyle name="표_4.부대공_4. 오존접촉지_구체 (version 2-1)-모_q" xfId="18792"/>
    <cellStyle name="표_4.부대공_4. 오존접촉지_구체 (version 2-1)-모_구조물공" xfId="18793"/>
    <cellStyle name="표_4.부대공_4. 오존접촉지_구체 (version 2-1)-모_밸브실" xfId="18794"/>
    <cellStyle name="표_4.부대공_4. 오존접촉지_밸브실" xfId="18795"/>
    <cellStyle name="표_4.부대공_4.0 구조물공" xfId="18796"/>
    <cellStyle name="표_4.부대공_4.0 구조물공(갈천)" xfId="18797"/>
    <cellStyle name="표_4.부대공_4.0_부대공" xfId="18798"/>
    <cellStyle name="표_4.부대공_4.부대공" xfId="18799"/>
    <cellStyle name="표_4.부대공_4.부대공_1.토공(C)" xfId="18800"/>
    <cellStyle name="표_4.부대공_4.부대공_1.토공(D)" xfId="18801"/>
    <cellStyle name="표_4.부대공_4배관공" xfId="18802"/>
    <cellStyle name="표_4.부대공_4배관공_0.주요자재및 총괄집계표" xfId="18803"/>
    <cellStyle name="표_4.부대공_4배관공_0.주요자재및 총괄집계표5" xfId="18804"/>
    <cellStyle name="표_4.부대공_4배관공_04-3.B-LINE" xfId="18805"/>
    <cellStyle name="표_4.부대공_4배관공_04-3.B-LINE_2.0 토공(물치)" xfId="18806"/>
    <cellStyle name="표_4.부대공_4배관공_04-3.B-LINE_2.0 토공(장산)" xfId="18807"/>
    <cellStyle name="표_4.부대공_4배관공_04-3.B-LINE_4부대공" xfId="18808"/>
    <cellStyle name="표_4.부대공_4배관공_04-3.B-LINE_연결관토공" xfId="18809"/>
    <cellStyle name="표_4.부대공_4배관공_05.구내배관토공" xfId="18810"/>
    <cellStyle name="표_4.부대공_4배관공_1.관로토공 " xfId="18811"/>
    <cellStyle name="표_4.부대공_4배관공_1.관로토공  2" xfId="18812"/>
    <cellStyle name="표_4.부대공_4배관공_1.관로토공 _4.포장공(전체)" xfId="18813"/>
    <cellStyle name="표_4.부대공_4배관공_1.관로토공 _dt1" xfId="18814"/>
    <cellStyle name="표_4.부대공_4배관공_1.관로토공 _포장수량산출" xfId="18815"/>
    <cellStyle name="표_4.부대공_4배관공_1.착수정(0416)" xfId="18816"/>
    <cellStyle name="표_4.부대공_4배관공_1.착수정(0416)_4.0 구조물공" xfId="18817"/>
    <cellStyle name="표_4.부대공_4배관공_1.착수정(0416)_4.0 구조물공(갈천)" xfId="18818"/>
    <cellStyle name="표_4.부대공_4배관공_1.착수정(0416)_q" xfId="18819"/>
    <cellStyle name="표_4.부대공_4배관공_1.착수정(0416)_구조물공" xfId="18820"/>
    <cellStyle name="표_4.부대공_4배관공_1.착수정(0416)_밸브실" xfId="18821"/>
    <cellStyle name="표_4.부대공_4배관공_1.착수정(0419)" xfId="18822"/>
    <cellStyle name="표_4.부대공_4배관공_1.처리장토공(0705)" xfId="18823"/>
    <cellStyle name="표_4.부대공_4배관공_1.토공" xfId="18824"/>
    <cellStyle name="표_4.부대공_4배관공_1.토공(0724)" xfId="18825"/>
    <cellStyle name="표_4.부대공_4배관공_1.토공(C)" xfId="18826"/>
    <cellStyle name="표_4.부대공_4배관공_1.토공(D)" xfId="18827"/>
    <cellStyle name="표_4.부대공_4배관공_2.0 오수구조물공(실옥)" xfId="18828"/>
    <cellStyle name="표_4.부대공_4배관공_2.0 오수구조물공(실옥)_하수처리시설(황간)" xfId="18829"/>
    <cellStyle name="표_4.부대공_4배관공_2.0 토공(물치)" xfId="18830"/>
    <cellStyle name="표_4.부대공_4배관공_2.0 토공(장산)" xfId="18831"/>
    <cellStyle name="표_4.부대공_4배관공_2.1호원형맨홀토공" xfId="18832"/>
    <cellStyle name="표_4.부대공_4배관공_2.토공" xfId="18833"/>
    <cellStyle name="표_4.부대공_4배관공_2.토공_04-3.B-LINE" xfId="18834"/>
    <cellStyle name="표_4.부대공_4배관공_2.토공_04-3.B-LINE_2.0 토공(물치)" xfId="18835"/>
    <cellStyle name="표_4.부대공_4배관공_2.토공_04-3.B-LINE_2.0 토공(장산)" xfId="18836"/>
    <cellStyle name="표_4.부대공_4배관공_2.토공_04-3.B-LINE_4부대공" xfId="18837"/>
    <cellStyle name="표_4.부대공_4배관공_2.토공_04-3.B-LINE_연결관토공" xfId="18838"/>
    <cellStyle name="표_4.부대공_4배관공_2.토공_1.토공(C)" xfId="18839"/>
    <cellStyle name="표_4.부대공_4배관공_2.토공_1.토공(D)" xfId="18840"/>
    <cellStyle name="표_4.부대공_4배관공_2.토공_2.0 토공(물치)" xfId="18841"/>
    <cellStyle name="표_4.부대공_4배관공_2.토공_2.0 토공(장산)" xfId="18842"/>
    <cellStyle name="표_4.부대공_4배관공_2.토공_4.하수공" xfId="18843"/>
    <cellStyle name="표_4.부대공_4배관공_2.토공_4.하수공_04-3.B-LINE" xfId="18844"/>
    <cellStyle name="표_4.부대공_4배관공_2.토공_4.하수공_04-3.B-LINE_2.0 토공(물치)" xfId="18845"/>
    <cellStyle name="표_4.부대공_4배관공_2.토공_4.하수공_04-3.B-LINE_2.0 토공(장산)" xfId="18846"/>
    <cellStyle name="표_4.부대공_4배관공_2.토공_4.하수공_04-3.B-LINE_4부대공" xfId="18847"/>
    <cellStyle name="표_4.부대공_4배관공_2.토공_4.하수공_04-3.B-LINE_연결관토공" xfId="18848"/>
    <cellStyle name="표_4.부대공_4배관공_2.토공_4.하수공_1.토공(C)" xfId="18849"/>
    <cellStyle name="표_4.부대공_4배관공_2.토공_4.하수공_1.토공(D)" xfId="18850"/>
    <cellStyle name="표_4.부대공_4배관공_2.토공_4.하수공_2.0 토공(물치)" xfId="18851"/>
    <cellStyle name="표_4.부대공_4배관공_2.토공_4.하수공_2.0 토공(장산)" xfId="18852"/>
    <cellStyle name="표_4.부대공_4배관공_2.토공_4.하수공_4부대공" xfId="18853"/>
    <cellStyle name="표_4.부대공_4배관공_2.토공_4.하수공_연결관토공" xfId="18854"/>
    <cellStyle name="표_4.부대공_4배관공_2.토공_4부대공" xfId="18855"/>
    <cellStyle name="표_4.부대공_4배관공_2.토공_연결관토공" xfId="18856"/>
    <cellStyle name="표_4.부대공_4배관공_3.구내배관공" xfId="18857"/>
    <cellStyle name="표_4.부대공_4배관공_3.포장공" xfId="18858"/>
    <cellStyle name="표_4.부대공_4배관공_3.포장공_04-3.B-LINE" xfId="18859"/>
    <cellStyle name="표_4.부대공_4배관공_3.포장공_04-3.B-LINE_2.0 토공(물치)" xfId="18860"/>
    <cellStyle name="표_4.부대공_4배관공_3.포장공_04-3.B-LINE_2.0 토공(장산)" xfId="18861"/>
    <cellStyle name="표_4.부대공_4배관공_3.포장공_04-3.B-LINE_4부대공" xfId="18862"/>
    <cellStyle name="표_4.부대공_4배관공_3.포장공_04-3.B-LINE_연결관토공" xfId="18863"/>
    <cellStyle name="표_4.부대공_4배관공_3.포장공_1.토공(C)" xfId="18864"/>
    <cellStyle name="표_4.부대공_4배관공_3.포장공_1.토공(D)" xfId="18865"/>
    <cellStyle name="표_4.부대공_4배관공_3.포장공_2.0 토공(물치)" xfId="18866"/>
    <cellStyle name="표_4.부대공_4배관공_3.포장공_2.0 토공(장산)" xfId="18867"/>
    <cellStyle name="표_4.부대공_4배관공_3.포장공_4.하수공" xfId="18868"/>
    <cellStyle name="표_4.부대공_4배관공_3.포장공_4.하수공_04-3.B-LINE" xfId="18869"/>
    <cellStyle name="표_4.부대공_4배관공_3.포장공_4.하수공_04-3.B-LINE_2.0 토공(물치)" xfId="18870"/>
    <cellStyle name="표_4.부대공_4배관공_3.포장공_4.하수공_04-3.B-LINE_2.0 토공(장산)" xfId="18871"/>
    <cellStyle name="표_4.부대공_4배관공_3.포장공_4.하수공_04-3.B-LINE_4부대공" xfId="18872"/>
    <cellStyle name="표_4.부대공_4배관공_3.포장공_4.하수공_04-3.B-LINE_연결관토공" xfId="18873"/>
    <cellStyle name="표_4.부대공_4배관공_3.포장공_4.하수공_1.토공(C)" xfId="18874"/>
    <cellStyle name="표_4.부대공_4배관공_3.포장공_4.하수공_1.토공(D)" xfId="18875"/>
    <cellStyle name="표_4.부대공_4배관공_3.포장공_4.하수공_2.0 토공(물치)" xfId="18876"/>
    <cellStyle name="표_4.부대공_4배관공_3.포장공_4.하수공_2.0 토공(장산)" xfId="18877"/>
    <cellStyle name="표_4.부대공_4배관공_3.포장공_4.하수공_4부대공" xfId="18878"/>
    <cellStyle name="표_4.부대공_4배관공_3.포장공_4.하수공_연결관토공" xfId="18879"/>
    <cellStyle name="표_4.부대공_4배관공_3.포장공_4부대공" xfId="18880"/>
    <cellStyle name="표_4.부대공_4배관공_3.포장공_연결관토공" xfId="18881"/>
    <cellStyle name="표_4.부대공_4배관공_4. 오존접촉지" xfId="18882"/>
    <cellStyle name="표_4.부대공_4배관공_4. 오존접촉지_4.0 구조물공" xfId="18883"/>
    <cellStyle name="표_4.부대공_4배관공_4. 오존접촉지_4.0 구조물공(갈천)" xfId="18884"/>
    <cellStyle name="표_4.부대공_4배관공_4. 오존접촉지_q" xfId="18885"/>
    <cellStyle name="표_4.부대공_4배관공_4. 오존접촉지_구조물공" xfId="18886"/>
    <cellStyle name="표_4.부대공_4배관공_4. 오존접촉지_구체 (version 2-1)-모" xfId="18887"/>
    <cellStyle name="표_4.부대공_4배관공_4. 오존접촉지_구체 (version 2-1)-모_4.0 구조물공" xfId="18888"/>
    <cellStyle name="표_4.부대공_4배관공_4. 오존접촉지_구체 (version 2-1)-모_4.0 구조물공(갈천)" xfId="18889"/>
    <cellStyle name="표_4.부대공_4배관공_4. 오존접촉지_구체 (version 2-1)-모_q" xfId="18890"/>
    <cellStyle name="표_4.부대공_4배관공_4. 오존접촉지_구체 (version 2-1)-모_구조물공" xfId="18891"/>
    <cellStyle name="표_4.부대공_4배관공_4. 오존접촉지_구체 (version 2-1)-모_밸브실" xfId="18892"/>
    <cellStyle name="표_4.부대공_4배관공_4. 오존접촉지_밸브실" xfId="18893"/>
    <cellStyle name="표_4.부대공_4배관공_4.0 구조물공" xfId="18894"/>
    <cellStyle name="표_4.부대공_4배관공_4.0 구조물공(갈천)" xfId="18895"/>
    <cellStyle name="표_4.부대공_4배관공_4.0_부대공" xfId="18896"/>
    <cellStyle name="표_4.부대공_4배관공_4부대공" xfId="18897"/>
    <cellStyle name="표_4.부대공_4배관공_A2구조물공" xfId="18898"/>
    <cellStyle name="표_4.부대공_4배관공_A-LINE 구조물공" xfId="18899"/>
    <cellStyle name="표_4.부대공_4배관공_BⅠ.토공" xfId="18900"/>
    <cellStyle name="표_4.부대공_4배관공_q" xfId="18901"/>
    <cellStyle name="표_4.부대공_4배관공_계화관로토공" xfId="18902"/>
    <cellStyle name="표_4.부대공_4배관공_관로토공" xfId="18903"/>
    <cellStyle name="표_4.부대공_4배관공_관로토공(생극)-0624" xfId="18904"/>
    <cellStyle name="표_4.부대공_4배관공_구조물공" xfId="18905"/>
    <cellStyle name="표_4.부대공_4배관공_구체 (version 1)" xfId="18906"/>
    <cellStyle name="표_4.부대공_4배관공_구체 (version 1)_4.0 구조물공" xfId="18907"/>
    <cellStyle name="표_4.부대공_4배관공_구체 (version 1)_4.0 구조물공(갈천)" xfId="18908"/>
    <cellStyle name="표_4.부대공_4배관공_구체 (version 1)_q" xfId="18909"/>
    <cellStyle name="표_4.부대공_4배관공_구체 (version 1)_구조물공" xfId="18910"/>
    <cellStyle name="표_4.부대공_4배관공_구체 (version 1)_구체 (version 1)" xfId="18911"/>
    <cellStyle name="표_4.부대공_4배관공_구체 (version 1)_구체 (version 1)_4.0 구조물공" xfId="18912"/>
    <cellStyle name="표_4.부대공_4배관공_구체 (version 1)_구체 (version 1)_4.0 구조물공(갈천)" xfId="18913"/>
    <cellStyle name="표_4.부대공_4배관공_구체 (version 1)_구체 (version 1)_q" xfId="18914"/>
    <cellStyle name="표_4.부대공_4배관공_구체 (version 1)_구체 (version 1)_구조물공" xfId="18915"/>
    <cellStyle name="표_4.부대공_4배관공_구체 (version 1)_구체 (version 1)_구체이형관중량산출3" xfId="18916"/>
    <cellStyle name="표_4.부대공_4배관공_구체 (version 1)_구체 (version 1)_구체이형관중량산출3_4.0 구조물공" xfId="18917"/>
    <cellStyle name="표_4.부대공_4배관공_구체 (version 1)_구체 (version 1)_구체이형관중량산출3_4.0 구조물공(갈천)" xfId="18918"/>
    <cellStyle name="표_4.부대공_4배관공_구체 (version 1)_구체 (version 1)_구체이형관중량산출3_q" xfId="18919"/>
    <cellStyle name="표_4.부대공_4배관공_구체 (version 1)_구체 (version 1)_구체이형관중량산출3_구조물공" xfId="18920"/>
    <cellStyle name="표_4.부대공_4배관공_구체 (version 1)_구체 (version 1)_구체이형관중량산출3_밸브실" xfId="18921"/>
    <cellStyle name="표_4.부대공_4배관공_구체 (version 1)_구체 (version 1)_밸브실" xfId="18922"/>
    <cellStyle name="표_4.부대공_4배관공_구체 (version 1)_구체 (version 2-1)-모" xfId="18923"/>
    <cellStyle name="표_4.부대공_4배관공_구체 (version 1)_구체 (version 2-1)-모_4.0 구조물공" xfId="18924"/>
    <cellStyle name="표_4.부대공_4배관공_구체 (version 1)_구체 (version 2-1)-모_4.0 구조물공(갈천)" xfId="18925"/>
    <cellStyle name="표_4.부대공_4배관공_구체 (version 1)_구체 (version 2-1)-모_q" xfId="18926"/>
    <cellStyle name="표_4.부대공_4배관공_구체 (version 1)_구체 (version 2-1)-모_구조물공" xfId="18927"/>
    <cellStyle name="표_4.부대공_4배관공_구체 (version 1)_구체 (version 2-1)-모_밸브실" xfId="18928"/>
    <cellStyle name="표_4.부대공_4배관공_구체 (version 1)_밸브실" xfId="18929"/>
    <cellStyle name="표_4.부대공_4배관공_구체이형관중량산출3" xfId="18930"/>
    <cellStyle name="표_4.부대공_4배관공_구체이형관중량산출3_4.0 구조물공" xfId="18931"/>
    <cellStyle name="표_4.부대공_4배관공_구체이형관중량산출3_4.0 구조물공(갈천)" xfId="18932"/>
    <cellStyle name="표_4.부대공_4배관공_구체이형관중량산출3_q" xfId="18933"/>
    <cellStyle name="표_4.부대공_4배관공_구체이형관중량산출3_구조물공" xfId="18934"/>
    <cellStyle name="표_4.부대공_4배관공_구체이형관중량산출3_밸브실" xfId="18935"/>
    <cellStyle name="표_4.부대공_4배관공_돌망태수량" xfId="18936"/>
    <cellStyle name="표_4.부대공_4배관공_드레인 관로 토공" xfId="18937"/>
    <cellStyle name="표_4.부대공_4배관공_밸브실" xfId="18938"/>
    <cellStyle name="표_4.부대공_4배관공_연결관토공" xfId="18939"/>
    <cellStyle name="표_4.부대공_4배관공_하수처리시설(황간)" xfId="18940"/>
    <cellStyle name="표_4.부대공_4부대공" xfId="18941"/>
    <cellStyle name="표_4.부대공_5부대시설공" xfId="18942"/>
    <cellStyle name="표_4.부대공_5부대시설공_0.주요자재및 총괄집계표" xfId="18943"/>
    <cellStyle name="표_4.부대공_5부대시설공_0.주요자재및 총괄집계표5" xfId="18944"/>
    <cellStyle name="표_4.부대공_5부대시설공_04-3.B-LINE" xfId="18945"/>
    <cellStyle name="표_4.부대공_5부대시설공_04-3.B-LINE_2.0 토공(물치)" xfId="18946"/>
    <cellStyle name="표_4.부대공_5부대시설공_04-3.B-LINE_2.0 토공(장산)" xfId="18947"/>
    <cellStyle name="표_4.부대공_5부대시설공_04-3.B-LINE_4부대공" xfId="18948"/>
    <cellStyle name="표_4.부대공_5부대시설공_04-3.B-LINE_연결관토공" xfId="18949"/>
    <cellStyle name="표_4.부대공_5부대시설공_05.구내배관토공" xfId="18950"/>
    <cellStyle name="표_4.부대공_5부대시설공_1.관로토공 " xfId="18951"/>
    <cellStyle name="표_4.부대공_5부대시설공_1.관로토공  2" xfId="18952"/>
    <cellStyle name="표_4.부대공_5부대시설공_1.관로토공 _4.포장공(전체)" xfId="18953"/>
    <cellStyle name="표_4.부대공_5부대시설공_1.관로토공 _dt1" xfId="18954"/>
    <cellStyle name="표_4.부대공_5부대시설공_1.관로토공 _포장수량산출" xfId="18955"/>
    <cellStyle name="표_4.부대공_5부대시설공_1.착수정(0416)" xfId="18956"/>
    <cellStyle name="표_4.부대공_5부대시설공_1.착수정(0416)_4.0 구조물공" xfId="18957"/>
    <cellStyle name="표_4.부대공_5부대시설공_1.착수정(0416)_4.0 구조물공(갈천)" xfId="18958"/>
    <cellStyle name="표_4.부대공_5부대시설공_1.착수정(0416)_q" xfId="18959"/>
    <cellStyle name="표_4.부대공_5부대시설공_1.착수정(0416)_구조물공" xfId="18960"/>
    <cellStyle name="표_4.부대공_5부대시설공_1.착수정(0416)_밸브실" xfId="18961"/>
    <cellStyle name="표_4.부대공_5부대시설공_1.착수정(0419)" xfId="18962"/>
    <cellStyle name="표_4.부대공_5부대시설공_1.처리장토공(0705)" xfId="18963"/>
    <cellStyle name="표_4.부대공_5부대시설공_1.토공" xfId="18964"/>
    <cellStyle name="표_4.부대공_5부대시설공_1.토공(0724)" xfId="18965"/>
    <cellStyle name="표_4.부대공_5부대시설공_1.토공(C)" xfId="18966"/>
    <cellStyle name="표_4.부대공_5부대시설공_1.토공(D)" xfId="18967"/>
    <cellStyle name="표_4.부대공_5부대시설공_2.0 오수구조물공(실옥)" xfId="18968"/>
    <cellStyle name="표_4.부대공_5부대시설공_2.0 오수구조물공(실옥)_하수처리시설(황간)" xfId="18969"/>
    <cellStyle name="표_4.부대공_5부대시설공_2.0 토공(물치)" xfId="18970"/>
    <cellStyle name="표_4.부대공_5부대시설공_2.0 토공(장산)" xfId="18971"/>
    <cellStyle name="표_4.부대공_5부대시설공_2.1호원형맨홀토공" xfId="18972"/>
    <cellStyle name="표_4.부대공_5부대시설공_2.토공" xfId="18973"/>
    <cellStyle name="표_4.부대공_5부대시설공_2.토공_04-3.B-LINE" xfId="18974"/>
    <cellStyle name="표_4.부대공_5부대시설공_2.토공_04-3.B-LINE_2.0 토공(물치)" xfId="18975"/>
    <cellStyle name="표_4.부대공_5부대시설공_2.토공_04-3.B-LINE_2.0 토공(장산)" xfId="18976"/>
    <cellStyle name="표_4.부대공_5부대시설공_2.토공_04-3.B-LINE_4부대공" xfId="18977"/>
    <cellStyle name="표_4.부대공_5부대시설공_2.토공_04-3.B-LINE_연결관토공" xfId="18978"/>
    <cellStyle name="표_4.부대공_5부대시설공_2.토공_1.토공(C)" xfId="18979"/>
    <cellStyle name="표_4.부대공_5부대시설공_2.토공_1.토공(D)" xfId="18980"/>
    <cellStyle name="표_4.부대공_5부대시설공_2.토공_2.0 토공(물치)" xfId="18981"/>
    <cellStyle name="표_4.부대공_5부대시설공_2.토공_2.0 토공(장산)" xfId="18982"/>
    <cellStyle name="표_4.부대공_5부대시설공_2.토공_4.하수공" xfId="18983"/>
    <cellStyle name="표_4.부대공_5부대시설공_2.토공_4.하수공_04-3.B-LINE" xfId="18984"/>
    <cellStyle name="표_4.부대공_5부대시설공_2.토공_4.하수공_04-3.B-LINE_2.0 토공(물치)" xfId="18985"/>
    <cellStyle name="표_4.부대공_5부대시설공_2.토공_4.하수공_04-3.B-LINE_2.0 토공(장산)" xfId="18986"/>
    <cellStyle name="표_4.부대공_5부대시설공_2.토공_4.하수공_04-3.B-LINE_4부대공" xfId="18987"/>
    <cellStyle name="표_4.부대공_5부대시설공_2.토공_4.하수공_04-3.B-LINE_연결관토공" xfId="18988"/>
    <cellStyle name="표_4.부대공_5부대시설공_2.토공_4.하수공_1.토공(C)" xfId="18989"/>
    <cellStyle name="표_4.부대공_5부대시설공_2.토공_4.하수공_1.토공(D)" xfId="18990"/>
    <cellStyle name="표_4.부대공_5부대시설공_2.토공_4.하수공_2.0 토공(물치)" xfId="18991"/>
    <cellStyle name="표_4.부대공_5부대시설공_2.토공_4.하수공_2.0 토공(장산)" xfId="18992"/>
    <cellStyle name="표_4.부대공_5부대시설공_2.토공_4.하수공_4부대공" xfId="18993"/>
    <cellStyle name="표_4.부대공_5부대시설공_2.토공_4.하수공_연결관토공" xfId="18994"/>
    <cellStyle name="표_4.부대공_5부대시설공_2.토공_4부대공" xfId="18995"/>
    <cellStyle name="표_4.부대공_5부대시설공_2.토공_연결관토공" xfId="18996"/>
    <cellStyle name="표_4.부대공_5부대시설공_3.구내배관공" xfId="18997"/>
    <cellStyle name="표_4.부대공_5부대시설공_3.포장공" xfId="18998"/>
    <cellStyle name="표_4.부대공_5부대시설공_3.포장공_04-3.B-LINE" xfId="18999"/>
    <cellStyle name="표_4.부대공_5부대시설공_3.포장공_04-3.B-LINE_2.0 토공(물치)" xfId="19000"/>
    <cellStyle name="표_4.부대공_5부대시설공_3.포장공_04-3.B-LINE_2.0 토공(장산)" xfId="19001"/>
    <cellStyle name="표_4.부대공_5부대시설공_3.포장공_04-3.B-LINE_4부대공" xfId="19002"/>
    <cellStyle name="표_4.부대공_5부대시설공_3.포장공_04-3.B-LINE_연결관토공" xfId="19003"/>
    <cellStyle name="표_4.부대공_5부대시설공_3.포장공_1.토공(C)" xfId="19004"/>
    <cellStyle name="표_4.부대공_5부대시설공_3.포장공_1.토공(D)" xfId="19005"/>
    <cellStyle name="표_4.부대공_5부대시설공_3.포장공_2.0 토공(물치)" xfId="19006"/>
    <cellStyle name="표_4.부대공_5부대시설공_3.포장공_2.0 토공(장산)" xfId="19007"/>
    <cellStyle name="표_4.부대공_5부대시설공_3.포장공_4.하수공" xfId="19008"/>
    <cellStyle name="표_4.부대공_5부대시설공_3.포장공_4.하수공_04-3.B-LINE" xfId="19009"/>
    <cellStyle name="표_4.부대공_5부대시설공_3.포장공_4.하수공_04-3.B-LINE_2.0 토공(물치)" xfId="19010"/>
    <cellStyle name="표_4.부대공_5부대시설공_3.포장공_4.하수공_04-3.B-LINE_2.0 토공(장산)" xfId="19011"/>
    <cellStyle name="표_4.부대공_5부대시설공_3.포장공_4.하수공_04-3.B-LINE_4부대공" xfId="19012"/>
    <cellStyle name="표_4.부대공_5부대시설공_3.포장공_4.하수공_04-3.B-LINE_연결관토공" xfId="19013"/>
    <cellStyle name="표_4.부대공_5부대시설공_3.포장공_4.하수공_1.토공(C)" xfId="19014"/>
    <cellStyle name="표_4.부대공_5부대시설공_3.포장공_4.하수공_1.토공(D)" xfId="19015"/>
    <cellStyle name="표_4.부대공_5부대시설공_3.포장공_4.하수공_2.0 토공(물치)" xfId="19016"/>
    <cellStyle name="표_4.부대공_5부대시설공_3.포장공_4.하수공_2.0 토공(장산)" xfId="19017"/>
    <cellStyle name="표_4.부대공_5부대시설공_3.포장공_4.하수공_4부대공" xfId="19018"/>
    <cellStyle name="표_4.부대공_5부대시설공_3.포장공_4.하수공_연결관토공" xfId="19019"/>
    <cellStyle name="표_4.부대공_5부대시설공_3.포장공_4부대공" xfId="19020"/>
    <cellStyle name="표_4.부대공_5부대시설공_3.포장공_연결관토공" xfId="19021"/>
    <cellStyle name="표_4.부대공_5부대시설공_4. 오존접촉지" xfId="19022"/>
    <cellStyle name="표_4.부대공_5부대시설공_4. 오존접촉지_4.0 구조물공" xfId="19023"/>
    <cellStyle name="표_4.부대공_5부대시설공_4. 오존접촉지_4.0 구조물공(갈천)" xfId="19024"/>
    <cellStyle name="표_4.부대공_5부대시설공_4. 오존접촉지_q" xfId="19025"/>
    <cellStyle name="표_4.부대공_5부대시설공_4. 오존접촉지_구조물공" xfId="19026"/>
    <cellStyle name="표_4.부대공_5부대시설공_4. 오존접촉지_구체 (version 2-1)-모" xfId="19027"/>
    <cellStyle name="표_4.부대공_5부대시설공_4. 오존접촉지_구체 (version 2-1)-모_4.0 구조물공" xfId="19028"/>
    <cellStyle name="표_4.부대공_5부대시설공_4. 오존접촉지_구체 (version 2-1)-모_4.0 구조물공(갈천)" xfId="19029"/>
    <cellStyle name="표_4.부대공_5부대시설공_4. 오존접촉지_구체 (version 2-1)-모_q" xfId="19030"/>
    <cellStyle name="표_4.부대공_5부대시설공_4. 오존접촉지_구체 (version 2-1)-모_구조물공" xfId="19031"/>
    <cellStyle name="표_4.부대공_5부대시설공_4. 오존접촉지_구체 (version 2-1)-모_밸브실" xfId="19032"/>
    <cellStyle name="표_4.부대공_5부대시설공_4. 오존접촉지_밸브실" xfId="19033"/>
    <cellStyle name="표_4.부대공_5부대시설공_4.0 구조물공" xfId="19034"/>
    <cellStyle name="표_4.부대공_5부대시설공_4.0 구조물공(갈천)" xfId="19035"/>
    <cellStyle name="표_4.부대공_5부대시설공_4.0_부대공" xfId="19036"/>
    <cellStyle name="표_4.부대공_5부대시설공_4부대공" xfId="19037"/>
    <cellStyle name="표_4.부대공_5부대시설공_A2구조물공" xfId="19038"/>
    <cellStyle name="표_4.부대공_5부대시설공_A-LINE 구조물공" xfId="19039"/>
    <cellStyle name="표_4.부대공_5부대시설공_BⅠ.토공" xfId="19040"/>
    <cellStyle name="표_4.부대공_5부대시설공_q" xfId="19041"/>
    <cellStyle name="표_4.부대공_5부대시설공_계화관로토공" xfId="19042"/>
    <cellStyle name="표_4.부대공_5부대시설공_관로토공" xfId="19043"/>
    <cellStyle name="표_4.부대공_5부대시설공_관로토공(생극)-0624" xfId="19044"/>
    <cellStyle name="표_4.부대공_5부대시설공_구조물공" xfId="19045"/>
    <cellStyle name="표_4.부대공_5부대시설공_구체 (version 1)" xfId="19046"/>
    <cellStyle name="표_4.부대공_5부대시설공_구체 (version 1)_4.0 구조물공" xfId="19047"/>
    <cellStyle name="표_4.부대공_5부대시설공_구체 (version 1)_4.0 구조물공(갈천)" xfId="19048"/>
    <cellStyle name="표_4.부대공_5부대시설공_구체 (version 1)_q" xfId="19049"/>
    <cellStyle name="표_4.부대공_5부대시설공_구체 (version 1)_구조물공" xfId="19050"/>
    <cellStyle name="표_4.부대공_5부대시설공_구체 (version 1)_구체 (version 1)" xfId="19051"/>
    <cellStyle name="표_4.부대공_5부대시설공_구체 (version 1)_구체 (version 1)_4.0 구조물공" xfId="19052"/>
    <cellStyle name="표_4.부대공_5부대시설공_구체 (version 1)_구체 (version 1)_4.0 구조물공(갈천)" xfId="19053"/>
    <cellStyle name="표_4.부대공_5부대시설공_구체 (version 1)_구체 (version 1)_q" xfId="19054"/>
    <cellStyle name="표_4.부대공_5부대시설공_구체 (version 1)_구체 (version 1)_구조물공" xfId="19055"/>
    <cellStyle name="표_4.부대공_5부대시설공_구체 (version 1)_구체 (version 1)_구체이형관중량산출3" xfId="19056"/>
    <cellStyle name="표_4.부대공_5부대시설공_구체 (version 1)_구체 (version 1)_구체이형관중량산출3_4.0 구조물공" xfId="19057"/>
    <cellStyle name="표_4.부대공_5부대시설공_구체 (version 1)_구체 (version 1)_구체이형관중량산출3_4.0 구조물공(갈천)" xfId="19058"/>
    <cellStyle name="표_4.부대공_5부대시설공_구체 (version 1)_구체 (version 1)_구체이형관중량산출3_q" xfId="19059"/>
    <cellStyle name="표_4.부대공_5부대시설공_구체 (version 1)_구체 (version 1)_구체이형관중량산출3_구조물공" xfId="19060"/>
    <cellStyle name="표_4.부대공_5부대시설공_구체 (version 1)_구체 (version 1)_구체이형관중량산출3_밸브실" xfId="19061"/>
    <cellStyle name="표_4.부대공_5부대시설공_구체 (version 1)_구체 (version 1)_밸브실" xfId="19062"/>
    <cellStyle name="표_4.부대공_5부대시설공_구체 (version 1)_구체 (version 2-1)-모" xfId="19063"/>
    <cellStyle name="표_4.부대공_5부대시설공_구체 (version 1)_구체 (version 2-1)-모_4.0 구조물공" xfId="19064"/>
    <cellStyle name="표_4.부대공_5부대시설공_구체 (version 1)_구체 (version 2-1)-모_4.0 구조물공(갈천)" xfId="19065"/>
    <cellStyle name="표_4.부대공_5부대시설공_구체 (version 1)_구체 (version 2-1)-모_q" xfId="19066"/>
    <cellStyle name="표_4.부대공_5부대시설공_구체 (version 1)_구체 (version 2-1)-모_구조물공" xfId="19067"/>
    <cellStyle name="표_4.부대공_5부대시설공_구체 (version 1)_구체 (version 2-1)-모_밸브실" xfId="19068"/>
    <cellStyle name="표_4.부대공_5부대시설공_구체 (version 1)_밸브실" xfId="19069"/>
    <cellStyle name="표_4.부대공_5부대시설공_구체이형관중량산출3" xfId="19070"/>
    <cellStyle name="표_4.부대공_5부대시설공_구체이형관중량산출3_4.0 구조물공" xfId="19071"/>
    <cellStyle name="표_4.부대공_5부대시설공_구체이형관중량산출3_4.0 구조물공(갈천)" xfId="19072"/>
    <cellStyle name="표_4.부대공_5부대시설공_구체이형관중량산출3_q" xfId="19073"/>
    <cellStyle name="표_4.부대공_5부대시설공_구체이형관중량산출3_구조물공" xfId="19074"/>
    <cellStyle name="표_4.부대공_5부대시설공_구체이형관중량산출3_밸브실" xfId="19075"/>
    <cellStyle name="표_4.부대공_5부대시설공_돌망태수량" xfId="19076"/>
    <cellStyle name="표_4.부대공_5부대시설공_드레인 관로 토공" xfId="19077"/>
    <cellStyle name="표_4.부대공_5부대시설공_밸브실" xfId="19078"/>
    <cellStyle name="표_4.부대공_5부대시설공_연결관토공" xfId="19079"/>
    <cellStyle name="표_4.부대공_5부대시설공_하수처리시설(황간)" xfId="19080"/>
    <cellStyle name="표_4.부대공_A2구조물공" xfId="19081"/>
    <cellStyle name="표_4.부대공_A-LINE 구조물공" xfId="19082"/>
    <cellStyle name="표_4.부대공_BⅠ.토공" xfId="19083"/>
    <cellStyle name="표_4.부대공_q" xfId="19084"/>
    <cellStyle name="표_4.부대공_계화관로토공" xfId="19085"/>
    <cellStyle name="표_4.부대공_관로토공" xfId="19086"/>
    <cellStyle name="표_4.부대공_관로토공(생극)-0624" xfId="19087"/>
    <cellStyle name="표_4.부대공_구조물공" xfId="19088"/>
    <cellStyle name="표_4.부대공_구체 (version 1)" xfId="19089"/>
    <cellStyle name="표_4.부대공_구체 (version 1)_4.0 구조물공" xfId="19090"/>
    <cellStyle name="표_4.부대공_구체 (version 1)_4.0 구조물공(갈천)" xfId="19091"/>
    <cellStyle name="표_4.부대공_구체 (version 1)_q" xfId="19092"/>
    <cellStyle name="표_4.부대공_구체 (version 1)_구조물공" xfId="19093"/>
    <cellStyle name="표_4.부대공_구체 (version 1)_구체 (version 1)" xfId="19094"/>
    <cellStyle name="표_4.부대공_구체 (version 1)_구체 (version 1)_4.0 구조물공" xfId="19095"/>
    <cellStyle name="표_4.부대공_구체 (version 1)_구체 (version 1)_4.0 구조물공(갈천)" xfId="19096"/>
    <cellStyle name="표_4.부대공_구체 (version 1)_구체 (version 1)_q" xfId="19097"/>
    <cellStyle name="표_4.부대공_구체 (version 1)_구체 (version 1)_구조물공" xfId="19098"/>
    <cellStyle name="표_4.부대공_구체 (version 1)_구체 (version 1)_구체이형관중량산출3" xfId="19099"/>
    <cellStyle name="표_4.부대공_구체 (version 1)_구체 (version 1)_구체이형관중량산출3_4.0 구조물공" xfId="19100"/>
    <cellStyle name="표_4.부대공_구체 (version 1)_구체 (version 1)_구체이형관중량산출3_4.0 구조물공(갈천)" xfId="19101"/>
    <cellStyle name="표_4.부대공_구체 (version 1)_구체 (version 1)_구체이형관중량산출3_q" xfId="19102"/>
    <cellStyle name="표_4.부대공_구체 (version 1)_구체 (version 1)_구체이형관중량산출3_구조물공" xfId="19103"/>
    <cellStyle name="표_4.부대공_구체 (version 1)_구체 (version 1)_구체이형관중량산출3_밸브실" xfId="19104"/>
    <cellStyle name="표_4.부대공_구체 (version 1)_구체 (version 1)_밸브실" xfId="19105"/>
    <cellStyle name="표_4.부대공_구체 (version 1)_구체 (version 2-1)-모" xfId="19106"/>
    <cellStyle name="표_4.부대공_구체 (version 1)_구체 (version 2-1)-모_4.0 구조물공" xfId="19107"/>
    <cellStyle name="표_4.부대공_구체 (version 1)_구체 (version 2-1)-모_4.0 구조물공(갈천)" xfId="19108"/>
    <cellStyle name="표_4.부대공_구체 (version 1)_구체 (version 2-1)-모_q" xfId="19109"/>
    <cellStyle name="표_4.부대공_구체 (version 1)_구체 (version 2-1)-모_구조물공" xfId="19110"/>
    <cellStyle name="표_4.부대공_구체 (version 1)_구체 (version 2-1)-모_밸브실" xfId="19111"/>
    <cellStyle name="표_4.부대공_구체 (version 1)_밸브실" xfId="19112"/>
    <cellStyle name="표_4.부대공_구체이형관중량산출3" xfId="19113"/>
    <cellStyle name="표_4.부대공_구체이형관중량산출3_4.0 구조물공" xfId="19114"/>
    <cellStyle name="표_4.부대공_구체이형관중량산출3_4.0 구조물공(갈천)" xfId="19115"/>
    <cellStyle name="표_4.부대공_구체이형관중량산출3_q" xfId="19116"/>
    <cellStyle name="표_4.부대공_구체이형관중량산출3_구조물공" xfId="19117"/>
    <cellStyle name="표_4.부대공_구체이형관중량산출3_밸브실" xfId="19118"/>
    <cellStyle name="표_4.부대공_돌망태수량" xfId="19119"/>
    <cellStyle name="표_4.부대공_드레인 관로 토공" xfId="19120"/>
    <cellStyle name="표_4.부대공_밸브실" xfId="19121"/>
    <cellStyle name="표_4.부대공_연결관토공" xfId="19122"/>
    <cellStyle name="표_4.부대공_하수처리시설(황간)" xfId="19123"/>
    <cellStyle name="표_4배관공" xfId="19124"/>
    <cellStyle name="표_4배관공_0.주요자재및 총괄집계표" xfId="19125"/>
    <cellStyle name="표_4배관공_0.주요자재및 총괄집계표5" xfId="19126"/>
    <cellStyle name="표_4배관공_04-3.B-LINE" xfId="19127"/>
    <cellStyle name="표_4배관공_04-3.B-LINE_2.0 토공(물치)" xfId="19128"/>
    <cellStyle name="표_4배관공_04-3.B-LINE_2.0 토공(장산)" xfId="19129"/>
    <cellStyle name="표_4배관공_04-3.B-LINE_4부대공" xfId="19130"/>
    <cellStyle name="표_4배관공_04-3.B-LINE_연결관토공" xfId="19131"/>
    <cellStyle name="표_4배관공_05.구내배관토공" xfId="19132"/>
    <cellStyle name="표_4배관공_1.관로토공 " xfId="19133"/>
    <cellStyle name="표_4배관공_1.관로토공  2" xfId="19134"/>
    <cellStyle name="표_4배관공_1.관로토공 _4.포장공(전체)" xfId="19135"/>
    <cellStyle name="표_4배관공_1.관로토공 _dt1" xfId="19136"/>
    <cellStyle name="표_4배관공_1.관로토공 _포장수량산출" xfId="19137"/>
    <cellStyle name="표_4배관공_1.착수정(0416)" xfId="19138"/>
    <cellStyle name="표_4배관공_1.착수정(0416)_4.0 구조물공" xfId="19139"/>
    <cellStyle name="표_4배관공_1.착수정(0416)_4.0 구조물공(갈천)" xfId="19140"/>
    <cellStyle name="표_4배관공_1.착수정(0416)_q" xfId="19141"/>
    <cellStyle name="표_4배관공_1.착수정(0416)_구조물공" xfId="19142"/>
    <cellStyle name="표_4배관공_1.착수정(0416)_밸브실" xfId="19143"/>
    <cellStyle name="표_4배관공_1.착수정(0419)" xfId="19144"/>
    <cellStyle name="표_4배관공_1.처리장토공(0705)" xfId="19145"/>
    <cellStyle name="표_4배관공_1.토공" xfId="19146"/>
    <cellStyle name="표_4배관공_1.토공(0724)" xfId="19147"/>
    <cellStyle name="표_4배관공_1.토공(C)" xfId="19148"/>
    <cellStyle name="표_4배관공_1.토공(D)" xfId="19149"/>
    <cellStyle name="표_4배관공_2.0 오수구조물공(실옥)" xfId="19150"/>
    <cellStyle name="표_4배관공_2.0 오수구조물공(실옥)_하수처리시설(황간)" xfId="19151"/>
    <cellStyle name="표_4배관공_2.0 토공(물치)" xfId="19152"/>
    <cellStyle name="표_4배관공_2.0 토공(장산)" xfId="19153"/>
    <cellStyle name="표_4배관공_2.1호원형맨홀토공" xfId="19154"/>
    <cellStyle name="표_4배관공_2.토공" xfId="19155"/>
    <cellStyle name="표_4배관공_2.토공_04-3.B-LINE" xfId="19156"/>
    <cellStyle name="표_4배관공_2.토공_04-3.B-LINE_2.0 토공(물치)" xfId="19157"/>
    <cellStyle name="표_4배관공_2.토공_04-3.B-LINE_2.0 토공(장산)" xfId="19158"/>
    <cellStyle name="표_4배관공_2.토공_04-3.B-LINE_4부대공" xfId="19159"/>
    <cellStyle name="표_4배관공_2.토공_04-3.B-LINE_연결관토공" xfId="19160"/>
    <cellStyle name="표_4배관공_2.토공_1.토공(C)" xfId="19161"/>
    <cellStyle name="표_4배관공_2.토공_1.토공(D)" xfId="19162"/>
    <cellStyle name="표_4배관공_2.토공_2.0 토공(물치)" xfId="19163"/>
    <cellStyle name="표_4배관공_2.토공_2.0 토공(장산)" xfId="19164"/>
    <cellStyle name="표_4배관공_2.토공_4.하수공" xfId="19165"/>
    <cellStyle name="표_4배관공_2.토공_4.하수공_04-3.B-LINE" xfId="19166"/>
    <cellStyle name="표_4배관공_2.토공_4.하수공_04-3.B-LINE_2.0 토공(물치)" xfId="19167"/>
    <cellStyle name="표_4배관공_2.토공_4.하수공_04-3.B-LINE_2.0 토공(장산)" xfId="19168"/>
    <cellStyle name="표_4배관공_2.토공_4.하수공_04-3.B-LINE_4부대공" xfId="19169"/>
    <cellStyle name="표_4배관공_2.토공_4.하수공_04-3.B-LINE_연결관토공" xfId="19170"/>
    <cellStyle name="표_4배관공_2.토공_4.하수공_1.토공(C)" xfId="19171"/>
    <cellStyle name="표_4배관공_2.토공_4.하수공_1.토공(D)" xfId="19172"/>
    <cellStyle name="표_4배관공_2.토공_4.하수공_2.0 토공(물치)" xfId="19173"/>
    <cellStyle name="표_4배관공_2.토공_4.하수공_2.0 토공(장산)" xfId="19174"/>
    <cellStyle name="표_4배관공_2.토공_4.하수공_4부대공" xfId="19175"/>
    <cellStyle name="표_4배관공_2.토공_4.하수공_연결관토공" xfId="19176"/>
    <cellStyle name="표_4배관공_2.토공_4부대공" xfId="19177"/>
    <cellStyle name="표_4배관공_2.토공_연결관토공" xfId="19178"/>
    <cellStyle name="표_4배관공_3.구내배관공" xfId="19179"/>
    <cellStyle name="표_4배관공_3.포장공" xfId="19180"/>
    <cellStyle name="표_4배관공_3.포장공_04-3.B-LINE" xfId="19181"/>
    <cellStyle name="표_4배관공_3.포장공_04-3.B-LINE_2.0 토공(물치)" xfId="19182"/>
    <cellStyle name="표_4배관공_3.포장공_04-3.B-LINE_2.0 토공(장산)" xfId="19183"/>
    <cellStyle name="표_4배관공_3.포장공_04-3.B-LINE_4부대공" xfId="19184"/>
    <cellStyle name="표_4배관공_3.포장공_04-3.B-LINE_연결관토공" xfId="19185"/>
    <cellStyle name="표_4배관공_3.포장공_1.토공(C)" xfId="19186"/>
    <cellStyle name="표_4배관공_3.포장공_1.토공(D)" xfId="19187"/>
    <cellStyle name="표_4배관공_3.포장공_2.0 토공(물치)" xfId="19188"/>
    <cellStyle name="표_4배관공_3.포장공_2.0 토공(장산)" xfId="19189"/>
    <cellStyle name="표_4배관공_3.포장공_4.하수공" xfId="19190"/>
    <cellStyle name="표_4배관공_3.포장공_4.하수공_04-3.B-LINE" xfId="19191"/>
    <cellStyle name="표_4배관공_3.포장공_4.하수공_04-3.B-LINE_2.0 토공(물치)" xfId="19192"/>
    <cellStyle name="표_4배관공_3.포장공_4.하수공_04-3.B-LINE_2.0 토공(장산)" xfId="19193"/>
    <cellStyle name="표_4배관공_3.포장공_4.하수공_04-3.B-LINE_4부대공" xfId="19194"/>
    <cellStyle name="표_4배관공_3.포장공_4.하수공_04-3.B-LINE_연결관토공" xfId="19195"/>
    <cellStyle name="표_4배관공_3.포장공_4.하수공_1.토공(C)" xfId="19196"/>
    <cellStyle name="표_4배관공_3.포장공_4.하수공_1.토공(D)" xfId="19197"/>
    <cellStyle name="표_4배관공_3.포장공_4.하수공_2.0 토공(물치)" xfId="19198"/>
    <cellStyle name="표_4배관공_3.포장공_4.하수공_2.0 토공(장산)" xfId="19199"/>
    <cellStyle name="표_4배관공_3.포장공_4.하수공_4부대공" xfId="19200"/>
    <cellStyle name="표_4배관공_3.포장공_4.하수공_연결관토공" xfId="19201"/>
    <cellStyle name="표_4배관공_3.포장공_4부대공" xfId="19202"/>
    <cellStyle name="표_4배관공_3.포장공_연결관토공" xfId="19203"/>
    <cellStyle name="표_4배관공_4. 오존접촉지" xfId="19204"/>
    <cellStyle name="표_4배관공_4. 오존접촉지_4.0 구조물공" xfId="19205"/>
    <cellStyle name="표_4배관공_4. 오존접촉지_4.0 구조물공(갈천)" xfId="19206"/>
    <cellStyle name="표_4배관공_4. 오존접촉지_q" xfId="19207"/>
    <cellStyle name="표_4배관공_4. 오존접촉지_구조물공" xfId="19208"/>
    <cellStyle name="표_4배관공_4. 오존접촉지_구체 (version 2-1)-모" xfId="19209"/>
    <cellStyle name="표_4배관공_4. 오존접촉지_구체 (version 2-1)-모_4.0 구조물공" xfId="19210"/>
    <cellStyle name="표_4배관공_4. 오존접촉지_구체 (version 2-1)-모_4.0 구조물공(갈천)" xfId="19211"/>
    <cellStyle name="표_4배관공_4. 오존접촉지_구체 (version 2-1)-모_q" xfId="19212"/>
    <cellStyle name="표_4배관공_4. 오존접촉지_구체 (version 2-1)-모_구조물공" xfId="19213"/>
    <cellStyle name="표_4배관공_4. 오존접촉지_구체 (version 2-1)-모_밸브실" xfId="19214"/>
    <cellStyle name="표_4배관공_4. 오존접촉지_밸브실" xfId="19215"/>
    <cellStyle name="표_4배관공_4.0 구조물공" xfId="19216"/>
    <cellStyle name="표_4배관공_4.0 구조물공(갈천)" xfId="19217"/>
    <cellStyle name="표_4배관공_4.0_부대공" xfId="19218"/>
    <cellStyle name="표_4배관공_4부대공" xfId="19219"/>
    <cellStyle name="표_4배관공_A2구조물공" xfId="19220"/>
    <cellStyle name="표_4배관공_A-LINE 구조물공" xfId="19221"/>
    <cellStyle name="표_4배관공_BⅠ.토공" xfId="19222"/>
    <cellStyle name="표_4배관공_q" xfId="19223"/>
    <cellStyle name="표_4배관공_계화관로토공" xfId="19224"/>
    <cellStyle name="표_4배관공_관로토공" xfId="19225"/>
    <cellStyle name="표_4배관공_관로토공(생극)-0624" xfId="19226"/>
    <cellStyle name="표_4배관공_구조물공" xfId="19227"/>
    <cellStyle name="표_4배관공_구체 (version 1)" xfId="19228"/>
    <cellStyle name="표_4배관공_구체 (version 1)_4.0 구조물공" xfId="19229"/>
    <cellStyle name="표_4배관공_구체 (version 1)_4.0 구조물공(갈천)" xfId="19230"/>
    <cellStyle name="표_4배관공_구체 (version 1)_q" xfId="19231"/>
    <cellStyle name="표_4배관공_구체 (version 1)_구조물공" xfId="19232"/>
    <cellStyle name="표_4배관공_구체 (version 1)_구체 (version 1)" xfId="19233"/>
    <cellStyle name="표_4배관공_구체 (version 1)_구체 (version 1)_4.0 구조물공" xfId="19234"/>
    <cellStyle name="표_4배관공_구체 (version 1)_구체 (version 1)_4.0 구조물공(갈천)" xfId="19235"/>
    <cellStyle name="표_4배관공_구체 (version 1)_구체 (version 1)_q" xfId="19236"/>
    <cellStyle name="표_4배관공_구체 (version 1)_구체 (version 1)_구조물공" xfId="19237"/>
    <cellStyle name="표_4배관공_구체 (version 1)_구체 (version 1)_구체이형관중량산출3" xfId="19238"/>
    <cellStyle name="표_4배관공_구체 (version 1)_구체 (version 1)_구체이형관중량산출3_4.0 구조물공" xfId="19239"/>
    <cellStyle name="표_4배관공_구체 (version 1)_구체 (version 1)_구체이형관중량산출3_4.0 구조물공(갈천)" xfId="19240"/>
    <cellStyle name="표_4배관공_구체 (version 1)_구체 (version 1)_구체이형관중량산출3_q" xfId="19241"/>
    <cellStyle name="표_4배관공_구체 (version 1)_구체 (version 1)_구체이형관중량산출3_구조물공" xfId="19242"/>
    <cellStyle name="표_4배관공_구체 (version 1)_구체 (version 1)_구체이형관중량산출3_밸브실" xfId="19243"/>
    <cellStyle name="표_4배관공_구체 (version 1)_구체 (version 1)_밸브실" xfId="19244"/>
    <cellStyle name="표_4배관공_구체 (version 1)_구체 (version 2-1)-모" xfId="19245"/>
    <cellStyle name="표_4배관공_구체 (version 1)_구체 (version 2-1)-모_4.0 구조물공" xfId="19246"/>
    <cellStyle name="표_4배관공_구체 (version 1)_구체 (version 2-1)-모_4.0 구조물공(갈천)" xfId="19247"/>
    <cellStyle name="표_4배관공_구체 (version 1)_구체 (version 2-1)-모_q" xfId="19248"/>
    <cellStyle name="표_4배관공_구체 (version 1)_구체 (version 2-1)-모_구조물공" xfId="19249"/>
    <cellStyle name="표_4배관공_구체 (version 1)_구체 (version 2-1)-모_밸브실" xfId="19250"/>
    <cellStyle name="표_4배관공_구체 (version 1)_밸브실" xfId="19251"/>
    <cellStyle name="표_4배관공_구체이형관중량산출3" xfId="19252"/>
    <cellStyle name="표_4배관공_구체이형관중량산출3_4.0 구조물공" xfId="19253"/>
    <cellStyle name="표_4배관공_구체이형관중량산출3_4.0 구조물공(갈천)" xfId="19254"/>
    <cellStyle name="표_4배관공_구체이형관중량산출3_q" xfId="19255"/>
    <cellStyle name="표_4배관공_구체이형관중량산출3_구조물공" xfId="19256"/>
    <cellStyle name="표_4배관공_구체이형관중량산출3_밸브실" xfId="19257"/>
    <cellStyle name="표_4배관공_돌망태수량" xfId="19258"/>
    <cellStyle name="표_4배관공_드레인 관로 토공" xfId="19259"/>
    <cellStyle name="표_4배관공_밸브실" xfId="19260"/>
    <cellStyle name="표_4배관공_연결관토공" xfId="19261"/>
    <cellStyle name="표_4배관공_하수처리시설(황간)" xfId="19262"/>
    <cellStyle name="표_4부대공" xfId="19263"/>
    <cellStyle name="표_5부대시설공" xfId="19264"/>
    <cellStyle name="표_5부대시설공_0.주요자재및 총괄집계표" xfId="19265"/>
    <cellStyle name="표_5부대시설공_0.주요자재및 총괄집계표5" xfId="19266"/>
    <cellStyle name="표_5부대시설공_04-3.B-LINE" xfId="19267"/>
    <cellStyle name="표_5부대시설공_04-3.B-LINE_2.0 토공(물치)" xfId="19268"/>
    <cellStyle name="표_5부대시설공_04-3.B-LINE_2.0 토공(장산)" xfId="19269"/>
    <cellStyle name="표_5부대시설공_04-3.B-LINE_4부대공" xfId="19270"/>
    <cellStyle name="표_5부대시설공_04-3.B-LINE_연결관토공" xfId="19271"/>
    <cellStyle name="표_5부대시설공_05.구내배관토공" xfId="19272"/>
    <cellStyle name="표_5부대시설공_1.관로토공 " xfId="19273"/>
    <cellStyle name="표_5부대시설공_1.관로토공  2" xfId="19274"/>
    <cellStyle name="표_5부대시설공_1.관로토공 _4.포장공(전체)" xfId="19275"/>
    <cellStyle name="표_5부대시설공_1.관로토공 _dt1" xfId="19276"/>
    <cellStyle name="표_5부대시설공_1.관로토공 _포장수량산출" xfId="19277"/>
    <cellStyle name="표_5부대시설공_1.착수정(0416)" xfId="19278"/>
    <cellStyle name="표_5부대시설공_1.착수정(0416)_4.0 구조물공" xfId="19279"/>
    <cellStyle name="표_5부대시설공_1.착수정(0416)_4.0 구조물공(갈천)" xfId="19280"/>
    <cellStyle name="표_5부대시설공_1.착수정(0416)_q" xfId="19281"/>
    <cellStyle name="표_5부대시설공_1.착수정(0416)_구조물공" xfId="19282"/>
    <cellStyle name="표_5부대시설공_1.착수정(0416)_밸브실" xfId="19283"/>
    <cellStyle name="표_5부대시설공_1.착수정(0419)" xfId="19284"/>
    <cellStyle name="표_5부대시설공_1.처리장토공(0705)" xfId="19285"/>
    <cellStyle name="표_5부대시설공_1.토공" xfId="19286"/>
    <cellStyle name="표_5부대시설공_1.토공(0724)" xfId="19287"/>
    <cellStyle name="표_5부대시설공_1.토공(C)" xfId="19288"/>
    <cellStyle name="표_5부대시설공_1.토공(D)" xfId="19289"/>
    <cellStyle name="표_5부대시설공_2.0 오수구조물공(실옥)" xfId="19290"/>
    <cellStyle name="표_5부대시설공_2.0 오수구조물공(실옥)_하수처리시설(황간)" xfId="19291"/>
    <cellStyle name="표_5부대시설공_2.0 토공(물치)" xfId="19292"/>
    <cellStyle name="표_5부대시설공_2.0 토공(장산)" xfId="19293"/>
    <cellStyle name="표_5부대시설공_2.1호원형맨홀토공" xfId="19294"/>
    <cellStyle name="표_5부대시설공_2.토공" xfId="19295"/>
    <cellStyle name="표_5부대시설공_2.토공_04-3.B-LINE" xfId="19296"/>
    <cellStyle name="표_5부대시설공_2.토공_04-3.B-LINE_2.0 토공(물치)" xfId="19297"/>
    <cellStyle name="표_5부대시설공_2.토공_04-3.B-LINE_2.0 토공(장산)" xfId="19298"/>
    <cellStyle name="표_5부대시설공_2.토공_04-3.B-LINE_4부대공" xfId="19299"/>
    <cellStyle name="표_5부대시설공_2.토공_04-3.B-LINE_연결관토공" xfId="19300"/>
    <cellStyle name="표_5부대시설공_2.토공_1.토공(C)" xfId="19301"/>
    <cellStyle name="표_5부대시설공_2.토공_1.토공(D)" xfId="19302"/>
    <cellStyle name="표_5부대시설공_2.토공_2.0 토공(물치)" xfId="19303"/>
    <cellStyle name="표_5부대시설공_2.토공_2.0 토공(장산)" xfId="19304"/>
    <cellStyle name="표_5부대시설공_2.토공_4.하수공" xfId="19305"/>
    <cellStyle name="표_5부대시설공_2.토공_4.하수공_04-3.B-LINE" xfId="19306"/>
    <cellStyle name="표_5부대시설공_2.토공_4.하수공_04-3.B-LINE_2.0 토공(물치)" xfId="19307"/>
    <cellStyle name="표_5부대시설공_2.토공_4.하수공_04-3.B-LINE_2.0 토공(장산)" xfId="19308"/>
    <cellStyle name="표_5부대시설공_2.토공_4.하수공_04-3.B-LINE_4부대공" xfId="19309"/>
    <cellStyle name="표_5부대시설공_2.토공_4.하수공_04-3.B-LINE_연결관토공" xfId="19310"/>
    <cellStyle name="표_5부대시설공_2.토공_4.하수공_1.토공(C)" xfId="19311"/>
    <cellStyle name="표_5부대시설공_2.토공_4.하수공_1.토공(D)" xfId="19312"/>
    <cellStyle name="표_5부대시설공_2.토공_4.하수공_2.0 토공(물치)" xfId="19313"/>
    <cellStyle name="표_5부대시설공_2.토공_4.하수공_2.0 토공(장산)" xfId="19314"/>
    <cellStyle name="표_5부대시설공_2.토공_4.하수공_4부대공" xfId="19315"/>
    <cellStyle name="표_5부대시설공_2.토공_4.하수공_연결관토공" xfId="19316"/>
    <cellStyle name="표_5부대시설공_2.토공_4부대공" xfId="19317"/>
    <cellStyle name="표_5부대시설공_2.토공_연결관토공" xfId="19318"/>
    <cellStyle name="표_5부대시설공_3.구내배관공" xfId="19319"/>
    <cellStyle name="표_5부대시설공_3.포장공" xfId="19320"/>
    <cellStyle name="표_5부대시설공_3.포장공_04-3.B-LINE" xfId="19321"/>
    <cellStyle name="표_5부대시설공_3.포장공_04-3.B-LINE_2.0 토공(물치)" xfId="19322"/>
    <cellStyle name="표_5부대시설공_3.포장공_04-3.B-LINE_2.0 토공(장산)" xfId="19323"/>
    <cellStyle name="표_5부대시설공_3.포장공_04-3.B-LINE_4부대공" xfId="19324"/>
    <cellStyle name="표_5부대시설공_3.포장공_04-3.B-LINE_연결관토공" xfId="19325"/>
    <cellStyle name="표_5부대시설공_3.포장공_1.토공(C)" xfId="19326"/>
    <cellStyle name="표_5부대시설공_3.포장공_1.토공(D)" xfId="19327"/>
    <cellStyle name="표_5부대시설공_3.포장공_2.0 토공(물치)" xfId="19328"/>
    <cellStyle name="표_5부대시설공_3.포장공_2.0 토공(장산)" xfId="19329"/>
    <cellStyle name="표_5부대시설공_3.포장공_4.하수공" xfId="19330"/>
    <cellStyle name="표_5부대시설공_3.포장공_4.하수공_04-3.B-LINE" xfId="19331"/>
    <cellStyle name="표_5부대시설공_3.포장공_4.하수공_04-3.B-LINE_2.0 토공(물치)" xfId="19332"/>
    <cellStyle name="표_5부대시설공_3.포장공_4.하수공_04-3.B-LINE_2.0 토공(장산)" xfId="19333"/>
    <cellStyle name="표_5부대시설공_3.포장공_4.하수공_04-3.B-LINE_4부대공" xfId="19334"/>
    <cellStyle name="표_5부대시설공_3.포장공_4.하수공_04-3.B-LINE_연결관토공" xfId="19335"/>
    <cellStyle name="표_5부대시설공_3.포장공_4.하수공_1.토공(C)" xfId="19336"/>
    <cellStyle name="표_5부대시설공_3.포장공_4.하수공_1.토공(D)" xfId="19337"/>
    <cellStyle name="표_5부대시설공_3.포장공_4.하수공_2.0 토공(물치)" xfId="19338"/>
    <cellStyle name="표_5부대시설공_3.포장공_4.하수공_2.0 토공(장산)" xfId="19339"/>
    <cellStyle name="표_5부대시설공_3.포장공_4.하수공_4부대공" xfId="19340"/>
    <cellStyle name="표_5부대시설공_3.포장공_4.하수공_연결관토공" xfId="19341"/>
    <cellStyle name="표_5부대시설공_3.포장공_4부대공" xfId="19342"/>
    <cellStyle name="표_5부대시설공_3.포장공_연결관토공" xfId="19343"/>
    <cellStyle name="표_5부대시설공_4. 오존접촉지" xfId="19344"/>
    <cellStyle name="표_5부대시설공_4. 오존접촉지_4.0 구조물공" xfId="19345"/>
    <cellStyle name="표_5부대시설공_4. 오존접촉지_4.0 구조물공(갈천)" xfId="19346"/>
    <cellStyle name="표_5부대시설공_4. 오존접촉지_q" xfId="19347"/>
    <cellStyle name="표_5부대시설공_4. 오존접촉지_구조물공" xfId="19348"/>
    <cellStyle name="표_5부대시설공_4. 오존접촉지_구체 (version 2-1)-모" xfId="19349"/>
    <cellStyle name="표_5부대시설공_4. 오존접촉지_구체 (version 2-1)-모_4.0 구조물공" xfId="19350"/>
    <cellStyle name="표_5부대시설공_4. 오존접촉지_구체 (version 2-1)-모_4.0 구조물공(갈천)" xfId="19351"/>
    <cellStyle name="표_5부대시설공_4. 오존접촉지_구체 (version 2-1)-모_q" xfId="19352"/>
    <cellStyle name="표_5부대시설공_4. 오존접촉지_구체 (version 2-1)-모_구조물공" xfId="19353"/>
    <cellStyle name="표_5부대시설공_4. 오존접촉지_구체 (version 2-1)-모_밸브실" xfId="19354"/>
    <cellStyle name="표_5부대시설공_4. 오존접촉지_밸브실" xfId="19355"/>
    <cellStyle name="표_5부대시설공_4.0 구조물공" xfId="19356"/>
    <cellStyle name="표_5부대시설공_4.0 구조물공(갈천)" xfId="19357"/>
    <cellStyle name="표_5부대시설공_4.0_부대공" xfId="19358"/>
    <cellStyle name="표_5부대시설공_4부대공" xfId="19359"/>
    <cellStyle name="표_5부대시설공_A2구조물공" xfId="19360"/>
    <cellStyle name="표_5부대시설공_A-LINE 구조물공" xfId="19361"/>
    <cellStyle name="표_5부대시설공_BⅠ.토공" xfId="19362"/>
    <cellStyle name="표_5부대시설공_q" xfId="19363"/>
    <cellStyle name="표_5부대시설공_계화관로토공" xfId="19364"/>
    <cellStyle name="표_5부대시설공_관로토공" xfId="19365"/>
    <cellStyle name="표_5부대시설공_관로토공(생극)-0624" xfId="19366"/>
    <cellStyle name="표_5부대시설공_구조물공" xfId="19367"/>
    <cellStyle name="표_5부대시설공_구체 (version 1)" xfId="19368"/>
    <cellStyle name="표_5부대시설공_구체 (version 1)_4.0 구조물공" xfId="19369"/>
    <cellStyle name="표_5부대시설공_구체 (version 1)_4.0 구조물공(갈천)" xfId="19370"/>
    <cellStyle name="표_5부대시설공_구체 (version 1)_q" xfId="19371"/>
    <cellStyle name="표_5부대시설공_구체 (version 1)_구조물공" xfId="19372"/>
    <cellStyle name="표_5부대시설공_구체 (version 1)_구체 (version 1)" xfId="19373"/>
    <cellStyle name="표_5부대시설공_구체 (version 1)_구체 (version 1)_4.0 구조물공" xfId="19374"/>
    <cellStyle name="표_5부대시설공_구체 (version 1)_구체 (version 1)_4.0 구조물공(갈천)" xfId="19375"/>
    <cellStyle name="표_5부대시설공_구체 (version 1)_구체 (version 1)_q" xfId="19376"/>
    <cellStyle name="표_5부대시설공_구체 (version 1)_구체 (version 1)_구조물공" xfId="19377"/>
    <cellStyle name="표_5부대시설공_구체 (version 1)_구체 (version 1)_구체이형관중량산출3" xfId="19378"/>
    <cellStyle name="표_5부대시설공_구체 (version 1)_구체 (version 1)_구체이형관중량산출3_4.0 구조물공" xfId="19379"/>
    <cellStyle name="표_5부대시설공_구체 (version 1)_구체 (version 1)_구체이형관중량산출3_4.0 구조물공(갈천)" xfId="19380"/>
    <cellStyle name="표_5부대시설공_구체 (version 1)_구체 (version 1)_구체이형관중량산출3_q" xfId="19381"/>
    <cellStyle name="표_5부대시설공_구체 (version 1)_구체 (version 1)_구체이형관중량산출3_구조물공" xfId="19382"/>
    <cellStyle name="표_5부대시설공_구체 (version 1)_구체 (version 1)_구체이형관중량산출3_밸브실" xfId="19383"/>
    <cellStyle name="표_5부대시설공_구체 (version 1)_구체 (version 1)_밸브실" xfId="19384"/>
    <cellStyle name="표_5부대시설공_구체 (version 1)_구체 (version 2-1)-모" xfId="19385"/>
    <cellStyle name="표_5부대시설공_구체 (version 1)_구체 (version 2-1)-모_4.0 구조물공" xfId="19386"/>
    <cellStyle name="표_5부대시설공_구체 (version 1)_구체 (version 2-1)-모_4.0 구조물공(갈천)" xfId="19387"/>
    <cellStyle name="표_5부대시설공_구체 (version 1)_구체 (version 2-1)-모_q" xfId="19388"/>
    <cellStyle name="표_5부대시설공_구체 (version 1)_구체 (version 2-1)-모_구조물공" xfId="19389"/>
    <cellStyle name="표_5부대시설공_구체 (version 1)_구체 (version 2-1)-모_밸브실" xfId="19390"/>
    <cellStyle name="표_5부대시설공_구체 (version 1)_밸브실" xfId="19391"/>
    <cellStyle name="표_5부대시설공_구체이형관중량산출3" xfId="19392"/>
    <cellStyle name="표_5부대시설공_구체이형관중량산출3_4.0 구조물공" xfId="19393"/>
    <cellStyle name="표_5부대시설공_구체이형관중량산출3_4.0 구조물공(갈천)" xfId="19394"/>
    <cellStyle name="표_5부대시설공_구체이형관중량산출3_q" xfId="19395"/>
    <cellStyle name="표_5부대시설공_구체이형관중량산출3_구조물공" xfId="19396"/>
    <cellStyle name="표_5부대시설공_구체이형관중량산출3_밸브실" xfId="19397"/>
    <cellStyle name="표_5부대시설공_돌망태수량" xfId="19398"/>
    <cellStyle name="표_5부대시설공_드레인 관로 토공" xfId="19399"/>
    <cellStyle name="표_5부대시설공_밸브실" xfId="19400"/>
    <cellStyle name="표_5부대시설공_연결관토공" xfId="19401"/>
    <cellStyle name="표_5부대시설공_하수처리시설(황간)" xfId="19402"/>
    <cellStyle name="표_7.0부대공(엄사)" xfId="19403"/>
    <cellStyle name="표_7.부대공(옥산)" xfId="19404"/>
    <cellStyle name="표_A2구조물공" xfId="19405"/>
    <cellStyle name="표_A-LINE 구조물공" xfId="19406"/>
    <cellStyle name="표_B2.배수공" xfId="19407"/>
    <cellStyle name="표_B2.배수공_1.토공(C)" xfId="19408"/>
    <cellStyle name="표_B2.배수공_1.토공(D)" xfId="19409"/>
    <cellStyle name="표_BⅠ.토공" xfId="19410"/>
    <cellStyle name="표_Book1" xfId="19411"/>
    <cellStyle name="표_Book1_1" xfId="19412"/>
    <cellStyle name="표_Book2" xfId="19413"/>
    <cellStyle name="표_Book2_0.주요자재및 총괄집계표" xfId="19414"/>
    <cellStyle name="표_Book2_0.주요자재및 총괄집계표5" xfId="19415"/>
    <cellStyle name="표_Book2_04-3.B-LINE" xfId="19416"/>
    <cellStyle name="표_Book2_04-3.B-LINE_2.0 토공(물치)" xfId="19417"/>
    <cellStyle name="표_Book2_04-3.B-LINE_2.0 토공(장산)" xfId="19418"/>
    <cellStyle name="표_Book2_04-3.B-LINE_4부대공" xfId="19419"/>
    <cellStyle name="표_Book2_04-3.B-LINE_연결관토공" xfId="19420"/>
    <cellStyle name="표_Book2_05.구내배관토공" xfId="19421"/>
    <cellStyle name="표_Book2_1.관로토공 " xfId="19422"/>
    <cellStyle name="표_Book2_1.관로토공  2" xfId="19423"/>
    <cellStyle name="표_Book2_1.관로토공 _4.포장공(전체)" xfId="19424"/>
    <cellStyle name="표_Book2_1.관로토공 _dt1" xfId="19425"/>
    <cellStyle name="표_Book2_1.관로토공 _포장수량산출" xfId="19426"/>
    <cellStyle name="표_Book2_1.착수정(0416)" xfId="19427"/>
    <cellStyle name="표_Book2_1.착수정(0416)_4.0 구조물공" xfId="19428"/>
    <cellStyle name="표_Book2_1.착수정(0416)_4.0 구조물공(갈천)" xfId="19429"/>
    <cellStyle name="표_Book2_1.착수정(0416)_q" xfId="19430"/>
    <cellStyle name="표_Book2_1.착수정(0416)_구조물공" xfId="19431"/>
    <cellStyle name="표_Book2_1.착수정(0416)_밸브실" xfId="19432"/>
    <cellStyle name="표_Book2_1.착수정(0419)" xfId="19433"/>
    <cellStyle name="표_Book2_1.처리장토공(0705)" xfId="19434"/>
    <cellStyle name="표_Book2_1.토공" xfId="19435"/>
    <cellStyle name="표_Book2_1.토공(0724)" xfId="19436"/>
    <cellStyle name="표_Book2_1.토공(C)" xfId="19437"/>
    <cellStyle name="표_Book2_1.토공(D)" xfId="19438"/>
    <cellStyle name="표_Book2_2.0 오수구조물공(실옥)" xfId="19439"/>
    <cellStyle name="표_Book2_2.0 오수구조물공(실옥)_하수처리시설(황간)" xfId="19440"/>
    <cellStyle name="표_Book2_2.0 토공(물치)" xfId="19441"/>
    <cellStyle name="표_Book2_2.0 토공(장산)" xfId="19442"/>
    <cellStyle name="표_Book2_2.1호원형맨홀토공" xfId="19443"/>
    <cellStyle name="표_Book2_2.배수공" xfId="19444"/>
    <cellStyle name="표_Book2_2.배수공_1.토공(C)" xfId="19445"/>
    <cellStyle name="표_Book2_2.배수공_1.토공(D)" xfId="19446"/>
    <cellStyle name="표_Book2_2.토공" xfId="19447"/>
    <cellStyle name="표_Book2_2.토공_04-3.B-LINE" xfId="19448"/>
    <cellStyle name="표_Book2_2.토공_04-3.B-LINE_2.0 토공(물치)" xfId="19449"/>
    <cellStyle name="표_Book2_2.토공_04-3.B-LINE_2.0 토공(장산)" xfId="19450"/>
    <cellStyle name="표_Book2_2.토공_04-3.B-LINE_4부대공" xfId="19451"/>
    <cellStyle name="표_Book2_2.토공_04-3.B-LINE_연결관토공" xfId="19452"/>
    <cellStyle name="표_Book2_2.토공_1.토공(C)" xfId="19453"/>
    <cellStyle name="표_Book2_2.토공_1.토공(D)" xfId="19454"/>
    <cellStyle name="표_Book2_2.토공_2.0 토공(물치)" xfId="19455"/>
    <cellStyle name="표_Book2_2.토공_2.0 토공(장산)" xfId="19456"/>
    <cellStyle name="표_Book2_2.토공_4.하수공" xfId="19457"/>
    <cellStyle name="표_Book2_2.토공_4.하수공_04-3.B-LINE" xfId="19458"/>
    <cellStyle name="표_Book2_2.토공_4.하수공_04-3.B-LINE_2.0 토공(물치)" xfId="19459"/>
    <cellStyle name="표_Book2_2.토공_4.하수공_04-3.B-LINE_2.0 토공(장산)" xfId="19460"/>
    <cellStyle name="표_Book2_2.토공_4.하수공_04-3.B-LINE_4부대공" xfId="19461"/>
    <cellStyle name="표_Book2_2.토공_4.하수공_04-3.B-LINE_연결관토공" xfId="19462"/>
    <cellStyle name="표_Book2_2.토공_4.하수공_1.토공(C)" xfId="19463"/>
    <cellStyle name="표_Book2_2.토공_4.하수공_1.토공(D)" xfId="19464"/>
    <cellStyle name="표_Book2_2.토공_4.하수공_2.0 토공(물치)" xfId="19465"/>
    <cellStyle name="표_Book2_2.토공_4.하수공_2.0 토공(장산)" xfId="19466"/>
    <cellStyle name="표_Book2_2.토공_4.하수공_4부대공" xfId="19467"/>
    <cellStyle name="표_Book2_2.토공_4.하수공_연결관토공" xfId="19468"/>
    <cellStyle name="표_Book2_2.토공_4부대공" xfId="19469"/>
    <cellStyle name="표_Book2_2.토공_연결관토공" xfId="19470"/>
    <cellStyle name="표_Book2_3.구내배관공" xfId="19471"/>
    <cellStyle name="표_Book2_3.포장공" xfId="19472"/>
    <cellStyle name="표_Book2_3.포장공_04-3.B-LINE" xfId="19473"/>
    <cellStyle name="표_Book2_3.포장공_04-3.B-LINE_2.0 토공(물치)" xfId="19474"/>
    <cellStyle name="표_Book2_3.포장공_04-3.B-LINE_2.0 토공(장산)" xfId="19475"/>
    <cellStyle name="표_Book2_3.포장공_04-3.B-LINE_4부대공" xfId="19476"/>
    <cellStyle name="표_Book2_3.포장공_04-3.B-LINE_연결관토공" xfId="19477"/>
    <cellStyle name="표_Book2_3.포장공_1.토공(C)" xfId="19478"/>
    <cellStyle name="표_Book2_3.포장공_1.토공(D)" xfId="19479"/>
    <cellStyle name="표_Book2_3.포장공_2.0 토공(물치)" xfId="19480"/>
    <cellStyle name="표_Book2_3.포장공_2.0 토공(장산)" xfId="19481"/>
    <cellStyle name="표_Book2_3.포장공_4.하수공" xfId="19482"/>
    <cellStyle name="표_Book2_3.포장공_4.하수공_04-3.B-LINE" xfId="19483"/>
    <cellStyle name="표_Book2_3.포장공_4.하수공_04-3.B-LINE_2.0 토공(물치)" xfId="19484"/>
    <cellStyle name="표_Book2_3.포장공_4.하수공_04-3.B-LINE_2.0 토공(장산)" xfId="19485"/>
    <cellStyle name="표_Book2_3.포장공_4.하수공_04-3.B-LINE_4부대공" xfId="19486"/>
    <cellStyle name="표_Book2_3.포장공_4.하수공_04-3.B-LINE_연결관토공" xfId="19487"/>
    <cellStyle name="표_Book2_3.포장공_4.하수공_1.토공(C)" xfId="19488"/>
    <cellStyle name="표_Book2_3.포장공_4.하수공_1.토공(D)" xfId="19489"/>
    <cellStyle name="표_Book2_3.포장공_4.하수공_2.0 토공(물치)" xfId="19490"/>
    <cellStyle name="표_Book2_3.포장공_4.하수공_2.0 토공(장산)" xfId="19491"/>
    <cellStyle name="표_Book2_3.포장공_4.하수공_4부대공" xfId="19492"/>
    <cellStyle name="표_Book2_3.포장공_4.하수공_연결관토공" xfId="19493"/>
    <cellStyle name="표_Book2_3.포장공_4부대공" xfId="19494"/>
    <cellStyle name="표_Book2_3.포장공_연결관토공" xfId="19495"/>
    <cellStyle name="표_Book2_4. 오존접촉지" xfId="19496"/>
    <cellStyle name="표_Book2_4. 오존접촉지_4.0 구조물공" xfId="19497"/>
    <cellStyle name="표_Book2_4. 오존접촉지_4.0 구조물공(갈천)" xfId="19498"/>
    <cellStyle name="표_Book2_4. 오존접촉지_q" xfId="19499"/>
    <cellStyle name="표_Book2_4. 오존접촉지_구조물공" xfId="19500"/>
    <cellStyle name="표_Book2_4. 오존접촉지_구체 (version 2-1)-모" xfId="19501"/>
    <cellStyle name="표_Book2_4. 오존접촉지_구체 (version 2-1)-모_4.0 구조물공" xfId="19502"/>
    <cellStyle name="표_Book2_4. 오존접촉지_구체 (version 2-1)-모_4.0 구조물공(갈천)" xfId="19503"/>
    <cellStyle name="표_Book2_4. 오존접촉지_구체 (version 2-1)-모_q" xfId="19504"/>
    <cellStyle name="표_Book2_4. 오존접촉지_구체 (version 2-1)-모_구조물공" xfId="19505"/>
    <cellStyle name="표_Book2_4. 오존접촉지_구체 (version 2-1)-모_밸브실" xfId="19506"/>
    <cellStyle name="표_Book2_4. 오존접촉지_밸브실" xfId="19507"/>
    <cellStyle name="표_Book2_4.0 구조물공" xfId="19508"/>
    <cellStyle name="표_Book2_4.0 구조물공(갈천)" xfId="19509"/>
    <cellStyle name="표_Book2_4.0_부대공" xfId="19510"/>
    <cellStyle name="표_Book2_4.부대공" xfId="19511"/>
    <cellStyle name="표_Book2_4.부대공_0.주요자재및 총괄집계표" xfId="19512"/>
    <cellStyle name="표_Book2_4.부대공_0.주요자재및 총괄집계표5" xfId="19513"/>
    <cellStyle name="표_Book2_4.부대공_04-3.B-LINE" xfId="19514"/>
    <cellStyle name="표_Book2_4.부대공_04-3.B-LINE_2.0 토공(물치)" xfId="19515"/>
    <cellStyle name="표_Book2_4.부대공_04-3.B-LINE_2.0 토공(장산)" xfId="19516"/>
    <cellStyle name="표_Book2_4.부대공_04-3.B-LINE_4부대공" xfId="19517"/>
    <cellStyle name="표_Book2_4.부대공_04-3.B-LINE_연결관토공" xfId="19518"/>
    <cellStyle name="표_Book2_4.부대공_05.구내배관토공" xfId="19519"/>
    <cellStyle name="표_Book2_4.부대공_1" xfId="19520"/>
    <cellStyle name="표_Book2_4.부대공_1.관로토공 " xfId="19521"/>
    <cellStyle name="표_Book2_4.부대공_1.관로토공  2" xfId="19522"/>
    <cellStyle name="표_Book2_4.부대공_1.관로토공 _4.포장공(전체)" xfId="19523"/>
    <cellStyle name="표_Book2_4.부대공_1.관로토공 _dt1" xfId="19524"/>
    <cellStyle name="표_Book2_4.부대공_1.관로토공 _포장수량산출" xfId="19525"/>
    <cellStyle name="표_Book2_4.부대공_1.착수정(0416)" xfId="19526"/>
    <cellStyle name="표_Book2_4.부대공_1.착수정(0416)_4.0 구조물공" xfId="19527"/>
    <cellStyle name="표_Book2_4.부대공_1.착수정(0416)_4.0 구조물공(갈천)" xfId="19528"/>
    <cellStyle name="표_Book2_4.부대공_1.착수정(0416)_q" xfId="19529"/>
    <cellStyle name="표_Book2_4.부대공_1.착수정(0416)_구조물공" xfId="19530"/>
    <cellStyle name="표_Book2_4.부대공_1.착수정(0416)_밸브실" xfId="19531"/>
    <cellStyle name="표_Book2_4.부대공_1.착수정(0419)" xfId="19532"/>
    <cellStyle name="표_Book2_4.부대공_1.처리장토공(0705)" xfId="19533"/>
    <cellStyle name="표_Book2_4.부대공_1.토공" xfId="19534"/>
    <cellStyle name="표_Book2_4.부대공_1.토공(0724)" xfId="19535"/>
    <cellStyle name="표_Book2_4.부대공_1.토공(C)" xfId="19536"/>
    <cellStyle name="표_Book2_4.부대공_1.토공(D)" xfId="19537"/>
    <cellStyle name="표_Book2_4.부대공_1_1.토공(C)" xfId="19538"/>
    <cellStyle name="표_Book2_4.부대공_1_1.토공(D)" xfId="19539"/>
    <cellStyle name="표_Book2_4.부대공_2.0 오수구조물공(실옥)" xfId="19540"/>
    <cellStyle name="표_Book2_4.부대공_2.0 오수구조물공(실옥)_하수처리시설(황간)" xfId="19541"/>
    <cellStyle name="표_Book2_4.부대공_2.0 토공(물치)" xfId="19542"/>
    <cellStyle name="표_Book2_4.부대공_2.0 토공(장산)" xfId="19543"/>
    <cellStyle name="표_Book2_4.부대공_2.1호원형맨홀토공" xfId="19544"/>
    <cellStyle name="표_Book2_4.부대공_2.토공" xfId="19545"/>
    <cellStyle name="표_Book2_4.부대공_2.토공_04-3.B-LINE" xfId="19546"/>
    <cellStyle name="표_Book2_4.부대공_2.토공_04-3.B-LINE_2.0 토공(물치)" xfId="19547"/>
    <cellStyle name="표_Book2_4.부대공_2.토공_04-3.B-LINE_2.0 토공(장산)" xfId="19548"/>
    <cellStyle name="표_Book2_4.부대공_2.토공_04-3.B-LINE_4부대공" xfId="19549"/>
    <cellStyle name="표_Book2_4.부대공_2.토공_04-3.B-LINE_연결관토공" xfId="19550"/>
    <cellStyle name="표_Book2_4.부대공_2.토공_1.토공(C)" xfId="19551"/>
    <cellStyle name="표_Book2_4.부대공_2.토공_1.토공(D)" xfId="19552"/>
    <cellStyle name="표_Book2_4.부대공_2.토공_2.0 토공(물치)" xfId="19553"/>
    <cellStyle name="표_Book2_4.부대공_2.토공_2.0 토공(장산)" xfId="19554"/>
    <cellStyle name="표_Book2_4.부대공_2.토공_4.하수공" xfId="19555"/>
    <cellStyle name="표_Book2_4.부대공_2.토공_4.하수공_04-3.B-LINE" xfId="19556"/>
    <cellStyle name="표_Book2_4.부대공_2.토공_4.하수공_04-3.B-LINE_2.0 토공(물치)" xfId="19557"/>
    <cellStyle name="표_Book2_4.부대공_2.토공_4.하수공_04-3.B-LINE_2.0 토공(장산)" xfId="19558"/>
    <cellStyle name="표_Book2_4.부대공_2.토공_4.하수공_04-3.B-LINE_4부대공" xfId="19559"/>
    <cellStyle name="표_Book2_4.부대공_2.토공_4.하수공_04-3.B-LINE_연결관토공" xfId="19560"/>
    <cellStyle name="표_Book2_4.부대공_2.토공_4.하수공_1.토공(C)" xfId="19561"/>
    <cellStyle name="표_Book2_4.부대공_2.토공_4.하수공_1.토공(D)" xfId="19562"/>
    <cellStyle name="표_Book2_4.부대공_2.토공_4.하수공_2.0 토공(물치)" xfId="19563"/>
    <cellStyle name="표_Book2_4.부대공_2.토공_4.하수공_2.0 토공(장산)" xfId="19564"/>
    <cellStyle name="표_Book2_4.부대공_2.토공_4.하수공_4부대공" xfId="19565"/>
    <cellStyle name="표_Book2_4.부대공_2.토공_4.하수공_연결관토공" xfId="19566"/>
    <cellStyle name="표_Book2_4.부대공_2.토공_4부대공" xfId="19567"/>
    <cellStyle name="표_Book2_4.부대공_2.토공_연결관토공" xfId="19568"/>
    <cellStyle name="표_Book2_4.부대공_3.구내배관공" xfId="19569"/>
    <cellStyle name="표_Book2_4.부대공_3.포장공" xfId="19570"/>
    <cellStyle name="표_Book2_4.부대공_3.포장공_04-3.B-LINE" xfId="19571"/>
    <cellStyle name="표_Book2_4.부대공_3.포장공_04-3.B-LINE_2.0 토공(물치)" xfId="19572"/>
    <cellStyle name="표_Book2_4.부대공_3.포장공_04-3.B-LINE_2.0 토공(장산)" xfId="19573"/>
    <cellStyle name="표_Book2_4.부대공_3.포장공_04-3.B-LINE_4부대공" xfId="19574"/>
    <cellStyle name="표_Book2_4.부대공_3.포장공_04-3.B-LINE_연결관토공" xfId="19575"/>
    <cellStyle name="표_Book2_4.부대공_3.포장공_1.토공(C)" xfId="19576"/>
    <cellStyle name="표_Book2_4.부대공_3.포장공_1.토공(D)" xfId="19577"/>
    <cellStyle name="표_Book2_4.부대공_3.포장공_2.0 토공(물치)" xfId="19578"/>
    <cellStyle name="표_Book2_4.부대공_3.포장공_2.0 토공(장산)" xfId="19579"/>
    <cellStyle name="표_Book2_4.부대공_3.포장공_4.하수공" xfId="19580"/>
    <cellStyle name="표_Book2_4.부대공_3.포장공_4.하수공_04-3.B-LINE" xfId="19581"/>
    <cellStyle name="표_Book2_4.부대공_3.포장공_4.하수공_04-3.B-LINE_2.0 토공(물치)" xfId="19582"/>
    <cellStyle name="표_Book2_4.부대공_3.포장공_4.하수공_04-3.B-LINE_2.0 토공(장산)" xfId="19583"/>
    <cellStyle name="표_Book2_4.부대공_3.포장공_4.하수공_04-3.B-LINE_4부대공" xfId="19584"/>
    <cellStyle name="표_Book2_4.부대공_3.포장공_4.하수공_04-3.B-LINE_연결관토공" xfId="19585"/>
    <cellStyle name="표_Book2_4.부대공_3.포장공_4.하수공_1.토공(C)" xfId="19586"/>
    <cellStyle name="표_Book2_4.부대공_3.포장공_4.하수공_1.토공(D)" xfId="19587"/>
    <cellStyle name="표_Book2_4.부대공_3.포장공_4.하수공_2.0 토공(물치)" xfId="19588"/>
    <cellStyle name="표_Book2_4.부대공_3.포장공_4.하수공_2.0 토공(장산)" xfId="19589"/>
    <cellStyle name="표_Book2_4.부대공_3.포장공_4.하수공_4부대공" xfId="19590"/>
    <cellStyle name="표_Book2_4.부대공_3.포장공_4.하수공_연결관토공" xfId="19591"/>
    <cellStyle name="표_Book2_4.부대공_3.포장공_4부대공" xfId="19592"/>
    <cellStyle name="표_Book2_4.부대공_3.포장공_연결관토공" xfId="19593"/>
    <cellStyle name="표_Book2_4.부대공_4. 오존접촉지" xfId="19594"/>
    <cellStyle name="표_Book2_4.부대공_4. 오존접촉지_4.0 구조물공" xfId="19595"/>
    <cellStyle name="표_Book2_4.부대공_4. 오존접촉지_4.0 구조물공(갈천)" xfId="19596"/>
    <cellStyle name="표_Book2_4.부대공_4. 오존접촉지_q" xfId="19597"/>
    <cellStyle name="표_Book2_4.부대공_4. 오존접촉지_구조물공" xfId="19598"/>
    <cellStyle name="표_Book2_4.부대공_4. 오존접촉지_구체 (version 2-1)-모" xfId="19599"/>
    <cellStyle name="표_Book2_4.부대공_4. 오존접촉지_구체 (version 2-1)-모_4.0 구조물공" xfId="19600"/>
    <cellStyle name="표_Book2_4.부대공_4. 오존접촉지_구체 (version 2-1)-모_4.0 구조물공(갈천)" xfId="19601"/>
    <cellStyle name="표_Book2_4.부대공_4. 오존접촉지_구체 (version 2-1)-모_q" xfId="19602"/>
    <cellStyle name="표_Book2_4.부대공_4. 오존접촉지_구체 (version 2-1)-모_구조물공" xfId="19603"/>
    <cellStyle name="표_Book2_4.부대공_4. 오존접촉지_구체 (version 2-1)-모_밸브실" xfId="19604"/>
    <cellStyle name="표_Book2_4.부대공_4. 오존접촉지_밸브실" xfId="19605"/>
    <cellStyle name="표_Book2_4.부대공_4.0 구조물공" xfId="19606"/>
    <cellStyle name="표_Book2_4.부대공_4.0 구조물공(갈천)" xfId="19607"/>
    <cellStyle name="표_Book2_4.부대공_4.0_부대공" xfId="19608"/>
    <cellStyle name="표_Book2_4.부대공_4.부대공" xfId="19609"/>
    <cellStyle name="표_Book2_4.부대공_4.부대공_1.토공(C)" xfId="19610"/>
    <cellStyle name="표_Book2_4.부대공_4.부대공_1.토공(D)" xfId="19611"/>
    <cellStyle name="표_Book2_4.부대공_4배관공" xfId="19612"/>
    <cellStyle name="표_Book2_4.부대공_4배관공_0.주요자재및 총괄집계표" xfId="19613"/>
    <cellStyle name="표_Book2_4.부대공_4배관공_0.주요자재및 총괄집계표5" xfId="19614"/>
    <cellStyle name="표_Book2_4.부대공_4배관공_04-3.B-LINE" xfId="19615"/>
    <cellStyle name="표_Book2_4.부대공_4배관공_04-3.B-LINE_2.0 토공(물치)" xfId="19616"/>
    <cellStyle name="표_Book2_4.부대공_4배관공_04-3.B-LINE_2.0 토공(장산)" xfId="19617"/>
    <cellStyle name="표_Book2_4.부대공_4배관공_04-3.B-LINE_4부대공" xfId="19618"/>
    <cellStyle name="표_Book2_4.부대공_4배관공_04-3.B-LINE_연결관토공" xfId="19619"/>
    <cellStyle name="표_Book2_4.부대공_4배관공_05.구내배관토공" xfId="19620"/>
    <cellStyle name="표_Book2_4.부대공_4배관공_1.관로토공 " xfId="19621"/>
    <cellStyle name="표_Book2_4.부대공_4배관공_1.관로토공  2" xfId="19622"/>
    <cellStyle name="표_Book2_4.부대공_4배관공_1.관로토공 _4.포장공(전체)" xfId="19623"/>
    <cellStyle name="표_Book2_4.부대공_4배관공_1.관로토공 _dt1" xfId="19624"/>
    <cellStyle name="표_Book2_4.부대공_4배관공_1.관로토공 _포장수량산출" xfId="19625"/>
    <cellStyle name="표_Book2_4.부대공_4배관공_1.착수정(0416)" xfId="19626"/>
    <cellStyle name="표_Book2_4.부대공_4배관공_1.착수정(0416)_4.0 구조물공" xfId="19627"/>
    <cellStyle name="표_Book2_4.부대공_4배관공_1.착수정(0416)_4.0 구조물공(갈천)" xfId="19628"/>
    <cellStyle name="표_Book2_4.부대공_4배관공_1.착수정(0416)_q" xfId="19629"/>
    <cellStyle name="표_Book2_4.부대공_4배관공_1.착수정(0416)_구조물공" xfId="19630"/>
    <cellStyle name="표_Book2_4.부대공_4배관공_1.착수정(0416)_밸브실" xfId="19631"/>
    <cellStyle name="표_Book2_4.부대공_4배관공_1.착수정(0419)" xfId="19632"/>
    <cellStyle name="표_Book2_4.부대공_4배관공_1.처리장토공(0705)" xfId="19633"/>
    <cellStyle name="표_Book2_4.부대공_4배관공_1.토공" xfId="19634"/>
    <cellStyle name="표_Book2_4.부대공_4배관공_1.토공(0724)" xfId="19635"/>
    <cellStyle name="표_Book2_4.부대공_4배관공_1.토공(C)" xfId="19636"/>
    <cellStyle name="표_Book2_4.부대공_4배관공_1.토공(D)" xfId="19637"/>
    <cellStyle name="표_Book2_4.부대공_4배관공_2.0 오수구조물공(실옥)" xfId="19638"/>
    <cellStyle name="표_Book2_4.부대공_4배관공_2.0 오수구조물공(실옥)_하수처리시설(황간)" xfId="19639"/>
    <cellStyle name="표_Book2_4.부대공_4배관공_2.0 토공(물치)" xfId="19640"/>
    <cellStyle name="표_Book2_4.부대공_4배관공_2.0 토공(장산)" xfId="19641"/>
    <cellStyle name="표_Book2_4.부대공_4배관공_2.1호원형맨홀토공" xfId="19642"/>
    <cellStyle name="표_Book2_4.부대공_4배관공_2.토공" xfId="19643"/>
    <cellStyle name="표_Book2_4.부대공_4배관공_2.토공_04-3.B-LINE" xfId="19644"/>
    <cellStyle name="표_Book2_4.부대공_4배관공_2.토공_04-3.B-LINE_2.0 토공(물치)" xfId="19645"/>
    <cellStyle name="표_Book2_4.부대공_4배관공_2.토공_04-3.B-LINE_2.0 토공(장산)" xfId="19646"/>
    <cellStyle name="표_Book2_4.부대공_4배관공_2.토공_04-3.B-LINE_4부대공" xfId="19647"/>
    <cellStyle name="표_Book2_4.부대공_4배관공_2.토공_04-3.B-LINE_연결관토공" xfId="19648"/>
    <cellStyle name="표_Book2_4.부대공_4배관공_2.토공_1.토공(C)" xfId="19649"/>
    <cellStyle name="표_Book2_4.부대공_4배관공_2.토공_1.토공(D)" xfId="19650"/>
    <cellStyle name="표_Book2_4.부대공_4배관공_2.토공_2.0 토공(물치)" xfId="19651"/>
    <cellStyle name="표_Book2_4.부대공_4배관공_2.토공_2.0 토공(장산)" xfId="19652"/>
    <cellStyle name="표_Book2_4.부대공_4배관공_2.토공_4.하수공" xfId="19653"/>
    <cellStyle name="표_Book2_4.부대공_4배관공_2.토공_4.하수공_04-3.B-LINE" xfId="19654"/>
    <cellStyle name="표_Book2_4.부대공_4배관공_2.토공_4.하수공_04-3.B-LINE_2.0 토공(물치)" xfId="19655"/>
    <cellStyle name="표_Book2_4.부대공_4배관공_2.토공_4.하수공_04-3.B-LINE_2.0 토공(장산)" xfId="19656"/>
    <cellStyle name="표_Book2_4.부대공_4배관공_2.토공_4.하수공_04-3.B-LINE_4부대공" xfId="19657"/>
    <cellStyle name="표_Book2_4.부대공_4배관공_2.토공_4.하수공_04-3.B-LINE_연결관토공" xfId="19658"/>
    <cellStyle name="표_Book2_4.부대공_4배관공_2.토공_4.하수공_1.토공(C)" xfId="19659"/>
    <cellStyle name="표_Book2_4.부대공_4배관공_2.토공_4.하수공_1.토공(D)" xfId="19660"/>
    <cellStyle name="표_Book2_4.부대공_4배관공_2.토공_4.하수공_2.0 토공(물치)" xfId="19661"/>
    <cellStyle name="표_Book2_4.부대공_4배관공_2.토공_4.하수공_2.0 토공(장산)" xfId="19662"/>
    <cellStyle name="표_Book2_4.부대공_4배관공_2.토공_4.하수공_4부대공" xfId="19663"/>
    <cellStyle name="표_Book2_4.부대공_4배관공_2.토공_4.하수공_연결관토공" xfId="19664"/>
    <cellStyle name="표_Book2_4.부대공_4배관공_2.토공_4부대공" xfId="19665"/>
    <cellStyle name="표_Book2_4.부대공_4배관공_2.토공_연결관토공" xfId="19666"/>
    <cellStyle name="표_Book2_4.부대공_4배관공_3.구내배관공" xfId="19667"/>
    <cellStyle name="표_Book2_4.부대공_4배관공_3.포장공" xfId="19668"/>
    <cellStyle name="표_Book2_4.부대공_4배관공_3.포장공_04-3.B-LINE" xfId="19669"/>
    <cellStyle name="표_Book2_4.부대공_4배관공_3.포장공_04-3.B-LINE_2.0 토공(물치)" xfId="19670"/>
    <cellStyle name="표_Book2_4.부대공_4배관공_3.포장공_04-3.B-LINE_2.0 토공(장산)" xfId="19671"/>
    <cellStyle name="표_Book2_4.부대공_4배관공_3.포장공_04-3.B-LINE_4부대공" xfId="19672"/>
    <cellStyle name="표_Book2_4.부대공_4배관공_3.포장공_04-3.B-LINE_연결관토공" xfId="19673"/>
    <cellStyle name="표_Book2_4.부대공_4배관공_3.포장공_1.토공(C)" xfId="19674"/>
    <cellStyle name="표_Book2_4.부대공_4배관공_3.포장공_1.토공(D)" xfId="19675"/>
    <cellStyle name="표_Book2_4.부대공_4배관공_3.포장공_2.0 토공(물치)" xfId="19676"/>
    <cellStyle name="표_Book2_4.부대공_4배관공_3.포장공_2.0 토공(장산)" xfId="19677"/>
    <cellStyle name="표_Book2_4.부대공_4배관공_3.포장공_4.하수공" xfId="19678"/>
    <cellStyle name="표_Book2_4.부대공_4배관공_3.포장공_4.하수공_04-3.B-LINE" xfId="19679"/>
    <cellStyle name="표_Book2_4.부대공_4배관공_3.포장공_4.하수공_04-3.B-LINE_2.0 토공(물치)" xfId="19680"/>
    <cellStyle name="표_Book2_4.부대공_4배관공_3.포장공_4.하수공_04-3.B-LINE_2.0 토공(장산)" xfId="19681"/>
    <cellStyle name="표_Book2_4.부대공_4배관공_3.포장공_4.하수공_04-3.B-LINE_4부대공" xfId="19682"/>
    <cellStyle name="표_Book2_4.부대공_4배관공_3.포장공_4.하수공_04-3.B-LINE_연결관토공" xfId="19683"/>
    <cellStyle name="표_Book2_4.부대공_4배관공_3.포장공_4.하수공_1.토공(C)" xfId="19684"/>
    <cellStyle name="표_Book2_4.부대공_4배관공_3.포장공_4.하수공_1.토공(D)" xfId="19685"/>
    <cellStyle name="표_Book2_4.부대공_4배관공_3.포장공_4.하수공_2.0 토공(물치)" xfId="19686"/>
    <cellStyle name="표_Book2_4.부대공_4배관공_3.포장공_4.하수공_2.0 토공(장산)" xfId="19687"/>
    <cellStyle name="표_Book2_4.부대공_4배관공_3.포장공_4.하수공_4부대공" xfId="19688"/>
    <cellStyle name="표_Book2_4.부대공_4배관공_3.포장공_4.하수공_연결관토공" xfId="19689"/>
    <cellStyle name="표_Book2_4.부대공_4배관공_3.포장공_4부대공" xfId="19690"/>
    <cellStyle name="표_Book2_4.부대공_4배관공_3.포장공_연결관토공" xfId="19691"/>
    <cellStyle name="표_Book2_4.부대공_4배관공_4. 오존접촉지" xfId="19692"/>
    <cellStyle name="표_Book2_4.부대공_4배관공_4. 오존접촉지_4.0 구조물공" xfId="19693"/>
    <cellStyle name="표_Book2_4.부대공_4배관공_4. 오존접촉지_4.0 구조물공(갈천)" xfId="19694"/>
    <cellStyle name="표_Book2_4.부대공_4배관공_4. 오존접촉지_q" xfId="19695"/>
    <cellStyle name="표_Book2_4.부대공_4배관공_4. 오존접촉지_구조물공" xfId="19696"/>
    <cellStyle name="표_Book2_4.부대공_4배관공_4. 오존접촉지_구체 (version 2-1)-모" xfId="19697"/>
    <cellStyle name="표_Book2_4.부대공_4배관공_4. 오존접촉지_구체 (version 2-1)-모_4.0 구조물공" xfId="19698"/>
    <cellStyle name="표_Book2_4.부대공_4배관공_4. 오존접촉지_구체 (version 2-1)-모_4.0 구조물공(갈천)" xfId="19699"/>
    <cellStyle name="표_Book2_4.부대공_4배관공_4. 오존접촉지_구체 (version 2-1)-모_q" xfId="19700"/>
    <cellStyle name="표_Book2_4.부대공_4배관공_4. 오존접촉지_구체 (version 2-1)-모_구조물공" xfId="19701"/>
    <cellStyle name="표_Book2_4.부대공_4배관공_4. 오존접촉지_구체 (version 2-1)-모_밸브실" xfId="19702"/>
    <cellStyle name="표_Book2_4.부대공_4배관공_4. 오존접촉지_밸브실" xfId="19703"/>
    <cellStyle name="표_Book2_4.부대공_4배관공_4.0 구조물공" xfId="19704"/>
    <cellStyle name="표_Book2_4.부대공_4배관공_4.0 구조물공(갈천)" xfId="19705"/>
    <cellStyle name="표_Book2_4.부대공_4배관공_4.0_부대공" xfId="19706"/>
    <cellStyle name="표_Book2_4.부대공_4배관공_4부대공" xfId="19707"/>
    <cellStyle name="표_Book2_4.부대공_4배관공_A2구조물공" xfId="19708"/>
    <cellStyle name="표_Book2_4.부대공_4배관공_A-LINE 구조물공" xfId="19709"/>
    <cellStyle name="표_Book2_4.부대공_4배관공_BⅠ.토공" xfId="19710"/>
    <cellStyle name="표_Book2_4.부대공_4배관공_q" xfId="19711"/>
    <cellStyle name="표_Book2_4.부대공_4배관공_계화관로토공" xfId="19712"/>
    <cellStyle name="표_Book2_4.부대공_4배관공_관로토공" xfId="19713"/>
    <cellStyle name="표_Book2_4.부대공_4배관공_관로토공(생극)-0624" xfId="19714"/>
    <cellStyle name="표_Book2_4.부대공_4배관공_구조물공" xfId="19715"/>
    <cellStyle name="표_Book2_4.부대공_4배관공_구체 (version 1)" xfId="19716"/>
    <cellStyle name="표_Book2_4.부대공_4배관공_구체 (version 1)_4.0 구조물공" xfId="19717"/>
    <cellStyle name="표_Book2_4.부대공_4배관공_구체 (version 1)_4.0 구조물공(갈천)" xfId="19718"/>
    <cellStyle name="표_Book2_4.부대공_4배관공_구체 (version 1)_q" xfId="19719"/>
    <cellStyle name="표_Book2_4.부대공_4배관공_구체 (version 1)_구조물공" xfId="19720"/>
    <cellStyle name="표_Book2_4.부대공_4배관공_구체 (version 1)_구체 (version 1)" xfId="19721"/>
    <cellStyle name="표_Book2_4.부대공_4배관공_구체 (version 1)_구체 (version 1)_4.0 구조물공" xfId="19722"/>
    <cellStyle name="표_Book2_4.부대공_4배관공_구체 (version 1)_구체 (version 1)_4.0 구조물공(갈천)" xfId="19723"/>
    <cellStyle name="표_Book2_4.부대공_4배관공_구체 (version 1)_구체 (version 1)_q" xfId="19724"/>
    <cellStyle name="표_Book2_4.부대공_4배관공_구체 (version 1)_구체 (version 1)_구조물공" xfId="19725"/>
    <cellStyle name="표_Book2_4.부대공_4배관공_구체 (version 1)_구체 (version 1)_구체이형관중량산출3" xfId="19726"/>
    <cellStyle name="표_Book2_4.부대공_4배관공_구체 (version 1)_구체 (version 1)_구체이형관중량산출3_4.0 구조물공" xfId="19727"/>
    <cellStyle name="표_Book2_4.부대공_4배관공_구체 (version 1)_구체 (version 1)_구체이형관중량산출3_4.0 구조물공(갈천)" xfId="19728"/>
    <cellStyle name="표_Book2_4.부대공_4배관공_구체 (version 1)_구체 (version 1)_구체이형관중량산출3_q" xfId="19729"/>
    <cellStyle name="표_Book2_4.부대공_4배관공_구체 (version 1)_구체 (version 1)_구체이형관중량산출3_구조물공" xfId="19730"/>
    <cellStyle name="표_Book2_4.부대공_4배관공_구체 (version 1)_구체 (version 1)_구체이형관중량산출3_밸브실" xfId="19731"/>
    <cellStyle name="표_Book2_4.부대공_4배관공_구체 (version 1)_구체 (version 1)_밸브실" xfId="19732"/>
    <cellStyle name="표_Book2_4.부대공_4배관공_구체 (version 1)_구체 (version 2-1)-모" xfId="19733"/>
    <cellStyle name="표_Book2_4.부대공_4배관공_구체 (version 1)_구체 (version 2-1)-모_4.0 구조물공" xfId="19734"/>
    <cellStyle name="표_Book2_4.부대공_4배관공_구체 (version 1)_구체 (version 2-1)-모_4.0 구조물공(갈천)" xfId="19735"/>
    <cellStyle name="표_Book2_4.부대공_4배관공_구체 (version 1)_구체 (version 2-1)-모_q" xfId="19736"/>
    <cellStyle name="표_Book2_4.부대공_4배관공_구체 (version 1)_구체 (version 2-1)-모_구조물공" xfId="19737"/>
    <cellStyle name="표_Book2_4.부대공_4배관공_구체 (version 1)_구체 (version 2-1)-모_밸브실" xfId="19738"/>
    <cellStyle name="표_Book2_4.부대공_4배관공_구체 (version 1)_밸브실" xfId="19739"/>
    <cellStyle name="표_Book2_4.부대공_4배관공_구체이형관중량산출3" xfId="19740"/>
    <cellStyle name="표_Book2_4.부대공_4배관공_구체이형관중량산출3_4.0 구조물공" xfId="19741"/>
    <cellStyle name="표_Book2_4.부대공_4배관공_구체이형관중량산출3_4.0 구조물공(갈천)" xfId="19742"/>
    <cellStyle name="표_Book2_4.부대공_4배관공_구체이형관중량산출3_q" xfId="19743"/>
    <cellStyle name="표_Book2_4.부대공_4배관공_구체이형관중량산출3_구조물공" xfId="19744"/>
    <cellStyle name="표_Book2_4.부대공_4배관공_구체이형관중량산출3_밸브실" xfId="19745"/>
    <cellStyle name="표_Book2_4.부대공_4배관공_돌망태수량" xfId="19746"/>
    <cellStyle name="표_Book2_4.부대공_4배관공_드레인 관로 토공" xfId="19747"/>
    <cellStyle name="표_Book2_4.부대공_4배관공_밸브실" xfId="19748"/>
    <cellStyle name="표_Book2_4.부대공_4배관공_연결관토공" xfId="19749"/>
    <cellStyle name="표_Book2_4.부대공_4배관공_하수처리시설(황간)" xfId="19750"/>
    <cellStyle name="표_Book2_4.부대공_4부대공" xfId="19751"/>
    <cellStyle name="표_Book2_4.부대공_5부대시설공" xfId="19752"/>
    <cellStyle name="표_Book2_4.부대공_5부대시설공_0.주요자재및 총괄집계표" xfId="19753"/>
    <cellStyle name="표_Book2_4.부대공_5부대시설공_0.주요자재및 총괄집계표5" xfId="19754"/>
    <cellStyle name="표_Book2_4.부대공_5부대시설공_04-3.B-LINE" xfId="19755"/>
    <cellStyle name="표_Book2_4.부대공_5부대시설공_04-3.B-LINE_2.0 토공(물치)" xfId="19756"/>
    <cellStyle name="표_Book2_4.부대공_5부대시설공_04-3.B-LINE_2.0 토공(장산)" xfId="19757"/>
    <cellStyle name="표_Book2_4.부대공_5부대시설공_04-3.B-LINE_4부대공" xfId="19758"/>
    <cellStyle name="표_Book2_4.부대공_5부대시설공_04-3.B-LINE_연결관토공" xfId="19759"/>
    <cellStyle name="표_Book2_4.부대공_5부대시설공_05.구내배관토공" xfId="19760"/>
    <cellStyle name="표_Book2_4.부대공_5부대시설공_1.관로토공 " xfId="19761"/>
    <cellStyle name="표_Book2_4.부대공_5부대시설공_1.관로토공  2" xfId="19762"/>
    <cellStyle name="표_Book2_4.부대공_5부대시설공_1.관로토공 _4.포장공(전체)" xfId="19763"/>
    <cellStyle name="표_Book2_4.부대공_5부대시설공_1.관로토공 _dt1" xfId="19764"/>
    <cellStyle name="표_Book2_4.부대공_5부대시설공_1.관로토공 _포장수량산출" xfId="19765"/>
    <cellStyle name="표_Book2_4.부대공_5부대시설공_1.착수정(0416)" xfId="19766"/>
    <cellStyle name="표_Book2_4.부대공_5부대시설공_1.착수정(0416)_4.0 구조물공" xfId="19767"/>
    <cellStyle name="표_Book2_4.부대공_5부대시설공_1.착수정(0416)_4.0 구조물공(갈천)" xfId="19768"/>
    <cellStyle name="표_Book2_4.부대공_5부대시설공_1.착수정(0416)_q" xfId="19769"/>
    <cellStyle name="표_Book2_4.부대공_5부대시설공_1.착수정(0416)_구조물공" xfId="19770"/>
    <cellStyle name="표_Book2_4.부대공_5부대시설공_1.착수정(0416)_밸브실" xfId="19771"/>
    <cellStyle name="표_Book2_4.부대공_5부대시설공_1.착수정(0419)" xfId="19772"/>
    <cellStyle name="표_Book2_4.부대공_5부대시설공_1.처리장토공(0705)" xfId="19773"/>
    <cellStyle name="표_Book2_4.부대공_5부대시설공_1.토공" xfId="19774"/>
    <cellStyle name="표_Book2_4.부대공_5부대시설공_1.토공(0724)" xfId="19775"/>
    <cellStyle name="표_Book2_4.부대공_5부대시설공_1.토공(C)" xfId="19776"/>
    <cellStyle name="표_Book2_4.부대공_5부대시설공_1.토공(D)" xfId="19777"/>
    <cellStyle name="표_Book2_4.부대공_5부대시설공_2.0 오수구조물공(실옥)" xfId="19778"/>
    <cellStyle name="표_Book2_4.부대공_5부대시설공_2.0 오수구조물공(실옥)_하수처리시설(황간)" xfId="19779"/>
    <cellStyle name="표_Book2_4.부대공_5부대시설공_2.0 토공(물치)" xfId="19780"/>
    <cellStyle name="표_Book2_4.부대공_5부대시설공_2.0 토공(장산)" xfId="19781"/>
    <cellStyle name="표_Book2_4.부대공_5부대시설공_2.1호원형맨홀토공" xfId="19782"/>
    <cellStyle name="표_Book2_4.부대공_5부대시설공_2.토공" xfId="19783"/>
    <cellStyle name="표_Book2_4.부대공_5부대시설공_2.토공_04-3.B-LINE" xfId="19784"/>
    <cellStyle name="표_Book2_4.부대공_5부대시설공_2.토공_04-3.B-LINE_2.0 토공(물치)" xfId="19785"/>
    <cellStyle name="표_Book2_4.부대공_5부대시설공_2.토공_04-3.B-LINE_2.0 토공(장산)" xfId="19786"/>
    <cellStyle name="표_Book2_4.부대공_5부대시설공_2.토공_04-3.B-LINE_4부대공" xfId="19787"/>
    <cellStyle name="표_Book2_4.부대공_5부대시설공_2.토공_04-3.B-LINE_연결관토공" xfId="19788"/>
    <cellStyle name="표_Book2_4.부대공_5부대시설공_2.토공_1.토공(C)" xfId="19789"/>
    <cellStyle name="표_Book2_4.부대공_5부대시설공_2.토공_1.토공(D)" xfId="19790"/>
    <cellStyle name="표_Book2_4.부대공_5부대시설공_2.토공_2.0 토공(물치)" xfId="19791"/>
    <cellStyle name="표_Book2_4.부대공_5부대시설공_2.토공_2.0 토공(장산)" xfId="19792"/>
    <cellStyle name="표_Book2_4.부대공_5부대시설공_2.토공_4.하수공" xfId="19793"/>
    <cellStyle name="표_Book2_4.부대공_5부대시설공_2.토공_4.하수공_04-3.B-LINE" xfId="19794"/>
    <cellStyle name="표_Book2_4.부대공_5부대시설공_2.토공_4.하수공_04-3.B-LINE_2.0 토공(물치)" xfId="19795"/>
    <cellStyle name="표_Book2_4.부대공_5부대시설공_2.토공_4.하수공_04-3.B-LINE_2.0 토공(장산)" xfId="19796"/>
    <cellStyle name="표_Book2_4.부대공_5부대시설공_2.토공_4.하수공_04-3.B-LINE_4부대공" xfId="19797"/>
    <cellStyle name="표_Book2_4.부대공_5부대시설공_2.토공_4.하수공_04-3.B-LINE_연결관토공" xfId="19798"/>
    <cellStyle name="표_Book2_4.부대공_5부대시설공_2.토공_4.하수공_1.토공(C)" xfId="19799"/>
    <cellStyle name="표_Book2_4.부대공_5부대시설공_2.토공_4.하수공_1.토공(D)" xfId="19800"/>
    <cellStyle name="표_Book2_4.부대공_5부대시설공_2.토공_4.하수공_2.0 토공(물치)" xfId="19801"/>
    <cellStyle name="표_Book2_4.부대공_5부대시설공_2.토공_4.하수공_2.0 토공(장산)" xfId="19802"/>
    <cellStyle name="표_Book2_4.부대공_5부대시설공_2.토공_4.하수공_4부대공" xfId="19803"/>
    <cellStyle name="표_Book2_4.부대공_5부대시설공_2.토공_4.하수공_연결관토공" xfId="19804"/>
    <cellStyle name="표_Book2_4.부대공_5부대시설공_2.토공_4부대공" xfId="19805"/>
    <cellStyle name="표_Book2_4.부대공_5부대시설공_2.토공_연결관토공" xfId="19806"/>
    <cellStyle name="표_Book2_4.부대공_5부대시설공_3.구내배관공" xfId="19807"/>
    <cellStyle name="표_Book2_4.부대공_5부대시설공_3.포장공" xfId="19808"/>
    <cellStyle name="표_Book2_4.부대공_5부대시설공_3.포장공_04-3.B-LINE" xfId="19809"/>
    <cellStyle name="표_Book2_4.부대공_5부대시설공_3.포장공_04-3.B-LINE_2.0 토공(물치)" xfId="19810"/>
    <cellStyle name="표_Book2_4.부대공_5부대시설공_3.포장공_04-3.B-LINE_2.0 토공(장산)" xfId="19811"/>
    <cellStyle name="표_Book2_4.부대공_5부대시설공_3.포장공_04-3.B-LINE_4부대공" xfId="19812"/>
    <cellStyle name="표_Book2_4.부대공_5부대시설공_3.포장공_04-3.B-LINE_연결관토공" xfId="19813"/>
    <cellStyle name="표_Book2_4.부대공_5부대시설공_3.포장공_1.토공(C)" xfId="19814"/>
    <cellStyle name="표_Book2_4.부대공_5부대시설공_3.포장공_1.토공(D)" xfId="19815"/>
    <cellStyle name="표_Book2_4.부대공_5부대시설공_3.포장공_2.0 토공(물치)" xfId="19816"/>
    <cellStyle name="표_Book2_4.부대공_5부대시설공_3.포장공_2.0 토공(장산)" xfId="19817"/>
    <cellStyle name="표_Book2_4.부대공_5부대시설공_3.포장공_4.하수공" xfId="19818"/>
    <cellStyle name="표_Book2_4.부대공_5부대시설공_3.포장공_4.하수공_04-3.B-LINE" xfId="19819"/>
    <cellStyle name="표_Book2_4.부대공_5부대시설공_3.포장공_4.하수공_04-3.B-LINE_2.0 토공(물치)" xfId="19820"/>
    <cellStyle name="표_Book2_4.부대공_5부대시설공_3.포장공_4.하수공_04-3.B-LINE_2.0 토공(장산)" xfId="19821"/>
    <cellStyle name="표_Book2_4.부대공_5부대시설공_3.포장공_4.하수공_04-3.B-LINE_4부대공" xfId="19822"/>
    <cellStyle name="표_Book2_4.부대공_5부대시설공_3.포장공_4.하수공_04-3.B-LINE_연결관토공" xfId="19823"/>
    <cellStyle name="표_Book2_4.부대공_5부대시설공_3.포장공_4.하수공_1.토공(C)" xfId="19824"/>
    <cellStyle name="표_Book2_4.부대공_5부대시설공_3.포장공_4.하수공_1.토공(D)" xfId="19825"/>
    <cellStyle name="표_Book2_4.부대공_5부대시설공_3.포장공_4.하수공_2.0 토공(물치)" xfId="19826"/>
    <cellStyle name="표_Book2_4.부대공_5부대시설공_3.포장공_4.하수공_2.0 토공(장산)" xfId="19827"/>
    <cellStyle name="표_Book2_4.부대공_5부대시설공_3.포장공_4.하수공_4부대공" xfId="19828"/>
    <cellStyle name="표_Book2_4.부대공_5부대시설공_3.포장공_4.하수공_연결관토공" xfId="19829"/>
    <cellStyle name="표_Book2_4.부대공_5부대시설공_3.포장공_4부대공" xfId="19830"/>
    <cellStyle name="표_Book2_4.부대공_5부대시설공_3.포장공_연결관토공" xfId="19831"/>
    <cellStyle name="표_Book2_4.부대공_5부대시설공_4. 오존접촉지" xfId="19832"/>
    <cellStyle name="표_Book2_4.부대공_5부대시설공_4. 오존접촉지_4.0 구조물공" xfId="19833"/>
    <cellStyle name="표_Book2_4.부대공_5부대시설공_4. 오존접촉지_4.0 구조물공(갈천)" xfId="19834"/>
    <cellStyle name="표_Book2_4.부대공_5부대시설공_4. 오존접촉지_q" xfId="19835"/>
    <cellStyle name="표_Book2_4.부대공_5부대시설공_4. 오존접촉지_구조물공" xfId="19836"/>
    <cellStyle name="표_Book2_4.부대공_5부대시설공_4. 오존접촉지_구체 (version 2-1)-모" xfId="19837"/>
    <cellStyle name="표_Book2_4.부대공_5부대시설공_4. 오존접촉지_구체 (version 2-1)-모_4.0 구조물공" xfId="19838"/>
    <cellStyle name="표_Book2_4.부대공_5부대시설공_4. 오존접촉지_구체 (version 2-1)-모_4.0 구조물공(갈천)" xfId="19839"/>
    <cellStyle name="표_Book2_4.부대공_5부대시설공_4. 오존접촉지_구체 (version 2-1)-모_q" xfId="19840"/>
    <cellStyle name="표_Book2_4.부대공_5부대시설공_4. 오존접촉지_구체 (version 2-1)-모_구조물공" xfId="19841"/>
    <cellStyle name="표_Book2_4.부대공_5부대시설공_4. 오존접촉지_구체 (version 2-1)-모_밸브실" xfId="19842"/>
    <cellStyle name="표_Book2_4.부대공_5부대시설공_4. 오존접촉지_밸브실" xfId="19843"/>
    <cellStyle name="표_Book2_4.부대공_5부대시설공_4.0 구조물공" xfId="19844"/>
    <cellStyle name="표_Book2_4.부대공_5부대시설공_4.0 구조물공(갈천)" xfId="19845"/>
    <cellStyle name="표_Book2_4.부대공_5부대시설공_4.0_부대공" xfId="19846"/>
    <cellStyle name="표_Book2_4.부대공_5부대시설공_4부대공" xfId="19847"/>
    <cellStyle name="표_Book2_4.부대공_5부대시설공_A2구조물공" xfId="19848"/>
    <cellStyle name="표_Book2_4.부대공_5부대시설공_A-LINE 구조물공" xfId="19849"/>
    <cellStyle name="표_Book2_4.부대공_5부대시설공_BⅠ.토공" xfId="19850"/>
    <cellStyle name="표_Book2_4.부대공_5부대시설공_q" xfId="19851"/>
    <cellStyle name="표_Book2_4.부대공_5부대시설공_계화관로토공" xfId="19852"/>
    <cellStyle name="표_Book2_4.부대공_5부대시설공_관로토공" xfId="19853"/>
    <cellStyle name="표_Book2_4.부대공_5부대시설공_관로토공(생극)-0624" xfId="19854"/>
    <cellStyle name="표_Book2_4.부대공_5부대시설공_구조물공" xfId="19855"/>
    <cellStyle name="표_Book2_4.부대공_5부대시설공_구체 (version 1)" xfId="19856"/>
    <cellStyle name="표_Book2_4.부대공_5부대시설공_구체 (version 1)_4.0 구조물공" xfId="19857"/>
    <cellStyle name="표_Book2_4.부대공_5부대시설공_구체 (version 1)_4.0 구조물공(갈천)" xfId="19858"/>
    <cellStyle name="표_Book2_4.부대공_5부대시설공_구체 (version 1)_q" xfId="19859"/>
    <cellStyle name="표_Book2_4.부대공_5부대시설공_구체 (version 1)_구조물공" xfId="19860"/>
    <cellStyle name="표_Book2_4.부대공_5부대시설공_구체 (version 1)_구체 (version 1)" xfId="19861"/>
    <cellStyle name="표_Book2_4.부대공_5부대시설공_구체 (version 1)_구체 (version 1)_4.0 구조물공" xfId="19862"/>
    <cellStyle name="표_Book2_4.부대공_5부대시설공_구체 (version 1)_구체 (version 1)_4.0 구조물공(갈천)" xfId="19863"/>
    <cellStyle name="표_Book2_4.부대공_5부대시설공_구체 (version 1)_구체 (version 1)_q" xfId="19864"/>
    <cellStyle name="표_Book2_4.부대공_5부대시설공_구체 (version 1)_구체 (version 1)_구조물공" xfId="19865"/>
    <cellStyle name="표_Book2_4.부대공_5부대시설공_구체 (version 1)_구체 (version 1)_구체이형관중량산출3" xfId="19866"/>
    <cellStyle name="표_Book2_4.부대공_5부대시설공_구체 (version 1)_구체 (version 1)_구체이형관중량산출3_4.0 구조물공" xfId="19867"/>
    <cellStyle name="표_Book2_4.부대공_5부대시설공_구체 (version 1)_구체 (version 1)_구체이형관중량산출3_4.0 구조물공(갈천)" xfId="19868"/>
    <cellStyle name="표_Book2_4.부대공_5부대시설공_구체 (version 1)_구체 (version 1)_구체이형관중량산출3_q" xfId="19869"/>
    <cellStyle name="표_Book2_4.부대공_5부대시설공_구체 (version 1)_구체 (version 1)_구체이형관중량산출3_구조물공" xfId="19870"/>
    <cellStyle name="표_Book2_4.부대공_5부대시설공_구체 (version 1)_구체 (version 1)_구체이형관중량산출3_밸브실" xfId="19871"/>
    <cellStyle name="표_Book2_4.부대공_5부대시설공_구체 (version 1)_구체 (version 1)_밸브실" xfId="19872"/>
    <cellStyle name="표_Book2_4.부대공_5부대시설공_구체 (version 1)_구체 (version 2-1)-모" xfId="19873"/>
    <cellStyle name="표_Book2_4.부대공_5부대시설공_구체 (version 1)_구체 (version 2-1)-모_4.0 구조물공" xfId="19874"/>
    <cellStyle name="표_Book2_4.부대공_5부대시설공_구체 (version 1)_구체 (version 2-1)-모_4.0 구조물공(갈천)" xfId="19875"/>
    <cellStyle name="표_Book2_4.부대공_5부대시설공_구체 (version 1)_구체 (version 2-1)-모_q" xfId="19876"/>
    <cellStyle name="표_Book2_4.부대공_5부대시설공_구체 (version 1)_구체 (version 2-1)-모_구조물공" xfId="19877"/>
    <cellStyle name="표_Book2_4.부대공_5부대시설공_구체 (version 1)_구체 (version 2-1)-모_밸브실" xfId="19878"/>
    <cellStyle name="표_Book2_4.부대공_5부대시설공_구체 (version 1)_밸브실" xfId="19879"/>
    <cellStyle name="표_Book2_4.부대공_5부대시설공_구체이형관중량산출3" xfId="19880"/>
    <cellStyle name="표_Book2_4.부대공_5부대시설공_구체이형관중량산출3_4.0 구조물공" xfId="19881"/>
    <cellStyle name="표_Book2_4.부대공_5부대시설공_구체이형관중량산출3_4.0 구조물공(갈천)" xfId="19882"/>
    <cellStyle name="표_Book2_4.부대공_5부대시설공_구체이형관중량산출3_q" xfId="19883"/>
    <cellStyle name="표_Book2_4.부대공_5부대시설공_구체이형관중량산출3_구조물공" xfId="19884"/>
    <cellStyle name="표_Book2_4.부대공_5부대시설공_구체이형관중량산출3_밸브실" xfId="19885"/>
    <cellStyle name="표_Book2_4.부대공_5부대시설공_돌망태수량" xfId="19886"/>
    <cellStyle name="표_Book2_4.부대공_5부대시설공_드레인 관로 토공" xfId="19887"/>
    <cellStyle name="표_Book2_4.부대공_5부대시설공_밸브실" xfId="19888"/>
    <cellStyle name="표_Book2_4.부대공_5부대시설공_연결관토공" xfId="19889"/>
    <cellStyle name="표_Book2_4.부대공_5부대시설공_하수처리시설(황간)" xfId="19890"/>
    <cellStyle name="표_Book2_4.부대공_A2구조물공" xfId="19891"/>
    <cellStyle name="표_Book2_4.부대공_A-LINE 구조물공" xfId="19892"/>
    <cellStyle name="표_Book2_4.부대공_BⅠ.토공" xfId="19893"/>
    <cellStyle name="표_Book2_4.부대공_q" xfId="19894"/>
    <cellStyle name="표_Book2_4.부대공_계화관로토공" xfId="19895"/>
    <cellStyle name="표_Book2_4.부대공_관로토공" xfId="19896"/>
    <cellStyle name="표_Book2_4.부대공_관로토공(생극)-0624" xfId="19897"/>
    <cellStyle name="표_Book2_4.부대공_구조물공" xfId="19898"/>
    <cellStyle name="표_Book2_4.부대공_구체 (version 1)" xfId="19899"/>
    <cellStyle name="표_Book2_4.부대공_구체 (version 1)_4.0 구조물공" xfId="19900"/>
    <cellStyle name="표_Book2_4.부대공_구체 (version 1)_4.0 구조물공(갈천)" xfId="19901"/>
    <cellStyle name="표_Book2_4.부대공_구체 (version 1)_q" xfId="19902"/>
    <cellStyle name="표_Book2_4.부대공_구체 (version 1)_구조물공" xfId="19903"/>
    <cellStyle name="표_Book2_4.부대공_구체 (version 1)_구체 (version 1)" xfId="19904"/>
    <cellStyle name="표_Book2_4.부대공_구체 (version 1)_구체 (version 1)_4.0 구조물공" xfId="19905"/>
    <cellStyle name="표_Book2_4.부대공_구체 (version 1)_구체 (version 1)_4.0 구조물공(갈천)" xfId="19906"/>
    <cellStyle name="표_Book2_4.부대공_구체 (version 1)_구체 (version 1)_q" xfId="19907"/>
    <cellStyle name="표_Book2_4.부대공_구체 (version 1)_구체 (version 1)_구조물공" xfId="19908"/>
    <cellStyle name="표_Book2_4.부대공_구체 (version 1)_구체 (version 1)_구체이형관중량산출3" xfId="19909"/>
    <cellStyle name="표_Book2_4.부대공_구체 (version 1)_구체 (version 1)_구체이형관중량산출3_4.0 구조물공" xfId="19910"/>
    <cellStyle name="표_Book2_4.부대공_구체 (version 1)_구체 (version 1)_구체이형관중량산출3_4.0 구조물공(갈천)" xfId="19911"/>
    <cellStyle name="표_Book2_4.부대공_구체 (version 1)_구체 (version 1)_구체이형관중량산출3_q" xfId="19912"/>
    <cellStyle name="표_Book2_4.부대공_구체 (version 1)_구체 (version 1)_구체이형관중량산출3_구조물공" xfId="19913"/>
    <cellStyle name="표_Book2_4.부대공_구체 (version 1)_구체 (version 1)_구체이형관중량산출3_밸브실" xfId="19914"/>
    <cellStyle name="표_Book2_4.부대공_구체 (version 1)_구체 (version 1)_밸브실" xfId="19915"/>
    <cellStyle name="표_Book2_4.부대공_구체 (version 1)_구체 (version 2-1)-모" xfId="19916"/>
    <cellStyle name="표_Book2_4.부대공_구체 (version 1)_구체 (version 2-1)-모_4.0 구조물공" xfId="19917"/>
    <cellStyle name="표_Book2_4.부대공_구체 (version 1)_구체 (version 2-1)-모_4.0 구조물공(갈천)" xfId="19918"/>
    <cellStyle name="표_Book2_4.부대공_구체 (version 1)_구체 (version 2-1)-모_q" xfId="19919"/>
    <cellStyle name="표_Book2_4.부대공_구체 (version 1)_구체 (version 2-1)-모_구조물공" xfId="19920"/>
    <cellStyle name="표_Book2_4.부대공_구체 (version 1)_구체 (version 2-1)-모_밸브실" xfId="19921"/>
    <cellStyle name="표_Book2_4.부대공_구체 (version 1)_밸브실" xfId="19922"/>
    <cellStyle name="표_Book2_4.부대공_구체이형관중량산출3" xfId="19923"/>
    <cellStyle name="표_Book2_4.부대공_구체이형관중량산출3_4.0 구조물공" xfId="19924"/>
    <cellStyle name="표_Book2_4.부대공_구체이형관중량산출3_4.0 구조물공(갈천)" xfId="19925"/>
    <cellStyle name="표_Book2_4.부대공_구체이형관중량산출3_q" xfId="19926"/>
    <cellStyle name="표_Book2_4.부대공_구체이형관중량산출3_구조물공" xfId="19927"/>
    <cellStyle name="표_Book2_4.부대공_구체이형관중량산출3_밸브실" xfId="19928"/>
    <cellStyle name="표_Book2_4.부대공_돌망태수량" xfId="19929"/>
    <cellStyle name="표_Book2_4.부대공_드레인 관로 토공" xfId="19930"/>
    <cellStyle name="표_Book2_4.부대공_밸브실" xfId="19931"/>
    <cellStyle name="표_Book2_4.부대공_연결관토공" xfId="19932"/>
    <cellStyle name="표_Book2_4.부대공_하수처리시설(황간)" xfId="19933"/>
    <cellStyle name="표_Book2_4배관공" xfId="19934"/>
    <cellStyle name="표_Book2_4배관공_0.주요자재및 총괄집계표" xfId="19935"/>
    <cellStyle name="표_Book2_4배관공_0.주요자재및 총괄집계표5" xfId="19936"/>
    <cellStyle name="표_Book2_4배관공_04-3.B-LINE" xfId="19937"/>
    <cellStyle name="표_Book2_4배관공_04-3.B-LINE_2.0 토공(물치)" xfId="19938"/>
    <cellStyle name="표_Book2_4배관공_04-3.B-LINE_2.0 토공(장산)" xfId="19939"/>
    <cellStyle name="표_Book2_4배관공_04-3.B-LINE_4부대공" xfId="19940"/>
    <cellStyle name="표_Book2_4배관공_04-3.B-LINE_연결관토공" xfId="19941"/>
    <cellStyle name="표_Book2_4배관공_05.구내배관토공" xfId="19942"/>
    <cellStyle name="표_Book2_4배관공_1.관로토공 " xfId="19943"/>
    <cellStyle name="표_Book2_4배관공_1.관로토공  2" xfId="19944"/>
    <cellStyle name="표_Book2_4배관공_1.관로토공 _4.포장공(전체)" xfId="19945"/>
    <cellStyle name="표_Book2_4배관공_1.관로토공 _dt1" xfId="19946"/>
    <cellStyle name="표_Book2_4배관공_1.관로토공 _포장수량산출" xfId="19947"/>
    <cellStyle name="표_Book2_4배관공_1.착수정(0416)" xfId="19948"/>
    <cellStyle name="표_Book2_4배관공_1.착수정(0416)_4.0 구조물공" xfId="19949"/>
    <cellStyle name="표_Book2_4배관공_1.착수정(0416)_4.0 구조물공(갈천)" xfId="19950"/>
    <cellStyle name="표_Book2_4배관공_1.착수정(0416)_q" xfId="19951"/>
    <cellStyle name="표_Book2_4배관공_1.착수정(0416)_구조물공" xfId="19952"/>
    <cellStyle name="표_Book2_4배관공_1.착수정(0416)_밸브실" xfId="19953"/>
    <cellStyle name="표_Book2_4배관공_1.착수정(0419)" xfId="19954"/>
    <cellStyle name="표_Book2_4배관공_1.처리장토공(0705)" xfId="19955"/>
    <cellStyle name="표_Book2_4배관공_1.토공" xfId="19956"/>
    <cellStyle name="표_Book2_4배관공_1.토공(0724)" xfId="19957"/>
    <cellStyle name="표_Book2_4배관공_1.토공(C)" xfId="19958"/>
    <cellStyle name="표_Book2_4배관공_1.토공(D)" xfId="19959"/>
    <cellStyle name="표_Book2_4배관공_2.0 오수구조물공(실옥)" xfId="19960"/>
    <cellStyle name="표_Book2_4배관공_2.0 오수구조물공(실옥)_하수처리시설(황간)" xfId="19961"/>
    <cellStyle name="표_Book2_4배관공_2.0 토공(물치)" xfId="19962"/>
    <cellStyle name="표_Book2_4배관공_2.0 토공(장산)" xfId="19963"/>
    <cellStyle name="표_Book2_4배관공_2.1호원형맨홀토공" xfId="19964"/>
    <cellStyle name="표_Book2_4배관공_2.토공" xfId="19965"/>
    <cellStyle name="표_Book2_4배관공_2.토공_04-3.B-LINE" xfId="19966"/>
    <cellStyle name="표_Book2_4배관공_2.토공_04-3.B-LINE_2.0 토공(물치)" xfId="19967"/>
    <cellStyle name="표_Book2_4배관공_2.토공_04-3.B-LINE_2.0 토공(장산)" xfId="19968"/>
    <cellStyle name="표_Book2_4배관공_2.토공_04-3.B-LINE_4부대공" xfId="19969"/>
    <cellStyle name="표_Book2_4배관공_2.토공_04-3.B-LINE_연결관토공" xfId="19970"/>
    <cellStyle name="표_Book2_4배관공_2.토공_1.토공(C)" xfId="19971"/>
    <cellStyle name="표_Book2_4배관공_2.토공_1.토공(D)" xfId="19972"/>
    <cellStyle name="표_Book2_4배관공_2.토공_2.0 토공(물치)" xfId="19973"/>
    <cellStyle name="표_Book2_4배관공_2.토공_2.0 토공(장산)" xfId="19974"/>
    <cellStyle name="표_Book2_4배관공_2.토공_4.하수공" xfId="19975"/>
    <cellStyle name="표_Book2_4배관공_2.토공_4.하수공_04-3.B-LINE" xfId="19976"/>
    <cellStyle name="표_Book2_4배관공_2.토공_4.하수공_04-3.B-LINE_2.0 토공(물치)" xfId="19977"/>
    <cellStyle name="표_Book2_4배관공_2.토공_4.하수공_04-3.B-LINE_2.0 토공(장산)" xfId="19978"/>
    <cellStyle name="표_Book2_4배관공_2.토공_4.하수공_04-3.B-LINE_4부대공" xfId="19979"/>
    <cellStyle name="표_Book2_4배관공_2.토공_4.하수공_04-3.B-LINE_연결관토공" xfId="19980"/>
    <cellStyle name="표_Book2_4배관공_2.토공_4.하수공_1.토공(C)" xfId="19981"/>
    <cellStyle name="표_Book2_4배관공_2.토공_4.하수공_1.토공(D)" xfId="19982"/>
    <cellStyle name="표_Book2_4배관공_2.토공_4.하수공_2.0 토공(물치)" xfId="19983"/>
    <cellStyle name="표_Book2_4배관공_2.토공_4.하수공_2.0 토공(장산)" xfId="19984"/>
    <cellStyle name="표_Book2_4배관공_2.토공_4.하수공_4부대공" xfId="19985"/>
    <cellStyle name="표_Book2_4배관공_2.토공_4.하수공_연결관토공" xfId="19986"/>
    <cellStyle name="표_Book2_4배관공_2.토공_4부대공" xfId="19987"/>
    <cellStyle name="표_Book2_4배관공_2.토공_연결관토공" xfId="19988"/>
    <cellStyle name="표_Book2_4배관공_3.구내배관공" xfId="19989"/>
    <cellStyle name="표_Book2_4배관공_3.포장공" xfId="19990"/>
    <cellStyle name="표_Book2_4배관공_3.포장공_04-3.B-LINE" xfId="19991"/>
    <cellStyle name="표_Book2_4배관공_3.포장공_04-3.B-LINE_2.0 토공(물치)" xfId="19992"/>
    <cellStyle name="표_Book2_4배관공_3.포장공_04-3.B-LINE_2.0 토공(장산)" xfId="19993"/>
    <cellStyle name="표_Book2_4배관공_3.포장공_04-3.B-LINE_4부대공" xfId="19994"/>
    <cellStyle name="표_Book2_4배관공_3.포장공_04-3.B-LINE_연결관토공" xfId="19995"/>
    <cellStyle name="표_Book2_4배관공_3.포장공_1.토공(C)" xfId="19996"/>
    <cellStyle name="표_Book2_4배관공_3.포장공_1.토공(D)" xfId="19997"/>
    <cellStyle name="표_Book2_4배관공_3.포장공_2.0 토공(물치)" xfId="19998"/>
    <cellStyle name="표_Book2_4배관공_3.포장공_2.0 토공(장산)" xfId="19999"/>
    <cellStyle name="표_Book2_4배관공_3.포장공_4.하수공" xfId="20000"/>
    <cellStyle name="표_Book2_4배관공_3.포장공_4.하수공_04-3.B-LINE" xfId="20001"/>
    <cellStyle name="표_Book2_4배관공_3.포장공_4.하수공_04-3.B-LINE_2.0 토공(물치)" xfId="20002"/>
    <cellStyle name="표_Book2_4배관공_3.포장공_4.하수공_04-3.B-LINE_2.0 토공(장산)" xfId="20003"/>
    <cellStyle name="표_Book2_4배관공_3.포장공_4.하수공_04-3.B-LINE_4부대공" xfId="20004"/>
    <cellStyle name="표_Book2_4배관공_3.포장공_4.하수공_04-3.B-LINE_연결관토공" xfId="20005"/>
    <cellStyle name="표_Book2_4배관공_3.포장공_4.하수공_1.토공(C)" xfId="20006"/>
    <cellStyle name="표_Book2_4배관공_3.포장공_4.하수공_1.토공(D)" xfId="20007"/>
    <cellStyle name="표_Book2_4배관공_3.포장공_4.하수공_2.0 토공(물치)" xfId="20008"/>
    <cellStyle name="표_Book2_4배관공_3.포장공_4.하수공_2.0 토공(장산)" xfId="20009"/>
    <cellStyle name="표_Book2_4배관공_3.포장공_4.하수공_4부대공" xfId="20010"/>
    <cellStyle name="표_Book2_4배관공_3.포장공_4.하수공_연결관토공" xfId="20011"/>
    <cellStyle name="표_Book2_4배관공_3.포장공_4부대공" xfId="20012"/>
    <cellStyle name="표_Book2_4배관공_3.포장공_연결관토공" xfId="20013"/>
    <cellStyle name="표_Book2_4배관공_4. 오존접촉지" xfId="20014"/>
    <cellStyle name="표_Book2_4배관공_4. 오존접촉지_4.0 구조물공" xfId="20015"/>
    <cellStyle name="표_Book2_4배관공_4. 오존접촉지_4.0 구조물공(갈천)" xfId="20016"/>
    <cellStyle name="표_Book2_4배관공_4. 오존접촉지_q" xfId="20017"/>
    <cellStyle name="표_Book2_4배관공_4. 오존접촉지_구조물공" xfId="20018"/>
    <cellStyle name="표_Book2_4배관공_4. 오존접촉지_구체 (version 2-1)-모" xfId="20019"/>
    <cellStyle name="표_Book2_4배관공_4. 오존접촉지_구체 (version 2-1)-모_4.0 구조물공" xfId="20020"/>
    <cellStyle name="표_Book2_4배관공_4. 오존접촉지_구체 (version 2-1)-모_4.0 구조물공(갈천)" xfId="20021"/>
    <cellStyle name="표_Book2_4배관공_4. 오존접촉지_구체 (version 2-1)-모_q" xfId="20022"/>
    <cellStyle name="표_Book2_4배관공_4. 오존접촉지_구체 (version 2-1)-모_구조물공" xfId="20023"/>
    <cellStyle name="표_Book2_4배관공_4. 오존접촉지_구체 (version 2-1)-모_밸브실" xfId="20024"/>
    <cellStyle name="표_Book2_4배관공_4. 오존접촉지_밸브실" xfId="20025"/>
    <cellStyle name="표_Book2_4배관공_4.0 구조물공" xfId="20026"/>
    <cellStyle name="표_Book2_4배관공_4.0 구조물공(갈천)" xfId="20027"/>
    <cellStyle name="표_Book2_4배관공_4.0_부대공" xfId="20028"/>
    <cellStyle name="표_Book2_4배관공_4부대공" xfId="20029"/>
    <cellStyle name="표_Book2_4배관공_A2구조물공" xfId="20030"/>
    <cellStyle name="표_Book2_4배관공_A-LINE 구조물공" xfId="20031"/>
    <cellStyle name="표_Book2_4배관공_BⅠ.토공" xfId="20032"/>
    <cellStyle name="표_Book2_4배관공_q" xfId="20033"/>
    <cellStyle name="표_Book2_4배관공_계화관로토공" xfId="20034"/>
    <cellStyle name="표_Book2_4배관공_관로토공" xfId="20035"/>
    <cellStyle name="표_Book2_4배관공_관로토공(생극)-0624" xfId="20036"/>
    <cellStyle name="표_Book2_4배관공_구조물공" xfId="20037"/>
    <cellStyle name="표_Book2_4배관공_구체 (version 1)" xfId="20038"/>
    <cellStyle name="표_Book2_4배관공_구체 (version 1)_4.0 구조물공" xfId="20039"/>
    <cellStyle name="표_Book2_4배관공_구체 (version 1)_4.0 구조물공(갈천)" xfId="20040"/>
    <cellStyle name="표_Book2_4배관공_구체 (version 1)_q" xfId="20041"/>
    <cellStyle name="표_Book2_4배관공_구체 (version 1)_구조물공" xfId="20042"/>
    <cellStyle name="표_Book2_4배관공_구체 (version 1)_구체 (version 1)" xfId="20043"/>
    <cellStyle name="표_Book2_4배관공_구체 (version 1)_구체 (version 1)_4.0 구조물공" xfId="20044"/>
    <cellStyle name="표_Book2_4배관공_구체 (version 1)_구체 (version 1)_4.0 구조물공(갈천)" xfId="20045"/>
    <cellStyle name="표_Book2_4배관공_구체 (version 1)_구체 (version 1)_q" xfId="20046"/>
    <cellStyle name="표_Book2_4배관공_구체 (version 1)_구체 (version 1)_구조물공" xfId="20047"/>
    <cellStyle name="표_Book2_4배관공_구체 (version 1)_구체 (version 1)_구체이형관중량산출3" xfId="20048"/>
    <cellStyle name="표_Book2_4배관공_구체 (version 1)_구체 (version 1)_구체이형관중량산출3_4.0 구조물공" xfId="20049"/>
    <cellStyle name="표_Book2_4배관공_구체 (version 1)_구체 (version 1)_구체이형관중량산출3_4.0 구조물공(갈천)" xfId="20050"/>
    <cellStyle name="표_Book2_4배관공_구체 (version 1)_구체 (version 1)_구체이형관중량산출3_q" xfId="20051"/>
    <cellStyle name="표_Book2_4배관공_구체 (version 1)_구체 (version 1)_구체이형관중량산출3_구조물공" xfId="20052"/>
    <cellStyle name="표_Book2_4배관공_구체 (version 1)_구체 (version 1)_구체이형관중량산출3_밸브실" xfId="20053"/>
    <cellStyle name="표_Book2_4배관공_구체 (version 1)_구체 (version 1)_밸브실" xfId="20054"/>
    <cellStyle name="표_Book2_4배관공_구체 (version 1)_구체 (version 2-1)-모" xfId="20055"/>
    <cellStyle name="표_Book2_4배관공_구체 (version 1)_구체 (version 2-1)-모_4.0 구조물공" xfId="20056"/>
    <cellStyle name="표_Book2_4배관공_구체 (version 1)_구체 (version 2-1)-모_4.0 구조물공(갈천)" xfId="20057"/>
    <cellStyle name="표_Book2_4배관공_구체 (version 1)_구체 (version 2-1)-모_q" xfId="20058"/>
    <cellStyle name="표_Book2_4배관공_구체 (version 1)_구체 (version 2-1)-모_구조물공" xfId="20059"/>
    <cellStyle name="표_Book2_4배관공_구체 (version 1)_구체 (version 2-1)-모_밸브실" xfId="20060"/>
    <cellStyle name="표_Book2_4배관공_구체 (version 1)_밸브실" xfId="20061"/>
    <cellStyle name="표_Book2_4배관공_구체이형관중량산출3" xfId="20062"/>
    <cellStyle name="표_Book2_4배관공_구체이형관중량산출3_4.0 구조물공" xfId="20063"/>
    <cellStyle name="표_Book2_4배관공_구체이형관중량산출3_4.0 구조물공(갈천)" xfId="20064"/>
    <cellStyle name="표_Book2_4배관공_구체이형관중량산출3_q" xfId="20065"/>
    <cellStyle name="표_Book2_4배관공_구체이형관중량산출3_구조물공" xfId="20066"/>
    <cellStyle name="표_Book2_4배관공_구체이형관중량산출3_밸브실" xfId="20067"/>
    <cellStyle name="표_Book2_4배관공_돌망태수량" xfId="20068"/>
    <cellStyle name="표_Book2_4배관공_드레인 관로 토공" xfId="20069"/>
    <cellStyle name="표_Book2_4배관공_밸브실" xfId="20070"/>
    <cellStyle name="표_Book2_4배관공_연결관토공" xfId="20071"/>
    <cellStyle name="표_Book2_4배관공_하수처리시설(황간)" xfId="20072"/>
    <cellStyle name="표_Book2_4부대공" xfId="20073"/>
    <cellStyle name="표_Book2_5부대시설공" xfId="20074"/>
    <cellStyle name="표_Book2_5부대시설공_0.주요자재및 총괄집계표" xfId="20075"/>
    <cellStyle name="표_Book2_5부대시설공_0.주요자재및 총괄집계표5" xfId="20076"/>
    <cellStyle name="표_Book2_5부대시설공_04-3.B-LINE" xfId="20077"/>
    <cellStyle name="표_Book2_5부대시설공_04-3.B-LINE_2.0 토공(물치)" xfId="20078"/>
    <cellStyle name="표_Book2_5부대시설공_04-3.B-LINE_2.0 토공(장산)" xfId="20079"/>
    <cellStyle name="표_Book2_5부대시설공_04-3.B-LINE_4부대공" xfId="20080"/>
    <cellStyle name="표_Book2_5부대시설공_04-3.B-LINE_연결관토공" xfId="20081"/>
    <cellStyle name="표_Book2_5부대시설공_05.구내배관토공" xfId="20082"/>
    <cellStyle name="표_Book2_5부대시설공_1.관로토공 " xfId="20083"/>
    <cellStyle name="표_Book2_5부대시설공_1.관로토공  2" xfId="20084"/>
    <cellStyle name="표_Book2_5부대시설공_1.관로토공 _4.포장공(전체)" xfId="20085"/>
    <cellStyle name="표_Book2_5부대시설공_1.관로토공 _dt1" xfId="20086"/>
    <cellStyle name="표_Book2_5부대시설공_1.관로토공 _포장수량산출" xfId="20087"/>
    <cellStyle name="표_Book2_5부대시설공_1.착수정(0416)" xfId="20088"/>
    <cellStyle name="표_Book2_5부대시설공_1.착수정(0416)_4.0 구조물공" xfId="20089"/>
    <cellStyle name="표_Book2_5부대시설공_1.착수정(0416)_4.0 구조물공(갈천)" xfId="20090"/>
    <cellStyle name="표_Book2_5부대시설공_1.착수정(0416)_q" xfId="20091"/>
    <cellStyle name="표_Book2_5부대시설공_1.착수정(0416)_구조물공" xfId="20092"/>
    <cellStyle name="표_Book2_5부대시설공_1.착수정(0416)_밸브실" xfId="20093"/>
    <cellStyle name="표_Book2_5부대시설공_1.착수정(0419)" xfId="20094"/>
    <cellStyle name="표_Book2_5부대시설공_1.처리장토공(0705)" xfId="20095"/>
    <cellStyle name="표_Book2_5부대시설공_1.토공" xfId="20096"/>
    <cellStyle name="표_Book2_5부대시설공_1.토공(0724)" xfId="20097"/>
    <cellStyle name="표_Book2_5부대시설공_1.토공(C)" xfId="20098"/>
    <cellStyle name="표_Book2_5부대시설공_1.토공(D)" xfId="20099"/>
    <cellStyle name="표_Book2_5부대시설공_2.0 오수구조물공(실옥)" xfId="20100"/>
    <cellStyle name="표_Book2_5부대시설공_2.0 오수구조물공(실옥)_하수처리시설(황간)" xfId="20101"/>
    <cellStyle name="표_Book2_5부대시설공_2.0 토공(물치)" xfId="20102"/>
    <cellStyle name="표_Book2_5부대시설공_2.0 토공(장산)" xfId="20103"/>
    <cellStyle name="표_Book2_5부대시설공_2.1호원형맨홀토공" xfId="20104"/>
    <cellStyle name="표_Book2_5부대시설공_2.토공" xfId="20105"/>
    <cellStyle name="표_Book2_5부대시설공_2.토공_04-3.B-LINE" xfId="20106"/>
    <cellStyle name="표_Book2_5부대시설공_2.토공_04-3.B-LINE_2.0 토공(물치)" xfId="20107"/>
    <cellStyle name="표_Book2_5부대시설공_2.토공_04-3.B-LINE_2.0 토공(장산)" xfId="20108"/>
    <cellStyle name="표_Book2_5부대시설공_2.토공_04-3.B-LINE_4부대공" xfId="20109"/>
    <cellStyle name="표_Book2_5부대시설공_2.토공_04-3.B-LINE_연결관토공" xfId="20110"/>
    <cellStyle name="표_Book2_5부대시설공_2.토공_1.토공(C)" xfId="20111"/>
    <cellStyle name="표_Book2_5부대시설공_2.토공_1.토공(D)" xfId="20112"/>
    <cellStyle name="표_Book2_5부대시설공_2.토공_2.0 토공(물치)" xfId="20113"/>
    <cellStyle name="표_Book2_5부대시설공_2.토공_2.0 토공(장산)" xfId="20114"/>
    <cellStyle name="표_Book2_5부대시설공_2.토공_4.하수공" xfId="20115"/>
    <cellStyle name="표_Book2_5부대시설공_2.토공_4.하수공_04-3.B-LINE" xfId="20116"/>
    <cellStyle name="표_Book2_5부대시설공_2.토공_4.하수공_04-3.B-LINE_2.0 토공(물치)" xfId="20117"/>
    <cellStyle name="표_Book2_5부대시설공_2.토공_4.하수공_04-3.B-LINE_2.0 토공(장산)" xfId="20118"/>
    <cellStyle name="표_Book2_5부대시설공_2.토공_4.하수공_04-3.B-LINE_4부대공" xfId="20119"/>
    <cellStyle name="표_Book2_5부대시설공_2.토공_4.하수공_04-3.B-LINE_연결관토공" xfId="20120"/>
    <cellStyle name="표_Book2_5부대시설공_2.토공_4.하수공_1.토공(C)" xfId="20121"/>
    <cellStyle name="표_Book2_5부대시설공_2.토공_4.하수공_1.토공(D)" xfId="20122"/>
    <cellStyle name="표_Book2_5부대시설공_2.토공_4.하수공_2.0 토공(물치)" xfId="20123"/>
    <cellStyle name="표_Book2_5부대시설공_2.토공_4.하수공_2.0 토공(장산)" xfId="20124"/>
    <cellStyle name="표_Book2_5부대시설공_2.토공_4.하수공_4부대공" xfId="20125"/>
    <cellStyle name="표_Book2_5부대시설공_2.토공_4.하수공_연결관토공" xfId="20126"/>
    <cellStyle name="표_Book2_5부대시설공_2.토공_4부대공" xfId="20127"/>
    <cellStyle name="표_Book2_5부대시설공_2.토공_연결관토공" xfId="20128"/>
    <cellStyle name="표_Book2_5부대시설공_3.구내배관공" xfId="20129"/>
    <cellStyle name="표_Book2_5부대시설공_3.포장공" xfId="20130"/>
    <cellStyle name="표_Book2_5부대시설공_3.포장공_04-3.B-LINE" xfId="20131"/>
    <cellStyle name="표_Book2_5부대시설공_3.포장공_04-3.B-LINE_2.0 토공(물치)" xfId="20132"/>
    <cellStyle name="표_Book2_5부대시설공_3.포장공_04-3.B-LINE_2.0 토공(장산)" xfId="20133"/>
    <cellStyle name="표_Book2_5부대시설공_3.포장공_04-3.B-LINE_4부대공" xfId="20134"/>
    <cellStyle name="표_Book2_5부대시설공_3.포장공_04-3.B-LINE_연결관토공" xfId="20135"/>
    <cellStyle name="표_Book2_5부대시설공_3.포장공_1.토공(C)" xfId="20136"/>
    <cellStyle name="표_Book2_5부대시설공_3.포장공_1.토공(D)" xfId="20137"/>
    <cellStyle name="표_Book2_5부대시설공_3.포장공_2.0 토공(물치)" xfId="20138"/>
    <cellStyle name="표_Book2_5부대시설공_3.포장공_2.0 토공(장산)" xfId="20139"/>
    <cellStyle name="표_Book2_5부대시설공_3.포장공_4.하수공" xfId="20140"/>
    <cellStyle name="표_Book2_5부대시설공_3.포장공_4.하수공_04-3.B-LINE" xfId="20141"/>
    <cellStyle name="표_Book2_5부대시설공_3.포장공_4.하수공_04-3.B-LINE_2.0 토공(물치)" xfId="20142"/>
    <cellStyle name="표_Book2_5부대시설공_3.포장공_4.하수공_04-3.B-LINE_2.0 토공(장산)" xfId="20143"/>
    <cellStyle name="표_Book2_5부대시설공_3.포장공_4.하수공_04-3.B-LINE_4부대공" xfId="20144"/>
    <cellStyle name="표_Book2_5부대시설공_3.포장공_4.하수공_04-3.B-LINE_연결관토공" xfId="20145"/>
    <cellStyle name="표_Book2_5부대시설공_3.포장공_4.하수공_1.토공(C)" xfId="20146"/>
    <cellStyle name="표_Book2_5부대시설공_3.포장공_4.하수공_1.토공(D)" xfId="20147"/>
    <cellStyle name="표_Book2_5부대시설공_3.포장공_4.하수공_2.0 토공(물치)" xfId="20148"/>
    <cellStyle name="표_Book2_5부대시설공_3.포장공_4.하수공_2.0 토공(장산)" xfId="20149"/>
    <cellStyle name="표_Book2_5부대시설공_3.포장공_4.하수공_4부대공" xfId="20150"/>
    <cellStyle name="표_Book2_5부대시설공_3.포장공_4.하수공_연결관토공" xfId="20151"/>
    <cellStyle name="표_Book2_5부대시설공_3.포장공_4부대공" xfId="20152"/>
    <cellStyle name="표_Book2_5부대시설공_3.포장공_연결관토공" xfId="20153"/>
    <cellStyle name="표_Book2_5부대시설공_4. 오존접촉지" xfId="20154"/>
    <cellStyle name="표_Book2_5부대시설공_4. 오존접촉지_4.0 구조물공" xfId="20155"/>
    <cellStyle name="표_Book2_5부대시설공_4. 오존접촉지_4.0 구조물공(갈천)" xfId="20156"/>
    <cellStyle name="표_Book2_5부대시설공_4. 오존접촉지_q" xfId="20157"/>
    <cellStyle name="표_Book2_5부대시설공_4. 오존접촉지_구조물공" xfId="20158"/>
    <cellStyle name="표_Book2_5부대시설공_4. 오존접촉지_구체 (version 2-1)-모" xfId="20159"/>
    <cellStyle name="표_Book2_5부대시설공_4. 오존접촉지_구체 (version 2-1)-모_4.0 구조물공" xfId="20160"/>
    <cellStyle name="표_Book2_5부대시설공_4. 오존접촉지_구체 (version 2-1)-모_4.0 구조물공(갈천)" xfId="20161"/>
    <cellStyle name="표_Book2_5부대시설공_4. 오존접촉지_구체 (version 2-1)-모_q" xfId="20162"/>
    <cellStyle name="표_Book2_5부대시설공_4. 오존접촉지_구체 (version 2-1)-모_구조물공" xfId="20163"/>
    <cellStyle name="표_Book2_5부대시설공_4. 오존접촉지_구체 (version 2-1)-모_밸브실" xfId="20164"/>
    <cellStyle name="표_Book2_5부대시설공_4. 오존접촉지_밸브실" xfId="20165"/>
    <cellStyle name="표_Book2_5부대시설공_4.0 구조물공" xfId="20166"/>
    <cellStyle name="표_Book2_5부대시설공_4.0 구조물공(갈천)" xfId="20167"/>
    <cellStyle name="표_Book2_5부대시설공_4.0_부대공" xfId="20168"/>
    <cellStyle name="표_Book2_5부대시설공_4부대공" xfId="20169"/>
    <cellStyle name="표_Book2_5부대시설공_A2구조물공" xfId="20170"/>
    <cellStyle name="표_Book2_5부대시설공_A-LINE 구조물공" xfId="20171"/>
    <cellStyle name="표_Book2_5부대시설공_BⅠ.토공" xfId="20172"/>
    <cellStyle name="표_Book2_5부대시설공_q" xfId="20173"/>
    <cellStyle name="표_Book2_5부대시설공_계화관로토공" xfId="20174"/>
    <cellStyle name="표_Book2_5부대시설공_관로토공" xfId="20175"/>
    <cellStyle name="표_Book2_5부대시설공_관로토공(생극)-0624" xfId="20176"/>
    <cellStyle name="표_Book2_5부대시설공_구조물공" xfId="20177"/>
    <cellStyle name="표_Book2_5부대시설공_구체 (version 1)" xfId="20178"/>
    <cellStyle name="표_Book2_5부대시설공_구체 (version 1)_4.0 구조물공" xfId="20179"/>
    <cellStyle name="표_Book2_5부대시설공_구체 (version 1)_4.0 구조물공(갈천)" xfId="20180"/>
    <cellStyle name="표_Book2_5부대시설공_구체 (version 1)_q" xfId="20181"/>
    <cellStyle name="표_Book2_5부대시설공_구체 (version 1)_구조물공" xfId="20182"/>
    <cellStyle name="표_Book2_5부대시설공_구체 (version 1)_구체 (version 1)" xfId="20183"/>
    <cellStyle name="표_Book2_5부대시설공_구체 (version 1)_구체 (version 1)_4.0 구조물공" xfId="20184"/>
    <cellStyle name="표_Book2_5부대시설공_구체 (version 1)_구체 (version 1)_4.0 구조물공(갈천)" xfId="20185"/>
    <cellStyle name="표_Book2_5부대시설공_구체 (version 1)_구체 (version 1)_q" xfId="20186"/>
    <cellStyle name="표_Book2_5부대시설공_구체 (version 1)_구체 (version 1)_구조물공" xfId="20187"/>
    <cellStyle name="표_Book2_5부대시설공_구체 (version 1)_구체 (version 1)_구체이형관중량산출3" xfId="20188"/>
    <cellStyle name="표_Book2_5부대시설공_구체 (version 1)_구체 (version 1)_구체이형관중량산출3_4.0 구조물공" xfId="20189"/>
    <cellStyle name="표_Book2_5부대시설공_구체 (version 1)_구체 (version 1)_구체이형관중량산출3_4.0 구조물공(갈천)" xfId="20190"/>
    <cellStyle name="표_Book2_5부대시설공_구체 (version 1)_구체 (version 1)_구체이형관중량산출3_q" xfId="20191"/>
    <cellStyle name="표_Book2_5부대시설공_구체 (version 1)_구체 (version 1)_구체이형관중량산출3_구조물공" xfId="20192"/>
    <cellStyle name="표_Book2_5부대시설공_구체 (version 1)_구체 (version 1)_구체이형관중량산출3_밸브실" xfId="20193"/>
    <cellStyle name="표_Book2_5부대시설공_구체 (version 1)_구체 (version 1)_밸브실" xfId="20194"/>
    <cellStyle name="표_Book2_5부대시설공_구체 (version 1)_구체 (version 2-1)-모" xfId="20195"/>
    <cellStyle name="표_Book2_5부대시설공_구체 (version 1)_구체 (version 2-1)-모_4.0 구조물공" xfId="20196"/>
    <cellStyle name="표_Book2_5부대시설공_구체 (version 1)_구체 (version 2-1)-모_4.0 구조물공(갈천)" xfId="20197"/>
    <cellStyle name="표_Book2_5부대시설공_구체 (version 1)_구체 (version 2-1)-모_q" xfId="20198"/>
    <cellStyle name="표_Book2_5부대시설공_구체 (version 1)_구체 (version 2-1)-모_구조물공" xfId="20199"/>
    <cellStyle name="표_Book2_5부대시설공_구체 (version 1)_구체 (version 2-1)-모_밸브실" xfId="20200"/>
    <cellStyle name="표_Book2_5부대시설공_구체 (version 1)_밸브실" xfId="20201"/>
    <cellStyle name="표_Book2_5부대시설공_구체이형관중량산출3" xfId="20202"/>
    <cellStyle name="표_Book2_5부대시설공_구체이형관중량산출3_4.0 구조물공" xfId="20203"/>
    <cellStyle name="표_Book2_5부대시설공_구체이형관중량산출3_4.0 구조물공(갈천)" xfId="20204"/>
    <cellStyle name="표_Book2_5부대시설공_구체이형관중량산출3_q" xfId="20205"/>
    <cellStyle name="표_Book2_5부대시설공_구체이형관중량산출3_구조물공" xfId="20206"/>
    <cellStyle name="표_Book2_5부대시설공_구체이형관중량산출3_밸브실" xfId="20207"/>
    <cellStyle name="표_Book2_5부대시설공_돌망태수량" xfId="20208"/>
    <cellStyle name="표_Book2_5부대시설공_드레인 관로 토공" xfId="20209"/>
    <cellStyle name="표_Book2_5부대시설공_밸브실" xfId="20210"/>
    <cellStyle name="표_Book2_5부대시설공_연결관토공" xfId="20211"/>
    <cellStyle name="표_Book2_5부대시설공_하수처리시설(황간)" xfId="20212"/>
    <cellStyle name="표_Book2_A2구조물공" xfId="20213"/>
    <cellStyle name="표_Book2_A-LINE 구조물공" xfId="20214"/>
    <cellStyle name="표_Book2_B2.배수공" xfId="20215"/>
    <cellStyle name="표_Book2_B2.배수공_1.토공(C)" xfId="20216"/>
    <cellStyle name="표_Book2_B2.배수공_1.토공(D)" xfId="20217"/>
    <cellStyle name="표_Book2_BⅠ.토공" xfId="20218"/>
    <cellStyle name="표_Book2_q" xfId="20219"/>
    <cellStyle name="표_Book2_계화관로토공" xfId="20220"/>
    <cellStyle name="표_Book2_관로토공" xfId="20221"/>
    <cellStyle name="표_Book2_관로토공(생극)-0624" xfId="20222"/>
    <cellStyle name="표_Book2_구조물공" xfId="20223"/>
    <cellStyle name="표_Book2_구체 (version 1)" xfId="20224"/>
    <cellStyle name="표_Book2_구체 (version 1)_4.0 구조물공" xfId="20225"/>
    <cellStyle name="표_Book2_구체 (version 1)_4.0 구조물공(갈천)" xfId="20226"/>
    <cellStyle name="표_Book2_구체 (version 1)_q" xfId="20227"/>
    <cellStyle name="표_Book2_구체 (version 1)_구조물공" xfId="20228"/>
    <cellStyle name="표_Book2_구체 (version 1)_구체 (version 1)" xfId="20229"/>
    <cellStyle name="표_Book2_구체 (version 1)_구체 (version 1)_4.0 구조물공" xfId="20230"/>
    <cellStyle name="표_Book2_구체 (version 1)_구체 (version 1)_4.0 구조물공(갈천)" xfId="20231"/>
    <cellStyle name="표_Book2_구체 (version 1)_구체 (version 1)_q" xfId="20232"/>
    <cellStyle name="표_Book2_구체 (version 1)_구체 (version 1)_구조물공" xfId="20233"/>
    <cellStyle name="표_Book2_구체 (version 1)_구체 (version 1)_구체이형관중량산출3" xfId="20234"/>
    <cellStyle name="표_Book2_구체 (version 1)_구체 (version 1)_구체이형관중량산출3_4.0 구조물공" xfId="20235"/>
    <cellStyle name="표_Book2_구체 (version 1)_구체 (version 1)_구체이형관중량산출3_4.0 구조물공(갈천)" xfId="20236"/>
    <cellStyle name="표_Book2_구체 (version 1)_구체 (version 1)_구체이형관중량산출3_q" xfId="20237"/>
    <cellStyle name="표_Book2_구체 (version 1)_구체 (version 1)_구체이형관중량산출3_구조물공" xfId="20238"/>
    <cellStyle name="표_Book2_구체 (version 1)_구체 (version 1)_구체이형관중량산출3_밸브실" xfId="20239"/>
    <cellStyle name="표_Book2_구체 (version 1)_구체 (version 1)_밸브실" xfId="20240"/>
    <cellStyle name="표_Book2_구체 (version 1)_구체 (version 2-1)-모" xfId="20241"/>
    <cellStyle name="표_Book2_구체 (version 1)_구체 (version 2-1)-모_4.0 구조물공" xfId="20242"/>
    <cellStyle name="표_Book2_구체 (version 1)_구체 (version 2-1)-모_4.0 구조물공(갈천)" xfId="20243"/>
    <cellStyle name="표_Book2_구체 (version 1)_구체 (version 2-1)-모_q" xfId="20244"/>
    <cellStyle name="표_Book2_구체 (version 1)_구체 (version 2-1)-모_구조물공" xfId="20245"/>
    <cellStyle name="표_Book2_구체 (version 1)_구체 (version 2-1)-모_밸브실" xfId="20246"/>
    <cellStyle name="표_Book2_구체 (version 1)_밸브실" xfId="20247"/>
    <cellStyle name="표_Book2_구체이형관중량산출3" xfId="20248"/>
    <cellStyle name="표_Book2_구체이형관중량산출3_4.0 구조물공" xfId="20249"/>
    <cellStyle name="표_Book2_구체이형관중량산출3_4.0 구조물공(갈천)" xfId="20250"/>
    <cellStyle name="표_Book2_구체이형관중량산출3_q" xfId="20251"/>
    <cellStyle name="표_Book2_구체이형관중량산출3_구조물공" xfId="20252"/>
    <cellStyle name="표_Book2_구체이형관중량산출3_밸브실" xfId="20253"/>
    <cellStyle name="표_Book2_돌망태수량" xfId="20254"/>
    <cellStyle name="표_Book2_드레인 관로 토공" xfId="20255"/>
    <cellStyle name="표_Book2_밸브실" xfId="20256"/>
    <cellStyle name="표_Book2_연결관토공" xfId="20257"/>
    <cellStyle name="표_Book2_하수처리시설(황간)" xfId="20258"/>
    <cellStyle name="표_q" xfId="20259"/>
    <cellStyle name="표_계화관로토공" xfId="20260"/>
    <cellStyle name="표_곡관보호공" xfId="20261"/>
    <cellStyle name="표_관로토공" xfId="20262"/>
    <cellStyle name="표_관로토공(생극)-0624" xfId="20263"/>
    <cellStyle name="표_구조물공" xfId="20264"/>
    <cellStyle name="표_구청내역서(물량정산)" xfId="20265"/>
    <cellStyle name="표_구체 (version 1)" xfId="20266"/>
    <cellStyle name="표_구체 (version 1)_4.0 구조물공" xfId="20267"/>
    <cellStyle name="표_구체 (version 1)_4.0 구조물공(갈천)" xfId="20268"/>
    <cellStyle name="표_구체 (version 1)_q" xfId="20269"/>
    <cellStyle name="표_구체 (version 1)_구조물공" xfId="20270"/>
    <cellStyle name="표_구체 (version 1)_구체 (version 1)" xfId="20271"/>
    <cellStyle name="표_구체 (version 1)_구체 (version 1)_4.0 구조물공" xfId="20272"/>
    <cellStyle name="표_구체 (version 1)_구체 (version 1)_4.0 구조물공(갈천)" xfId="20273"/>
    <cellStyle name="표_구체 (version 1)_구체 (version 1)_q" xfId="20274"/>
    <cellStyle name="표_구체 (version 1)_구체 (version 1)_구조물공" xfId="20275"/>
    <cellStyle name="표_구체 (version 1)_구체 (version 1)_구체이형관중량산출3" xfId="20276"/>
    <cellStyle name="표_구체 (version 1)_구체 (version 1)_구체이형관중량산출3_4.0 구조물공" xfId="20277"/>
    <cellStyle name="표_구체 (version 1)_구체 (version 1)_구체이형관중량산출3_4.0 구조물공(갈천)" xfId="20278"/>
    <cellStyle name="표_구체 (version 1)_구체 (version 1)_구체이형관중량산출3_q" xfId="20279"/>
    <cellStyle name="표_구체 (version 1)_구체 (version 1)_구체이형관중량산출3_구조물공" xfId="20280"/>
    <cellStyle name="표_구체 (version 1)_구체 (version 1)_구체이형관중량산출3_밸브실" xfId="20281"/>
    <cellStyle name="표_구체 (version 1)_구체 (version 1)_밸브실" xfId="20282"/>
    <cellStyle name="표_구체 (version 1)_구체 (version 2-1)-모" xfId="20283"/>
    <cellStyle name="표_구체 (version 1)_구체 (version 2-1)-모_4.0 구조물공" xfId="20284"/>
    <cellStyle name="표_구체 (version 1)_구체 (version 2-1)-모_4.0 구조물공(갈천)" xfId="20285"/>
    <cellStyle name="표_구체 (version 1)_구체 (version 2-1)-모_q" xfId="20286"/>
    <cellStyle name="표_구체 (version 1)_구체 (version 2-1)-모_구조물공" xfId="20287"/>
    <cellStyle name="표_구체 (version 1)_구체 (version 2-1)-모_밸브실" xfId="20288"/>
    <cellStyle name="표_구체 (version 1)_밸브실" xfId="20289"/>
    <cellStyle name="표_구체이형관중량산출3" xfId="20290"/>
    <cellStyle name="표_구체이형관중량산출3_4.0 구조물공" xfId="20291"/>
    <cellStyle name="표_구체이형관중량산출3_4.0 구조물공(갈천)" xfId="20292"/>
    <cellStyle name="표_구체이형관중량산출3_q" xfId="20293"/>
    <cellStyle name="표_구체이형관중량산출3_구조물공" xfId="20294"/>
    <cellStyle name="표_구체이형관중량산출3_밸브실" xfId="20295"/>
    <cellStyle name="표_깨기" xfId="20296"/>
    <cellStyle name="표_깨기_1. 토공" xfId="48274"/>
    <cellStyle name="표_깨기_신광R~숭의R(폐기물)" xfId="20297"/>
    <cellStyle name="표_깨기_신광R~숭의R(폐기물)_1. 토공" xfId="48275"/>
    <cellStyle name="표_돌망태수량" xfId="20298"/>
    <cellStyle name="표_드레인 관로 토공" xfId="20299"/>
    <cellStyle name="표_배수공" xfId="20300"/>
    <cellStyle name="표_배수공_1. 토공" xfId="48276"/>
    <cellStyle name="표_밸브실" xfId="20301"/>
    <cellStyle name="표_부대공" xfId="20302"/>
    <cellStyle name="표_부대공(KA-1-1)" xfId="20303"/>
    <cellStyle name="표_부대공사" xfId="20304"/>
    <cellStyle name="표_부대공사단위수량" xfId="20305"/>
    <cellStyle name="표_상수도수량-수량(0110)" xfId="48277"/>
    <cellStyle name="표_상수도수량-수량(0110)_수량산출서간지" xfId="48278"/>
    <cellStyle name="표_상수도수량-수량(0110)_수량산출서간지_3. 우수공수량산출서목차및간지" xfId="48279"/>
    <cellStyle name="표_상수도수량-수량(0110)_수량산출서간지_수량산출서간지" xfId="48280"/>
    <cellStyle name="표_상수도수량-수량(0110)_수량산출서간지_수량산출서간지_수량산출서간지" xfId="48281"/>
    <cellStyle name="표_상수도수량-수량(0110)_수량산출서간지_수량산출서간지_수량산출서간지_3. 우수공수량산출서목차및간지" xfId="48282"/>
    <cellStyle name="표_상수도수량-수량(0110)_수량산출서간지_수량산출서간지_수량산출서간지_수량산출서간지" xfId="48283"/>
    <cellStyle name="표_상수도수량-수량(0110)_수량산출서간지_수량산출서간지_수량산출서간지_수량산출서간지_수량산출서간지" xfId="48284"/>
    <cellStyle name="표_상수도수량-수량(0110)_수량산출서간지_수량산출서간지_수량산출서간지_수량산출서간지_수량산출서간지_3. 우수공수량산출서목차및간지" xfId="48285"/>
    <cellStyle name="표_상수도수량-수량(0110)_수량산출서간지_수량산출서간지_수량산출서간지_수량산출서간지_수량산출서간지_수량산출서간지" xfId="48286"/>
    <cellStyle name="표_상수도수량-수량(0110)_수량산출서간지_수량산출서간지_수량산출서간지_수량산출서간지_수량산출서간지_수량산출서간지1" xfId="48287"/>
    <cellStyle name="표_상수도수량-수량(0110)_수량산출서간지_수량산출서간지_수량산출서간지_수량산출서간지1" xfId="48288"/>
    <cellStyle name="표_상수도수량-수량(0110)_수량산출서간지_수량산출서간지1" xfId="48289"/>
    <cellStyle name="표_생림전원마을-실시설계내역서" xfId="20306"/>
    <cellStyle name="표_솔빛마을연결도로(최종)" xfId="20307"/>
    <cellStyle name="표_솔빛마을연결도로(최종)_1. 토공" xfId="48290"/>
    <cellStyle name="표_수량산출서(수정)" xfId="20308"/>
    <cellStyle name="표_수량산출서(수정)_006_부대공(1BL)2" xfId="20309"/>
    <cellStyle name="표_수량산출서(수정)_0111작업" xfId="48291"/>
    <cellStyle name="표_수량산출서(수정)_0111작업_수량산출서간지" xfId="48292"/>
    <cellStyle name="표_수량산출서(수정)_0111작업_수량산출서간지_3. 우수공수량산출서목차및간지" xfId="48293"/>
    <cellStyle name="표_수량산출서(수정)_0111작업_수량산출서간지_수량산출서간지" xfId="48294"/>
    <cellStyle name="표_수량산출서(수정)_0111작업_수량산출서간지_수량산출서간지_수량산출서간지" xfId="48295"/>
    <cellStyle name="표_수량산출서(수정)_0111작업_수량산출서간지_수량산출서간지_수량산출서간지_3. 우수공수량산출서목차및간지" xfId="48296"/>
    <cellStyle name="표_수량산출서(수정)_0111작업_수량산출서간지_수량산출서간지_수량산출서간지_수량산출서간지" xfId="48297"/>
    <cellStyle name="표_수량산출서(수정)_0111작업_수량산출서간지_수량산출서간지_수량산출서간지_수량산출서간지_수량산출서간지" xfId="48298"/>
    <cellStyle name="표_수량산출서(수정)_0111작업_수량산출서간지_수량산출서간지_수량산출서간지_수량산출서간지_수량산출서간지_3. 우수공수량산출서목차및간지" xfId="48299"/>
    <cellStyle name="표_수량산출서(수정)_0111작업_수량산출서간지_수량산출서간지_수량산출서간지_수량산출서간지_수량산출서간지_수량산출서간지" xfId="48300"/>
    <cellStyle name="표_수량산출서(수정)_0111작업_수량산출서간지_수량산출서간지_수량산출서간지_수량산출서간지_수량산출서간지_수량산출서간지1" xfId="48301"/>
    <cellStyle name="표_수량산출서(수정)_0111작업_수량산출서간지_수량산출서간지_수량산출서간지_수량산출서간지1" xfId="48302"/>
    <cellStyle name="표_수량산출서(수정)_0111작업_수량산출서간지_수량산출서간지1" xfId="48303"/>
    <cellStyle name="표_수량산출서(수정)_01-토공_02-배수공" xfId="20310"/>
    <cellStyle name="표_수량산출서(수정)_01-토공_02-배수공_1.7 부대공" xfId="20311"/>
    <cellStyle name="표_수량산출서(수정)_01-토공_02-배수공_2.01토공" xfId="20312"/>
    <cellStyle name="표_수량산출서(수정)_01-토공_02-배수공_2.01토공_2.03횡배수관공" xfId="20313"/>
    <cellStyle name="표_수량산출서(수정)_01-토공_02-배수공_2.01토공_2.05종배수관공" xfId="20314"/>
    <cellStyle name="표_수량산출서(수정)_01-토공_02-배수공_2.7 부대공(금산)" xfId="20315"/>
    <cellStyle name="표_수량산출서(수정)_01-토공_02-배수공_2.7 부대공(후곤)" xfId="20316"/>
    <cellStyle name="표_수량산출서(수정)_01-토공_02-배수공_4부대공" xfId="20317"/>
    <cellStyle name="표_수량산출서(수정)_01-토공_02-배수공_토공" xfId="20318"/>
    <cellStyle name="표_수량산출서(수정)_01-토공_02-배수공_토공_1.7 부대공" xfId="20319"/>
    <cellStyle name="표_수량산출서(수정)_01-토공_02-배수공_토공_2.0토공3" xfId="20320"/>
    <cellStyle name="표_수량산출서(수정)_01-토공_02-배수공_토공_2.0토공3_1.7 부대공" xfId="20321"/>
    <cellStyle name="표_수량산출서(수정)_01-토공_02-배수공_토공_2.0토공3_2.7 부대공(금산)" xfId="20322"/>
    <cellStyle name="표_수량산출서(수정)_01-토공_02-배수공_토공_2.0토공3_2.7 부대공(후곤)" xfId="20323"/>
    <cellStyle name="표_수량산출서(수정)_01-토공_02-배수공_토공_2.7 부대공(금산)" xfId="20324"/>
    <cellStyle name="표_수량산출서(수정)_01-토공_02-배수공_토공_2.7 부대공(후곤)" xfId="20325"/>
    <cellStyle name="표_수량산출서(수정)_01-토공_02-배수공_토공_보령깨기집계" xfId="20326"/>
    <cellStyle name="표_수량산출서(수정)_01-토공_02-배수공_토공_보령깨기집계_1.7 부대공" xfId="20327"/>
    <cellStyle name="표_수량산출서(수정)_01-토공_02-배수공_토공_보령깨기집계_2.7 부대공(금산)" xfId="20328"/>
    <cellStyle name="표_수량산출서(수정)_01-토공_02-배수공_토공_보령깨기집계_2.7 부대공(후곤)" xfId="20329"/>
    <cellStyle name="표_수량산출서(수정)_01-토공_02-배수공_토공_정부장님토적" xfId="20330"/>
    <cellStyle name="표_수량산출서(수정)_01-토공_02-배수공_토공_정부장님토적_1.7 부대공" xfId="20331"/>
    <cellStyle name="표_수량산출서(수정)_01-토공_02-배수공_토공_정부장님토적_2.7 부대공(금산)" xfId="20332"/>
    <cellStyle name="표_수량산출서(수정)_01-토공_02-배수공_토공_정부장님토적_2.7 부대공(후곤)" xfId="20333"/>
    <cellStyle name="표_수량산출서(수정)_01-토공_02-배수공_토공_토적표" xfId="20334"/>
    <cellStyle name="표_수량산출서(수정)_01-토공_02-배수공_토공_토적표_1.7 부대공" xfId="20335"/>
    <cellStyle name="표_수량산출서(수정)_01-토공_02-배수공_토공_토적표_2.7 부대공(금산)" xfId="20336"/>
    <cellStyle name="표_수량산출서(수정)_01-토공_02-배수공_토공_토적표_2.7 부대공(후곤)" xfId="20337"/>
    <cellStyle name="표_수량산출서(수정)_02-배수공" xfId="20338"/>
    <cellStyle name="표_수량산출서(수정)_02-배수공_02-반중력식옹벽" xfId="20339"/>
    <cellStyle name="표_수량산출서(수정)_02-배수공_02-반중력식옹벽_1.7 부대공" xfId="20340"/>
    <cellStyle name="표_수량산출서(수정)_02-배수공_02-반중력식옹벽_2.7 부대공(금산)" xfId="20341"/>
    <cellStyle name="표_수량산출서(수정)_02-배수공_02-반중력식옹벽_2.7 부대공(후곤)" xfId="20342"/>
    <cellStyle name="표_수량산출서(수정)_02-배수공_02-반중력식옹벽_토공" xfId="20343"/>
    <cellStyle name="표_수량산출서(수정)_02-배수공_02-반중력식옹벽_토공_1.7 부대공" xfId="20344"/>
    <cellStyle name="표_수량산출서(수정)_02-배수공_02-반중력식옹벽_토공_2.0토공3" xfId="20345"/>
    <cellStyle name="표_수량산출서(수정)_02-배수공_02-반중력식옹벽_토공_2.0토공3_1.7 부대공" xfId="20346"/>
    <cellStyle name="표_수량산출서(수정)_02-배수공_02-반중력식옹벽_토공_2.0토공3_2.7 부대공(금산)" xfId="20347"/>
    <cellStyle name="표_수량산출서(수정)_02-배수공_02-반중력식옹벽_토공_2.0토공3_2.7 부대공(후곤)" xfId="20348"/>
    <cellStyle name="표_수량산출서(수정)_02-배수공_02-반중력식옹벽_토공_2.7 부대공(금산)" xfId="20349"/>
    <cellStyle name="표_수량산출서(수정)_02-배수공_02-반중력식옹벽_토공_2.7 부대공(후곤)" xfId="20350"/>
    <cellStyle name="표_수량산출서(수정)_02-배수공_02-반중력식옹벽_토공_보령깨기집계" xfId="20351"/>
    <cellStyle name="표_수량산출서(수정)_02-배수공_02-반중력식옹벽_토공_보령깨기집계_1.7 부대공" xfId="20352"/>
    <cellStyle name="표_수량산출서(수정)_02-배수공_02-반중력식옹벽_토공_보령깨기집계_2.7 부대공(금산)" xfId="20353"/>
    <cellStyle name="표_수량산출서(수정)_02-배수공_02-반중력식옹벽_토공_보령깨기집계_2.7 부대공(후곤)" xfId="20354"/>
    <cellStyle name="표_수량산출서(수정)_02-배수공_02-반중력식옹벽_토공_정부장님토적" xfId="20355"/>
    <cellStyle name="표_수량산출서(수정)_02-배수공_02-반중력식옹벽_토공_정부장님토적_1.7 부대공" xfId="20356"/>
    <cellStyle name="표_수량산출서(수정)_02-배수공_02-반중력식옹벽_토공_정부장님토적_2.7 부대공(금산)" xfId="20357"/>
    <cellStyle name="표_수량산출서(수정)_02-배수공_02-반중력식옹벽_토공_정부장님토적_2.7 부대공(후곤)" xfId="20358"/>
    <cellStyle name="표_수량산출서(수정)_02-배수공_02-반중력식옹벽_토공_토적표" xfId="20359"/>
    <cellStyle name="표_수량산출서(수정)_02-배수공_02-반중력식옹벽_토공_토적표_1.7 부대공" xfId="20360"/>
    <cellStyle name="표_수량산출서(수정)_02-배수공_02-반중력식옹벽_토공_토적표_2.7 부대공(금산)" xfId="20361"/>
    <cellStyle name="표_수량산출서(수정)_02-배수공_02-반중력식옹벽_토공_토적표_2.7 부대공(후곤)" xfId="20362"/>
    <cellStyle name="표_수량산출서(수정)_02-배수공_02-배수공" xfId="20363"/>
    <cellStyle name="표_수량산출서(수정)_02-배수공_02-배수공_1.7 부대공" xfId="20364"/>
    <cellStyle name="표_수량산출서(수정)_02-배수공_02-배수공_2.01토공" xfId="20365"/>
    <cellStyle name="표_수량산출서(수정)_02-배수공_02-배수공_2.01토공_2.03횡배수관공" xfId="20366"/>
    <cellStyle name="표_수량산출서(수정)_02-배수공_02-배수공_2.01토공_2.05종배수관공" xfId="20367"/>
    <cellStyle name="표_수량산출서(수정)_02-배수공_02-배수공_2.7 부대공(금산)" xfId="20368"/>
    <cellStyle name="표_수량산출서(수정)_02-배수공_02-배수공_2.7 부대공(후곤)" xfId="20369"/>
    <cellStyle name="표_수량산출서(수정)_02-배수공_02-배수공_4부대공" xfId="20370"/>
    <cellStyle name="표_수량산출서(수정)_02-배수공_02-배수공_토공" xfId="20371"/>
    <cellStyle name="표_수량산출서(수정)_02-배수공_02-배수공_토공_1.7 부대공" xfId="20372"/>
    <cellStyle name="표_수량산출서(수정)_02-배수공_02-배수공_토공_2.0토공3" xfId="20373"/>
    <cellStyle name="표_수량산출서(수정)_02-배수공_02-배수공_토공_2.0토공3_1.7 부대공" xfId="20374"/>
    <cellStyle name="표_수량산출서(수정)_02-배수공_02-배수공_토공_2.0토공3_2.7 부대공(금산)" xfId="20375"/>
    <cellStyle name="표_수량산출서(수정)_02-배수공_02-배수공_토공_2.0토공3_2.7 부대공(후곤)" xfId="20376"/>
    <cellStyle name="표_수량산출서(수정)_02-배수공_02-배수공_토공_2.7 부대공(금산)" xfId="20377"/>
    <cellStyle name="표_수량산출서(수정)_02-배수공_02-배수공_토공_2.7 부대공(후곤)" xfId="20378"/>
    <cellStyle name="표_수량산출서(수정)_02-배수공_02-배수공_토공_보령깨기집계" xfId="20379"/>
    <cellStyle name="표_수량산출서(수정)_02-배수공_02-배수공_토공_보령깨기집계_1.7 부대공" xfId="20380"/>
    <cellStyle name="표_수량산출서(수정)_02-배수공_02-배수공_토공_보령깨기집계_2.7 부대공(금산)" xfId="20381"/>
    <cellStyle name="표_수량산출서(수정)_02-배수공_02-배수공_토공_보령깨기집계_2.7 부대공(후곤)" xfId="20382"/>
    <cellStyle name="표_수량산출서(수정)_02-배수공_02-배수공_토공_정부장님토적" xfId="20383"/>
    <cellStyle name="표_수량산출서(수정)_02-배수공_02-배수공_토공_정부장님토적_1.7 부대공" xfId="20384"/>
    <cellStyle name="표_수량산출서(수정)_02-배수공_02-배수공_토공_정부장님토적_2.7 부대공(금산)" xfId="20385"/>
    <cellStyle name="표_수량산출서(수정)_02-배수공_02-배수공_토공_정부장님토적_2.7 부대공(후곤)" xfId="20386"/>
    <cellStyle name="표_수량산출서(수정)_02-배수공_02-배수공_토공_토적표" xfId="20387"/>
    <cellStyle name="표_수량산출서(수정)_02-배수공_02-배수공_토공_토적표_1.7 부대공" xfId="20388"/>
    <cellStyle name="표_수량산출서(수정)_02-배수공_02-배수공_토공_토적표_2.7 부대공(금산)" xfId="20389"/>
    <cellStyle name="표_수량산출서(수정)_02-배수공_02-배수공_토공_토적표_2.7 부대공(후곤)" xfId="20390"/>
    <cellStyle name="표_수량산출서(수정)_02-배수공_1.7 부대공" xfId="20391"/>
    <cellStyle name="표_수량산출서(수정)_02-배수공_2.01토공" xfId="20392"/>
    <cellStyle name="표_수량산출서(수정)_02-배수공_2.01토공_2.03횡배수관공" xfId="20393"/>
    <cellStyle name="표_수량산출서(수정)_02-배수공_2.01토공_2.05종배수관공" xfId="20394"/>
    <cellStyle name="표_수량산출서(수정)_02-배수공_2.7 부대공(금산)" xfId="20395"/>
    <cellStyle name="표_수량산출서(수정)_02-배수공_2.7 부대공(후곤)" xfId="20396"/>
    <cellStyle name="표_수량산출서(수정)_02-배수공_4부대공" xfId="20397"/>
    <cellStyle name="표_수량산출서(수정)_02-배수공_반중력" xfId="20398"/>
    <cellStyle name="표_수량산출서(수정)_02-배수공_반중력_1.7 부대공" xfId="20399"/>
    <cellStyle name="표_수량산출서(수정)_02-배수공_반중력_2.7 부대공(금산)" xfId="20400"/>
    <cellStyle name="표_수량산출서(수정)_02-배수공_반중력_2.7 부대공(후곤)" xfId="20401"/>
    <cellStyle name="표_수량산출서(수정)_02-배수공_반중력_토공" xfId="20402"/>
    <cellStyle name="표_수량산출서(수정)_02-배수공_반중력_토공_1.7 부대공" xfId="20403"/>
    <cellStyle name="표_수량산출서(수정)_02-배수공_반중력_토공_2.0토공3" xfId="20404"/>
    <cellStyle name="표_수량산출서(수정)_02-배수공_반중력_토공_2.0토공3_1.7 부대공" xfId="20405"/>
    <cellStyle name="표_수량산출서(수정)_02-배수공_반중력_토공_2.0토공3_2.7 부대공(금산)" xfId="20406"/>
    <cellStyle name="표_수량산출서(수정)_02-배수공_반중력_토공_2.0토공3_2.7 부대공(후곤)" xfId="20407"/>
    <cellStyle name="표_수량산출서(수정)_02-배수공_반중력_토공_2.7 부대공(금산)" xfId="20408"/>
    <cellStyle name="표_수량산출서(수정)_02-배수공_반중력_토공_2.7 부대공(후곤)" xfId="20409"/>
    <cellStyle name="표_수량산출서(수정)_02-배수공_반중력_토공_보령깨기집계" xfId="20410"/>
    <cellStyle name="표_수량산출서(수정)_02-배수공_반중력_토공_보령깨기집계_1.7 부대공" xfId="20411"/>
    <cellStyle name="표_수량산출서(수정)_02-배수공_반중력_토공_보령깨기집계_2.7 부대공(금산)" xfId="20412"/>
    <cellStyle name="표_수량산출서(수정)_02-배수공_반중력_토공_보령깨기집계_2.7 부대공(후곤)" xfId="20413"/>
    <cellStyle name="표_수량산출서(수정)_02-배수공_반중력_토공_정부장님토적" xfId="20414"/>
    <cellStyle name="표_수량산출서(수정)_02-배수공_반중력_토공_정부장님토적_1.7 부대공" xfId="20415"/>
    <cellStyle name="표_수량산출서(수정)_02-배수공_반중력_토공_정부장님토적_2.7 부대공(금산)" xfId="20416"/>
    <cellStyle name="표_수량산출서(수정)_02-배수공_반중력_토공_정부장님토적_2.7 부대공(후곤)" xfId="20417"/>
    <cellStyle name="표_수량산출서(수정)_02-배수공_반중력_토공_토적표" xfId="20418"/>
    <cellStyle name="표_수량산출서(수정)_02-배수공_반중력_토공_토적표_1.7 부대공" xfId="20419"/>
    <cellStyle name="표_수량산출서(수정)_02-배수공_반중력_토공_토적표_2.7 부대공(금산)" xfId="20420"/>
    <cellStyle name="표_수량산출서(수정)_02-배수공_반중력_토공_토적표_2.7 부대공(후곤)" xfId="20421"/>
    <cellStyle name="표_수량산출서(수정)_02-배수공_토공" xfId="20422"/>
    <cellStyle name="표_수량산출서(수정)_02-배수공_토공_1.7 부대공" xfId="20423"/>
    <cellStyle name="표_수량산출서(수정)_02-배수공_토공_2.0토공3" xfId="20424"/>
    <cellStyle name="표_수량산출서(수정)_02-배수공_토공_2.0토공3_1.7 부대공" xfId="20425"/>
    <cellStyle name="표_수량산출서(수정)_02-배수공_토공_2.0토공3_2.7 부대공(금산)" xfId="20426"/>
    <cellStyle name="표_수량산출서(수정)_02-배수공_토공_2.0토공3_2.7 부대공(후곤)" xfId="20427"/>
    <cellStyle name="표_수량산출서(수정)_02-배수공_토공_2.7 부대공(금산)" xfId="20428"/>
    <cellStyle name="표_수량산출서(수정)_02-배수공_토공_2.7 부대공(후곤)" xfId="20429"/>
    <cellStyle name="표_수량산출서(수정)_02-배수공_토공_보령깨기집계" xfId="20430"/>
    <cellStyle name="표_수량산출서(수정)_02-배수공_토공_보령깨기집계_1.7 부대공" xfId="20431"/>
    <cellStyle name="표_수량산출서(수정)_02-배수공_토공_보령깨기집계_2.7 부대공(금산)" xfId="20432"/>
    <cellStyle name="표_수량산출서(수정)_02-배수공_토공_보령깨기집계_2.7 부대공(후곤)" xfId="20433"/>
    <cellStyle name="표_수량산출서(수정)_02-배수공_토공_정부장님토적" xfId="20434"/>
    <cellStyle name="표_수량산출서(수정)_02-배수공_토공_정부장님토적_1.7 부대공" xfId="20435"/>
    <cellStyle name="표_수량산출서(수정)_02-배수공_토공_정부장님토적_2.7 부대공(금산)" xfId="20436"/>
    <cellStyle name="표_수량산출서(수정)_02-배수공_토공_정부장님토적_2.7 부대공(후곤)" xfId="20437"/>
    <cellStyle name="표_수량산출서(수정)_02-배수공_토공_토적표" xfId="20438"/>
    <cellStyle name="표_수량산출서(수정)_02-배수공_토공_토적표_1.7 부대공" xfId="20439"/>
    <cellStyle name="표_수량산출서(수정)_02-배수공_토공_토적표_2.7 부대공(금산)" xfId="20440"/>
    <cellStyle name="표_수량산출서(수정)_02-배수공_토공_토적표_2.7 부대공(후곤)" xfId="20441"/>
    <cellStyle name="표_수량산출서(수정)_04-포장공_02-배수공" xfId="20442"/>
    <cellStyle name="표_수량산출서(수정)_04-포장공_02-배수공_1.7 부대공" xfId="20443"/>
    <cellStyle name="표_수량산출서(수정)_04-포장공_02-배수공_2.01토공" xfId="20444"/>
    <cellStyle name="표_수량산출서(수정)_04-포장공_02-배수공_2.01토공_2.03횡배수관공" xfId="20445"/>
    <cellStyle name="표_수량산출서(수정)_04-포장공_02-배수공_2.01토공_2.05종배수관공" xfId="20446"/>
    <cellStyle name="표_수량산출서(수정)_04-포장공_02-배수공_2.7 부대공(금산)" xfId="20447"/>
    <cellStyle name="표_수량산출서(수정)_04-포장공_02-배수공_2.7 부대공(후곤)" xfId="20448"/>
    <cellStyle name="표_수량산출서(수정)_04-포장공_02-배수공_4부대공" xfId="20449"/>
    <cellStyle name="표_수량산출서(수정)_04-포장공_02-배수공_토공" xfId="20450"/>
    <cellStyle name="표_수량산출서(수정)_04-포장공_02-배수공_토공_1.7 부대공" xfId="20451"/>
    <cellStyle name="표_수량산출서(수정)_04-포장공_02-배수공_토공_2.0토공3" xfId="20452"/>
    <cellStyle name="표_수량산출서(수정)_04-포장공_02-배수공_토공_2.0토공3_1.7 부대공" xfId="20453"/>
    <cellStyle name="표_수량산출서(수정)_04-포장공_02-배수공_토공_2.0토공3_2.7 부대공(금산)" xfId="20454"/>
    <cellStyle name="표_수량산출서(수정)_04-포장공_02-배수공_토공_2.0토공3_2.7 부대공(후곤)" xfId="20455"/>
    <cellStyle name="표_수량산출서(수정)_04-포장공_02-배수공_토공_2.7 부대공(금산)" xfId="20456"/>
    <cellStyle name="표_수량산출서(수정)_04-포장공_02-배수공_토공_2.7 부대공(후곤)" xfId="20457"/>
    <cellStyle name="표_수량산출서(수정)_04-포장공_02-배수공_토공_보령깨기집계" xfId="20458"/>
    <cellStyle name="표_수량산출서(수정)_04-포장공_02-배수공_토공_보령깨기집계_1.7 부대공" xfId="20459"/>
    <cellStyle name="표_수량산출서(수정)_04-포장공_02-배수공_토공_보령깨기집계_2.7 부대공(금산)" xfId="20460"/>
    <cellStyle name="표_수량산출서(수정)_04-포장공_02-배수공_토공_보령깨기집계_2.7 부대공(후곤)" xfId="20461"/>
    <cellStyle name="표_수량산출서(수정)_04-포장공_02-배수공_토공_정부장님토적" xfId="20462"/>
    <cellStyle name="표_수량산출서(수정)_04-포장공_02-배수공_토공_정부장님토적_1.7 부대공" xfId="20463"/>
    <cellStyle name="표_수량산출서(수정)_04-포장공_02-배수공_토공_정부장님토적_2.7 부대공(금산)" xfId="20464"/>
    <cellStyle name="표_수량산출서(수정)_04-포장공_02-배수공_토공_정부장님토적_2.7 부대공(후곤)" xfId="20465"/>
    <cellStyle name="표_수량산출서(수정)_04-포장공_02-배수공_토공_토적표" xfId="20466"/>
    <cellStyle name="표_수량산출서(수정)_04-포장공_02-배수공_토공_토적표_1.7 부대공" xfId="20467"/>
    <cellStyle name="표_수량산출서(수정)_04-포장공_02-배수공_토공_토적표_2.7 부대공(금산)" xfId="20468"/>
    <cellStyle name="표_수량산출서(수정)_04-포장공_02-배수공_토공_토적표_2.7 부대공(후곤)" xfId="20469"/>
    <cellStyle name="표_수량산출서(수정)_06-부대공_02-배수공" xfId="20470"/>
    <cellStyle name="표_수량산출서(수정)_06-부대공_02-배수공_1.7 부대공" xfId="20471"/>
    <cellStyle name="표_수량산출서(수정)_06-부대공_02-배수공_2.01토공" xfId="20472"/>
    <cellStyle name="표_수량산출서(수정)_06-부대공_02-배수공_2.01토공_2.03횡배수관공" xfId="20473"/>
    <cellStyle name="표_수량산출서(수정)_06-부대공_02-배수공_2.01토공_2.05종배수관공" xfId="20474"/>
    <cellStyle name="표_수량산출서(수정)_06-부대공_02-배수공_2.7 부대공(금산)" xfId="20475"/>
    <cellStyle name="표_수량산출서(수정)_06-부대공_02-배수공_2.7 부대공(후곤)" xfId="20476"/>
    <cellStyle name="표_수량산출서(수정)_06-부대공_02-배수공_4부대공" xfId="20477"/>
    <cellStyle name="표_수량산출서(수정)_06-부대공_02-배수공_토공" xfId="20478"/>
    <cellStyle name="표_수량산출서(수정)_06-부대공_02-배수공_토공_1.7 부대공" xfId="20479"/>
    <cellStyle name="표_수량산출서(수정)_06-부대공_02-배수공_토공_2.0토공3" xfId="20480"/>
    <cellStyle name="표_수량산출서(수정)_06-부대공_02-배수공_토공_2.0토공3_1.7 부대공" xfId="20481"/>
    <cellStyle name="표_수량산출서(수정)_06-부대공_02-배수공_토공_2.0토공3_2.7 부대공(금산)" xfId="20482"/>
    <cellStyle name="표_수량산출서(수정)_06-부대공_02-배수공_토공_2.0토공3_2.7 부대공(후곤)" xfId="20483"/>
    <cellStyle name="표_수량산출서(수정)_06-부대공_02-배수공_토공_2.7 부대공(금산)" xfId="20484"/>
    <cellStyle name="표_수량산출서(수정)_06-부대공_02-배수공_토공_2.7 부대공(후곤)" xfId="20485"/>
    <cellStyle name="표_수량산출서(수정)_06-부대공_02-배수공_토공_보령깨기집계" xfId="20486"/>
    <cellStyle name="표_수량산출서(수정)_06-부대공_02-배수공_토공_보령깨기집계_1.7 부대공" xfId="20487"/>
    <cellStyle name="표_수량산출서(수정)_06-부대공_02-배수공_토공_보령깨기집계_2.7 부대공(금산)" xfId="20488"/>
    <cellStyle name="표_수량산출서(수정)_06-부대공_02-배수공_토공_보령깨기집계_2.7 부대공(후곤)" xfId="20489"/>
    <cellStyle name="표_수량산출서(수정)_06-부대공_02-배수공_토공_정부장님토적" xfId="20490"/>
    <cellStyle name="표_수량산출서(수정)_06-부대공_02-배수공_토공_정부장님토적_1.7 부대공" xfId="20491"/>
    <cellStyle name="표_수량산출서(수정)_06-부대공_02-배수공_토공_정부장님토적_2.7 부대공(금산)" xfId="20492"/>
    <cellStyle name="표_수량산출서(수정)_06-부대공_02-배수공_토공_정부장님토적_2.7 부대공(후곤)" xfId="20493"/>
    <cellStyle name="표_수량산출서(수정)_06-부대공_02-배수공_토공_토적표" xfId="20494"/>
    <cellStyle name="표_수량산출서(수정)_06-부대공_02-배수공_토공_토적표_1.7 부대공" xfId="20495"/>
    <cellStyle name="표_수량산출서(수정)_06-부대공_02-배수공_토공_토적표_2.7 부대공(금산)" xfId="20496"/>
    <cellStyle name="표_수량산출서(수정)_06-부대공_02-배수공_토공_토적표_2.7 부대공(후곤)" xfId="20497"/>
    <cellStyle name="표_수량산출서(수정)_1. 토공" xfId="48304"/>
    <cellStyle name="표_수량산출서(수정)_3. 신광R~숭의R(배수공)" xfId="20498"/>
    <cellStyle name="표_수량산출서(수정)_3. 신광R~숭의R(배수공)_1. 토공" xfId="48305"/>
    <cellStyle name="표_수량산출서(수정)_4부대공" xfId="20499"/>
    <cellStyle name="표_수량산출서(수정)_깨기" xfId="20500"/>
    <cellStyle name="표_수량산출서(수정)_깨기_1. 토공" xfId="48306"/>
    <cellStyle name="표_수량산출서(수정)_깨기_신광R~숭의R(폐기물)" xfId="20501"/>
    <cellStyle name="표_수량산출서(수정)_깨기_신광R~숭의R(폐기물)_1. 토공" xfId="48307"/>
    <cellStyle name="표_수량산출서(수정)_배수공" xfId="20502"/>
    <cellStyle name="표_수량산출서(수정)_배수공_1. 토공" xfId="48308"/>
    <cellStyle name="표_수량산출서(수정)_상수도수량-수량(0110)" xfId="48309"/>
    <cellStyle name="표_수량산출서(수정)_상수도수량-수량(0110)_수량산출서간지" xfId="48310"/>
    <cellStyle name="표_수량산출서(수정)_상수도수량-수량(0110)_수량산출서간지_3. 우수공수량산출서목차및간지" xfId="48311"/>
    <cellStyle name="표_수량산출서(수정)_상수도수량-수량(0110)_수량산출서간지_수량산출서간지" xfId="48312"/>
    <cellStyle name="표_수량산출서(수정)_상수도수량-수량(0110)_수량산출서간지_수량산출서간지_수량산출서간지" xfId="48313"/>
    <cellStyle name="표_수량산출서(수정)_상수도수량-수량(0110)_수량산출서간지_수량산출서간지_수량산출서간지_3. 우수공수량산출서목차및간지" xfId="48314"/>
    <cellStyle name="표_수량산출서(수정)_상수도수량-수량(0110)_수량산출서간지_수량산출서간지_수량산출서간지_수량산출서간지" xfId="48315"/>
    <cellStyle name="표_수량산출서(수정)_상수도수량-수량(0110)_수량산출서간지_수량산출서간지_수량산출서간지_수량산출서간지_수량산출서간지" xfId="48316"/>
    <cellStyle name="표_수량산출서(수정)_상수도수량-수량(0110)_수량산출서간지_수량산출서간지_수량산출서간지_수량산출서간지_수량산출서간지_3. 우수공수량산출서목차및간지" xfId="48317"/>
    <cellStyle name="표_수량산출서(수정)_상수도수량-수량(0110)_수량산출서간지_수량산출서간지_수량산출서간지_수량산출서간지_수량산출서간지_수량산출서간지" xfId="48318"/>
    <cellStyle name="표_수량산출서(수정)_상수도수량-수량(0110)_수량산출서간지_수량산출서간지_수량산출서간지_수량산출서간지_수량산출서간지_수량산출서간지1" xfId="48319"/>
    <cellStyle name="표_수량산출서(수정)_상수도수량-수량(0110)_수량산출서간지_수량산출서간지_수량산출서간지_수량산출서간지1" xfId="48320"/>
    <cellStyle name="표_수량산출서(수정)_상수도수량-수량(0110)_수량산출서간지_수량산출서간지1" xfId="48321"/>
    <cellStyle name="표_수량산출서(수정)_솔빛마을연결도로(최종)" xfId="20503"/>
    <cellStyle name="표_수량산출서(수정)_솔빛마을연결도로(최종)_1. 토공" xfId="48322"/>
    <cellStyle name="표_수량산출서(수정)_수량산출서간지" xfId="48323"/>
    <cellStyle name="표_수량산출서(수정)_수량산출서간지_3. 우수공수량산출서목차및간지" xfId="48324"/>
    <cellStyle name="표_수량산출서(수정)_수량산출서간지_수량산출서간지" xfId="48325"/>
    <cellStyle name="표_수량산출서(수정)_수량산출서간지_수량산출서간지_수량산출서간지" xfId="48326"/>
    <cellStyle name="표_수량산출서(수정)_수량산출서간지_수량산출서간지_수량산출서간지_3. 우수공수량산출서목차및간지" xfId="48327"/>
    <cellStyle name="표_수량산출서(수정)_수량산출서간지_수량산출서간지_수량산출서간지_수량산출서간지" xfId="48328"/>
    <cellStyle name="표_수량산출서(수정)_수량산출서간지_수량산출서간지_수량산출서간지_수량산출서간지_수량산출서간지" xfId="48329"/>
    <cellStyle name="표_수량산출서(수정)_수량산출서간지_수량산출서간지_수량산출서간지_수량산출서간지_수량산출서간지_3. 우수공수량산출서목차및간지" xfId="48330"/>
    <cellStyle name="표_수량산출서(수정)_수량산출서간지_수량산출서간지_수량산출서간지_수량산출서간지_수량산출서간지_수량산출서간지" xfId="48331"/>
    <cellStyle name="표_수량산출서(수정)_수량산출서간지_수량산출서간지_수량산출서간지_수량산출서간지_수량산출서간지_수량산출서간지1" xfId="48332"/>
    <cellStyle name="표_수량산출서(수정)_수량산출서간지_수량산출서간지_수량산출서간지_수량산출서간지1" xfId="48333"/>
    <cellStyle name="표_수량산출서(수정)_수량산출서간지_수량산출서간지1" xfId="48334"/>
    <cellStyle name="표_수량산출서(수정)_포장공" xfId="20504"/>
    <cellStyle name="표_수량산출서(수정)_포장공_006_부대공(1BL)2" xfId="20505"/>
    <cellStyle name="표_수량산출서(수정)_포장공_0111작업" xfId="48335"/>
    <cellStyle name="표_수량산출서(수정)_포장공_0111작업_수량산출서간지" xfId="48336"/>
    <cellStyle name="표_수량산출서(수정)_포장공_0111작업_수량산출서간지_3. 우수공수량산출서목차및간지" xfId="48337"/>
    <cellStyle name="표_수량산출서(수정)_포장공_0111작업_수량산출서간지_수량산출서간지" xfId="48338"/>
    <cellStyle name="표_수량산출서(수정)_포장공_0111작업_수량산출서간지_수량산출서간지_수량산출서간지" xfId="48339"/>
    <cellStyle name="표_수량산출서(수정)_포장공_0111작업_수량산출서간지_수량산출서간지_수량산출서간지_3. 우수공수량산출서목차및간지" xfId="48340"/>
    <cellStyle name="표_수량산출서(수정)_포장공_0111작업_수량산출서간지_수량산출서간지_수량산출서간지_수량산출서간지" xfId="48341"/>
    <cellStyle name="표_수량산출서(수정)_포장공_0111작업_수량산출서간지_수량산출서간지_수량산출서간지_수량산출서간지_수량산출서간지" xfId="48342"/>
    <cellStyle name="표_수량산출서(수정)_포장공_0111작업_수량산출서간지_수량산출서간지_수량산출서간지_수량산출서간지_수량산출서간지_3. 우수공수량산출서목차및간지" xfId="48343"/>
    <cellStyle name="표_수량산출서(수정)_포장공_0111작업_수량산출서간지_수량산출서간지_수량산출서간지_수량산출서간지_수량산출서간지_수량산출서간지" xfId="48344"/>
    <cellStyle name="표_수량산출서(수정)_포장공_0111작업_수량산출서간지_수량산출서간지_수량산출서간지_수량산출서간지_수량산출서간지_수량산출서간지1" xfId="48345"/>
    <cellStyle name="표_수량산출서(수정)_포장공_0111작업_수량산출서간지_수량산출서간지_수량산출서간지_수량산출서간지1" xfId="48346"/>
    <cellStyle name="표_수량산출서(수정)_포장공_0111작업_수량산출서간지_수량산출서간지1" xfId="48347"/>
    <cellStyle name="표_수량산출서(수정)_포장공_3.포장공" xfId="20506"/>
    <cellStyle name="표_수량산출서(수정)_포장공_3.포장공_006_부대공(1BL)2" xfId="20507"/>
    <cellStyle name="표_수량산출서(수정)_포장공_4.포장공" xfId="20508"/>
    <cellStyle name="표_수량산출서(수정)_포장공_4.포장공_006_부대공(1BL)2" xfId="20509"/>
    <cellStyle name="표_수량산출서(수정)_포장공_사본 - 3.포장공" xfId="20510"/>
    <cellStyle name="표_수량산출서(수정)_포장공_사본 - 3.포장공_006_부대공(1BL)2" xfId="20511"/>
    <cellStyle name="표_수량산출서(수정)_포장공_상수도수량-수량(0110)" xfId="48348"/>
    <cellStyle name="표_수량산출서(수정)_포장공_상수도수량-수량(0110)_수량산출서간지" xfId="48349"/>
    <cellStyle name="표_수량산출서(수정)_포장공_상수도수량-수량(0110)_수량산출서간지_3. 우수공수량산출서목차및간지" xfId="48350"/>
    <cellStyle name="표_수량산출서(수정)_포장공_상수도수량-수량(0110)_수량산출서간지_수량산출서간지" xfId="48351"/>
    <cellStyle name="표_수량산출서(수정)_포장공_상수도수량-수량(0110)_수량산출서간지_수량산출서간지_수량산출서간지" xfId="48352"/>
    <cellStyle name="표_수량산출서(수정)_포장공_상수도수량-수량(0110)_수량산출서간지_수량산출서간지_수량산출서간지_3. 우수공수량산출서목차및간지" xfId="48353"/>
    <cellStyle name="표_수량산출서(수정)_포장공_상수도수량-수량(0110)_수량산출서간지_수량산출서간지_수량산출서간지_수량산출서간지" xfId="48354"/>
    <cellStyle name="표_수량산출서(수정)_포장공_상수도수량-수량(0110)_수량산출서간지_수량산출서간지_수량산출서간지_수량산출서간지_수량산출서간지" xfId="48355"/>
    <cellStyle name="표_수량산출서(수정)_포장공_상수도수량-수량(0110)_수량산출서간지_수량산출서간지_수량산출서간지_수량산출서간지_수량산출서간지_3. 우수공수량산출서목차및간지" xfId="48356"/>
    <cellStyle name="표_수량산출서(수정)_포장공_상수도수량-수량(0110)_수량산출서간지_수량산출서간지_수량산출서간지_수량산출서간지_수량산출서간지_수량산출서간지" xfId="48357"/>
    <cellStyle name="표_수량산출서(수정)_포장공_상수도수량-수량(0110)_수량산출서간지_수량산출서간지_수량산출서간지_수량산출서간지_수량산출서간지_수량산출서간지1" xfId="48358"/>
    <cellStyle name="표_수량산출서(수정)_포장공_상수도수량-수량(0110)_수량산출서간지_수량산출서간지_수량산출서간지_수량산출서간지1" xfId="48359"/>
    <cellStyle name="표_수량산출서(수정)_포장공_상수도수량-수량(0110)_수량산출서간지_수량산출서간지1" xfId="48360"/>
    <cellStyle name="표_수량산출서(수정)_포장공_수량산출서간지" xfId="48361"/>
    <cellStyle name="표_수량산출서(수정)_포장공_수량산출서간지_3. 우수공수량산출서목차및간지" xfId="48362"/>
    <cellStyle name="표_수량산출서(수정)_포장공_수량산출서간지_수량산출서간지" xfId="48363"/>
    <cellStyle name="표_수량산출서(수정)_포장공_수량산출서간지_수량산출서간지_수량산출서간지" xfId="48364"/>
    <cellStyle name="표_수량산출서(수정)_포장공_수량산출서간지_수량산출서간지_수량산출서간지_3. 우수공수량산출서목차및간지" xfId="48365"/>
    <cellStyle name="표_수량산출서(수정)_포장공_수량산출서간지_수량산출서간지_수량산출서간지_수량산출서간지" xfId="48366"/>
    <cellStyle name="표_수량산출서(수정)_포장공_수량산출서간지_수량산출서간지_수량산출서간지_수량산출서간지_수량산출서간지" xfId="48367"/>
    <cellStyle name="표_수량산출서(수정)_포장공_수량산출서간지_수량산출서간지_수량산출서간지_수량산출서간지_수량산출서간지_3. 우수공수량산출서목차및간지" xfId="48368"/>
    <cellStyle name="표_수량산출서(수정)_포장공_수량산출서간지_수량산출서간지_수량산출서간지_수량산출서간지_수량산출서간지_수량산출서간지" xfId="48369"/>
    <cellStyle name="표_수량산출서(수정)_포장공_수량산출서간지_수량산출서간지_수량산출서간지_수량산출서간지_수량산출서간지_수량산출서간지1" xfId="48370"/>
    <cellStyle name="표_수량산출서(수정)_포장공_수량산출서간지_수량산출서간지_수량산출서간지_수량산출서간지1" xfId="48371"/>
    <cellStyle name="표_수량산출서(수정)_포장공_수량산출서간지_수량산출서간지1" xfId="48372"/>
    <cellStyle name="표_수량산출서(수정)_포장공_포장공" xfId="20512"/>
    <cellStyle name="표_수량산출서(수정)_포장공_포장공_006_부대공(1BL)2" xfId="20513"/>
    <cellStyle name="표_수량산출서(수정)_포장공_포장공2-수정" xfId="48373"/>
    <cellStyle name="표_수량산출서(수정)_포장공_포장공2-수정_06.포장공2 (0112)" xfId="48374"/>
    <cellStyle name="표_수량산출서(수정)_포장공_포장공2-수정_06.포장공2 (0112)_수량산출서간지" xfId="48375"/>
    <cellStyle name="표_수량산출서(수정)_포장공_포장공2-수정_06.포장공2 (0112)_수량산출서간지_3. 우수공수량산출서목차및간지" xfId="48376"/>
    <cellStyle name="표_수량산출서(수정)_포장공_포장공2-수정_06.포장공2 (0112)_수량산출서간지_수량산출서간지" xfId="48377"/>
    <cellStyle name="표_수량산출서(수정)_포장공_포장공2-수정_06.포장공2 (0112)_수량산출서간지_수량산출서간지_수량산출서간지" xfId="48378"/>
    <cellStyle name="표_수량산출서(수정)_포장공_포장공2-수정_06.포장공2 (0112)_수량산출서간지_수량산출서간지_수량산출서간지_3. 우수공수량산출서목차및간지" xfId="48379"/>
    <cellStyle name="표_수량산출서(수정)_포장공_포장공2-수정_06.포장공2 (0112)_수량산출서간지_수량산출서간지_수량산출서간지_수량산출서간지" xfId="48380"/>
    <cellStyle name="표_수량산출서(수정)_포장공_포장공2-수정_06.포장공2 (0112)_수량산출서간지_수량산출서간지_수량산출서간지_수량산출서간지_수량산출서간지" xfId="48381"/>
    <cellStyle name="표_수량산출서(수정)_포장공_포장공2-수정_06.포장공2 (0112)_수량산출서간지_수량산출서간지_수량산출서간지_수량산출서간지_수량산출서간지_3. 우수공수량산출서목차및간지" xfId="48382"/>
    <cellStyle name="표_수량산출서(수정)_포장공_포장공2-수정_06.포장공2 (0112)_수량산출서간지_수량산출서간지_수량산출서간지_수량산출서간지_수량산출서간지_수량산출서간지" xfId="48383"/>
    <cellStyle name="표_수량산출서(수정)_포장공_포장공2-수정_06.포장공2 (0112)_수량산출서간지_수량산출서간지_수량산출서간지_수량산출서간지_수량산출서간지_수량산출서간지1" xfId="48384"/>
    <cellStyle name="표_수량산출서(수정)_포장공_포장공2-수정_06.포장공2 (0112)_수량산출서간지_수량산출서간지_수량산출서간지_수량산출서간지1" xfId="48385"/>
    <cellStyle name="표_수량산출서(수정)_포장공_포장공2-수정_06.포장공2 (0112)_수량산출서간지_수량산출서간지1" xfId="48386"/>
    <cellStyle name="표_수량산출서(수정)_포장공_포장공2-수정_수량산출서간지" xfId="48387"/>
    <cellStyle name="표_수량산출서(수정)_포장공_포장공2-수정_수량산출서간지_3. 우수공수량산출서목차및간지" xfId="48388"/>
    <cellStyle name="표_수량산출서(수정)_포장공_포장공2-수정_수량산출서간지_수량산출서간지" xfId="48389"/>
    <cellStyle name="표_수량산출서(수정)_포장공_포장공2-수정_수량산출서간지_수량산출서간지_수량산출서간지" xfId="48390"/>
    <cellStyle name="표_수량산출서(수정)_포장공_포장공2-수정_수량산출서간지_수량산출서간지_수량산출서간지_3. 우수공수량산출서목차및간지" xfId="48391"/>
    <cellStyle name="표_수량산출서(수정)_포장공_포장공2-수정_수량산출서간지_수량산출서간지_수량산출서간지_수량산출서간지" xfId="48392"/>
    <cellStyle name="표_수량산출서(수정)_포장공_포장공2-수정_수량산출서간지_수량산출서간지_수량산출서간지_수량산출서간지_수량산출서간지" xfId="48393"/>
    <cellStyle name="표_수량산출서(수정)_포장공_포장공2-수정_수량산출서간지_수량산출서간지_수량산출서간지_수량산출서간지_수량산출서간지_3. 우수공수량산출서목차및간지" xfId="48394"/>
    <cellStyle name="표_수량산출서(수정)_포장공_포장공2-수정_수량산출서간지_수량산출서간지_수량산출서간지_수량산출서간지_수량산출서간지_수량산출서간지" xfId="48395"/>
    <cellStyle name="표_수량산출서(수정)_포장공_포장공2-수정_수량산출서간지_수량산출서간지_수량산출서간지_수량산출서간지_수량산출서간지_수량산출서간지1" xfId="48396"/>
    <cellStyle name="표_수량산출서(수정)_포장공_포장공2-수정_수량산출서간지_수량산출서간지_수량산출서간지_수량산출서간지1" xfId="48397"/>
    <cellStyle name="표_수량산출서(수정)_포장공_포장공2-수정_수량산출서간지_수량산출서간지1" xfId="48398"/>
    <cellStyle name="표_수량산출서(수정)_포장공2" xfId="48399"/>
    <cellStyle name="표_수량산출서(수정)_포장공2_0111작업" xfId="48400"/>
    <cellStyle name="표_수량산출서(수정)_포장공2_0111작업_수량산출서간지" xfId="48401"/>
    <cellStyle name="표_수량산출서(수정)_포장공2_0111작업_수량산출서간지_3. 우수공수량산출서목차및간지" xfId="48402"/>
    <cellStyle name="표_수량산출서(수정)_포장공2_0111작업_수량산출서간지_수량산출서간지" xfId="48403"/>
    <cellStyle name="표_수량산출서(수정)_포장공2_0111작업_수량산출서간지_수량산출서간지_수량산출서간지" xfId="48404"/>
    <cellStyle name="표_수량산출서(수정)_포장공2_0111작업_수량산출서간지_수량산출서간지_수량산출서간지_3. 우수공수량산출서목차및간지" xfId="48405"/>
    <cellStyle name="표_수량산출서(수정)_포장공2_0111작업_수량산출서간지_수량산출서간지_수량산출서간지_수량산출서간지" xfId="48406"/>
    <cellStyle name="표_수량산출서(수정)_포장공2_0111작업_수량산출서간지_수량산출서간지_수량산출서간지_수량산출서간지_수량산출서간지" xfId="48407"/>
    <cellStyle name="표_수량산출서(수정)_포장공2_0111작업_수량산출서간지_수량산출서간지_수량산출서간지_수량산출서간지_수량산출서간지_3. 우수공수량산출서목차및간지" xfId="48408"/>
    <cellStyle name="표_수량산출서(수정)_포장공2_0111작업_수량산출서간지_수량산출서간지_수량산출서간지_수량산출서간지_수량산출서간지_수량산출서간지" xfId="48409"/>
    <cellStyle name="표_수량산출서(수정)_포장공2_0111작업_수량산출서간지_수량산출서간지_수량산출서간지_수량산출서간지_수량산출서간지_수량산출서간지1" xfId="48410"/>
    <cellStyle name="표_수량산출서(수정)_포장공2_0111작업_수량산출서간지_수량산출서간지_수량산출서간지_수량산출서간지1" xfId="48411"/>
    <cellStyle name="표_수량산출서(수정)_포장공2_0111작업_수량산출서간지_수량산출서간지1" xfId="48412"/>
    <cellStyle name="표_수량산출서(수정)_포장공2_상수도수량-수량(0110)" xfId="48413"/>
    <cellStyle name="표_수량산출서(수정)_포장공2_상수도수량-수량(0110)_수량산출서간지" xfId="48414"/>
    <cellStyle name="표_수량산출서(수정)_포장공2_상수도수량-수량(0110)_수량산출서간지_3. 우수공수량산출서목차및간지" xfId="48415"/>
    <cellStyle name="표_수량산출서(수정)_포장공2_상수도수량-수량(0110)_수량산출서간지_수량산출서간지" xfId="48416"/>
    <cellStyle name="표_수량산출서(수정)_포장공2_상수도수량-수량(0110)_수량산출서간지_수량산출서간지_수량산출서간지" xfId="48417"/>
    <cellStyle name="표_수량산출서(수정)_포장공2_상수도수량-수량(0110)_수량산출서간지_수량산출서간지_수량산출서간지_3. 우수공수량산출서목차및간지" xfId="48418"/>
    <cellStyle name="표_수량산출서(수정)_포장공2_상수도수량-수량(0110)_수량산출서간지_수량산출서간지_수량산출서간지_수량산출서간지" xfId="48419"/>
    <cellStyle name="표_수량산출서(수정)_포장공2_상수도수량-수량(0110)_수량산출서간지_수량산출서간지_수량산출서간지_수량산출서간지_수량산출서간지" xfId="48420"/>
    <cellStyle name="표_수량산출서(수정)_포장공2_상수도수량-수량(0110)_수량산출서간지_수량산출서간지_수량산출서간지_수량산출서간지_수량산출서간지_3. 우수공수량산출서목차및간지" xfId="48421"/>
    <cellStyle name="표_수량산출서(수정)_포장공2_상수도수량-수량(0110)_수량산출서간지_수량산출서간지_수량산출서간지_수량산출서간지_수량산출서간지_수량산출서간지" xfId="48422"/>
    <cellStyle name="표_수량산출서(수정)_포장공2_상수도수량-수량(0110)_수량산출서간지_수량산출서간지_수량산출서간지_수량산출서간지_수량산출서간지_수량산출서간지1" xfId="48423"/>
    <cellStyle name="표_수량산출서(수정)_포장공2_상수도수량-수량(0110)_수량산출서간지_수량산출서간지_수량산출서간지_수량산출서간지1" xfId="48424"/>
    <cellStyle name="표_수량산출서(수정)_포장공2_상수도수량-수량(0110)_수량산출서간지_수량산출서간지1" xfId="48425"/>
    <cellStyle name="표_수량산출서(수정)_포장공2_수량산출서간지" xfId="48426"/>
    <cellStyle name="표_수량산출서(수정)_포장공2_수량산출서간지_3. 우수공수량산출서목차및간지" xfId="48427"/>
    <cellStyle name="표_수량산출서(수정)_포장공2_수량산출서간지_수량산출서간지" xfId="48428"/>
    <cellStyle name="표_수량산출서(수정)_포장공2_수량산출서간지_수량산출서간지_수량산출서간지" xfId="48429"/>
    <cellStyle name="표_수량산출서(수정)_포장공2_수량산출서간지_수량산출서간지_수량산출서간지_3. 우수공수량산출서목차및간지" xfId="48430"/>
    <cellStyle name="표_수량산출서(수정)_포장공2_수량산출서간지_수량산출서간지_수량산출서간지_수량산출서간지" xfId="48431"/>
    <cellStyle name="표_수량산출서(수정)_포장공2_수량산출서간지_수량산출서간지_수량산출서간지_수량산출서간지_수량산출서간지" xfId="48432"/>
    <cellStyle name="표_수량산출서(수정)_포장공2_수량산출서간지_수량산출서간지_수량산출서간지_수량산출서간지_수량산출서간지_3. 우수공수량산출서목차및간지" xfId="48433"/>
    <cellStyle name="표_수량산출서(수정)_포장공2_수량산출서간지_수량산출서간지_수량산출서간지_수량산출서간지_수량산출서간지_수량산출서간지" xfId="48434"/>
    <cellStyle name="표_수량산출서(수정)_포장공2_수량산출서간지_수량산출서간지_수량산출서간지_수량산출서간지_수량산출서간지_수량산출서간지1" xfId="48435"/>
    <cellStyle name="표_수량산출서(수정)_포장공2_수량산출서간지_수량산출서간지_수량산출서간지_수량산출서간지1" xfId="48436"/>
    <cellStyle name="표_수량산출서(수정)_포장공2_수량산출서간지_수량산출서간지1" xfId="48437"/>
    <cellStyle name="표_수량산출서(수정)_포장공2_포장공2-수정" xfId="48438"/>
    <cellStyle name="표_수량산출서(수정)_포장공2_포장공2-수정_06.포장공2 (0112)" xfId="48439"/>
    <cellStyle name="표_수량산출서(수정)_포장공2_포장공2-수정_06.포장공2 (0112)_수량산출서간지" xfId="48440"/>
    <cellStyle name="표_수량산출서(수정)_포장공2_포장공2-수정_06.포장공2 (0112)_수량산출서간지_3. 우수공수량산출서목차및간지" xfId="48441"/>
    <cellStyle name="표_수량산출서(수정)_포장공2_포장공2-수정_06.포장공2 (0112)_수량산출서간지_수량산출서간지" xfId="48442"/>
    <cellStyle name="표_수량산출서(수정)_포장공2_포장공2-수정_06.포장공2 (0112)_수량산출서간지_수량산출서간지_수량산출서간지" xfId="48443"/>
    <cellStyle name="표_수량산출서(수정)_포장공2_포장공2-수정_06.포장공2 (0112)_수량산출서간지_수량산출서간지_수량산출서간지_3. 우수공수량산출서목차및간지" xfId="48444"/>
    <cellStyle name="표_수량산출서(수정)_포장공2_포장공2-수정_06.포장공2 (0112)_수량산출서간지_수량산출서간지_수량산출서간지_수량산출서간지" xfId="48445"/>
    <cellStyle name="표_수량산출서(수정)_포장공2_포장공2-수정_06.포장공2 (0112)_수량산출서간지_수량산출서간지_수량산출서간지_수량산출서간지_수량산출서간지" xfId="48446"/>
    <cellStyle name="표_수량산출서(수정)_포장공2_포장공2-수정_06.포장공2 (0112)_수량산출서간지_수량산출서간지_수량산출서간지_수량산출서간지_수량산출서간지_3. 우수공수량산출서목차및간지" xfId="48447"/>
    <cellStyle name="표_수량산출서(수정)_포장공2_포장공2-수정_06.포장공2 (0112)_수량산출서간지_수량산출서간지_수량산출서간지_수량산출서간지_수량산출서간지_수량산출서간지" xfId="48448"/>
    <cellStyle name="표_수량산출서(수정)_포장공2_포장공2-수정_06.포장공2 (0112)_수량산출서간지_수량산출서간지_수량산출서간지_수량산출서간지_수량산출서간지_수량산출서간지1" xfId="48449"/>
    <cellStyle name="표_수량산출서(수정)_포장공2_포장공2-수정_06.포장공2 (0112)_수량산출서간지_수량산출서간지_수량산출서간지_수량산출서간지1" xfId="48450"/>
    <cellStyle name="표_수량산출서(수정)_포장공2_포장공2-수정_06.포장공2 (0112)_수량산출서간지_수량산출서간지1" xfId="48451"/>
    <cellStyle name="표_수량산출서(수정)_포장공2_포장공2-수정_수량산출서간지" xfId="48452"/>
    <cellStyle name="표_수량산출서(수정)_포장공2_포장공2-수정_수량산출서간지_3. 우수공수량산출서목차및간지" xfId="48453"/>
    <cellStyle name="표_수량산출서(수정)_포장공2_포장공2-수정_수량산출서간지_수량산출서간지" xfId="48454"/>
    <cellStyle name="표_수량산출서(수정)_포장공2_포장공2-수정_수량산출서간지_수량산출서간지_수량산출서간지" xfId="48455"/>
    <cellStyle name="표_수량산출서(수정)_포장공2_포장공2-수정_수량산출서간지_수량산출서간지_수량산출서간지_3. 우수공수량산출서목차및간지" xfId="48456"/>
    <cellStyle name="표_수량산출서(수정)_포장공2_포장공2-수정_수량산출서간지_수량산출서간지_수량산출서간지_수량산출서간지" xfId="48457"/>
    <cellStyle name="표_수량산출서(수정)_포장공2_포장공2-수정_수량산출서간지_수량산출서간지_수량산출서간지_수량산출서간지_수량산출서간지" xfId="48458"/>
    <cellStyle name="표_수량산출서(수정)_포장공2_포장공2-수정_수량산출서간지_수량산출서간지_수량산출서간지_수량산출서간지_수량산출서간지_3. 우수공수량산출서목차및간지" xfId="48459"/>
    <cellStyle name="표_수량산출서(수정)_포장공2_포장공2-수정_수량산출서간지_수량산출서간지_수량산출서간지_수량산출서간지_수량산출서간지_수량산출서간지" xfId="48460"/>
    <cellStyle name="표_수량산출서(수정)_포장공2_포장공2-수정_수량산출서간지_수량산출서간지_수량산출서간지_수량산출서간지_수량산출서간지_수량산출서간지1" xfId="48461"/>
    <cellStyle name="표_수량산출서(수정)_포장공2_포장공2-수정_수량산출서간지_수량산출서간지_수량산출서간지_수량산출서간지1" xfId="48462"/>
    <cellStyle name="표_수량산출서(수정)_포장공2_포장공2-수정_수량산출서간지_수량산출서간지1" xfId="48463"/>
    <cellStyle name="표_수량산출서(수정)_포장공2-수정" xfId="48464"/>
    <cellStyle name="표_수량산출서(수정)_포장공2-수정_06.포장공2 (0112)" xfId="48465"/>
    <cellStyle name="표_수량산출서(수정)_포장공2-수정_06.포장공2 (0112)_수량산출서간지" xfId="48466"/>
    <cellStyle name="표_수량산출서(수정)_포장공2-수정_06.포장공2 (0112)_수량산출서간지_3. 우수공수량산출서목차및간지" xfId="48467"/>
    <cellStyle name="표_수량산출서(수정)_포장공2-수정_06.포장공2 (0112)_수량산출서간지_수량산출서간지" xfId="48468"/>
    <cellStyle name="표_수량산출서(수정)_포장공2-수정_06.포장공2 (0112)_수량산출서간지_수량산출서간지_수량산출서간지" xfId="48469"/>
    <cellStyle name="표_수량산출서(수정)_포장공2-수정_06.포장공2 (0112)_수량산출서간지_수량산출서간지_수량산출서간지_3. 우수공수량산출서목차및간지" xfId="48470"/>
    <cellStyle name="표_수량산출서(수정)_포장공2-수정_06.포장공2 (0112)_수량산출서간지_수량산출서간지_수량산출서간지_수량산출서간지" xfId="48471"/>
    <cellStyle name="표_수량산출서(수정)_포장공2-수정_06.포장공2 (0112)_수량산출서간지_수량산출서간지_수량산출서간지_수량산출서간지_수량산출서간지" xfId="48472"/>
    <cellStyle name="표_수량산출서(수정)_포장공2-수정_06.포장공2 (0112)_수량산출서간지_수량산출서간지_수량산출서간지_수량산출서간지_수량산출서간지_3. 우수공수량산출서목차및간지" xfId="48473"/>
    <cellStyle name="표_수량산출서(수정)_포장공2-수정_06.포장공2 (0112)_수량산출서간지_수량산출서간지_수량산출서간지_수량산출서간지_수량산출서간지_수량산출서간지" xfId="48474"/>
    <cellStyle name="표_수량산출서(수정)_포장공2-수정_06.포장공2 (0112)_수량산출서간지_수량산출서간지_수량산출서간지_수량산출서간지_수량산출서간지_수량산출서간지1" xfId="48475"/>
    <cellStyle name="표_수량산출서(수정)_포장공2-수정_06.포장공2 (0112)_수량산출서간지_수량산출서간지_수량산출서간지_수량산출서간지1" xfId="48476"/>
    <cellStyle name="표_수량산출서(수정)_포장공2-수정_06.포장공2 (0112)_수량산출서간지_수량산출서간지1" xfId="48477"/>
    <cellStyle name="표_수량산출서(수정)_포장공2-수정_수량산출서간지" xfId="48478"/>
    <cellStyle name="표_수량산출서(수정)_포장공2-수정_수량산출서간지_3. 우수공수량산출서목차및간지" xfId="48479"/>
    <cellStyle name="표_수량산출서(수정)_포장공2-수정_수량산출서간지_수량산출서간지" xfId="48480"/>
    <cellStyle name="표_수량산출서(수정)_포장공2-수정_수량산출서간지_수량산출서간지_수량산출서간지" xfId="48481"/>
    <cellStyle name="표_수량산출서(수정)_포장공2-수정_수량산출서간지_수량산출서간지_수량산출서간지_3. 우수공수량산출서목차및간지" xfId="48482"/>
    <cellStyle name="표_수량산출서(수정)_포장공2-수정_수량산출서간지_수량산출서간지_수량산출서간지_수량산출서간지" xfId="48483"/>
    <cellStyle name="표_수량산출서(수정)_포장공2-수정_수량산출서간지_수량산출서간지_수량산출서간지_수량산출서간지_수량산출서간지" xfId="48484"/>
    <cellStyle name="표_수량산출서(수정)_포장공2-수정_수량산출서간지_수량산출서간지_수량산출서간지_수량산출서간지_수량산출서간지_3. 우수공수량산출서목차및간지" xfId="48485"/>
    <cellStyle name="표_수량산출서(수정)_포장공2-수정_수량산출서간지_수량산출서간지_수량산출서간지_수량산출서간지_수량산출서간지_수량산출서간지" xfId="48486"/>
    <cellStyle name="표_수량산출서(수정)_포장공2-수정_수량산출서간지_수량산출서간지_수량산출서간지_수량산출서간지_수량산출서간지_수량산출서간지1" xfId="48487"/>
    <cellStyle name="표_수량산출서(수정)_포장공2-수정_수량산출서간지_수량산출서간지_수량산출서간지_수량산출서간지1" xfId="48488"/>
    <cellStyle name="표_수량산출서(수정)_포장공2-수정_수량산출서간지_수량산출서간지1" xfId="48489"/>
    <cellStyle name="표_수량산출서간지" xfId="48490"/>
    <cellStyle name="표_수량산출서간지_3. 우수공수량산출서목차및간지" xfId="48491"/>
    <cellStyle name="표_수량산출서간지_수량산출서간지" xfId="48492"/>
    <cellStyle name="표_수량산출서간지_수량산출서간지_수량산출서간지" xfId="48493"/>
    <cellStyle name="표_수량산출서간지_수량산출서간지_수량산출서간지_3. 우수공수량산출서목차및간지" xfId="48494"/>
    <cellStyle name="표_수량산출서간지_수량산출서간지_수량산출서간지_수량산출서간지" xfId="48495"/>
    <cellStyle name="표_수량산출서간지_수량산출서간지_수량산출서간지_수량산출서간지_수량산출서간지" xfId="48496"/>
    <cellStyle name="표_수량산출서간지_수량산출서간지_수량산출서간지_수량산출서간지_수량산출서간지_3. 우수공수량산출서목차및간지" xfId="48497"/>
    <cellStyle name="표_수량산출서간지_수량산출서간지_수량산출서간지_수량산출서간지_수량산출서간지_수량산출서간지" xfId="48498"/>
    <cellStyle name="표_수량산출서간지_수량산출서간지_수량산출서간지_수량산출서간지_수량산출서간지_수량산출서간지1" xfId="48499"/>
    <cellStyle name="표_수량산출서간지_수량산출서간지_수량산출서간지_수량산출서간지1" xfId="48500"/>
    <cellStyle name="표_수량산출서간지_수량산출서간지1" xfId="48501"/>
    <cellStyle name="표_승학내역서(물량정산)" xfId="20514"/>
    <cellStyle name="표_연결관토공" xfId="20515"/>
    <cellStyle name="표_오수본관수량산출(곡교)" xfId="20516"/>
    <cellStyle name="표_옹벽깨기" xfId="20517"/>
    <cellStyle name="표_우수토공" xfId="48502"/>
    <cellStyle name="표_포장공" xfId="20518"/>
    <cellStyle name="표_포장공_006_부대공(1BL)2" xfId="20519"/>
    <cellStyle name="표_포장공_0111작업" xfId="48503"/>
    <cellStyle name="표_포장공_0111작업_수량산출서간지" xfId="48504"/>
    <cellStyle name="표_포장공_0111작업_수량산출서간지_3. 우수공수량산출서목차및간지" xfId="48505"/>
    <cellStyle name="표_포장공_0111작업_수량산출서간지_수량산출서간지" xfId="48506"/>
    <cellStyle name="표_포장공_0111작업_수량산출서간지_수량산출서간지_수량산출서간지" xfId="48507"/>
    <cellStyle name="표_포장공_0111작업_수량산출서간지_수량산출서간지_수량산출서간지_3. 우수공수량산출서목차및간지" xfId="48508"/>
    <cellStyle name="표_포장공_0111작업_수량산출서간지_수량산출서간지_수량산출서간지_수량산출서간지" xfId="48509"/>
    <cellStyle name="표_포장공_0111작업_수량산출서간지_수량산출서간지_수량산출서간지_수량산출서간지_수량산출서간지" xfId="48510"/>
    <cellStyle name="표_포장공_0111작업_수량산출서간지_수량산출서간지_수량산출서간지_수량산출서간지_수량산출서간지_3. 우수공수량산출서목차및간지" xfId="48511"/>
    <cellStyle name="표_포장공_0111작업_수량산출서간지_수량산출서간지_수량산출서간지_수량산출서간지_수량산출서간지_수량산출서간지" xfId="48512"/>
    <cellStyle name="표_포장공_0111작업_수량산출서간지_수량산출서간지_수량산출서간지_수량산출서간지_수량산출서간지_수량산출서간지1" xfId="48513"/>
    <cellStyle name="표_포장공_0111작업_수량산출서간지_수량산출서간지_수량산출서간지_수량산출서간지1" xfId="48514"/>
    <cellStyle name="표_포장공_0111작업_수량산출서간지_수량산출서간지1" xfId="48515"/>
    <cellStyle name="표_포장공_3.포장공" xfId="20520"/>
    <cellStyle name="표_포장공_3.포장공_006_부대공(1BL)2" xfId="20521"/>
    <cellStyle name="표_포장공_4.포장공" xfId="20522"/>
    <cellStyle name="표_포장공_4.포장공_006_부대공(1BL)2" xfId="20523"/>
    <cellStyle name="표_포장공_사본 - 3.포장공" xfId="20524"/>
    <cellStyle name="표_포장공_사본 - 3.포장공_006_부대공(1BL)2" xfId="20525"/>
    <cellStyle name="표_포장공_상수도수량-수량(0110)" xfId="48516"/>
    <cellStyle name="표_포장공_상수도수량-수량(0110)_수량산출서간지" xfId="48517"/>
    <cellStyle name="표_포장공_상수도수량-수량(0110)_수량산출서간지_3. 우수공수량산출서목차및간지" xfId="48518"/>
    <cellStyle name="표_포장공_상수도수량-수량(0110)_수량산출서간지_수량산출서간지" xfId="48519"/>
    <cellStyle name="표_포장공_상수도수량-수량(0110)_수량산출서간지_수량산출서간지_수량산출서간지" xfId="48520"/>
    <cellStyle name="표_포장공_상수도수량-수량(0110)_수량산출서간지_수량산출서간지_수량산출서간지_3. 우수공수량산출서목차및간지" xfId="48521"/>
    <cellStyle name="표_포장공_상수도수량-수량(0110)_수량산출서간지_수량산출서간지_수량산출서간지_수량산출서간지" xfId="48522"/>
    <cellStyle name="표_포장공_상수도수량-수량(0110)_수량산출서간지_수량산출서간지_수량산출서간지_수량산출서간지_수량산출서간지" xfId="48523"/>
    <cellStyle name="표_포장공_상수도수량-수량(0110)_수량산출서간지_수량산출서간지_수량산출서간지_수량산출서간지_수량산출서간지_3. 우수공수량산출서목차및간지" xfId="48524"/>
    <cellStyle name="표_포장공_상수도수량-수량(0110)_수량산출서간지_수량산출서간지_수량산출서간지_수량산출서간지_수량산출서간지_수량산출서간지" xfId="48525"/>
    <cellStyle name="표_포장공_상수도수량-수량(0110)_수량산출서간지_수량산출서간지_수량산출서간지_수량산출서간지_수량산출서간지_수량산출서간지1" xfId="48526"/>
    <cellStyle name="표_포장공_상수도수량-수량(0110)_수량산출서간지_수량산출서간지_수량산출서간지_수량산출서간지1" xfId="48527"/>
    <cellStyle name="표_포장공_상수도수량-수량(0110)_수량산출서간지_수량산출서간지1" xfId="48528"/>
    <cellStyle name="표_포장공_수량산출서간지" xfId="48529"/>
    <cellStyle name="표_포장공_수량산출서간지_3. 우수공수량산출서목차및간지" xfId="48530"/>
    <cellStyle name="표_포장공_수량산출서간지_수량산출서간지" xfId="48531"/>
    <cellStyle name="표_포장공_수량산출서간지_수량산출서간지_수량산출서간지" xfId="48532"/>
    <cellStyle name="표_포장공_수량산출서간지_수량산출서간지_수량산출서간지_3. 우수공수량산출서목차및간지" xfId="48533"/>
    <cellStyle name="표_포장공_수량산출서간지_수량산출서간지_수량산출서간지_수량산출서간지" xfId="48534"/>
    <cellStyle name="표_포장공_수량산출서간지_수량산출서간지_수량산출서간지_수량산출서간지_수량산출서간지" xfId="48535"/>
    <cellStyle name="표_포장공_수량산출서간지_수량산출서간지_수량산출서간지_수량산출서간지_수량산출서간지_3. 우수공수량산출서목차및간지" xfId="48536"/>
    <cellStyle name="표_포장공_수량산출서간지_수량산출서간지_수량산출서간지_수량산출서간지_수량산출서간지_수량산출서간지" xfId="48537"/>
    <cellStyle name="표_포장공_수량산출서간지_수량산출서간지_수량산출서간지_수량산출서간지_수량산출서간지_수량산출서간지1" xfId="48538"/>
    <cellStyle name="표_포장공_수량산출서간지_수량산출서간지_수량산출서간지_수량산출서간지1" xfId="48539"/>
    <cellStyle name="표_포장공_수량산출서간지_수량산출서간지1" xfId="48540"/>
    <cellStyle name="표_포장공_포장공" xfId="20526"/>
    <cellStyle name="표_포장공_포장공_006_부대공(1BL)2" xfId="20527"/>
    <cellStyle name="표_포장공_포장공2-수정" xfId="48541"/>
    <cellStyle name="표_포장공_포장공2-수정_06.포장공2 (0112)" xfId="48542"/>
    <cellStyle name="표_포장공_포장공2-수정_06.포장공2 (0112)_수량산출서간지" xfId="48543"/>
    <cellStyle name="표_포장공_포장공2-수정_06.포장공2 (0112)_수량산출서간지_3. 우수공수량산출서목차및간지" xfId="48544"/>
    <cellStyle name="표_포장공_포장공2-수정_06.포장공2 (0112)_수량산출서간지_수량산출서간지" xfId="48545"/>
    <cellStyle name="표_포장공_포장공2-수정_06.포장공2 (0112)_수량산출서간지_수량산출서간지_수량산출서간지" xfId="48546"/>
    <cellStyle name="표_포장공_포장공2-수정_06.포장공2 (0112)_수량산출서간지_수량산출서간지_수량산출서간지_3. 우수공수량산출서목차및간지" xfId="48547"/>
    <cellStyle name="표_포장공_포장공2-수정_06.포장공2 (0112)_수량산출서간지_수량산출서간지_수량산출서간지_수량산출서간지" xfId="48548"/>
    <cellStyle name="표_포장공_포장공2-수정_06.포장공2 (0112)_수량산출서간지_수량산출서간지_수량산출서간지_수량산출서간지_수량산출서간지" xfId="48549"/>
    <cellStyle name="표_포장공_포장공2-수정_06.포장공2 (0112)_수량산출서간지_수량산출서간지_수량산출서간지_수량산출서간지_수량산출서간지_3. 우수공수량산출서목차및간지" xfId="48550"/>
    <cellStyle name="표_포장공_포장공2-수정_06.포장공2 (0112)_수량산출서간지_수량산출서간지_수량산출서간지_수량산출서간지_수량산출서간지_수량산출서간지" xfId="48551"/>
    <cellStyle name="표_포장공_포장공2-수정_06.포장공2 (0112)_수량산출서간지_수량산출서간지_수량산출서간지_수량산출서간지_수량산출서간지_수량산출서간지1" xfId="48552"/>
    <cellStyle name="표_포장공_포장공2-수정_06.포장공2 (0112)_수량산출서간지_수량산출서간지_수량산출서간지_수량산출서간지1" xfId="48553"/>
    <cellStyle name="표_포장공_포장공2-수정_06.포장공2 (0112)_수량산출서간지_수량산출서간지1" xfId="48554"/>
    <cellStyle name="표_포장공_포장공2-수정_수량산출서간지" xfId="48555"/>
    <cellStyle name="표_포장공_포장공2-수정_수량산출서간지_3. 우수공수량산출서목차및간지" xfId="48556"/>
    <cellStyle name="표_포장공_포장공2-수정_수량산출서간지_수량산출서간지" xfId="48557"/>
    <cellStyle name="표_포장공_포장공2-수정_수량산출서간지_수량산출서간지_수량산출서간지" xfId="48558"/>
    <cellStyle name="표_포장공_포장공2-수정_수량산출서간지_수량산출서간지_수량산출서간지_3. 우수공수량산출서목차및간지" xfId="48559"/>
    <cellStyle name="표_포장공_포장공2-수정_수량산출서간지_수량산출서간지_수량산출서간지_수량산출서간지" xfId="48560"/>
    <cellStyle name="표_포장공_포장공2-수정_수량산출서간지_수량산출서간지_수량산출서간지_수량산출서간지_수량산출서간지" xfId="48561"/>
    <cellStyle name="표_포장공_포장공2-수정_수량산출서간지_수량산출서간지_수량산출서간지_수량산출서간지_수량산출서간지_3. 우수공수량산출서목차및간지" xfId="48562"/>
    <cellStyle name="표_포장공_포장공2-수정_수량산출서간지_수량산출서간지_수량산출서간지_수량산출서간지_수량산출서간지_수량산출서간지" xfId="48563"/>
    <cellStyle name="표_포장공_포장공2-수정_수량산출서간지_수량산출서간지_수량산출서간지_수량산출서간지_수량산출서간지_수량산출서간지1" xfId="48564"/>
    <cellStyle name="표_포장공_포장공2-수정_수량산출서간지_수량산출서간지_수량산출서간지_수량산출서간지1" xfId="48565"/>
    <cellStyle name="표_포장공_포장공2-수정_수량산출서간지_수량산출서간지1" xfId="48566"/>
    <cellStyle name="표_포장공2" xfId="48567"/>
    <cellStyle name="표_포장공2_0111작업" xfId="48568"/>
    <cellStyle name="표_포장공2_0111작업_수량산출서간지" xfId="48569"/>
    <cellStyle name="표_포장공2_0111작업_수량산출서간지_3. 우수공수량산출서목차및간지" xfId="48570"/>
    <cellStyle name="표_포장공2_0111작업_수량산출서간지_수량산출서간지" xfId="48571"/>
    <cellStyle name="표_포장공2_0111작업_수량산출서간지_수량산출서간지_수량산출서간지" xfId="48572"/>
    <cellStyle name="표_포장공2_0111작업_수량산출서간지_수량산출서간지_수량산출서간지_3. 우수공수량산출서목차및간지" xfId="48573"/>
    <cellStyle name="표_포장공2_0111작업_수량산출서간지_수량산출서간지_수량산출서간지_수량산출서간지" xfId="48574"/>
    <cellStyle name="표_포장공2_0111작업_수량산출서간지_수량산출서간지_수량산출서간지_수량산출서간지_수량산출서간지" xfId="48575"/>
    <cellStyle name="표_포장공2_0111작업_수량산출서간지_수량산출서간지_수량산출서간지_수량산출서간지_수량산출서간지_3. 우수공수량산출서목차및간지" xfId="48576"/>
    <cellStyle name="표_포장공2_0111작업_수량산출서간지_수량산출서간지_수량산출서간지_수량산출서간지_수량산출서간지_수량산출서간지" xfId="48577"/>
    <cellStyle name="표_포장공2_0111작업_수량산출서간지_수량산출서간지_수량산출서간지_수량산출서간지_수량산출서간지_수량산출서간지1" xfId="48578"/>
    <cellStyle name="표_포장공2_0111작업_수량산출서간지_수량산출서간지_수량산출서간지_수량산출서간지1" xfId="48579"/>
    <cellStyle name="표_포장공2_0111작업_수량산출서간지_수량산출서간지1" xfId="48580"/>
    <cellStyle name="표_포장공2_상수도수량-수량(0110)" xfId="48581"/>
    <cellStyle name="표_포장공2_상수도수량-수량(0110)_수량산출서간지" xfId="48582"/>
    <cellStyle name="표_포장공2_상수도수량-수량(0110)_수량산출서간지_3. 우수공수량산출서목차및간지" xfId="48583"/>
    <cellStyle name="표_포장공2_상수도수량-수량(0110)_수량산출서간지_수량산출서간지" xfId="48584"/>
    <cellStyle name="표_포장공2_상수도수량-수량(0110)_수량산출서간지_수량산출서간지_수량산출서간지" xfId="48585"/>
    <cellStyle name="표_포장공2_상수도수량-수량(0110)_수량산출서간지_수량산출서간지_수량산출서간지_3. 우수공수량산출서목차및간지" xfId="48586"/>
    <cellStyle name="표_포장공2_상수도수량-수량(0110)_수량산출서간지_수량산출서간지_수량산출서간지_수량산출서간지" xfId="48587"/>
    <cellStyle name="표_포장공2_상수도수량-수량(0110)_수량산출서간지_수량산출서간지_수량산출서간지_수량산출서간지_수량산출서간지" xfId="48588"/>
    <cellStyle name="표_포장공2_상수도수량-수량(0110)_수량산출서간지_수량산출서간지_수량산출서간지_수량산출서간지_수량산출서간지_3. 우수공수량산출서목차및간지" xfId="48589"/>
    <cellStyle name="표_포장공2_상수도수량-수량(0110)_수량산출서간지_수량산출서간지_수량산출서간지_수량산출서간지_수량산출서간지_수량산출서간지" xfId="48590"/>
    <cellStyle name="표_포장공2_상수도수량-수량(0110)_수량산출서간지_수량산출서간지_수량산출서간지_수량산출서간지_수량산출서간지_수량산출서간지1" xfId="48591"/>
    <cellStyle name="표_포장공2_상수도수량-수량(0110)_수량산출서간지_수량산출서간지_수량산출서간지_수량산출서간지1" xfId="48592"/>
    <cellStyle name="표_포장공2_상수도수량-수량(0110)_수량산출서간지_수량산출서간지1" xfId="48593"/>
    <cellStyle name="표_포장공2_수량산출서간지" xfId="48594"/>
    <cellStyle name="표_포장공2_수량산출서간지_3. 우수공수량산출서목차및간지" xfId="48595"/>
    <cellStyle name="표_포장공2_수량산출서간지_수량산출서간지" xfId="48596"/>
    <cellStyle name="표_포장공2_수량산출서간지_수량산출서간지_수량산출서간지" xfId="48597"/>
    <cellStyle name="표_포장공2_수량산출서간지_수량산출서간지_수량산출서간지_3. 우수공수량산출서목차및간지" xfId="48598"/>
    <cellStyle name="표_포장공2_수량산출서간지_수량산출서간지_수량산출서간지_수량산출서간지" xfId="48599"/>
    <cellStyle name="표_포장공2_수량산출서간지_수량산출서간지_수량산출서간지_수량산출서간지_수량산출서간지" xfId="48600"/>
    <cellStyle name="표_포장공2_수량산출서간지_수량산출서간지_수량산출서간지_수량산출서간지_수량산출서간지_3. 우수공수량산출서목차및간지" xfId="48601"/>
    <cellStyle name="표_포장공2_수량산출서간지_수량산출서간지_수량산출서간지_수량산출서간지_수량산출서간지_수량산출서간지" xfId="48602"/>
    <cellStyle name="표_포장공2_수량산출서간지_수량산출서간지_수량산출서간지_수량산출서간지_수량산출서간지_수량산출서간지1" xfId="48603"/>
    <cellStyle name="표_포장공2_수량산출서간지_수량산출서간지_수량산출서간지_수량산출서간지1" xfId="48604"/>
    <cellStyle name="표_포장공2_수량산출서간지_수량산출서간지1" xfId="48605"/>
    <cellStyle name="표_포장공2_포장공2-수정" xfId="48606"/>
    <cellStyle name="표_포장공2_포장공2-수정_06.포장공2 (0112)" xfId="48607"/>
    <cellStyle name="표_포장공2_포장공2-수정_06.포장공2 (0112)_수량산출서간지" xfId="48608"/>
    <cellStyle name="표_포장공2_포장공2-수정_06.포장공2 (0112)_수량산출서간지_3. 우수공수량산출서목차및간지" xfId="48609"/>
    <cellStyle name="표_포장공2_포장공2-수정_06.포장공2 (0112)_수량산출서간지_수량산출서간지" xfId="48610"/>
    <cellStyle name="표_포장공2_포장공2-수정_06.포장공2 (0112)_수량산출서간지_수량산출서간지_수량산출서간지" xfId="48611"/>
    <cellStyle name="표_포장공2_포장공2-수정_06.포장공2 (0112)_수량산출서간지_수량산출서간지_수량산출서간지_3. 우수공수량산출서목차및간지" xfId="48612"/>
    <cellStyle name="표_포장공2_포장공2-수정_06.포장공2 (0112)_수량산출서간지_수량산출서간지_수량산출서간지_수량산출서간지" xfId="48613"/>
    <cellStyle name="표_포장공2_포장공2-수정_06.포장공2 (0112)_수량산출서간지_수량산출서간지_수량산출서간지_수량산출서간지_수량산출서간지" xfId="48614"/>
    <cellStyle name="표_포장공2_포장공2-수정_06.포장공2 (0112)_수량산출서간지_수량산출서간지_수량산출서간지_수량산출서간지_수량산출서간지_3. 우수공수량산출서목차및간지" xfId="48615"/>
    <cellStyle name="표_포장공2_포장공2-수정_06.포장공2 (0112)_수량산출서간지_수량산출서간지_수량산출서간지_수량산출서간지_수량산출서간지_수량산출서간지" xfId="48616"/>
    <cellStyle name="표_포장공2_포장공2-수정_06.포장공2 (0112)_수량산출서간지_수량산출서간지_수량산출서간지_수량산출서간지_수량산출서간지_수량산출서간지1" xfId="48617"/>
    <cellStyle name="표_포장공2_포장공2-수정_06.포장공2 (0112)_수량산출서간지_수량산출서간지_수량산출서간지_수량산출서간지1" xfId="48618"/>
    <cellStyle name="표_포장공2_포장공2-수정_06.포장공2 (0112)_수량산출서간지_수량산출서간지1" xfId="48619"/>
    <cellStyle name="표_포장공2_포장공2-수정_수량산출서간지" xfId="48620"/>
    <cellStyle name="표_포장공2_포장공2-수정_수량산출서간지_3. 우수공수량산출서목차및간지" xfId="48621"/>
    <cellStyle name="표_포장공2_포장공2-수정_수량산출서간지_수량산출서간지" xfId="48622"/>
    <cellStyle name="표_포장공2_포장공2-수정_수량산출서간지_수량산출서간지_수량산출서간지" xfId="48623"/>
    <cellStyle name="표_포장공2_포장공2-수정_수량산출서간지_수량산출서간지_수량산출서간지_3. 우수공수량산출서목차및간지" xfId="48624"/>
    <cellStyle name="표_포장공2_포장공2-수정_수량산출서간지_수량산출서간지_수량산출서간지_수량산출서간지" xfId="48625"/>
    <cellStyle name="표_포장공2_포장공2-수정_수량산출서간지_수량산출서간지_수량산출서간지_수량산출서간지_수량산출서간지" xfId="48626"/>
    <cellStyle name="표_포장공2_포장공2-수정_수량산출서간지_수량산출서간지_수량산출서간지_수량산출서간지_수량산출서간지_3. 우수공수량산출서목차및간지" xfId="48627"/>
    <cellStyle name="표_포장공2_포장공2-수정_수량산출서간지_수량산출서간지_수량산출서간지_수량산출서간지_수량산출서간지_수량산출서간지" xfId="48628"/>
    <cellStyle name="표_포장공2_포장공2-수정_수량산출서간지_수량산출서간지_수량산출서간지_수량산출서간지_수량산출서간지_수량산출서간지1" xfId="48629"/>
    <cellStyle name="표_포장공2_포장공2-수정_수량산출서간지_수량산출서간지_수량산출서간지_수량산출서간지1" xfId="48630"/>
    <cellStyle name="표_포장공2_포장공2-수정_수량산출서간지_수량산출서간지1" xfId="48631"/>
    <cellStyle name="표_포장공2-수정" xfId="48632"/>
    <cellStyle name="표_포장공2-수정_06.포장공2 (0112)" xfId="48633"/>
    <cellStyle name="표_포장공2-수정_06.포장공2 (0112)_수량산출서간지" xfId="48634"/>
    <cellStyle name="표_포장공2-수정_06.포장공2 (0112)_수량산출서간지_3. 우수공수량산출서목차및간지" xfId="48635"/>
    <cellStyle name="표_포장공2-수정_06.포장공2 (0112)_수량산출서간지_수량산출서간지" xfId="48636"/>
    <cellStyle name="표_포장공2-수정_06.포장공2 (0112)_수량산출서간지_수량산출서간지_수량산출서간지" xfId="48637"/>
    <cellStyle name="표_포장공2-수정_06.포장공2 (0112)_수량산출서간지_수량산출서간지_수량산출서간지_3. 우수공수량산출서목차및간지" xfId="48638"/>
    <cellStyle name="표_포장공2-수정_06.포장공2 (0112)_수량산출서간지_수량산출서간지_수량산출서간지_수량산출서간지" xfId="48639"/>
    <cellStyle name="표_포장공2-수정_06.포장공2 (0112)_수량산출서간지_수량산출서간지_수량산출서간지_수량산출서간지_수량산출서간지" xfId="48640"/>
    <cellStyle name="표_포장공2-수정_06.포장공2 (0112)_수량산출서간지_수량산출서간지_수량산출서간지_수량산출서간지_수량산출서간지_3. 우수공수량산출서목차및간지" xfId="48641"/>
    <cellStyle name="표_포장공2-수정_06.포장공2 (0112)_수량산출서간지_수량산출서간지_수량산출서간지_수량산출서간지_수량산출서간지_수량산출서간지" xfId="48642"/>
    <cellStyle name="표_포장공2-수정_06.포장공2 (0112)_수량산출서간지_수량산출서간지_수량산출서간지_수량산출서간지_수량산출서간지_수량산출서간지1" xfId="48643"/>
    <cellStyle name="표_포장공2-수정_06.포장공2 (0112)_수량산출서간지_수량산출서간지_수량산출서간지_수량산출서간지1" xfId="48644"/>
    <cellStyle name="표_포장공2-수정_06.포장공2 (0112)_수량산출서간지_수량산출서간지1" xfId="48645"/>
    <cellStyle name="표_포장공2-수정_수량산출서간지" xfId="48646"/>
    <cellStyle name="표_포장공2-수정_수량산출서간지_3. 우수공수량산출서목차및간지" xfId="48647"/>
    <cellStyle name="표_포장공2-수정_수량산출서간지_수량산출서간지" xfId="48648"/>
    <cellStyle name="표_포장공2-수정_수량산출서간지_수량산출서간지_수량산출서간지" xfId="48649"/>
    <cellStyle name="표_포장공2-수정_수량산출서간지_수량산출서간지_수량산출서간지_3. 우수공수량산출서목차및간지" xfId="48650"/>
    <cellStyle name="표_포장공2-수정_수량산출서간지_수량산출서간지_수량산출서간지_수량산출서간지" xfId="48651"/>
    <cellStyle name="표_포장공2-수정_수량산출서간지_수량산출서간지_수량산출서간지_수량산출서간지_수량산출서간지" xfId="48652"/>
    <cellStyle name="표_포장공2-수정_수량산출서간지_수량산출서간지_수량산출서간지_수량산출서간지_수량산출서간지_3. 우수공수량산출서목차및간지" xfId="48653"/>
    <cellStyle name="표_포장공2-수정_수량산출서간지_수량산출서간지_수량산출서간지_수량산출서간지_수량산출서간지_수량산출서간지" xfId="48654"/>
    <cellStyle name="표_포장공2-수정_수량산출서간지_수량산출서간지_수량산출서간지_수량산출서간지_수량산출서간지_수량산출서간지1" xfId="48655"/>
    <cellStyle name="표_포장공2-수정_수량산출서간지_수량산출서간지_수량산출서간지_수량산출서간지1" xfId="48656"/>
    <cellStyle name="표_포장공2-수정_수량산출서간지_수량산출서간지1" xfId="48657"/>
    <cellStyle name="표_하수처리시설(황간)" xfId="20528"/>
    <cellStyle name="표준" xfId="0" builtinId="0"/>
    <cellStyle name="표준 10" xfId="103"/>
    <cellStyle name="표준 10 2" xfId="20529"/>
    <cellStyle name="표준 10 2 2" xfId="20530"/>
    <cellStyle name="표준 10 2 2 2" xfId="20531"/>
    <cellStyle name="표준 10 2 3" xfId="20532"/>
    <cellStyle name="표준 10 2 4" xfId="20533"/>
    <cellStyle name="표준 10 3" xfId="20534"/>
    <cellStyle name="표준 10 3 2" xfId="20535"/>
    <cellStyle name="표준 10 4" xfId="20536"/>
    <cellStyle name="표준 100" xfId="20537"/>
    <cellStyle name="표준 101" xfId="20538"/>
    <cellStyle name="표준 102" xfId="20539"/>
    <cellStyle name="표준 103" xfId="20540"/>
    <cellStyle name="표준 104" xfId="20541"/>
    <cellStyle name="표준 105" xfId="20542"/>
    <cellStyle name="표준 106" xfId="20845"/>
    <cellStyle name="표준 11" xfId="20543"/>
    <cellStyle name="표준 11 2" xfId="20544"/>
    <cellStyle name="표준 11 2 2" xfId="20545"/>
    <cellStyle name="표준 11 2 2 2" xfId="20546"/>
    <cellStyle name="표준 11 2 3" xfId="20547"/>
    <cellStyle name="표준 11 3" xfId="20548"/>
    <cellStyle name="표준 11 3 2" xfId="20549"/>
    <cellStyle name="표준 11 4" xfId="20550"/>
    <cellStyle name="표준 12" xfId="20551"/>
    <cellStyle name="표준 12 2" xfId="20552"/>
    <cellStyle name="표준 13" xfId="20553"/>
    <cellStyle name="표준 13 2" xfId="20554"/>
    <cellStyle name="표준 14" xfId="20555"/>
    <cellStyle name="표준 14 2" xfId="20556"/>
    <cellStyle name="표준 14 2 2" xfId="20557"/>
    <cellStyle name="표준 14 3" xfId="20558"/>
    <cellStyle name="표준 15" xfId="20559"/>
    <cellStyle name="표준 15 2" xfId="20560"/>
    <cellStyle name="표준 15 3" xfId="20561"/>
    <cellStyle name="표준 16" xfId="20562"/>
    <cellStyle name="표준 16 2" xfId="20563"/>
    <cellStyle name="표준 17" xfId="20564"/>
    <cellStyle name="표준 17 2" xfId="20565"/>
    <cellStyle name="표준 17 3" xfId="20566"/>
    <cellStyle name="표준 17_4.0.구조물공" xfId="20567"/>
    <cellStyle name="표준 18" xfId="20568"/>
    <cellStyle name="표준 19" xfId="20569"/>
    <cellStyle name="표준 19 2" xfId="20570"/>
    <cellStyle name="표준 19 3" xfId="20571"/>
    <cellStyle name="표준 2" xfId="1"/>
    <cellStyle name="표준 2 10" xfId="20572"/>
    <cellStyle name="표준 2 11" xfId="20573"/>
    <cellStyle name="표준 2 12" xfId="20574"/>
    <cellStyle name="표준 2 13" xfId="20575"/>
    <cellStyle name="표준 2 14" xfId="20576"/>
    <cellStyle name="표준 2 15" xfId="20577"/>
    <cellStyle name="표준 2 16" xfId="20578"/>
    <cellStyle name="표준 2 17" xfId="20579"/>
    <cellStyle name="표준 2 18" xfId="20580"/>
    <cellStyle name="표준 2 19" xfId="20581"/>
    <cellStyle name="표준 2 2" xfId="95"/>
    <cellStyle name="표준 2 2 10" xfId="20582"/>
    <cellStyle name="표준 2 2 17 2" xfId="20583"/>
    <cellStyle name="표준 2 2 2" xfId="107"/>
    <cellStyle name="표준 2 2 2 2" xfId="111"/>
    <cellStyle name="표준 2 2 2 3" xfId="20584"/>
    <cellStyle name="표준 2 2 2 6" xfId="20585"/>
    <cellStyle name="표준 2 2 3" xfId="20586"/>
    <cellStyle name="표준 2 2 4" xfId="48762"/>
    <cellStyle name="표준 2 2_1.1 관로토공" xfId="20587"/>
    <cellStyle name="표준 2 20" xfId="20588"/>
    <cellStyle name="표준 2 21" xfId="20589"/>
    <cellStyle name="표준 2 22" xfId="20590"/>
    <cellStyle name="표준 2 23" xfId="20591"/>
    <cellStyle name="표준 2 24" xfId="20592"/>
    <cellStyle name="표준 2 25" xfId="20593"/>
    <cellStyle name="표준 2 26" xfId="20594"/>
    <cellStyle name="표준 2 27" xfId="20595"/>
    <cellStyle name="표준 2 28" xfId="20596"/>
    <cellStyle name="표준 2 29" xfId="20597"/>
    <cellStyle name="표준 2 3" xfId="20598"/>
    <cellStyle name="표준 2 3 2" xfId="20599"/>
    <cellStyle name="표준 2 3 2 2" xfId="48658"/>
    <cellStyle name="표준 2 3 3" xfId="20600"/>
    <cellStyle name="표준 2 30" xfId="20601"/>
    <cellStyle name="표준 2 31" xfId="20602"/>
    <cellStyle name="표준 2 32" xfId="20603"/>
    <cellStyle name="표준 2 33" xfId="20604"/>
    <cellStyle name="표준 2 34" xfId="20605"/>
    <cellStyle name="표준 2 35" xfId="20606"/>
    <cellStyle name="표준 2 36" xfId="20607"/>
    <cellStyle name="표준 2 37" xfId="20608"/>
    <cellStyle name="표준 2 38" xfId="20609"/>
    <cellStyle name="표준 2 39" xfId="20610"/>
    <cellStyle name="표준 2 4" xfId="20611"/>
    <cellStyle name="표준 2 4 2" xfId="20612"/>
    <cellStyle name="표준 2 40" xfId="20613"/>
    <cellStyle name="표준 2 41" xfId="20614"/>
    <cellStyle name="표준 2 42" xfId="20615"/>
    <cellStyle name="표준 2 43" xfId="20616"/>
    <cellStyle name="표준 2 44" xfId="20617"/>
    <cellStyle name="표준 2 5" xfId="20618"/>
    <cellStyle name="표준 2 6" xfId="20619"/>
    <cellStyle name="표준 2 7" xfId="20620"/>
    <cellStyle name="표준 2 8" xfId="20621"/>
    <cellStyle name="표준 2 9" xfId="20622"/>
    <cellStyle name="표준 2_(1)3.1-1~3.10-1수량산출(실적공사)_전체분" xfId="20623"/>
    <cellStyle name="표준 20" xfId="20624"/>
    <cellStyle name="표준 21" xfId="20625"/>
    <cellStyle name="표준 22" xfId="20626"/>
    <cellStyle name="표준 23" xfId="20627"/>
    <cellStyle name="표준 23 2" xfId="20628"/>
    <cellStyle name="표준 24" xfId="20629"/>
    <cellStyle name="표준 24 2" xfId="20630"/>
    <cellStyle name="표준 24 3" xfId="20631"/>
    <cellStyle name="표준 25" xfId="20632"/>
    <cellStyle name="표준 25 2" xfId="20633"/>
    <cellStyle name="표준 25 2 2" xfId="20634"/>
    <cellStyle name="표준 25 3" xfId="20635"/>
    <cellStyle name="표준 26" xfId="20636"/>
    <cellStyle name="표준 26 2" xfId="20637"/>
    <cellStyle name="표준 27" xfId="20638"/>
    <cellStyle name="표준 27 2" xfId="20639"/>
    <cellStyle name="표준 28" xfId="20640"/>
    <cellStyle name="표준 28 2" xfId="20641"/>
    <cellStyle name="표준 29" xfId="20642"/>
    <cellStyle name="표준 29 2" xfId="20643"/>
    <cellStyle name="표준 3" xfId="96"/>
    <cellStyle name="표준 3 2" xfId="110"/>
    <cellStyle name="표준 3 2 2" xfId="20644"/>
    <cellStyle name="표준 3 2 2 2" xfId="20645"/>
    <cellStyle name="표준 3 2 3" xfId="20646"/>
    <cellStyle name="표준 3 2 4" xfId="20647"/>
    <cellStyle name="표준 3 3" xfId="20648"/>
    <cellStyle name="표준 3 3 2" xfId="20649"/>
    <cellStyle name="표준 3 4" xfId="20650"/>
    <cellStyle name="표준 3 4 2" xfId="20651"/>
    <cellStyle name="표준 3 5" xfId="20652"/>
    <cellStyle name="표준 3 7" xfId="20653"/>
    <cellStyle name="표준 3_06.부대공(2블럭)" xfId="20654"/>
    <cellStyle name="표준 30" xfId="20655"/>
    <cellStyle name="표준 30 2" xfId="20656"/>
    <cellStyle name="표준 31" xfId="20657"/>
    <cellStyle name="표준 31 2" xfId="20658"/>
    <cellStyle name="표준 32" xfId="20659"/>
    <cellStyle name="표준 32 2" xfId="20660"/>
    <cellStyle name="표준 33" xfId="20661"/>
    <cellStyle name="표준 33 2" xfId="20662"/>
    <cellStyle name="표준 34" xfId="20663"/>
    <cellStyle name="표준 34 2" xfId="20664"/>
    <cellStyle name="표준 35" xfId="20665"/>
    <cellStyle name="표준 35 2" xfId="20666"/>
    <cellStyle name="표준 36" xfId="20667"/>
    <cellStyle name="표준 36 2" xfId="20668"/>
    <cellStyle name="표준 37" xfId="20669"/>
    <cellStyle name="표준 37 2" xfId="20670"/>
    <cellStyle name="표준 38" xfId="20671"/>
    <cellStyle name="표준 38 2" xfId="20672"/>
    <cellStyle name="표준 39" xfId="20673"/>
    <cellStyle name="표준 39 2" xfId="20674"/>
    <cellStyle name="표준 4" xfId="97"/>
    <cellStyle name="표준 4 2" xfId="20675"/>
    <cellStyle name="표준 4 2 2" xfId="20676"/>
    <cellStyle name="표준 4 3" xfId="20677"/>
    <cellStyle name="표준 4 4" xfId="48659"/>
    <cellStyle name="표준 4 5" xfId="48763"/>
    <cellStyle name="표준 4_06.옥구 오수 부대공" xfId="48660"/>
    <cellStyle name="표준 40" xfId="20678"/>
    <cellStyle name="표준 40 2" xfId="20679"/>
    <cellStyle name="표준 41" xfId="20680"/>
    <cellStyle name="표준 41 2" xfId="20681"/>
    <cellStyle name="표준 42" xfId="20682"/>
    <cellStyle name="표준 42 2" xfId="20683"/>
    <cellStyle name="표준 43" xfId="20684"/>
    <cellStyle name="표준 43 2" xfId="20685"/>
    <cellStyle name="표준 44" xfId="20686"/>
    <cellStyle name="표준 44 2" xfId="20687"/>
    <cellStyle name="표준 45" xfId="20688"/>
    <cellStyle name="표준 45 2" xfId="20689"/>
    <cellStyle name="표준 46" xfId="20690"/>
    <cellStyle name="표준 46 2" xfId="20691"/>
    <cellStyle name="표준 47" xfId="20692"/>
    <cellStyle name="표준 47 2" xfId="20693"/>
    <cellStyle name="표준 48" xfId="20694"/>
    <cellStyle name="표준 48 2" xfId="20695"/>
    <cellStyle name="표준 49" xfId="20696"/>
    <cellStyle name="표준 49 2" xfId="20697"/>
    <cellStyle name="표준 5" xfId="20698"/>
    <cellStyle name="표준 5 10" xfId="20699"/>
    <cellStyle name="표준 5 11" xfId="20700"/>
    <cellStyle name="표준 5 12" xfId="20701"/>
    <cellStyle name="표준 5 13" xfId="20702"/>
    <cellStyle name="표준 5 2" xfId="20703"/>
    <cellStyle name="표준 5 2 2" xfId="20704"/>
    <cellStyle name="표준 5 2 3" xfId="20705"/>
    <cellStyle name="표준 5 3" xfId="20706"/>
    <cellStyle name="표준 5 3 2" xfId="20707"/>
    <cellStyle name="표준 5 4" xfId="20708"/>
    <cellStyle name="표준 5 5" xfId="20709"/>
    <cellStyle name="표준 5 6" xfId="20710"/>
    <cellStyle name="표준 5 7" xfId="20711"/>
    <cellStyle name="표준 5 8" xfId="20712"/>
    <cellStyle name="표준 5 9" xfId="20713"/>
    <cellStyle name="표준 5_07.부대공(1처리-개량)" xfId="20714"/>
    <cellStyle name="표준 50" xfId="20715"/>
    <cellStyle name="표준 50 2" xfId="20716"/>
    <cellStyle name="표준 51" xfId="20717"/>
    <cellStyle name="표준 51 2" xfId="20718"/>
    <cellStyle name="표준 52" xfId="20719"/>
    <cellStyle name="표준 52 2" xfId="20720"/>
    <cellStyle name="표준 53" xfId="20721"/>
    <cellStyle name="표준 53 2" xfId="20722"/>
    <cellStyle name="표준 54" xfId="20723"/>
    <cellStyle name="표준 54 2" xfId="20724"/>
    <cellStyle name="표준 55" xfId="20725"/>
    <cellStyle name="표준 55 2" xfId="20726"/>
    <cellStyle name="표준 56" xfId="20727"/>
    <cellStyle name="표준 56 2" xfId="20728"/>
    <cellStyle name="표준 57" xfId="20729"/>
    <cellStyle name="표준 57 2" xfId="20730"/>
    <cellStyle name="표준 58" xfId="20731"/>
    <cellStyle name="표준 58 2" xfId="20732"/>
    <cellStyle name="표준 59" xfId="20733"/>
    <cellStyle name="표준 59 2" xfId="20734"/>
    <cellStyle name="표준 6" xfId="20735"/>
    <cellStyle name="표준 6 10" xfId="20736"/>
    <cellStyle name="표준 6 11" xfId="20737"/>
    <cellStyle name="표준 6 12" xfId="20738"/>
    <cellStyle name="표준 6 2" xfId="20739"/>
    <cellStyle name="표준 6 3" xfId="20740"/>
    <cellStyle name="표준 6 4" xfId="20741"/>
    <cellStyle name="표준 6 5" xfId="20742"/>
    <cellStyle name="표준 6 6" xfId="20743"/>
    <cellStyle name="표준 6 7" xfId="20744"/>
    <cellStyle name="표준 6 8" xfId="20745"/>
    <cellStyle name="표준 6 9" xfId="20746"/>
    <cellStyle name="표준 60" xfId="20747"/>
    <cellStyle name="표준 60 2" xfId="20748"/>
    <cellStyle name="표준 60 3" xfId="20749"/>
    <cellStyle name="표준 61" xfId="20750"/>
    <cellStyle name="표준 61 2" xfId="20751"/>
    <cellStyle name="표준 62" xfId="20752"/>
    <cellStyle name="표준 62 2" xfId="20753"/>
    <cellStyle name="표준 63" xfId="20754"/>
    <cellStyle name="표준 63 2" xfId="20755"/>
    <cellStyle name="표준 64" xfId="20756"/>
    <cellStyle name="표준 64 2" xfId="20757"/>
    <cellStyle name="표준 65" xfId="20758"/>
    <cellStyle name="표준 65 2" xfId="20759"/>
    <cellStyle name="표준 66" xfId="20760"/>
    <cellStyle name="표준 66 2" xfId="20761"/>
    <cellStyle name="표준 67" xfId="20762"/>
    <cellStyle name="표준 67 2" xfId="20763"/>
    <cellStyle name="표준 68" xfId="20764"/>
    <cellStyle name="표준 68 2" xfId="20765"/>
    <cellStyle name="표준 69" xfId="20766"/>
    <cellStyle name="표준 7" xfId="102"/>
    <cellStyle name="표준 7 2" xfId="20767"/>
    <cellStyle name="표준 7 3" xfId="20768"/>
    <cellStyle name="표준 7 3 2" xfId="20769"/>
    <cellStyle name="표준 7 3 2 2" xfId="20770"/>
    <cellStyle name="표준 7 3 3" xfId="20771"/>
    <cellStyle name="표준 7 4" xfId="20772"/>
    <cellStyle name="표준 7 4 2" xfId="20773"/>
    <cellStyle name="표준 7 5" xfId="20774"/>
    <cellStyle name="표준 70" xfId="20775"/>
    <cellStyle name="표준 71" xfId="20776"/>
    <cellStyle name="표준 72" xfId="20777"/>
    <cellStyle name="표준 73" xfId="20778"/>
    <cellStyle name="표준 74" xfId="20779"/>
    <cellStyle name="표준 75" xfId="20780"/>
    <cellStyle name="표준 76" xfId="20781"/>
    <cellStyle name="표준 77" xfId="20782"/>
    <cellStyle name="표준 78" xfId="20783"/>
    <cellStyle name="표준 79" xfId="20784"/>
    <cellStyle name="표준 8" xfId="104"/>
    <cellStyle name="표준 8 2" xfId="20785"/>
    <cellStyle name="표준 8 3" xfId="20786"/>
    <cellStyle name="표준 8 3 2" xfId="20787"/>
    <cellStyle name="표준 8 3 2 2" xfId="20788"/>
    <cellStyle name="표준 8 3 2 2 2" xfId="20789"/>
    <cellStyle name="표준 8 3 2 3" xfId="20790"/>
    <cellStyle name="표준 8 3 3" xfId="20791"/>
    <cellStyle name="표준 8 3 3 2" xfId="20792"/>
    <cellStyle name="표준 8 3 4" xfId="20793"/>
    <cellStyle name="표준 8 4" xfId="20794"/>
    <cellStyle name="표준 8 4 2" xfId="20795"/>
    <cellStyle name="표준 8 4 2 2" xfId="20796"/>
    <cellStyle name="표준 8 4 3" xfId="20797"/>
    <cellStyle name="표준 8 5" xfId="20798"/>
    <cellStyle name="표준 8 5 2" xfId="20799"/>
    <cellStyle name="표준 8 6" xfId="20800"/>
    <cellStyle name="표준 80" xfId="20801"/>
    <cellStyle name="표준 81" xfId="20802"/>
    <cellStyle name="표준 82" xfId="20803"/>
    <cellStyle name="표준 83" xfId="20804"/>
    <cellStyle name="표준 84" xfId="20805"/>
    <cellStyle name="표준 85" xfId="20806"/>
    <cellStyle name="표준 86" xfId="20807"/>
    <cellStyle name="표준 87" xfId="20808"/>
    <cellStyle name="표준 88" xfId="20809"/>
    <cellStyle name="표준 89" xfId="20810"/>
    <cellStyle name="표준 9" xfId="105"/>
    <cellStyle name="표준 9 2" xfId="20811"/>
    <cellStyle name="표준 9 3" xfId="20812"/>
    <cellStyle name="표준 9 3 2" xfId="20813"/>
    <cellStyle name="표준 9 3 2 2" xfId="20814"/>
    <cellStyle name="표준 9 3 3" xfId="20815"/>
    <cellStyle name="표준 9 4" xfId="20816"/>
    <cellStyle name="표준 9 4 2" xfId="20817"/>
    <cellStyle name="표준 9 5" xfId="20818"/>
    <cellStyle name="표준 90" xfId="20819"/>
    <cellStyle name="표준 91" xfId="20820"/>
    <cellStyle name="표준 92" xfId="20821"/>
    <cellStyle name="표준 93" xfId="20822"/>
    <cellStyle name="표준 94" xfId="20823"/>
    <cellStyle name="표준 95" xfId="20824"/>
    <cellStyle name="표준 96" xfId="20825"/>
    <cellStyle name="표준 97" xfId="20826"/>
    <cellStyle name="표준 98" xfId="20827"/>
    <cellStyle name="표준 99" xfId="20828"/>
    <cellStyle name="표준_01.옥구오수 토공 2_01-02.맨홀토공(OPEN-0.3)C-LINE" xfId="92"/>
    <cellStyle name="표준_01.토공샘플(4-5)" xfId="69"/>
    <cellStyle name="표준_01-01.관로토공(A-LINE)" xfId="100"/>
    <cellStyle name="표준_01-1.구조물 토공- 2_01-3.옥구오수신설  맨홀토공(OPEN-0.3)" xfId="109"/>
    <cellStyle name="표준_03-01.마하리 배수설비 토공" xfId="66"/>
    <cellStyle name="표준_1.K맨홀토공" xfId="91"/>
    <cellStyle name="標準_Akia(F）-8" xfId="20829"/>
    <cellStyle name="표준_C-1_1.토공(오수)_01-01.관로토공(A-LINE)" xfId="99"/>
    <cellStyle name="표준_C-5_1.토공(오수)_01-01.관로토공(A-LINE)" xfId="98"/>
    <cellStyle name="표준_가시설~2" xfId="68"/>
    <cellStyle name="표준_경포 맨홀공 조서" xfId="106"/>
    <cellStyle name="표준_관로토공" xfId="48764"/>
    <cellStyle name="표준_구조물~1" xfId="93"/>
    <cellStyle name="표준_덕례맨홀수량" xfId="67"/>
    <cellStyle name="표준_맨홀평균높이산출 2" xfId="108"/>
    <cellStyle name="표준_삼사처리구역" xfId="94"/>
    <cellStyle name="표준_흥업구조물" xfId="90"/>
    <cellStyle name="표준1" xfId="20830"/>
    <cellStyle name="표준1 2" xfId="20831"/>
    <cellStyle name="표준2" xfId="20832"/>
    <cellStyle name="표준JKDH" xfId="20833"/>
    <cellStyle name="피벗" xfId="20834"/>
    <cellStyle name="합산" xfId="20835"/>
    <cellStyle name="합산 2" xfId="20836"/>
    <cellStyle name="합산 3" xfId="20837"/>
    <cellStyle name="-호" xfId="20838"/>
    <cellStyle name="화폐기호" xfId="20839"/>
    <cellStyle name="화폐기호 2" xfId="20840"/>
    <cellStyle name="화폐기호 3" xfId="20841"/>
    <cellStyle name="화폐기호0" xfId="20842"/>
    <cellStyle name="화폐기호0 2" xfId="20843"/>
    <cellStyle name="화폐기호0 3" xfId="2084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98C7FD"/>
      <rgbColor rgb="00800000"/>
      <rgbColor rgb="00008000"/>
      <rgbColor rgb="00546A74"/>
      <rgbColor rgb="00808000"/>
      <rgbColor rgb="00800080"/>
      <rgbColor rgb="00008080"/>
      <rgbColor rgb="00EAEAEA"/>
      <rgbColor rgb="00808080"/>
      <rgbColor rgb="00E3F2BC"/>
      <rgbColor rgb="00993366"/>
      <rgbColor rgb="00FFFFCC"/>
      <rgbColor rgb="00CCFFFF"/>
      <rgbColor rgb="00660066"/>
      <rgbColor rgb="00FF8080"/>
      <rgbColor rgb="000066CC"/>
      <rgbColor rgb="00F0FAD2"/>
      <rgbColor rgb="00000080"/>
      <rgbColor rgb="00FF00FF"/>
      <rgbColor rgb="00FFFF00"/>
      <rgbColor rgb="0000FFFF"/>
      <rgbColor rgb="00800080"/>
      <rgbColor rgb="00800000"/>
      <rgbColor rgb="00008080"/>
      <rgbColor rgb="000000FF"/>
      <rgbColor rgb="007A9DBB"/>
      <rgbColor rgb="00E6F5FF"/>
      <rgbColor rgb="00CCFFCC"/>
      <rgbColor rgb="00FFFF99"/>
      <rgbColor rgb="00D0DCE6"/>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9.xml"/><Relationship Id="rId21" Type="http://schemas.openxmlformats.org/officeDocument/2006/relationships/worksheet" Target="worksheets/sheet21.xml"/><Relationship Id="rId42" Type="http://schemas.openxmlformats.org/officeDocument/2006/relationships/externalLink" Target="externalLinks/externalLink14.xml"/><Relationship Id="rId63" Type="http://schemas.openxmlformats.org/officeDocument/2006/relationships/externalLink" Target="externalLinks/externalLink35.xml"/><Relationship Id="rId84" Type="http://schemas.openxmlformats.org/officeDocument/2006/relationships/externalLink" Target="externalLinks/externalLink56.xml"/><Relationship Id="rId138" Type="http://schemas.openxmlformats.org/officeDocument/2006/relationships/theme" Target="theme/theme1.xml"/><Relationship Id="rId107" Type="http://schemas.openxmlformats.org/officeDocument/2006/relationships/externalLink" Target="externalLinks/externalLink79.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102" Type="http://schemas.openxmlformats.org/officeDocument/2006/relationships/externalLink" Target="externalLinks/externalLink74.xml"/><Relationship Id="rId123" Type="http://schemas.openxmlformats.org/officeDocument/2006/relationships/externalLink" Target="externalLinks/externalLink95.xml"/><Relationship Id="rId128" Type="http://schemas.openxmlformats.org/officeDocument/2006/relationships/externalLink" Target="externalLinks/externalLink100.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externalLink" Target="externalLinks/externalLink6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113" Type="http://schemas.openxmlformats.org/officeDocument/2006/relationships/externalLink" Target="externalLinks/externalLink85.xml"/><Relationship Id="rId118" Type="http://schemas.openxmlformats.org/officeDocument/2006/relationships/externalLink" Target="externalLinks/externalLink90.xml"/><Relationship Id="rId134" Type="http://schemas.openxmlformats.org/officeDocument/2006/relationships/externalLink" Target="externalLinks/externalLink106.xml"/><Relationship Id="rId139" Type="http://schemas.openxmlformats.org/officeDocument/2006/relationships/styles" Target="styles.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59" Type="http://schemas.openxmlformats.org/officeDocument/2006/relationships/externalLink" Target="externalLinks/externalLink31.xml"/><Relationship Id="rId103" Type="http://schemas.openxmlformats.org/officeDocument/2006/relationships/externalLink" Target="externalLinks/externalLink75.xml"/><Relationship Id="rId108" Type="http://schemas.openxmlformats.org/officeDocument/2006/relationships/externalLink" Target="externalLinks/externalLink80.xml"/><Relationship Id="rId124" Type="http://schemas.openxmlformats.org/officeDocument/2006/relationships/externalLink" Target="externalLinks/externalLink96.xml"/><Relationship Id="rId129" Type="http://schemas.openxmlformats.org/officeDocument/2006/relationships/externalLink" Target="externalLinks/externalLink101.xml"/><Relationship Id="rId54" Type="http://schemas.openxmlformats.org/officeDocument/2006/relationships/externalLink" Target="externalLinks/externalLink26.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91" Type="http://schemas.openxmlformats.org/officeDocument/2006/relationships/externalLink" Target="externalLinks/externalLink63.xml"/><Relationship Id="rId96" Type="http://schemas.openxmlformats.org/officeDocument/2006/relationships/externalLink" Target="externalLinks/externalLink68.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1.xml"/><Relationship Id="rId114" Type="http://schemas.openxmlformats.org/officeDocument/2006/relationships/externalLink" Target="externalLinks/externalLink86.xml"/><Relationship Id="rId119" Type="http://schemas.openxmlformats.org/officeDocument/2006/relationships/externalLink" Target="externalLinks/externalLink91.xml"/><Relationship Id="rId44" Type="http://schemas.openxmlformats.org/officeDocument/2006/relationships/externalLink" Target="externalLinks/externalLink16.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130" Type="http://schemas.openxmlformats.org/officeDocument/2006/relationships/externalLink" Target="externalLinks/externalLink102.xml"/><Relationship Id="rId135" Type="http://schemas.openxmlformats.org/officeDocument/2006/relationships/externalLink" Target="externalLinks/externalLink1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109" Type="http://schemas.openxmlformats.org/officeDocument/2006/relationships/externalLink" Target="externalLinks/externalLink8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externalLink" Target="externalLinks/externalLink69.xml"/><Relationship Id="rId104" Type="http://schemas.openxmlformats.org/officeDocument/2006/relationships/externalLink" Target="externalLinks/externalLink76.xml"/><Relationship Id="rId120" Type="http://schemas.openxmlformats.org/officeDocument/2006/relationships/externalLink" Target="externalLinks/externalLink92.xml"/><Relationship Id="rId125" Type="http://schemas.openxmlformats.org/officeDocument/2006/relationships/externalLink" Target="externalLinks/externalLink97.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110" Type="http://schemas.openxmlformats.org/officeDocument/2006/relationships/externalLink" Target="externalLinks/externalLink82.xml"/><Relationship Id="rId115" Type="http://schemas.openxmlformats.org/officeDocument/2006/relationships/externalLink" Target="externalLinks/externalLink87.xml"/><Relationship Id="rId131" Type="http://schemas.openxmlformats.org/officeDocument/2006/relationships/externalLink" Target="externalLinks/externalLink103.xml"/><Relationship Id="rId136" Type="http://schemas.openxmlformats.org/officeDocument/2006/relationships/externalLink" Target="externalLinks/externalLink108.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externalLink" Target="externalLinks/externalLink72.xml"/><Relationship Id="rId105" Type="http://schemas.openxmlformats.org/officeDocument/2006/relationships/externalLink" Target="externalLinks/externalLink77.xml"/><Relationship Id="rId126" Type="http://schemas.openxmlformats.org/officeDocument/2006/relationships/externalLink" Target="externalLinks/externalLink98.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externalLink" Target="externalLinks/externalLink70.xml"/><Relationship Id="rId121" Type="http://schemas.openxmlformats.org/officeDocument/2006/relationships/externalLink" Target="externalLinks/externalLink9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8.xml"/><Relationship Id="rId67" Type="http://schemas.openxmlformats.org/officeDocument/2006/relationships/externalLink" Target="externalLinks/externalLink39.xml"/><Relationship Id="rId116" Type="http://schemas.openxmlformats.org/officeDocument/2006/relationships/externalLink" Target="externalLinks/externalLink88.xml"/><Relationship Id="rId137" Type="http://schemas.openxmlformats.org/officeDocument/2006/relationships/externalLink" Target="externalLinks/externalLink109.xml"/><Relationship Id="rId20" Type="http://schemas.openxmlformats.org/officeDocument/2006/relationships/worksheet" Target="worksheets/sheet20.xml"/><Relationship Id="rId41" Type="http://schemas.openxmlformats.org/officeDocument/2006/relationships/externalLink" Target="externalLinks/externalLink13.xml"/><Relationship Id="rId62" Type="http://schemas.openxmlformats.org/officeDocument/2006/relationships/externalLink" Target="externalLinks/externalLink34.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111" Type="http://schemas.openxmlformats.org/officeDocument/2006/relationships/externalLink" Target="externalLinks/externalLink83.xml"/><Relationship Id="rId132" Type="http://schemas.openxmlformats.org/officeDocument/2006/relationships/externalLink" Target="externalLinks/externalLink104.xml"/><Relationship Id="rId15" Type="http://schemas.openxmlformats.org/officeDocument/2006/relationships/worksheet" Target="worksheets/sheet15.xml"/><Relationship Id="rId36" Type="http://schemas.openxmlformats.org/officeDocument/2006/relationships/externalLink" Target="externalLinks/externalLink8.xml"/><Relationship Id="rId57" Type="http://schemas.openxmlformats.org/officeDocument/2006/relationships/externalLink" Target="externalLinks/externalLink29.xml"/><Relationship Id="rId106" Type="http://schemas.openxmlformats.org/officeDocument/2006/relationships/externalLink" Target="externalLinks/externalLink78.xml"/><Relationship Id="rId127" Type="http://schemas.openxmlformats.org/officeDocument/2006/relationships/externalLink" Target="externalLinks/externalLink99.xml"/><Relationship Id="rId10" Type="http://schemas.openxmlformats.org/officeDocument/2006/relationships/worksheet" Target="worksheets/sheet10.xml"/><Relationship Id="rId31" Type="http://schemas.openxmlformats.org/officeDocument/2006/relationships/externalLink" Target="externalLinks/externalLink3.xml"/><Relationship Id="rId52" Type="http://schemas.openxmlformats.org/officeDocument/2006/relationships/externalLink" Target="externalLinks/externalLink24.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94" Type="http://schemas.openxmlformats.org/officeDocument/2006/relationships/externalLink" Target="externalLinks/externalLink66.xml"/><Relationship Id="rId99" Type="http://schemas.openxmlformats.org/officeDocument/2006/relationships/externalLink" Target="externalLinks/externalLink71.xml"/><Relationship Id="rId101" Type="http://schemas.openxmlformats.org/officeDocument/2006/relationships/externalLink" Target="externalLinks/externalLink73.xml"/><Relationship Id="rId122" Type="http://schemas.openxmlformats.org/officeDocument/2006/relationships/externalLink" Target="externalLinks/externalLink9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9.xml"/><Relationship Id="rId68" Type="http://schemas.openxmlformats.org/officeDocument/2006/relationships/externalLink" Target="externalLinks/externalLink40.xml"/><Relationship Id="rId89" Type="http://schemas.openxmlformats.org/officeDocument/2006/relationships/externalLink" Target="externalLinks/externalLink61.xml"/><Relationship Id="rId112" Type="http://schemas.openxmlformats.org/officeDocument/2006/relationships/externalLink" Target="externalLinks/externalLink84.xml"/><Relationship Id="rId133" Type="http://schemas.openxmlformats.org/officeDocument/2006/relationships/externalLink" Target="externalLinks/externalLink105.xml"/><Relationship Id="rId16" Type="http://schemas.openxmlformats.org/officeDocument/2006/relationships/worksheet" Target="worksheets/sheet1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0</xdr:colOff>
      <xdr:row>0</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flipH="1">
          <a:off x="825817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5" name="Line 4">
          <a:extLst>
            <a:ext uri="{FF2B5EF4-FFF2-40B4-BE49-F238E27FC236}">
              <a16:creationId xmlns:a16="http://schemas.microsoft.com/office/drawing/2014/main" id="{00000000-0008-0000-0000-000005000000}"/>
            </a:ext>
          </a:extLst>
        </xdr:cNvPr>
        <xdr:cNvSpPr>
          <a:spLocks noChangeShapeType="1"/>
        </xdr:cNvSpPr>
      </xdr:nvSpPr>
      <xdr:spPr bwMode="auto">
        <a:xfrm flipH="1">
          <a:off x="825817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6" name="Line 5">
          <a:extLst>
            <a:ext uri="{FF2B5EF4-FFF2-40B4-BE49-F238E27FC236}">
              <a16:creationId xmlns:a16="http://schemas.microsoft.com/office/drawing/2014/main" id="{00000000-0008-0000-0000-000006000000}"/>
            </a:ext>
          </a:extLst>
        </xdr:cNvPr>
        <xdr:cNvSpPr>
          <a:spLocks noChangeShapeType="1"/>
        </xdr:cNvSpPr>
      </xdr:nvSpPr>
      <xdr:spPr bwMode="auto">
        <a:xfrm flipH="1">
          <a:off x="825817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390525</xdr:colOff>
      <xdr:row>0</xdr:row>
      <xdr:rowOff>0</xdr:rowOff>
    </xdr:from>
    <xdr:to>
      <xdr:col>13</xdr:col>
      <xdr:colOff>0</xdr:colOff>
      <xdr:row>0</xdr:row>
      <xdr:rowOff>0</xdr:rowOff>
    </xdr:to>
    <xdr:sp macro="" textlink="">
      <xdr:nvSpPr>
        <xdr:cNvPr id="7" name="Line 6">
          <a:extLst>
            <a:ext uri="{FF2B5EF4-FFF2-40B4-BE49-F238E27FC236}">
              <a16:creationId xmlns:a16="http://schemas.microsoft.com/office/drawing/2014/main" id="{00000000-0008-0000-0000-000007000000}"/>
            </a:ext>
          </a:extLst>
        </xdr:cNvPr>
        <xdr:cNvSpPr>
          <a:spLocks noChangeShapeType="1"/>
        </xdr:cNvSpPr>
      </xdr:nvSpPr>
      <xdr:spPr bwMode="auto">
        <a:xfrm flipH="1">
          <a:off x="7896225" y="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8" name="Line 7">
          <a:extLst>
            <a:ext uri="{FF2B5EF4-FFF2-40B4-BE49-F238E27FC236}">
              <a16:creationId xmlns:a16="http://schemas.microsoft.com/office/drawing/2014/main" id="{00000000-0008-0000-0000-000008000000}"/>
            </a:ext>
          </a:extLst>
        </xdr:cNvPr>
        <xdr:cNvSpPr>
          <a:spLocks noChangeShapeType="1"/>
        </xdr:cNvSpPr>
      </xdr:nvSpPr>
      <xdr:spPr bwMode="auto">
        <a:xfrm flipH="1">
          <a:off x="825817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9" name="Line 8">
          <a:extLst>
            <a:ext uri="{FF2B5EF4-FFF2-40B4-BE49-F238E27FC236}">
              <a16:creationId xmlns:a16="http://schemas.microsoft.com/office/drawing/2014/main" id="{00000000-0008-0000-0000-000009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0" name="Line 9">
          <a:extLst>
            <a:ext uri="{FF2B5EF4-FFF2-40B4-BE49-F238E27FC236}">
              <a16:creationId xmlns:a16="http://schemas.microsoft.com/office/drawing/2014/main" id="{00000000-0008-0000-0000-00000A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1" name="Line 10">
          <a:extLst>
            <a:ext uri="{FF2B5EF4-FFF2-40B4-BE49-F238E27FC236}">
              <a16:creationId xmlns:a16="http://schemas.microsoft.com/office/drawing/2014/main" id="{00000000-0008-0000-0000-00000B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2" name="Line 11">
          <a:extLst>
            <a:ext uri="{FF2B5EF4-FFF2-40B4-BE49-F238E27FC236}">
              <a16:creationId xmlns:a16="http://schemas.microsoft.com/office/drawing/2014/main" id="{00000000-0008-0000-0000-00000C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3" name="Line 12">
          <a:extLst>
            <a:ext uri="{FF2B5EF4-FFF2-40B4-BE49-F238E27FC236}">
              <a16:creationId xmlns:a16="http://schemas.microsoft.com/office/drawing/2014/main" id="{00000000-0008-0000-0000-00000D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4" name="Line 13">
          <a:extLst>
            <a:ext uri="{FF2B5EF4-FFF2-40B4-BE49-F238E27FC236}">
              <a16:creationId xmlns:a16="http://schemas.microsoft.com/office/drawing/2014/main" id="{00000000-0008-0000-0000-00000E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5" name="Line 14">
          <a:extLst>
            <a:ext uri="{FF2B5EF4-FFF2-40B4-BE49-F238E27FC236}">
              <a16:creationId xmlns:a16="http://schemas.microsoft.com/office/drawing/2014/main" id="{00000000-0008-0000-0000-00000F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6" name="Line 15">
          <a:extLst>
            <a:ext uri="{FF2B5EF4-FFF2-40B4-BE49-F238E27FC236}">
              <a16:creationId xmlns:a16="http://schemas.microsoft.com/office/drawing/2014/main" id="{00000000-0008-0000-0000-000010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7" name="Line 16">
          <a:extLst>
            <a:ext uri="{FF2B5EF4-FFF2-40B4-BE49-F238E27FC236}">
              <a16:creationId xmlns:a16="http://schemas.microsoft.com/office/drawing/2014/main" id="{00000000-0008-0000-0000-000011000000}"/>
            </a:ext>
          </a:extLst>
        </xdr:cNvPr>
        <xdr:cNvSpPr>
          <a:spLocks noChangeShapeType="1"/>
        </xdr:cNvSpPr>
      </xdr:nvSpPr>
      <xdr:spPr bwMode="auto">
        <a:xfrm flipH="1">
          <a:off x="825817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 name="Line 17">
          <a:extLst>
            <a:ext uri="{FF2B5EF4-FFF2-40B4-BE49-F238E27FC236}">
              <a16:creationId xmlns:a16="http://schemas.microsoft.com/office/drawing/2014/main" id="{00000000-0008-0000-0000-000012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9" name="Line 18">
          <a:extLst>
            <a:ext uri="{FF2B5EF4-FFF2-40B4-BE49-F238E27FC236}">
              <a16:creationId xmlns:a16="http://schemas.microsoft.com/office/drawing/2014/main" id="{00000000-0008-0000-0000-000013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20" name="Line 19">
          <a:extLst>
            <a:ext uri="{FF2B5EF4-FFF2-40B4-BE49-F238E27FC236}">
              <a16:creationId xmlns:a16="http://schemas.microsoft.com/office/drawing/2014/main" id="{00000000-0008-0000-0000-000014000000}"/>
            </a:ext>
          </a:extLst>
        </xdr:cNvPr>
        <xdr:cNvSpPr>
          <a:spLocks noChangeShapeType="1"/>
        </xdr:cNvSpPr>
      </xdr:nvSpPr>
      <xdr:spPr bwMode="auto">
        <a:xfrm flipH="1">
          <a:off x="825817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21" name="Line 20">
          <a:extLst>
            <a:ext uri="{FF2B5EF4-FFF2-40B4-BE49-F238E27FC236}">
              <a16:creationId xmlns:a16="http://schemas.microsoft.com/office/drawing/2014/main" id="{00000000-0008-0000-0000-000015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22" name="Line 21">
          <a:extLst>
            <a:ext uri="{FF2B5EF4-FFF2-40B4-BE49-F238E27FC236}">
              <a16:creationId xmlns:a16="http://schemas.microsoft.com/office/drawing/2014/main" id="{00000000-0008-0000-0000-000016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23" name="Line 22">
          <a:extLst>
            <a:ext uri="{FF2B5EF4-FFF2-40B4-BE49-F238E27FC236}">
              <a16:creationId xmlns:a16="http://schemas.microsoft.com/office/drawing/2014/main" id="{00000000-0008-0000-0000-000017000000}"/>
            </a:ext>
          </a:extLst>
        </xdr:cNvPr>
        <xdr:cNvSpPr>
          <a:spLocks noChangeShapeType="1"/>
        </xdr:cNvSpPr>
      </xdr:nvSpPr>
      <xdr:spPr bwMode="auto">
        <a:xfrm flipH="1">
          <a:off x="825817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24" name="Line 23">
          <a:extLst>
            <a:ext uri="{FF2B5EF4-FFF2-40B4-BE49-F238E27FC236}">
              <a16:creationId xmlns:a16="http://schemas.microsoft.com/office/drawing/2014/main" id="{00000000-0008-0000-0000-000018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25" name="Line 24">
          <a:extLst>
            <a:ext uri="{FF2B5EF4-FFF2-40B4-BE49-F238E27FC236}">
              <a16:creationId xmlns:a16="http://schemas.microsoft.com/office/drawing/2014/main" id="{00000000-0008-0000-0000-000019000000}"/>
            </a:ext>
          </a:extLst>
        </xdr:cNvPr>
        <xdr:cNvSpPr>
          <a:spLocks noChangeShapeType="1"/>
        </xdr:cNvSpPr>
      </xdr:nvSpPr>
      <xdr:spPr bwMode="auto">
        <a:xfrm flipH="1">
          <a:off x="901065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26" name="Line 25">
          <a:extLst>
            <a:ext uri="{FF2B5EF4-FFF2-40B4-BE49-F238E27FC236}">
              <a16:creationId xmlns:a16="http://schemas.microsoft.com/office/drawing/2014/main" id="{00000000-0008-0000-0000-00001A000000}"/>
            </a:ext>
          </a:extLst>
        </xdr:cNvPr>
        <xdr:cNvSpPr>
          <a:spLocks noChangeShapeType="1"/>
        </xdr:cNvSpPr>
      </xdr:nvSpPr>
      <xdr:spPr bwMode="auto">
        <a:xfrm flipV="1">
          <a:off x="3743325" y="28384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0</xdr:colOff>
      <xdr:row>0</xdr:row>
      <xdr:rowOff>0</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3" name="Line 2">
          <a:extLst>
            <a:ext uri="{FF2B5EF4-FFF2-40B4-BE49-F238E27FC236}">
              <a16:creationId xmlns:a16="http://schemas.microsoft.com/office/drawing/2014/main" id="{00000000-0008-0000-0B00-000003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5" name="Line 4">
          <a:extLst>
            <a:ext uri="{FF2B5EF4-FFF2-40B4-BE49-F238E27FC236}">
              <a16:creationId xmlns:a16="http://schemas.microsoft.com/office/drawing/2014/main" id="{00000000-0008-0000-0B00-000005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6" name="Line 5">
          <a:extLst>
            <a:ext uri="{FF2B5EF4-FFF2-40B4-BE49-F238E27FC236}">
              <a16:creationId xmlns:a16="http://schemas.microsoft.com/office/drawing/2014/main" id="{00000000-0008-0000-0B00-000006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390525</xdr:colOff>
      <xdr:row>0</xdr:row>
      <xdr:rowOff>0</xdr:rowOff>
    </xdr:from>
    <xdr:to>
      <xdr:col>12</xdr:col>
      <xdr:colOff>0</xdr:colOff>
      <xdr:row>0</xdr:row>
      <xdr:rowOff>0</xdr:rowOff>
    </xdr:to>
    <xdr:sp macro="" textlink="">
      <xdr:nvSpPr>
        <xdr:cNvPr id="7" name="Line 6">
          <a:extLst>
            <a:ext uri="{FF2B5EF4-FFF2-40B4-BE49-F238E27FC236}">
              <a16:creationId xmlns:a16="http://schemas.microsoft.com/office/drawing/2014/main" id="{00000000-0008-0000-0B00-000007000000}"/>
            </a:ext>
          </a:extLst>
        </xdr:cNvPr>
        <xdr:cNvSpPr>
          <a:spLocks noChangeShapeType="1"/>
        </xdr:cNvSpPr>
      </xdr:nvSpPr>
      <xdr:spPr bwMode="auto">
        <a:xfrm flipH="1">
          <a:off x="13468350" y="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8" name="Line 7">
          <a:extLst>
            <a:ext uri="{FF2B5EF4-FFF2-40B4-BE49-F238E27FC236}">
              <a16:creationId xmlns:a16="http://schemas.microsoft.com/office/drawing/2014/main" id="{00000000-0008-0000-0B00-000008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9" name="Line 8">
          <a:extLst>
            <a:ext uri="{FF2B5EF4-FFF2-40B4-BE49-F238E27FC236}">
              <a16:creationId xmlns:a16="http://schemas.microsoft.com/office/drawing/2014/main" id="{00000000-0008-0000-0B00-000009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10" name="Line 9">
          <a:extLst>
            <a:ext uri="{FF2B5EF4-FFF2-40B4-BE49-F238E27FC236}">
              <a16:creationId xmlns:a16="http://schemas.microsoft.com/office/drawing/2014/main" id="{00000000-0008-0000-0B00-00000A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11" name="Line 10">
          <a:extLst>
            <a:ext uri="{FF2B5EF4-FFF2-40B4-BE49-F238E27FC236}">
              <a16:creationId xmlns:a16="http://schemas.microsoft.com/office/drawing/2014/main" id="{00000000-0008-0000-0B00-00000B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12" name="Line 11">
          <a:extLst>
            <a:ext uri="{FF2B5EF4-FFF2-40B4-BE49-F238E27FC236}">
              <a16:creationId xmlns:a16="http://schemas.microsoft.com/office/drawing/2014/main" id="{00000000-0008-0000-0B00-00000C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13" name="Line 12">
          <a:extLst>
            <a:ext uri="{FF2B5EF4-FFF2-40B4-BE49-F238E27FC236}">
              <a16:creationId xmlns:a16="http://schemas.microsoft.com/office/drawing/2014/main" id="{00000000-0008-0000-0B00-00000D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14" name="Line 13">
          <a:extLst>
            <a:ext uri="{FF2B5EF4-FFF2-40B4-BE49-F238E27FC236}">
              <a16:creationId xmlns:a16="http://schemas.microsoft.com/office/drawing/2014/main" id="{00000000-0008-0000-0B00-00000E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15" name="Line 14">
          <a:extLst>
            <a:ext uri="{FF2B5EF4-FFF2-40B4-BE49-F238E27FC236}">
              <a16:creationId xmlns:a16="http://schemas.microsoft.com/office/drawing/2014/main" id="{00000000-0008-0000-0B00-00000F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16" name="Line 15">
          <a:extLst>
            <a:ext uri="{FF2B5EF4-FFF2-40B4-BE49-F238E27FC236}">
              <a16:creationId xmlns:a16="http://schemas.microsoft.com/office/drawing/2014/main" id="{00000000-0008-0000-0B00-000010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17" name="Line 16">
          <a:extLst>
            <a:ext uri="{FF2B5EF4-FFF2-40B4-BE49-F238E27FC236}">
              <a16:creationId xmlns:a16="http://schemas.microsoft.com/office/drawing/2014/main" id="{00000000-0008-0000-0B00-000011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18" name="Line 17">
          <a:extLst>
            <a:ext uri="{FF2B5EF4-FFF2-40B4-BE49-F238E27FC236}">
              <a16:creationId xmlns:a16="http://schemas.microsoft.com/office/drawing/2014/main" id="{00000000-0008-0000-0B00-000012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19" name="Line 18">
          <a:extLst>
            <a:ext uri="{FF2B5EF4-FFF2-40B4-BE49-F238E27FC236}">
              <a16:creationId xmlns:a16="http://schemas.microsoft.com/office/drawing/2014/main" id="{00000000-0008-0000-0B00-000013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20" name="Line 19">
          <a:extLst>
            <a:ext uri="{FF2B5EF4-FFF2-40B4-BE49-F238E27FC236}">
              <a16:creationId xmlns:a16="http://schemas.microsoft.com/office/drawing/2014/main" id="{00000000-0008-0000-0B00-000014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21" name="Line 20">
          <a:extLst>
            <a:ext uri="{FF2B5EF4-FFF2-40B4-BE49-F238E27FC236}">
              <a16:creationId xmlns:a16="http://schemas.microsoft.com/office/drawing/2014/main" id="{00000000-0008-0000-0B00-000015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22" name="Line 21">
          <a:extLst>
            <a:ext uri="{FF2B5EF4-FFF2-40B4-BE49-F238E27FC236}">
              <a16:creationId xmlns:a16="http://schemas.microsoft.com/office/drawing/2014/main" id="{00000000-0008-0000-0B00-000016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23" name="Line 22">
          <a:extLst>
            <a:ext uri="{FF2B5EF4-FFF2-40B4-BE49-F238E27FC236}">
              <a16:creationId xmlns:a16="http://schemas.microsoft.com/office/drawing/2014/main" id="{00000000-0008-0000-0B00-000017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24" name="Line 23">
          <a:extLst>
            <a:ext uri="{FF2B5EF4-FFF2-40B4-BE49-F238E27FC236}">
              <a16:creationId xmlns:a16="http://schemas.microsoft.com/office/drawing/2014/main" id="{00000000-0008-0000-0B00-000018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13</xdr:col>
      <xdr:colOff>0</xdr:colOff>
      <xdr:row>0</xdr:row>
      <xdr:rowOff>0</xdr:rowOff>
    </xdr:to>
    <xdr:sp macro="" textlink="">
      <xdr:nvSpPr>
        <xdr:cNvPr id="25" name="Line 24">
          <a:extLst>
            <a:ext uri="{FF2B5EF4-FFF2-40B4-BE49-F238E27FC236}">
              <a16:creationId xmlns:a16="http://schemas.microsoft.com/office/drawing/2014/main" id="{00000000-0008-0000-0B00-000019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0</xdr:colOff>
      <xdr:row>0</xdr:row>
      <xdr:rowOff>0</xdr:rowOff>
    </xdr:from>
    <xdr:to>
      <xdr:col>14</xdr:col>
      <xdr:colOff>0</xdr:colOff>
      <xdr:row>0</xdr:row>
      <xdr:rowOff>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14</xdr:col>
      <xdr:colOff>0</xdr:colOff>
      <xdr:row>0</xdr:row>
      <xdr:rowOff>0</xdr:rowOff>
    </xdr:to>
    <xdr:sp macro="" textlink="">
      <xdr:nvSpPr>
        <xdr:cNvPr id="5" name="Line 4">
          <a:extLst>
            <a:ext uri="{FF2B5EF4-FFF2-40B4-BE49-F238E27FC236}">
              <a16:creationId xmlns:a16="http://schemas.microsoft.com/office/drawing/2014/main" id="{00000000-0008-0000-0C00-000005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14</xdr:col>
      <xdr:colOff>0</xdr:colOff>
      <xdr:row>0</xdr:row>
      <xdr:rowOff>0</xdr:rowOff>
    </xdr:to>
    <xdr:sp macro="" textlink="">
      <xdr:nvSpPr>
        <xdr:cNvPr id="6" name="Line 5">
          <a:extLst>
            <a:ext uri="{FF2B5EF4-FFF2-40B4-BE49-F238E27FC236}">
              <a16:creationId xmlns:a16="http://schemas.microsoft.com/office/drawing/2014/main" id="{00000000-0008-0000-0C00-000006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390525</xdr:colOff>
      <xdr:row>0</xdr:row>
      <xdr:rowOff>0</xdr:rowOff>
    </xdr:from>
    <xdr:to>
      <xdr:col>14</xdr:col>
      <xdr:colOff>0</xdr:colOff>
      <xdr:row>0</xdr:row>
      <xdr:rowOff>0</xdr:rowOff>
    </xdr:to>
    <xdr:sp macro="" textlink="">
      <xdr:nvSpPr>
        <xdr:cNvPr id="7" name="Line 6">
          <a:extLst>
            <a:ext uri="{FF2B5EF4-FFF2-40B4-BE49-F238E27FC236}">
              <a16:creationId xmlns:a16="http://schemas.microsoft.com/office/drawing/2014/main" id="{00000000-0008-0000-0C00-000007000000}"/>
            </a:ext>
          </a:extLst>
        </xdr:cNvPr>
        <xdr:cNvSpPr>
          <a:spLocks noChangeShapeType="1"/>
        </xdr:cNvSpPr>
      </xdr:nvSpPr>
      <xdr:spPr bwMode="auto">
        <a:xfrm flipH="1">
          <a:off x="13468350" y="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14</xdr:col>
      <xdr:colOff>0</xdr:colOff>
      <xdr:row>0</xdr:row>
      <xdr:rowOff>0</xdr:rowOff>
    </xdr:to>
    <xdr:sp macro="" textlink="">
      <xdr:nvSpPr>
        <xdr:cNvPr id="8" name="Line 7">
          <a:extLst>
            <a:ext uri="{FF2B5EF4-FFF2-40B4-BE49-F238E27FC236}">
              <a16:creationId xmlns:a16="http://schemas.microsoft.com/office/drawing/2014/main" id="{00000000-0008-0000-0C00-000008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9" name="Line 8">
          <a:extLst>
            <a:ext uri="{FF2B5EF4-FFF2-40B4-BE49-F238E27FC236}">
              <a16:creationId xmlns:a16="http://schemas.microsoft.com/office/drawing/2014/main" id="{00000000-0008-0000-0C00-000009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10" name="Line 9">
          <a:extLst>
            <a:ext uri="{FF2B5EF4-FFF2-40B4-BE49-F238E27FC236}">
              <a16:creationId xmlns:a16="http://schemas.microsoft.com/office/drawing/2014/main" id="{00000000-0008-0000-0C00-00000A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11" name="Line 10">
          <a:extLst>
            <a:ext uri="{FF2B5EF4-FFF2-40B4-BE49-F238E27FC236}">
              <a16:creationId xmlns:a16="http://schemas.microsoft.com/office/drawing/2014/main" id="{00000000-0008-0000-0C00-00000B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12" name="Line 11">
          <a:extLst>
            <a:ext uri="{FF2B5EF4-FFF2-40B4-BE49-F238E27FC236}">
              <a16:creationId xmlns:a16="http://schemas.microsoft.com/office/drawing/2014/main" id="{00000000-0008-0000-0C00-00000C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13" name="Line 12">
          <a:extLst>
            <a:ext uri="{FF2B5EF4-FFF2-40B4-BE49-F238E27FC236}">
              <a16:creationId xmlns:a16="http://schemas.microsoft.com/office/drawing/2014/main" id="{00000000-0008-0000-0C00-00000D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14" name="Line 13">
          <a:extLst>
            <a:ext uri="{FF2B5EF4-FFF2-40B4-BE49-F238E27FC236}">
              <a16:creationId xmlns:a16="http://schemas.microsoft.com/office/drawing/2014/main" id="{00000000-0008-0000-0C00-00000E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15" name="Line 14">
          <a:extLst>
            <a:ext uri="{FF2B5EF4-FFF2-40B4-BE49-F238E27FC236}">
              <a16:creationId xmlns:a16="http://schemas.microsoft.com/office/drawing/2014/main" id="{00000000-0008-0000-0C00-00000F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16" name="Line 15">
          <a:extLst>
            <a:ext uri="{FF2B5EF4-FFF2-40B4-BE49-F238E27FC236}">
              <a16:creationId xmlns:a16="http://schemas.microsoft.com/office/drawing/2014/main" id="{00000000-0008-0000-0C00-000010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14</xdr:col>
      <xdr:colOff>0</xdr:colOff>
      <xdr:row>0</xdr:row>
      <xdr:rowOff>0</xdr:rowOff>
    </xdr:to>
    <xdr:sp macro="" textlink="">
      <xdr:nvSpPr>
        <xdr:cNvPr id="17" name="Line 16">
          <a:extLst>
            <a:ext uri="{FF2B5EF4-FFF2-40B4-BE49-F238E27FC236}">
              <a16:creationId xmlns:a16="http://schemas.microsoft.com/office/drawing/2014/main" id="{00000000-0008-0000-0C00-000011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18" name="Line 17">
          <a:extLst>
            <a:ext uri="{FF2B5EF4-FFF2-40B4-BE49-F238E27FC236}">
              <a16:creationId xmlns:a16="http://schemas.microsoft.com/office/drawing/2014/main" id="{00000000-0008-0000-0C00-000012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19" name="Line 18">
          <a:extLst>
            <a:ext uri="{FF2B5EF4-FFF2-40B4-BE49-F238E27FC236}">
              <a16:creationId xmlns:a16="http://schemas.microsoft.com/office/drawing/2014/main" id="{00000000-0008-0000-0C00-000013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14</xdr:col>
      <xdr:colOff>0</xdr:colOff>
      <xdr:row>0</xdr:row>
      <xdr:rowOff>0</xdr:rowOff>
    </xdr:to>
    <xdr:sp macro="" textlink="">
      <xdr:nvSpPr>
        <xdr:cNvPr id="20" name="Line 19">
          <a:extLst>
            <a:ext uri="{FF2B5EF4-FFF2-40B4-BE49-F238E27FC236}">
              <a16:creationId xmlns:a16="http://schemas.microsoft.com/office/drawing/2014/main" id="{00000000-0008-0000-0C00-000014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21" name="Line 20">
          <a:extLst>
            <a:ext uri="{FF2B5EF4-FFF2-40B4-BE49-F238E27FC236}">
              <a16:creationId xmlns:a16="http://schemas.microsoft.com/office/drawing/2014/main" id="{00000000-0008-0000-0C00-000015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22" name="Line 21">
          <a:extLst>
            <a:ext uri="{FF2B5EF4-FFF2-40B4-BE49-F238E27FC236}">
              <a16:creationId xmlns:a16="http://schemas.microsoft.com/office/drawing/2014/main" id="{00000000-0008-0000-0C00-000016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14</xdr:col>
      <xdr:colOff>0</xdr:colOff>
      <xdr:row>0</xdr:row>
      <xdr:rowOff>0</xdr:rowOff>
    </xdr:to>
    <xdr:sp macro="" textlink="">
      <xdr:nvSpPr>
        <xdr:cNvPr id="23" name="Line 22">
          <a:extLst>
            <a:ext uri="{FF2B5EF4-FFF2-40B4-BE49-F238E27FC236}">
              <a16:creationId xmlns:a16="http://schemas.microsoft.com/office/drawing/2014/main" id="{00000000-0008-0000-0C00-000017000000}"/>
            </a:ext>
          </a:extLst>
        </xdr:cNvPr>
        <xdr:cNvSpPr>
          <a:spLocks noChangeShapeType="1"/>
        </xdr:cNvSpPr>
      </xdr:nvSpPr>
      <xdr:spPr bwMode="auto">
        <a:xfrm flipH="1">
          <a:off x="13830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24" name="Line 23">
          <a:extLst>
            <a:ext uri="{FF2B5EF4-FFF2-40B4-BE49-F238E27FC236}">
              <a16:creationId xmlns:a16="http://schemas.microsoft.com/office/drawing/2014/main" id="{00000000-0008-0000-0C00-000018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0</xdr:row>
      <xdr:rowOff>0</xdr:rowOff>
    </xdr:from>
    <xdr:to>
      <xdr:col>15</xdr:col>
      <xdr:colOff>0</xdr:colOff>
      <xdr:row>0</xdr:row>
      <xdr:rowOff>0</xdr:rowOff>
    </xdr:to>
    <xdr:sp macro="" textlink="">
      <xdr:nvSpPr>
        <xdr:cNvPr id="25" name="Line 24">
          <a:extLst>
            <a:ext uri="{FF2B5EF4-FFF2-40B4-BE49-F238E27FC236}">
              <a16:creationId xmlns:a16="http://schemas.microsoft.com/office/drawing/2014/main" id="{00000000-0008-0000-0C00-000019000000}"/>
            </a:ext>
          </a:extLst>
        </xdr:cNvPr>
        <xdr:cNvSpPr>
          <a:spLocks noChangeShapeType="1"/>
        </xdr:cNvSpPr>
      </xdr:nvSpPr>
      <xdr:spPr bwMode="auto">
        <a:xfrm flipH="1">
          <a:off x="14582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6" name="Line 25">
          <a:extLst>
            <a:ext uri="{FF2B5EF4-FFF2-40B4-BE49-F238E27FC236}">
              <a16:creationId xmlns:a16="http://schemas.microsoft.com/office/drawing/2014/main" id="{00000000-0008-0000-0C00-00001A000000}"/>
            </a:ext>
          </a:extLst>
        </xdr:cNvPr>
        <xdr:cNvSpPr>
          <a:spLocks noChangeShapeType="1"/>
        </xdr:cNvSpPr>
      </xdr:nvSpPr>
      <xdr:spPr bwMode="auto">
        <a:xfrm flipV="1">
          <a:off x="3743325" y="28384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74543</xdr:colOff>
      <xdr:row>3</xdr:row>
      <xdr:rowOff>57987</xdr:rowOff>
    </xdr:from>
    <xdr:to>
      <xdr:col>38</xdr:col>
      <xdr:colOff>28989</xdr:colOff>
      <xdr:row>28</xdr:row>
      <xdr:rowOff>124248</xdr:rowOff>
    </xdr:to>
    <xdr:pic>
      <xdr:nvPicPr>
        <xdr:cNvPr id="4" name="그림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1695" y="695748"/>
          <a:ext cx="4741794" cy="37934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66259</xdr:colOff>
      <xdr:row>3</xdr:row>
      <xdr:rowOff>74553</xdr:rowOff>
    </xdr:from>
    <xdr:to>
      <xdr:col>38</xdr:col>
      <xdr:colOff>6490</xdr:colOff>
      <xdr:row>27</xdr:row>
      <xdr:rowOff>66271</xdr:rowOff>
    </xdr:to>
    <xdr:pic>
      <xdr:nvPicPr>
        <xdr:cNvPr id="3" name="그림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0" t="4401" r="2464" b="6030"/>
        <a:stretch/>
      </xdr:blipFill>
      <xdr:spPr>
        <a:xfrm>
          <a:off x="803411" y="670901"/>
          <a:ext cx="4727579" cy="3569805"/>
        </a:xfrm>
        <a:prstGeom prst="rect">
          <a:avLst/>
        </a:prstGeom>
      </xdr:spPr>
    </xdr:pic>
    <xdr:clientData/>
  </xdr:twoCellAnchor>
  <xdr:oneCellAnchor>
    <xdr:from>
      <xdr:col>1</xdr:col>
      <xdr:colOff>66259</xdr:colOff>
      <xdr:row>67</xdr:row>
      <xdr:rowOff>74553</xdr:rowOff>
    </xdr:from>
    <xdr:ext cx="4727579" cy="3569805"/>
    <xdr:pic>
      <xdr:nvPicPr>
        <xdr:cNvPr id="4" name="그림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0" t="4401" r="2464" b="6030"/>
        <a:stretch/>
      </xdr:blipFill>
      <xdr:spPr>
        <a:xfrm>
          <a:off x="803411" y="670901"/>
          <a:ext cx="4727579" cy="356980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12</xdr:col>
      <xdr:colOff>124238</xdr:colOff>
      <xdr:row>9</xdr:row>
      <xdr:rowOff>0</xdr:rowOff>
    </xdr:from>
    <xdr:to>
      <xdr:col>12</xdr:col>
      <xdr:colOff>124238</xdr:colOff>
      <xdr:row>23</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flipH="1" flipV="1">
          <a:off x="2353088" y="1714500"/>
          <a:ext cx="0" cy="2495550"/>
        </a:xfrm>
        <a:prstGeom prst="line">
          <a:avLst/>
        </a:prstGeom>
        <a:noFill/>
        <a:ln w="25400">
          <a:solidFill>
            <a:srgbClr val="000000"/>
          </a:solid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36</xdr:col>
      <xdr:colOff>1</xdr:colOff>
      <xdr:row>9</xdr:row>
      <xdr:rowOff>0</xdr:rowOff>
    </xdr:from>
    <xdr:to>
      <xdr:col>36</xdr:col>
      <xdr:colOff>1</xdr:colOff>
      <xdr:row>22</xdr:row>
      <xdr:rowOff>247650</xdr:rowOff>
    </xdr:to>
    <xdr:sp macro="" textlink="">
      <xdr:nvSpPr>
        <xdr:cNvPr id="3" name="Line 2">
          <a:extLst>
            <a:ext uri="{FF2B5EF4-FFF2-40B4-BE49-F238E27FC236}">
              <a16:creationId xmlns:a16="http://schemas.microsoft.com/office/drawing/2014/main" id="{00000000-0008-0000-0F00-000003000000}"/>
            </a:ext>
          </a:extLst>
        </xdr:cNvPr>
        <xdr:cNvSpPr>
          <a:spLocks noChangeShapeType="1"/>
        </xdr:cNvSpPr>
      </xdr:nvSpPr>
      <xdr:spPr bwMode="auto">
        <a:xfrm flipV="1">
          <a:off x="5248276" y="1714500"/>
          <a:ext cx="0" cy="2495550"/>
        </a:xfrm>
        <a:prstGeom prst="line">
          <a:avLst/>
        </a:prstGeom>
        <a:noFill/>
        <a:ln w="25400">
          <a:solidFill>
            <a:srgbClr val="000000"/>
          </a:solid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22</xdr:col>
      <xdr:colOff>66675</xdr:colOff>
      <xdr:row>17</xdr:row>
      <xdr:rowOff>9525</xdr:rowOff>
    </xdr:from>
    <xdr:to>
      <xdr:col>26</xdr:col>
      <xdr:colOff>47625</xdr:colOff>
      <xdr:row>20</xdr:row>
      <xdr:rowOff>0</xdr:rowOff>
    </xdr:to>
    <xdr:sp macro="" textlink="">
      <xdr:nvSpPr>
        <xdr:cNvPr id="4" name="Oval 3">
          <a:extLst>
            <a:ext uri="{FF2B5EF4-FFF2-40B4-BE49-F238E27FC236}">
              <a16:creationId xmlns:a16="http://schemas.microsoft.com/office/drawing/2014/main" id="{00000000-0008-0000-0F00-000004000000}"/>
            </a:ext>
          </a:extLst>
        </xdr:cNvPr>
        <xdr:cNvSpPr>
          <a:spLocks noChangeArrowheads="1"/>
        </xdr:cNvSpPr>
      </xdr:nvSpPr>
      <xdr:spPr bwMode="auto">
        <a:xfrm>
          <a:off x="3533775" y="2924175"/>
          <a:ext cx="523875" cy="476250"/>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9</xdr:row>
      <xdr:rowOff>0</xdr:rowOff>
    </xdr:from>
    <xdr:to>
      <xdr:col>22</xdr:col>
      <xdr:colOff>0</xdr:colOff>
      <xdr:row>10</xdr:row>
      <xdr:rowOff>0</xdr:rowOff>
    </xdr:to>
    <xdr:sp macro="" textlink="">
      <xdr:nvSpPr>
        <xdr:cNvPr id="5" name="Line 4">
          <a:extLst>
            <a:ext uri="{FF2B5EF4-FFF2-40B4-BE49-F238E27FC236}">
              <a16:creationId xmlns:a16="http://schemas.microsoft.com/office/drawing/2014/main" id="{00000000-0008-0000-0F00-000005000000}"/>
            </a:ext>
          </a:extLst>
        </xdr:cNvPr>
        <xdr:cNvSpPr>
          <a:spLocks noChangeShapeType="1"/>
        </xdr:cNvSpPr>
      </xdr:nvSpPr>
      <xdr:spPr bwMode="auto">
        <a:xfrm flipV="1">
          <a:off x="3095625" y="1714500"/>
          <a:ext cx="371475"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9</xdr:row>
      <xdr:rowOff>0</xdr:rowOff>
    </xdr:from>
    <xdr:to>
      <xdr:col>22</xdr:col>
      <xdr:colOff>0</xdr:colOff>
      <xdr:row>10</xdr:row>
      <xdr:rowOff>0</xdr:rowOff>
    </xdr:to>
    <xdr:sp macro="" textlink="">
      <xdr:nvSpPr>
        <xdr:cNvPr id="6" name="Line 5">
          <a:extLst>
            <a:ext uri="{FF2B5EF4-FFF2-40B4-BE49-F238E27FC236}">
              <a16:creationId xmlns:a16="http://schemas.microsoft.com/office/drawing/2014/main" id="{00000000-0008-0000-0F00-000006000000}"/>
            </a:ext>
          </a:extLst>
        </xdr:cNvPr>
        <xdr:cNvSpPr>
          <a:spLocks noChangeShapeType="1"/>
        </xdr:cNvSpPr>
      </xdr:nvSpPr>
      <xdr:spPr bwMode="auto">
        <a:xfrm>
          <a:off x="3095625" y="1714500"/>
          <a:ext cx="371475"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24</xdr:row>
      <xdr:rowOff>114300</xdr:rowOff>
    </xdr:from>
    <xdr:to>
      <xdr:col>13</xdr:col>
      <xdr:colOff>0</xdr:colOff>
      <xdr:row>27</xdr:row>
      <xdr:rowOff>66675</xdr:rowOff>
    </xdr:to>
    <xdr:sp macro="" textlink="">
      <xdr:nvSpPr>
        <xdr:cNvPr id="7" name="Line 6">
          <a:extLst>
            <a:ext uri="{FF2B5EF4-FFF2-40B4-BE49-F238E27FC236}">
              <a16:creationId xmlns:a16="http://schemas.microsoft.com/office/drawing/2014/main" id="{00000000-0008-0000-0F00-000007000000}"/>
            </a:ext>
          </a:extLst>
        </xdr:cNvPr>
        <xdr:cNvSpPr>
          <a:spLocks noChangeShapeType="1"/>
        </xdr:cNvSpPr>
      </xdr:nvSpPr>
      <xdr:spPr bwMode="auto">
        <a:xfrm>
          <a:off x="2352675" y="4448175"/>
          <a:ext cx="0" cy="381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24</xdr:row>
      <xdr:rowOff>95250</xdr:rowOff>
    </xdr:from>
    <xdr:to>
      <xdr:col>36</xdr:col>
      <xdr:colOff>0</xdr:colOff>
      <xdr:row>27</xdr:row>
      <xdr:rowOff>66675</xdr:rowOff>
    </xdr:to>
    <xdr:sp macro="" textlink="">
      <xdr:nvSpPr>
        <xdr:cNvPr id="8" name="Line 7">
          <a:extLst>
            <a:ext uri="{FF2B5EF4-FFF2-40B4-BE49-F238E27FC236}">
              <a16:creationId xmlns:a16="http://schemas.microsoft.com/office/drawing/2014/main" id="{00000000-0008-0000-0F00-000008000000}"/>
            </a:ext>
          </a:extLst>
        </xdr:cNvPr>
        <xdr:cNvSpPr>
          <a:spLocks noChangeShapeType="1"/>
        </xdr:cNvSpPr>
      </xdr:nvSpPr>
      <xdr:spPr bwMode="auto">
        <a:xfrm>
          <a:off x="5248275" y="4429125"/>
          <a:ext cx="0" cy="4000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25</xdr:row>
      <xdr:rowOff>0</xdr:rowOff>
    </xdr:from>
    <xdr:to>
      <xdr:col>31</xdr:col>
      <xdr:colOff>0</xdr:colOff>
      <xdr:row>25</xdr:row>
      <xdr:rowOff>0</xdr:rowOff>
    </xdr:to>
    <xdr:sp macro="" textlink="">
      <xdr:nvSpPr>
        <xdr:cNvPr id="9" name="Line 12">
          <a:extLst>
            <a:ext uri="{FF2B5EF4-FFF2-40B4-BE49-F238E27FC236}">
              <a16:creationId xmlns:a16="http://schemas.microsoft.com/office/drawing/2014/main" id="{00000000-0008-0000-0F00-000009000000}"/>
            </a:ext>
          </a:extLst>
        </xdr:cNvPr>
        <xdr:cNvSpPr>
          <a:spLocks noChangeShapeType="1"/>
        </xdr:cNvSpPr>
      </xdr:nvSpPr>
      <xdr:spPr bwMode="auto">
        <a:xfrm>
          <a:off x="4505325" y="4524375"/>
          <a:ext cx="123825"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13</xdr:col>
      <xdr:colOff>0</xdr:colOff>
      <xdr:row>27</xdr:row>
      <xdr:rowOff>0</xdr:rowOff>
    </xdr:from>
    <xdr:to>
      <xdr:col>36</xdr:col>
      <xdr:colOff>0</xdr:colOff>
      <xdr:row>27</xdr:row>
      <xdr:rowOff>0</xdr:rowOff>
    </xdr:to>
    <xdr:sp macro="" textlink="">
      <xdr:nvSpPr>
        <xdr:cNvPr id="10" name="Line 14">
          <a:extLst>
            <a:ext uri="{FF2B5EF4-FFF2-40B4-BE49-F238E27FC236}">
              <a16:creationId xmlns:a16="http://schemas.microsoft.com/office/drawing/2014/main" id="{00000000-0008-0000-0F00-00000A000000}"/>
            </a:ext>
          </a:extLst>
        </xdr:cNvPr>
        <xdr:cNvSpPr>
          <a:spLocks noChangeShapeType="1"/>
        </xdr:cNvSpPr>
      </xdr:nvSpPr>
      <xdr:spPr bwMode="auto">
        <a:xfrm>
          <a:off x="2352675" y="4772025"/>
          <a:ext cx="2895600"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41</xdr:col>
      <xdr:colOff>0</xdr:colOff>
      <xdr:row>8</xdr:row>
      <xdr:rowOff>123824</xdr:rowOff>
    </xdr:from>
    <xdr:to>
      <xdr:col>41</xdr:col>
      <xdr:colOff>0</xdr:colOff>
      <xdr:row>21</xdr:row>
      <xdr:rowOff>314324</xdr:rowOff>
    </xdr:to>
    <xdr:sp macro="" textlink="">
      <xdr:nvSpPr>
        <xdr:cNvPr id="11" name="Line 15">
          <a:extLst>
            <a:ext uri="{FF2B5EF4-FFF2-40B4-BE49-F238E27FC236}">
              <a16:creationId xmlns:a16="http://schemas.microsoft.com/office/drawing/2014/main" id="{00000000-0008-0000-0F00-00000B000000}"/>
            </a:ext>
          </a:extLst>
        </xdr:cNvPr>
        <xdr:cNvSpPr>
          <a:spLocks noChangeShapeType="1"/>
        </xdr:cNvSpPr>
      </xdr:nvSpPr>
      <xdr:spPr bwMode="auto">
        <a:xfrm flipV="1">
          <a:off x="5867400" y="1714499"/>
          <a:ext cx="0" cy="224790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23</xdr:col>
      <xdr:colOff>0</xdr:colOff>
      <xdr:row>7</xdr:row>
      <xdr:rowOff>133350</xdr:rowOff>
    </xdr:from>
    <xdr:to>
      <xdr:col>23</xdr:col>
      <xdr:colOff>0</xdr:colOff>
      <xdr:row>8</xdr:row>
      <xdr:rowOff>66675</xdr:rowOff>
    </xdr:to>
    <xdr:sp macro="" textlink="">
      <xdr:nvSpPr>
        <xdr:cNvPr id="12" name="Line 16">
          <a:extLst>
            <a:ext uri="{FF2B5EF4-FFF2-40B4-BE49-F238E27FC236}">
              <a16:creationId xmlns:a16="http://schemas.microsoft.com/office/drawing/2014/main" id="{00000000-0008-0000-0F00-00000C000000}"/>
            </a:ext>
          </a:extLst>
        </xdr:cNvPr>
        <xdr:cNvSpPr>
          <a:spLocks noChangeShapeType="1"/>
        </xdr:cNvSpPr>
      </xdr:nvSpPr>
      <xdr:spPr bwMode="auto">
        <a:xfrm>
          <a:off x="3590925" y="1533525"/>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xdr:row>
      <xdr:rowOff>0</xdr:rowOff>
    </xdr:from>
    <xdr:to>
      <xdr:col>23</xdr:col>
      <xdr:colOff>0</xdr:colOff>
      <xdr:row>8</xdr:row>
      <xdr:rowOff>0</xdr:rowOff>
    </xdr:to>
    <xdr:sp macro="" textlink="">
      <xdr:nvSpPr>
        <xdr:cNvPr id="13" name="Line 17">
          <a:extLst>
            <a:ext uri="{FF2B5EF4-FFF2-40B4-BE49-F238E27FC236}">
              <a16:creationId xmlns:a16="http://schemas.microsoft.com/office/drawing/2014/main" id="{00000000-0008-0000-0F00-00000D000000}"/>
            </a:ext>
          </a:extLst>
        </xdr:cNvPr>
        <xdr:cNvSpPr>
          <a:spLocks noChangeShapeType="1"/>
        </xdr:cNvSpPr>
      </xdr:nvSpPr>
      <xdr:spPr bwMode="auto">
        <a:xfrm>
          <a:off x="2971800" y="1590675"/>
          <a:ext cx="619125"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14" name="Line 18">
          <a:extLst>
            <a:ext uri="{FF2B5EF4-FFF2-40B4-BE49-F238E27FC236}">
              <a16:creationId xmlns:a16="http://schemas.microsoft.com/office/drawing/2014/main" id="{00000000-0008-0000-0F00-00000E0000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xdr:row>
      <xdr:rowOff>104775</xdr:rowOff>
    </xdr:from>
    <xdr:to>
      <xdr:col>18</xdr:col>
      <xdr:colOff>0</xdr:colOff>
      <xdr:row>25</xdr:row>
      <xdr:rowOff>47625</xdr:rowOff>
    </xdr:to>
    <xdr:sp macro="" textlink="">
      <xdr:nvSpPr>
        <xdr:cNvPr id="17" name="Line 21">
          <a:extLst>
            <a:ext uri="{FF2B5EF4-FFF2-40B4-BE49-F238E27FC236}">
              <a16:creationId xmlns:a16="http://schemas.microsoft.com/office/drawing/2014/main" id="{00000000-0008-0000-0F00-000011000000}"/>
            </a:ext>
          </a:extLst>
        </xdr:cNvPr>
        <xdr:cNvSpPr>
          <a:spLocks noChangeShapeType="1"/>
        </xdr:cNvSpPr>
      </xdr:nvSpPr>
      <xdr:spPr bwMode="auto">
        <a:xfrm>
          <a:off x="297180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25</xdr:row>
      <xdr:rowOff>0</xdr:rowOff>
    </xdr:from>
    <xdr:to>
      <xdr:col>31</xdr:col>
      <xdr:colOff>0</xdr:colOff>
      <xdr:row>25</xdr:row>
      <xdr:rowOff>0</xdr:rowOff>
    </xdr:to>
    <xdr:sp macro="" textlink="">
      <xdr:nvSpPr>
        <xdr:cNvPr id="18" name="Line 22">
          <a:extLst>
            <a:ext uri="{FF2B5EF4-FFF2-40B4-BE49-F238E27FC236}">
              <a16:creationId xmlns:a16="http://schemas.microsoft.com/office/drawing/2014/main" id="{00000000-0008-0000-0F00-000012000000}"/>
            </a:ext>
          </a:extLst>
        </xdr:cNvPr>
        <xdr:cNvSpPr>
          <a:spLocks noChangeShapeType="1"/>
        </xdr:cNvSpPr>
      </xdr:nvSpPr>
      <xdr:spPr bwMode="auto">
        <a:xfrm>
          <a:off x="2971800" y="4524375"/>
          <a:ext cx="1657350"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18</xdr:col>
      <xdr:colOff>0</xdr:colOff>
      <xdr:row>7</xdr:row>
      <xdr:rowOff>133350</xdr:rowOff>
    </xdr:from>
    <xdr:to>
      <xdr:col>18</xdr:col>
      <xdr:colOff>0</xdr:colOff>
      <xdr:row>8</xdr:row>
      <xdr:rowOff>66675</xdr:rowOff>
    </xdr:to>
    <xdr:sp macro="" textlink="">
      <xdr:nvSpPr>
        <xdr:cNvPr id="19" name="Line 23">
          <a:extLst>
            <a:ext uri="{FF2B5EF4-FFF2-40B4-BE49-F238E27FC236}">
              <a16:creationId xmlns:a16="http://schemas.microsoft.com/office/drawing/2014/main" id="{00000000-0008-0000-0F00-000013000000}"/>
            </a:ext>
          </a:extLst>
        </xdr:cNvPr>
        <xdr:cNvSpPr>
          <a:spLocks noChangeShapeType="1"/>
        </xdr:cNvSpPr>
      </xdr:nvSpPr>
      <xdr:spPr bwMode="auto">
        <a:xfrm>
          <a:off x="2971800" y="1533525"/>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124238</xdr:colOff>
      <xdr:row>9</xdr:row>
      <xdr:rowOff>8280</xdr:rowOff>
    </xdr:from>
    <xdr:to>
      <xdr:col>18</xdr:col>
      <xdr:colOff>0</xdr:colOff>
      <xdr:row>20</xdr:row>
      <xdr:rowOff>248476</xdr:rowOff>
    </xdr:to>
    <xdr:sp macro="" textlink="">
      <xdr:nvSpPr>
        <xdr:cNvPr id="20" name="Line 26">
          <a:extLst>
            <a:ext uri="{FF2B5EF4-FFF2-40B4-BE49-F238E27FC236}">
              <a16:creationId xmlns:a16="http://schemas.microsoft.com/office/drawing/2014/main" id="{00000000-0008-0000-0F00-000014000000}"/>
            </a:ext>
          </a:extLst>
        </xdr:cNvPr>
        <xdr:cNvSpPr>
          <a:spLocks noChangeShapeType="1"/>
        </xdr:cNvSpPr>
      </xdr:nvSpPr>
      <xdr:spPr bwMode="auto">
        <a:xfrm flipH="1" flipV="1">
          <a:off x="2972213" y="1722780"/>
          <a:ext cx="0" cy="1926121"/>
        </a:xfrm>
        <a:prstGeom prst="line">
          <a:avLst/>
        </a:prstGeom>
        <a:noFill/>
        <a:ln w="25400">
          <a:solidFill>
            <a:srgbClr val="000000"/>
          </a:solid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9</xdr:row>
      <xdr:rowOff>8283</xdr:rowOff>
    </xdr:from>
    <xdr:to>
      <xdr:col>31</xdr:col>
      <xdr:colOff>0</xdr:colOff>
      <xdr:row>21</xdr:row>
      <xdr:rowOff>0</xdr:rowOff>
    </xdr:to>
    <xdr:sp macro="" textlink="">
      <xdr:nvSpPr>
        <xdr:cNvPr id="21" name="Line 27">
          <a:extLst>
            <a:ext uri="{FF2B5EF4-FFF2-40B4-BE49-F238E27FC236}">
              <a16:creationId xmlns:a16="http://schemas.microsoft.com/office/drawing/2014/main" id="{00000000-0008-0000-0F00-000015000000}"/>
            </a:ext>
          </a:extLst>
        </xdr:cNvPr>
        <xdr:cNvSpPr>
          <a:spLocks noChangeShapeType="1"/>
        </xdr:cNvSpPr>
      </xdr:nvSpPr>
      <xdr:spPr bwMode="auto">
        <a:xfrm flipV="1">
          <a:off x="4629150" y="1722783"/>
          <a:ext cx="0" cy="1925292"/>
        </a:xfrm>
        <a:prstGeom prst="line">
          <a:avLst/>
        </a:prstGeom>
        <a:noFill/>
        <a:ln w="25400">
          <a:solidFill>
            <a:srgbClr val="000000"/>
          </a:solid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xdr:row>
      <xdr:rowOff>0</xdr:rowOff>
    </xdr:from>
    <xdr:to>
      <xdr:col>18</xdr:col>
      <xdr:colOff>0</xdr:colOff>
      <xdr:row>8</xdr:row>
      <xdr:rowOff>66675</xdr:rowOff>
    </xdr:to>
    <xdr:sp macro="" textlink="">
      <xdr:nvSpPr>
        <xdr:cNvPr id="22" name="Line 29">
          <a:extLst>
            <a:ext uri="{FF2B5EF4-FFF2-40B4-BE49-F238E27FC236}">
              <a16:creationId xmlns:a16="http://schemas.microsoft.com/office/drawing/2014/main" id="{00000000-0008-0000-0F00-000016000000}"/>
            </a:ext>
          </a:extLst>
        </xdr:cNvPr>
        <xdr:cNvSpPr>
          <a:spLocks noChangeShapeType="1"/>
        </xdr:cNvSpPr>
      </xdr:nvSpPr>
      <xdr:spPr bwMode="auto">
        <a:xfrm>
          <a:off x="2971800" y="1400175"/>
          <a:ext cx="0" cy="2571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9</xdr:row>
      <xdr:rowOff>0</xdr:rowOff>
    </xdr:from>
    <xdr:to>
      <xdr:col>22</xdr:col>
      <xdr:colOff>0</xdr:colOff>
      <xdr:row>10</xdr:row>
      <xdr:rowOff>0</xdr:rowOff>
    </xdr:to>
    <xdr:sp macro="" textlink="">
      <xdr:nvSpPr>
        <xdr:cNvPr id="24" name="Line 32">
          <a:extLst>
            <a:ext uri="{FF2B5EF4-FFF2-40B4-BE49-F238E27FC236}">
              <a16:creationId xmlns:a16="http://schemas.microsoft.com/office/drawing/2014/main" id="{00000000-0008-0000-0F00-000018000000}"/>
            </a:ext>
          </a:extLst>
        </xdr:cNvPr>
        <xdr:cNvSpPr>
          <a:spLocks noChangeShapeType="1"/>
        </xdr:cNvSpPr>
      </xdr:nvSpPr>
      <xdr:spPr bwMode="auto">
        <a:xfrm flipV="1">
          <a:off x="3095625" y="1714500"/>
          <a:ext cx="371475"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9</xdr:row>
      <xdr:rowOff>0</xdr:rowOff>
    </xdr:from>
    <xdr:to>
      <xdr:col>22</xdr:col>
      <xdr:colOff>0</xdr:colOff>
      <xdr:row>10</xdr:row>
      <xdr:rowOff>0</xdr:rowOff>
    </xdr:to>
    <xdr:sp macro="" textlink="">
      <xdr:nvSpPr>
        <xdr:cNvPr id="25" name="Line 33">
          <a:extLst>
            <a:ext uri="{FF2B5EF4-FFF2-40B4-BE49-F238E27FC236}">
              <a16:creationId xmlns:a16="http://schemas.microsoft.com/office/drawing/2014/main" id="{00000000-0008-0000-0F00-000019000000}"/>
            </a:ext>
          </a:extLst>
        </xdr:cNvPr>
        <xdr:cNvSpPr>
          <a:spLocks noChangeShapeType="1"/>
        </xdr:cNvSpPr>
      </xdr:nvSpPr>
      <xdr:spPr bwMode="auto">
        <a:xfrm>
          <a:off x="3095625" y="1714500"/>
          <a:ext cx="371475"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xdr:row>
      <xdr:rowOff>0</xdr:rowOff>
    </xdr:from>
    <xdr:to>
      <xdr:col>31</xdr:col>
      <xdr:colOff>0</xdr:colOff>
      <xdr:row>7</xdr:row>
      <xdr:rowOff>0</xdr:rowOff>
    </xdr:to>
    <xdr:sp macro="" textlink="">
      <xdr:nvSpPr>
        <xdr:cNvPr id="26" name="Line 34">
          <a:extLst>
            <a:ext uri="{FF2B5EF4-FFF2-40B4-BE49-F238E27FC236}">
              <a16:creationId xmlns:a16="http://schemas.microsoft.com/office/drawing/2014/main" id="{00000000-0008-0000-0F00-00001A000000}"/>
            </a:ext>
          </a:extLst>
        </xdr:cNvPr>
        <xdr:cNvSpPr>
          <a:spLocks noChangeShapeType="1"/>
        </xdr:cNvSpPr>
      </xdr:nvSpPr>
      <xdr:spPr bwMode="auto">
        <a:xfrm>
          <a:off x="2971800" y="1400175"/>
          <a:ext cx="1657350"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txBody>
        <a:bodyPr/>
        <a:lstStyle/>
        <a:p>
          <a:endParaRPr lang="ko-KR" altLang="en-US"/>
        </a:p>
      </xdr:txBody>
    </xdr:sp>
    <xdr:clientData/>
  </xdr:twoCellAnchor>
  <xdr:twoCellAnchor>
    <xdr:from>
      <xdr:col>31</xdr:col>
      <xdr:colOff>0</xdr:colOff>
      <xdr:row>7</xdr:row>
      <xdr:rowOff>0</xdr:rowOff>
    </xdr:from>
    <xdr:to>
      <xdr:col>31</xdr:col>
      <xdr:colOff>0</xdr:colOff>
      <xdr:row>8</xdr:row>
      <xdr:rowOff>0</xdr:rowOff>
    </xdr:to>
    <xdr:sp macro="" textlink="">
      <xdr:nvSpPr>
        <xdr:cNvPr id="27" name="Line 35">
          <a:extLst>
            <a:ext uri="{FF2B5EF4-FFF2-40B4-BE49-F238E27FC236}">
              <a16:creationId xmlns:a16="http://schemas.microsoft.com/office/drawing/2014/main" id="{00000000-0008-0000-0F00-00001B000000}"/>
            </a:ext>
          </a:extLst>
        </xdr:cNvPr>
        <xdr:cNvSpPr>
          <a:spLocks noChangeShapeType="1"/>
        </xdr:cNvSpPr>
      </xdr:nvSpPr>
      <xdr:spPr bwMode="auto">
        <a:xfrm>
          <a:off x="4629150" y="1400175"/>
          <a:ext cx="0"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7</xdr:row>
      <xdr:rowOff>133350</xdr:rowOff>
    </xdr:from>
    <xdr:to>
      <xdr:col>23</xdr:col>
      <xdr:colOff>0</xdr:colOff>
      <xdr:row>8</xdr:row>
      <xdr:rowOff>66675</xdr:rowOff>
    </xdr:to>
    <xdr:sp macro="" textlink="">
      <xdr:nvSpPr>
        <xdr:cNvPr id="28" name="Line 36">
          <a:extLst>
            <a:ext uri="{FF2B5EF4-FFF2-40B4-BE49-F238E27FC236}">
              <a16:creationId xmlns:a16="http://schemas.microsoft.com/office/drawing/2014/main" id="{00000000-0008-0000-0F00-00001C000000}"/>
            </a:ext>
          </a:extLst>
        </xdr:cNvPr>
        <xdr:cNvSpPr>
          <a:spLocks noChangeShapeType="1"/>
        </xdr:cNvSpPr>
      </xdr:nvSpPr>
      <xdr:spPr bwMode="auto">
        <a:xfrm>
          <a:off x="3590925" y="1533525"/>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29" name="Line 37">
          <a:extLst>
            <a:ext uri="{FF2B5EF4-FFF2-40B4-BE49-F238E27FC236}">
              <a16:creationId xmlns:a16="http://schemas.microsoft.com/office/drawing/2014/main" id="{00000000-0008-0000-0F00-00001D0000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xdr:row>
      <xdr:rowOff>104775</xdr:rowOff>
    </xdr:from>
    <xdr:to>
      <xdr:col>18</xdr:col>
      <xdr:colOff>0</xdr:colOff>
      <xdr:row>25</xdr:row>
      <xdr:rowOff>47625</xdr:rowOff>
    </xdr:to>
    <xdr:sp macro="" textlink="">
      <xdr:nvSpPr>
        <xdr:cNvPr id="31" name="Line 39">
          <a:extLst>
            <a:ext uri="{FF2B5EF4-FFF2-40B4-BE49-F238E27FC236}">
              <a16:creationId xmlns:a16="http://schemas.microsoft.com/office/drawing/2014/main" id="{00000000-0008-0000-0F00-00001F000000}"/>
            </a:ext>
          </a:extLst>
        </xdr:cNvPr>
        <xdr:cNvSpPr>
          <a:spLocks noChangeShapeType="1"/>
        </xdr:cNvSpPr>
      </xdr:nvSpPr>
      <xdr:spPr bwMode="auto">
        <a:xfrm>
          <a:off x="297180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1671</xdr:colOff>
      <xdr:row>6</xdr:row>
      <xdr:rowOff>0</xdr:rowOff>
    </xdr:from>
    <xdr:to>
      <xdr:col>13</xdr:col>
      <xdr:colOff>1671</xdr:colOff>
      <xdr:row>8</xdr:row>
      <xdr:rowOff>0</xdr:rowOff>
    </xdr:to>
    <xdr:sp macro="" textlink="">
      <xdr:nvSpPr>
        <xdr:cNvPr id="32" name="Line 40">
          <a:extLst>
            <a:ext uri="{FF2B5EF4-FFF2-40B4-BE49-F238E27FC236}">
              <a16:creationId xmlns:a16="http://schemas.microsoft.com/office/drawing/2014/main" id="{00000000-0008-0000-0F00-000020000000}"/>
            </a:ext>
          </a:extLst>
        </xdr:cNvPr>
        <xdr:cNvSpPr>
          <a:spLocks noChangeShapeType="1"/>
        </xdr:cNvSpPr>
      </xdr:nvSpPr>
      <xdr:spPr bwMode="auto">
        <a:xfrm>
          <a:off x="2354346" y="1209675"/>
          <a:ext cx="0" cy="381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120912</xdr:colOff>
      <xdr:row>6</xdr:row>
      <xdr:rowOff>0</xdr:rowOff>
    </xdr:from>
    <xdr:to>
      <xdr:col>35</xdr:col>
      <xdr:colOff>120912</xdr:colOff>
      <xdr:row>8</xdr:row>
      <xdr:rowOff>0</xdr:rowOff>
    </xdr:to>
    <xdr:sp macro="" textlink="">
      <xdr:nvSpPr>
        <xdr:cNvPr id="33" name="Line 41">
          <a:extLst>
            <a:ext uri="{FF2B5EF4-FFF2-40B4-BE49-F238E27FC236}">
              <a16:creationId xmlns:a16="http://schemas.microsoft.com/office/drawing/2014/main" id="{00000000-0008-0000-0F00-000021000000}"/>
            </a:ext>
          </a:extLst>
        </xdr:cNvPr>
        <xdr:cNvSpPr>
          <a:spLocks noChangeShapeType="1"/>
        </xdr:cNvSpPr>
      </xdr:nvSpPr>
      <xdr:spPr bwMode="auto">
        <a:xfrm>
          <a:off x="5245362" y="1209675"/>
          <a:ext cx="0" cy="381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6</xdr:row>
      <xdr:rowOff>0</xdr:rowOff>
    </xdr:from>
    <xdr:to>
      <xdr:col>35</xdr:col>
      <xdr:colOff>115957</xdr:colOff>
      <xdr:row>6</xdr:row>
      <xdr:rowOff>0</xdr:rowOff>
    </xdr:to>
    <xdr:sp macro="" textlink="">
      <xdr:nvSpPr>
        <xdr:cNvPr id="34" name="Line 42">
          <a:extLst>
            <a:ext uri="{FF2B5EF4-FFF2-40B4-BE49-F238E27FC236}">
              <a16:creationId xmlns:a16="http://schemas.microsoft.com/office/drawing/2014/main" id="{00000000-0008-0000-0F00-000022000000}"/>
            </a:ext>
          </a:extLst>
        </xdr:cNvPr>
        <xdr:cNvSpPr>
          <a:spLocks noChangeShapeType="1"/>
        </xdr:cNvSpPr>
      </xdr:nvSpPr>
      <xdr:spPr bwMode="auto">
        <a:xfrm>
          <a:off x="2352675" y="1209675"/>
          <a:ext cx="2887732"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txBody>
        <a:bodyPr/>
        <a:lstStyle/>
        <a:p>
          <a:endParaRPr lang="ko-KR" altLang="en-US"/>
        </a:p>
      </xdr:txBody>
    </xdr:sp>
    <xdr:clientData/>
  </xdr:twoCellAnchor>
  <xdr:twoCellAnchor>
    <xdr:from>
      <xdr:col>8</xdr:col>
      <xdr:colOff>0</xdr:colOff>
      <xdr:row>11</xdr:row>
      <xdr:rowOff>0</xdr:rowOff>
    </xdr:from>
    <xdr:to>
      <xdr:col>9</xdr:col>
      <xdr:colOff>0</xdr:colOff>
      <xdr:row>11</xdr:row>
      <xdr:rowOff>0</xdr:rowOff>
    </xdr:to>
    <xdr:sp macro="" textlink="">
      <xdr:nvSpPr>
        <xdr:cNvPr id="35" name="Line 52">
          <a:extLst>
            <a:ext uri="{FF2B5EF4-FFF2-40B4-BE49-F238E27FC236}">
              <a16:creationId xmlns:a16="http://schemas.microsoft.com/office/drawing/2014/main" id="{00000000-0008-0000-0F00-000023000000}"/>
            </a:ext>
          </a:extLst>
        </xdr:cNvPr>
        <xdr:cNvSpPr>
          <a:spLocks noChangeShapeType="1"/>
        </xdr:cNvSpPr>
      </xdr:nvSpPr>
      <xdr:spPr bwMode="auto">
        <a:xfrm>
          <a:off x="1733550" y="20383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0</xdr:rowOff>
    </xdr:from>
    <xdr:to>
      <xdr:col>9</xdr:col>
      <xdr:colOff>0</xdr:colOff>
      <xdr:row>13</xdr:row>
      <xdr:rowOff>0</xdr:rowOff>
    </xdr:to>
    <xdr:sp macro="" textlink="">
      <xdr:nvSpPr>
        <xdr:cNvPr id="36" name="Line 53">
          <a:extLst>
            <a:ext uri="{FF2B5EF4-FFF2-40B4-BE49-F238E27FC236}">
              <a16:creationId xmlns:a16="http://schemas.microsoft.com/office/drawing/2014/main" id="{00000000-0008-0000-0F00-000024000000}"/>
            </a:ext>
          </a:extLst>
        </xdr:cNvPr>
        <xdr:cNvSpPr>
          <a:spLocks noChangeShapeType="1"/>
        </xdr:cNvSpPr>
      </xdr:nvSpPr>
      <xdr:spPr bwMode="auto">
        <a:xfrm>
          <a:off x="1733550" y="24193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9</xdr:col>
      <xdr:colOff>0</xdr:colOff>
      <xdr:row>23</xdr:row>
      <xdr:rowOff>0</xdr:rowOff>
    </xdr:to>
    <xdr:sp macro="" textlink="">
      <xdr:nvSpPr>
        <xdr:cNvPr id="37" name="Line 54">
          <a:extLst>
            <a:ext uri="{FF2B5EF4-FFF2-40B4-BE49-F238E27FC236}">
              <a16:creationId xmlns:a16="http://schemas.microsoft.com/office/drawing/2014/main" id="{00000000-0008-0000-0F00-000025000000}"/>
            </a:ext>
          </a:extLst>
        </xdr:cNvPr>
        <xdr:cNvSpPr>
          <a:spLocks noChangeShapeType="1"/>
        </xdr:cNvSpPr>
      </xdr:nvSpPr>
      <xdr:spPr bwMode="auto">
        <a:xfrm>
          <a:off x="1733550" y="42100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2</xdr:col>
      <xdr:colOff>0</xdr:colOff>
      <xdr:row>9</xdr:row>
      <xdr:rowOff>0</xdr:rowOff>
    </xdr:from>
    <xdr:to>
      <xdr:col>46</xdr:col>
      <xdr:colOff>0</xdr:colOff>
      <xdr:row>9</xdr:row>
      <xdr:rowOff>0</xdr:rowOff>
    </xdr:to>
    <xdr:sp macro="" textlink="">
      <xdr:nvSpPr>
        <xdr:cNvPr id="38" name="Line 55">
          <a:extLst>
            <a:ext uri="{FF2B5EF4-FFF2-40B4-BE49-F238E27FC236}">
              <a16:creationId xmlns:a16="http://schemas.microsoft.com/office/drawing/2014/main" id="{00000000-0008-0000-0F00-000026000000}"/>
            </a:ext>
          </a:extLst>
        </xdr:cNvPr>
        <xdr:cNvSpPr>
          <a:spLocks noChangeShapeType="1"/>
        </xdr:cNvSpPr>
      </xdr:nvSpPr>
      <xdr:spPr bwMode="auto">
        <a:xfrm>
          <a:off x="847725" y="1714500"/>
          <a:ext cx="57245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21</xdr:row>
      <xdr:rowOff>304800</xdr:rowOff>
    </xdr:from>
    <xdr:to>
      <xdr:col>41</xdr:col>
      <xdr:colOff>0</xdr:colOff>
      <xdr:row>21</xdr:row>
      <xdr:rowOff>304800</xdr:rowOff>
    </xdr:to>
    <xdr:sp macro="" textlink="">
      <xdr:nvSpPr>
        <xdr:cNvPr id="39" name="Line 57">
          <a:extLst>
            <a:ext uri="{FF2B5EF4-FFF2-40B4-BE49-F238E27FC236}">
              <a16:creationId xmlns:a16="http://schemas.microsoft.com/office/drawing/2014/main" id="{00000000-0008-0000-0F00-000027000000}"/>
            </a:ext>
          </a:extLst>
        </xdr:cNvPr>
        <xdr:cNvSpPr>
          <a:spLocks noChangeShapeType="1"/>
        </xdr:cNvSpPr>
      </xdr:nvSpPr>
      <xdr:spPr bwMode="auto">
        <a:xfrm flipH="1" flipV="1">
          <a:off x="5743575" y="3952875"/>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40</xdr:col>
      <xdr:colOff>0</xdr:colOff>
      <xdr:row>11</xdr:row>
      <xdr:rowOff>0</xdr:rowOff>
    </xdr:from>
    <xdr:to>
      <xdr:col>41</xdr:col>
      <xdr:colOff>0</xdr:colOff>
      <xdr:row>11</xdr:row>
      <xdr:rowOff>0</xdr:rowOff>
    </xdr:to>
    <xdr:sp macro="" textlink="">
      <xdr:nvSpPr>
        <xdr:cNvPr id="40" name="Line 58">
          <a:extLst>
            <a:ext uri="{FF2B5EF4-FFF2-40B4-BE49-F238E27FC236}">
              <a16:creationId xmlns:a16="http://schemas.microsoft.com/office/drawing/2014/main" id="{00000000-0008-0000-0F00-000028000000}"/>
            </a:ext>
          </a:extLst>
        </xdr:cNvPr>
        <xdr:cNvSpPr>
          <a:spLocks noChangeShapeType="1"/>
        </xdr:cNvSpPr>
      </xdr:nvSpPr>
      <xdr:spPr bwMode="auto">
        <a:xfrm flipH="1" flipV="1">
          <a:off x="5743575" y="20383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44</xdr:col>
      <xdr:colOff>0</xdr:colOff>
      <xdr:row>9</xdr:row>
      <xdr:rowOff>0</xdr:rowOff>
    </xdr:from>
    <xdr:to>
      <xdr:col>44</xdr:col>
      <xdr:colOff>0</xdr:colOff>
      <xdr:row>23</xdr:row>
      <xdr:rowOff>0</xdr:rowOff>
    </xdr:to>
    <xdr:sp macro="" textlink="">
      <xdr:nvSpPr>
        <xdr:cNvPr id="41" name="Line 59">
          <a:extLst>
            <a:ext uri="{FF2B5EF4-FFF2-40B4-BE49-F238E27FC236}">
              <a16:creationId xmlns:a16="http://schemas.microsoft.com/office/drawing/2014/main" id="{00000000-0008-0000-0F00-000029000000}"/>
            </a:ext>
          </a:extLst>
        </xdr:cNvPr>
        <xdr:cNvSpPr>
          <a:spLocks noChangeShapeType="1"/>
        </xdr:cNvSpPr>
      </xdr:nvSpPr>
      <xdr:spPr bwMode="auto">
        <a:xfrm flipV="1">
          <a:off x="6286500" y="1714500"/>
          <a:ext cx="0" cy="249555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43</xdr:col>
      <xdr:colOff>0</xdr:colOff>
      <xdr:row>11</xdr:row>
      <xdr:rowOff>0</xdr:rowOff>
    </xdr:from>
    <xdr:to>
      <xdr:col>44</xdr:col>
      <xdr:colOff>0</xdr:colOff>
      <xdr:row>11</xdr:row>
      <xdr:rowOff>0</xdr:rowOff>
    </xdr:to>
    <xdr:sp macro="" textlink="">
      <xdr:nvSpPr>
        <xdr:cNvPr id="42" name="Line 60">
          <a:extLst>
            <a:ext uri="{FF2B5EF4-FFF2-40B4-BE49-F238E27FC236}">
              <a16:creationId xmlns:a16="http://schemas.microsoft.com/office/drawing/2014/main" id="{00000000-0008-0000-0F00-00002A000000}"/>
            </a:ext>
          </a:extLst>
        </xdr:cNvPr>
        <xdr:cNvSpPr>
          <a:spLocks noChangeShapeType="1"/>
        </xdr:cNvSpPr>
      </xdr:nvSpPr>
      <xdr:spPr bwMode="auto">
        <a:xfrm flipH="1" flipV="1">
          <a:off x="6162675" y="20383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22</xdr:row>
      <xdr:rowOff>0</xdr:rowOff>
    </xdr:from>
    <xdr:to>
      <xdr:col>44</xdr:col>
      <xdr:colOff>0</xdr:colOff>
      <xdr:row>22</xdr:row>
      <xdr:rowOff>0</xdr:rowOff>
    </xdr:to>
    <xdr:sp macro="" textlink="">
      <xdr:nvSpPr>
        <xdr:cNvPr id="44" name="Line 63">
          <a:extLst>
            <a:ext uri="{FF2B5EF4-FFF2-40B4-BE49-F238E27FC236}">
              <a16:creationId xmlns:a16="http://schemas.microsoft.com/office/drawing/2014/main" id="{00000000-0008-0000-0F00-00002C000000}"/>
            </a:ext>
          </a:extLst>
        </xdr:cNvPr>
        <xdr:cNvSpPr>
          <a:spLocks noChangeShapeType="1"/>
        </xdr:cNvSpPr>
      </xdr:nvSpPr>
      <xdr:spPr bwMode="auto">
        <a:xfrm flipH="1" flipV="1">
          <a:off x="6162675" y="396240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0</xdr:rowOff>
    </xdr:from>
    <xdr:to>
      <xdr:col>44</xdr:col>
      <xdr:colOff>0</xdr:colOff>
      <xdr:row>23</xdr:row>
      <xdr:rowOff>0</xdr:rowOff>
    </xdr:to>
    <xdr:sp macro="" textlink="">
      <xdr:nvSpPr>
        <xdr:cNvPr id="45" name="Line 64">
          <a:extLst>
            <a:ext uri="{FF2B5EF4-FFF2-40B4-BE49-F238E27FC236}">
              <a16:creationId xmlns:a16="http://schemas.microsoft.com/office/drawing/2014/main" id="{00000000-0008-0000-0F00-00002D000000}"/>
            </a:ext>
          </a:extLst>
        </xdr:cNvPr>
        <xdr:cNvSpPr>
          <a:spLocks noChangeShapeType="1"/>
        </xdr:cNvSpPr>
      </xdr:nvSpPr>
      <xdr:spPr bwMode="auto">
        <a:xfrm flipH="1" flipV="1">
          <a:off x="6162675" y="42100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xdr:col>
      <xdr:colOff>0</xdr:colOff>
      <xdr:row>23</xdr:row>
      <xdr:rowOff>0</xdr:rowOff>
    </xdr:from>
    <xdr:to>
      <xdr:col>5</xdr:col>
      <xdr:colOff>0</xdr:colOff>
      <xdr:row>23</xdr:row>
      <xdr:rowOff>0</xdr:rowOff>
    </xdr:to>
    <xdr:sp macro="" textlink="">
      <xdr:nvSpPr>
        <xdr:cNvPr id="46" name="Line 65">
          <a:extLst>
            <a:ext uri="{FF2B5EF4-FFF2-40B4-BE49-F238E27FC236}">
              <a16:creationId xmlns:a16="http://schemas.microsoft.com/office/drawing/2014/main" id="{00000000-0008-0000-0F00-00002E000000}"/>
            </a:ext>
          </a:extLst>
        </xdr:cNvPr>
        <xdr:cNvSpPr>
          <a:spLocks noChangeShapeType="1"/>
        </xdr:cNvSpPr>
      </xdr:nvSpPr>
      <xdr:spPr bwMode="auto">
        <a:xfrm>
          <a:off x="1143000" y="42100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40</xdr:col>
      <xdr:colOff>0</xdr:colOff>
      <xdr:row>13</xdr:row>
      <xdr:rowOff>0</xdr:rowOff>
    </xdr:from>
    <xdr:to>
      <xdr:col>41</xdr:col>
      <xdr:colOff>0</xdr:colOff>
      <xdr:row>13</xdr:row>
      <xdr:rowOff>0</xdr:rowOff>
    </xdr:to>
    <xdr:sp macro="" textlink="">
      <xdr:nvSpPr>
        <xdr:cNvPr id="47" name="Line 66">
          <a:extLst>
            <a:ext uri="{FF2B5EF4-FFF2-40B4-BE49-F238E27FC236}">
              <a16:creationId xmlns:a16="http://schemas.microsoft.com/office/drawing/2014/main" id="{00000000-0008-0000-0F00-00002F000000}"/>
            </a:ext>
          </a:extLst>
        </xdr:cNvPr>
        <xdr:cNvSpPr>
          <a:spLocks noChangeShapeType="1"/>
        </xdr:cNvSpPr>
      </xdr:nvSpPr>
      <xdr:spPr bwMode="auto">
        <a:xfrm flipH="1" flipV="1">
          <a:off x="5743575" y="24193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xdr:col>
      <xdr:colOff>0</xdr:colOff>
      <xdr:row>9</xdr:row>
      <xdr:rowOff>0</xdr:rowOff>
    </xdr:from>
    <xdr:to>
      <xdr:col>4</xdr:col>
      <xdr:colOff>0</xdr:colOff>
      <xdr:row>23</xdr:row>
      <xdr:rowOff>0</xdr:rowOff>
    </xdr:to>
    <xdr:cxnSp macro="">
      <xdr:nvCxnSpPr>
        <xdr:cNvPr id="48" name="직선 연결선 60">
          <a:extLst>
            <a:ext uri="{FF2B5EF4-FFF2-40B4-BE49-F238E27FC236}">
              <a16:creationId xmlns:a16="http://schemas.microsoft.com/office/drawing/2014/main" id="{00000000-0008-0000-0F00-000030000000}"/>
            </a:ext>
          </a:extLst>
        </xdr:cNvPr>
        <xdr:cNvCxnSpPr>
          <a:cxnSpLocks noChangeShapeType="1"/>
        </xdr:cNvCxnSpPr>
      </xdr:nvCxnSpPr>
      <xdr:spPr bwMode="auto">
        <a:xfrm rot="5400000">
          <a:off x="-104775" y="2962275"/>
          <a:ext cx="2495550" cy="0"/>
        </a:xfrm>
        <a:prstGeom prst="line">
          <a:avLst/>
        </a:prstGeom>
        <a:noFill/>
        <a:ln w="9525" algn="ctr">
          <a:solidFill>
            <a:srgbClr val="000000"/>
          </a:solidFill>
          <a:round/>
          <a:headEnd type="oval" w="sm" len="sm"/>
          <a:tailEnd/>
        </a:ln>
        <a:extLst>
          <a:ext uri="{909E8E84-426E-40DD-AFC4-6F175D3DCCD1}">
            <a14:hiddenFill xmlns:a14="http://schemas.microsoft.com/office/drawing/2010/main">
              <a:noFill/>
            </a14:hiddenFill>
          </a:ext>
        </a:extLst>
      </xdr:spPr>
    </xdr:cxnSp>
    <xdr:clientData/>
  </xdr:twoCellAnchor>
  <xdr:twoCellAnchor>
    <xdr:from>
      <xdr:col>8</xdr:col>
      <xdr:colOff>0</xdr:colOff>
      <xdr:row>9</xdr:row>
      <xdr:rowOff>0</xdr:rowOff>
    </xdr:from>
    <xdr:to>
      <xdr:col>8</xdr:col>
      <xdr:colOff>0</xdr:colOff>
      <xdr:row>23</xdr:row>
      <xdr:rowOff>0</xdr:rowOff>
    </xdr:to>
    <xdr:cxnSp macro="">
      <xdr:nvCxnSpPr>
        <xdr:cNvPr id="49" name="직선 연결선 62">
          <a:extLst>
            <a:ext uri="{FF2B5EF4-FFF2-40B4-BE49-F238E27FC236}">
              <a16:creationId xmlns:a16="http://schemas.microsoft.com/office/drawing/2014/main" id="{00000000-0008-0000-0F00-000031000000}"/>
            </a:ext>
          </a:extLst>
        </xdr:cNvPr>
        <xdr:cNvCxnSpPr>
          <a:cxnSpLocks noChangeShapeType="1"/>
        </xdr:cNvCxnSpPr>
      </xdr:nvCxnSpPr>
      <xdr:spPr bwMode="auto">
        <a:xfrm rot="16200000" flipH="1">
          <a:off x="485775" y="2962275"/>
          <a:ext cx="2495550" cy="0"/>
        </a:xfrm>
        <a:prstGeom prst="line">
          <a:avLst/>
        </a:prstGeom>
        <a:noFill/>
        <a:ln w="9525" algn="ctr">
          <a:solidFill>
            <a:srgbClr val="000000"/>
          </a:solidFill>
          <a:round/>
          <a:headEnd type="oval" w="sm" len="sm"/>
          <a:tailEnd/>
        </a:ln>
        <a:extLst>
          <a:ext uri="{909E8E84-426E-40DD-AFC4-6F175D3DCCD1}">
            <a14:hiddenFill xmlns:a14="http://schemas.microsoft.com/office/drawing/2010/main">
              <a:noFill/>
            </a14:hiddenFill>
          </a:ext>
        </a:extLst>
      </xdr:spPr>
    </xdr:cxnSp>
    <xdr:clientData/>
  </xdr:twoCellAnchor>
  <xdr:twoCellAnchor>
    <xdr:from>
      <xdr:col>30</xdr:col>
      <xdr:colOff>0</xdr:colOff>
      <xdr:row>25</xdr:row>
      <xdr:rowOff>0</xdr:rowOff>
    </xdr:from>
    <xdr:to>
      <xdr:col>31</xdr:col>
      <xdr:colOff>0</xdr:colOff>
      <xdr:row>25</xdr:row>
      <xdr:rowOff>0</xdr:rowOff>
    </xdr:to>
    <xdr:sp macro="" textlink="">
      <xdr:nvSpPr>
        <xdr:cNvPr id="50" name="Line 12">
          <a:extLst>
            <a:ext uri="{FF2B5EF4-FFF2-40B4-BE49-F238E27FC236}">
              <a16:creationId xmlns:a16="http://schemas.microsoft.com/office/drawing/2014/main" id="{00000000-0008-0000-0F00-000032000000}"/>
            </a:ext>
          </a:extLst>
        </xdr:cNvPr>
        <xdr:cNvSpPr>
          <a:spLocks noChangeShapeType="1"/>
        </xdr:cNvSpPr>
      </xdr:nvSpPr>
      <xdr:spPr bwMode="auto">
        <a:xfrm>
          <a:off x="4505325" y="4524375"/>
          <a:ext cx="123825"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51" name="Line 18">
          <a:extLst>
            <a:ext uri="{FF2B5EF4-FFF2-40B4-BE49-F238E27FC236}">
              <a16:creationId xmlns:a16="http://schemas.microsoft.com/office/drawing/2014/main" id="{00000000-0008-0000-0F00-0000330000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xdr:row>
      <xdr:rowOff>104775</xdr:rowOff>
    </xdr:from>
    <xdr:to>
      <xdr:col>18</xdr:col>
      <xdr:colOff>0</xdr:colOff>
      <xdr:row>25</xdr:row>
      <xdr:rowOff>47625</xdr:rowOff>
    </xdr:to>
    <xdr:sp macro="" textlink="">
      <xdr:nvSpPr>
        <xdr:cNvPr id="54" name="Line 21">
          <a:extLst>
            <a:ext uri="{FF2B5EF4-FFF2-40B4-BE49-F238E27FC236}">
              <a16:creationId xmlns:a16="http://schemas.microsoft.com/office/drawing/2014/main" id="{00000000-0008-0000-0F00-000036000000}"/>
            </a:ext>
          </a:extLst>
        </xdr:cNvPr>
        <xdr:cNvSpPr>
          <a:spLocks noChangeShapeType="1"/>
        </xdr:cNvSpPr>
      </xdr:nvSpPr>
      <xdr:spPr bwMode="auto">
        <a:xfrm>
          <a:off x="297180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25</xdr:row>
      <xdr:rowOff>0</xdr:rowOff>
    </xdr:from>
    <xdr:to>
      <xdr:col>31</xdr:col>
      <xdr:colOff>0</xdr:colOff>
      <xdr:row>25</xdr:row>
      <xdr:rowOff>0</xdr:rowOff>
    </xdr:to>
    <xdr:sp macro="" textlink="">
      <xdr:nvSpPr>
        <xdr:cNvPr id="55" name="Line 22">
          <a:extLst>
            <a:ext uri="{FF2B5EF4-FFF2-40B4-BE49-F238E27FC236}">
              <a16:creationId xmlns:a16="http://schemas.microsoft.com/office/drawing/2014/main" id="{00000000-0008-0000-0F00-000037000000}"/>
            </a:ext>
          </a:extLst>
        </xdr:cNvPr>
        <xdr:cNvSpPr>
          <a:spLocks noChangeShapeType="1"/>
        </xdr:cNvSpPr>
      </xdr:nvSpPr>
      <xdr:spPr bwMode="auto">
        <a:xfrm>
          <a:off x="2971800" y="4524375"/>
          <a:ext cx="1657350"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57" name="Line 37">
          <a:extLst>
            <a:ext uri="{FF2B5EF4-FFF2-40B4-BE49-F238E27FC236}">
              <a16:creationId xmlns:a16="http://schemas.microsoft.com/office/drawing/2014/main" id="{00000000-0008-0000-0F00-0000390000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xdr:row>
      <xdr:rowOff>104775</xdr:rowOff>
    </xdr:from>
    <xdr:to>
      <xdr:col>18</xdr:col>
      <xdr:colOff>0</xdr:colOff>
      <xdr:row>25</xdr:row>
      <xdr:rowOff>47625</xdr:rowOff>
    </xdr:to>
    <xdr:sp macro="" textlink="">
      <xdr:nvSpPr>
        <xdr:cNvPr id="59" name="Line 39">
          <a:extLst>
            <a:ext uri="{FF2B5EF4-FFF2-40B4-BE49-F238E27FC236}">
              <a16:creationId xmlns:a16="http://schemas.microsoft.com/office/drawing/2014/main" id="{00000000-0008-0000-0F00-00003B000000}"/>
            </a:ext>
          </a:extLst>
        </xdr:cNvPr>
        <xdr:cNvSpPr>
          <a:spLocks noChangeShapeType="1"/>
        </xdr:cNvSpPr>
      </xdr:nvSpPr>
      <xdr:spPr bwMode="auto">
        <a:xfrm>
          <a:off x="297180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25</xdr:row>
      <xdr:rowOff>0</xdr:rowOff>
    </xdr:from>
    <xdr:to>
      <xdr:col>31</xdr:col>
      <xdr:colOff>0</xdr:colOff>
      <xdr:row>25</xdr:row>
      <xdr:rowOff>0</xdr:rowOff>
    </xdr:to>
    <xdr:sp macro="" textlink="">
      <xdr:nvSpPr>
        <xdr:cNvPr id="60" name="Line 12">
          <a:extLst>
            <a:ext uri="{FF2B5EF4-FFF2-40B4-BE49-F238E27FC236}">
              <a16:creationId xmlns:a16="http://schemas.microsoft.com/office/drawing/2014/main" id="{00000000-0008-0000-0F00-00003C000000}"/>
            </a:ext>
          </a:extLst>
        </xdr:cNvPr>
        <xdr:cNvSpPr>
          <a:spLocks noChangeShapeType="1"/>
        </xdr:cNvSpPr>
      </xdr:nvSpPr>
      <xdr:spPr bwMode="auto">
        <a:xfrm>
          <a:off x="4505325" y="4524375"/>
          <a:ext cx="123825"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61" name="Line 18">
          <a:extLst>
            <a:ext uri="{FF2B5EF4-FFF2-40B4-BE49-F238E27FC236}">
              <a16:creationId xmlns:a16="http://schemas.microsoft.com/office/drawing/2014/main" id="{00000000-0008-0000-0F00-00003D0000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xdr:row>
      <xdr:rowOff>104775</xdr:rowOff>
    </xdr:from>
    <xdr:to>
      <xdr:col>18</xdr:col>
      <xdr:colOff>0</xdr:colOff>
      <xdr:row>25</xdr:row>
      <xdr:rowOff>47625</xdr:rowOff>
    </xdr:to>
    <xdr:sp macro="" textlink="">
      <xdr:nvSpPr>
        <xdr:cNvPr id="64" name="Line 21">
          <a:extLst>
            <a:ext uri="{FF2B5EF4-FFF2-40B4-BE49-F238E27FC236}">
              <a16:creationId xmlns:a16="http://schemas.microsoft.com/office/drawing/2014/main" id="{00000000-0008-0000-0F00-000040000000}"/>
            </a:ext>
          </a:extLst>
        </xdr:cNvPr>
        <xdr:cNvSpPr>
          <a:spLocks noChangeShapeType="1"/>
        </xdr:cNvSpPr>
      </xdr:nvSpPr>
      <xdr:spPr bwMode="auto">
        <a:xfrm>
          <a:off x="297180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25</xdr:row>
      <xdr:rowOff>0</xdr:rowOff>
    </xdr:from>
    <xdr:to>
      <xdr:col>31</xdr:col>
      <xdr:colOff>0</xdr:colOff>
      <xdr:row>25</xdr:row>
      <xdr:rowOff>0</xdr:rowOff>
    </xdr:to>
    <xdr:sp macro="" textlink="">
      <xdr:nvSpPr>
        <xdr:cNvPr id="65" name="Line 22">
          <a:extLst>
            <a:ext uri="{FF2B5EF4-FFF2-40B4-BE49-F238E27FC236}">
              <a16:creationId xmlns:a16="http://schemas.microsoft.com/office/drawing/2014/main" id="{00000000-0008-0000-0F00-000041000000}"/>
            </a:ext>
          </a:extLst>
        </xdr:cNvPr>
        <xdr:cNvSpPr>
          <a:spLocks noChangeShapeType="1"/>
        </xdr:cNvSpPr>
      </xdr:nvSpPr>
      <xdr:spPr bwMode="auto">
        <a:xfrm>
          <a:off x="2971800" y="4524375"/>
          <a:ext cx="1657350"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67" name="Line 37">
          <a:extLst>
            <a:ext uri="{FF2B5EF4-FFF2-40B4-BE49-F238E27FC236}">
              <a16:creationId xmlns:a16="http://schemas.microsoft.com/office/drawing/2014/main" id="{00000000-0008-0000-0F00-0000430000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12</xdr:row>
      <xdr:rowOff>0</xdr:rowOff>
    </xdr:from>
    <xdr:to>
      <xdr:col>44</xdr:col>
      <xdr:colOff>0</xdr:colOff>
      <xdr:row>12</xdr:row>
      <xdr:rowOff>0</xdr:rowOff>
    </xdr:to>
    <xdr:sp macro="" textlink="">
      <xdr:nvSpPr>
        <xdr:cNvPr id="73" name="Line 60">
          <a:extLst>
            <a:ext uri="{FF2B5EF4-FFF2-40B4-BE49-F238E27FC236}">
              <a16:creationId xmlns:a16="http://schemas.microsoft.com/office/drawing/2014/main" id="{00000000-0008-0000-0F00-000049000000}"/>
            </a:ext>
          </a:extLst>
        </xdr:cNvPr>
        <xdr:cNvSpPr>
          <a:spLocks noChangeShapeType="1"/>
        </xdr:cNvSpPr>
      </xdr:nvSpPr>
      <xdr:spPr bwMode="auto">
        <a:xfrm flipH="1" flipV="1">
          <a:off x="6162675" y="22288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15</xdr:row>
      <xdr:rowOff>0</xdr:rowOff>
    </xdr:from>
    <xdr:to>
      <xdr:col>9</xdr:col>
      <xdr:colOff>9525</xdr:colOff>
      <xdr:row>15</xdr:row>
      <xdr:rowOff>0</xdr:rowOff>
    </xdr:to>
    <xdr:sp macro="" textlink="">
      <xdr:nvSpPr>
        <xdr:cNvPr id="74" name="Line 53">
          <a:extLst>
            <a:ext uri="{FF2B5EF4-FFF2-40B4-BE49-F238E27FC236}">
              <a16:creationId xmlns:a16="http://schemas.microsoft.com/office/drawing/2014/main" id="{00000000-0008-0000-0F00-00004A000000}"/>
            </a:ext>
          </a:extLst>
        </xdr:cNvPr>
        <xdr:cNvSpPr>
          <a:spLocks noChangeShapeType="1"/>
        </xdr:cNvSpPr>
      </xdr:nvSpPr>
      <xdr:spPr bwMode="auto">
        <a:xfrm>
          <a:off x="1743075" y="266700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190497</xdr:colOff>
      <xdr:row>13</xdr:row>
      <xdr:rowOff>182213</xdr:rowOff>
    </xdr:from>
    <xdr:to>
      <xdr:col>9</xdr:col>
      <xdr:colOff>4052</xdr:colOff>
      <xdr:row>18</xdr:row>
      <xdr:rowOff>186446</xdr:rowOff>
    </xdr:to>
    <xdr:sp macro="" textlink="">
      <xdr:nvSpPr>
        <xdr:cNvPr id="2" name="Line 1">
          <a:extLst>
            <a:ext uri="{FF2B5EF4-FFF2-40B4-BE49-F238E27FC236}">
              <a16:creationId xmlns:a16="http://schemas.microsoft.com/office/drawing/2014/main" id="{00000000-0008-0000-1300-000002000000}"/>
            </a:ext>
          </a:extLst>
        </xdr:cNvPr>
        <xdr:cNvSpPr>
          <a:spLocks noChangeShapeType="1"/>
        </xdr:cNvSpPr>
      </xdr:nvSpPr>
      <xdr:spPr bwMode="auto">
        <a:xfrm flipH="1" flipV="1">
          <a:off x="1876422" y="2887313"/>
          <a:ext cx="575555" cy="95673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190499</xdr:colOff>
      <xdr:row>14</xdr:row>
      <xdr:rowOff>8280</xdr:rowOff>
    </xdr:from>
    <xdr:to>
      <xdr:col>18</xdr:col>
      <xdr:colOff>0</xdr:colOff>
      <xdr:row>19</xdr:row>
      <xdr:rowOff>0</xdr:rowOff>
    </xdr:to>
    <xdr:sp macro="" textlink="">
      <xdr:nvSpPr>
        <xdr:cNvPr id="3" name="Line 2">
          <a:extLst>
            <a:ext uri="{FF2B5EF4-FFF2-40B4-BE49-F238E27FC236}">
              <a16:creationId xmlns:a16="http://schemas.microsoft.com/office/drawing/2014/main" id="{00000000-0008-0000-1300-000003000000}"/>
            </a:ext>
          </a:extLst>
        </xdr:cNvPr>
        <xdr:cNvSpPr>
          <a:spLocks noChangeShapeType="1"/>
        </xdr:cNvSpPr>
      </xdr:nvSpPr>
      <xdr:spPr bwMode="auto">
        <a:xfrm flipV="1">
          <a:off x="3590924" y="2903880"/>
          <a:ext cx="571501" cy="94422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69303</xdr:colOff>
      <xdr:row>17</xdr:row>
      <xdr:rowOff>155100</xdr:rowOff>
    </xdr:from>
    <xdr:to>
      <xdr:col>12</xdr:col>
      <xdr:colOff>98863</xdr:colOff>
      <xdr:row>18</xdr:row>
      <xdr:rowOff>174150</xdr:rowOff>
    </xdr:to>
    <xdr:sp macro="" textlink="">
      <xdr:nvSpPr>
        <xdr:cNvPr id="4" name="Oval 3">
          <a:extLst>
            <a:ext uri="{FF2B5EF4-FFF2-40B4-BE49-F238E27FC236}">
              <a16:creationId xmlns:a16="http://schemas.microsoft.com/office/drawing/2014/main" id="{00000000-0008-0000-1300-000004000000}"/>
            </a:ext>
          </a:extLst>
        </xdr:cNvPr>
        <xdr:cNvSpPr>
          <a:spLocks noChangeArrowheads="1"/>
        </xdr:cNvSpPr>
      </xdr:nvSpPr>
      <xdr:spPr bwMode="auto">
        <a:xfrm>
          <a:off x="2898228" y="3622200"/>
          <a:ext cx="220060" cy="209550"/>
        </a:xfrm>
        <a:prstGeom prst="ellipse">
          <a:avLst/>
        </a:prstGeom>
        <a:solidFill>
          <a:srgbClr val="FFFFFF"/>
        </a:solidFill>
        <a:ln w="9525">
          <a:solidFill>
            <a:srgbClr val="000000"/>
          </a:solidFill>
          <a:round/>
          <a:headEnd/>
          <a:tailEnd/>
        </a:ln>
      </xdr:spPr>
    </xdr:sp>
    <xdr:clientData/>
  </xdr:twoCellAnchor>
  <xdr:twoCellAnchor>
    <xdr:from>
      <xdr:col>6</xdr:col>
      <xdr:colOff>0</xdr:colOff>
      <xdr:row>9</xdr:row>
      <xdr:rowOff>0</xdr:rowOff>
    </xdr:from>
    <xdr:to>
      <xdr:col>18</xdr:col>
      <xdr:colOff>0</xdr:colOff>
      <xdr:row>9</xdr:row>
      <xdr:rowOff>0</xdr:rowOff>
    </xdr:to>
    <xdr:sp macro="" textlink="">
      <xdr:nvSpPr>
        <xdr:cNvPr id="5" name="Line 4">
          <a:extLst>
            <a:ext uri="{FF2B5EF4-FFF2-40B4-BE49-F238E27FC236}">
              <a16:creationId xmlns:a16="http://schemas.microsoft.com/office/drawing/2014/main" id="{00000000-0008-0000-1300-000005000000}"/>
            </a:ext>
          </a:extLst>
        </xdr:cNvPr>
        <xdr:cNvSpPr>
          <a:spLocks noChangeShapeType="1"/>
        </xdr:cNvSpPr>
      </xdr:nvSpPr>
      <xdr:spPr bwMode="auto">
        <a:xfrm>
          <a:off x="1876425" y="1943100"/>
          <a:ext cx="2286000" cy="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23</xdr:col>
      <xdr:colOff>0</xdr:colOff>
      <xdr:row>11</xdr:row>
      <xdr:rowOff>0</xdr:rowOff>
    </xdr:from>
    <xdr:to>
      <xdr:col>23</xdr:col>
      <xdr:colOff>0</xdr:colOff>
      <xdr:row>19</xdr:row>
      <xdr:rowOff>0</xdr:rowOff>
    </xdr:to>
    <xdr:sp macro="" textlink="">
      <xdr:nvSpPr>
        <xdr:cNvPr id="6" name="Line 5">
          <a:extLst>
            <a:ext uri="{FF2B5EF4-FFF2-40B4-BE49-F238E27FC236}">
              <a16:creationId xmlns:a16="http://schemas.microsoft.com/office/drawing/2014/main" id="{00000000-0008-0000-1300-000006000000}"/>
            </a:ext>
          </a:extLst>
        </xdr:cNvPr>
        <xdr:cNvSpPr>
          <a:spLocks noChangeShapeType="1"/>
        </xdr:cNvSpPr>
      </xdr:nvSpPr>
      <xdr:spPr bwMode="auto">
        <a:xfrm>
          <a:off x="5114925" y="2324100"/>
          <a:ext cx="0" cy="15240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15</xdr:col>
      <xdr:colOff>0</xdr:colOff>
      <xdr:row>24</xdr:row>
      <xdr:rowOff>0</xdr:rowOff>
    </xdr:to>
    <xdr:sp macro="" textlink="">
      <xdr:nvSpPr>
        <xdr:cNvPr id="7" name="Line 8">
          <a:extLst>
            <a:ext uri="{FF2B5EF4-FFF2-40B4-BE49-F238E27FC236}">
              <a16:creationId xmlns:a16="http://schemas.microsoft.com/office/drawing/2014/main" id="{00000000-0008-0000-1300-000007000000}"/>
            </a:ext>
          </a:extLst>
        </xdr:cNvPr>
        <xdr:cNvSpPr>
          <a:spLocks noChangeShapeType="1"/>
        </xdr:cNvSpPr>
      </xdr:nvSpPr>
      <xdr:spPr bwMode="auto">
        <a:xfrm>
          <a:off x="2447925" y="4800600"/>
          <a:ext cx="1143000" cy="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5</xdr:col>
      <xdr:colOff>190317</xdr:colOff>
      <xdr:row>11</xdr:row>
      <xdr:rowOff>0</xdr:rowOff>
    </xdr:from>
    <xdr:to>
      <xdr:col>5</xdr:col>
      <xdr:colOff>190497</xdr:colOff>
      <xdr:row>13</xdr:row>
      <xdr:rowOff>182213</xdr:rowOff>
    </xdr:to>
    <xdr:cxnSp macro="">
      <xdr:nvCxnSpPr>
        <xdr:cNvPr id="8" name="직선 연결선 7">
          <a:extLst>
            <a:ext uri="{FF2B5EF4-FFF2-40B4-BE49-F238E27FC236}">
              <a16:creationId xmlns:a16="http://schemas.microsoft.com/office/drawing/2014/main" id="{00000000-0008-0000-1300-000008000000}"/>
            </a:ext>
          </a:extLst>
        </xdr:cNvPr>
        <xdr:cNvCxnSpPr>
          <a:endCxn id="2" idx="1"/>
        </xdr:cNvCxnSpPr>
      </xdr:nvCxnSpPr>
      <xdr:spPr>
        <a:xfrm>
          <a:off x="1876242" y="2324100"/>
          <a:ext cx="180" cy="56321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867</xdr:rowOff>
    </xdr:from>
    <xdr:to>
      <xdr:col>18</xdr:col>
      <xdr:colOff>868</xdr:colOff>
      <xdr:row>14</xdr:row>
      <xdr:rowOff>8280</xdr:rowOff>
    </xdr:to>
    <xdr:cxnSp macro="">
      <xdr:nvCxnSpPr>
        <xdr:cNvPr id="9" name="직선 연결선 8">
          <a:extLst>
            <a:ext uri="{FF2B5EF4-FFF2-40B4-BE49-F238E27FC236}">
              <a16:creationId xmlns:a16="http://schemas.microsoft.com/office/drawing/2014/main" id="{00000000-0008-0000-1300-000009000000}"/>
            </a:ext>
          </a:extLst>
        </xdr:cNvPr>
        <xdr:cNvCxnSpPr>
          <a:endCxn id="3" idx="1"/>
        </xdr:cNvCxnSpPr>
      </xdr:nvCxnSpPr>
      <xdr:spPr>
        <a:xfrm flipH="1">
          <a:off x="4162425" y="2324967"/>
          <a:ext cx="868" cy="57891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11</xdr:row>
      <xdr:rowOff>0</xdr:rowOff>
    </xdr:from>
    <xdr:to>
      <xdr:col>21</xdr:col>
      <xdr:colOff>200025</xdr:colOff>
      <xdr:row>12</xdr:row>
      <xdr:rowOff>0</xdr:rowOff>
    </xdr:to>
    <xdr:sp macro="" textlink="">
      <xdr:nvSpPr>
        <xdr:cNvPr id="10" name="Line 6">
          <a:extLst>
            <a:ext uri="{FF2B5EF4-FFF2-40B4-BE49-F238E27FC236}">
              <a16:creationId xmlns:a16="http://schemas.microsoft.com/office/drawing/2014/main" id="{00000000-0008-0000-1300-00000A000000}"/>
            </a:ext>
          </a:extLst>
        </xdr:cNvPr>
        <xdr:cNvSpPr>
          <a:spLocks noChangeShapeType="1"/>
        </xdr:cNvSpPr>
      </xdr:nvSpPr>
      <xdr:spPr bwMode="auto">
        <a:xfrm>
          <a:off x="4924425" y="2324100"/>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21</xdr:col>
      <xdr:colOff>200025</xdr:colOff>
      <xdr:row>12</xdr:row>
      <xdr:rowOff>0</xdr:rowOff>
    </xdr:from>
    <xdr:to>
      <xdr:col>21</xdr:col>
      <xdr:colOff>200025</xdr:colOff>
      <xdr:row>13</xdr:row>
      <xdr:rowOff>0</xdr:rowOff>
    </xdr:to>
    <xdr:sp macro="" textlink="">
      <xdr:nvSpPr>
        <xdr:cNvPr id="11" name="Line 7">
          <a:extLst>
            <a:ext uri="{FF2B5EF4-FFF2-40B4-BE49-F238E27FC236}">
              <a16:creationId xmlns:a16="http://schemas.microsoft.com/office/drawing/2014/main" id="{00000000-0008-0000-1300-00000B000000}"/>
            </a:ext>
          </a:extLst>
        </xdr:cNvPr>
        <xdr:cNvSpPr>
          <a:spLocks noChangeShapeType="1"/>
        </xdr:cNvSpPr>
      </xdr:nvSpPr>
      <xdr:spPr bwMode="auto">
        <a:xfrm>
          <a:off x="4924425" y="2514600"/>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22</xdr:col>
      <xdr:colOff>0</xdr:colOff>
      <xdr:row>15</xdr:row>
      <xdr:rowOff>24849</xdr:rowOff>
    </xdr:from>
    <xdr:to>
      <xdr:col>22</xdr:col>
      <xdr:colOff>0</xdr:colOff>
      <xdr:row>18</xdr:row>
      <xdr:rowOff>185855</xdr:rowOff>
    </xdr:to>
    <xdr:sp macro="" textlink="">
      <xdr:nvSpPr>
        <xdr:cNvPr id="12" name="Line 32">
          <a:extLst>
            <a:ext uri="{FF2B5EF4-FFF2-40B4-BE49-F238E27FC236}">
              <a16:creationId xmlns:a16="http://schemas.microsoft.com/office/drawing/2014/main" id="{00000000-0008-0000-1300-00000C000000}"/>
            </a:ext>
          </a:extLst>
        </xdr:cNvPr>
        <xdr:cNvSpPr>
          <a:spLocks noChangeShapeType="1"/>
        </xdr:cNvSpPr>
      </xdr:nvSpPr>
      <xdr:spPr bwMode="auto">
        <a:xfrm>
          <a:off x="4924425" y="3110949"/>
          <a:ext cx="0" cy="732506"/>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22</xdr:col>
      <xdr:colOff>0</xdr:colOff>
      <xdr:row>13</xdr:row>
      <xdr:rowOff>0</xdr:rowOff>
    </xdr:from>
    <xdr:to>
      <xdr:col>22</xdr:col>
      <xdr:colOff>0</xdr:colOff>
      <xdr:row>14</xdr:row>
      <xdr:rowOff>0</xdr:rowOff>
    </xdr:to>
    <xdr:sp macro="" textlink="">
      <xdr:nvSpPr>
        <xdr:cNvPr id="13" name="Line 7">
          <a:extLst>
            <a:ext uri="{FF2B5EF4-FFF2-40B4-BE49-F238E27FC236}">
              <a16:creationId xmlns:a16="http://schemas.microsoft.com/office/drawing/2014/main" id="{00000000-0008-0000-1300-00000D000000}"/>
            </a:ext>
          </a:extLst>
        </xdr:cNvPr>
        <xdr:cNvSpPr>
          <a:spLocks noChangeShapeType="1"/>
        </xdr:cNvSpPr>
      </xdr:nvSpPr>
      <xdr:spPr bwMode="auto">
        <a:xfrm>
          <a:off x="4924425" y="2705100"/>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8283</xdr:rowOff>
    </xdr:from>
    <xdr:to>
      <xdr:col>22</xdr:col>
      <xdr:colOff>0</xdr:colOff>
      <xdr:row>15</xdr:row>
      <xdr:rowOff>8283</xdr:rowOff>
    </xdr:to>
    <xdr:sp macro="" textlink="">
      <xdr:nvSpPr>
        <xdr:cNvPr id="14" name="Line 7">
          <a:extLst>
            <a:ext uri="{FF2B5EF4-FFF2-40B4-BE49-F238E27FC236}">
              <a16:creationId xmlns:a16="http://schemas.microsoft.com/office/drawing/2014/main" id="{00000000-0008-0000-1300-00000E000000}"/>
            </a:ext>
          </a:extLst>
        </xdr:cNvPr>
        <xdr:cNvSpPr>
          <a:spLocks noChangeShapeType="1"/>
        </xdr:cNvSpPr>
      </xdr:nvSpPr>
      <xdr:spPr bwMode="auto">
        <a:xfrm>
          <a:off x="4924425" y="2903883"/>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22</xdr:col>
      <xdr:colOff>0</xdr:colOff>
      <xdr:row>15</xdr:row>
      <xdr:rowOff>3269</xdr:rowOff>
    </xdr:from>
    <xdr:to>
      <xdr:col>22</xdr:col>
      <xdr:colOff>0</xdr:colOff>
      <xdr:row>16</xdr:row>
      <xdr:rowOff>3269</xdr:rowOff>
    </xdr:to>
    <xdr:sp macro="" textlink="">
      <xdr:nvSpPr>
        <xdr:cNvPr id="15" name="Line 7">
          <a:extLst>
            <a:ext uri="{FF2B5EF4-FFF2-40B4-BE49-F238E27FC236}">
              <a16:creationId xmlns:a16="http://schemas.microsoft.com/office/drawing/2014/main" id="{00000000-0008-0000-1300-00000F000000}"/>
            </a:ext>
          </a:extLst>
        </xdr:cNvPr>
        <xdr:cNvSpPr>
          <a:spLocks noChangeShapeType="1"/>
        </xdr:cNvSpPr>
      </xdr:nvSpPr>
      <xdr:spPr bwMode="auto">
        <a:xfrm>
          <a:off x="4924425" y="3089369"/>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190499</xdr:colOff>
      <xdr:row>13</xdr:row>
      <xdr:rowOff>0</xdr:rowOff>
    </xdr:from>
    <xdr:to>
      <xdr:col>9</xdr:col>
      <xdr:colOff>4051</xdr:colOff>
      <xdr:row>18</xdr:row>
      <xdr:rowOff>186446</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flipH="1" flipV="1">
          <a:off x="1876424" y="2705100"/>
          <a:ext cx="575552" cy="113894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190499</xdr:colOff>
      <xdr:row>13</xdr:row>
      <xdr:rowOff>0</xdr:rowOff>
    </xdr:from>
    <xdr:to>
      <xdr:col>18</xdr:col>
      <xdr:colOff>0</xdr:colOff>
      <xdr:row>19</xdr:row>
      <xdr:rowOff>0</xdr:rowOff>
    </xdr:to>
    <xdr:sp macro="" textlink="">
      <xdr:nvSpPr>
        <xdr:cNvPr id="3" name="Line 2">
          <a:extLst>
            <a:ext uri="{FF2B5EF4-FFF2-40B4-BE49-F238E27FC236}">
              <a16:creationId xmlns:a16="http://schemas.microsoft.com/office/drawing/2014/main" id="{00000000-0008-0000-1600-000003000000}"/>
            </a:ext>
          </a:extLst>
        </xdr:cNvPr>
        <xdr:cNvSpPr>
          <a:spLocks noChangeShapeType="1"/>
        </xdr:cNvSpPr>
      </xdr:nvSpPr>
      <xdr:spPr bwMode="auto">
        <a:xfrm flipV="1">
          <a:off x="3590924" y="2705100"/>
          <a:ext cx="571501" cy="1143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78828</xdr:colOff>
      <xdr:row>16</xdr:row>
      <xdr:rowOff>107475</xdr:rowOff>
    </xdr:from>
    <xdr:to>
      <xdr:col>12</xdr:col>
      <xdr:colOff>108388</xdr:colOff>
      <xdr:row>17</xdr:row>
      <xdr:rowOff>126525</xdr:rowOff>
    </xdr:to>
    <xdr:sp macro="" textlink="">
      <xdr:nvSpPr>
        <xdr:cNvPr id="4" name="Oval 3">
          <a:extLst>
            <a:ext uri="{FF2B5EF4-FFF2-40B4-BE49-F238E27FC236}">
              <a16:creationId xmlns:a16="http://schemas.microsoft.com/office/drawing/2014/main" id="{00000000-0008-0000-1600-000004000000}"/>
            </a:ext>
          </a:extLst>
        </xdr:cNvPr>
        <xdr:cNvSpPr>
          <a:spLocks noChangeArrowheads="1"/>
        </xdr:cNvSpPr>
      </xdr:nvSpPr>
      <xdr:spPr bwMode="auto">
        <a:xfrm>
          <a:off x="2907753" y="3384075"/>
          <a:ext cx="220060" cy="209550"/>
        </a:xfrm>
        <a:prstGeom prst="ellipse">
          <a:avLst/>
        </a:prstGeom>
        <a:solidFill>
          <a:srgbClr val="FFFFFF"/>
        </a:solidFill>
        <a:ln w="9525">
          <a:solidFill>
            <a:srgbClr val="000000"/>
          </a:solidFill>
          <a:round/>
          <a:headEnd/>
          <a:tailEnd/>
        </a:ln>
      </xdr:spPr>
    </xdr:sp>
    <xdr:clientData/>
  </xdr:twoCellAnchor>
  <xdr:twoCellAnchor>
    <xdr:from>
      <xdr:col>6</xdr:col>
      <xdr:colOff>0</xdr:colOff>
      <xdr:row>9</xdr:row>
      <xdr:rowOff>0</xdr:rowOff>
    </xdr:from>
    <xdr:to>
      <xdr:col>18</xdr:col>
      <xdr:colOff>0</xdr:colOff>
      <xdr:row>9</xdr:row>
      <xdr:rowOff>0</xdr:rowOff>
    </xdr:to>
    <xdr:sp macro="" textlink="">
      <xdr:nvSpPr>
        <xdr:cNvPr id="5" name="Line 4">
          <a:extLst>
            <a:ext uri="{FF2B5EF4-FFF2-40B4-BE49-F238E27FC236}">
              <a16:creationId xmlns:a16="http://schemas.microsoft.com/office/drawing/2014/main" id="{00000000-0008-0000-1600-000005000000}"/>
            </a:ext>
          </a:extLst>
        </xdr:cNvPr>
        <xdr:cNvSpPr>
          <a:spLocks noChangeShapeType="1"/>
        </xdr:cNvSpPr>
      </xdr:nvSpPr>
      <xdr:spPr bwMode="auto">
        <a:xfrm>
          <a:off x="1876425" y="1943100"/>
          <a:ext cx="2286000" cy="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23</xdr:col>
      <xdr:colOff>0</xdr:colOff>
      <xdr:row>11</xdr:row>
      <xdr:rowOff>0</xdr:rowOff>
    </xdr:from>
    <xdr:to>
      <xdr:col>23</xdr:col>
      <xdr:colOff>0</xdr:colOff>
      <xdr:row>19</xdr:row>
      <xdr:rowOff>0</xdr:rowOff>
    </xdr:to>
    <xdr:sp macro="" textlink="">
      <xdr:nvSpPr>
        <xdr:cNvPr id="6" name="Line 5">
          <a:extLst>
            <a:ext uri="{FF2B5EF4-FFF2-40B4-BE49-F238E27FC236}">
              <a16:creationId xmlns:a16="http://schemas.microsoft.com/office/drawing/2014/main" id="{00000000-0008-0000-1600-000006000000}"/>
            </a:ext>
          </a:extLst>
        </xdr:cNvPr>
        <xdr:cNvSpPr>
          <a:spLocks noChangeShapeType="1"/>
        </xdr:cNvSpPr>
      </xdr:nvSpPr>
      <xdr:spPr bwMode="auto">
        <a:xfrm>
          <a:off x="5114925" y="2324100"/>
          <a:ext cx="0" cy="15240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15</xdr:col>
      <xdr:colOff>0</xdr:colOff>
      <xdr:row>24</xdr:row>
      <xdr:rowOff>0</xdr:rowOff>
    </xdr:to>
    <xdr:sp macro="" textlink="">
      <xdr:nvSpPr>
        <xdr:cNvPr id="7" name="Line 8">
          <a:extLst>
            <a:ext uri="{FF2B5EF4-FFF2-40B4-BE49-F238E27FC236}">
              <a16:creationId xmlns:a16="http://schemas.microsoft.com/office/drawing/2014/main" id="{00000000-0008-0000-1600-000007000000}"/>
            </a:ext>
          </a:extLst>
        </xdr:cNvPr>
        <xdr:cNvSpPr>
          <a:spLocks noChangeShapeType="1"/>
        </xdr:cNvSpPr>
      </xdr:nvSpPr>
      <xdr:spPr bwMode="auto">
        <a:xfrm>
          <a:off x="2447925" y="4800600"/>
          <a:ext cx="1143000" cy="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5</xdr:col>
      <xdr:colOff>190317</xdr:colOff>
      <xdr:row>11</xdr:row>
      <xdr:rowOff>0</xdr:rowOff>
    </xdr:from>
    <xdr:to>
      <xdr:col>5</xdr:col>
      <xdr:colOff>190317</xdr:colOff>
      <xdr:row>13</xdr:row>
      <xdr:rowOff>6569</xdr:rowOff>
    </xdr:to>
    <xdr:cxnSp macro="">
      <xdr:nvCxnSpPr>
        <xdr:cNvPr id="8" name="직선 연결선 7">
          <a:extLst>
            <a:ext uri="{FF2B5EF4-FFF2-40B4-BE49-F238E27FC236}">
              <a16:creationId xmlns:a16="http://schemas.microsoft.com/office/drawing/2014/main" id="{00000000-0008-0000-1600-000008000000}"/>
            </a:ext>
          </a:extLst>
        </xdr:cNvPr>
        <xdr:cNvCxnSpPr/>
      </xdr:nvCxnSpPr>
      <xdr:spPr>
        <a:xfrm>
          <a:off x="1876242" y="2324100"/>
          <a:ext cx="0" cy="387569"/>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867</xdr:rowOff>
    </xdr:from>
    <xdr:to>
      <xdr:col>18</xdr:col>
      <xdr:colOff>868</xdr:colOff>
      <xdr:row>13</xdr:row>
      <xdr:rowOff>0</xdr:rowOff>
    </xdr:to>
    <xdr:cxnSp macro="">
      <xdr:nvCxnSpPr>
        <xdr:cNvPr id="9" name="직선 연결선 8">
          <a:extLst>
            <a:ext uri="{FF2B5EF4-FFF2-40B4-BE49-F238E27FC236}">
              <a16:creationId xmlns:a16="http://schemas.microsoft.com/office/drawing/2014/main" id="{00000000-0008-0000-1600-000009000000}"/>
            </a:ext>
          </a:extLst>
        </xdr:cNvPr>
        <xdr:cNvCxnSpPr/>
      </xdr:nvCxnSpPr>
      <xdr:spPr>
        <a:xfrm flipH="1">
          <a:off x="4162425" y="2324967"/>
          <a:ext cx="868" cy="38013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11</xdr:row>
      <xdr:rowOff>0</xdr:rowOff>
    </xdr:from>
    <xdr:to>
      <xdr:col>21</xdr:col>
      <xdr:colOff>200025</xdr:colOff>
      <xdr:row>12</xdr:row>
      <xdr:rowOff>0</xdr:rowOff>
    </xdr:to>
    <xdr:sp macro="" textlink="">
      <xdr:nvSpPr>
        <xdr:cNvPr id="10" name="Line 6">
          <a:extLst>
            <a:ext uri="{FF2B5EF4-FFF2-40B4-BE49-F238E27FC236}">
              <a16:creationId xmlns:a16="http://schemas.microsoft.com/office/drawing/2014/main" id="{00000000-0008-0000-1600-00000A000000}"/>
            </a:ext>
          </a:extLst>
        </xdr:cNvPr>
        <xdr:cNvSpPr>
          <a:spLocks noChangeShapeType="1"/>
        </xdr:cNvSpPr>
      </xdr:nvSpPr>
      <xdr:spPr bwMode="auto">
        <a:xfrm>
          <a:off x="4924425" y="2324100"/>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21</xdr:col>
      <xdr:colOff>200025</xdr:colOff>
      <xdr:row>12</xdr:row>
      <xdr:rowOff>0</xdr:rowOff>
    </xdr:from>
    <xdr:to>
      <xdr:col>21</xdr:col>
      <xdr:colOff>200025</xdr:colOff>
      <xdr:row>13</xdr:row>
      <xdr:rowOff>0</xdr:rowOff>
    </xdr:to>
    <xdr:sp macro="" textlink="">
      <xdr:nvSpPr>
        <xdr:cNvPr id="11" name="Line 7">
          <a:extLst>
            <a:ext uri="{FF2B5EF4-FFF2-40B4-BE49-F238E27FC236}">
              <a16:creationId xmlns:a16="http://schemas.microsoft.com/office/drawing/2014/main" id="{00000000-0008-0000-1600-00000B000000}"/>
            </a:ext>
          </a:extLst>
        </xdr:cNvPr>
        <xdr:cNvSpPr>
          <a:spLocks noChangeShapeType="1"/>
        </xdr:cNvSpPr>
      </xdr:nvSpPr>
      <xdr:spPr bwMode="auto">
        <a:xfrm>
          <a:off x="4924425" y="2514600"/>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22</xdr:col>
      <xdr:colOff>0</xdr:colOff>
      <xdr:row>13</xdr:row>
      <xdr:rowOff>0</xdr:rowOff>
    </xdr:from>
    <xdr:to>
      <xdr:col>22</xdr:col>
      <xdr:colOff>0</xdr:colOff>
      <xdr:row>14</xdr:row>
      <xdr:rowOff>0</xdr:rowOff>
    </xdr:to>
    <xdr:sp macro="" textlink="">
      <xdr:nvSpPr>
        <xdr:cNvPr id="12" name="Line 7">
          <a:extLst>
            <a:ext uri="{FF2B5EF4-FFF2-40B4-BE49-F238E27FC236}">
              <a16:creationId xmlns:a16="http://schemas.microsoft.com/office/drawing/2014/main" id="{00000000-0008-0000-1600-00000C000000}"/>
            </a:ext>
          </a:extLst>
        </xdr:cNvPr>
        <xdr:cNvSpPr>
          <a:spLocks noChangeShapeType="1"/>
        </xdr:cNvSpPr>
      </xdr:nvSpPr>
      <xdr:spPr bwMode="auto">
        <a:xfrm>
          <a:off x="4924425" y="2705100"/>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8283</xdr:rowOff>
    </xdr:from>
    <xdr:to>
      <xdr:col>22</xdr:col>
      <xdr:colOff>0</xdr:colOff>
      <xdr:row>15</xdr:row>
      <xdr:rowOff>8283</xdr:rowOff>
    </xdr:to>
    <xdr:sp macro="" textlink="">
      <xdr:nvSpPr>
        <xdr:cNvPr id="13" name="Line 7">
          <a:extLst>
            <a:ext uri="{FF2B5EF4-FFF2-40B4-BE49-F238E27FC236}">
              <a16:creationId xmlns:a16="http://schemas.microsoft.com/office/drawing/2014/main" id="{00000000-0008-0000-1600-00000D000000}"/>
            </a:ext>
          </a:extLst>
        </xdr:cNvPr>
        <xdr:cNvSpPr>
          <a:spLocks noChangeShapeType="1"/>
        </xdr:cNvSpPr>
      </xdr:nvSpPr>
      <xdr:spPr bwMode="auto">
        <a:xfrm>
          <a:off x="4924425" y="2903883"/>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22</xdr:col>
      <xdr:colOff>0</xdr:colOff>
      <xdr:row>15</xdr:row>
      <xdr:rowOff>3268</xdr:rowOff>
    </xdr:from>
    <xdr:to>
      <xdr:col>22</xdr:col>
      <xdr:colOff>0</xdr:colOff>
      <xdr:row>18</xdr:row>
      <xdr:rowOff>190499</xdr:rowOff>
    </xdr:to>
    <xdr:sp macro="" textlink="">
      <xdr:nvSpPr>
        <xdr:cNvPr id="14" name="Line 7">
          <a:extLst>
            <a:ext uri="{FF2B5EF4-FFF2-40B4-BE49-F238E27FC236}">
              <a16:creationId xmlns:a16="http://schemas.microsoft.com/office/drawing/2014/main" id="{00000000-0008-0000-1600-00000E000000}"/>
            </a:ext>
          </a:extLst>
        </xdr:cNvPr>
        <xdr:cNvSpPr>
          <a:spLocks noChangeShapeType="1"/>
        </xdr:cNvSpPr>
      </xdr:nvSpPr>
      <xdr:spPr bwMode="auto">
        <a:xfrm>
          <a:off x="4924425" y="3089368"/>
          <a:ext cx="0" cy="758731"/>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190497</xdr:colOff>
      <xdr:row>13</xdr:row>
      <xdr:rowOff>182213</xdr:rowOff>
    </xdr:from>
    <xdr:to>
      <xdr:col>9</xdr:col>
      <xdr:colOff>4052</xdr:colOff>
      <xdr:row>18</xdr:row>
      <xdr:rowOff>186446</xdr:rowOff>
    </xdr:to>
    <xdr:sp macro="" textlink="">
      <xdr:nvSpPr>
        <xdr:cNvPr id="2" name="Line 1">
          <a:extLst>
            <a:ext uri="{FF2B5EF4-FFF2-40B4-BE49-F238E27FC236}">
              <a16:creationId xmlns:a16="http://schemas.microsoft.com/office/drawing/2014/main" id="{00000000-0008-0000-1700-000002000000}"/>
            </a:ext>
          </a:extLst>
        </xdr:cNvPr>
        <xdr:cNvSpPr>
          <a:spLocks noChangeShapeType="1"/>
        </xdr:cNvSpPr>
      </xdr:nvSpPr>
      <xdr:spPr bwMode="auto">
        <a:xfrm flipH="1" flipV="1">
          <a:off x="1876422" y="2887313"/>
          <a:ext cx="575555" cy="95673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190499</xdr:colOff>
      <xdr:row>14</xdr:row>
      <xdr:rowOff>8280</xdr:rowOff>
    </xdr:from>
    <xdr:to>
      <xdr:col>18</xdr:col>
      <xdr:colOff>0</xdr:colOff>
      <xdr:row>19</xdr:row>
      <xdr:rowOff>0</xdr:rowOff>
    </xdr:to>
    <xdr:sp macro="" textlink="">
      <xdr:nvSpPr>
        <xdr:cNvPr id="3" name="Line 2">
          <a:extLst>
            <a:ext uri="{FF2B5EF4-FFF2-40B4-BE49-F238E27FC236}">
              <a16:creationId xmlns:a16="http://schemas.microsoft.com/office/drawing/2014/main" id="{00000000-0008-0000-1700-000003000000}"/>
            </a:ext>
          </a:extLst>
        </xdr:cNvPr>
        <xdr:cNvSpPr>
          <a:spLocks noChangeShapeType="1"/>
        </xdr:cNvSpPr>
      </xdr:nvSpPr>
      <xdr:spPr bwMode="auto">
        <a:xfrm flipV="1">
          <a:off x="3590924" y="2903880"/>
          <a:ext cx="571501" cy="94422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78828</xdr:colOff>
      <xdr:row>16</xdr:row>
      <xdr:rowOff>107475</xdr:rowOff>
    </xdr:from>
    <xdr:to>
      <xdr:col>12</xdr:col>
      <xdr:colOff>108388</xdr:colOff>
      <xdr:row>17</xdr:row>
      <xdr:rowOff>126525</xdr:rowOff>
    </xdr:to>
    <xdr:sp macro="" textlink="">
      <xdr:nvSpPr>
        <xdr:cNvPr id="4" name="Oval 3">
          <a:extLst>
            <a:ext uri="{FF2B5EF4-FFF2-40B4-BE49-F238E27FC236}">
              <a16:creationId xmlns:a16="http://schemas.microsoft.com/office/drawing/2014/main" id="{00000000-0008-0000-1700-000004000000}"/>
            </a:ext>
          </a:extLst>
        </xdr:cNvPr>
        <xdr:cNvSpPr>
          <a:spLocks noChangeArrowheads="1"/>
        </xdr:cNvSpPr>
      </xdr:nvSpPr>
      <xdr:spPr bwMode="auto">
        <a:xfrm>
          <a:off x="2907753" y="3384075"/>
          <a:ext cx="220060" cy="209550"/>
        </a:xfrm>
        <a:prstGeom prst="ellipse">
          <a:avLst/>
        </a:prstGeom>
        <a:solidFill>
          <a:srgbClr val="FFFFFF"/>
        </a:solidFill>
        <a:ln w="9525">
          <a:solidFill>
            <a:srgbClr val="000000"/>
          </a:solidFill>
          <a:round/>
          <a:headEnd/>
          <a:tailEnd/>
        </a:ln>
      </xdr:spPr>
    </xdr:sp>
    <xdr:clientData/>
  </xdr:twoCellAnchor>
  <xdr:twoCellAnchor>
    <xdr:from>
      <xdr:col>6</xdr:col>
      <xdr:colOff>0</xdr:colOff>
      <xdr:row>9</xdr:row>
      <xdr:rowOff>0</xdr:rowOff>
    </xdr:from>
    <xdr:to>
      <xdr:col>18</xdr:col>
      <xdr:colOff>0</xdr:colOff>
      <xdr:row>9</xdr:row>
      <xdr:rowOff>0</xdr:rowOff>
    </xdr:to>
    <xdr:sp macro="" textlink="">
      <xdr:nvSpPr>
        <xdr:cNvPr id="5" name="Line 4">
          <a:extLst>
            <a:ext uri="{FF2B5EF4-FFF2-40B4-BE49-F238E27FC236}">
              <a16:creationId xmlns:a16="http://schemas.microsoft.com/office/drawing/2014/main" id="{00000000-0008-0000-1700-000005000000}"/>
            </a:ext>
          </a:extLst>
        </xdr:cNvPr>
        <xdr:cNvSpPr>
          <a:spLocks noChangeShapeType="1"/>
        </xdr:cNvSpPr>
      </xdr:nvSpPr>
      <xdr:spPr bwMode="auto">
        <a:xfrm>
          <a:off x="1876425" y="1943100"/>
          <a:ext cx="2286000" cy="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23</xdr:col>
      <xdr:colOff>0</xdr:colOff>
      <xdr:row>11</xdr:row>
      <xdr:rowOff>0</xdr:rowOff>
    </xdr:from>
    <xdr:to>
      <xdr:col>23</xdr:col>
      <xdr:colOff>0</xdr:colOff>
      <xdr:row>19</xdr:row>
      <xdr:rowOff>0</xdr:rowOff>
    </xdr:to>
    <xdr:sp macro="" textlink="">
      <xdr:nvSpPr>
        <xdr:cNvPr id="6" name="Line 5">
          <a:extLst>
            <a:ext uri="{FF2B5EF4-FFF2-40B4-BE49-F238E27FC236}">
              <a16:creationId xmlns:a16="http://schemas.microsoft.com/office/drawing/2014/main" id="{00000000-0008-0000-1700-000006000000}"/>
            </a:ext>
          </a:extLst>
        </xdr:cNvPr>
        <xdr:cNvSpPr>
          <a:spLocks noChangeShapeType="1"/>
        </xdr:cNvSpPr>
      </xdr:nvSpPr>
      <xdr:spPr bwMode="auto">
        <a:xfrm>
          <a:off x="5114925" y="2324100"/>
          <a:ext cx="0" cy="15240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15</xdr:col>
      <xdr:colOff>0</xdr:colOff>
      <xdr:row>24</xdr:row>
      <xdr:rowOff>0</xdr:rowOff>
    </xdr:to>
    <xdr:sp macro="" textlink="">
      <xdr:nvSpPr>
        <xdr:cNvPr id="7" name="Line 8">
          <a:extLst>
            <a:ext uri="{FF2B5EF4-FFF2-40B4-BE49-F238E27FC236}">
              <a16:creationId xmlns:a16="http://schemas.microsoft.com/office/drawing/2014/main" id="{00000000-0008-0000-1700-000007000000}"/>
            </a:ext>
          </a:extLst>
        </xdr:cNvPr>
        <xdr:cNvSpPr>
          <a:spLocks noChangeShapeType="1"/>
        </xdr:cNvSpPr>
      </xdr:nvSpPr>
      <xdr:spPr bwMode="auto">
        <a:xfrm>
          <a:off x="2447925" y="4800600"/>
          <a:ext cx="1143000" cy="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5</xdr:col>
      <xdr:colOff>190317</xdr:colOff>
      <xdr:row>11</xdr:row>
      <xdr:rowOff>0</xdr:rowOff>
    </xdr:from>
    <xdr:to>
      <xdr:col>5</xdr:col>
      <xdr:colOff>190497</xdr:colOff>
      <xdr:row>13</xdr:row>
      <xdr:rowOff>182213</xdr:rowOff>
    </xdr:to>
    <xdr:cxnSp macro="">
      <xdr:nvCxnSpPr>
        <xdr:cNvPr id="8" name="직선 연결선 7">
          <a:extLst>
            <a:ext uri="{FF2B5EF4-FFF2-40B4-BE49-F238E27FC236}">
              <a16:creationId xmlns:a16="http://schemas.microsoft.com/office/drawing/2014/main" id="{00000000-0008-0000-1700-000008000000}"/>
            </a:ext>
          </a:extLst>
        </xdr:cNvPr>
        <xdr:cNvCxnSpPr>
          <a:endCxn id="2" idx="1"/>
        </xdr:cNvCxnSpPr>
      </xdr:nvCxnSpPr>
      <xdr:spPr>
        <a:xfrm>
          <a:off x="1876242" y="2324100"/>
          <a:ext cx="180" cy="56321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867</xdr:rowOff>
    </xdr:from>
    <xdr:to>
      <xdr:col>18</xdr:col>
      <xdr:colOff>868</xdr:colOff>
      <xdr:row>14</xdr:row>
      <xdr:rowOff>8280</xdr:rowOff>
    </xdr:to>
    <xdr:cxnSp macro="">
      <xdr:nvCxnSpPr>
        <xdr:cNvPr id="9" name="직선 연결선 8">
          <a:extLst>
            <a:ext uri="{FF2B5EF4-FFF2-40B4-BE49-F238E27FC236}">
              <a16:creationId xmlns:a16="http://schemas.microsoft.com/office/drawing/2014/main" id="{00000000-0008-0000-1700-000009000000}"/>
            </a:ext>
          </a:extLst>
        </xdr:cNvPr>
        <xdr:cNvCxnSpPr>
          <a:endCxn id="3" idx="1"/>
        </xdr:cNvCxnSpPr>
      </xdr:nvCxnSpPr>
      <xdr:spPr>
        <a:xfrm flipH="1">
          <a:off x="4162425" y="2324967"/>
          <a:ext cx="868" cy="57891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200025</xdr:colOff>
      <xdr:row>11</xdr:row>
      <xdr:rowOff>0</xdr:rowOff>
    </xdr:from>
    <xdr:to>
      <xdr:col>21</xdr:col>
      <xdr:colOff>200025</xdr:colOff>
      <xdr:row>12</xdr:row>
      <xdr:rowOff>0</xdr:rowOff>
    </xdr:to>
    <xdr:sp macro="" textlink="">
      <xdr:nvSpPr>
        <xdr:cNvPr id="10" name="Line 6">
          <a:extLst>
            <a:ext uri="{FF2B5EF4-FFF2-40B4-BE49-F238E27FC236}">
              <a16:creationId xmlns:a16="http://schemas.microsoft.com/office/drawing/2014/main" id="{00000000-0008-0000-1700-00000A000000}"/>
            </a:ext>
          </a:extLst>
        </xdr:cNvPr>
        <xdr:cNvSpPr>
          <a:spLocks noChangeShapeType="1"/>
        </xdr:cNvSpPr>
      </xdr:nvSpPr>
      <xdr:spPr bwMode="auto">
        <a:xfrm>
          <a:off x="4924425" y="2324100"/>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21</xdr:col>
      <xdr:colOff>200025</xdr:colOff>
      <xdr:row>12</xdr:row>
      <xdr:rowOff>0</xdr:rowOff>
    </xdr:from>
    <xdr:to>
      <xdr:col>21</xdr:col>
      <xdr:colOff>200025</xdr:colOff>
      <xdr:row>13</xdr:row>
      <xdr:rowOff>0</xdr:rowOff>
    </xdr:to>
    <xdr:sp macro="" textlink="">
      <xdr:nvSpPr>
        <xdr:cNvPr id="11" name="Line 7">
          <a:extLst>
            <a:ext uri="{FF2B5EF4-FFF2-40B4-BE49-F238E27FC236}">
              <a16:creationId xmlns:a16="http://schemas.microsoft.com/office/drawing/2014/main" id="{00000000-0008-0000-1700-00000B000000}"/>
            </a:ext>
          </a:extLst>
        </xdr:cNvPr>
        <xdr:cNvSpPr>
          <a:spLocks noChangeShapeType="1"/>
        </xdr:cNvSpPr>
      </xdr:nvSpPr>
      <xdr:spPr bwMode="auto">
        <a:xfrm>
          <a:off x="4924425" y="2514600"/>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22</xdr:col>
      <xdr:colOff>0</xdr:colOff>
      <xdr:row>15</xdr:row>
      <xdr:rowOff>24849</xdr:rowOff>
    </xdr:from>
    <xdr:to>
      <xdr:col>22</xdr:col>
      <xdr:colOff>0</xdr:colOff>
      <xdr:row>18</xdr:row>
      <xdr:rowOff>185855</xdr:rowOff>
    </xdr:to>
    <xdr:sp macro="" textlink="">
      <xdr:nvSpPr>
        <xdr:cNvPr id="12" name="Line 32">
          <a:extLst>
            <a:ext uri="{FF2B5EF4-FFF2-40B4-BE49-F238E27FC236}">
              <a16:creationId xmlns:a16="http://schemas.microsoft.com/office/drawing/2014/main" id="{00000000-0008-0000-1700-00000C000000}"/>
            </a:ext>
          </a:extLst>
        </xdr:cNvPr>
        <xdr:cNvSpPr>
          <a:spLocks noChangeShapeType="1"/>
        </xdr:cNvSpPr>
      </xdr:nvSpPr>
      <xdr:spPr bwMode="auto">
        <a:xfrm>
          <a:off x="4924425" y="3110949"/>
          <a:ext cx="0" cy="732506"/>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22</xdr:col>
      <xdr:colOff>0</xdr:colOff>
      <xdr:row>13</xdr:row>
      <xdr:rowOff>0</xdr:rowOff>
    </xdr:from>
    <xdr:to>
      <xdr:col>22</xdr:col>
      <xdr:colOff>0</xdr:colOff>
      <xdr:row>14</xdr:row>
      <xdr:rowOff>0</xdr:rowOff>
    </xdr:to>
    <xdr:sp macro="" textlink="">
      <xdr:nvSpPr>
        <xdr:cNvPr id="13" name="Line 7">
          <a:extLst>
            <a:ext uri="{FF2B5EF4-FFF2-40B4-BE49-F238E27FC236}">
              <a16:creationId xmlns:a16="http://schemas.microsoft.com/office/drawing/2014/main" id="{00000000-0008-0000-1700-00000D000000}"/>
            </a:ext>
          </a:extLst>
        </xdr:cNvPr>
        <xdr:cNvSpPr>
          <a:spLocks noChangeShapeType="1"/>
        </xdr:cNvSpPr>
      </xdr:nvSpPr>
      <xdr:spPr bwMode="auto">
        <a:xfrm>
          <a:off x="4924425" y="2705100"/>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8283</xdr:rowOff>
    </xdr:from>
    <xdr:to>
      <xdr:col>22</xdr:col>
      <xdr:colOff>0</xdr:colOff>
      <xdr:row>15</xdr:row>
      <xdr:rowOff>8283</xdr:rowOff>
    </xdr:to>
    <xdr:sp macro="" textlink="">
      <xdr:nvSpPr>
        <xdr:cNvPr id="14" name="Line 7">
          <a:extLst>
            <a:ext uri="{FF2B5EF4-FFF2-40B4-BE49-F238E27FC236}">
              <a16:creationId xmlns:a16="http://schemas.microsoft.com/office/drawing/2014/main" id="{00000000-0008-0000-1700-00000E000000}"/>
            </a:ext>
          </a:extLst>
        </xdr:cNvPr>
        <xdr:cNvSpPr>
          <a:spLocks noChangeShapeType="1"/>
        </xdr:cNvSpPr>
      </xdr:nvSpPr>
      <xdr:spPr bwMode="auto">
        <a:xfrm>
          <a:off x="4924425" y="2903883"/>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22</xdr:col>
      <xdr:colOff>0</xdr:colOff>
      <xdr:row>15</xdr:row>
      <xdr:rowOff>3269</xdr:rowOff>
    </xdr:from>
    <xdr:to>
      <xdr:col>22</xdr:col>
      <xdr:colOff>0</xdr:colOff>
      <xdr:row>16</xdr:row>
      <xdr:rowOff>3269</xdr:rowOff>
    </xdr:to>
    <xdr:sp macro="" textlink="">
      <xdr:nvSpPr>
        <xdr:cNvPr id="15" name="Line 7">
          <a:extLst>
            <a:ext uri="{FF2B5EF4-FFF2-40B4-BE49-F238E27FC236}">
              <a16:creationId xmlns:a16="http://schemas.microsoft.com/office/drawing/2014/main" id="{00000000-0008-0000-1700-00000F000000}"/>
            </a:ext>
          </a:extLst>
        </xdr:cNvPr>
        <xdr:cNvSpPr>
          <a:spLocks noChangeShapeType="1"/>
        </xdr:cNvSpPr>
      </xdr:nvSpPr>
      <xdr:spPr bwMode="auto">
        <a:xfrm>
          <a:off x="4924425" y="3089369"/>
          <a:ext cx="0" cy="190500"/>
        </a:xfrm>
        <a:prstGeom prst="line">
          <a:avLst/>
        </a:prstGeom>
        <a:noFill/>
        <a:ln w="3175">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20</xdr:row>
      <xdr:rowOff>9525</xdr:rowOff>
    </xdr:from>
    <xdr:to>
      <xdr:col>7</xdr:col>
      <xdr:colOff>0</xdr:colOff>
      <xdr:row>33</xdr:row>
      <xdr:rowOff>0</xdr:rowOff>
    </xdr:to>
    <xdr:sp macro="" textlink="">
      <xdr:nvSpPr>
        <xdr:cNvPr id="2" name="Line 631">
          <a:extLst>
            <a:ext uri="{FF2B5EF4-FFF2-40B4-BE49-F238E27FC236}">
              <a16:creationId xmlns:a16="http://schemas.microsoft.com/office/drawing/2014/main" id="{00000000-0008-0000-1800-000002000000}"/>
            </a:ext>
          </a:extLst>
        </xdr:cNvPr>
        <xdr:cNvSpPr>
          <a:spLocks noChangeShapeType="1"/>
        </xdr:cNvSpPr>
      </xdr:nvSpPr>
      <xdr:spPr bwMode="auto">
        <a:xfrm>
          <a:off x="0" y="3971925"/>
          <a:ext cx="0" cy="2038350"/>
        </a:xfrm>
        <a:prstGeom prst="line">
          <a:avLst/>
        </a:prstGeom>
        <a:noFill/>
        <a:ln w="9525">
          <a:solidFill>
            <a:srgbClr val="000000"/>
          </a:solidFill>
          <a:round/>
          <a:headEnd/>
          <a:tailEnd/>
        </a:ln>
      </xdr:spPr>
    </xdr:sp>
    <xdr:clientData/>
  </xdr:twoCellAnchor>
  <xdr:twoCellAnchor>
    <xdr:from>
      <xdr:col>10</xdr:col>
      <xdr:colOff>0</xdr:colOff>
      <xdr:row>20</xdr:row>
      <xdr:rowOff>9525</xdr:rowOff>
    </xdr:from>
    <xdr:to>
      <xdr:col>12</xdr:col>
      <xdr:colOff>0</xdr:colOff>
      <xdr:row>33</xdr:row>
      <xdr:rowOff>0</xdr:rowOff>
    </xdr:to>
    <xdr:sp macro="" textlink="">
      <xdr:nvSpPr>
        <xdr:cNvPr id="3" name="Line 632">
          <a:extLst>
            <a:ext uri="{FF2B5EF4-FFF2-40B4-BE49-F238E27FC236}">
              <a16:creationId xmlns:a16="http://schemas.microsoft.com/office/drawing/2014/main" id="{00000000-0008-0000-1800-000003000000}"/>
            </a:ext>
          </a:extLst>
        </xdr:cNvPr>
        <xdr:cNvSpPr>
          <a:spLocks noChangeShapeType="1"/>
        </xdr:cNvSpPr>
      </xdr:nvSpPr>
      <xdr:spPr bwMode="auto">
        <a:xfrm flipH="1">
          <a:off x="0" y="3971925"/>
          <a:ext cx="0" cy="2038350"/>
        </a:xfrm>
        <a:prstGeom prst="line">
          <a:avLst/>
        </a:prstGeom>
        <a:noFill/>
        <a:ln w="9525">
          <a:solidFill>
            <a:srgbClr val="000000"/>
          </a:solidFill>
          <a:round/>
          <a:headEnd/>
          <a:tailEnd/>
        </a:ln>
      </xdr:spPr>
    </xdr:sp>
    <xdr:clientData/>
  </xdr:twoCellAnchor>
  <xdr:twoCellAnchor>
    <xdr:from>
      <xdr:col>7</xdr:col>
      <xdr:colOff>342900</xdr:colOff>
      <xdr:row>28</xdr:row>
      <xdr:rowOff>123825</xdr:rowOff>
    </xdr:from>
    <xdr:to>
      <xdr:col>9</xdr:col>
      <xdr:colOff>47625</xdr:colOff>
      <xdr:row>31</xdr:row>
      <xdr:rowOff>114300</xdr:rowOff>
    </xdr:to>
    <xdr:sp macro="" textlink="">
      <xdr:nvSpPr>
        <xdr:cNvPr id="4" name="Oval 633" descr="10%">
          <a:extLst>
            <a:ext uri="{FF2B5EF4-FFF2-40B4-BE49-F238E27FC236}">
              <a16:creationId xmlns:a16="http://schemas.microsoft.com/office/drawing/2014/main" id="{00000000-0008-0000-1800-000004000000}"/>
            </a:ext>
          </a:extLst>
        </xdr:cNvPr>
        <xdr:cNvSpPr>
          <a:spLocks noChangeArrowheads="1"/>
        </xdr:cNvSpPr>
      </xdr:nvSpPr>
      <xdr:spPr bwMode="auto">
        <a:xfrm>
          <a:off x="0" y="5391150"/>
          <a:ext cx="0" cy="447675"/>
        </a:xfrm>
        <a:prstGeom prst="ellipse">
          <a:avLst/>
        </a:prstGeom>
        <a:noFill/>
        <a:ln w="9525">
          <a:solidFill>
            <a:srgbClr val="000000"/>
          </a:solidFill>
          <a:round/>
          <a:headEnd/>
          <a:tailEnd/>
        </a:ln>
      </xdr:spPr>
    </xdr:sp>
    <xdr:clientData/>
  </xdr:twoCellAnchor>
  <xdr:twoCellAnchor>
    <xdr:from>
      <xdr:col>6</xdr:col>
      <xdr:colOff>47625</xdr:colOff>
      <xdr:row>27</xdr:row>
      <xdr:rowOff>28575</xdr:rowOff>
    </xdr:from>
    <xdr:to>
      <xdr:col>10</xdr:col>
      <xdr:colOff>333375</xdr:colOff>
      <xdr:row>27</xdr:row>
      <xdr:rowOff>28575</xdr:rowOff>
    </xdr:to>
    <xdr:sp macro="" textlink="">
      <xdr:nvSpPr>
        <xdr:cNvPr id="5" name="Line 634">
          <a:extLst>
            <a:ext uri="{FF2B5EF4-FFF2-40B4-BE49-F238E27FC236}">
              <a16:creationId xmlns:a16="http://schemas.microsoft.com/office/drawing/2014/main" id="{00000000-0008-0000-1800-000005000000}"/>
            </a:ext>
          </a:extLst>
        </xdr:cNvPr>
        <xdr:cNvSpPr>
          <a:spLocks noChangeShapeType="1"/>
        </xdr:cNvSpPr>
      </xdr:nvSpPr>
      <xdr:spPr bwMode="auto">
        <a:xfrm>
          <a:off x="0" y="5105400"/>
          <a:ext cx="0" cy="0"/>
        </a:xfrm>
        <a:prstGeom prst="line">
          <a:avLst/>
        </a:prstGeom>
        <a:noFill/>
        <a:ln w="9525">
          <a:solidFill>
            <a:srgbClr val="000000"/>
          </a:solidFill>
          <a:prstDash val="dash"/>
          <a:round/>
          <a:headEnd/>
          <a:tailEnd/>
        </a:ln>
      </xdr:spPr>
    </xdr:sp>
    <xdr:clientData/>
  </xdr:twoCellAnchor>
  <xdr:twoCellAnchor>
    <xdr:from>
      <xdr:col>13</xdr:col>
      <xdr:colOff>272865</xdr:colOff>
      <xdr:row>20</xdr:row>
      <xdr:rowOff>9525</xdr:rowOff>
    </xdr:from>
    <xdr:to>
      <xdr:col>14</xdr:col>
      <xdr:colOff>234765</xdr:colOff>
      <xdr:row>20</xdr:row>
      <xdr:rowOff>9525</xdr:rowOff>
    </xdr:to>
    <xdr:sp macro="" textlink="">
      <xdr:nvSpPr>
        <xdr:cNvPr id="6" name="Line 635">
          <a:extLst>
            <a:ext uri="{FF2B5EF4-FFF2-40B4-BE49-F238E27FC236}">
              <a16:creationId xmlns:a16="http://schemas.microsoft.com/office/drawing/2014/main" id="{00000000-0008-0000-1800-000006000000}"/>
            </a:ext>
          </a:extLst>
        </xdr:cNvPr>
        <xdr:cNvSpPr>
          <a:spLocks noChangeShapeType="1"/>
        </xdr:cNvSpPr>
      </xdr:nvSpPr>
      <xdr:spPr bwMode="auto">
        <a:xfrm>
          <a:off x="0" y="3971925"/>
          <a:ext cx="0" cy="0"/>
        </a:xfrm>
        <a:prstGeom prst="line">
          <a:avLst/>
        </a:prstGeom>
        <a:noFill/>
        <a:ln w="9525">
          <a:solidFill>
            <a:srgbClr val="000000"/>
          </a:solidFill>
          <a:round/>
          <a:headEnd/>
          <a:tailEnd/>
        </a:ln>
      </xdr:spPr>
    </xdr:sp>
    <xdr:clientData/>
  </xdr:twoCellAnchor>
  <xdr:twoCellAnchor>
    <xdr:from>
      <xdr:col>12</xdr:col>
      <xdr:colOff>47625</xdr:colOff>
      <xdr:row>27</xdr:row>
      <xdr:rowOff>38100</xdr:rowOff>
    </xdr:from>
    <xdr:to>
      <xdr:col>13</xdr:col>
      <xdr:colOff>9525</xdr:colOff>
      <xdr:row>27</xdr:row>
      <xdr:rowOff>38100</xdr:rowOff>
    </xdr:to>
    <xdr:sp macro="" textlink="">
      <xdr:nvSpPr>
        <xdr:cNvPr id="7" name="Line 636">
          <a:extLst>
            <a:ext uri="{FF2B5EF4-FFF2-40B4-BE49-F238E27FC236}">
              <a16:creationId xmlns:a16="http://schemas.microsoft.com/office/drawing/2014/main" id="{00000000-0008-0000-1800-000007000000}"/>
            </a:ext>
          </a:extLst>
        </xdr:cNvPr>
        <xdr:cNvSpPr>
          <a:spLocks noChangeShapeType="1"/>
        </xdr:cNvSpPr>
      </xdr:nvSpPr>
      <xdr:spPr bwMode="auto">
        <a:xfrm>
          <a:off x="0" y="5114925"/>
          <a:ext cx="0" cy="0"/>
        </a:xfrm>
        <a:prstGeom prst="line">
          <a:avLst/>
        </a:prstGeom>
        <a:noFill/>
        <a:ln w="9525">
          <a:solidFill>
            <a:srgbClr val="000000"/>
          </a:solidFill>
          <a:round/>
          <a:headEnd/>
          <a:tailEnd/>
        </a:ln>
      </xdr:spPr>
    </xdr:sp>
    <xdr:clientData/>
  </xdr:twoCellAnchor>
  <xdr:twoCellAnchor>
    <xdr:from>
      <xdr:col>12</xdr:col>
      <xdr:colOff>47625</xdr:colOff>
      <xdr:row>28</xdr:row>
      <xdr:rowOff>123825</xdr:rowOff>
    </xdr:from>
    <xdr:to>
      <xdr:col>13</xdr:col>
      <xdr:colOff>9525</xdr:colOff>
      <xdr:row>28</xdr:row>
      <xdr:rowOff>123825</xdr:rowOff>
    </xdr:to>
    <xdr:sp macro="" textlink="">
      <xdr:nvSpPr>
        <xdr:cNvPr id="8" name="Line 637">
          <a:extLst>
            <a:ext uri="{FF2B5EF4-FFF2-40B4-BE49-F238E27FC236}">
              <a16:creationId xmlns:a16="http://schemas.microsoft.com/office/drawing/2014/main" id="{00000000-0008-0000-1800-000008000000}"/>
            </a:ext>
          </a:extLst>
        </xdr:cNvPr>
        <xdr:cNvSpPr>
          <a:spLocks noChangeShapeType="1"/>
        </xdr:cNvSpPr>
      </xdr:nvSpPr>
      <xdr:spPr bwMode="auto">
        <a:xfrm>
          <a:off x="0" y="5391150"/>
          <a:ext cx="0" cy="0"/>
        </a:xfrm>
        <a:prstGeom prst="line">
          <a:avLst/>
        </a:prstGeom>
        <a:noFill/>
        <a:ln w="9525">
          <a:solidFill>
            <a:srgbClr val="000000"/>
          </a:solidFill>
          <a:round/>
          <a:headEnd/>
          <a:tailEnd/>
        </a:ln>
      </xdr:spPr>
    </xdr:sp>
    <xdr:clientData/>
  </xdr:twoCellAnchor>
  <xdr:twoCellAnchor>
    <xdr:from>
      <xdr:col>11</xdr:col>
      <xdr:colOff>0</xdr:colOff>
      <xdr:row>32</xdr:row>
      <xdr:rowOff>142875</xdr:rowOff>
    </xdr:from>
    <xdr:to>
      <xdr:col>14</xdr:col>
      <xdr:colOff>66675</xdr:colOff>
      <xdr:row>32</xdr:row>
      <xdr:rowOff>142875</xdr:rowOff>
    </xdr:to>
    <xdr:sp macro="" textlink="">
      <xdr:nvSpPr>
        <xdr:cNvPr id="9" name="Line 638">
          <a:extLst>
            <a:ext uri="{FF2B5EF4-FFF2-40B4-BE49-F238E27FC236}">
              <a16:creationId xmlns:a16="http://schemas.microsoft.com/office/drawing/2014/main" id="{00000000-0008-0000-1800-000009000000}"/>
            </a:ext>
          </a:extLst>
        </xdr:cNvPr>
        <xdr:cNvSpPr>
          <a:spLocks noChangeShapeType="1"/>
        </xdr:cNvSpPr>
      </xdr:nvSpPr>
      <xdr:spPr bwMode="auto">
        <a:xfrm>
          <a:off x="0" y="6010275"/>
          <a:ext cx="0" cy="0"/>
        </a:xfrm>
        <a:prstGeom prst="line">
          <a:avLst/>
        </a:prstGeom>
        <a:noFill/>
        <a:ln w="9525">
          <a:solidFill>
            <a:srgbClr val="000000"/>
          </a:solidFill>
          <a:round/>
          <a:headEnd/>
          <a:tailEnd/>
        </a:ln>
      </xdr:spPr>
    </xdr:sp>
    <xdr:clientData/>
  </xdr:twoCellAnchor>
  <xdr:twoCellAnchor>
    <xdr:from>
      <xdr:col>14</xdr:col>
      <xdr:colOff>0</xdr:colOff>
      <xdr:row>19</xdr:row>
      <xdr:rowOff>123825</xdr:rowOff>
    </xdr:from>
    <xdr:to>
      <xdr:col>14</xdr:col>
      <xdr:colOff>0</xdr:colOff>
      <xdr:row>33</xdr:row>
      <xdr:rowOff>28575</xdr:rowOff>
    </xdr:to>
    <xdr:sp macro="" textlink="">
      <xdr:nvSpPr>
        <xdr:cNvPr id="10" name="Line 639">
          <a:extLst>
            <a:ext uri="{FF2B5EF4-FFF2-40B4-BE49-F238E27FC236}">
              <a16:creationId xmlns:a16="http://schemas.microsoft.com/office/drawing/2014/main" id="{00000000-0008-0000-1800-00000A000000}"/>
            </a:ext>
          </a:extLst>
        </xdr:cNvPr>
        <xdr:cNvSpPr>
          <a:spLocks noChangeShapeType="1"/>
        </xdr:cNvSpPr>
      </xdr:nvSpPr>
      <xdr:spPr bwMode="auto">
        <a:xfrm>
          <a:off x="0" y="3943350"/>
          <a:ext cx="0" cy="2095500"/>
        </a:xfrm>
        <a:prstGeom prst="line">
          <a:avLst/>
        </a:prstGeom>
        <a:noFill/>
        <a:ln w="9525">
          <a:solidFill>
            <a:srgbClr val="000000"/>
          </a:solidFill>
          <a:round/>
          <a:headEnd/>
          <a:tailEnd/>
        </a:ln>
      </xdr:spPr>
    </xdr:sp>
    <xdr:clientData/>
  </xdr:twoCellAnchor>
  <xdr:twoCellAnchor>
    <xdr:from>
      <xdr:col>13</xdr:col>
      <xdr:colOff>361950</xdr:colOff>
      <xdr:row>19</xdr:row>
      <xdr:rowOff>142875</xdr:rowOff>
    </xdr:from>
    <xdr:to>
      <xdr:col>14</xdr:col>
      <xdr:colOff>9525</xdr:colOff>
      <xdr:row>20</xdr:row>
      <xdr:rowOff>19050</xdr:rowOff>
    </xdr:to>
    <xdr:sp macro="" textlink="">
      <xdr:nvSpPr>
        <xdr:cNvPr id="11" name="Oval 640">
          <a:extLst>
            <a:ext uri="{FF2B5EF4-FFF2-40B4-BE49-F238E27FC236}">
              <a16:creationId xmlns:a16="http://schemas.microsoft.com/office/drawing/2014/main" id="{00000000-0008-0000-1800-00000B000000}"/>
            </a:ext>
          </a:extLst>
        </xdr:cNvPr>
        <xdr:cNvSpPr>
          <a:spLocks noChangeArrowheads="1"/>
        </xdr:cNvSpPr>
      </xdr:nvSpPr>
      <xdr:spPr bwMode="auto">
        <a:xfrm>
          <a:off x="0" y="3962400"/>
          <a:ext cx="0" cy="19050"/>
        </a:xfrm>
        <a:prstGeom prst="ellipse">
          <a:avLst/>
        </a:prstGeom>
        <a:solidFill>
          <a:srgbClr val="000000"/>
        </a:solidFill>
        <a:ln w="9525">
          <a:solidFill>
            <a:srgbClr val="000000"/>
          </a:solidFill>
          <a:round/>
          <a:headEnd/>
          <a:tailEnd/>
        </a:ln>
      </xdr:spPr>
    </xdr:sp>
    <xdr:clientData/>
  </xdr:twoCellAnchor>
  <xdr:twoCellAnchor>
    <xdr:from>
      <xdr:col>13</xdr:col>
      <xdr:colOff>361950</xdr:colOff>
      <xdr:row>32</xdr:row>
      <xdr:rowOff>123825</xdr:rowOff>
    </xdr:from>
    <xdr:to>
      <xdr:col>14</xdr:col>
      <xdr:colOff>9525</xdr:colOff>
      <xdr:row>33</xdr:row>
      <xdr:rowOff>0</xdr:rowOff>
    </xdr:to>
    <xdr:sp macro="" textlink="">
      <xdr:nvSpPr>
        <xdr:cNvPr id="12" name="Oval 641">
          <a:extLst>
            <a:ext uri="{FF2B5EF4-FFF2-40B4-BE49-F238E27FC236}">
              <a16:creationId xmlns:a16="http://schemas.microsoft.com/office/drawing/2014/main" id="{00000000-0008-0000-1800-00000C000000}"/>
            </a:ext>
          </a:extLst>
        </xdr:cNvPr>
        <xdr:cNvSpPr>
          <a:spLocks noChangeArrowheads="1"/>
        </xdr:cNvSpPr>
      </xdr:nvSpPr>
      <xdr:spPr bwMode="auto">
        <a:xfrm>
          <a:off x="0" y="5991225"/>
          <a:ext cx="0" cy="19050"/>
        </a:xfrm>
        <a:prstGeom prst="ellipse">
          <a:avLst/>
        </a:prstGeom>
        <a:solidFill>
          <a:srgbClr val="000000"/>
        </a:solidFill>
        <a:ln w="9525">
          <a:solidFill>
            <a:srgbClr val="000000"/>
          </a:solidFill>
          <a:round/>
          <a:headEnd/>
          <a:tailEnd/>
        </a:ln>
      </xdr:spPr>
    </xdr:sp>
    <xdr:clientData/>
  </xdr:twoCellAnchor>
  <xdr:twoCellAnchor>
    <xdr:from>
      <xdr:col>12</xdr:col>
      <xdr:colOff>304800</xdr:colOff>
      <xdr:row>28</xdr:row>
      <xdr:rowOff>104775</xdr:rowOff>
    </xdr:from>
    <xdr:to>
      <xdr:col>12</xdr:col>
      <xdr:colOff>333375</xdr:colOff>
      <xdr:row>28</xdr:row>
      <xdr:rowOff>133350</xdr:rowOff>
    </xdr:to>
    <xdr:sp macro="" textlink="">
      <xdr:nvSpPr>
        <xdr:cNvPr id="13" name="Oval 642">
          <a:extLst>
            <a:ext uri="{FF2B5EF4-FFF2-40B4-BE49-F238E27FC236}">
              <a16:creationId xmlns:a16="http://schemas.microsoft.com/office/drawing/2014/main" id="{00000000-0008-0000-1800-00000D000000}"/>
            </a:ext>
          </a:extLst>
        </xdr:cNvPr>
        <xdr:cNvSpPr>
          <a:spLocks noChangeArrowheads="1"/>
        </xdr:cNvSpPr>
      </xdr:nvSpPr>
      <xdr:spPr bwMode="auto">
        <a:xfrm>
          <a:off x="0" y="5372100"/>
          <a:ext cx="0" cy="28575"/>
        </a:xfrm>
        <a:prstGeom prst="ellipse">
          <a:avLst/>
        </a:prstGeom>
        <a:solidFill>
          <a:srgbClr val="000000"/>
        </a:solidFill>
        <a:ln w="9525">
          <a:solidFill>
            <a:srgbClr val="000000"/>
          </a:solidFill>
          <a:round/>
          <a:headEnd/>
          <a:tailEnd/>
        </a:ln>
      </xdr:spPr>
    </xdr:sp>
    <xdr:clientData/>
  </xdr:twoCellAnchor>
  <xdr:twoCellAnchor>
    <xdr:from>
      <xdr:col>12</xdr:col>
      <xdr:colOff>314325</xdr:colOff>
      <xdr:row>19</xdr:row>
      <xdr:rowOff>114300</xdr:rowOff>
    </xdr:from>
    <xdr:to>
      <xdr:col>12</xdr:col>
      <xdr:colOff>314325</xdr:colOff>
      <xdr:row>33</xdr:row>
      <xdr:rowOff>47625</xdr:rowOff>
    </xdr:to>
    <xdr:sp macro="" textlink="">
      <xdr:nvSpPr>
        <xdr:cNvPr id="14" name="Line 643">
          <a:extLst>
            <a:ext uri="{FF2B5EF4-FFF2-40B4-BE49-F238E27FC236}">
              <a16:creationId xmlns:a16="http://schemas.microsoft.com/office/drawing/2014/main" id="{00000000-0008-0000-1800-00000E000000}"/>
            </a:ext>
          </a:extLst>
        </xdr:cNvPr>
        <xdr:cNvSpPr>
          <a:spLocks noChangeShapeType="1"/>
        </xdr:cNvSpPr>
      </xdr:nvSpPr>
      <xdr:spPr bwMode="auto">
        <a:xfrm flipV="1">
          <a:off x="0" y="3933825"/>
          <a:ext cx="0" cy="2124075"/>
        </a:xfrm>
        <a:prstGeom prst="line">
          <a:avLst/>
        </a:prstGeom>
        <a:noFill/>
        <a:ln w="9525">
          <a:solidFill>
            <a:srgbClr val="000000"/>
          </a:solidFill>
          <a:round/>
          <a:headEnd/>
          <a:tailEnd/>
        </a:ln>
      </xdr:spPr>
    </xdr:sp>
    <xdr:clientData/>
  </xdr:twoCellAnchor>
  <xdr:twoCellAnchor>
    <xdr:from>
      <xdr:col>3</xdr:col>
      <xdr:colOff>0</xdr:colOff>
      <xdr:row>20</xdr:row>
      <xdr:rowOff>9525</xdr:rowOff>
    </xdr:from>
    <xdr:to>
      <xdr:col>13</xdr:col>
      <xdr:colOff>0</xdr:colOff>
      <xdr:row>20</xdr:row>
      <xdr:rowOff>9525</xdr:rowOff>
    </xdr:to>
    <xdr:sp macro="" textlink="">
      <xdr:nvSpPr>
        <xdr:cNvPr id="15" name="Line 644">
          <a:extLst>
            <a:ext uri="{FF2B5EF4-FFF2-40B4-BE49-F238E27FC236}">
              <a16:creationId xmlns:a16="http://schemas.microsoft.com/office/drawing/2014/main" id="{00000000-0008-0000-1800-00000F000000}"/>
            </a:ext>
          </a:extLst>
        </xdr:cNvPr>
        <xdr:cNvSpPr>
          <a:spLocks noChangeShapeType="1"/>
        </xdr:cNvSpPr>
      </xdr:nvSpPr>
      <xdr:spPr bwMode="auto">
        <a:xfrm>
          <a:off x="0" y="3971925"/>
          <a:ext cx="0" cy="0"/>
        </a:xfrm>
        <a:prstGeom prst="line">
          <a:avLst/>
        </a:prstGeom>
        <a:noFill/>
        <a:ln w="9525">
          <a:solidFill>
            <a:srgbClr val="000000"/>
          </a:solidFill>
          <a:round/>
          <a:headEnd/>
          <a:tailEnd/>
        </a:ln>
      </xdr:spPr>
    </xdr:sp>
    <xdr:clientData/>
  </xdr:twoCellAnchor>
  <xdr:twoCellAnchor>
    <xdr:from>
      <xdr:col>3</xdr:col>
      <xdr:colOff>0</xdr:colOff>
      <xdr:row>20</xdr:row>
      <xdr:rowOff>9525</xdr:rowOff>
    </xdr:from>
    <xdr:to>
      <xdr:col>3</xdr:col>
      <xdr:colOff>47625</xdr:colOff>
      <xdr:row>20</xdr:row>
      <xdr:rowOff>95250</xdr:rowOff>
    </xdr:to>
    <xdr:sp macro="" textlink="">
      <xdr:nvSpPr>
        <xdr:cNvPr id="16" name="Line 645">
          <a:extLst>
            <a:ext uri="{FF2B5EF4-FFF2-40B4-BE49-F238E27FC236}">
              <a16:creationId xmlns:a16="http://schemas.microsoft.com/office/drawing/2014/main" id="{00000000-0008-0000-1800-000010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3</xdr:col>
      <xdr:colOff>28575</xdr:colOff>
      <xdr:row>20</xdr:row>
      <xdr:rowOff>9525</xdr:rowOff>
    </xdr:from>
    <xdr:to>
      <xdr:col>3</xdr:col>
      <xdr:colOff>76200</xdr:colOff>
      <xdr:row>20</xdr:row>
      <xdr:rowOff>95250</xdr:rowOff>
    </xdr:to>
    <xdr:sp macro="" textlink="">
      <xdr:nvSpPr>
        <xdr:cNvPr id="17" name="Line 646">
          <a:extLst>
            <a:ext uri="{FF2B5EF4-FFF2-40B4-BE49-F238E27FC236}">
              <a16:creationId xmlns:a16="http://schemas.microsoft.com/office/drawing/2014/main" id="{00000000-0008-0000-1800-000011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3</xdr:col>
      <xdr:colOff>85725</xdr:colOff>
      <xdr:row>20</xdr:row>
      <xdr:rowOff>9525</xdr:rowOff>
    </xdr:from>
    <xdr:to>
      <xdr:col>3</xdr:col>
      <xdr:colOff>133350</xdr:colOff>
      <xdr:row>20</xdr:row>
      <xdr:rowOff>95250</xdr:rowOff>
    </xdr:to>
    <xdr:sp macro="" textlink="">
      <xdr:nvSpPr>
        <xdr:cNvPr id="18" name="Line 647">
          <a:extLst>
            <a:ext uri="{FF2B5EF4-FFF2-40B4-BE49-F238E27FC236}">
              <a16:creationId xmlns:a16="http://schemas.microsoft.com/office/drawing/2014/main" id="{00000000-0008-0000-1800-000012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3</xdr:col>
      <xdr:colOff>76200</xdr:colOff>
      <xdr:row>20</xdr:row>
      <xdr:rowOff>9525</xdr:rowOff>
    </xdr:from>
    <xdr:to>
      <xdr:col>3</xdr:col>
      <xdr:colOff>104775</xdr:colOff>
      <xdr:row>20</xdr:row>
      <xdr:rowOff>57150</xdr:rowOff>
    </xdr:to>
    <xdr:sp macro="" textlink="">
      <xdr:nvSpPr>
        <xdr:cNvPr id="19" name="Line 648">
          <a:extLst>
            <a:ext uri="{FF2B5EF4-FFF2-40B4-BE49-F238E27FC236}">
              <a16:creationId xmlns:a16="http://schemas.microsoft.com/office/drawing/2014/main" id="{00000000-0008-0000-1800-000013000000}"/>
            </a:ext>
          </a:extLst>
        </xdr:cNvPr>
        <xdr:cNvSpPr>
          <a:spLocks noChangeShapeType="1"/>
        </xdr:cNvSpPr>
      </xdr:nvSpPr>
      <xdr:spPr bwMode="auto">
        <a:xfrm>
          <a:off x="0" y="3971925"/>
          <a:ext cx="0" cy="47625"/>
        </a:xfrm>
        <a:prstGeom prst="line">
          <a:avLst/>
        </a:prstGeom>
        <a:noFill/>
        <a:ln w="9525">
          <a:solidFill>
            <a:srgbClr val="000000"/>
          </a:solidFill>
          <a:round/>
          <a:headEnd/>
          <a:tailEnd/>
        </a:ln>
      </xdr:spPr>
    </xdr:sp>
    <xdr:clientData/>
  </xdr:twoCellAnchor>
  <xdr:twoCellAnchor>
    <xdr:from>
      <xdr:col>3</xdr:col>
      <xdr:colOff>57150</xdr:colOff>
      <xdr:row>20</xdr:row>
      <xdr:rowOff>47625</xdr:rowOff>
    </xdr:from>
    <xdr:to>
      <xdr:col>3</xdr:col>
      <xdr:colOff>85725</xdr:colOff>
      <xdr:row>20</xdr:row>
      <xdr:rowOff>95250</xdr:rowOff>
    </xdr:to>
    <xdr:sp macro="" textlink="">
      <xdr:nvSpPr>
        <xdr:cNvPr id="20" name="Line 649">
          <a:extLst>
            <a:ext uri="{FF2B5EF4-FFF2-40B4-BE49-F238E27FC236}">
              <a16:creationId xmlns:a16="http://schemas.microsoft.com/office/drawing/2014/main" id="{00000000-0008-0000-1800-000014000000}"/>
            </a:ext>
          </a:extLst>
        </xdr:cNvPr>
        <xdr:cNvSpPr>
          <a:spLocks noChangeShapeType="1"/>
        </xdr:cNvSpPr>
      </xdr:nvSpPr>
      <xdr:spPr bwMode="auto">
        <a:xfrm>
          <a:off x="0" y="4010025"/>
          <a:ext cx="0" cy="47625"/>
        </a:xfrm>
        <a:prstGeom prst="line">
          <a:avLst/>
        </a:prstGeom>
        <a:noFill/>
        <a:ln w="9525">
          <a:solidFill>
            <a:srgbClr val="000000"/>
          </a:solidFill>
          <a:round/>
          <a:headEnd/>
          <a:tailEnd/>
        </a:ln>
      </xdr:spPr>
    </xdr:sp>
    <xdr:clientData/>
  </xdr:twoCellAnchor>
  <xdr:twoCellAnchor>
    <xdr:from>
      <xdr:col>3</xdr:col>
      <xdr:colOff>114300</xdr:colOff>
      <xdr:row>20</xdr:row>
      <xdr:rowOff>9525</xdr:rowOff>
    </xdr:from>
    <xdr:to>
      <xdr:col>3</xdr:col>
      <xdr:colOff>161925</xdr:colOff>
      <xdr:row>20</xdr:row>
      <xdr:rowOff>95250</xdr:rowOff>
    </xdr:to>
    <xdr:sp macro="" textlink="">
      <xdr:nvSpPr>
        <xdr:cNvPr id="21" name="Line 650">
          <a:extLst>
            <a:ext uri="{FF2B5EF4-FFF2-40B4-BE49-F238E27FC236}">
              <a16:creationId xmlns:a16="http://schemas.microsoft.com/office/drawing/2014/main" id="{00000000-0008-0000-1800-000015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3</xdr:col>
      <xdr:colOff>171450</xdr:colOff>
      <xdr:row>20</xdr:row>
      <xdr:rowOff>9525</xdr:rowOff>
    </xdr:from>
    <xdr:to>
      <xdr:col>3</xdr:col>
      <xdr:colOff>219075</xdr:colOff>
      <xdr:row>20</xdr:row>
      <xdr:rowOff>95250</xdr:rowOff>
    </xdr:to>
    <xdr:sp macro="" textlink="">
      <xdr:nvSpPr>
        <xdr:cNvPr id="22" name="Line 651">
          <a:extLst>
            <a:ext uri="{FF2B5EF4-FFF2-40B4-BE49-F238E27FC236}">
              <a16:creationId xmlns:a16="http://schemas.microsoft.com/office/drawing/2014/main" id="{00000000-0008-0000-1800-000016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3</xdr:col>
      <xdr:colOff>161925</xdr:colOff>
      <xdr:row>20</xdr:row>
      <xdr:rowOff>9525</xdr:rowOff>
    </xdr:from>
    <xdr:to>
      <xdr:col>3</xdr:col>
      <xdr:colOff>190500</xdr:colOff>
      <xdr:row>20</xdr:row>
      <xdr:rowOff>57150</xdr:rowOff>
    </xdr:to>
    <xdr:sp macro="" textlink="">
      <xdr:nvSpPr>
        <xdr:cNvPr id="23" name="Line 652">
          <a:extLst>
            <a:ext uri="{FF2B5EF4-FFF2-40B4-BE49-F238E27FC236}">
              <a16:creationId xmlns:a16="http://schemas.microsoft.com/office/drawing/2014/main" id="{00000000-0008-0000-1800-000017000000}"/>
            </a:ext>
          </a:extLst>
        </xdr:cNvPr>
        <xdr:cNvSpPr>
          <a:spLocks noChangeShapeType="1"/>
        </xdr:cNvSpPr>
      </xdr:nvSpPr>
      <xdr:spPr bwMode="auto">
        <a:xfrm>
          <a:off x="0" y="3971925"/>
          <a:ext cx="0" cy="47625"/>
        </a:xfrm>
        <a:prstGeom prst="line">
          <a:avLst/>
        </a:prstGeom>
        <a:noFill/>
        <a:ln w="9525">
          <a:solidFill>
            <a:srgbClr val="000000"/>
          </a:solidFill>
          <a:round/>
          <a:headEnd/>
          <a:tailEnd/>
        </a:ln>
      </xdr:spPr>
    </xdr:sp>
    <xdr:clientData/>
  </xdr:twoCellAnchor>
  <xdr:twoCellAnchor>
    <xdr:from>
      <xdr:col>3</xdr:col>
      <xdr:colOff>142875</xdr:colOff>
      <xdr:row>20</xdr:row>
      <xdr:rowOff>47625</xdr:rowOff>
    </xdr:from>
    <xdr:to>
      <xdr:col>3</xdr:col>
      <xdr:colOff>171450</xdr:colOff>
      <xdr:row>20</xdr:row>
      <xdr:rowOff>95250</xdr:rowOff>
    </xdr:to>
    <xdr:sp macro="" textlink="">
      <xdr:nvSpPr>
        <xdr:cNvPr id="24" name="Line 653">
          <a:extLst>
            <a:ext uri="{FF2B5EF4-FFF2-40B4-BE49-F238E27FC236}">
              <a16:creationId xmlns:a16="http://schemas.microsoft.com/office/drawing/2014/main" id="{00000000-0008-0000-1800-000018000000}"/>
            </a:ext>
          </a:extLst>
        </xdr:cNvPr>
        <xdr:cNvSpPr>
          <a:spLocks noChangeShapeType="1"/>
        </xdr:cNvSpPr>
      </xdr:nvSpPr>
      <xdr:spPr bwMode="auto">
        <a:xfrm>
          <a:off x="0" y="4010025"/>
          <a:ext cx="0" cy="47625"/>
        </a:xfrm>
        <a:prstGeom prst="line">
          <a:avLst/>
        </a:prstGeom>
        <a:noFill/>
        <a:ln w="9525">
          <a:solidFill>
            <a:srgbClr val="000000"/>
          </a:solidFill>
          <a:round/>
          <a:headEnd/>
          <a:tailEnd/>
        </a:ln>
      </xdr:spPr>
    </xdr:sp>
    <xdr:clientData/>
  </xdr:twoCellAnchor>
  <xdr:twoCellAnchor>
    <xdr:from>
      <xdr:col>3</xdr:col>
      <xdr:colOff>200025</xdr:colOff>
      <xdr:row>20</xdr:row>
      <xdr:rowOff>9525</xdr:rowOff>
    </xdr:from>
    <xdr:to>
      <xdr:col>3</xdr:col>
      <xdr:colOff>247650</xdr:colOff>
      <xdr:row>20</xdr:row>
      <xdr:rowOff>95250</xdr:rowOff>
    </xdr:to>
    <xdr:sp macro="" textlink="">
      <xdr:nvSpPr>
        <xdr:cNvPr id="25" name="Line 654">
          <a:extLst>
            <a:ext uri="{FF2B5EF4-FFF2-40B4-BE49-F238E27FC236}">
              <a16:creationId xmlns:a16="http://schemas.microsoft.com/office/drawing/2014/main" id="{00000000-0008-0000-1800-000019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3</xdr:col>
      <xdr:colOff>257175</xdr:colOff>
      <xdr:row>20</xdr:row>
      <xdr:rowOff>9525</xdr:rowOff>
    </xdr:from>
    <xdr:to>
      <xdr:col>3</xdr:col>
      <xdr:colOff>304800</xdr:colOff>
      <xdr:row>20</xdr:row>
      <xdr:rowOff>95250</xdr:rowOff>
    </xdr:to>
    <xdr:sp macro="" textlink="">
      <xdr:nvSpPr>
        <xdr:cNvPr id="26" name="Line 655">
          <a:extLst>
            <a:ext uri="{FF2B5EF4-FFF2-40B4-BE49-F238E27FC236}">
              <a16:creationId xmlns:a16="http://schemas.microsoft.com/office/drawing/2014/main" id="{00000000-0008-0000-1800-00001A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3</xdr:col>
      <xdr:colOff>247650</xdr:colOff>
      <xdr:row>20</xdr:row>
      <xdr:rowOff>9525</xdr:rowOff>
    </xdr:from>
    <xdr:to>
      <xdr:col>3</xdr:col>
      <xdr:colOff>276225</xdr:colOff>
      <xdr:row>20</xdr:row>
      <xdr:rowOff>57150</xdr:rowOff>
    </xdr:to>
    <xdr:sp macro="" textlink="">
      <xdr:nvSpPr>
        <xdr:cNvPr id="27" name="Line 656">
          <a:extLst>
            <a:ext uri="{FF2B5EF4-FFF2-40B4-BE49-F238E27FC236}">
              <a16:creationId xmlns:a16="http://schemas.microsoft.com/office/drawing/2014/main" id="{00000000-0008-0000-1800-00001B000000}"/>
            </a:ext>
          </a:extLst>
        </xdr:cNvPr>
        <xdr:cNvSpPr>
          <a:spLocks noChangeShapeType="1"/>
        </xdr:cNvSpPr>
      </xdr:nvSpPr>
      <xdr:spPr bwMode="auto">
        <a:xfrm>
          <a:off x="0" y="3971925"/>
          <a:ext cx="0" cy="47625"/>
        </a:xfrm>
        <a:prstGeom prst="line">
          <a:avLst/>
        </a:prstGeom>
        <a:noFill/>
        <a:ln w="9525">
          <a:solidFill>
            <a:srgbClr val="000000"/>
          </a:solidFill>
          <a:round/>
          <a:headEnd/>
          <a:tailEnd/>
        </a:ln>
      </xdr:spPr>
    </xdr:sp>
    <xdr:clientData/>
  </xdr:twoCellAnchor>
  <xdr:twoCellAnchor>
    <xdr:from>
      <xdr:col>3</xdr:col>
      <xdr:colOff>228600</xdr:colOff>
      <xdr:row>20</xdr:row>
      <xdr:rowOff>47625</xdr:rowOff>
    </xdr:from>
    <xdr:to>
      <xdr:col>3</xdr:col>
      <xdr:colOff>257175</xdr:colOff>
      <xdr:row>20</xdr:row>
      <xdr:rowOff>95250</xdr:rowOff>
    </xdr:to>
    <xdr:sp macro="" textlink="">
      <xdr:nvSpPr>
        <xdr:cNvPr id="28" name="Line 657">
          <a:extLst>
            <a:ext uri="{FF2B5EF4-FFF2-40B4-BE49-F238E27FC236}">
              <a16:creationId xmlns:a16="http://schemas.microsoft.com/office/drawing/2014/main" id="{00000000-0008-0000-1800-00001C000000}"/>
            </a:ext>
          </a:extLst>
        </xdr:cNvPr>
        <xdr:cNvSpPr>
          <a:spLocks noChangeShapeType="1"/>
        </xdr:cNvSpPr>
      </xdr:nvSpPr>
      <xdr:spPr bwMode="auto">
        <a:xfrm>
          <a:off x="0" y="4010025"/>
          <a:ext cx="0" cy="47625"/>
        </a:xfrm>
        <a:prstGeom prst="line">
          <a:avLst/>
        </a:prstGeom>
        <a:noFill/>
        <a:ln w="9525">
          <a:solidFill>
            <a:srgbClr val="000000"/>
          </a:solidFill>
          <a:round/>
          <a:headEnd/>
          <a:tailEnd/>
        </a:ln>
      </xdr:spPr>
    </xdr:sp>
    <xdr:clientData/>
  </xdr:twoCellAnchor>
  <xdr:twoCellAnchor>
    <xdr:from>
      <xdr:col>3</xdr:col>
      <xdr:colOff>285750</xdr:colOff>
      <xdr:row>20</xdr:row>
      <xdr:rowOff>9525</xdr:rowOff>
    </xdr:from>
    <xdr:to>
      <xdr:col>3</xdr:col>
      <xdr:colOff>333375</xdr:colOff>
      <xdr:row>20</xdr:row>
      <xdr:rowOff>95250</xdr:rowOff>
    </xdr:to>
    <xdr:sp macro="" textlink="">
      <xdr:nvSpPr>
        <xdr:cNvPr id="29" name="Line 658">
          <a:extLst>
            <a:ext uri="{FF2B5EF4-FFF2-40B4-BE49-F238E27FC236}">
              <a16:creationId xmlns:a16="http://schemas.microsoft.com/office/drawing/2014/main" id="{00000000-0008-0000-1800-00001D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7</xdr:col>
      <xdr:colOff>0</xdr:colOff>
      <xdr:row>33</xdr:row>
      <xdr:rowOff>142875</xdr:rowOff>
    </xdr:from>
    <xdr:to>
      <xdr:col>7</xdr:col>
      <xdr:colOff>0</xdr:colOff>
      <xdr:row>35</xdr:row>
      <xdr:rowOff>38100</xdr:rowOff>
    </xdr:to>
    <xdr:sp macro="" textlink="">
      <xdr:nvSpPr>
        <xdr:cNvPr id="30" name="Line 659">
          <a:extLst>
            <a:ext uri="{FF2B5EF4-FFF2-40B4-BE49-F238E27FC236}">
              <a16:creationId xmlns:a16="http://schemas.microsoft.com/office/drawing/2014/main" id="{00000000-0008-0000-1800-00001E000000}"/>
            </a:ext>
          </a:extLst>
        </xdr:cNvPr>
        <xdr:cNvSpPr>
          <a:spLocks noChangeShapeType="1"/>
        </xdr:cNvSpPr>
      </xdr:nvSpPr>
      <xdr:spPr bwMode="auto">
        <a:xfrm>
          <a:off x="0" y="6153150"/>
          <a:ext cx="0" cy="180975"/>
        </a:xfrm>
        <a:prstGeom prst="line">
          <a:avLst/>
        </a:prstGeom>
        <a:noFill/>
        <a:ln w="9525">
          <a:solidFill>
            <a:srgbClr val="000000"/>
          </a:solidFill>
          <a:round/>
          <a:headEnd/>
          <a:tailEnd/>
        </a:ln>
      </xdr:spPr>
    </xdr:sp>
    <xdr:clientData/>
  </xdr:twoCellAnchor>
  <xdr:twoCellAnchor>
    <xdr:from>
      <xdr:col>10</xdr:col>
      <xdr:colOff>0</xdr:colOff>
      <xdr:row>33</xdr:row>
      <xdr:rowOff>142875</xdr:rowOff>
    </xdr:from>
    <xdr:to>
      <xdr:col>10</xdr:col>
      <xdr:colOff>0</xdr:colOff>
      <xdr:row>35</xdr:row>
      <xdr:rowOff>38100</xdr:rowOff>
    </xdr:to>
    <xdr:sp macro="" textlink="">
      <xdr:nvSpPr>
        <xdr:cNvPr id="31" name="Line 660">
          <a:extLst>
            <a:ext uri="{FF2B5EF4-FFF2-40B4-BE49-F238E27FC236}">
              <a16:creationId xmlns:a16="http://schemas.microsoft.com/office/drawing/2014/main" id="{00000000-0008-0000-1800-00001F000000}"/>
            </a:ext>
          </a:extLst>
        </xdr:cNvPr>
        <xdr:cNvSpPr>
          <a:spLocks noChangeShapeType="1"/>
        </xdr:cNvSpPr>
      </xdr:nvSpPr>
      <xdr:spPr bwMode="auto">
        <a:xfrm>
          <a:off x="0" y="6153150"/>
          <a:ext cx="0" cy="180975"/>
        </a:xfrm>
        <a:prstGeom prst="line">
          <a:avLst/>
        </a:prstGeom>
        <a:noFill/>
        <a:ln w="9525">
          <a:solidFill>
            <a:srgbClr val="000000"/>
          </a:solidFill>
          <a:round/>
          <a:headEnd/>
          <a:tailEnd/>
        </a:ln>
      </xdr:spPr>
    </xdr:sp>
    <xdr:clientData/>
  </xdr:twoCellAnchor>
  <xdr:twoCellAnchor>
    <xdr:from>
      <xdr:col>7</xdr:col>
      <xdr:colOff>342900</xdr:colOff>
      <xdr:row>33</xdr:row>
      <xdr:rowOff>142875</xdr:rowOff>
    </xdr:from>
    <xdr:to>
      <xdr:col>7</xdr:col>
      <xdr:colOff>342900</xdr:colOff>
      <xdr:row>35</xdr:row>
      <xdr:rowOff>47625</xdr:rowOff>
    </xdr:to>
    <xdr:sp macro="" textlink="">
      <xdr:nvSpPr>
        <xdr:cNvPr id="32" name="Line 661">
          <a:extLst>
            <a:ext uri="{FF2B5EF4-FFF2-40B4-BE49-F238E27FC236}">
              <a16:creationId xmlns:a16="http://schemas.microsoft.com/office/drawing/2014/main" id="{00000000-0008-0000-1800-000020000000}"/>
            </a:ext>
          </a:extLst>
        </xdr:cNvPr>
        <xdr:cNvSpPr>
          <a:spLocks noChangeShapeType="1"/>
        </xdr:cNvSpPr>
      </xdr:nvSpPr>
      <xdr:spPr bwMode="auto">
        <a:xfrm>
          <a:off x="0" y="6153150"/>
          <a:ext cx="0" cy="190500"/>
        </a:xfrm>
        <a:prstGeom prst="line">
          <a:avLst/>
        </a:prstGeom>
        <a:noFill/>
        <a:ln w="9525">
          <a:solidFill>
            <a:srgbClr val="000000"/>
          </a:solidFill>
          <a:round/>
          <a:headEnd/>
          <a:tailEnd/>
        </a:ln>
      </xdr:spPr>
    </xdr:sp>
    <xdr:clientData/>
  </xdr:twoCellAnchor>
  <xdr:twoCellAnchor>
    <xdr:from>
      <xdr:col>9</xdr:col>
      <xdr:colOff>47625</xdr:colOff>
      <xdr:row>33</xdr:row>
      <xdr:rowOff>142875</xdr:rowOff>
    </xdr:from>
    <xdr:to>
      <xdr:col>9</xdr:col>
      <xdr:colOff>47625</xdr:colOff>
      <xdr:row>35</xdr:row>
      <xdr:rowOff>47625</xdr:rowOff>
    </xdr:to>
    <xdr:sp macro="" textlink="">
      <xdr:nvSpPr>
        <xdr:cNvPr id="33" name="Line 662">
          <a:extLst>
            <a:ext uri="{FF2B5EF4-FFF2-40B4-BE49-F238E27FC236}">
              <a16:creationId xmlns:a16="http://schemas.microsoft.com/office/drawing/2014/main" id="{00000000-0008-0000-1800-000021000000}"/>
            </a:ext>
          </a:extLst>
        </xdr:cNvPr>
        <xdr:cNvSpPr>
          <a:spLocks noChangeShapeType="1"/>
        </xdr:cNvSpPr>
      </xdr:nvSpPr>
      <xdr:spPr bwMode="auto">
        <a:xfrm>
          <a:off x="0" y="6153150"/>
          <a:ext cx="0" cy="190500"/>
        </a:xfrm>
        <a:prstGeom prst="line">
          <a:avLst/>
        </a:prstGeom>
        <a:noFill/>
        <a:ln w="9525">
          <a:solidFill>
            <a:srgbClr val="000000"/>
          </a:solidFill>
          <a:round/>
          <a:headEnd/>
          <a:tailEnd/>
        </a:ln>
      </xdr:spPr>
    </xdr:sp>
    <xdr:clientData/>
  </xdr:twoCellAnchor>
  <xdr:twoCellAnchor>
    <xdr:from>
      <xdr:col>6</xdr:col>
      <xdr:colOff>247650</xdr:colOff>
      <xdr:row>35</xdr:row>
      <xdr:rowOff>0</xdr:rowOff>
    </xdr:from>
    <xdr:to>
      <xdr:col>10</xdr:col>
      <xdr:colOff>114300</xdr:colOff>
      <xdr:row>35</xdr:row>
      <xdr:rowOff>0</xdr:rowOff>
    </xdr:to>
    <xdr:sp macro="" textlink="">
      <xdr:nvSpPr>
        <xdr:cNvPr id="34" name="Line 663">
          <a:extLst>
            <a:ext uri="{FF2B5EF4-FFF2-40B4-BE49-F238E27FC236}">
              <a16:creationId xmlns:a16="http://schemas.microsoft.com/office/drawing/2014/main" id="{00000000-0008-0000-1800-000022000000}"/>
            </a:ext>
          </a:extLst>
        </xdr:cNvPr>
        <xdr:cNvSpPr>
          <a:spLocks noChangeShapeType="1"/>
        </xdr:cNvSpPr>
      </xdr:nvSpPr>
      <xdr:spPr bwMode="auto">
        <a:xfrm>
          <a:off x="0" y="6296025"/>
          <a:ext cx="0" cy="0"/>
        </a:xfrm>
        <a:prstGeom prst="line">
          <a:avLst/>
        </a:prstGeom>
        <a:noFill/>
        <a:ln w="9525">
          <a:solidFill>
            <a:srgbClr val="000000"/>
          </a:solidFill>
          <a:round/>
          <a:headEnd/>
          <a:tailEnd/>
        </a:ln>
      </xdr:spPr>
    </xdr:sp>
    <xdr:clientData/>
  </xdr:twoCellAnchor>
  <xdr:twoCellAnchor>
    <xdr:from>
      <xdr:col>6</xdr:col>
      <xdr:colOff>361950</xdr:colOff>
      <xdr:row>34</xdr:row>
      <xdr:rowOff>133350</xdr:rowOff>
    </xdr:from>
    <xdr:to>
      <xdr:col>7</xdr:col>
      <xdr:colOff>9525</xdr:colOff>
      <xdr:row>35</xdr:row>
      <xdr:rowOff>9525</xdr:rowOff>
    </xdr:to>
    <xdr:sp macro="" textlink="">
      <xdr:nvSpPr>
        <xdr:cNvPr id="35" name="Oval 664">
          <a:extLst>
            <a:ext uri="{FF2B5EF4-FFF2-40B4-BE49-F238E27FC236}">
              <a16:creationId xmlns:a16="http://schemas.microsoft.com/office/drawing/2014/main" id="{00000000-0008-0000-1800-000023000000}"/>
            </a:ext>
          </a:extLst>
        </xdr:cNvPr>
        <xdr:cNvSpPr>
          <a:spLocks noChangeArrowheads="1"/>
        </xdr:cNvSpPr>
      </xdr:nvSpPr>
      <xdr:spPr bwMode="auto">
        <a:xfrm>
          <a:off x="0" y="6286500"/>
          <a:ext cx="0" cy="19050"/>
        </a:xfrm>
        <a:prstGeom prst="ellipse">
          <a:avLst/>
        </a:prstGeom>
        <a:solidFill>
          <a:srgbClr val="000000"/>
        </a:solidFill>
        <a:ln w="9525">
          <a:solidFill>
            <a:srgbClr val="000000"/>
          </a:solidFill>
          <a:round/>
          <a:headEnd/>
          <a:tailEnd/>
        </a:ln>
      </xdr:spPr>
    </xdr:sp>
    <xdr:clientData/>
  </xdr:twoCellAnchor>
  <xdr:twoCellAnchor>
    <xdr:from>
      <xdr:col>7</xdr:col>
      <xdr:colOff>323850</xdr:colOff>
      <xdr:row>34</xdr:row>
      <xdr:rowOff>133350</xdr:rowOff>
    </xdr:from>
    <xdr:to>
      <xdr:col>7</xdr:col>
      <xdr:colOff>352425</xdr:colOff>
      <xdr:row>35</xdr:row>
      <xdr:rowOff>9525</xdr:rowOff>
    </xdr:to>
    <xdr:sp macro="" textlink="">
      <xdr:nvSpPr>
        <xdr:cNvPr id="36" name="Oval 665">
          <a:extLst>
            <a:ext uri="{FF2B5EF4-FFF2-40B4-BE49-F238E27FC236}">
              <a16:creationId xmlns:a16="http://schemas.microsoft.com/office/drawing/2014/main" id="{00000000-0008-0000-1800-000024000000}"/>
            </a:ext>
          </a:extLst>
        </xdr:cNvPr>
        <xdr:cNvSpPr>
          <a:spLocks noChangeArrowheads="1"/>
        </xdr:cNvSpPr>
      </xdr:nvSpPr>
      <xdr:spPr bwMode="auto">
        <a:xfrm>
          <a:off x="0" y="6286500"/>
          <a:ext cx="0" cy="19050"/>
        </a:xfrm>
        <a:prstGeom prst="ellipse">
          <a:avLst/>
        </a:prstGeom>
        <a:solidFill>
          <a:srgbClr val="000000"/>
        </a:solidFill>
        <a:ln w="9525">
          <a:solidFill>
            <a:srgbClr val="000000"/>
          </a:solidFill>
          <a:round/>
          <a:headEnd/>
          <a:tailEnd/>
        </a:ln>
      </xdr:spPr>
    </xdr:sp>
    <xdr:clientData/>
  </xdr:twoCellAnchor>
  <xdr:twoCellAnchor>
    <xdr:from>
      <xdr:col>9</xdr:col>
      <xdr:colOff>38100</xdr:colOff>
      <xdr:row>34</xdr:row>
      <xdr:rowOff>133350</xdr:rowOff>
    </xdr:from>
    <xdr:to>
      <xdr:col>9</xdr:col>
      <xdr:colOff>66675</xdr:colOff>
      <xdr:row>35</xdr:row>
      <xdr:rowOff>9525</xdr:rowOff>
    </xdr:to>
    <xdr:sp macro="" textlink="">
      <xdr:nvSpPr>
        <xdr:cNvPr id="37" name="Oval 666">
          <a:extLst>
            <a:ext uri="{FF2B5EF4-FFF2-40B4-BE49-F238E27FC236}">
              <a16:creationId xmlns:a16="http://schemas.microsoft.com/office/drawing/2014/main" id="{00000000-0008-0000-1800-000025000000}"/>
            </a:ext>
          </a:extLst>
        </xdr:cNvPr>
        <xdr:cNvSpPr>
          <a:spLocks noChangeArrowheads="1"/>
        </xdr:cNvSpPr>
      </xdr:nvSpPr>
      <xdr:spPr bwMode="auto">
        <a:xfrm>
          <a:off x="0" y="6286500"/>
          <a:ext cx="0" cy="19050"/>
        </a:xfrm>
        <a:prstGeom prst="ellipse">
          <a:avLst/>
        </a:prstGeom>
        <a:solidFill>
          <a:srgbClr val="000000"/>
        </a:solidFill>
        <a:ln w="9525">
          <a:solidFill>
            <a:srgbClr val="000000"/>
          </a:solidFill>
          <a:round/>
          <a:headEnd/>
          <a:tailEnd/>
        </a:ln>
      </xdr:spPr>
    </xdr:sp>
    <xdr:clientData/>
  </xdr:twoCellAnchor>
  <xdr:twoCellAnchor>
    <xdr:from>
      <xdr:col>9</xdr:col>
      <xdr:colOff>361950</xdr:colOff>
      <xdr:row>34</xdr:row>
      <xdr:rowOff>133350</xdr:rowOff>
    </xdr:from>
    <xdr:to>
      <xdr:col>10</xdr:col>
      <xdr:colOff>9525</xdr:colOff>
      <xdr:row>35</xdr:row>
      <xdr:rowOff>9525</xdr:rowOff>
    </xdr:to>
    <xdr:sp macro="" textlink="">
      <xdr:nvSpPr>
        <xdr:cNvPr id="38" name="Oval 667">
          <a:extLst>
            <a:ext uri="{FF2B5EF4-FFF2-40B4-BE49-F238E27FC236}">
              <a16:creationId xmlns:a16="http://schemas.microsoft.com/office/drawing/2014/main" id="{00000000-0008-0000-1800-000026000000}"/>
            </a:ext>
          </a:extLst>
        </xdr:cNvPr>
        <xdr:cNvSpPr>
          <a:spLocks noChangeArrowheads="1"/>
        </xdr:cNvSpPr>
      </xdr:nvSpPr>
      <xdr:spPr bwMode="auto">
        <a:xfrm>
          <a:off x="0" y="6286500"/>
          <a:ext cx="0" cy="19050"/>
        </a:xfrm>
        <a:prstGeom prst="ellipse">
          <a:avLst/>
        </a:prstGeom>
        <a:solidFill>
          <a:srgbClr val="000000"/>
        </a:solidFill>
        <a:ln w="9525">
          <a:solidFill>
            <a:srgbClr val="000000"/>
          </a:solidFill>
          <a:round/>
          <a:headEnd/>
          <a:tailEnd/>
        </a:ln>
      </xdr:spPr>
    </xdr:sp>
    <xdr:clientData/>
  </xdr:twoCellAnchor>
  <xdr:twoCellAnchor>
    <xdr:from>
      <xdr:col>5</xdr:col>
      <xdr:colOff>0</xdr:colOff>
      <xdr:row>17</xdr:row>
      <xdr:rowOff>85725</xdr:rowOff>
    </xdr:from>
    <xdr:to>
      <xdr:col>5</xdr:col>
      <xdr:colOff>0</xdr:colOff>
      <xdr:row>19</xdr:row>
      <xdr:rowOff>47625</xdr:rowOff>
    </xdr:to>
    <xdr:sp macro="" textlink="">
      <xdr:nvSpPr>
        <xdr:cNvPr id="39" name="Line 668">
          <a:extLst>
            <a:ext uri="{FF2B5EF4-FFF2-40B4-BE49-F238E27FC236}">
              <a16:creationId xmlns:a16="http://schemas.microsoft.com/office/drawing/2014/main" id="{00000000-0008-0000-1800-000027000000}"/>
            </a:ext>
          </a:extLst>
        </xdr:cNvPr>
        <xdr:cNvSpPr>
          <a:spLocks noChangeShapeType="1"/>
        </xdr:cNvSpPr>
      </xdr:nvSpPr>
      <xdr:spPr bwMode="auto">
        <a:xfrm flipV="1">
          <a:off x="0" y="3619500"/>
          <a:ext cx="0" cy="247650"/>
        </a:xfrm>
        <a:prstGeom prst="line">
          <a:avLst/>
        </a:prstGeom>
        <a:noFill/>
        <a:ln w="9525">
          <a:solidFill>
            <a:srgbClr val="000000"/>
          </a:solidFill>
          <a:round/>
          <a:headEnd/>
          <a:tailEnd/>
        </a:ln>
      </xdr:spPr>
    </xdr:sp>
    <xdr:clientData/>
  </xdr:twoCellAnchor>
  <xdr:twoCellAnchor>
    <xdr:from>
      <xdr:col>12</xdr:col>
      <xdr:colOff>0</xdr:colOff>
      <xdr:row>17</xdr:row>
      <xdr:rowOff>85725</xdr:rowOff>
    </xdr:from>
    <xdr:to>
      <xdr:col>12</xdr:col>
      <xdr:colOff>0</xdr:colOff>
      <xdr:row>19</xdr:row>
      <xdr:rowOff>47625</xdr:rowOff>
    </xdr:to>
    <xdr:sp macro="" textlink="">
      <xdr:nvSpPr>
        <xdr:cNvPr id="40" name="Line 669">
          <a:extLst>
            <a:ext uri="{FF2B5EF4-FFF2-40B4-BE49-F238E27FC236}">
              <a16:creationId xmlns:a16="http://schemas.microsoft.com/office/drawing/2014/main" id="{00000000-0008-0000-1800-000028000000}"/>
            </a:ext>
          </a:extLst>
        </xdr:cNvPr>
        <xdr:cNvSpPr>
          <a:spLocks noChangeShapeType="1"/>
        </xdr:cNvSpPr>
      </xdr:nvSpPr>
      <xdr:spPr bwMode="auto">
        <a:xfrm flipV="1">
          <a:off x="0" y="3619500"/>
          <a:ext cx="0" cy="247650"/>
        </a:xfrm>
        <a:prstGeom prst="line">
          <a:avLst/>
        </a:prstGeom>
        <a:noFill/>
        <a:ln w="9525">
          <a:solidFill>
            <a:srgbClr val="000000"/>
          </a:solidFill>
          <a:round/>
          <a:headEnd/>
          <a:tailEnd/>
        </a:ln>
      </xdr:spPr>
    </xdr:sp>
    <xdr:clientData/>
  </xdr:twoCellAnchor>
  <xdr:twoCellAnchor>
    <xdr:from>
      <xdr:col>4</xdr:col>
      <xdr:colOff>323850</xdr:colOff>
      <xdr:row>18</xdr:row>
      <xdr:rowOff>0</xdr:rowOff>
    </xdr:from>
    <xdr:to>
      <xdr:col>12</xdr:col>
      <xdr:colOff>57150</xdr:colOff>
      <xdr:row>18</xdr:row>
      <xdr:rowOff>0</xdr:rowOff>
    </xdr:to>
    <xdr:sp macro="" textlink="">
      <xdr:nvSpPr>
        <xdr:cNvPr id="41" name="Line 670">
          <a:extLst>
            <a:ext uri="{FF2B5EF4-FFF2-40B4-BE49-F238E27FC236}">
              <a16:creationId xmlns:a16="http://schemas.microsoft.com/office/drawing/2014/main" id="{00000000-0008-0000-1800-000029000000}"/>
            </a:ext>
          </a:extLst>
        </xdr:cNvPr>
        <xdr:cNvSpPr>
          <a:spLocks noChangeShapeType="1"/>
        </xdr:cNvSpPr>
      </xdr:nvSpPr>
      <xdr:spPr bwMode="auto">
        <a:xfrm>
          <a:off x="0" y="3676650"/>
          <a:ext cx="0" cy="0"/>
        </a:xfrm>
        <a:prstGeom prst="line">
          <a:avLst/>
        </a:prstGeom>
        <a:noFill/>
        <a:ln w="9525">
          <a:solidFill>
            <a:srgbClr val="000000"/>
          </a:solidFill>
          <a:round/>
          <a:headEnd/>
          <a:tailEnd/>
        </a:ln>
      </xdr:spPr>
    </xdr:sp>
    <xdr:clientData/>
  </xdr:twoCellAnchor>
  <xdr:twoCellAnchor>
    <xdr:from>
      <xdr:col>6</xdr:col>
      <xdr:colOff>38100</xdr:colOff>
      <xdr:row>24</xdr:row>
      <xdr:rowOff>123825</xdr:rowOff>
    </xdr:from>
    <xdr:to>
      <xdr:col>6</xdr:col>
      <xdr:colOff>38100</xdr:colOff>
      <xdr:row>25</xdr:row>
      <xdr:rowOff>161925</xdr:rowOff>
    </xdr:to>
    <xdr:sp macro="" textlink="">
      <xdr:nvSpPr>
        <xdr:cNvPr id="42" name="Line 671">
          <a:extLst>
            <a:ext uri="{FF2B5EF4-FFF2-40B4-BE49-F238E27FC236}">
              <a16:creationId xmlns:a16="http://schemas.microsoft.com/office/drawing/2014/main" id="{00000000-0008-0000-1800-00002A000000}"/>
            </a:ext>
          </a:extLst>
        </xdr:cNvPr>
        <xdr:cNvSpPr>
          <a:spLocks noChangeShapeType="1"/>
        </xdr:cNvSpPr>
      </xdr:nvSpPr>
      <xdr:spPr bwMode="auto">
        <a:xfrm flipV="1">
          <a:off x="0" y="4686300"/>
          <a:ext cx="0" cy="209550"/>
        </a:xfrm>
        <a:prstGeom prst="line">
          <a:avLst/>
        </a:prstGeom>
        <a:noFill/>
        <a:ln w="9525">
          <a:solidFill>
            <a:srgbClr val="000000"/>
          </a:solidFill>
          <a:round/>
          <a:headEnd/>
          <a:tailEnd/>
        </a:ln>
      </xdr:spPr>
    </xdr:sp>
    <xdr:clientData/>
  </xdr:twoCellAnchor>
  <xdr:twoCellAnchor>
    <xdr:from>
      <xdr:col>10</xdr:col>
      <xdr:colOff>333375</xdr:colOff>
      <xdr:row>24</xdr:row>
      <xdr:rowOff>123825</xdr:rowOff>
    </xdr:from>
    <xdr:to>
      <xdr:col>10</xdr:col>
      <xdr:colOff>333375</xdr:colOff>
      <xdr:row>25</xdr:row>
      <xdr:rowOff>161925</xdr:rowOff>
    </xdr:to>
    <xdr:sp macro="" textlink="">
      <xdr:nvSpPr>
        <xdr:cNvPr id="43" name="Line 672">
          <a:extLst>
            <a:ext uri="{FF2B5EF4-FFF2-40B4-BE49-F238E27FC236}">
              <a16:creationId xmlns:a16="http://schemas.microsoft.com/office/drawing/2014/main" id="{00000000-0008-0000-1800-00002B000000}"/>
            </a:ext>
          </a:extLst>
        </xdr:cNvPr>
        <xdr:cNvSpPr>
          <a:spLocks noChangeShapeType="1"/>
        </xdr:cNvSpPr>
      </xdr:nvSpPr>
      <xdr:spPr bwMode="auto">
        <a:xfrm flipV="1">
          <a:off x="0" y="4686300"/>
          <a:ext cx="0" cy="209550"/>
        </a:xfrm>
        <a:prstGeom prst="line">
          <a:avLst/>
        </a:prstGeom>
        <a:noFill/>
        <a:ln w="9525">
          <a:solidFill>
            <a:srgbClr val="000000"/>
          </a:solidFill>
          <a:round/>
          <a:headEnd/>
          <a:tailEnd/>
        </a:ln>
      </xdr:spPr>
    </xdr:sp>
    <xdr:clientData/>
  </xdr:twoCellAnchor>
  <xdr:twoCellAnchor>
    <xdr:from>
      <xdr:col>5</xdr:col>
      <xdr:colOff>361950</xdr:colOff>
      <xdr:row>25</xdr:row>
      <xdr:rowOff>9525</xdr:rowOff>
    </xdr:from>
    <xdr:to>
      <xdr:col>11</xdr:col>
      <xdr:colOff>9525</xdr:colOff>
      <xdr:row>25</xdr:row>
      <xdr:rowOff>9525</xdr:rowOff>
    </xdr:to>
    <xdr:sp macro="" textlink="">
      <xdr:nvSpPr>
        <xdr:cNvPr id="44" name="Line 673">
          <a:extLst>
            <a:ext uri="{FF2B5EF4-FFF2-40B4-BE49-F238E27FC236}">
              <a16:creationId xmlns:a16="http://schemas.microsoft.com/office/drawing/2014/main" id="{00000000-0008-0000-1800-00002C000000}"/>
            </a:ext>
          </a:extLst>
        </xdr:cNvPr>
        <xdr:cNvSpPr>
          <a:spLocks noChangeShapeType="1"/>
        </xdr:cNvSpPr>
      </xdr:nvSpPr>
      <xdr:spPr bwMode="auto">
        <a:xfrm>
          <a:off x="0" y="4743450"/>
          <a:ext cx="0" cy="0"/>
        </a:xfrm>
        <a:prstGeom prst="line">
          <a:avLst/>
        </a:prstGeom>
        <a:noFill/>
        <a:ln w="9525">
          <a:solidFill>
            <a:srgbClr val="000000"/>
          </a:solidFill>
          <a:round/>
          <a:headEnd/>
          <a:tailEnd/>
        </a:ln>
      </xdr:spPr>
    </xdr:sp>
    <xdr:clientData/>
  </xdr:twoCellAnchor>
  <xdr:twoCellAnchor>
    <xdr:from>
      <xdr:col>6</xdr:col>
      <xdr:colOff>28575</xdr:colOff>
      <xdr:row>24</xdr:row>
      <xdr:rowOff>161925</xdr:rowOff>
    </xdr:from>
    <xdr:to>
      <xdr:col>6</xdr:col>
      <xdr:colOff>57150</xdr:colOff>
      <xdr:row>25</xdr:row>
      <xdr:rowOff>19050</xdr:rowOff>
    </xdr:to>
    <xdr:sp macro="" textlink="">
      <xdr:nvSpPr>
        <xdr:cNvPr id="45" name="Oval 674">
          <a:extLst>
            <a:ext uri="{FF2B5EF4-FFF2-40B4-BE49-F238E27FC236}">
              <a16:creationId xmlns:a16="http://schemas.microsoft.com/office/drawing/2014/main" id="{00000000-0008-0000-1800-00002D000000}"/>
            </a:ext>
          </a:extLst>
        </xdr:cNvPr>
        <xdr:cNvSpPr>
          <a:spLocks noChangeArrowheads="1"/>
        </xdr:cNvSpPr>
      </xdr:nvSpPr>
      <xdr:spPr bwMode="auto">
        <a:xfrm>
          <a:off x="0" y="4724400"/>
          <a:ext cx="0" cy="28575"/>
        </a:xfrm>
        <a:prstGeom prst="ellipse">
          <a:avLst/>
        </a:prstGeom>
        <a:solidFill>
          <a:srgbClr val="000000"/>
        </a:solidFill>
        <a:ln w="9525">
          <a:solidFill>
            <a:srgbClr val="000000"/>
          </a:solidFill>
          <a:round/>
          <a:headEnd/>
          <a:tailEnd/>
        </a:ln>
      </xdr:spPr>
    </xdr:sp>
    <xdr:clientData/>
  </xdr:twoCellAnchor>
  <xdr:twoCellAnchor>
    <xdr:from>
      <xdr:col>10</xdr:col>
      <xdr:colOff>314325</xdr:colOff>
      <xdr:row>24</xdr:row>
      <xdr:rowOff>161925</xdr:rowOff>
    </xdr:from>
    <xdr:to>
      <xdr:col>10</xdr:col>
      <xdr:colOff>342900</xdr:colOff>
      <xdr:row>25</xdr:row>
      <xdr:rowOff>19050</xdr:rowOff>
    </xdr:to>
    <xdr:sp macro="" textlink="">
      <xdr:nvSpPr>
        <xdr:cNvPr id="46" name="Oval 675">
          <a:extLst>
            <a:ext uri="{FF2B5EF4-FFF2-40B4-BE49-F238E27FC236}">
              <a16:creationId xmlns:a16="http://schemas.microsoft.com/office/drawing/2014/main" id="{00000000-0008-0000-1800-00002E000000}"/>
            </a:ext>
          </a:extLst>
        </xdr:cNvPr>
        <xdr:cNvSpPr>
          <a:spLocks noChangeArrowheads="1"/>
        </xdr:cNvSpPr>
      </xdr:nvSpPr>
      <xdr:spPr bwMode="auto">
        <a:xfrm>
          <a:off x="0" y="4724400"/>
          <a:ext cx="0" cy="28575"/>
        </a:xfrm>
        <a:prstGeom prst="ellipse">
          <a:avLst/>
        </a:prstGeom>
        <a:solidFill>
          <a:srgbClr val="000000"/>
        </a:solidFill>
        <a:ln w="9525">
          <a:solidFill>
            <a:srgbClr val="000000"/>
          </a:solidFill>
          <a:round/>
          <a:headEnd/>
          <a:tailEnd/>
        </a:ln>
      </xdr:spPr>
    </xdr:sp>
    <xdr:clientData/>
  </xdr:twoCellAnchor>
  <xdr:twoCellAnchor>
    <xdr:from>
      <xdr:col>4</xdr:col>
      <xdr:colOff>361950</xdr:colOff>
      <xdr:row>17</xdr:row>
      <xdr:rowOff>133350</xdr:rowOff>
    </xdr:from>
    <xdr:to>
      <xdr:col>5</xdr:col>
      <xdr:colOff>9525</xdr:colOff>
      <xdr:row>18</xdr:row>
      <xdr:rowOff>9525</xdr:rowOff>
    </xdr:to>
    <xdr:sp macro="" textlink="">
      <xdr:nvSpPr>
        <xdr:cNvPr id="47" name="Oval 676">
          <a:extLst>
            <a:ext uri="{FF2B5EF4-FFF2-40B4-BE49-F238E27FC236}">
              <a16:creationId xmlns:a16="http://schemas.microsoft.com/office/drawing/2014/main" id="{00000000-0008-0000-1800-00002F000000}"/>
            </a:ext>
          </a:extLst>
        </xdr:cNvPr>
        <xdr:cNvSpPr>
          <a:spLocks noChangeArrowheads="1"/>
        </xdr:cNvSpPr>
      </xdr:nvSpPr>
      <xdr:spPr bwMode="auto">
        <a:xfrm>
          <a:off x="0" y="3667125"/>
          <a:ext cx="0" cy="19050"/>
        </a:xfrm>
        <a:prstGeom prst="ellipse">
          <a:avLst/>
        </a:prstGeom>
        <a:solidFill>
          <a:srgbClr val="000000"/>
        </a:solidFill>
        <a:ln w="9525">
          <a:solidFill>
            <a:srgbClr val="000000"/>
          </a:solidFill>
          <a:round/>
          <a:headEnd/>
          <a:tailEnd/>
        </a:ln>
      </xdr:spPr>
    </xdr:sp>
    <xdr:clientData/>
  </xdr:twoCellAnchor>
  <xdr:twoCellAnchor>
    <xdr:from>
      <xdr:col>11</xdr:col>
      <xdr:colOff>371475</xdr:colOff>
      <xdr:row>17</xdr:row>
      <xdr:rowOff>133350</xdr:rowOff>
    </xdr:from>
    <xdr:to>
      <xdr:col>12</xdr:col>
      <xdr:colOff>19050</xdr:colOff>
      <xdr:row>18</xdr:row>
      <xdr:rowOff>9525</xdr:rowOff>
    </xdr:to>
    <xdr:sp macro="" textlink="">
      <xdr:nvSpPr>
        <xdr:cNvPr id="48" name="Oval 677">
          <a:extLst>
            <a:ext uri="{FF2B5EF4-FFF2-40B4-BE49-F238E27FC236}">
              <a16:creationId xmlns:a16="http://schemas.microsoft.com/office/drawing/2014/main" id="{00000000-0008-0000-1800-000030000000}"/>
            </a:ext>
          </a:extLst>
        </xdr:cNvPr>
        <xdr:cNvSpPr>
          <a:spLocks noChangeArrowheads="1"/>
        </xdr:cNvSpPr>
      </xdr:nvSpPr>
      <xdr:spPr bwMode="auto">
        <a:xfrm>
          <a:off x="0" y="3667125"/>
          <a:ext cx="0" cy="19050"/>
        </a:xfrm>
        <a:prstGeom prst="ellipse">
          <a:avLst/>
        </a:prstGeom>
        <a:solidFill>
          <a:srgbClr val="000000"/>
        </a:solidFill>
        <a:ln w="9525">
          <a:solidFill>
            <a:srgbClr val="000000"/>
          </a:solidFill>
          <a:round/>
          <a:headEnd/>
          <a:tailEnd/>
        </a:ln>
      </xdr:spPr>
    </xdr:sp>
    <xdr:clientData/>
  </xdr:twoCellAnchor>
  <xdr:twoCellAnchor>
    <xdr:from>
      <xdr:col>12</xdr:col>
      <xdr:colOff>304800</xdr:colOff>
      <xdr:row>27</xdr:row>
      <xdr:rowOff>19050</xdr:rowOff>
    </xdr:from>
    <xdr:to>
      <xdr:col>12</xdr:col>
      <xdr:colOff>333375</xdr:colOff>
      <xdr:row>27</xdr:row>
      <xdr:rowOff>47625</xdr:rowOff>
    </xdr:to>
    <xdr:sp macro="" textlink="">
      <xdr:nvSpPr>
        <xdr:cNvPr id="49" name="Oval 678">
          <a:extLst>
            <a:ext uri="{FF2B5EF4-FFF2-40B4-BE49-F238E27FC236}">
              <a16:creationId xmlns:a16="http://schemas.microsoft.com/office/drawing/2014/main" id="{00000000-0008-0000-1800-000031000000}"/>
            </a:ext>
          </a:extLst>
        </xdr:cNvPr>
        <xdr:cNvSpPr>
          <a:spLocks noChangeArrowheads="1"/>
        </xdr:cNvSpPr>
      </xdr:nvSpPr>
      <xdr:spPr bwMode="auto">
        <a:xfrm>
          <a:off x="0" y="5095875"/>
          <a:ext cx="0" cy="28575"/>
        </a:xfrm>
        <a:prstGeom prst="ellipse">
          <a:avLst/>
        </a:prstGeom>
        <a:solidFill>
          <a:srgbClr val="000000"/>
        </a:solidFill>
        <a:ln w="9525">
          <a:solidFill>
            <a:srgbClr val="000000"/>
          </a:solidFill>
          <a:round/>
          <a:headEnd/>
          <a:tailEnd/>
        </a:ln>
      </xdr:spPr>
    </xdr:sp>
    <xdr:clientData/>
  </xdr:twoCellAnchor>
  <xdr:twoCellAnchor>
    <xdr:from>
      <xdr:col>7</xdr:col>
      <xdr:colOff>0</xdr:colOff>
      <xdr:row>33</xdr:row>
      <xdr:rowOff>0</xdr:rowOff>
    </xdr:from>
    <xdr:to>
      <xdr:col>10</xdr:col>
      <xdr:colOff>0</xdr:colOff>
      <xdr:row>33</xdr:row>
      <xdr:rowOff>0</xdr:rowOff>
    </xdr:to>
    <xdr:sp macro="" textlink="">
      <xdr:nvSpPr>
        <xdr:cNvPr id="50" name="Line 679">
          <a:extLst>
            <a:ext uri="{FF2B5EF4-FFF2-40B4-BE49-F238E27FC236}">
              <a16:creationId xmlns:a16="http://schemas.microsoft.com/office/drawing/2014/main" id="{00000000-0008-0000-1800-000032000000}"/>
            </a:ext>
          </a:extLst>
        </xdr:cNvPr>
        <xdr:cNvSpPr>
          <a:spLocks noChangeShapeType="1"/>
        </xdr:cNvSpPr>
      </xdr:nvSpPr>
      <xdr:spPr bwMode="auto">
        <a:xfrm>
          <a:off x="0" y="6010275"/>
          <a:ext cx="0" cy="0"/>
        </a:xfrm>
        <a:prstGeom prst="line">
          <a:avLst/>
        </a:prstGeom>
        <a:noFill/>
        <a:ln w="9525">
          <a:solidFill>
            <a:srgbClr val="000000"/>
          </a:solidFill>
          <a:round/>
          <a:headEnd/>
          <a:tailEnd/>
        </a:ln>
      </xdr:spPr>
    </xdr:sp>
    <xdr:clientData/>
  </xdr:twoCellAnchor>
  <xdr:twoCellAnchor>
    <xdr:from>
      <xdr:col>12</xdr:col>
      <xdr:colOff>47625</xdr:colOff>
      <xdr:row>31</xdr:row>
      <xdr:rowOff>133350</xdr:rowOff>
    </xdr:from>
    <xdr:to>
      <xdr:col>13</xdr:col>
      <xdr:colOff>9525</xdr:colOff>
      <xdr:row>31</xdr:row>
      <xdr:rowOff>133350</xdr:rowOff>
    </xdr:to>
    <xdr:sp macro="" textlink="">
      <xdr:nvSpPr>
        <xdr:cNvPr id="51" name="Line 684">
          <a:extLst>
            <a:ext uri="{FF2B5EF4-FFF2-40B4-BE49-F238E27FC236}">
              <a16:creationId xmlns:a16="http://schemas.microsoft.com/office/drawing/2014/main" id="{00000000-0008-0000-1800-000033000000}"/>
            </a:ext>
          </a:extLst>
        </xdr:cNvPr>
        <xdr:cNvSpPr>
          <a:spLocks noChangeShapeType="1"/>
        </xdr:cNvSpPr>
      </xdr:nvSpPr>
      <xdr:spPr bwMode="auto">
        <a:xfrm>
          <a:off x="0" y="5857875"/>
          <a:ext cx="0" cy="0"/>
        </a:xfrm>
        <a:prstGeom prst="line">
          <a:avLst/>
        </a:prstGeom>
        <a:noFill/>
        <a:ln w="9525">
          <a:solidFill>
            <a:srgbClr val="000000"/>
          </a:solidFill>
          <a:round/>
          <a:headEnd/>
          <a:tailEnd/>
        </a:ln>
      </xdr:spPr>
    </xdr:sp>
    <xdr:clientData/>
  </xdr:twoCellAnchor>
  <xdr:twoCellAnchor>
    <xdr:from>
      <xdr:col>12</xdr:col>
      <xdr:colOff>304800</xdr:colOff>
      <xdr:row>32</xdr:row>
      <xdr:rowOff>133350</xdr:rowOff>
    </xdr:from>
    <xdr:to>
      <xdr:col>12</xdr:col>
      <xdr:colOff>333375</xdr:colOff>
      <xdr:row>33</xdr:row>
      <xdr:rowOff>9525</xdr:rowOff>
    </xdr:to>
    <xdr:sp macro="" textlink="">
      <xdr:nvSpPr>
        <xdr:cNvPr id="52" name="Oval 685">
          <a:extLst>
            <a:ext uri="{FF2B5EF4-FFF2-40B4-BE49-F238E27FC236}">
              <a16:creationId xmlns:a16="http://schemas.microsoft.com/office/drawing/2014/main" id="{00000000-0008-0000-1800-000034000000}"/>
            </a:ext>
          </a:extLst>
        </xdr:cNvPr>
        <xdr:cNvSpPr>
          <a:spLocks noChangeArrowheads="1"/>
        </xdr:cNvSpPr>
      </xdr:nvSpPr>
      <xdr:spPr bwMode="auto">
        <a:xfrm>
          <a:off x="0" y="6000750"/>
          <a:ext cx="0" cy="19050"/>
        </a:xfrm>
        <a:prstGeom prst="ellipse">
          <a:avLst/>
        </a:prstGeom>
        <a:solidFill>
          <a:srgbClr val="000000"/>
        </a:solidFill>
        <a:ln w="9525">
          <a:solidFill>
            <a:srgbClr val="000000"/>
          </a:solidFill>
          <a:round/>
          <a:headEnd/>
          <a:tailEnd/>
        </a:ln>
      </xdr:spPr>
    </xdr:sp>
    <xdr:clientData/>
  </xdr:twoCellAnchor>
  <xdr:twoCellAnchor>
    <xdr:from>
      <xdr:col>12</xdr:col>
      <xdr:colOff>304800</xdr:colOff>
      <xdr:row>31</xdr:row>
      <xdr:rowOff>104775</xdr:rowOff>
    </xdr:from>
    <xdr:to>
      <xdr:col>12</xdr:col>
      <xdr:colOff>333375</xdr:colOff>
      <xdr:row>31</xdr:row>
      <xdr:rowOff>142875</xdr:rowOff>
    </xdr:to>
    <xdr:sp macro="" textlink="">
      <xdr:nvSpPr>
        <xdr:cNvPr id="53" name="Oval 686">
          <a:extLst>
            <a:ext uri="{FF2B5EF4-FFF2-40B4-BE49-F238E27FC236}">
              <a16:creationId xmlns:a16="http://schemas.microsoft.com/office/drawing/2014/main" id="{00000000-0008-0000-1800-000035000000}"/>
            </a:ext>
          </a:extLst>
        </xdr:cNvPr>
        <xdr:cNvSpPr>
          <a:spLocks noChangeArrowheads="1"/>
        </xdr:cNvSpPr>
      </xdr:nvSpPr>
      <xdr:spPr bwMode="auto">
        <a:xfrm>
          <a:off x="0" y="5829300"/>
          <a:ext cx="0" cy="38100"/>
        </a:xfrm>
        <a:prstGeom prst="ellipse">
          <a:avLst/>
        </a:prstGeom>
        <a:solidFill>
          <a:srgbClr val="000000"/>
        </a:solidFill>
        <a:ln w="9525">
          <a:solidFill>
            <a:srgbClr val="000000"/>
          </a:solidFill>
          <a:round/>
          <a:headEnd/>
          <a:tailEnd/>
        </a:ln>
      </xdr:spPr>
    </xdr:sp>
    <xdr:clientData/>
  </xdr:twoCellAnchor>
  <xdr:twoCellAnchor>
    <xdr:from>
      <xdr:col>12</xdr:col>
      <xdr:colOff>304800</xdr:colOff>
      <xdr:row>20</xdr:row>
      <xdr:rowOff>0</xdr:rowOff>
    </xdr:from>
    <xdr:to>
      <xdr:col>12</xdr:col>
      <xdr:colOff>333375</xdr:colOff>
      <xdr:row>20</xdr:row>
      <xdr:rowOff>28575</xdr:rowOff>
    </xdr:to>
    <xdr:sp macro="" textlink="">
      <xdr:nvSpPr>
        <xdr:cNvPr id="54" name="Oval 688">
          <a:extLst>
            <a:ext uri="{FF2B5EF4-FFF2-40B4-BE49-F238E27FC236}">
              <a16:creationId xmlns:a16="http://schemas.microsoft.com/office/drawing/2014/main" id="{00000000-0008-0000-1800-000036000000}"/>
            </a:ext>
          </a:extLst>
        </xdr:cNvPr>
        <xdr:cNvSpPr>
          <a:spLocks noChangeArrowheads="1"/>
        </xdr:cNvSpPr>
      </xdr:nvSpPr>
      <xdr:spPr bwMode="auto">
        <a:xfrm>
          <a:off x="0" y="3962400"/>
          <a:ext cx="0" cy="28575"/>
        </a:xfrm>
        <a:prstGeom prst="ellipse">
          <a:avLst/>
        </a:prstGeom>
        <a:solidFill>
          <a:srgbClr val="000000"/>
        </a:solidFill>
        <a:ln w="9525">
          <a:solidFill>
            <a:srgbClr val="000000"/>
          </a:solidFill>
          <a:round/>
          <a:headEnd/>
          <a:tailEnd/>
        </a:ln>
      </xdr:spPr>
    </xdr:sp>
    <xdr:clientData/>
  </xdr:twoCellAnchor>
  <xdr:twoCellAnchor>
    <xdr:from>
      <xdr:col>22</xdr:col>
      <xdr:colOff>0</xdr:colOff>
      <xdr:row>20</xdr:row>
      <xdr:rowOff>9525</xdr:rowOff>
    </xdr:from>
    <xdr:to>
      <xdr:col>24</xdr:col>
      <xdr:colOff>0</xdr:colOff>
      <xdr:row>33</xdr:row>
      <xdr:rowOff>0</xdr:rowOff>
    </xdr:to>
    <xdr:sp macro="" textlink="">
      <xdr:nvSpPr>
        <xdr:cNvPr id="55" name="Line 631">
          <a:extLst>
            <a:ext uri="{FF2B5EF4-FFF2-40B4-BE49-F238E27FC236}">
              <a16:creationId xmlns:a16="http://schemas.microsoft.com/office/drawing/2014/main" id="{00000000-0008-0000-1800-000037000000}"/>
            </a:ext>
          </a:extLst>
        </xdr:cNvPr>
        <xdr:cNvSpPr>
          <a:spLocks noChangeShapeType="1"/>
        </xdr:cNvSpPr>
      </xdr:nvSpPr>
      <xdr:spPr bwMode="auto">
        <a:xfrm>
          <a:off x="0" y="3971925"/>
          <a:ext cx="0" cy="2038350"/>
        </a:xfrm>
        <a:prstGeom prst="line">
          <a:avLst/>
        </a:prstGeom>
        <a:noFill/>
        <a:ln w="9525">
          <a:solidFill>
            <a:srgbClr val="000000"/>
          </a:solidFill>
          <a:round/>
          <a:headEnd/>
          <a:tailEnd/>
        </a:ln>
      </xdr:spPr>
    </xdr:sp>
    <xdr:clientData/>
  </xdr:twoCellAnchor>
  <xdr:twoCellAnchor>
    <xdr:from>
      <xdr:col>27</xdr:col>
      <xdr:colOff>0</xdr:colOff>
      <xdr:row>20</xdr:row>
      <xdr:rowOff>9525</xdr:rowOff>
    </xdr:from>
    <xdr:to>
      <xdr:col>29</xdr:col>
      <xdr:colOff>0</xdr:colOff>
      <xdr:row>33</xdr:row>
      <xdr:rowOff>0</xdr:rowOff>
    </xdr:to>
    <xdr:sp macro="" textlink="">
      <xdr:nvSpPr>
        <xdr:cNvPr id="56" name="Line 632">
          <a:extLst>
            <a:ext uri="{FF2B5EF4-FFF2-40B4-BE49-F238E27FC236}">
              <a16:creationId xmlns:a16="http://schemas.microsoft.com/office/drawing/2014/main" id="{00000000-0008-0000-1800-000038000000}"/>
            </a:ext>
          </a:extLst>
        </xdr:cNvPr>
        <xdr:cNvSpPr>
          <a:spLocks noChangeShapeType="1"/>
        </xdr:cNvSpPr>
      </xdr:nvSpPr>
      <xdr:spPr bwMode="auto">
        <a:xfrm flipH="1">
          <a:off x="0" y="3971925"/>
          <a:ext cx="0" cy="2038350"/>
        </a:xfrm>
        <a:prstGeom prst="line">
          <a:avLst/>
        </a:prstGeom>
        <a:noFill/>
        <a:ln w="9525">
          <a:solidFill>
            <a:srgbClr val="000000"/>
          </a:solidFill>
          <a:round/>
          <a:headEnd/>
          <a:tailEnd/>
        </a:ln>
      </xdr:spPr>
    </xdr:sp>
    <xdr:clientData/>
  </xdr:twoCellAnchor>
  <xdr:twoCellAnchor>
    <xdr:from>
      <xdr:col>24</xdr:col>
      <xdr:colOff>342900</xdr:colOff>
      <xdr:row>28</xdr:row>
      <xdr:rowOff>123825</xdr:rowOff>
    </xdr:from>
    <xdr:to>
      <xdr:col>26</xdr:col>
      <xdr:colOff>47625</xdr:colOff>
      <xdr:row>31</xdr:row>
      <xdr:rowOff>114300</xdr:rowOff>
    </xdr:to>
    <xdr:sp macro="" textlink="">
      <xdr:nvSpPr>
        <xdr:cNvPr id="57" name="Oval 633" descr="10%">
          <a:extLst>
            <a:ext uri="{FF2B5EF4-FFF2-40B4-BE49-F238E27FC236}">
              <a16:creationId xmlns:a16="http://schemas.microsoft.com/office/drawing/2014/main" id="{00000000-0008-0000-1800-000039000000}"/>
            </a:ext>
          </a:extLst>
        </xdr:cNvPr>
        <xdr:cNvSpPr>
          <a:spLocks noChangeArrowheads="1"/>
        </xdr:cNvSpPr>
      </xdr:nvSpPr>
      <xdr:spPr bwMode="auto">
        <a:xfrm>
          <a:off x="0" y="5391150"/>
          <a:ext cx="0" cy="447675"/>
        </a:xfrm>
        <a:prstGeom prst="ellipse">
          <a:avLst/>
        </a:prstGeom>
        <a:noFill/>
        <a:ln w="9525">
          <a:solidFill>
            <a:srgbClr val="000000"/>
          </a:solidFill>
          <a:round/>
          <a:headEnd/>
          <a:tailEnd/>
        </a:ln>
      </xdr:spPr>
    </xdr:sp>
    <xdr:clientData/>
  </xdr:twoCellAnchor>
  <xdr:twoCellAnchor>
    <xdr:from>
      <xdr:col>23</xdr:col>
      <xdr:colOff>47625</xdr:colOff>
      <xdr:row>27</xdr:row>
      <xdr:rowOff>28575</xdr:rowOff>
    </xdr:from>
    <xdr:to>
      <xdr:col>27</xdr:col>
      <xdr:colOff>333375</xdr:colOff>
      <xdr:row>27</xdr:row>
      <xdr:rowOff>28575</xdr:rowOff>
    </xdr:to>
    <xdr:sp macro="" textlink="">
      <xdr:nvSpPr>
        <xdr:cNvPr id="58" name="Line 634">
          <a:extLst>
            <a:ext uri="{FF2B5EF4-FFF2-40B4-BE49-F238E27FC236}">
              <a16:creationId xmlns:a16="http://schemas.microsoft.com/office/drawing/2014/main" id="{00000000-0008-0000-1800-00003A000000}"/>
            </a:ext>
          </a:extLst>
        </xdr:cNvPr>
        <xdr:cNvSpPr>
          <a:spLocks noChangeShapeType="1"/>
        </xdr:cNvSpPr>
      </xdr:nvSpPr>
      <xdr:spPr bwMode="auto">
        <a:xfrm>
          <a:off x="0" y="5105400"/>
          <a:ext cx="0" cy="0"/>
        </a:xfrm>
        <a:prstGeom prst="line">
          <a:avLst/>
        </a:prstGeom>
        <a:noFill/>
        <a:ln w="9525">
          <a:solidFill>
            <a:srgbClr val="000000"/>
          </a:solidFill>
          <a:prstDash val="dash"/>
          <a:round/>
          <a:headEnd/>
          <a:tailEnd/>
        </a:ln>
      </xdr:spPr>
    </xdr:sp>
    <xdr:clientData/>
  </xdr:twoCellAnchor>
  <xdr:twoCellAnchor>
    <xdr:from>
      <xdr:col>30</xdr:col>
      <xdr:colOff>272865</xdr:colOff>
      <xdr:row>20</xdr:row>
      <xdr:rowOff>9525</xdr:rowOff>
    </xdr:from>
    <xdr:to>
      <xdr:col>31</xdr:col>
      <xdr:colOff>234765</xdr:colOff>
      <xdr:row>20</xdr:row>
      <xdr:rowOff>9525</xdr:rowOff>
    </xdr:to>
    <xdr:sp macro="" textlink="">
      <xdr:nvSpPr>
        <xdr:cNvPr id="59" name="Line 635">
          <a:extLst>
            <a:ext uri="{FF2B5EF4-FFF2-40B4-BE49-F238E27FC236}">
              <a16:creationId xmlns:a16="http://schemas.microsoft.com/office/drawing/2014/main" id="{00000000-0008-0000-1800-00003B000000}"/>
            </a:ext>
          </a:extLst>
        </xdr:cNvPr>
        <xdr:cNvSpPr>
          <a:spLocks noChangeShapeType="1"/>
        </xdr:cNvSpPr>
      </xdr:nvSpPr>
      <xdr:spPr bwMode="auto">
        <a:xfrm>
          <a:off x="0" y="3971925"/>
          <a:ext cx="0" cy="0"/>
        </a:xfrm>
        <a:prstGeom prst="line">
          <a:avLst/>
        </a:prstGeom>
        <a:noFill/>
        <a:ln w="9525">
          <a:solidFill>
            <a:srgbClr val="000000"/>
          </a:solidFill>
          <a:round/>
          <a:headEnd/>
          <a:tailEnd/>
        </a:ln>
      </xdr:spPr>
    </xdr:sp>
    <xdr:clientData/>
  </xdr:twoCellAnchor>
  <xdr:twoCellAnchor>
    <xdr:from>
      <xdr:col>29</xdr:col>
      <xdr:colOff>47625</xdr:colOff>
      <xdr:row>27</xdr:row>
      <xdr:rowOff>38100</xdr:rowOff>
    </xdr:from>
    <xdr:to>
      <xdr:col>30</xdr:col>
      <xdr:colOff>9525</xdr:colOff>
      <xdr:row>27</xdr:row>
      <xdr:rowOff>38100</xdr:rowOff>
    </xdr:to>
    <xdr:sp macro="" textlink="">
      <xdr:nvSpPr>
        <xdr:cNvPr id="60" name="Line 636">
          <a:extLst>
            <a:ext uri="{FF2B5EF4-FFF2-40B4-BE49-F238E27FC236}">
              <a16:creationId xmlns:a16="http://schemas.microsoft.com/office/drawing/2014/main" id="{00000000-0008-0000-1800-00003C000000}"/>
            </a:ext>
          </a:extLst>
        </xdr:cNvPr>
        <xdr:cNvSpPr>
          <a:spLocks noChangeShapeType="1"/>
        </xdr:cNvSpPr>
      </xdr:nvSpPr>
      <xdr:spPr bwMode="auto">
        <a:xfrm>
          <a:off x="0" y="5114925"/>
          <a:ext cx="0" cy="0"/>
        </a:xfrm>
        <a:prstGeom prst="line">
          <a:avLst/>
        </a:prstGeom>
        <a:noFill/>
        <a:ln w="9525">
          <a:solidFill>
            <a:srgbClr val="000000"/>
          </a:solidFill>
          <a:round/>
          <a:headEnd/>
          <a:tailEnd/>
        </a:ln>
      </xdr:spPr>
    </xdr:sp>
    <xdr:clientData/>
  </xdr:twoCellAnchor>
  <xdr:twoCellAnchor>
    <xdr:from>
      <xdr:col>29</xdr:col>
      <xdr:colOff>47625</xdr:colOff>
      <xdr:row>28</xdr:row>
      <xdr:rowOff>123825</xdr:rowOff>
    </xdr:from>
    <xdr:to>
      <xdr:col>30</xdr:col>
      <xdr:colOff>9525</xdr:colOff>
      <xdr:row>28</xdr:row>
      <xdr:rowOff>123825</xdr:rowOff>
    </xdr:to>
    <xdr:sp macro="" textlink="">
      <xdr:nvSpPr>
        <xdr:cNvPr id="61" name="Line 637">
          <a:extLst>
            <a:ext uri="{FF2B5EF4-FFF2-40B4-BE49-F238E27FC236}">
              <a16:creationId xmlns:a16="http://schemas.microsoft.com/office/drawing/2014/main" id="{00000000-0008-0000-1800-00003D000000}"/>
            </a:ext>
          </a:extLst>
        </xdr:cNvPr>
        <xdr:cNvSpPr>
          <a:spLocks noChangeShapeType="1"/>
        </xdr:cNvSpPr>
      </xdr:nvSpPr>
      <xdr:spPr bwMode="auto">
        <a:xfrm>
          <a:off x="0" y="5391150"/>
          <a:ext cx="0" cy="0"/>
        </a:xfrm>
        <a:prstGeom prst="line">
          <a:avLst/>
        </a:prstGeom>
        <a:noFill/>
        <a:ln w="9525">
          <a:solidFill>
            <a:srgbClr val="000000"/>
          </a:solidFill>
          <a:round/>
          <a:headEnd/>
          <a:tailEnd/>
        </a:ln>
      </xdr:spPr>
    </xdr:sp>
    <xdr:clientData/>
  </xdr:twoCellAnchor>
  <xdr:twoCellAnchor>
    <xdr:from>
      <xdr:col>28</xdr:col>
      <xdr:colOff>0</xdr:colOff>
      <xdr:row>32</xdr:row>
      <xdr:rowOff>142875</xdr:rowOff>
    </xdr:from>
    <xdr:to>
      <xdr:col>31</xdr:col>
      <xdr:colOff>66675</xdr:colOff>
      <xdr:row>32</xdr:row>
      <xdr:rowOff>142875</xdr:rowOff>
    </xdr:to>
    <xdr:sp macro="" textlink="">
      <xdr:nvSpPr>
        <xdr:cNvPr id="62" name="Line 638">
          <a:extLst>
            <a:ext uri="{FF2B5EF4-FFF2-40B4-BE49-F238E27FC236}">
              <a16:creationId xmlns:a16="http://schemas.microsoft.com/office/drawing/2014/main" id="{00000000-0008-0000-1800-00003E000000}"/>
            </a:ext>
          </a:extLst>
        </xdr:cNvPr>
        <xdr:cNvSpPr>
          <a:spLocks noChangeShapeType="1"/>
        </xdr:cNvSpPr>
      </xdr:nvSpPr>
      <xdr:spPr bwMode="auto">
        <a:xfrm>
          <a:off x="0" y="6010275"/>
          <a:ext cx="0" cy="0"/>
        </a:xfrm>
        <a:prstGeom prst="line">
          <a:avLst/>
        </a:prstGeom>
        <a:noFill/>
        <a:ln w="9525">
          <a:solidFill>
            <a:srgbClr val="000000"/>
          </a:solidFill>
          <a:round/>
          <a:headEnd/>
          <a:tailEnd/>
        </a:ln>
      </xdr:spPr>
    </xdr:sp>
    <xdr:clientData/>
  </xdr:twoCellAnchor>
  <xdr:twoCellAnchor>
    <xdr:from>
      <xdr:col>31</xdr:col>
      <xdr:colOff>0</xdr:colOff>
      <xdr:row>19</xdr:row>
      <xdr:rowOff>123825</xdr:rowOff>
    </xdr:from>
    <xdr:to>
      <xdr:col>31</xdr:col>
      <xdr:colOff>0</xdr:colOff>
      <xdr:row>33</xdr:row>
      <xdr:rowOff>28575</xdr:rowOff>
    </xdr:to>
    <xdr:sp macro="" textlink="">
      <xdr:nvSpPr>
        <xdr:cNvPr id="63" name="Line 639">
          <a:extLst>
            <a:ext uri="{FF2B5EF4-FFF2-40B4-BE49-F238E27FC236}">
              <a16:creationId xmlns:a16="http://schemas.microsoft.com/office/drawing/2014/main" id="{00000000-0008-0000-1800-00003F000000}"/>
            </a:ext>
          </a:extLst>
        </xdr:cNvPr>
        <xdr:cNvSpPr>
          <a:spLocks noChangeShapeType="1"/>
        </xdr:cNvSpPr>
      </xdr:nvSpPr>
      <xdr:spPr bwMode="auto">
        <a:xfrm>
          <a:off x="0" y="3943350"/>
          <a:ext cx="0" cy="2095500"/>
        </a:xfrm>
        <a:prstGeom prst="line">
          <a:avLst/>
        </a:prstGeom>
        <a:noFill/>
        <a:ln w="9525">
          <a:solidFill>
            <a:srgbClr val="000000"/>
          </a:solidFill>
          <a:round/>
          <a:headEnd/>
          <a:tailEnd/>
        </a:ln>
      </xdr:spPr>
    </xdr:sp>
    <xdr:clientData/>
  </xdr:twoCellAnchor>
  <xdr:twoCellAnchor>
    <xdr:from>
      <xdr:col>30</xdr:col>
      <xdr:colOff>361950</xdr:colOff>
      <xdr:row>19</xdr:row>
      <xdr:rowOff>142875</xdr:rowOff>
    </xdr:from>
    <xdr:to>
      <xdr:col>31</xdr:col>
      <xdr:colOff>9525</xdr:colOff>
      <xdr:row>20</xdr:row>
      <xdr:rowOff>19050</xdr:rowOff>
    </xdr:to>
    <xdr:sp macro="" textlink="">
      <xdr:nvSpPr>
        <xdr:cNvPr id="64" name="Oval 640">
          <a:extLst>
            <a:ext uri="{FF2B5EF4-FFF2-40B4-BE49-F238E27FC236}">
              <a16:creationId xmlns:a16="http://schemas.microsoft.com/office/drawing/2014/main" id="{00000000-0008-0000-1800-000040000000}"/>
            </a:ext>
          </a:extLst>
        </xdr:cNvPr>
        <xdr:cNvSpPr>
          <a:spLocks noChangeArrowheads="1"/>
        </xdr:cNvSpPr>
      </xdr:nvSpPr>
      <xdr:spPr bwMode="auto">
        <a:xfrm>
          <a:off x="0" y="3962400"/>
          <a:ext cx="0" cy="19050"/>
        </a:xfrm>
        <a:prstGeom prst="ellipse">
          <a:avLst/>
        </a:prstGeom>
        <a:solidFill>
          <a:srgbClr val="000000"/>
        </a:solidFill>
        <a:ln w="9525">
          <a:solidFill>
            <a:srgbClr val="000000"/>
          </a:solidFill>
          <a:round/>
          <a:headEnd/>
          <a:tailEnd/>
        </a:ln>
      </xdr:spPr>
    </xdr:sp>
    <xdr:clientData/>
  </xdr:twoCellAnchor>
  <xdr:twoCellAnchor>
    <xdr:from>
      <xdr:col>30</xdr:col>
      <xdr:colOff>361950</xdr:colOff>
      <xdr:row>32</xdr:row>
      <xdr:rowOff>123825</xdr:rowOff>
    </xdr:from>
    <xdr:to>
      <xdr:col>31</xdr:col>
      <xdr:colOff>9525</xdr:colOff>
      <xdr:row>33</xdr:row>
      <xdr:rowOff>0</xdr:rowOff>
    </xdr:to>
    <xdr:sp macro="" textlink="">
      <xdr:nvSpPr>
        <xdr:cNvPr id="65" name="Oval 641">
          <a:extLst>
            <a:ext uri="{FF2B5EF4-FFF2-40B4-BE49-F238E27FC236}">
              <a16:creationId xmlns:a16="http://schemas.microsoft.com/office/drawing/2014/main" id="{00000000-0008-0000-1800-000041000000}"/>
            </a:ext>
          </a:extLst>
        </xdr:cNvPr>
        <xdr:cNvSpPr>
          <a:spLocks noChangeArrowheads="1"/>
        </xdr:cNvSpPr>
      </xdr:nvSpPr>
      <xdr:spPr bwMode="auto">
        <a:xfrm>
          <a:off x="0" y="5991225"/>
          <a:ext cx="0" cy="19050"/>
        </a:xfrm>
        <a:prstGeom prst="ellipse">
          <a:avLst/>
        </a:prstGeom>
        <a:solidFill>
          <a:srgbClr val="000000"/>
        </a:solidFill>
        <a:ln w="9525">
          <a:solidFill>
            <a:srgbClr val="000000"/>
          </a:solidFill>
          <a:round/>
          <a:headEnd/>
          <a:tailEnd/>
        </a:ln>
      </xdr:spPr>
    </xdr:sp>
    <xdr:clientData/>
  </xdr:twoCellAnchor>
  <xdr:twoCellAnchor>
    <xdr:from>
      <xdr:col>29</xdr:col>
      <xdr:colOff>304800</xdr:colOff>
      <xdr:row>28</xdr:row>
      <xdr:rowOff>104775</xdr:rowOff>
    </xdr:from>
    <xdr:to>
      <xdr:col>29</xdr:col>
      <xdr:colOff>333375</xdr:colOff>
      <xdr:row>28</xdr:row>
      <xdr:rowOff>133350</xdr:rowOff>
    </xdr:to>
    <xdr:sp macro="" textlink="">
      <xdr:nvSpPr>
        <xdr:cNvPr id="66" name="Oval 642">
          <a:extLst>
            <a:ext uri="{FF2B5EF4-FFF2-40B4-BE49-F238E27FC236}">
              <a16:creationId xmlns:a16="http://schemas.microsoft.com/office/drawing/2014/main" id="{00000000-0008-0000-1800-000042000000}"/>
            </a:ext>
          </a:extLst>
        </xdr:cNvPr>
        <xdr:cNvSpPr>
          <a:spLocks noChangeArrowheads="1"/>
        </xdr:cNvSpPr>
      </xdr:nvSpPr>
      <xdr:spPr bwMode="auto">
        <a:xfrm>
          <a:off x="0" y="5372100"/>
          <a:ext cx="0" cy="28575"/>
        </a:xfrm>
        <a:prstGeom prst="ellipse">
          <a:avLst/>
        </a:prstGeom>
        <a:solidFill>
          <a:srgbClr val="000000"/>
        </a:solidFill>
        <a:ln w="9525">
          <a:solidFill>
            <a:srgbClr val="000000"/>
          </a:solidFill>
          <a:round/>
          <a:headEnd/>
          <a:tailEnd/>
        </a:ln>
      </xdr:spPr>
    </xdr:sp>
    <xdr:clientData/>
  </xdr:twoCellAnchor>
  <xdr:twoCellAnchor>
    <xdr:from>
      <xdr:col>29</xdr:col>
      <xdr:colOff>314325</xdr:colOff>
      <xdr:row>19</xdr:row>
      <xdr:rowOff>114300</xdr:rowOff>
    </xdr:from>
    <xdr:to>
      <xdr:col>29</xdr:col>
      <xdr:colOff>314325</xdr:colOff>
      <xdr:row>33</xdr:row>
      <xdr:rowOff>47625</xdr:rowOff>
    </xdr:to>
    <xdr:sp macro="" textlink="">
      <xdr:nvSpPr>
        <xdr:cNvPr id="67" name="Line 643">
          <a:extLst>
            <a:ext uri="{FF2B5EF4-FFF2-40B4-BE49-F238E27FC236}">
              <a16:creationId xmlns:a16="http://schemas.microsoft.com/office/drawing/2014/main" id="{00000000-0008-0000-1800-000043000000}"/>
            </a:ext>
          </a:extLst>
        </xdr:cNvPr>
        <xdr:cNvSpPr>
          <a:spLocks noChangeShapeType="1"/>
        </xdr:cNvSpPr>
      </xdr:nvSpPr>
      <xdr:spPr bwMode="auto">
        <a:xfrm flipV="1">
          <a:off x="0" y="3933825"/>
          <a:ext cx="0" cy="2124075"/>
        </a:xfrm>
        <a:prstGeom prst="line">
          <a:avLst/>
        </a:prstGeom>
        <a:noFill/>
        <a:ln w="9525">
          <a:solidFill>
            <a:srgbClr val="000000"/>
          </a:solidFill>
          <a:round/>
          <a:headEnd/>
          <a:tailEnd/>
        </a:ln>
      </xdr:spPr>
    </xdr:sp>
    <xdr:clientData/>
  </xdr:twoCellAnchor>
  <xdr:twoCellAnchor>
    <xdr:from>
      <xdr:col>20</xdr:col>
      <xdr:colOff>0</xdr:colOff>
      <xdr:row>20</xdr:row>
      <xdr:rowOff>9525</xdr:rowOff>
    </xdr:from>
    <xdr:to>
      <xdr:col>30</xdr:col>
      <xdr:colOff>0</xdr:colOff>
      <xdr:row>20</xdr:row>
      <xdr:rowOff>9525</xdr:rowOff>
    </xdr:to>
    <xdr:sp macro="" textlink="">
      <xdr:nvSpPr>
        <xdr:cNvPr id="68" name="Line 644">
          <a:extLst>
            <a:ext uri="{FF2B5EF4-FFF2-40B4-BE49-F238E27FC236}">
              <a16:creationId xmlns:a16="http://schemas.microsoft.com/office/drawing/2014/main" id="{00000000-0008-0000-1800-000044000000}"/>
            </a:ext>
          </a:extLst>
        </xdr:cNvPr>
        <xdr:cNvSpPr>
          <a:spLocks noChangeShapeType="1"/>
        </xdr:cNvSpPr>
      </xdr:nvSpPr>
      <xdr:spPr bwMode="auto">
        <a:xfrm>
          <a:off x="0" y="3971925"/>
          <a:ext cx="0" cy="0"/>
        </a:xfrm>
        <a:prstGeom prst="line">
          <a:avLst/>
        </a:prstGeom>
        <a:noFill/>
        <a:ln w="9525">
          <a:solidFill>
            <a:srgbClr val="000000"/>
          </a:solidFill>
          <a:round/>
          <a:headEnd/>
          <a:tailEnd/>
        </a:ln>
      </xdr:spPr>
    </xdr:sp>
    <xdr:clientData/>
  </xdr:twoCellAnchor>
  <xdr:twoCellAnchor>
    <xdr:from>
      <xdr:col>20</xdr:col>
      <xdr:colOff>0</xdr:colOff>
      <xdr:row>20</xdr:row>
      <xdr:rowOff>9525</xdr:rowOff>
    </xdr:from>
    <xdr:to>
      <xdr:col>20</xdr:col>
      <xdr:colOff>47625</xdr:colOff>
      <xdr:row>20</xdr:row>
      <xdr:rowOff>95250</xdr:rowOff>
    </xdr:to>
    <xdr:sp macro="" textlink="">
      <xdr:nvSpPr>
        <xdr:cNvPr id="69" name="Line 645">
          <a:extLst>
            <a:ext uri="{FF2B5EF4-FFF2-40B4-BE49-F238E27FC236}">
              <a16:creationId xmlns:a16="http://schemas.microsoft.com/office/drawing/2014/main" id="{00000000-0008-0000-1800-000045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20</xdr:col>
      <xdr:colOff>28575</xdr:colOff>
      <xdr:row>20</xdr:row>
      <xdr:rowOff>9525</xdr:rowOff>
    </xdr:from>
    <xdr:to>
      <xdr:col>20</xdr:col>
      <xdr:colOff>76200</xdr:colOff>
      <xdr:row>20</xdr:row>
      <xdr:rowOff>95250</xdr:rowOff>
    </xdr:to>
    <xdr:sp macro="" textlink="">
      <xdr:nvSpPr>
        <xdr:cNvPr id="70" name="Line 646">
          <a:extLst>
            <a:ext uri="{FF2B5EF4-FFF2-40B4-BE49-F238E27FC236}">
              <a16:creationId xmlns:a16="http://schemas.microsoft.com/office/drawing/2014/main" id="{00000000-0008-0000-1800-000046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20</xdr:col>
      <xdr:colOff>85725</xdr:colOff>
      <xdr:row>20</xdr:row>
      <xdr:rowOff>9525</xdr:rowOff>
    </xdr:from>
    <xdr:to>
      <xdr:col>20</xdr:col>
      <xdr:colOff>133350</xdr:colOff>
      <xdr:row>20</xdr:row>
      <xdr:rowOff>95250</xdr:rowOff>
    </xdr:to>
    <xdr:sp macro="" textlink="">
      <xdr:nvSpPr>
        <xdr:cNvPr id="71" name="Line 647">
          <a:extLst>
            <a:ext uri="{FF2B5EF4-FFF2-40B4-BE49-F238E27FC236}">
              <a16:creationId xmlns:a16="http://schemas.microsoft.com/office/drawing/2014/main" id="{00000000-0008-0000-1800-000047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20</xdr:col>
      <xdr:colOff>76200</xdr:colOff>
      <xdr:row>20</xdr:row>
      <xdr:rowOff>9525</xdr:rowOff>
    </xdr:from>
    <xdr:to>
      <xdr:col>20</xdr:col>
      <xdr:colOff>104775</xdr:colOff>
      <xdr:row>20</xdr:row>
      <xdr:rowOff>57150</xdr:rowOff>
    </xdr:to>
    <xdr:sp macro="" textlink="">
      <xdr:nvSpPr>
        <xdr:cNvPr id="72" name="Line 648">
          <a:extLst>
            <a:ext uri="{FF2B5EF4-FFF2-40B4-BE49-F238E27FC236}">
              <a16:creationId xmlns:a16="http://schemas.microsoft.com/office/drawing/2014/main" id="{00000000-0008-0000-1800-000048000000}"/>
            </a:ext>
          </a:extLst>
        </xdr:cNvPr>
        <xdr:cNvSpPr>
          <a:spLocks noChangeShapeType="1"/>
        </xdr:cNvSpPr>
      </xdr:nvSpPr>
      <xdr:spPr bwMode="auto">
        <a:xfrm>
          <a:off x="0" y="3971925"/>
          <a:ext cx="0" cy="47625"/>
        </a:xfrm>
        <a:prstGeom prst="line">
          <a:avLst/>
        </a:prstGeom>
        <a:noFill/>
        <a:ln w="9525">
          <a:solidFill>
            <a:srgbClr val="000000"/>
          </a:solidFill>
          <a:round/>
          <a:headEnd/>
          <a:tailEnd/>
        </a:ln>
      </xdr:spPr>
    </xdr:sp>
    <xdr:clientData/>
  </xdr:twoCellAnchor>
  <xdr:twoCellAnchor>
    <xdr:from>
      <xdr:col>20</xdr:col>
      <xdr:colOff>57150</xdr:colOff>
      <xdr:row>20</xdr:row>
      <xdr:rowOff>47625</xdr:rowOff>
    </xdr:from>
    <xdr:to>
      <xdr:col>20</xdr:col>
      <xdr:colOff>85725</xdr:colOff>
      <xdr:row>20</xdr:row>
      <xdr:rowOff>95250</xdr:rowOff>
    </xdr:to>
    <xdr:sp macro="" textlink="">
      <xdr:nvSpPr>
        <xdr:cNvPr id="73" name="Line 649">
          <a:extLst>
            <a:ext uri="{FF2B5EF4-FFF2-40B4-BE49-F238E27FC236}">
              <a16:creationId xmlns:a16="http://schemas.microsoft.com/office/drawing/2014/main" id="{00000000-0008-0000-1800-000049000000}"/>
            </a:ext>
          </a:extLst>
        </xdr:cNvPr>
        <xdr:cNvSpPr>
          <a:spLocks noChangeShapeType="1"/>
        </xdr:cNvSpPr>
      </xdr:nvSpPr>
      <xdr:spPr bwMode="auto">
        <a:xfrm>
          <a:off x="0" y="4010025"/>
          <a:ext cx="0" cy="47625"/>
        </a:xfrm>
        <a:prstGeom prst="line">
          <a:avLst/>
        </a:prstGeom>
        <a:noFill/>
        <a:ln w="9525">
          <a:solidFill>
            <a:srgbClr val="000000"/>
          </a:solidFill>
          <a:round/>
          <a:headEnd/>
          <a:tailEnd/>
        </a:ln>
      </xdr:spPr>
    </xdr:sp>
    <xdr:clientData/>
  </xdr:twoCellAnchor>
  <xdr:twoCellAnchor>
    <xdr:from>
      <xdr:col>20</xdr:col>
      <xdr:colOff>114300</xdr:colOff>
      <xdr:row>20</xdr:row>
      <xdr:rowOff>9525</xdr:rowOff>
    </xdr:from>
    <xdr:to>
      <xdr:col>20</xdr:col>
      <xdr:colOff>161925</xdr:colOff>
      <xdr:row>20</xdr:row>
      <xdr:rowOff>95250</xdr:rowOff>
    </xdr:to>
    <xdr:sp macro="" textlink="">
      <xdr:nvSpPr>
        <xdr:cNvPr id="74" name="Line 650">
          <a:extLst>
            <a:ext uri="{FF2B5EF4-FFF2-40B4-BE49-F238E27FC236}">
              <a16:creationId xmlns:a16="http://schemas.microsoft.com/office/drawing/2014/main" id="{00000000-0008-0000-1800-00004A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20</xdr:col>
      <xdr:colOff>171450</xdr:colOff>
      <xdr:row>20</xdr:row>
      <xdr:rowOff>9525</xdr:rowOff>
    </xdr:from>
    <xdr:to>
      <xdr:col>20</xdr:col>
      <xdr:colOff>219075</xdr:colOff>
      <xdr:row>20</xdr:row>
      <xdr:rowOff>95250</xdr:rowOff>
    </xdr:to>
    <xdr:sp macro="" textlink="">
      <xdr:nvSpPr>
        <xdr:cNvPr id="75" name="Line 651">
          <a:extLst>
            <a:ext uri="{FF2B5EF4-FFF2-40B4-BE49-F238E27FC236}">
              <a16:creationId xmlns:a16="http://schemas.microsoft.com/office/drawing/2014/main" id="{00000000-0008-0000-1800-00004B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20</xdr:col>
      <xdr:colOff>161925</xdr:colOff>
      <xdr:row>20</xdr:row>
      <xdr:rowOff>9525</xdr:rowOff>
    </xdr:from>
    <xdr:to>
      <xdr:col>20</xdr:col>
      <xdr:colOff>190500</xdr:colOff>
      <xdr:row>20</xdr:row>
      <xdr:rowOff>57150</xdr:rowOff>
    </xdr:to>
    <xdr:sp macro="" textlink="">
      <xdr:nvSpPr>
        <xdr:cNvPr id="76" name="Line 652">
          <a:extLst>
            <a:ext uri="{FF2B5EF4-FFF2-40B4-BE49-F238E27FC236}">
              <a16:creationId xmlns:a16="http://schemas.microsoft.com/office/drawing/2014/main" id="{00000000-0008-0000-1800-00004C000000}"/>
            </a:ext>
          </a:extLst>
        </xdr:cNvPr>
        <xdr:cNvSpPr>
          <a:spLocks noChangeShapeType="1"/>
        </xdr:cNvSpPr>
      </xdr:nvSpPr>
      <xdr:spPr bwMode="auto">
        <a:xfrm>
          <a:off x="0" y="3971925"/>
          <a:ext cx="0" cy="47625"/>
        </a:xfrm>
        <a:prstGeom prst="line">
          <a:avLst/>
        </a:prstGeom>
        <a:noFill/>
        <a:ln w="9525">
          <a:solidFill>
            <a:srgbClr val="000000"/>
          </a:solidFill>
          <a:round/>
          <a:headEnd/>
          <a:tailEnd/>
        </a:ln>
      </xdr:spPr>
    </xdr:sp>
    <xdr:clientData/>
  </xdr:twoCellAnchor>
  <xdr:twoCellAnchor>
    <xdr:from>
      <xdr:col>20</xdr:col>
      <xdr:colOff>142875</xdr:colOff>
      <xdr:row>20</xdr:row>
      <xdr:rowOff>47625</xdr:rowOff>
    </xdr:from>
    <xdr:to>
      <xdr:col>20</xdr:col>
      <xdr:colOff>171450</xdr:colOff>
      <xdr:row>20</xdr:row>
      <xdr:rowOff>95250</xdr:rowOff>
    </xdr:to>
    <xdr:sp macro="" textlink="">
      <xdr:nvSpPr>
        <xdr:cNvPr id="77" name="Line 653">
          <a:extLst>
            <a:ext uri="{FF2B5EF4-FFF2-40B4-BE49-F238E27FC236}">
              <a16:creationId xmlns:a16="http://schemas.microsoft.com/office/drawing/2014/main" id="{00000000-0008-0000-1800-00004D000000}"/>
            </a:ext>
          </a:extLst>
        </xdr:cNvPr>
        <xdr:cNvSpPr>
          <a:spLocks noChangeShapeType="1"/>
        </xdr:cNvSpPr>
      </xdr:nvSpPr>
      <xdr:spPr bwMode="auto">
        <a:xfrm>
          <a:off x="0" y="4010025"/>
          <a:ext cx="0" cy="47625"/>
        </a:xfrm>
        <a:prstGeom prst="line">
          <a:avLst/>
        </a:prstGeom>
        <a:noFill/>
        <a:ln w="9525">
          <a:solidFill>
            <a:srgbClr val="000000"/>
          </a:solidFill>
          <a:round/>
          <a:headEnd/>
          <a:tailEnd/>
        </a:ln>
      </xdr:spPr>
    </xdr:sp>
    <xdr:clientData/>
  </xdr:twoCellAnchor>
  <xdr:twoCellAnchor>
    <xdr:from>
      <xdr:col>20</xdr:col>
      <xdr:colOff>200025</xdr:colOff>
      <xdr:row>20</xdr:row>
      <xdr:rowOff>9525</xdr:rowOff>
    </xdr:from>
    <xdr:to>
      <xdr:col>20</xdr:col>
      <xdr:colOff>247650</xdr:colOff>
      <xdr:row>20</xdr:row>
      <xdr:rowOff>95250</xdr:rowOff>
    </xdr:to>
    <xdr:sp macro="" textlink="">
      <xdr:nvSpPr>
        <xdr:cNvPr id="78" name="Line 654">
          <a:extLst>
            <a:ext uri="{FF2B5EF4-FFF2-40B4-BE49-F238E27FC236}">
              <a16:creationId xmlns:a16="http://schemas.microsoft.com/office/drawing/2014/main" id="{00000000-0008-0000-1800-00004E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20</xdr:col>
      <xdr:colOff>257175</xdr:colOff>
      <xdr:row>20</xdr:row>
      <xdr:rowOff>9525</xdr:rowOff>
    </xdr:from>
    <xdr:to>
      <xdr:col>20</xdr:col>
      <xdr:colOff>304800</xdr:colOff>
      <xdr:row>20</xdr:row>
      <xdr:rowOff>95250</xdr:rowOff>
    </xdr:to>
    <xdr:sp macro="" textlink="">
      <xdr:nvSpPr>
        <xdr:cNvPr id="79" name="Line 655">
          <a:extLst>
            <a:ext uri="{FF2B5EF4-FFF2-40B4-BE49-F238E27FC236}">
              <a16:creationId xmlns:a16="http://schemas.microsoft.com/office/drawing/2014/main" id="{00000000-0008-0000-1800-00004F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20</xdr:col>
      <xdr:colOff>247650</xdr:colOff>
      <xdr:row>20</xdr:row>
      <xdr:rowOff>9525</xdr:rowOff>
    </xdr:from>
    <xdr:to>
      <xdr:col>20</xdr:col>
      <xdr:colOff>276225</xdr:colOff>
      <xdr:row>20</xdr:row>
      <xdr:rowOff>57150</xdr:rowOff>
    </xdr:to>
    <xdr:sp macro="" textlink="">
      <xdr:nvSpPr>
        <xdr:cNvPr id="80" name="Line 656">
          <a:extLst>
            <a:ext uri="{FF2B5EF4-FFF2-40B4-BE49-F238E27FC236}">
              <a16:creationId xmlns:a16="http://schemas.microsoft.com/office/drawing/2014/main" id="{00000000-0008-0000-1800-000050000000}"/>
            </a:ext>
          </a:extLst>
        </xdr:cNvPr>
        <xdr:cNvSpPr>
          <a:spLocks noChangeShapeType="1"/>
        </xdr:cNvSpPr>
      </xdr:nvSpPr>
      <xdr:spPr bwMode="auto">
        <a:xfrm>
          <a:off x="0" y="3971925"/>
          <a:ext cx="0" cy="47625"/>
        </a:xfrm>
        <a:prstGeom prst="line">
          <a:avLst/>
        </a:prstGeom>
        <a:noFill/>
        <a:ln w="9525">
          <a:solidFill>
            <a:srgbClr val="000000"/>
          </a:solidFill>
          <a:round/>
          <a:headEnd/>
          <a:tailEnd/>
        </a:ln>
      </xdr:spPr>
    </xdr:sp>
    <xdr:clientData/>
  </xdr:twoCellAnchor>
  <xdr:twoCellAnchor>
    <xdr:from>
      <xdr:col>20</xdr:col>
      <xdr:colOff>228600</xdr:colOff>
      <xdr:row>20</xdr:row>
      <xdr:rowOff>47625</xdr:rowOff>
    </xdr:from>
    <xdr:to>
      <xdr:col>20</xdr:col>
      <xdr:colOff>257175</xdr:colOff>
      <xdr:row>20</xdr:row>
      <xdr:rowOff>95250</xdr:rowOff>
    </xdr:to>
    <xdr:sp macro="" textlink="">
      <xdr:nvSpPr>
        <xdr:cNvPr id="81" name="Line 657">
          <a:extLst>
            <a:ext uri="{FF2B5EF4-FFF2-40B4-BE49-F238E27FC236}">
              <a16:creationId xmlns:a16="http://schemas.microsoft.com/office/drawing/2014/main" id="{00000000-0008-0000-1800-000051000000}"/>
            </a:ext>
          </a:extLst>
        </xdr:cNvPr>
        <xdr:cNvSpPr>
          <a:spLocks noChangeShapeType="1"/>
        </xdr:cNvSpPr>
      </xdr:nvSpPr>
      <xdr:spPr bwMode="auto">
        <a:xfrm>
          <a:off x="0" y="4010025"/>
          <a:ext cx="0" cy="47625"/>
        </a:xfrm>
        <a:prstGeom prst="line">
          <a:avLst/>
        </a:prstGeom>
        <a:noFill/>
        <a:ln w="9525">
          <a:solidFill>
            <a:srgbClr val="000000"/>
          </a:solidFill>
          <a:round/>
          <a:headEnd/>
          <a:tailEnd/>
        </a:ln>
      </xdr:spPr>
    </xdr:sp>
    <xdr:clientData/>
  </xdr:twoCellAnchor>
  <xdr:twoCellAnchor>
    <xdr:from>
      <xdr:col>20</xdr:col>
      <xdr:colOff>285750</xdr:colOff>
      <xdr:row>20</xdr:row>
      <xdr:rowOff>9525</xdr:rowOff>
    </xdr:from>
    <xdr:to>
      <xdr:col>20</xdr:col>
      <xdr:colOff>333375</xdr:colOff>
      <xdr:row>20</xdr:row>
      <xdr:rowOff>95250</xdr:rowOff>
    </xdr:to>
    <xdr:sp macro="" textlink="">
      <xdr:nvSpPr>
        <xdr:cNvPr id="82" name="Line 658">
          <a:extLst>
            <a:ext uri="{FF2B5EF4-FFF2-40B4-BE49-F238E27FC236}">
              <a16:creationId xmlns:a16="http://schemas.microsoft.com/office/drawing/2014/main" id="{00000000-0008-0000-1800-000052000000}"/>
            </a:ext>
          </a:extLst>
        </xdr:cNvPr>
        <xdr:cNvSpPr>
          <a:spLocks noChangeShapeType="1"/>
        </xdr:cNvSpPr>
      </xdr:nvSpPr>
      <xdr:spPr bwMode="auto">
        <a:xfrm flipH="1">
          <a:off x="0" y="3971925"/>
          <a:ext cx="0" cy="85725"/>
        </a:xfrm>
        <a:prstGeom prst="line">
          <a:avLst/>
        </a:prstGeom>
        <a:noFill/>
        <a:ln w="9525">
          <a:solidFill>
            <a:srgbClr val="000000"/>
          </a:solidFill>
          <a:round/>
          <a:headEnd/>
          <a:tailEnd/>
        </a:ln>
      </xdr:spPr>
    </xdr:sp>
    <xdr:clientData/>
  </xdr:twoCellAnchor>
  <xdr:twoCellAnchor>
    <xdr:from>
      <xdr:col>24</xdr:col>
      <xdr:colOff>0</xdr:colOff>
      <xdr:row>33</xdr:row>
      <xdr:rowOff>142875</xdr:rowOff>
    </xdr:from>
    <xdr:to>
      <xdr:col>24</xdr:col>
      <xdr:colOff>0</xdr:colOff>
      <xdr:row>35</xdr:row>
      <xdr:rowOff>38100</xdr:rowOff>
    </xdr:to>
    <xdr:sp macro="" textlink="">
      <xdr:nvSpPr>
        <xdr:cNvPr id="83" name="Line 659">
          <a:extLst>
            <a:ext uri="{FF2B5EF4-FFF2-40B4-BE49-F238E27FC236}">
              <a16:creationId xmlns:a16="http://schemas.microsoft.com/office/drawing/2014/main" id="{00000000-0008-0000-1800-000053000000}"/>
            </a:ext>
          </a:extLst>
        </xdr:cNvPr>
        <xdr:cNvSpPr>
          <a:spLocks noChangeShapeType="1"/>
        </xdr:cNvSpPr>
      </xdr:nvSpPr>
      <xdr:spPr bwMode="auto">
        <a:xfrm>
          <a:off x="0" y="6153150"/>
          <a:ext cx="0" cy="180975"/>
        </a:xfrm>
        <a:prstGeom prst="line">
          <a:avLst/>
        </a:prstGeom>
        <a:noFill/>
        <a:ln w="9525">
          <a:solidFill>
            <a:srgbClr val="000000"/>
          </a:solidFill>
          <a:round/>
          <a:headEnd/>
          <a:tailEnd/>
        </a:ln>
      </xdr:spPr>
    </xdr:sp>
    <xdr:clientData/>
  </xdr:twoCellAnchor>
  <xdr:twoCellAnchor>
    <xdr:from>
      <xdr:col>27</xdr:col>
      <xdr:colOff>0</xdr:colOff>
      <xdr:row>33</xdr:row>
      <xdr:rowOff>142875</xdr:rowOff>
    </xdr:from>
    <xdr:to>
      <xdr:col>27</xdr:col>
      <xdr:colOff>0</xdr:colOff>
      <xdr:row>35</xdr:row>
      <xdr:rowOff>38100</xdr:rowOff>
    </xdr:to>
    <xdr:sp macro="" textlink="">
      <xdr:nvSpPr>
        <xdr:cNvPr id="84" name="Line 660">
          <a:extLst>
            <a:ext uri="{FF2B5EF4-FFF2-40B4-BE49-F238E27FC236}">
              <a16:creationId xmlns:a16="http://schemas.microsoft.com/office/drawing/2014/main" id="{00000000-0008-0000-1800-000054000000}"/>
            </a:ext>
          </a:extLst>
        </xdr:cNvPr>
        <xdr:cNvSpPr>
          <a:spLocks noChangeShapeType="1"/>
        </xdr:cNvSpPr>
      </xdr:nvSpPr>
      <xdr:spPr bwMode="auto">
        <a:xfrm>
          <a:off x="0" y="6153150"/>
          <a:ext cx="0" cy="180975"/>
        </a:xfrm>
        <a:prstGeom prst="line">
          <a:avLst/>
        </a:prstGeom>
        <a:noFill/>
        <a:ln w="9525">
          <a:solidFill>
            <a:srgbClr val="000000"/>
          </a:solidFill>
          <a:round/>
          <a:headEnd/>
          <a:tailEnd/>
        </a:ln>
      </xdr:spPr>
    </xdr:sp>
    <xdr:clientData/>
  </xdr:twoCellAnchor>
  <xdr:twoCellAnchor>
    <xdr:from>
      <xdr:col>24</xdr:col>
      <xdr:colOff>342900</xdr:colOff>
      <xdr:row>33</xdr:row>
      <xdr:rowOff>142875</xdr:rowOff>
    </xdr:from>
    <xdr:to>
      <xdr:col>24</xdr:col>
      <xdr:colOff>342900</xdr:colOff>
      <xdr:row>35</xdr:row>
      <xdr:rowOff>47625</xdr:rowOff>
    </xdr:to>
    <xdr:sp macro="" textlink="">
      <xdr:nvSpPr>
        <xdr:cNvPr id="85" name="Line 661">
          <a:extLst>
            <a:ext uri="{FF2B5EF4-FFF2-40B4-BE49-F238E27FC236}">
              <a16:creationId xmlns:a16="http://schemas.microsoft.com/office/drawing/2014/main" id="{00000000-0008-0000-1800-000055000000}"/>
            </a:ext>
          </a:extLst>
        </xdr:cNvPr>
        <xdr:cNvSpPr>
          <a:spLocks noChangeShapeType="1"/>
        </xdr:cNvSpPr>
      </xdr:nvSpPr>
      <xdr:spPr bwMode="auto">
        <a:xfrm>
          <a:off x="0" y="6153150"/>
          <a:ext cx="0" cy="190500"/>
        </a:xfrm>
        <a:prstGeom prst="line">
          <a:avLst/>
        </a:prstGeom>
        <a:noFill/>
        <a:ln w="9525">
          <a:solidFill>
            <a:srgbClr val="000000"/>
          </a:solidFill>
          <a:round/>
          <a:headEnd/>
          <a:tailEnd/>
        </a:ln>
      </xdr:spPr>
    </xdr:sp>
    <xdr:clientData/>
  </xdr:twoCellAnchor>
  <xdr:twoCellAnchor>
    <xdr:from>
      <xdr:col>26</xdr:col>
      <xdr:colOff>47625</xdr:colOff>
      <xdr:row>33</xdr:row>
      <xdr:rowOff>142875</xdr:rowOff>
    </xdr:from>
    <xdr:to>
      <xdr:col>26</xdr:col>
      <xdr:colOff>47625</xdr:colOff>
      <xdr:row>35</xdr:row>
      <xdr:rowOff>47625</xdr:rowOff>
    </xdr:to>
    <xdr:sp macro="" textlink="">
      <xdr:nvSpPr>
        <xdr:cNvPr id="86" name="Line 662">
          <a:extLst>
            <a:ext uri="{FF2B5EF4-FFF2-40B4-BE49-F238E27FC236}">
              <a16:creationId xmlns:a16="http://schemas.microsoft.com/office/drawing/2014/main" id="{00000000-0008-0000-1800-000056000000}"/>
            </a:ext>
          </a:extLst>
        </xdr:cNvPr>
        <xdr:cNvSpPr>
          <a:spLocks noChangeShapeType="1"/>
        </xdr:cNvSpPr>
      </xdr:nvSpPr>
      <xdr:spPr bwMode="auto">
        <a:xfrm>
          <a:off x="0" y="6153150"/>
          <a:ext cx="0" cy="190500"/>
        </a:xfrm>
        <a:prstGeom prst="line">
          <a:avLst/>
        </a:prstGeom>
        <a:noFill/>
        <a:ln w="9525">
          <a:solidFill>
            <a:srgbClr val="000000"/>
          </a:solidFill>
          <a:round/>
          <a:headEnd/>
          <a:tailEnd/>
        </a:ln>
      </xdr:spPr>
    </xdr:sp>
    <xdr:clientData/>
  </xdr:twoCellAnchor>
  <xdr:twoCellAnchor>
    <xdr:from>
      <xdr:col>23</xdr:col>
      <xdr:colOff>247650</xdr:colOff>
      <xdr:row>35</xdr:row>
      <xdr:rowOff>0</xdr:rowOff>
    </xdr:from>
    <xdr:to>
      <xdr:col>27</xdr:col>
      <xdr:colOff>114300</xdr:colOff>
      <xdr:row>35</xdr:row>
      <xdr:rowOff>0</xdr:rowOff>
    </xdr:to>
    <xdr:sp macro="" textlink="">
      <xdr:nvSpPr>
        <xdr:cNvPr id="87" name="Line 663">
          <a:extLst>
            <a:ext uri="{FF2B5EF4-FFF2-40B4-BE49-F238E27FC236}">
              <a16:creationId xmlns:a16="http://schemas.microsoft.com/office/drawing/2014/main" id="{00000000-0008-0000-1800-000057000000}"/>
            </a:ext>
          </a:extLst>
        </xdr:cNvPr>
        <xdr:cNvSpPr>
          <a:spLocks noChangeShapeType="1"/>
        </xdr:cNvSpPr>
      </xdr:nvSpPr>
      <xdr:spPr bwMode="auto">
        <a:xfrm>
          <a:off x="0" y="6296025"/>
          <a:ext cx="0" cy="0"/>
        </a:xfrm>
        <a:prstGeom prst="line">
          <a:avLst/>
        </a:prstGeom>
        <a:noFill/>
        <a:ln w="9525">
          <a:solidFill>
            <a:srgbClr val="000000"/>
          </a:solidFill>
          <a:round/>
          <a:headEnd/>
          <a:tailEnd/>
        </a:ln>
      </xdr:spPr>
    </xdr:sp>
    <xdr:clientData/>
  </xdr:twoCellAnchor>
  <xdr:twoCellAnchor>
    <xdr:from>
      <xdr:col>23</xdr:col>
      <xdr:colOff>361950</xdr:colOff>
      <xdr:row>34</xdr:row>
      <xdr:rowOff>133350</xdr:rowOff>
    </xdr:from>
    <xdr:to>
      <xdr:col>24</xdr:col>
      <xdr:colOff>9525</xdr:colOff>
      <xdr:row>35</xdr:row>
      <xdr:rowOff>9525</xdr:rowOff>
    </xdr:to>
    <xdr:sp macro="" textlink="">
      <xdr:nvSpPr>
        <xdr:cNvPr id="88" name="Oval 664">
          <a:extLst>
            <a:ext uri="{FF2B5EF4-FFF2-40B4-BE49-F238E27FC236}">
              <a16:creationId xmlns:a16="http://schemas.microsoft.com/office/drawing/2014/main" id="{00000000-0008-0000-1800-000058000000}"/>
            </a:ext>
          </a:extLst>
        </xdr:cNvPr>
        <xdr:cNvSpPr>
          <a:spLocks noChangeArrowheads="1"/>
        </xdr:cNvSpPr>
      </xdr:nvSpPr>
      <xdr:spPr bwMode="auto">
        <a:xfrm>
          <a:off x="0" y="6286500"/>
          <a:ext cx="0" cy="19050"/>
        </a:xfrm>
        <a:prstGeom prst="ellipse">
          <a:avLst/>
        </a:prstGeom>
        <a:solidFill>
          <a:srgbClr val="000000"/>
        </a:solidFill>
        <a:ln w="9525">
          <a:solidFill>
            <a:srgbClr val="000000"/>
          </a:solidFill>
          <a:round/>
          <a:headEnd/>
          <a:tailEnd/>
        </a:ln>
      </xdr:spPr>
    </xdr:sp>
    <xdr:clientData/>
  </xdr:twoCellAnchor>
  <xdr:twoCellAnchor>
    <xdr:from>
      <xdr:col>24</xdr:col>
      <xdr:colOff>323850</xdr:colOff>
      <xdr:row>34</xdr:row>
      <xdr:rowOff>133350</xdr:rowOff>
    </xdr:from>
    <xdr:to>
      <xdr:col>24</xdr:col>
      <xdr:colOff>352425</xdr:colOff>
      <xdr:row>35</xdr:row>
      <xdr:rowOff>9525</xdr:rowOff>
    </xdr:to>
    <xdr:sp macro="" textlink="">
      <xdr:nvSpPr>
        <xdr:cNvPr id="89" name="Oval 665">
          <a:extLst>
            <a:ext uri="{FF2B5EF4-FFF2-40B4-BE49-F238E27FC236}">
              <a16:creationId xmlns:a16="http://schemas.microsoft.com/office/drawing/2014/main" id="{00000000-0008-0000-1800-000059000000}"/>
            </a:ext>
          </a:extLst>
        </xdr:cNvPr>
        <xdr:cNvSpPr>
          <a:spLocks noChangeArrowheads="1"/>
        </xdr:cNvSpPr>
      </xdr:nvSpPr>
      <xdr:spPr bwMode="auto">
        <a:xfrm>
          <a:off x="0" y="6286500"/>
          <a:ext cx="0" cy="19050"/>
        </a:xfrm>
        <a:prstGeom prst="ellipse">
          <a:avLst/>
        </a:prstGeom>
        <a:solidFill>
          <a:srgbClr val="000000"/>
        </a:solidFill>
        <a:ln w="9525">
          <a:solidFill>
            <a:srgbClr val="000000"/>
          </a:solidFill>
          <a:round/>
          <a:headEnd/>
          <a:tailEnd/>
        </a:ln>
      </xdr:spPr>
    </xdr:sp>
    <xdr:clientData/>
  </xdr:twoCellAnchor>
  <xdr:twoCellAnchor>
    <xdr:from>
      <xdr:col>26</xdr:col>
      <xdr:colOff>38100</xdr:colOff>
      <xdr:row>34</xdr:row>
      <xdr:rowOff>133350</xdr:rowOff>
    </xdr:from>
    <xdr:to>
      <xdr:col>26</xdr:col>
      <xdr:colOff>66675</xdr:colOff>
      <xdr:row>35</xdr:row>
      <xdr:rowOff>9525</xdr:rowOff>
    </xdr:to>
    <xdr:sp macro="" textlink="">
      <xdr:nvSpPr>
        <xdr:cNvPr id="90" name="Oval 666">
          <a:extLst>
            <a:ext uri="{FF2B5EF4-FFF2-40B4-BE49-F238E27FC236}">
              <a16:creationId xmlns:a16="http://schemas.microsoft.com/office/drawing/2014/main" id="{00000000-0008-0000-1800-00005A000000}"/>
            </a:ext>
          </a:extLst>
        </xdr:cNvPr>
        <xdr:cNvSpPr>
          <a:spLocks noChangeArrowheads="1"/>
        </xdr:cNvSpPr>
      </xdr:nvSpPr>
      <xdr:spPr bwMode="auto">
        <a:xfrm>
          <a:off x="0" y="6286500"/>
          <a:ext cx="0" cy="19050"/>
        </a:xfrm>
        <a:prstGeom prst="ellipse">
          <a:avLst/>
        </a:prstGeom>
        <a:solidFill>
          <a:srgbClr val="000000"/>
        </a:solidFill>
        <a:ln w="9525">
          <a:solidFill>
            <a:srgbClr val="000000"/>
          </a:solidFill>
          <a:round/>
          <a:headEnd/>
          <a:tailEnd/>
        </a:ln>
      </xdr:spPr>
    </xdr:sp>
    <xdr:clientData/>
  </xdr:twoCellAnchor>
  <xdr:twoCellAnchor>
    <xdr:from>
      <xdr:col>26</xdr:col>
      <xdr:colOff>361950</xdr:colOff>
      <xdr:row>34</xdr:row>
      <xdr:rowOff>133350</xdr:rowOff>
    </xdr:from>
    <xdr:to>
      <xdr:col>27</xdr:col>
      <xdr:colOff>9525</xdr:colOff>
      <xdr:row>35</xdr:row>
      <xdr:rowOff>9525</xdr:rowOff>
    </xdr:to>
    <xdr:sp macro="" textlink="">
      <xdr:nvSpPr>
        <xdr:cNvPr id="91" name="Oval 667">
          <a:extLst>
            <a:ext uri="{FF2B5EF4-FFF2-40B4-BE49-F238E27FC236}">
              <a16:creationId xmlns:a16="http://schemas.microsoft.com/office/drawing/2014/main" id="{00000000-0008-0000-1800-00005B000000}"/>
            </a:ext>
          </a:extLst>
        </xdr:cNvPr>
        <xdr:cNvSpPr>
          <a:spLocks noChangeArrowheads="1"/>
        </xdr:cNvSpPr>
      </xdr:nvSpPr>
      <xdr:spPr bwMode="auto">
        <a:xfrm>
          <a:off x="0" y="6286500"/>
          <a:ext cx="0" cy="19050"/>
        </a:xfrm>
        <a:prstGeom prst="ellipse">
          <a:avLst/>
        </a:prstGeom>
        <a:solidFill>
          <a:srgbClr val="000000"/>
        </a:solidFill>
        <a:ln w="9525">
          <a:solidFill>
            <a:srgbClr val="000000"/>
          </a:solidFill>
          <a:round/>
          <a:headEnd/>
          <a:tailEnd/>
        </a:ln>
      </xdr:spPr>
    </xdr:sp>
    <xdr:clientData/>
  </xdr:twoCellAnchor>
  <xdr:twoCellAnchor>
    <xdr:from>
      <xdr:col>22</xdr:col>
      <xdr:colOff>0</xdr:colOff>
      <xdr:row>17</xdr:row>
      <xdr:rowOff>85725</xdr:rowOff>
    </xdr:from>
    <xdr:to>
      <xdr:col>22</xdr:col>
      <xdr:colOff>0</xdr:colOff>
      <xdr:row>19</xdr:row>
      <xdr:rowOff>47625</xdr:rowOff>
    </xdr:to>
    <xdr:sp macro="" textlink="">
      <xdr:nvSpPr>
        <xdr:cNvPr id="92" name="Line 668">
          <a:extLst>
            <a:ext uri="{FF2B5EF4-FFF2-40B4-BE49-F238E27FC236}">
              <a16:creationId xmlns:a16="http://schemas.microsoft.com/office/drawing/2014/main" id="{00000000-0008-0000-1800-00005C000000}"/>
            </a:ext>
          </a:extLst>
        </xdr:cNvPr>
        <xdr:cNvSpPr>
          <a:spLocks noChangeShapeType="1"/>
        </xdr:cNvSpPr>
      </xdr:nvSpPr>
      <xdr:spPr bwMode="auto">
        <a:xfrm flipV="1">
          <a:off x="0" y="3619500"/>
          <a:ext cx="0" cy="247650"/>
        </a:xfrm>
        <a:prstGeom prst="line">
          <a:avLst/>
        </a:prstGeom>
        <a:noFill/>
        <a:ln w="9525">
          <a:solidFill>
            <a:srgbClr val="000000"/>
          </a:solidFill>
          <a:round/>
          <a:headEnd/>
          <a:tailEnd/>
        </a:ln>
      </xdr:spPr>
    </xdr:sp>
    <xdr:clientData/>
  </xdr:twoCellAnchor>
  <xdr:twoCellAnchor>
    <xdr:from>
      <xdr:col>29</xdr:col>
      <xdr:colOff>0</xdr:colOff>
      <xdr:row>17</xdr:row>
      <xdr:rowOff>85725</xdr:rowOff>
    </xdr:from>
    <xdr:to>
      <xdr:col>29</xdr:col>
      <xdr:colOff>0</xdr:colOff>
      <xdr:row>19</xdr:row>
      <xdr:rowOff>47625</xdr:rowOff>
    </xdr:to>
    <xdr:sp macro="" textlink="">
      <xdr:nvSpPr>
        <xdr:cNvPr id="93" name="Line 669">
          <a:extLst>
            <a:ext uri="{FF2B5EF4-FFF2-40B4-BE49-F238E27FC236}">
              <a16:creationId xmlns:a16="http://schemas.microsoft.com/office/drawing/2014/main" id="{00000000-0008-0000-1800-00005D000000}"/>
            </a:ext>
          </a:extLst>
        </xdr:cNvPr>
        <xdr:cNvSpPr>
          <a:spLocks noChangeShapeType="1"/>
        </xdr:cNvSpPr>
      </xdr:nvSpPr>
      <xdr:spPr bwMode="auto">
        <a:xfrm flipV="1">
          <a:off x="0" y="3619500"/>
          <a:ext cx="0" cy="247650"/>
        </a:xfrm>
        <a:prstGeom prst="line">
          <a:avLst/>
        </a:prstGeom>
        <a:noFill/>
        <a:ln w="9525">
          <a:solidFill>
            <a:srgbClr val="000000"/>
          </a:solidFill>
          <a:round/>
          <a:headEnd/>
          <a:tailEnd/>
        </a:ln>
      </xdr:spPr>
    </xdr:sp>
    <xdr:clientData/>
  </xdr:twoCellAnchor>
  <xdr:twoCellAnchor>
    <xdr:from>
      <xdr:col>21</xdr:col>
      <xdr:colOff>323850</xdr:colOff>
      <xdr:row>18</xdr:row>
      <xdr:rowOff>0</xdr:rowOff>
    </xdr:from>
    <xdr:to>
      <xdr:col>29</xdr:col>
      <xdr:colOff>57150</xdr:colOff>
      <xdr:row>18</xdr:row>
      <xdr:rowOff>0</xdr:rowOff>
    </xdr:to>
    <xdr:sp macro="" textlink="">
      <xdr:nvSpPr>
        <xdr:cNvPr id="94" name="Line 670">
          <a:extLst>
            <a:ext uri="{FF2B5EF4-FFF2-40B4-BE49-F238E27FC236}">
              <a16:creationId xmlns:a16="http://schemas.microsoft.com/office/drawing/2014/main" id="{00000000-0008-0000-1800-00005E000000}"/>
            </a:ext>
          </a:extLst>
        </xdr:cNvPr>
        <xdr:cNvSpPr>
          <a:spLocks noChangeShapeType="1"/>
        </xdr:cNvSpPr>
      </xdr:nvSpPr>
      <xdr:spPr bwMode="auto">
        <a:xfrm>
          <a:off x="0" y="3676650"/>
          <a:ext cx="0" cy="0"/>
        </a:xfrm>
        <a:prstGeom prst="line">
          <a:avLst/>
        </a:prstGeom>
        <a:noFill/>
        <a:ln w="9525">
          <a:solidFill>
            <a:srgbClr val="000000"/>
          </a:solidFill>
          <a:round/>
          <a:headEnd/>
          <a:tailEnd/>
        </a:ln>
      </xdr:spPr>
    </xdr:sp>
    <xdr:clientData/>
  </xdr:twoCellAnchor>
  <xdr:twoCellAnchor>
    <xdr:from>
      <xdr:col>23</xdr:col>
      <xdr:colOff>38100</xdr:colOff>
      <xdr:row>24</xdr:row>
      <xdr:rowOff>123825</xdr:rowOff>
    </xdr:from>
    <xdr:to>
      <xdr:col>23</xdr:col>
      <xdr:colOff>38100</xdr:colOff>
      <xdr:row>25</xdr:row>
      <xdr:rowOff>161925</xdr:rowOff>
    </xdr:to>
    <xdr:sp macro="" textlink="">
      <xdr:nvSpPr>
        <xdr:cNvPr id="95" name="Line 671">
          <a:extLst>
            <a:ext uri="{FF2B5EF4-FFF2-40B4-BE49-F238E27FC236}">
              <a16:creationId xmlns:a16="http://schemas.microsoft.com/office/drawing/2014/main" id="{00000000-0008-0000-1800-00005F000000}"/>
            </a:ext>
          </a:extLst>
        </xdr:cNvPr>
        <xdr:cNvSpPr>
          <a:spLocks noChangeShapeType="1"/>
        </xdr:cNvSpPr>
      </xdr:nvSpPr>
      <xdr:spPr bwMode="auto">
        <a:xfrm flipV="1">
          <a:off x="0" y="4686300"/>
          <a:ext cx="0" cy="209550"/>
        </a:xfrm>
        <a:prstGeom prst="line">
          <a:avLst/>
        </a:prstGeom>
        <a:noFill/>
        <a:ln w="9525">
          <a:solidFill>
            <a:srgbClr val="000000"/>
          </a:solidFill>
          <a:round/>
          <a:headEnd/>
          <a:tailEnd/>
        </a:ln>
      </xdr:spPr>
    </xdr:sp>
    <xdr:clientData/>
  </xdr:twoCellAnchor>
  <xdr:twoCellAnchor>
    <xdr:from>
      <xdr:col>27</xdr:col>
      <xdr:colOff>333375</xdr:colOff>
      <xdr:row>24</xdr:row>
      <xdr:rowOff>123825</xdr:rowOff>
    </xdr:from>
    <xdr:to>
      <xdr:col>27</xdr:col>
      <xdr:colOff>333375</xdr:colOff>
      <xdr:row>25</xdr:row>
      <xdr:rowOff>161925</xdr:rowOff>
    </xdr:to>
    <xdr:sp macro="" textlink="">
      <xdr:nvSpPr>
        <xdr:cNvPr id="96" name="Line 672">
          <a:extLst>
            <a:ext uri="{FF2B5EF4-FFF2-40B4-BE49-F238E27FC236}">
              <a16:creationId xmlns:a16="http://schemas.microsoft.com/office/drawing/2014/main" id="{00000000-0008-0000-1800-000060000000}"/>
            </a:ext>
          </a:extLst>
        </xdr:cNvPr>
        <xdr:cNvSpPr>
          <a:spLocks noChangeShapeType="1"/>
        </xdr:cNvSpPr>
      </xdr:nvSpPr>
      <xdr:spPr bwMode="auto">
        <a:xfrm flipV="1">
          <a:off x="0" y="4686300"/>
          <a:ext cx="0" cy="209550"/>
        </a:xfrm>
        <a:prstGeom prst="line">
          <a:avLst/>
        </a:prstGeom>
        <a:noFill/>
        <a:ln w="9525">
          <a:solidFill>
            <a:srgbClr val="000000"/>
          </a:solidFill>
          <a:round/>
          <a:headEnd/>
          <a:tailEnd/>
        </a:ln>
      </xdr:spPr>
    </xdr:sp>
    <xdr:clientData/>
  </xdr:twoCellAnchor>
  <xdr:twoCellAnchor>
    <xdr:from>
      <xdr:col>22</xdr:col>
      <xdr:colOff>361950</xdr:colOff>
      <xdr:row>25</xdr:row>
      <xdr:rowOff>9525</xdr:rowOff>
    </xdr:from>
    <xdr:to>
      <xdr:col>28</xdr:col>
      <xdr:colOff>9525</xdr:colOff>
      <xdr:row>25</xdr:row>
      <xdr:rowOff>9525</xdr:rowOff>
    </xdr:to>
    <xdr:sp macro="" textlink="">
      <xdr:nvSpPr>
        <xdr:cNvPr id="97" name="Line 673">
          <a:extLst>
            <a:ext uri="{FF2B5EF4-FFF2-40B4-BE49-F238E27FC236}">
              <a16:creationId xmlns:a16="http://schemas.microsoft.com/office/drawing/2014/main" id="{00000000-0008-0000-1800-000061000000}"/>
            </a:ext>
          </a:extLst>
        </xdr:cNvPr>
        <xdr:cNvSpPr>
          <a:spLocks noChangeShapeType="1"/>
        </xdr:cNvSpPr>
      </xdr:nvSpPr>
      <xdr:spPr bwMode="auto">
        <a:xfrm>
          <a:off x="0" y="4743450"/>
          <a:ext cx="0" cy="0"/>
        </a:xfrm>
        <a:prstGeom prst="line">
          <a:avLst/>
        </a:prstGeom>
        <a:noFill/>
        <a:ln w="9525">
          <a:solidFill>
            <a:srgbClr val="000000"/>
          </a:solidFill>
          <a:round/>
          <a:headEnd/>
          <a:tailEnd/>
        </a:ln>
      </xdr:spPr>
    </xdr:sp>
    <xdr:clientData/>
  </xdr:twoCellAnchor>
  <xdr:twoCellAnchor>
    <xdr:from>
      <xdr:col>23</xdr:col>
      <xdr:colOff>28575</xdr:colOff>
      <xdr:row>24</xdr:row>
      <xdr:rowOff>161925</xdr:rowOff>
    </xdr:from>
    <xdr:to>
      <xdr:col>23</xdr:col>
      <xdr:colOff>57150</xdr:colOff>
      <xdr:row>25</xdr:row>
      <xdr:rowOff>19050</xdr:rowOff>
    </xdr:to>
    <xdr:sp macro="" textlink="">
      <xdr:nvSpPr>
        <xdr:cNvPr id="98" name="Oval 674">
          <a:extLst>
            <a:ext uri="{FF2B5EF4-FFF2-40B4-BE49-F238E27FC236}">
              <a16:creationId xmlns:a16="http://schemas.microsoft.com/office/drawing/2014/main" id="{00000000-0008-0000-1800-000062000000}"/>
            </a:ext>
          </a:extLst>
        </xdr:cNvPr>
        <xdr:cNvSpPr>
          <a:spLocks noChangeArrowheads="1"/>
        </xdr:cNvSpPr>
      </xdr:nvSpPr>
      <xdr:spPr bwMode="auto">
        <a:xfrm>
          <a:off x="0" y="4724400"/>
          <a:ext cx="0" cy="28575"/>
        </a:xfrm>
        <a:prstGeom prst="ellipse">
          <a:avLst/>
        </a:prstGeom>
        <a:solidFill>
          <a:srgbClr val="000000"/>
        </a:solidFill>
        <a:ln w="9525">
          <a:solidFill>
            <a:srgbClr val="000000"/>
          </a:solidFill>
          <a:round/>
          <a:headEnd/>
          <a:tailEnd/>
        </a:ln>
      </xdr:spPr>
    </xdr:sp>
    <xdr:clientData/>
  </xdr:twoCellAnchor>
  <xdr:twoCellAnchor>
    <xdr:from>
      <xdr:col>27</xdr:col>
      <xdr:colOff>314325</xdr:colOff>
      <xdr:row>24</xdr:row>
      <xdr:rowOff>161925</xdr:rowOff>
    </xdr:from>
    <xdr:to>
      <xdr:col>27</xdr:col>
      <xdr:colOff>342900</xdr:colOff>
      <xdr:row>25</xdr:row>
      <xdr:rowOff>19050</xdr:rowOff>
    </xdr:to>
    <xdr:sp macro="" textlink="">
      <xdr:nvSpPr>
        <xdr:cNvPr id="99" name="Oval 675">
          <a:extLst>
            <a:ext uri="{FF2B5EF4-FFF2-40B4-BE49-F238E27FC236}">
              <a16:creationId xmlns:a16="http://schemas.microsoft.com/office/drawing/2014/main" id="{00000000-0008-0000-1800-000063000000}"/>
            </a:ext>
          </a:extLst>
        </xdr:cNvPr>
        <xdr:cNvSpPr>
          <a:spLocks noChangeArrowheads="1"/>
        </xdr:cNvSpPr>
      </xdr:nvSpPr>
      <xdr:spPr bwMode="auto">
        <a:xfrm>
          <a:off x="0" y="4724400"/>
          <a:ext cx="0" cy="28575"/>
        </a:xfrm>
        <a:prstGeom prst="ellipse">
          <a:avLst/>
        </a:prstGeom>
        <a:solidFill>
          <a:srgbClr val="000000"/>
        </a:solidFill>
        <a:ln w="9525">
          <a:solidFill>
            <a:srgbClr val="000000"/>
          </a:solidFill>
          <a:round/>
          <a:headEnd/>
          <a:tailEnd/>
        </a:ln>
      </xdr:spPr>
    </xdr:sp>
    <xdr:clientData/>
  </xdr:twoCellAnchor>
  <xdr:twoCellAnchor>
    <xdr:from>
      <xdr:col>21</xdr:col>
      <xdr:colOff>361950</xdr:colOff>
      <xdr:row>17</xdr:row>
      <xdr:rowOff>133350</xdr:rowOff>
    </xdr:from>
    <xdr:to>
      <xdr:col>22</xdr:col>
      <xdr:colOff>9525</xdr:colOff>
      <xdr:row>18</xdr:row>
      <xdr:rowOff>9525</xdr:rowOff>
    </xdr:to>
    <xdr:sp macro="" textlink="">
      <xdr:nvSpPr>
        <xdr:cNvPr id="100" name="Oval 676">
          <a:extLst>
            <a:ext uri="{FF2B5EF4-FFF2-40B4-BE49-F238E27FC236}">
              <a16:creationId xmlns:a16="http://schemas.microsoft.com/office/drawing/2014/main" id="{00000000-0008-0000-1800-000064000000}"/>
            </a:ext>
          </a:extLst>
        </xdr:cNvPr>
        <xdr:cNvSpPr>
          <a:spLocks noChangeArrowheads="1"/>
        </xdr:cNvSpPr>
      </xdr:nvSpPr>
      <xdr:spPr bwMode="auto">
        <a:xfrm>
          <a:off x="0" y="3667125"/>
          <a:ext cx="0" cy="19050"/>
        </a:xfrm>
        <a:prstGeom prst="ellipse">
          <a:avLst/>
        </a:prstGeom>
        <a:solidFill>
          <a:srgbClr val="000000"/>
        </a:solidFill>
        <a:ln w="9525">
          <a:solidFill>
            <a:srgbClr val="000000"/>
          </a:solidFill>
          <a:round/>
          <a:headEnd/>
          <a:tailEnd/>
        </a:ln>
      </xdr:spPr>
    </xdr:sp>
    <xdr:clientData/>
  </xdr:twoCellAnchor>
  <xdr:twoCellAnchor>
    <xdr:from>
      <xdr:col>28</xdr:col>
      <xdr:colOff>371475</xdr:colOff>
      <xdr:row>17</xdr:row>
      <xdr:rowOff>133350</xdr:rowOff>
    </xdr:from>
    <xdr:to>
      <xdr:col>29</xdr:col>
      <xdr:colOff>19050</xdr:colOff>
      <xdr:row>18</xdr:row>
      <xdr:rowOff>9525</xdr:rowOff>
    </xdr:to>
    <xdr:sp macro="" textlink="">
      <xdr:nvSpPr>
        <xdr:cNvPr id="101" name="Oval 677">
          <a:extLst>
            <a:ext uri="{FF2B5EF4-FFF2-40B4-BE49-F238E27FC236}">
              <a16:creationId xmlns:a16="http://schemas.microsoft.com/office/drawing/2014/main" id="{00000000-0008-0000-1800-000065000000}"/>
            </a:ext>
          </a:extLst>
        </xdr:cNvPr>
        <xdr:cNvSpPr>
          <a:spLocks noChangeArrowheads="1"/>
        </xdr:cNvSpPr>
      </xdr:nvSpPr>
      <xdr:spPr bwMode="auto">
        <a:xfrm>
          <a:off x="0" y="3667125"/>
          <a:ext cx="0" cy="19050"/>
        </a:xfrm>
        <a:prstGeom prst="ellipse">
          <a:avLst/>
        </a:prstGeom>
        <a:solidFill>
          <a:srgbClr val="000000"/>
        </a:solidFill>
        <a:ln w="9525">
          <a:solidFill>
            <a:srgbClr val="000000"/>
          </a:solidFill>
          <a:round/>
          <a:headEnd/>
          <a:tailEnd/>
        </a:ln>
      </xdr:spPr>
    </xdr:sp>
    <xdr:clientData/>
  </xdr:twoCellAnchor>
  <xdr:twoCellAnchor>
    <xdr:from>
      <xdr:col>29</xdr:col>
      <xdr:colOff>304800</xdr:colOff>
      <xdr:row>27</xdr:row>
      <xdr:rowOff>19050</xdr:rowOff>
    </xdr:from>
    <xdr:to>
      <xdr:col>29</xdr:col>
      <xdr:colOff>333375</xdr:colOff>
      <xdr:row>27</xdr:row>
      <xdr:rowOff>47625</xdr:rowOff>
    </xdr:to>
    <xdr:sp macro="" textlink="">
      <xdr:nvSpPr>
        <xdr:cNvPr id="102" name="Oval 678">
          <a:extLst>
            <a:ext uri="{FF2B5EF4-FFF2-40B4-BE49-F238E27FC236}">
              <a16:creationId xmlns:a16="http://schemas.microsoft.com/office/drawing/2014/main" id="{00000000-0008-0000-1800-000066000000}"/>
            </a:ext>
          </a:extLst>
        </xdr:cNvPr>
        <xdr:cNvSpPr>
          <a:spLocks noChangeArrowheads="1"/>
        </xdr:cNvSpPr>
      </xdr:nvSpPr>
      <xdr:spPr bwMode="auto">
        <a:xfrm>
          <a:off x="0" y="5095875"/>
          <a:ext cx="0" cy="28575"/>
        </a:xfrm>
        <a:prstGeom prst="ellipse">
          <a:avLst/>
        </a:prstGeom>
        <a:solidFill>
          <a:srgbClr val="000000"/>
        </a:solidFill>
        <a:ln w="9525">
          <a:solidFill>
            <a:srgbClr val="000000"/>
          </a:solidFill>
          <a:round/>
          <a:headEnd/>
          <a:tailEnd/>
        </a:ln>
      </xdr:spPr>
    </xdr:sp>
    <xdr:clientData/>
  </xdr:twoCellAnchor>
  <xdr:twoCellAnchor>
    <xdr:from>
      <xdr:col>24</xdr:col>
      <xdr:colOff>0</xdr:colOff>
      <xdr:row>33</xdr:row>
      <xdr:rowOff>0</xdr:rowOff>
    </xdr:from>
    <xdr:to>
      <xdr:col>27</xdr:col>
      <xdr:colOff>0</xdr:colOff>
      <xdr:row>33</xdr:row>
      <xdr:rowOff>0</xdr:rowOff>
    </xdr:to>
    <xdr:sp macro="" textlink="">
      <xdr:nvSpPr>
        <xdr:cNvPr id="103" name="Line 679">
          <a:extLst>
            <a:ext uri="{FF2B5EF4-FFF2-40B4-BE49-F238E27FC236}">
              <a16:creationId xmlns:a16="http://schemas.microsoft.com/office/drawing/2014/main" id="{00000000-0008-0000-1800-000067000000}"/>
            </a:ext>
          </a:extLst>
        </xdr:cNvPr>
        <xdr:cNvSpPr>
          <a:spLocks noChangeShapeType="1"/>
        </xdr:cNvSpPr>
      </xdr:nvSpPr>
      <xdr:spPr bwMode="auto">
        <a:xfrm>
          <a:off x="0" y="6010275"/>
          <a:ext cx="0" cy="0"/>
        </a:xfrm>
        <a:prstGeom prst="line">
          <a:avLst/>
        </a:prstGeom>
        <a:noFill/>
        <a:ln w="9525">
          <a:solidFill>
            <a:srgbClr val="000000"/>
          </a:solidFill>
          <a:round/>
          <a:headEnd/>
          <a:tailEnd/>
        </a:ln>
      </xdr:spPr>
    </xdr:sp>
    <xdr:clientData/>
  </xdr:twoCellAnchor>
  <xdr:twoCellAnchor>
    <xdr:from>
      <xdr:col>29</xdr:col>
      <xdr:colOff>47625</xdr:colOff>
      <xdr:row>31</xdr:row>
      <xdr:rowOff>133350</xdr:rowOff>
    </xdr:from>
    <xdr:to>
      <xdr:col>30</xdr:col>
      <xdr:colOff>9525</xdr:colOff>
      <xdr:row>31</xdr:row>
      <xdr:rowOff>133350</xdr:rowOff>
    </xdr:to>
    <xdr:sp macro="" textlink="">
      <xdr:nvSpPr>
        <xdr:cNvPr id="104" name="Line 684">
          <a:extLst>
            <a:ext uri="{FF2B5EF4-FFF2-40B4-BE49-F238E27FC236}">
              <a16:creationId xmlns:a16="http://schemas.microsoft.com/office/drawing/2014/main" id="{00000000-0008-0000-1800-000068000000}"/>
            </a:ext>
          </a:extLst>
        </xdr:cNvPr>
        <xdr:cNvSpPr>
          <a:spLocks noChangeShapeType="1"/>
        </xdr:cNvSpPr>
      </xdr:nvSpPr>
      <xdr:spPr bwMode="auto">
        <a:xfrm>
          <a:off x="0" y="5857875"/>
          <a:ext cx="0" cy="0"/>
        </a:xfrm>
        <a:prstGeom prst="line">
          <a:avLst/>
        </a:prstGeom>
        <a:noFill/>
        <a:ln w="9525">
          <a:solidFill>
            <a:srgbClr val="000000"/>
          </a:solidFill>
          <a:round/>
          <a:headEnd/>
          <a:tailEnd/>
        </a:ln>
      </xdr:spPr>
    </xdr:sp>
    <xdr:clientData/>
  </xdr:twoCellAnchor>
  <xdr:twoCellAnchor>
    <xdr:from>
      <xdr:col>29</xdr:col>
      <xdr:colOff>304800</xdr:colOff>
      <xdr:row>32</xdr:row>
      <xdr:rowOff>133350</xdr:rowOff>
    </xdr:from>
    <xdr:to>
      <xdr:col>29</xdr:col>
      <xdr:colOff>333375</xdr:colOff>
      <xdr:row>33</xdr:row>
      <xdr:rowOff>9525</xdr:rowOff>
    </xdr:to>
    <xdr:sp macro="" textlink="">
      <xdr:nvSpPr>
        <xdr:cNvPr id="105" name="Oval 685">
          <a:extLst>
            <a:ext uri="{FF2B5EF4-FFF2-40B4-BE49-F238E27FC236}">
              <a16:creationId xmlns:a16="http://schemas.microsoft.com/office/drawing/2014/main" id="{00000000-0008-0000-1800-000069000000}"/>
            </a:ext>
          </a:extLst>
        </xdr:cNvPr>
        <xdr:cNvSpPr>
          <a:spLocks noChangeArrowheads="1"/>
        </xdr:cNvSpPr>
      </xdr:nvSpPr>
      <xdr:spPr bwMode="auto">
        <a:xfrm>
          <a:off x="0" y="6000750"/>
          <a:ext cx="0" cy="19050"/>
        </a:xfrm>
        <a:prstGeom prst="ellipse">
          <a:avLst/>
        </a:prstGeom>
        <a:solidFill>
          <a:srgbClr val="000000"/>
        </a:solidFill>
        <a:ln w="9525">
          <a:solidFill>
            <a:srgbClr val="000000"/>
          </a:solidFill>
          <a:round/>
          <a:headEnd/>
          <a:tailEnd/>
        </a:ln>
      </xdr:spPr>
    </xdr:sp>
    <xdr:clientData/>
  </xdr:twoCellAnchor>
  <xdr:twoCellAnchor>
    <xdr:from>
      <xdr:col>29</xdr:col>
      <xdr:colOff>304800</xdr:colOff>
      <xdr:row>31</xdr:row>
      <xdr:rowOff>104775</xdr:rowOff>
    </xdr:from>
    <xdr:to>
      <xdr:col>29</xdr:col>
      <xdr:colOff>333375</xdr:colOff>
      <xdr:row>31</xdr:row>
      <xdr:rowOff>142875</xdr:rowOff>
    </xdr:to>
    <xdr:sp macro="" textlink="">
      <xdr:nvSpPr>
        <xdr:cNvPr id="106" name="Oval 686">
          <a:extLst>
            <a:ext uri="{FF2B5EF4-FFF2-40B4-BE49-F238E27FC236}">
              <a16:creationId xmlns:a16="http://schemas.microsoft.com/office/drawing/2014/main" id="{00000000-0008-0000-1800-00006A000000}"/>
            </a:ext>
          </a:extLst>
        </xdr:cNvPr>
        <xdr:cNvSpPr>
          <a:spLocks noChangeArrowheads="1"/>
        </xdr:cNvSpPr>
      </xdr:nvSpPr>
      <xdr:spPr bwMode="auto">
        <a:xfrm>
          <a:off x="0" y="5829300"/>
          <a:ext cx="0" cy="38100"/>
        </a:xfrm>
        <a:prstGeom prst="ellipse">
          <a:avLst/>
        </a:prstGeom>
        <a:solidFill>
          <a:srgbClr val="000000"/>
        </a:solidFill>
        <a:ln w="9525">
          <a:solidFill>
            <a:srgbClr val="000000"/>
          </a:solidFill>
          <a:round/>
          <a:headEnd/>
          <a:tailEnd/>
        </a:ln>
      </xdr:spPr>
    </xdr:sp>
    <xdr:clientData/>
  </xdr:twoCellAnchor>
  <xdr:twoCellAnchor>
    <xdr:from>
      <xdr:col>29</xdr:col>
      <xdr:colOff>304800</xdr:colOff>
      <xdr:row>20</xdr:row>
      <xdr:rowOff>0</xdr:rowOff>
    </xdr:from>
    <xdr:to>
      <xdr:col>29</xdr:col>
      <xdr:colOff>333375</xdr:colOff>
      <xdr:row>20</xdr:row>
      <xdr:rowOff>28575</xdr:rowOff>
    </xdr:to>
    <xdr:sp macro="" textlink="">
      <xdr:nvSpPr>
        <xdr:cNvPr id="107" name="Oval 688">
          <a:extLst>
            <a:ext uri="{FF2B5EF4-FFF2-40B4-BE49-F238E27FC236}">
              <a16:creationId xmlns:a16="http://schemas.microsoft.com/office/drawing/2014/main" id="{00000000-0008-0000-1800-00006B000000}"/>
            </a:ext>
          </a:extLst>
        </xdr:cNvPr>
        <xdr:cNvSpPr>
          <a:spLocks noChangeArrowheads="1"/>
        </xdr:cNvSpPr>
      </xdr:nvSpPr>
      <xdr:spPr bwMode="auto">
        <a:xfrm>
          <a:off x="0" y="3962400"/>
          <a:ext cx="0" cy="28575"/>
        </a:xfrm>
        <a:prstGeom prst="ellipse">
          <a:avLst/>
        </a:prstGeom>
        <a:solidFill>
          <a:srgbClr val="000000"/>
        </a:solidFill>
        <a:ln w="9525">
          <a:solidFill>
            <a:srgbClr val="000000"/>
          </a:solidFill>
          <a:round/>
          <a:headEnd/>
          <a:tailEnd/>
        </a:ln>
      </xdr:spPr>
    </xdr:sp>
    <xdr:clientData/>
  </xdr:twoCellAnchor>
  <xdr:twoCellAnchor>
    <xdr:from>
      <xdr:col>23</xdr:col>
      <xdr:colOff>361950</xdr:colOff>
      <xdr:row>34</xdr:row>
      <xdr:rowOff>133350</xdr:rowOff>
    </xdr:from>
    <xdr:to>
      <xdr:col>24</xdr:col>
      <xdr:colOff>9525</xdr:colOff>
      <xdr:row>35</xdr:row>
      <xdr:rowOff>9525</xdr:rowOff>
    </xdr:to>
    <xdr:sp macro="" textlink="">
      <xdr:nvSpPr>
        <xdr:cNvPr id="108" name="Oval 664">
          <a:extLst>
            <a:ext uri="{FF2B5EF4-FFF2-40B4-BE49-F238E27FC236}">
              <a16:creationId xmlns:a16="http://schemas.microsoft.com/office/drawing/2014/main" id="{00000000-0008-0000-1800-00006C000000}"/>
            </a:ext>
          </a:extLst>
        </xdr:cNvPr>
        <xdr:cNvSpPr>
          <a:spLocks noChangeArrowheads="1"/>
        </xdr:cNvSpPr>
      </xdr:nvSpPr>
      <xdr:spPr bwMode="auto">
        <a:xfrm>
          <a:off x="0" y="6286500"/>
          <a:ext cx="0" cy="19050"/>
        </a:xfrm>
        <a:prstGeom prst="ellipse">
          <a:avLst/>
        </a:prstGeom>
        <a:solidFill>
          <a:srgbClr val="000000"/>
        </a:solidFill>
        <a:ln w="9525">
          <a:solidFill>
            <a:srgbClr val="000000"/>
          </a:solidFill>
          <a:round/>
          <a:headEnd/>
          <a:tailEnd/>
        </a:ln>
      </xdr:spPr>
    </xdr:sp>
    <xdr:clientData/>
  </xdr:twoCellAnchor>
  <xdr:twoCellAnchor>
    <xdr:from>
      <xdr:col>24</xdr:col>
      <xdr:colOff>323850</xdr:colOff>
      <xdr:row>34</xdr:row>
      <xdr:rowOff>133350</xdr:rowOff>
    </xdr:from>
    <xdr:to>
      <xdr:col>24</xdr:col>
      <xdr:colOff>352425</xdr:colOff>
      <xdr:row>35</xdr:row>
      <xdr:rowOff>9525</xdr:rowOff>
    </xdr:to>
    <xdr:sp macro="" textlink="">
      <xdr:nvSpPr>
        <xdr:cNvPr id="109" name="Oval 665">
          <a:extLst>
            <a:ext uri="{FF2B5EF4-FFF2-40B4-BE49-F238E27FC236}">
              <a16:creationId xmlns:a16="http://schemas.microsoft.com/office/drawing/2014/main" id="{00000000-0008-0000-1800-00006D000000}"/>
            </a:ext>
          </a:extLst>
        </xdr:cNvPr>
        <xdr:cNvSpPr>
          <a:spLocks noChangeArrowheads="1"/>
        </xdr:cNvSpPr>
      </xdr:nvSpPr>
      <xdr:spPr bwMode="auto">
        <a:xfrm>
          <a:off x="0" y="6286500"/>
          <a:ext cx="0" cy="19050"/>
        </a:xfrm>
        <a:prstGeom prst="ellipse">
          <a:avLst/>
        </a:prstGeom>
        <a:solidFill>
          <a:srgbClr val="000000"/>
        </a:solidFill>
        <a:ln w="9525">
          <a:solidFill>
            <a:srgbClr val="000000"/>
          </a:solidFill>
          <a:round/>
          <a:headEnd/>
          <a:tailEnd/>
        </a:ln>
      </xdr:spPr>
    </xdr:sp>
    <xdr:clientData/>
  </xdr:twoCellAnchor>
  <xdr:twoCellAnchor editAs="oneCell">
    <xdr:from>
      <xdr:col>38</xdr:col>
      <xdr:colOff>33131</xdr:colOff>
      <xdr:row>13</xdr:row>
      <xdr:rowOff>55935</xdr:rowOff>
    </xdr:from>
    <xdr:to>
      <xdr:col>47</xdr:col>
      <xdr:colOff>115957</xdr:colOff>
      <xdr:row>36</xdr:row>
      <xdr:rowOff>124237</xdr:rowOff>
    </xdr:to>
    <xdr:pic>
      <xdr:nvPicPr>
        <xdr:cNvPr id="238" name="그림 237">
          <a:extLst>
            <a:ext uri="{FF2B5EF4-FFF2-40B4-BE49-F238E27FC236}">
              <a16:creationId xmlns:a16="http://schemas.microsoft.com/office/drawing/2014/main" id="{00000000-0008-0000-1800-0000EE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3803" t="17401" r="31891" b="8879"/>
        <a:stretch/>
      </xdr:blipFill>
      <xdr:spPr bwMode="auto">
        <a:xfrm>
          <a:off x="1573696" y="2648392"/>
          <a:ext cx="3511826" cy="391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9</xdr:row>
      <xdr:rowOff>0</xdr:rowOff>
    </xdr:from>
    <xdr:to>
      <xdr:col>23</xdr:col>
      <xdr:colOff>0</xdr:colOff>
      <xdr:row>9</xdr:row>
      <xdr:rowOff>0</xdr:rowOff>
    </xdr:to>
    <xdr:sp macro="" textlink="">
      <xdr:nvSpPr>
        <xdr:cNvPr id="2" name="Line 39">
          <a:extLst>
            <a:ext uri="{FF2B5EF4-FFF2-40B4-BE49-F238E27FC236}">
              <a16:creationId xmlns:a16="http://schemas.microsoft.com/office/drawing/2014/main" id="{00000000-0008-0000-1A00-000002000000}"/>
            </a:ext>
          </a:extLst>
        </xdr:cNvPr>
        <xdr:cNvSpPr>
          <a:spLocks noChangeShapeType="1"/>
        </xdr:cNvSpPr>
      </xdr:nvSpPr>
      <xdr:spPr bwMode="auto">
        <a:xfrm>
          <a:off x="1295400" y="1952625"/>
          <a:ext cx="4200525" cy="0"/>
        </a:xfrm>
        <a:prstGeom prst="line">
          <a:avLst/>
        </a:prstGeom>
        <a:noFill/>
        <a:ln w="9525">
          <a:solidFill>
            <a:srgbClr val="000000"/>
          </a:solidFill>
          <a:round/>
          <a:headEnd/>
          <a:tailEnd/>
        </a:ln>
      </xdr:spPr>
    </xdr:sp>
    <xdr:clientData/>
  </xdr:twoCellAnchor>
  <xdr:twoCellAnchor>
    <xdr:from>
      <xdr:col>2</xdr:col>
      <xdr:colOff>0</xdr:colOff>
      <xdr:row>9</xdr:row>
      <xdr:rowOff>0</xdr:rowOff>
    </xdr:from>
    <xdr:to>
      <xdr:col>2</xdr:col>
      <xdr:colOff>0</xdr:colOff>
      <xdr:row>20</xdr:row>
      <xdr:rowOff>0</xdr:rowOff>
    </xdr:to>
    <xdr:sp macro="" textlink="">
      <xdr:nvSpPr>
        <xdr:cNvPr id="3" name="Line 46">
          <a:extLst>
            <a:ext uri="{FF2B5EF4-FFF2-40B4-BE49-F238E27FC236}">
              <a16:creationId xmlns:a16="http://schemas.microsoft.com/office/drawing/2014/main" id="{00000000-0008-0000-1A00-000003000000}"/>
            </a:ext>
          </a:extLst>
        </xdr:cNvPr>
        <xdr:cNvSpPr>
          <a:spLocks noChangeShapeType="1"/>
        </xdr:cNvSpPr>
      </xdr:nvSpPr>
      <xdr:spPr bwMode="auto">
        <a:xfrm>
          <a:off x="1295400" y="1952625"/>
          <a:ext cx="0" cy="2095500"/>
        </a:xfrm>
        <a:prstGeom prst="line">
          <a:avLst/>
        </a:prstGeom>
        <a:noFill/>
        <a:ln w="9525">
          <a:solidFill>
            <a:srgbClr val="000000"/>
          </a:solidFill>
          <a:round/>
          <a:headEnd type="oval" w="sm" len="sm"/>
          <a:tailEnd type="oval" w="sm" len="sm"/>
        </a:ln>
      </xdr:spPr>
    </xdr:sp>
    <xdr:clientData/>
  </xdr:twoCellAnchor>
  <xdr:twoCellAnchor>
    <xdr:from>
      <xdr:col>2</xdr:col>
      <xdr:colOff>0</xdr:colOff>
      <xdr:row>20</xdr:row>
      <xdr:rowOff>0</xdr:rowOff>
    </xdr:from>
    <xdr:to>
      <xdr:col>6</xdr:col>
      <xdr:colOff>0</xdr:colOff>
      <xdr:row>20</xdr:row>
      <xdr:rowOff>0</xdr:rowOff>
    </xdr:to>
    <xdr:sp macro="" textlink="">
      <xdr:nvSpPr>
        <xdr:cNvPr id="4" name="Line 47">
          <a:extLst>
            <a:ext uri="{FF2B5EF4-FFF2-40B4-BE49-F238E27FC236}">
              <a16:creationId xmlns:a16="http://schemas.microsoft.com/office/drawing/2014/main" id="{00000000-0008-0000-1A00-000004000000}"/>
            </a:ext>
          </a:extLst>
        </xdr:cNvPr>
        <xdr:cNvSpPr>
          <a:spLocks noChangeShapeType="1"/>
        </xdr:cNvSpPr>
      </xdr:nvSpPr>
      <xdr:spPr bwMode="auto">
        <a:xfrm>
          <a:off x="1295400" y="4048125"/>
          <a:ext cx="800100" cy="0"/>
        </a:xfrm>
        <a:prstGeom prst="line">
          <a:avLst/>
        </a:prstGeom>
        <a:noFill/>
        <a:ln w="9525">
          <a:solidFill>
            <a:srgbClr val="000000"/>
          </a:solidFill>
          <a:round/>
          <a:headEnd/>
          <a:tailEnd/>
        </a:ln>
      </xdr:spPr>
    </xdr:sp>
    <xdr:clientData/>
  </xdr:twoCellAnchor>
  <xdr:twoCellAnchor>
    <xdr:from>
      <xdr:col>20</xdr:col>
      <xdr:colOff>9525</xdr:colOff>
      <xdr:row>21</xdr:row>
      <xdr:rowOff>0</xdr:rowOff>
    </xdr:from>
    <xdr:to>
      <xdr:col>20</xdr:col>
      <xdr:colOff>9525</xdr:colOff>
      <xdr:row>22</xdr:row>
      <xdr:rowOff>0</xdr:rowOff>
    </xdr:to>
    <xdr:sp macro="" textlink="">
      <xdr:nvSpPr>
        <xdr:cNvPr id="5" name="Line 53">
          <a:extLst>
            <a:ext uri="{FF2B5EF4-FFF2-40B4-BE49-F238E27FC236}">
              <a16:creationId xmlns:a16="http://schemas.microsoft.com/office/drawing/2014/main" id="{00000000-0008-0000-1A00-000005000000}"/>
            </a:ext>
          </a:extLst>
        </xdr:cNvPr>
        <xdr:cNvSpPr>
          <a:spLocks noChangeShapeType="1"/>
        </xdr:cNvSpPr>
      </xdr:nvSpPr>
      <xdr:spPr bwMode="auto">
        <a:xfrm>
          <a:off x="4905375" y="4238625"/>
          <a:ext cx="0" cy="190500"/>
        </a:xfrm>
        <a:prstGeom prst="line">
          <a:avLst/>
        </a:prstGeom>
        <a:noFill/>
        <a:ln w="9525">
          <a:solidFill>
            <a:srgbClr val="000000"/>
          </a:solidFill>
          <a:round/>
          <a:headEnd/>
          <a:tailEnd/>
        </a:ln>
      </xdr:spPr>
    </xdr:sp>
    <xdr:clientData/>
  </xdr:twoCellAnchor>
  <xdr:twoCellAnchor>
    <xdr:from>
      <xdr:col>7</xdr:col>
      <xdr:colOff>0</xdr:colOff>
      <xdr:row>22</xdr:row>
      <xdr:rowOff>0</xdr:rowOff>
    </xdr:from>
    <xdr:to>
      <xdr:col>20</xdr:col>
      <xdr:colOff>233</xdr:colOff>
      <xdr:row>22</xdr:row>
      <xdr:rowOff>0</xdr:rowOff>
    </xdr:to>
    <xdr:sp macro="" textlink="">
      <xdr:nvSpPr>
        <xdr:cNvPr id="6" name="Line 54">
          <a:extLst>
            <a:ext uri="{FF2B5EF4-FFF2-40B4-BE49-F238E27FC236}">
              <a16:creationId xmlns:a16="http://schemas.microsoft.com/office/drawing/2014/main" id="{00000000-0008-0000-1A00-000006000000}"/>
            </a:ext>
          </a:extLst>
        </xdr:cNvPr>
        <xdr:cNvSpPr>
          <a:spLocks noChangeShapeType="1"/>
        </xdr:cNvSpPr>
      </xdr:nvSpPr>
      <xdr:spPr bwMode="auto">
        <a:xfrm>
          <a:off x="2295525" y="4429125"/>
          <a:ext cx="2600558" cy="0"/>
        </a:xfrm>
        <a:prstGeom prst="line">
          <a:avLst/>
        </a:prstGeom>
        <a:noFill/>
        <a:ln w="9525">
          <a:solidFill>
            <a:srgbClr val="000000"/>
          </a:solidFill>
          <a:round/>
          <a:headEnd type="oval" w="sm" len="sm"/>
          <a:tailEnd type="oval" w="sm" len="sm"/>
        </a:ln>
      </xdr:spPr>
    </xdr:sp>
    <xdr:clientData/>
  </xdr:twoCellAnchor>
  <xdr:twoCellAnchor>
    <xdr:from>
      <xdr:col>6</xdr:col>
      <xdr:colOff>190500</xdr:colOff>
      <xdr:row>21</xdr:row>
      <xdr:rowOff>0</xdr:rowOff>
    </xdr:from>
    <xdr:to>
      <xdr:col>6</xdr:col>
      <xdr:colOff>190500</xdr:colOff>
      <xdr:row>22</xdr:row>
      <xdr:rowOff>0</xdr:rowOff>
    </xdr:to>
    <xdr:sp macro="" textlink="">
      <xdr:nvSpPr>
        <xdr:cNvPr id="7" name="Line 53">
          <a:extLst>
            <a:ext uri="{FF2B5EF4-FFF2-40B4-BE49-F238E27FC236}">
              <a16:creationId xmlns:a16="http://schemas.microsoft.com/office/drawing/2014/main" id="{00000000-0008-0000-1A00-000007000000}"/>
            </a:ext>
          </a:extLst>
        </xdr:cNvPr>
        <xdr:cNvSpPr>
          <a:spLocks noChangeShapeType="1"/>
        </xdr:cNvSpPr>
      </xdr:nvSpPr>
      <xdr:spPr bwMode="auto">
        <a:xfrm>
          <a:off x="2286000" y="4238625"/>
          <a:ext cx="0" cy="190500"/>
        </a:xfrm>
        <a:prstGeom prst="line">
          <a:avLst/>
        </a:prstGeom>
        <a:noFill/>
        <a:ln w="9525">
          <a:solidFill>
            <a:srgbClr val="000000"/>
          </a:solidFill>
          <a:round/>
          <a:headEnd/>
          <a:tailEnd/>
        </a:ln>
      </xdr:spPr>
    </xdr:sp>
    <xdr:clientData/>
  </xdr:twoCellAnchor>
  <xdr:twoCellAnchor>
    <xdr:from>
      <xdr:col>7</xdr:col>
      <xdr:colOff>0</xdr:colOff>
      <xdr:row>16</xdr:row>
      <xdr:rowOff>0</xdr:rowOff>
    </xdr:from>
    <xdr:to>
      <xdr:col>20</xdr:col>
      <xdr:colOff>0</xdr:colOff>
      <xdr:row>16</xdr:row>
      <xdr:rowOff>0</xdr:rowOff>
    </xdr:to>
    <xdr:cxnSp macro="">
      <xdr:nvCxnSpPr>
        <xdr:cNvPr id="8" name="직선 연결선 7">
          <a:extLst>
            <a:ext uri="{FF2B5EF4-FFF2-40B4-BE49-F238E27FC236}">
              <a16:creationId xmlns:a16="http://schemas.microsoft.com/office/drawing/2014/main" id="{00000000-0008-0000-1A00-000008000000}"/>
            </a:ext>
          </a:extLst>
        </xdr:cNvPr>
        <xdr:cNvCxnSpPr/>
      </xdr:nvCxnSpPr>
      <xdr:spPr>
        <a:xfrm>
          <a:off x="2295525" y="3286125"/>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9</xdr:row>
      <xdr:rowOff>0</xdr:rowOff>
    </xdr:from>
    <xdr:to>
      <xdr:col>4</xdr:col>
      <xdr:colOff>0</xdr:colOff>
      <xdr:row>20</xdr:row>
      <xdr:rowOff>0</xdr:rowOff>
    </xdr:to>
    <xdr:sp macro="" textlink="">
      <xdr:nvSpPr>
        <xdr:cNvPr id="9" name="Line 46">
          <a:extLst>
            <a:ext uri="{FF2B5EF4-FFF2-40B4-BE49-F238E27FC236}">
              <a16:creationId xmlns:a16="http://schemas.microsoft.com/office/drawing/2014/main" id="{00000000-0008-0000-1A00-000009000000}"/>
            </a:ext>
          </a:extLst>
        </xdr:cNvPr>
        <xdr:cNvSpPr>
          <a:spLocks noChangeShapeType="1"/>
        </xdr:cNvSpPr>
      </xdr:nvSpPr>
      <xdr:spPr bwMode="auto">
        <a:xfrm>
          <a:off x="1695450" y="1952625"/>
          <a:ext cx="0" cy="2095500"/>
        </a:xfrm>
        <a:prstGeom prst="line">
          <a:avLst/>
        </a:prstGeom>
        <a:noFill/>
        <a:ln w="9525">
          <a:solidFill>
            <a:srgbClr val="000000"/>
          </a:solidFill>
          <a:round/>
          <a:headEnd type="oval" w="sm" len="sm"/>
          <a:tailEnd type="oval" w="sm" len="sm"/>
        </a:ln>
      </xdr:spPr>
    </xdr:sp>
    <xdr:clientData/>
  </xdr:twoCellAnchor>
  <xdr:twoCellAnchor>
    <xdr:from>
      <xdr:col>12</xdr:col>
      <xdr:colOff>104775</xdr:colOff>
      <xdr:row>17</xdr:row>
      <xdr:rowOff>9525</xdr:rowOff>
    </xdr:from>
    <xdr:to>
      <xdr:col>14</xdr:col>
      <xdr:colOff>104775</xdr:colOff>
      <xdr:row>19</xdr:row>
      <xdr:rowOff>9525</xdr:rowOff>
    </xdr:to>
    <xdr:sp macro="" textlink="">
      <xdr:nvSpPr>
        <xdr:cNvPr id="10" name="Oval 38">
          <a:extLst>
            <a:ext uri="{FF2B5EF4-FFF2-40B4-BE49-F238E27FC236}">
              <a16:creationId xmlns:a16="http://schemas.microsoft.com/office/drawing/2014/main" id="{00000000-0008-0000-1A00-00000A000000}"/>
            </a:ext>
          </a:extLst>
        </xdr:cNvPr>
        <xdr:cNvSpPr>
          <a:spLocks noChangeArrowheads="1"/>
        </xdr:cNvSpPr>
      </xdr:nvSpPr>
      <xdr:spPr bwMode="auto">
        <a:xfrm>
          <a:off x="3400425" y="3486150"/>
          <a:ext cx="400050" cy="381000"/>
        </a:xfrm>
        <a:prstGeom prst="ellipse">
          <a:avLst/>
        </a:prstGeom>
        <a:solidFill>
          <a:srgbClr val="FFFFFF"/>
        </a:solidFill>
        <a:ln w="9525">
          <a:solidFill>
            <a:srgbClr val="000000"/>
          </a:solidFill>
          <a:round/>
          <a:headEnd/>
          <a:tailEnd/>
        </a:ln>
      </xdr:spPr>
    </xdr:sp>
    <xdr:clientData/>
  </xdr:twoCellAnchor>
  <xdr:twoCellAnchor>
    <xdr:from>
      <xdr:col>4</xdr:col>
      <xdr:colOff>0</xdr:colOff>
      <xdr:row>16</xdr:row>
      <xdr:rowOff>0</xdr:rowOff>
    </xdr:from>
    <xdr:to>
      <xdr:col>6</xdr:col>
      <xdr:colOff>0</xdr:colOff>
      <xdr:row>16</xdr:row>
      <xdr:rowOff>0</xdr:rowOff>
    </xdr:to>
    <xdr:sp macro="" textlink="">
      <xdr:nvSpPr>
        <xdr:cNvPr id="11" name="Line 47">
          <a:extLst>
            <a:ext uri="{FF2B5EF4-FFF2-40B4-BE49-F238E27FC236}">
              <a16:creationId xmlns:a16="http://schemas.microsoft.com/office/drawing/2014/main" id="{00000000-0008-0000-1A00-00000B000000}"/>
            </a:ext>
          </a:extLst>
        </xdr:cNvPr>
        <xdr:cNvSpPr>
          <a:spLocks noChangeShapeType="1"/>
        </xdr:cNvSpPr>
      </xdr:nvSpPr>
      <xdr:spPr bwMode="auto">
        <a:xfrm>
          <a:off x="1695450" y="3286125"/>
          <a:ext cx="400050" cy="0"/>
        </a:xfrm>
        <a:prstGeom prst="line">
          <a:avLst/>
        </a:prstGeom>
        <a:noFill/>
        <a:ln w="9525">
          <a:solidFill>
            <a:srgbClr val="000000"/>
          </a:solidFill>
          <a:round/>
          <a:headEnd type="oval" w="sm" len="sm"/>
          <a:tailEnd/>
        </a:ln>
      </xdr:spPr>
    </xdr:sp>
    <xdr:clientData/>
  </xdr:twoCellAnchor>
  <xdr:twoCellAnchor>
    <xdr:from>
      <xdr:col>4</xdr:col>
      <xdr:colOff>0</xdr:colOff>
      <xdr:row>10</xdr:row>
      <xdr:rowOff>0</xdr:rowOff>
    </xdr:from>
    <xdr:to>
      <xdr:col>23</xdr:col>
      <xdr:colOff>0</xdr:colOff>
      <xdr:row>10</xdr:row>
      <xdr:rowOff>0</xdr:rowOff>
    </xdr:to>
    <xdr:sp macro="" textlink="">
      <xdr:nvSpPr>
        <xdr:cNvPr id="12" name="Line 39">
          <a:extLst>
            <a:ext uri="{FF2B5EF4-FFF2-40B4-BE49-F238E27FC236}">
              <a16:creationId xmlns:a16="http://schemas.microsoft.com/office/drawing/2014/main" id="{00000000-0008-0000-1A00-00000C000000}"/>
            </a:ext>
          </a:extLst>
        </xdr:cNvPr>
        <xdr:cNvSpPr>
          <a:spLocks noChangeShapeType="1"/>
        </xdr:cNvSpPr>
      </xdr:nvSpPr>
      <xdr:spPr bwMode="auto">
        <a:xfrm>
          <a:off x="1695450" y="2143125"/>
          <a:ext cx="3800475" cy="0"/>
        </a:xfrm>
        <a:prstGeom prst="line">
          <a:avLst/>
        </a:prstGeom>
        <a:noFill/>
        <a:ln w="9525">
          <a:solidFill>
            <a:srgbClr val="000000"/>
          </a:solidFill>
          <a:round/>
          <a:headEnd type="oval" w="sm" len="sm"/>
          <a:tailEnd/>
        </a:ln>
      </xdr:spPr>
    </xdr:sp>
    <xdr:clientData/>
  </xdr:twoCellAnchor>
  <xdr:twoCellAnchor>
    <xdr:from>
      <xdr:col>3</xdr:col>
      <xdr:colOff>171450</xdr:colOff>
      <xdr:row>10</xdr:row>
      <xdr:rowOff>180975</xdr:rowOff>
    </xdr:from>
    <xdr:to>
      <xdr:col>22</xdr:col>
      <xdr:colOff>171450</xdr:colOff>
      <xdr:row>10</xdr:row>
      <xdr:rowOff>180975</xdr:rowOff>
    </xdr:to>
    <xdr:sp macro="" textlink="">
      <xdr:nvSpPr>
        <xdr:cNvPr id="13" name="Line 39">
          <a:extLst>
            <a:ext uri="{FF2B5EF4-FFF2-40B4-BE49-F238E27FC236}">
              <a16:creationId xmlns:a16="http://schemas.microsoft.com/office/drawing/2014/main" id="{00000000-0008-0000-1A00-00000D000000}"/>
            </a:ext>
          </a:extLst>
        </xdr:cNvPr>
        <xdr:cNvSpPr>
          <a:spLocks noChangeShapeType="1"/>
        </xdr:cNvSpPr>
      </xdr:nvSpPr>
      <xdr:spPr bwMode="auto">
        <a:xfrm>
          <a:off x="1666875" y="2324100"/>
          <a:ext cx="3800475" cy="0"/>
        </a:xfrm>
        <a:prstGeom prst="line">
          <a:avLst/>
        </a:prstGeom>
        <a:noFill/>
        <a:ln w="9525">
          <a:solidFill>
            <a:srgbClr val="000000"/>
          </a:solidFill>
          <a:round/>
          <a:headEnd type="oval" w="sm" len="sm"/>
          <a:tailEnd/>
        </a:ln>
      </xdr:spPr>
    </xdr:sp>
    <xdr:clientData/>
  </xdr:twoCellAnchor>
  <xdr:twoCellAnchor>
    <xdr:from>
      <xdr:col>4</xdr:col>
      <xdr:colOff>0</xdr:colOff>
      <xdr:row>12</xdr:row>
      <xdr:rowOff>0</xdr:rowOff>
    </xdr:from>
    <xdr:to>
      <xdr:col>23</xdr:col>
      <xdr:colOff>0</xdr:colOff>
      <xdr:row>12</xdr:row>
      <xdr:rowOff>0</xdr:rowOff>
    </xdr:to>
    <xdr:sp macro="" textlink="">
      <xdr:nvSpPr>
        <xdr:cNvPr id="14" name="Line 39">
          <a:extLst>
            <a:ext uri="{FF2B5EF4-FFF2-40B4-BE49-F238E27FC236}">
              <a16:creationId xmlns:a16="http://schemas.microsoft.com/office/drawing/2014/main" id="{00000000-0008-0000-1A00-00000E000000}"/>
            </a:ext>
          </a:extLst>
        </xdr:cNvPr>
        <xdr:cNvSpPr>
          <a:spLocks noChangeShapeType="1"/>
        </xdr:cNvSpPr>
      </xdr:nvSpPr>
      <xdr:spPr bwMode="auto">
        <a:xfrm>
          <a:off x="1695450" y="2524125"/>
          <a:ext cx="3800475" cy="0"/>
        </a:xfrm>
        <a:prstGeom prst="line">
          <a:avLst/>
        </a:prstGeom>
        <a:noFill/>
        <a:ln w="9525">
          <a:solidFill>
            <a:srgbClr val="000000"/>
          </a:solidFill>
          <a:round/>
          <a:headEnd type="oval" w="sm" len="sm"/>
          <a:tailEnd/>
        </a:ln>
      </xdr:spPr>
    </xdr:sp>
    <xdr:clientData/>
  </xdr:twoCellAnchor>
  <xdr:twoCellAnchor>
    <xdr:from>
      <xdr:col>6</xdr:col>
      <xdr:colOff>198781</xdr:colOff>
      <xdr:row>8</xdr:row>
      <xdr:rowOff>188015</xdr:rowOff>
    </xdr:from>
    <xdr:to>
      <xdr:col>6</xdr:col>
      <xdr:colOff>198782</xdr:colOff>
      <xdr:row>19</xdr:row>
      <xdr:rowOff>182217</xdr:rowOff>
    </xdr:to>
    <xdr:sp macro="" textlink="">
      <xdr:nvSpPr>
        <xdr:cNvPr id="15" name="Line 40">
          <a:extLst>
            <a:ext uri="{FF2B5EF4-FFF2-40B4-BE49-F238E27FC236}">
              <a16:creationId xmlns:a16="http://schemas.microsoft.com/office/drawing/2014/main" id="{00000000-0008-0000-1A00-00000F000000}"/>
            </a:ext>
          </a:extLst>
        </xdr:cNvPr>
        <xdr:cNvSpPr>
          <a:spLocks noChangeShapeType="1"/>
        </xdr:cNvSpPr>
      </xdr:nvSpPr>
      <xdr:spPr bwMode="auto">
        <a:xfrm flipV="1">
          <a:off x="2294281" y="1950140"/>
          <a:ext cx="1" cy="2089702"/>
        </a:xfrm>
        <a:prstGeom prst="line">
          <a:avLst/>
        </a:prstGeom>
        <a:noFill/>
        <a:ln w="19050">
          <a:solidFill>
            <a:srgbClr val="000000"/>
          </a:solidFill>
          <a:round/>
          <a:headEnd/>
          <a:tailEnd/>
        </a:ln>
      </xdr:spPr>
    </xdr:sp>
    <xdr:clientData/>
  </xdr:twoCellAnchor>
  <xdr:twoCellAnchor>
    <xdr:from>
      <xdr:col>19</xdr:col>
      <xdr:colOff>189257</xdr:colOff>
      <xdr:row>11</xdr:row>
      <xdr:rowOff>172691</xdr:rowOff>
    </xdr:from>
    <xdr:to>
      <xdr:col>19</xdr:col>
      <xdr:colOff>189258</xdr:colOff>
      <xdr:row>20</xdr:row>
      <xdr:rowOff>8282</xdr:rowOff>
    </xdr:to>
    <xdr:sp macro="" textlink="">
      <xdr:nvSpPr>
        <xdr:cNvPr id="16" name="Line 40">
          <a:extLst>
            <a:ext uri="{FF2B5EF4-FFF2-40B4-BE49-F238E27FC236}">
              <a16:creationId xmlns:a16="http://schemas.microsoft.com/office/drawing/2014/main" id="{00000000-0008-0000-1A00-000010000000}"/>
            </a:ext>
          </a:extLst>
        </xdr:cNvPr>
        <xdr:cNvSpPr>
          <a:spLocks noChangeShapeType="1"/>
        </xdr:cNvSpPr>
      </xdr:nvSpPr>
      <xdr:spPr bwMode="auto">
        <a:xfrm flipH="1" flipV="1">
          <a:off x="4885082" y="2506316"/>
          <a:ext cx="1" cy="1550091"/>
        </a:xfrm>
        <a:prstGeom prst="line">
          <a:avLst/>
        </a:prstGeom>
        <a:noFill/>
        <a:ln w="19050">
          <a:solidFill>
            <a:srgbClr val="000000"/>
          </a:solidFill>
          <a:round/>
          <a:headEnd/>
          <a:tailEnd/>
        </a:ln>
      </xdr:spPr>
    </xdr:sp>
    <xdr:clientData/>
  </xdr:twoCellAnchor>
  <xdr:twoCellAnchor>
    <xdr:from>
      <xdr:col>6</xdr:col>
      <xdr:colOff>190500</xdr:colOff>
      <xdr:row>20</xdr:row>
      <xdr:rowOff>0</xdr:rowOff>
    </xdr:from>
    <xdr:to>
      <xdr:col>20</xdr:col>
      <xdr:colOff>19050</xdr:colOff>
      <xdr:row>20</xdr:row>
      <xdr:rowOff>0</xdr:rowOff>
    </xdr:to>
    <xdr:sp macro="" textlink="">
      <xdr:nvSpPr>
        <xdr:cNvPr id="17" name="Line 68">
          <a:extLst>
            <a:ext uri="{FF2B5EF4-FFF2-40B4-BE49-F238E27FC236}">
              <a16:creationId xmlns:a16="http://schemas.microsoft.com/office/drawing/2014/main" id="{00000000-0008-0000-1A00-000011000000}"/>
            </a:ext>
          </a:extLst>
        </xdr:cNvPr>
        <xdr:cNvSpPr>
          <a:spLocks noChangeShapeType="1"/>
        </xdr:cNvSpPr>
      </xdr:nvSpPr>
      <xdr:spPr bwMode="auto">
        <a:xfrm>
          <a:off x="2286000" y="4048125"/>
          <a:ext cx="2628900" cy="0"/>
        </a:xfrm>
        <a:prstGeom prst="line">
          <a:avLst/>
        </a:prstGeom>
        <a:noFill/>
        <a:ln w="19050">
          <a:solidFill>
            <a:srgbClr val="000000"/>
          </a:solidFill>
          <a:round/>
          <a:headEnd/>
          <a:tailEnd/>
        </a:ln>
      </xdr:spPr>
    </xdr:sp>
    <xdr:clientData/>
  </xdr:twoCellAnchor>
  <xdr:twoCellAnchor>
    <xdr:from>
      <xdr:col>7</xdr:col>
      <xdr:colOff>1</xdr:colOff>
      <xdr:row>7</xdr:row>
      <xdr:rowOff>0</xdr:rowOff>
    </xdr:from>
    <xdr:to>
      <xdr:col>20</xdr:col>
      <xdr:colOff>232</xdr:colOff>
      <xdr:row>7</xdr:row>
      <xdr:rowOff>0</xdr:rowOff>
    </xdr:to>
    <xdr:sp macro="" textlink="">
      <xdr:nvSpPr>
        <xdr:cNvPr id="18" name="Line 54">
          <a:extLst>
            <a:ext uri="{FF2B5EF4-FFF2-40B4-BE49-F238E27FC236}">
              <a16:creationId xmlns:a16="http://schemas.microsoft.com/office/drawing/2014/main" id="{00000000-0008-0000-1A00-000012000000}"/>
            </a:ext>
          </a:extLst>
        </xdr:cNvPr>
        <xdr:cNvSpPr>
          <a:spLocks noChangeShapeType="1"/>
        </xdr:cNvSpPr>
      </xdr:nvSpPr>
      <xdr:spPr bwMode="auto">
        <a:xfrm>
          <a:off x="2295526" y="1571625"/>
          <a:ext cx="2600556" cy="0"/>
        </a:xfrm>
        <a:prstGeom prst="line">
          <a:avLst/>
        </a:prstGeom>
        <a:noFill/>
        <a:ln w="9525">
          <a:solidFill>
            <a:srgbClr val="000000"/>
          </a:solidFill>
          <a:round/>
          <a:headEnd type="oval" w="sm" len="sm"/>
          <a:tailEnd type="oval" w="sm" len="sm"/>
        </a:ln>
      </xdr:spPr>
    </xdr:sp>
    <xdr:clientData/>
  </xdr:twoCellAnchor>
  <xdr:twoCellAnchor>
    <xdr:from>
      <xdr:col>7</xdr:col>
      <xdr:colOff>0</xdr:colOff>
      <xdr:row>7</xdr:row>
      <xdr:rowOff>0</xdr:rowOff>
    </xdr:from>
    <xdr:to>
      <xdr:col>7</xdr:col>
      <xdr:colOff>0</xdr:colOff>
      <xdr:row>8</xdr:row>
      <xdr:rowOff>0</xdr:rowOff>
    </xdr:to>
    <xdr:sp macro="" textlink="">
      <xdr:nvSpPr>
        <xdr:cNvPr id="19" name="Line 62">
          <a:extLst>
            <a:ext uri="{FF2B5EF4-FFF2-40B4-BE49-F238E27FC236}">
              <a16:creationId xmlns:a16="http://schemas.microsoft.com/office/drawing/2014/main" id="{00000000-0008-0000-1A00-000013000000}"/>
            </a:ext>
          </a:extLst>
        </xdr:cNvPr>
        <xdr:cNvSpPr>
          <a:spLocks noChangeShapeType="1"/>
        </xdr:cNvSpPr>
      </xdr:nvSpPr>
      <xdr:spPr bwMode="auto">
        <a:xfrm>
          <a:off x="2295525" y="1571625"/>
          <a:ext cx="0" cy="190500"/>
        </a:xfrm>
        <a:prstGeom prst="line">
          <a:avLst/>
        </a:prstGeom>
        <a:noFill/>
        <a:ln w="9525">
          <a:solidFill>
            <a:srgbClr val="000000"/>
          </a:solidFill>
          <a:round/>
          <a:headEnd/>
          <a:tailEnd/>
        </a:ln>
      </xdr:spPr>
    </xdr:sp>
    <xdr:clientData/>
  </xdr:twoCellAnchor>
  <xdr:twoCellAnchor>
    <xdr:from>
      <xdr:col>20</xdr:col>
      <xdr:colOff>0</xdr:colOff>
      <xdr:row>7</xdr:row>
      <xdr:rowOff>0</xdr:rowOff>
    </xdr:from>
    <xdr:to>
      <xdr:col>20</xdr:col>
      <xdr:colOff>0</xdr:colOff>
      <xdr:row>8</xdr:row>
      <xdr:rowOff>0</xdr:rowOff>
    </xdr:to>
    <xdr:sp macro="" textlink="">
      <xdr:nvSpPr>
        <xdr:cNvPr id="20" name="Line 62">
          <a:extLst>
            <a:ext uri="{FF2B5EF4-FFF2-40B4-BE49-F238E27FC236}">
              <a16:creationId xmlns:a16="http://schemas.microsoft.com/office/drawing/2014/main" id="{00000000-0008-0000-1A00-000014000000}"/>
            </a:ext>
          </a:extLst>
        </xdr:cNvPr>
        <xdr:cNvSpPr>
          <a:spLocks noChangeShapeType="1"/>
        </xdr:cNvSpPr>
      </xdr:nvSpPr>
      <xdr:spPr bwMode="auto">
        <a:xfrm>
          <a:off x="4895850" y="1571625"/>
          <a:ext cx="0" cy="190500"/>
        </a:xfrm>
        <a:prstGeom prst="line">
          <a:avLst/>
        </a:prstGeom>
        <a:noFill/>
        <a:ln w="9525">
          <a:solidFill>
            <a:srgbClr val="000000"/>
          </a:solidFill>
          <a:round/>
          <a:headEnd/>
          <a:tailEnd/>
        </a:ln>
      </xdr:spPr>
    </xdr:sp>
    <xdr:clientData/>
  </xdr:twoCellAnchor>
  <xdr:twoCellAnchor>
    <xdr:from>
      <xdr:col>28</xdr:col>
      <xdr:colOff>0</xdr:colOff>
      <xdr:row>9</xdr:row>
      <xdr:rowOff>0</xdr:rowOff>
    </xdr:from>
    <xdr:to>
      <xdr:col>49</xdr:col>
      <xdr:colOff>0</xdr:colOff>
      <xdr:row>9</xdr:row>
      <xdr:rowOff>0</xdr:rowOff>
    </xdr:to>
    <xdr:sp macro="" textlink="">
      <xdr:nvSpPr>
        <xdr:cNvPr id="21" name="Line 39">
          <a:extLst>
            <a:ext uri="{FF2B5EF4-FFF2-40B4-BE49-F238E27FC236}">
              <a16:creationId xmlns:a16="http://schemas.microsoft.com/office/drawing/2014/main" id="{00000000-0008-0000-1A00-000015000000}"/>
            </a:ext>
          </a:extLst>
        </xdr:cNvPr>
        <xdr:cNvSpPr>
          <a:spLocks noChangeShapeType="1"/>
        </xdr:cNvSpPr>
      </xdr:nvSpPr>
      <xdr:spPr bwMode="auto">
        <a:xfrm>
          <a:off x="8067675" y="1952625"/>
          <a:ext cx="4200525" cy="0"/>
        </a:xfrm>
        <a:prstGeom prst="line">
          <a:avLst/>
        </a:prstGeom>
        <a:noFill/>
        <a:ln w="9525">
          <a:solidFill>
            <a:srgbClr val="000000"/>
          </a:solidFill>
          <a:round/>
          <a:headEnd/>
          <a:tailEnd/>
        </a:ln>
      </xdr:spPr>
    </xdr:sp>
    <xdr:clientData/>
  </xdr:twoCellAnchor>
  <xdr:twoCellAnchor>
    <xdr:from>
      <xdr:col>28</xdr:col>
      <xdr:colOff>0</xdr:colOff>
      <xdr:row>9</xdr:row>
      <xdr:rowOff>0</xdr:rowOff>
    </xdr:from>
    <xdr:to>
      <xdr:col>28</xdr:col>
      <xdr:colOff>0</xdr:colOff>
      <xdr:row>20</xdr:row>
      <xdr:rowOff>0</xdr:rowOff>
    </xdr:to>
    <xdr:sp macro="" textlink="">
      <xdr:nvSpPr>
        <xdr:cNvPr id="22" name="Line 46">
          <a:extLst>
            <a:ext uri="{FF2B5EF4-FFF2-40B4-BE49-F238E27FC236}">
              <a16:creationId xmlns:a16="http://schemas.microsoft.com/office/drawing/2014/main" id="{00000000-0008-0000-1A00-000016000000}"/>
            </a:ext>
          </a:extLst>
        </xdr:cNvPr>
        <xdr:cNvSpPr>
          <a:spLocks noChangeShapeType="1"/>
        </xdr:cNvSpPr>
      </xdr:nvSpPr>
      <xdr:spPr bwMode="auto">
        <a:xfrm>
          <a:off x="8067675" y="1952625"/>
          <a:ext cx="0" cy="2095500"/>
        </a:xfrm>
        <a:prstGeom prst="line">
          <a:avLst/>
        </a:prstGeom>
        <a:noFill/>
        <a:ln w="9525">
          <a:solidFill>
            <a:srgbClr val="000000"/>
          </a:solidFill>
          <a:round/>
          <a:headEnd type="oval" w="sm" len="sm"/>
          <a:tailEnd type="oval" w="sm" len="sm"/>
        </a:ln>
      </xdr:spPr>
    </xdr:sp>
    <xdr:clientData/>
  </xdr:twoCellAnchor>
  <xdr:twoCellAnchor>
    <xdr:from>
      <xdr:col>28</xdr:col>
      <xdr:colOff>0</xdr:colOff>
      <xdr:row>20</xdr:row>
      <xdr:rowOff>0</xdr:rowOff>
    </xdr:from>
    <xdr:to>
      <xdr:col>32</xdr:col>
      <xdr:colOff>0</xdr:colOff>
      <xdr:row>20</xdr:row>
      <xdr:rowOff>0</xdr:rowOff>
    </xdr:to>
    <xdr:sp macro="" textlink="">
      <xdr:nvSpPr>
        <xdr:cNvPr id="23" name="Line 47">
          <a:extLst>
            <a:ext uri="{FF2B5EF4-FFF2-40B4-BE49-F238E27FC236}">
              <a16:creationId xmlns:a16="http://schemas.microsoft.com/office/drawing/2014/main" id="{00000000-0008-0000-1A00-000017000000}"/>
            </a:ext>
          </a:extLst>
        </xdr:cNvPr>
        <xdr:cNvSpPr>
          <a:spLocks noChangeShapeType="1"/>
        </xdr:cNvSpPr>
      </xdr:nvSpPr>
      <xdr:spPr bwMode="auto">
        <a:xfrm>
          <a:off x="8067675" y="4048125"/>
          <a:ext cx="800100" cy="0"/>
        </a:xfrm>
        <a:prstGeom prst="line">
          <a:avLst/>
        </a:prstGeom>
        <a:noFill/>
        <a:ln w="9525">
          <a:solidFill>
            <a:srgbClr val="000000"/>
          </a:solidFill>
          <a:round/>
          <a:headEnd/>
          <a:tailEnd/>
        </a:ln>
      </xdr:spPr>
    </xdr:sp>
    <xdr:clientData/>
  </xdr:twoCellAnchor>
  <xdr:twoCellAnchor>
    <xdr:from>
      <xdr:col>46</xdr:col>
      <xdr:colOff>9525</xdr:colOff>
      <xdr:row>21</xdr:row>
      <xdr:rowOff>0</xdr:rowOff>
    </xdr:from>
    <xdr:to>
      <xdr:col>46</xdr:col>
      <xdr:colOff>9525</xdr:colOff>
      <xdr:row>22</xdr:row>
      <xdr:rowOff>0</xdr:rowOff>
    </xdr:to>
    <xdr:sp macro="" textlink="">
      <xdr:nvSpPr>
        <xdr:cNvPr id="24" name="Line 53">
          <a:extLst>
            <a:ext uri="{FF2B5EF4-FFF2-40B4-BE49-F238E27FC236}">
              <a16:creationId xmlns:a16="http://schemas.microsoft.com/office/drawing/2014/main" id="{00000000-0008-0000-1A00-000018000000}"/>
            </a:ext>
          </a:extLst>
        </xdr:cNvPr>
        <xdr:cNvSpPr>
          <a:spLocks noChangeShapeType="1"/>
        </xdr:cNvSpPr>
      </xdr:nvSpPr>
      <xdr:spPr bwMode="auto">
        <a:xfrm>
          <a:off x="11677650" y="4238625"/>
          <a:ext cx="0" cy="190500"/>
        </a:xfrm>
        <a:prstGeom prst="line">
          <a:avLst/>
        </a:prstGeom>
        <a:noFill/>
        <a:ln w="9525">
          <a:solidFill>
            <a:srgbClr val="000000"/>
          </a:solidFill>
          <a:round/>
          <a:headEnd/>
          <a:tailEnd/>
        </a:ln>
      </xdr:spPr>
    </xdr:sp>
    <xdr:clientData/>
  </xdr:twoCellAnchor>
  <xdr:twoCellAnchor>
    <xdr:from>
      <xdr:col>33</xdr:col>
      <xdr:colOff>0</xdr:colOff>
      <xdr:row>22</xdr:row>
      <xdr:rowOff>0</xdr:rowOff>
    </xdr:from>
    <xdr:to>
      <xdr:col>46</xdr:col>
      <xdr:colOff>233</xdr:colOff>
      <xdr:row>22</xdr:row>
      <xdr:rowOff>0</xdr:rowOff>
    </xdr:to>
    <xdr:sp macro="" textlink="">
      <xdr:nvSpPr>
        <xdr:cNvPr id="25" name="Line 54">
          <a:extLst>
            <a:ext uri="{FF2B5EF4-FFF2-40B4-BE49-F238E27FC236}">
              <a16:creationId xmlns:a16="http://schemas.microsoft.com/office/drawing/2014/main" id="{00000000-0008-0000-1A00-000019000000}"/>
            </a:ext>
          </a:extLst>
        </xdr:cNvPr>
        <xdr:cNvSpPr>
          <a:spLocks noChangeShapeType="1"/>
        </xdr:cNvSpPr>
      </xdr:nvSpPr>
      <xdr:spPr bwMode="auto">
        <a:xfrm>
          <a:off x="9067800" y="4429125"/>
          <a:ext cx="2600558" cy="0"/>
        </a:xfrm>
        <a:prstGeom prst="line">
          <a:avLst/>
        </a:prstGeom>
        <a:noFill/>
        <a:ln w="9525">
          <a:solidFill>
            <a:srgbClr val="000000"/>
          </a:solidFill>
          <a:round/>
          <a:headEnd type="oval" w="sm" len="sm"/>
          <a:tailEnd type="oval" w="sm" len="sm"/>
        </a:ln>
      </xdr:spPr>
    </xdr:sp>
    <xdr:clientData/>
  </xdr:twoCellAnchor>
  <xdr:twoCellAnchor>
    <xdr:from>
      <xdr:col>32</xdr:col>
      <xdr:colOff>190500</xdr:colOff>
      <xdr:row>21</xdr:row>
      <xdr:rowOff>0</xdr:rowOff>
    </xdr:from>
    <xdr:to>
      <xdr:col>32</xdr:col>
      <xdr:colOff>190500</xdr:colOff>
      <xdr:row>22</xdr:row>
      <xdr:rowOff>0</xdr:rowOff>
    </xdr:to>
    <xdr:sp macro="" textlink="">
      <xdr:nvSpPr>
        <xdr:cNvPr id="26" name="Line 53">
          <a:extLst>
            <a:ext uri="{FF2B5EF4-FFF2-40B4-BE49-F238E27FC236}">
              <a16:creationId xmlns:a16="http://schemas.microsoft.com/office/drawing/2014/main" id="{00000000-0008-0000-1A00-00001A000000}"/>
            </a:ext>
          </a:extLst>
        </xdr:cNvPr>
        <xdr:cNvSpPr>
          <a:spLocks noChangeShapeType="1"/>
        </xdr:cNvSpPr>
      </xdr:nvSpPr>
      <xdr:spPr bwMode="auto">
        <a:xfrm>
          <a:off x="9058275" y="4238625"/>
          <a:ext cx="0" cy="190500"/>
        </a:xfrm>
        <a:prstGeom prst="line">
          <a:avLst/>
        </a:prstGeom>
        <a:noFill/>
        <a:ln w="9525">
          <a:solidFill>
            <a:srgbClr val="000000"/>
          </a:solidFill>
          <a:round/>
          <a:headEnd/>
          <a:tailEnd/>
        </a:ln>
      </xdr:spPr>
    </xdr:sp>
    <xdr:clientData/>
  </xdr:twoCellAnchor>
  <xdr:twoCellAnchor>
    <xdr:from>
      <xdr:col>33</xdr:col>
      <xdr:colOff>0</xdr:colOff>
      <xdr:row>16</xdr:row>
      <xdr:rowOff>9525</xdr:rowOff>
    </xdr:from>
    <xdr:to>
      <xdr:col>46</xdr:col>
      <xdr:colOff>0</xdr:colOff>
      <xdr:row>16</xdr:row>
      <xdr:rowOff>9525</xdr:rowOff>
    </xdr:to>
    <xdr:cxnSp macro="">
      <xdr:nvCxnSpPr>
        <xdr:cNvPr id="27" name="직선 연결선 26">
          <a:extLst>
            <a:ext uri="{FF2B5EF4-FFF2-40B4-BE49-F238E27FC236}">
              <a16:creationId xmlns:a16="http://schemas.microsoft.com/office/drawing/2014/main" id="{00000000-0008-0000-1A00-00001B000000}"/>
            </a:ext>
          </a:extLst>
        </xdr:cNvPr>
        <xdr:cNvCxnSpPr/>
      </xdr:nvCxnSpPr>
      <xdr:spPr>
        <a:xfrm>
          <a:off x="9067800" y="3295650"/>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0</xdr:colOff>
      <xdr:row>9</xdr:row>
      <xdr:rowOff>0</xdr:rowOff>
    </xdr:from>
    <xdr:to>
      <xdr:col>30</xdr:col>
      <xdr:colOff>0</xdr:colOff>
      <xdr:row>20</xdr:row>
      <xdr:rowOff>0</xdr:rowOff>
    </xdr:to>
    <xdr:sp macro="" textlink="">
      <xdr:nvSpPr>
        <xdr:cNvPr id="28" name="Line 46">
          <a:extLst>
            <a:ext uri="{FF2B5EF4-FFF2-40B4-BE49-F238E27FC236}">
              <a16:creationId xmlns:a16="http://schemas.microsoft.com/office/drawing/2014/main" id="{00000000-0008-0000-1A00-00001C000000}"/>
            </a:ext>
          </a:extLst>
        </xdr:cNvPr>
        <xdr:cNvSpPr>
          <a:spLocks noChangeShapeType="1"/>
        </xdr:cNvSpPr>
      </xdr:nvSpPr>
      <xdr:spPr bwMode="auto">
        <a:xfrm>
          <a:off x="8467725" y="1952625"/>
          <a:ext cx="0" cy="2095500"/>
        </a:xfrm>
        <a:prstGeom prst="line">
          <a:avLst/>
        </a:prstGeom>
        <a:noFill/>
        <a:ln w="9525">
          <a:solidFill>
            <a:srgbClr val="000000"/>
          </a:solidFill>
          <a:round/>
          <a:headEnd type="oval" w="sm" len="sm"/>
          <a:tailEnd type="oval" w="sm" len="sm"/>
        </a:ln>
      </xdr:spPr>
    </xdr:sp>
    <xdr:clientData/>
  </xdr:twoCellAnchor>
  <xdr:twoCellAnchor>
    <xdr:from>
      <xdr:col>38</xdr:col>
      <xdr:colOff>104775</xdr:colOff>
      <xdr:row>17</xdr:row>
      <xdr:rowOff>9525</xdr:rowOff>
    </xdr:from>
    <xdr:to>
      <xdr:col>40</xdr:col>
      <xdr:colOff>104775</xdr:colOff>
      <xdr:row>19</xdr:row>
      <xdr:rowOff>9525</xdr:rowOff>
    </xdr:to>
    <xdr:sp macro="" textlink="">
      <xdr:nvSpPr>
        <xdr:cNvPr id="29" name="Oval 38">
          <a:extLst>
            <a:ext uri="{FF2B5EF4-FFF2-40B4-BE49-F238E27FC236}">
              <a16:creationId xmlns:a16="http://schemas.microsoft.com/office/drawing/2014/main" id="{00000000-0008-0000-1A00-00001D000000}"/>
            </a:ext>
          </a:extLst>
        </xdr:cNvPr>
        <xdr:cNvSpPr>
          <a:spLocks noChangeArrowheads="1"/>
        </xdr:cNvSpPr>
      </xdr:nvSpPr>
      <xdr:spPr bwMode="auto">
        <a:xfrm>
          <a:off x="10172700" y="3486150"/>
          <a:ext cx="400050" cy="381000"/>
        </a:xfrm>
        <a:prstGeom prst="ellipse">
          <a:avLst/>
        </a:prstGeom>
        <a:solidFill>
          <a:srgbClr val="FFFFFF"/>
        </a:solidFill>
        <a:ln w="9525">
          <a:solidFill>
            <a:srgbClr val="000000"/>
          </a:solidFill>
          <a:round/>
          <a:headEnd/>
          <a:tailEnd/>
        </a:ln>
      </xdr:spPr>
    </xdr:sp>
    <xdr:clientData/>
  </xdr:twoCellAnchor>
  <xdr:twoCellAnchor>
    <xdr:from>
      <xdr:col>30</xdr:col>
      <xdr:colOff>0</xdr:colOff>
      <xdr:row>16</xdr:row>
      <xdr:rowOff>9525</xdr:rowOff>
    </xdr:from>
    <xdr:to>
      <xdr:col>32</xdr:col>
      <xdr:colOff>0</xdr:colOff>
      <xdr:row>16</xdr:row>
      <xdr:rowOff>9525</xdr:rowOff>
    </xdr:to>
    <xdr:sp macro="" textlink="">
      <xdr:nvSpPr>
        <xdr:cNvPr id="30" name="Line 47">
          <a:extLst>
            <a:ext uri="{FF2B5EF4-FFF2-40B4-BE49-F238E27FC236}">
              <a16:creationId xmlns:a16="http://schemas.microsoft.com/office/drawing/2014/main" id="{00000000-0008-0000-1A00-00001E000000}"/>
            </a:ext>
          </a:extLst>
        </xdr:cNvPr>
        <xdr:cNvSpPr>
          <a:spLocks noChangeShapeType="1"/>
        </xdr:cNvSpPr>
      </xdr:nvSpPr>
      <xdr:spPr bwMode="auto">
        <a:xfrm>
          <a:off x="8467725" y="3295650"/>
          <a:ext cx="400050" cy="0"/>
        </a:xfrm>
        <a:prstGeom prst="line">
          <a:avLst/>
        </a:prstGeom>
        <a:noFill/>
        <a:ln w="9525">
          <a:solidFill>
            <a:srgbClr val="000000"/>
          </a:solidFill>
          <a:round/>
          <a:headEnd type="oval" w="sm" len="sm"/>
          <a:tailEnd/>
        </a:ln>
      </xdr:spPr>
    </xdr:sp>
    <xdr:clientData/>
  </xdr:twoCellAnchor>
  <xdr:twoCellAnchor>
    <xdr:from>
      <xdr:col>30</xdr:col>
      <xdr:colOff>0</xdr:colOff>
      <xdr:row>10</xdr:row>
      <xdr:rowOff>0</xdr:rowOff>
    </xdr:from>
    <xdr:to>
      <xdr:col>49</xdr:col>
      <xdr:colOff>0</xdr:colOff>
      <xdr:row>10</xdr:row>
      <xdr:rowOff>0</xdr:rowOff>
    </xdr:to>
    <xdr:sp macro="" textlink="">
      <xdr:nvSpPr>
        <xdr:cNvPr id="31" name="Line 39">
          <a:extLst>
            <a:ext uri="{FF2B5EF4-FFF2-40B4-BE49-F238E27FC236}">
              <a16:creationId xmlns:a16="http://schemas.microsoft.com/office/drawing/2014/main" id="{00000000-0008-0000-1A00-00001F000000}"/>
            </a:ext>
          </a:extLst>
        </xdr:cNvPr>
        <xdr:cNvSpPr>
          <a:spLocks noChangeShapeType="1"/>
        </xdr:cNvSpPr>
      </xdr:nvSpPr>
      <xdr:spPr bwMode="auto">
        <a:xfrm>
          <a:off x="8467725" y="2143125"/>
          <a:ext cx="3800475" cy="0"/>
        </a:xfrm>
        <a:prstGeom prst="line">
          <a:avLst/>
        </a:prstGeom>
        <a:noFill/>
        <a:ln w="9525">
          <a:solidFill>
            <a:srgbClr val="000000"/>
          </a:solidFill>
          <a:round/>
          <a:headEnd type="oval" w="sm" len="sm"/>
          <a:tailEnd/>
        </a:ln>
      </xdr:spPr>
    </xdr:sp>
    <xdr:clientData/>
  </xdr:twoCellAnchor>
  <xdr:twoCellAnchor>
    <xdr:from>
      <xdr:col>29</xdr:col>
      <xdr:colOff>171450</xdr:colOff>
      <xdr:row>10</xdr:row>
      <xdr:rowOff>180975</xdr:rowOff>
    </xdr:from>
    <xdr:to>
      <xdr:col>48</xdr:col>
      <xdr:colOff>171450</xdr:colOff>
      <xdr:row>10</xdr:row>
      <xdr:rowOff>180975</xdr:rowOff>
    </xdr:to>
    <xdr:sp macro="" textlink="">
      <xdr:nvSpPr>
        <xdr:cNvPr id="32" name="Line 39">
          <a:extLst>
            <a:ext uri="{FF2B5EF4-FFF2-40B4-BE49-F238E27FC236}">
              <a16:creationId xmlns:a16="http://schemas.microsoft.com/office/drawing/2014/main" id="{00000000-0008-0000-1A00-000020000000}"/>
            </a:ext>
          </a:extLst>
        </xdr:cNvPr>
        <xdr:cNvSpPr>
          <a:spLocks noChangeShapeType="1"/>
        </xdr:cNvSpPr>
      </xdr:nvSpPr>
      <xdr:spPr bwMode="auto">
        <a:xfrm>
          <a:off x="8439150" y="2324100"/>
          <a:ext cx="3800475" cy="0"/>
        </a:xfrm>
        <a:prstGeom prst="line">
          <a:avLst/>
        </a:prstGeom>
        <a:noFill/>
        <a:ln w="9525">
          <a:solidFill>
            <a:srgbClr val="000000"/>
          </a:solidFill>
          <a:round/>
          <a:headEnd type="oval" w="sm" len="sm"/>
          <a:tailEnd/>
        </a:ln>
      </xdr:spPr>
    </xdr:sp>
    <xdr:clientData/>
  </xdr:twoCellAnchor>
  <xdr:twoCellAnchor>
    <xdr:from>
      <xdr:col>30</xdr:col>
      <xdr:colOff>0</xdr:colOff>
      <xdr:row>12</xdr:row>
      <xdr:rowOff>0</xdr:rowOff>
    </xdr:from>
    <xdr:to>
      <xdr:col>49</xdr:col>
      <xdr:colOff>0</xdr:colOff>
      <xdr:row>12</xdr:row>
      <xdr:rowOff>0</xdr:rowOff>
    </xdr:to>
    <xdr:sp macro="" textlink="">
      <xdr:nvSpPr>
        <xdr:cNvPr id="33" name="Line 39">
          <a:extLst>
            <a:ext uri="{FF2B5EF4-FFF2-40B4-BE49-F238E27FC236}">
              <a16:creationId xmlns:a16="http://schemas.microsoft.com/office/drawing/2014/main" id="{00000000-0008-0000-1A00-000021000000}"/>
            </a:ext>
          </a:extLst>
        </xdr:cNvPr>
        <xdr:cNvSpPr>
          <a:spLocks noChangeShapeType="1"/>
        </xdr:cNvSpPr>
      </xdr:nvSpPr>
      <xdr:spPr bwMode="auto">
        <a:xfrm>
          <a:off x="8467725" y="2524125"/>
          <a:ext cx="3800475" cy="0"/>
        </a:xfrm>
        <a:prstGeom prst="line">
          <a:avLst/>
        </a:prstGeom>
        <a:noFill/>
        <a:ln w="9525">
          <a:solidFill>
            <a:srgbClr val="000000"/>
          </a:solidFill>
          <a:round/>
          <a:headEnd type="oval" w="sm" len="sm"/>
          <a:tailEnd/>
        </a:ln>
      </xdr:spPr>
    </xdr:sp>
    <xdr:clientData/>
  </xdr:twoCellAnchor>
  <xdr:twoCellAnchor>
    <xdr:from>
      <xdr:col>32</xdr:col>
      <xdr:colOff>198781</xdr:colOff>
      <xdr:row>8</xdr:row>
      <xdr:rowOff>188015</xdr:rowOff>
    </xdr:from>
    <xdr:to>
      <xdr:col>32</xdr:col>
      <xdr:colOff>198782</xdr:colOff>
      <xdr:row>19</xdr:row>
      <xdr:rowOff>182217</xdr:rowOff>
    </xdr:to>
    <xdr:sp macro="" textlink="">
      <xdr:nvSpPr>
        <xdr:cNvPr id="34" name="Line 40">
          <a:extLst>
            <a:ext uri="{FF2B5EF4-FFF2-40B4-BE49-F238E27FC236}">
              <a16:creationId xmlns:a16="http://schemas.microsoft.com/office/drawing/2014/main" id="{00000000-0008-0000-1A00-000022000000}"/>
            </a:ext>
          </a:extLst>
        </xdr:cNvPr>
        <xdr:cNvSpPr>
          <a:spLocks noChangeShapeType="1"/>
        </xdr:cNvSpPr>
      </xdr:nvSpPr>
      <xdr:spPr bwMode="auto">
        <a:xfrm flipV="1">
          <a:off x="9066556" y="1950140"/>
          <a:ext cx="1" cy="2089702"/>
        </a:xfrm>
        <a:prstGeom prst="line">
          <a:avLst/>
        </a:prstGeom>
        <a:noFill/>
        <a:ln w="19050">
          <a:solidFill>
            <a:srgbClr val="000000"/>
          </a:solidFill>
          <a:round/>
          <a:headEnd/>
          <a:tailEnd/>
        </a:ln>
      </xdr:spPr>
    </xdr:sp>
    <xdr:clientData/>
  </xdr:twoCellAnchor>
  <xdr:twoCellAnchor>
    <xdr:from>
      <xdr:col>45</xdr:col>
      <xdr:colOff>189257</xdr:colOff>
      <xdr:row>11</xdr:row>
      <xdr:rowOff>172691</xdr:rowOff>
    </xdr:from>
    <xdr:to>
      <xdr:col>45</xdr:col>
      <xdr:colOff>189258</xdr:colOff>
      <xdr:row>20</xdr:row>
      <xdr:rowOff>8282</xdr:rowOff>
    </xdr:to>
    <xdr:sp macro="" textlink="">
      <xdr:nvSpPr>
        <xdr:cNvPr id="35" name="Line 40">
          <a:extLst>
            <a:ext uri="{FF2B5EF4-FFF2-40B4-BE49-F238E27FC236}">
              <a16:creationId xmlns:a16="http://schemas.microsoft.com/office/drawing/2014/main" id="{00000000-0008-0000-1A00-000023000000}"/>
            </a:ext>
          </a:extLst>
        </xdr:cNvPr>
        <xdr:cNvSpPr>
          <a:spLocks noChangeShapeType="1"/>
        </xdr:cNvSpPr>
      </xdr:nvSpPr>
      <xdr:spPr bwMode="auto">
        <a:xfrm flipH="1" flipV="1">
          <a:off x="11657357" y="2506316"/>
          <a:ext cx="1" cy="1550091"/>
        </a:xfrm>
        <a:prstGeom prst="line">
          <a:avLst/>
        </a:prstGeom>
        <a:noFill/>
        <a:ln w="19050">
          <a:solidFill>
            <a:srgbClr val="000000"/>
          </a:solidFill>
          <a:round/>
          <a:headEnd/>
          <a:tailEnd/>
        </a:ln>
      </xdr:spPr>
    </xdr:sp>
    <xdr:clientData/>
  </xdr:twoCellAnchor>
  <xdr:twoCellAnchor>
    <xdr:from>
      <xdr:col>32</xdr:col>
      <xdr:colOff>190500</xdr:colOff>
      <xdr:row>20</xdr:row>
      <xdr:rowOff>0</xdr:rowOff>
    </xdr:from>
    <xdr:to>
      <xdr:col>46</xdr:col>
      <xdr:colOff>19050</xdr:colOff>
      <xdr:row>20</xdr:row>
      <xdr:rowOff>0</xdr:rowOff>
    </xdr:to>
    <xdr:sp macro="" textlink="">
      <xdr:nvSpPr>
        <xdr:cNvPr id="36" name="Line 68">
          <a:extLst>
            <a:ext uri="{FF2B5EF4-FFF2-40B4-BE49-F238E27FC236}">
              <a16:creationId xmlns:a16="http://schemas.microsoft.com/office/drawing/2014/main" id="{00000000-0008-0000-1A00-000024000000}"/>
            </a:ext>
          </a:extLst>
        </xdr:cNvPr>
        <xdr:cNvSpPr>
          <a:spLocks noChangeShapeType="1"/>
        </xdr:cNvSpPr>
      </xdr:nvSpPr>
      <xdr:spPr bwMode="auto">
        <a:xfrm>
          <a:off x="9058275" y="4048125"/>
          <a:ext cx="2628900" cy="0"/>
        </a:xfrm>
        <a:prstGeom prst="line">
          <a:avLst/>
        </a:prstGeom>
        <a:noFill/>
        <a:ln w="19050">
          <a:solidFill>
            <a:srgbClr val="000000"/>
          </a:solidFill>
          <a:round/>
          <a:headEnd/>
          <a:tailEnd/>
        </a:ln>
      </xdr:spPr>
    </xdr:sp>
    <xdr:clientData/>
  </xdr:twoCellAnchor>
  <xdr:twoCellAnchor>
    <xdr:from>
      <xdr:col>33</xdr:col>
      <xdr:colOff>1</xdr:colOff>
      <xdr:row>7</xdr:row>
      <xdr:rowOff>0</xdr:rowOff>
    </xdr:from>
    <xdr:to>
      <xdr:col>46</xdr:col>
      <xdr:colOff>232</xdr:colOff>
      <xdr:row>7</xdr:row>
      <xdr:rowOff>0</xdr:rowOff>
    </xdr:to>
    <xdr:sp macro="" textlink="">
      <xdr:nvSpPr>
        <xdr:cNvPr id="37" name="Line 54">
          <a:extLst>
            <a:ext uri="{FF2B5EF4-FFF2-40B4-BE49-F238E27FC236}">
              <a16:creationId xmlns:a16="http://schemas.microsoft.com/office/drawing/2014/main" id="{00000000-0008-0000-1A00-000025000000}"/>
            </a:ext>
          </a:extLst>
        </xdr:cNvPr>
        <xdr:cNvSpPr>
          <a:spLocks noChangeShapeType="1"/>
        </xdr:cNvSpPr>
      </xdr:nvSpPr>
      <xdr:spPr bwMode="auto">
        <a:xfrm>
          <a:off x="9067801" y="1571625"/>
          <a:ext cx="2600556" cy="0"/>
        </a:xfrm>
        <a:prstGeom prst="line">
          <a:avLst/>
        </a:prstGeom>
        <a:noFill/>
        <a:ln w="9525">
          <a:solidFill>
            <a:srgbClr val="000000"/>
          </a:solidFill>
          <a:round/>
          <a:headEnd type="oval" w="sm" len="sm"/>
          <a:tailEnd type="oval" w="sm" len="sm"/>
        </a:ln>
      </xdr:spPr>
    </xdr:sp>
    <xdr:clientData/>
  </xdr:twoCellAnchor>
  <xdr:twoCellAnchor>
    <xdr:from>
      <xdr:col>33</xdr:col>
      <xdr:colOff>0</xdr:colOff>
      <xdr:row>7</xdr:row>
      <xdr:rowOff>0</xdr:rowOff>
    </xdr:from>
    <xdr:to>
      <xdr:col>33</xdr:col>
      <xdr:colOff>0</xdr:colOff>
      <xdr:row>8</xdr:row>
      <xdr:rowOff>0</xdr:rowOff>
    </xdr:to>
    <xdr:sp macro="" textlink="">
      <xdr:nvSpPr>
        <xdr:cNvPr id="38" name="Line 62">
          <a:extLst>
            <a:ext uri="{FF2B5EF4-FFF2-40B4-BE49-F238E27FC236}">
              <a16:creationId xmlns:a16="http://schemas.microsoft.com/office/drawing/2014/main" id="{00000000-0008-0000-1A00-000026000000}"/>
            </a:ext>
          </a:extLst>
        </xdr:cNvPr>
        <xdr:cNvSpPr>
          <a:spLocks noChangeShapeType="1"/>
        </xdr:cNvSpPr>
      </xdr:nvSpPr>
      <xdr:spPr bwMode="auto">
        <a:xfrm>
          <a:off x="9067800" y="1571625"/>
          <a:ext cx="0" cy="190500"/>
        </a:xfrm>
        <a:prstGeom prst="line">
          <a:avLst/>
        </a:prstGeom>
        <a:noFill/>
        <a:ln w="9525">
          <a:solidFill>
            <a:srgbClr val="000000"/>
          </a:solidFill>
          <a:round/>
          <a:headEnd/>
          <a:tailEnd/>
        </a:ln>
      </xdr:spPr>
    </xdr:sp>
    <xdr:clientData/>
  </xdr:twoCellAnchor>
  <xdr:twoCellAnchor>
    <xdr:from>
      <xdr:col>46</xdr:col>
      <xdr:colOff>0</xdr:colOff>
      <xdr:row>7</xdr:row>
      <xdr:rowOff>0</xdr:rowOff>
    </xdr:from>
    <xdr:to>
      <xdr:col>46</xdr:col>
      <xdr:colOff>0</xdr:colOff>
      <xdr:row>8</xdr:row>
      <xdr:rowOff>0</xdr:rowOff>
    </xdr:to>
    <xdr:sp macro="" textlink="">
      <xdr:nvSpPr>
        <xdr:cNvPr id="39" name="Line 62">
          <a:extLst>
            <a:ext uri="{FF2B5EF4-FFF2-40B4-BE49-F238E27FC236}">
              <a16:creationId xmlns:a16="http://schemas.microsoft.com/office/drawing/2014/main" id="{00000000-0008-0000-1A00-000027000000}"/>
            </a:ext>
          </a:extLst>
        </xdr:cNvPr>
        <xdr:cNvSpPr>
          <a:spLocks noChangeShapeType="1"/>
        </xdr:cNvSpPr>
      </xdr:nvSpPr>
      <xdr:spPr bwMode="auto">
        <a:xfrm>
          <a:off x="11668125" y="1571625"/>
          <a:ext cx="0" cy="190500"/>
        </a:xfrm>
        <a:prstGeom prst="line">
          <a:avLst/>
        </a:prstGeom>
        <a:noFill/>
        <a:ln w="9525">
          <a:solidFill>
            <a:srgbClr val="000000"/>
          </a:solidFill>
          <a:round/>
          <a:headEnd/>
          <a:tailEnd/>
        </a:ln>
      </xdr:spPr>
    </xdr:sp>
    <xdr:clientData/>
  </xdr:twoCellAnchor>
  <xdr:twoCellAnchor>
    <xdr:from>
      <xdr:col>54</xdr:col>
      <xdr:colOff>0</xdr:colOff>
      <xdr:row>9</xdr:row>
      <xdr:rowOff>0</xdr:rowOff>
    </xdr:from>
    <xdr:to>
      <xdr:col>75</xdr:col>
      <xdr:colOff>0</xdr:colOff>
      <xdr:row>9</xdr:row>
      <xdr:rowOff>0</xdr:rowOff>
    </xdr:to>
    <xdr:sp macro="" textlink="">
      <xdr:nvSpPr>
        <xdr:cNvPr id="40" name="Line 39">
          <a:extLst>
            <a:ext uri="{FF2B5EF4-FFF2-40B4-BE49-F238E27FC236}">
              <a16:creationId xmlns:a16="http://schemas.microsoft.com/office/drawing/2014/main" id="{00000000-0008-0000-1A00-000028000000}"/>
            </a:ext>
          </a:extLst>
        </xdr:cNvPr>
        <xdr:cNvSpPr>
          <a:spLocks noChangeShapeType="1"/>
        </xdr:cNvSpPr>
      </xdr:nvSpPr>
      <xdr:spPr bwMode="auto">
        <a:xfrm>
          <a:off x="14839950" y="1952625"/>
          <a:ext cx="4200525" cy="0"/>
        </a:xfrm>
        <a:prstGeom prst="line">
          <a:avLst/>
        </a:prstGeom>
        <a:noFill/>
        <a:ln w="9525">
          <a:solidFill>
            <a:srgbClr val="000000"/>
          </a:solidFill>
          <a:round/>
          <a:headEnd/>
          <a:tailEnd/>
        </a:ln>
      </xdr:spPr>
    </xdr:sp>
    <xdr:clientData/>
  </xdr:twoCellAnchor>
  <xdr:twoCellAnchor>
    <xdr:from>
      <xdr:col>54</xdr:col>
      <xdr:colOff>0</xdr:colOff>
      <xdr:row>9</xdr:row>
      <xdr:rowOff>0</xdr:rowOff>
    </xdr:from>
    <xdr:to>
      <xdr:col>54</xdr:col>
      <xdr:colOff>0</xdr:colOff>
      <xdr:row>20</xdr:row>
      <xdr:rowOff>0</xdr:rowOff>
    </xdr:to>
    <xdr:sp macro="" textlink="">
      <xdr:nvSpPr>
        <xdr:cNvPr id="41" name="Line 46">
          <a:extLst>
            <a:ext uri="{FF2B5EF4-FFF2-40B4-BE49-F238E27FC236}">
              <a16:creationId xmlns:a16="http://schemas.microsoft.com/office/drawing/2014/main" id="{00000000-0008-0000-1A00-000029000000}"/>
            </a:ext>
          </a:extLst>
        </xdr:cNvPr>
        <xdr:cNvSpPr>
          <a:spLocks noChangeShapeType="1"/>
        </xdr:cNvSpPr>
      </xdr:nvSpPr>
      <xdr:spPr bwMode="auto">
        <a:xfrm>
          <a:off x="14839950" y="1952625"/>
          <a:ext cx="0" cy="2095500"/>
        </a:xfrm>
        <a:prstGeom prst="line">
          <a:avLst/>
        </a:prstGeom>
        <a:noFill/>
        <a:ln w="9525">
          <a:solidFill>
            <a:srgbClr val="000000"/>
          </a:solidFill>
          <a:round/>
          <a:headEnd type="oval" w="sm" len="sm"/>
          <a:tailEnd type="oval" w="sm" len="sm"/>
        </a:ln>
      </xdr:spPr>
    </xdr:sp>
    <xdr:clientData/>
  </xdr:twoCellAnchor>
  <xdr:twoCellAnchor>
    <xdr:from>
      <xdr:col>54</xdr:col>
      <xdr:colOff>0</xdr:colOff>
      <xdr:row>20</xdr:row>
      <xdr:rowOff>0</xdr:rowOff>
    </xdr:from>
    <xdr:to>
      <xdr:col>58</xdr:col>
      <xdr:colOff>0</xdr:colOff>
      <xdr:row>20</xdr:row>
      <xdr:rowOff>0</xdr:rowOff>
    </xdr:to>
    <xdr:sp macro="" textlink="">
      <xdr:nvSpPr>
        <xdr:cNvPr id="42" name="Line 47">
          <a:extLst>
            <a:ext uri="{FF2B5EF4-FFF2-40B4-BE49-F238E27FC236}">
              <a16:creationId xmlns:a16="http://schemas.microsoft.com/office/drawing/2014/main" id="{00000000-0008-0000-1A00-00002A000000}"/>
            </a:ext>
          </a:extLst>
        </xdr:cNvPr>
        <xdr:cNvSpPr>
          <a:spLocks noChangeShapeType="1"/>
        </xdr:cNvSpPr>
      </xdr:nvSpPr>
      <xdr:spPr bwMode="auto">
        <a:xfrm>
          <a:off x="14839950" y="4048125"/>
          <a:ext cx="800100" cy="0"/>
        </a:xfrm>
        <a:prstGeom prst="line">
          <a:avLst/>
        </a:prstGeom>
        <a:noFill/>
        <a:ln w="9525">
          <a:solidFill>
            <a:srgbClr val="000000"/>
          </a:solidFill>
          <a:round/>
          <a:headEnd/>
          <a:tailEnd/>
        </a:ln>
      </xdr:spPr>
    </xdr:sp>
    <xdr:clientData/>
  </xdr:twoCellAnchor>
  <xdr:twoCellAnchor>
    <xdr:from>
      <xdr:col>72</xdr:col>
      <xdr:colOff>9525</xdr:colOff>
      <xdr:row>21</xdr:row>
      <xdr:rowOff>0</xdr:rowOff>
    </xdr:from>
    <xdr:to>
      <xdr:col>72</xdr:col>
      <xdr:colOff>9525</xdr:colOff>
      <xdr:row>22</xdr:row>
      <xdr:rowOff>0</xdr:rowOff>
    </xdr:to>
    <xdr:sp macro="" textlink="">
      <xdr:nvSpPr>
        <xdr:cNvPr id="43" name="Line 53">
          <a:extLst>
            <a:ext uri="{FF2B5EF4-FFF2-40B4-BE49-F238E27FC236}">
              <a16:creationId xmlns:a16="http://schemas.microsoft.com/office/drawing/2014/main" id="{00000000-0008-0000-1A00-00002B000000}"/>
            </a:ext>
          </a:extLst>
        </xdr:cNvPr>
        <xdr:cNvSpPr>
          <a:spLocks noChangeShapeType="1"/>
        </xdr:cNvSpPr>
      </xdr:nvSpPr>
      <xdr:spPr bwMode="auto">
        <a:xfrm>
          <a:off x="18449925" y="4238625"/>
          <a:ext cx="0" cy="190500"/>
        </a:xfrm>
        <a:prstGeom prst="line">
          <a:avLst/>
        </a:prstGeom>
        <a:noFill/>
        <a:ln w="9525">
          <a:solidFill>
            <a:srgbClr val="000000"/>
          </a:solidFill>
          <a:round/>
          <a:headEnd/>
          <a:tailEnd/>
        </a:ln>
      </xdr:spPr>
    </xdr:sp>
    <xdr:clientData/>
  </xdr:twoCellAnchor>
  <xdr:twoCellAnchor>
    <xdr:from>
      <xdr:col>59</xdr:col>
      <xdr:colOff>0</xdr:colOff>
      <xdr:row>22</xdr:row>
      <xdr:rowOff>0</xdr:rowOff>
    </xdr:from>
    <xdr:to>
      <xdr:col>72</xdr:col>
      <xdr:colOff>233</xdr:colOff>
      <xdr:row>22</xdr:row>
      <xdr:rowOff>0</xdr:rowOff>
    </xdr:to>
    <xdr:sp macro="" textlink="">
      <xdr:nvSpPr>
        <xdr:cNvPr id="44" name="Line 54">
          <a:extLst>
            <a:ext uri="{FF2B5EF4-FFF2-40B4-BE49-F238E27FC236}">
              <a16:creationId xmlns:a16="http://schemas.microsoft.com/office/drawing/2014/main" id="{00000000-0008-0000-1A00-00002C000000}"/>
            </a:ext>
          </a:extLst>
        </xdr:cNvPr>
        <xdr:cNvSpPr>
          <a:spLocks noChangeShapeType="1"/>
        </xdr:cNvSpPr>
      </xdr:nvSpPr>
      <xdr:spPr bwMode="auto">
        <a:xfrm>
          <a:off x="15840075" y="4429125"/>
          <a:ext cx="2600558" cy="0"/>
        </a:xfrm>
        <a:prstGeom prst="line">
          <a:avLst/>
        </a:prstGeom>
        <a:noFill/>
        <a:ln w="9525">
          <a:solidFill>
            <a:srgbClr val="000000"/>
          </a:solidFill>
          <a:round/>
          <a:headEnd type="oval" w="sm" len="sm"/>
          <a:tailEnd type="oval" w="sm" len="sm"/>
        </a:ln>
      </xdr:spPr>
    </xdr:sp>
    <xdr:clientData/>
  </xdr:twoCellAnchor>
  <xdr:twoCellAnchor>
    <xdr:from>
      <xdr:col>58</xdr:col>
      <xdr:colOff>190500</xdr:colOff>
      <xdr:row>21</xdr:row>
      <xdr:rowOff>0</xdr:rowOff>
    </xdr:from>
    <xdr:to>
      <xdr:col>58</xdr:col>
      <xdr:colOff>190500</xdr:colOff>
      <xdr:row>22</xdr:row>
      <xdr:rowOff>0</xdr:rowOff>
    </xdr:to>
    <xdr:sp macro="" textlink="">
      <xdr:nvSpPr>
        <xdr:cNvPr id="45" name="Line 53">
          <a:extLst>
            <a:ext uri="{FF2B5EF4-FFF2-40B4-BE49-F238E27FC236}">
              <a16:creationId xmlns:a16="http://schemas.microsoft.com/office/drawing/2014/main" id="{00000000-0008-0000-1A00-00002D000000}"/>
            </a:ext>
          </a:extLst>
        </xdr:cNvPr>
        <xdr:cNvSpPr>
          <a:spLocks noChangeShapeType="1"/>
        </xdr:cNvSpPr>
      </xdr:nvSpPr>
      <xdr:spPr bwMode="auto">
        <a:xfrm>
          <a:off x="15830550" y="4238625"/>
          <a:ext cx="0" cy="190500"/>
        </a:xfrm>
        <a:prstGeom prst="line">
          <a:avLst/>
        </a:prstGeom>
        <a:noFill/>
        <a:ln w="9525">
          <a:solidFill>
            <a:srgbClr val="000000"/>
          </a:solidFill>
          <a:round/>
          <a:headEnd/>
          <a:tailEnd/>
        </a:ln>
      </xdr:spPr>
    </xdr:sp>
    <xdr:clientData/>
  </xdr:twoCellAnchor>
  <xdr:twoCellAnchor>
    <xdr:from>
      <xdr:col>59</xdr:col>
      <xdr:colOff>0</xdr:colOff>
      <xdr:row>16</xdr:row>
      <xdr:rowOff>0</xdr:rowOff>
    </xdr:from>
    <xdr:to>
      <xdr:col>72</xdr:col>
      <xdr:colOff>0</xdr:colOff>
      <xdr:row>16</xdr:row>
      <xdr:rowOff>0</xdr:rowOff>
    </xdr:to>
    <xdr:cxnSp macro="">
      <xdr:nvCxnSpPr>
        <xdr:cNvPr id="46" name="직선 연결선 45">
          <a:extLst>
            <a:ext uri="{FF2B5EF4-FFF2-40B4-BE49-F238E27FC236}">
              <a16:creationId xmlns:a16="http://schemas.microsoft.com/office/drawing/2014/main" id="{00000000-0008-0000-1A00-00002E000000}"/>
            </a:ext>
          </a:extLst>
        </xdr:cNvPr>
        <xdr:cNvCxnSpPr/>
      </xdr:nvCxnSpPr>
      <xdr:spPr>
        <a:xfrm>
          <a:off x="15840075" y="3286125"/>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56</xdr:col>
      <xdr:colOff>0</xdr:colOff>
      <xdr:row>9</xdr:row>
      <xdr:rowOff>0</xdr:rowOff>
    </xdr:from>
    <xdr:to>
      <xdr:col>56</xdr:col>
      <xdr:colOff>0</xdr:colOff>
      <xdr:row>20</xdr:row>
      <xdr:rowOff>0</xdr:rowOff>
    </xdr:to>
    <xdr:sp macro="" textlink="">
      <xdr:nvSpPr>
        <xdr:cNvPr id="47" name="Line 46">
          <a:extLst>
            <a:ext uri="{FF2B5EF4-FFF2-40B4-BE49-F238E27FC236}">
              <a16:creationId xmlns:a16="http://schemas.microsoft.com/office/drawing/2014/main" id="{00000000-0008-0000-1A00-00002F000000}"/>
            </a:ext>
          </a:extLst>
        </xdr:cNvPr>
        <xdr:cNvSpPr>
          <a:spLocks noChangeShapeType="1"/>
        </xdr:cNvSpPr>
      </xdr:nvSpPr>
      <xdr:spPr bwMode="auto">
        <a:xfrm>
          <a:off x="15240000" y="1952625"/>
          <a:ext cx="0" cy="2095500"/>
        </a:xfrm>
        <a:prstGeom prst="line">
          <a:avLst/>
        </a:prstGeom>
        <a:noFill/>
        <a:ln w="9525">
          <a:solidFill>
            <a:srgbClr val="000000"/>
          </a:solidFill>
          <a:round/>
          <a:headEnd type="oval" w="sm" len="sm"/>
          <a:tailEnd type="oval" w="sm" len="sm"/>
        </a:ln>
      </xdr:spPr>
    </xdr:sp>
    <xdr:clientData/>
  </xdr:twoCellAnchor>
  <xdr:twoCellAnchor>
    <xdr:from>
      <xdr:col>64</xdr:col>
      <xdr:colOff>104775</xdr:colOff>
      <xdr:row>17</xdr:row>
      <xdr:rowOff>9525</xdr:rowOff>
    </xdr:from>
    <xdr:to>
      <xdr:col>66</xdr:col>
      <xdr:colOff>104775</xdr:colOff>
      <xdr:row>19</xdr:row>
      <xdr:rowOff>9525</xdr:rowOff>
    </xdr:to>
    <xdr:sp macro="" textlink="">
      <xdr:nvSpPr>
        <xdr:cNvPr id="48" name="Oval 38">
          <a:extLst>
            <a:ext uri="{FF2B5EF4-FFF2-40B4-BE49-F238E27FC236}">
              <a16:creationId xmlns:a16="http://schemas.microsoft.com/office/drawing/2014/main" id="{00000000-0008-0000-1A00-000030000000}"/>
            </a:ext>
          </a:extLst>
        </xdr:cNvPr>
        <xdr:cNvSpPr>
          <a:spLocks noChangeArrowheads="1"/>
        </xdr:cNvSpPr>
      </xdr:nvSpPr>
      <xdr:spPr bwMode="auto">
        <a:xfrm>
          <a:off x="16944975" y="3486150"/>
          <a:ext cx="400050" cy="381000"/>
        </a:xfrm>
        <a:prstGeom prst="ellipse">
          <a:avLst/>
        </a:prstGeom>
        <a:solidFill>
          <a:srgbClr val="FFFFFF"/>
        </a:solidFill>
        <a:ln w="9525">
          <a:solidFill>
            <a:srgbClr val="000000"/>
          </a:solidFill>
          <a:round/>
          <a:headEnd/>
          <a:tailEnd/>
        </a:ln>
      </xdr:spPr>
    </xdr:sp>
    <xdr:clientData/>
  </xdr:twoCellAnchor>
  <xdr:twoCellAnchor>
    <xdr:from>
      <xdr:col>56</xdr:col>
      <xdr:colOff>0</xdr:colOff>
      <xdr:row>16</xdr:row>
      <xdr:rowOff>0</xdr:rowOff>
    </xdr:from>
    <xdr:to>
      <xdr:col>58</xdr:col>
      <xdr:colOff>0</xdr:colOff>
      <xdr:row>16</xdr:row>
      <xdr:rowOff>0</xdr:rowOff>
    </xdr:to>
    <xdr:sp macro="" textlink="">
      <xdr:nvSpPr>
        <xdr:cNvPr id="49" name="Line 47">
          <a:extLst>
            <a:ext uri="{FF2B5EF4-FFF2-40B4-BE49-F238E27FC236}">
              <a16:creationId xmlns:a16="http://schemas.microsoft.com/office/drawing/2014/main" id="{00000000-0008-0000-1A00-000031000000}"/>
            </a:ext>
          </a:extLst>
        </xdr:cNvPr>
        <xdr:cNvSpPr>
          <a:spLocks noChangeShapeType="1"/>
        </xdr:cNvSpPr>
      </xdr:nvSpPr>
      <xdr:spPr bwMode="auto">
        <a:xfrm>
          <a:off x="15240000" y="3286125"/>
          <a:ext cx="400050" cy="0"/>
        </a:xfrm>
        <a:prstGeom prst="line">
          <a:avLst/>
        </a:prstGeom>
        <a:noFill/>
        <a:ln w="9525">
          <a:solidFill>
            <a:srgbClr val="000000"/>
          </a:solidFill>
          <a:round/>
          <a:headEnd type="oval" w="sm" len="sm"/>
          <a:tailEnd/>
        </a:ln>
      </xdr:spPr>
    </xdr:sp>
    <xdr:clientData/>
  </xdr:twoCellAnchor>
  <xdr:twoCellAnchor>
    <xdr:from>
      <xdr:col>56</xdr:col>
      <xdr:colOff>0</xdr:colOff>
      <xdr:row>10</xdr:row>
      <xdr:rowOff>0</xdr:rowOff>
    </xdr:from>
    <xdr:to>
      <xdr:col>75</xdr:col>
      <xdr:colOff>0</xdr:colOff>
      <xdr:row>10</xdr:row>
      <xdr:rowOff>0</xdr:rowOff>
    </xdr:to>
    <xdr:sp macro="" textlink="">
      <xdr:nvSpPr>
        <xdr:cNvPr id="50" name="Line 39">
          <a:extLst>
            <a:ext uri="{FF2B5EF4-FFF2-40B4-BE49-F238E27FC236}">
              <a16:creationId xmlns:a16="http://schemas.microsoft.com/office/drawing/2014/main" id="{00000000-0008-0000-1A00-000032000000}"/>
            </a:ext>
          </a:extLst>
        </xdr:cNvPr>
        <xdr:cNvSpPr>
          <a:spLocks noChangeShapeType="1"/>
        </xdr:cNvSpPr>
      </xdr:nvSpPr>
      <xdr:spPr bwMode="auto">
        <a:xfrm>
          <a:off x="15240000" y="2143125"/>
          <a:ext cx="3800475" cy="0"/>
        </a:xfrm>
        <a:prstGeom prst="line">
          <a:avLst/>
        </a:prstGeom>
        <a:noFill/>
        <a:ln w="9525">
          <a:solidFill>
            <a:srgbClr val="000000"/>
          </a:solidFill>
          <a:round/>
          <a:headEnd type="oval" w="sm" len="sm"/>
          <a:tailEnd/>
        </a:ln>
      </xdr:spPr>
    </xdr:sp>
    <xdr:clientData/>
  </xdr:twoCellAnchor>
  <xdr:twoCellAnchor>
    <xdr:from>
      <xdr:col>55</xdr:col>
      <xdr:colOff>171450</xdr:colOff>
      <xdr:row>10</xdr:row>
      <xdr:rowOff>180975</xdr:rowOff>
    </xdr:from>
    <xdr:to>
      <xdr:col>74</xdr:col>
      <xdr:colOff>171450</xdr:colOff>
      <xdr:row>10</xdr:row>
      <xdr:rowOff>180975</xdr:rowOff>
    </xdr:to>
    <xdr:sp macro="" textlink="">
      <xdr:nvSpPr>
        <xdr:cNvPr id="51" name="Line 39">
          <a:extLst>
            <a:ext uri="{FF2B5EF4-FFF2-40B4-BE49-F238E27FC236}">
              <a16:creationId xmlns:a16="http://schemas.microsoft.com/office/drawing/2014/main" id="{00000000-0008-0000-1A00-000033000000}"/>
            </a:ext>
          </a:extLst>
        </xdr:cNvPr>
        <xdr:cNvSpPr>
          <a:spLocks noChangeShapeType="1"/>
        </xdr:cNvSpPr>
      </xdr:nvSpPr>
      <xdr:spPr bwMode="auto">
        <a:xfrm>
          <a:off x="15211425" y="2324100"/>
          <a:ext cx="3800475" cy="0"/>
        </a:xfrm>
        <a:prstGeom prst="line">
          <a:avLst/>
        </a:prstGeom>
        <a:noFill/>
        <a:ln w="9525">
          <a:solidFill>
            <a:srgbClr val="000000"/>
          </a:solidFill>
          <a:round/>
          <a:headEnd type="oval" w="sm" len="sm"/>
          <a:tailEnd/>
        </a:ln>
      </xdr:spPr>
    </xdr:sp>
    <xdr:clientData/>
  </xdr:twoCellAnchor>
  <xdr:twoCellAnchor>
    <xdr:from>
      <xdr:col>56</xdr:col>
      <xdr:colOff>0</xdr:colOff>
      <xdr:row>12</xdr:row>
      <xdr:rowOff>0</xdr:rowOff>
    </xdr:from>
    <xdr:to>
      <xdr:col>75</xdr:col>
      <xdr:colOff>0</xdr:colOff>
      <xdr:row>12</xdr:row>
      <xdr:rowOff>0</xdr:rowOff>
    </xdr:to>
    <xdr:sp macro="" textlink="">
      <xdr:nvSpPr>
        <xdr:cNvPr id="52" name="Line 39">
          <a:extLst>
            <a:ext uri="{FF2B5EF4-FFF2-40B4-BE49-F238E27FC236}">
              <a16:creationId xmlns:a16="http://schemas.microsoft.com/office/drawing/2014/main" id="{00000000-0008-0000-1A00-000034000000}"/>
            </a:ext>
          </a:extLst>
        </xdr:cNvPr>
        <xdr:cNvSpPr>
          <a:spLocks noChangeShapeType="1"/>
        </xdr:cNvSpPr>
      </xdr:nvSpPr>
      <xdr:spPr bwMode="auto">
        <a:xfrm>
          <a:off x="15240000" y="2524125"/>
          <a:ext cx="3800475" cy="0"/>
        </a:xfrm>
        <a:prstGeom prst="line">
          <a:avLst/>
        </a:prstGeom>
        <a:noFill/>
        <a:ln w="9525">
          <a:solidFill>
            <a:srgbClr val="000000"/>
          </a:solidFill>
          <a:round/>
          <a:headEnd type="oval" w="sm" len="sm"/>
          <a:tailEnd/>
        </a:ln>
      </xdr:spPr>
    </xdr:sp>
    <xdr:clientData/>
  </xdr:twoCellAnchor>
  <xdr:twoCellAnchor>
    <xdr:from>
      <xdr:col>58</xdr:col>
      <xdr:colOff>198781</xdr:colOff>
      <xdr:row>8</xdr:row>
      <xdr:rowOff>188015</xdr:rowOff>
    </xdr:from>
    <xdr:to>
      <xdr:col>58</xdr:col>
      <xdr:colOff>198782</xdr:colOff>
      <xdr:row>19</xdr:row>
      <xdr:rowOff>182217</xdr:rowOff>
    </xdr:to>
    <xdr:sp macro="" textlink="">
      <xdr:nvSpPr>
        <xdr:cNvPr id="53" name="Line 40">
          <a:extLst>
            <a:ext uri="{FF2B5EF4-FFF2-40B4-BE49-F238E27FC236}">
              <a16:creationId xmlns:a16="http://schemas.microsoft.com/office/drawing/2014/main" id="{00000000-0008-0000-1A00-000035000000}"/>
            </a:ext>
          </a:extLst>
        </xdr:cNvPr>
        <xdr:cNvSpPr>
          <a:spLocks noChangeShapeType="1"/>
        </xdr:cNvSpPr>
      </xdr:nvSpPr>
      <xdr:spPr bwMode="auto">
        <a:xfrm flipV="1">
          <a:off x="15838831" y="1950140"/>
          <a:ext cx="1" cy="2089702"/>
        </a:xfrm>
        <a:prstGeom prst="line">
          <a:avLst/>
        </a:prstGeom>
        <a:noFill/>
        <a:ln w="19050">
          <a:solidFill>
            <a:srgbClr val="000000"/>
          </a:solidFill>
          <a:round/>
          <a:headEnd/>
          <a:tailEnd/>
        </a:ln>
      </xdr:spPr>
    </xdr:sp>
    <xdr:clientData/>
  </xdr:twoCellAnchor>
  <xdr:twoCellAnchor>
    <xdr:from>
      <xdr:col>71</xdr:col>
      <xdr:colOff>189257</xdr:colOff>
      <xdr:row>11</xdr:row>
      <xdr:rowOff>172691</xdr:rowOff>
    </xdr:from>
    <xdr:to>
      <xdr:col>71</xdr:col>
      <xdr:colOff>189258</xdr:colOff>
      <xdr:row>20</xdr:row>
      <xdr:rowOff>8282</xdr:rowOff>
    </xdr:to>
    <xdr:sp macro="" textlink="">
      <xdr:nvSpPr>
        <xdr:cNvPr id="54" name="Line 40">
          <a:extLst>
            <a:ext uri="{FF2B5EF4-FFF2-40B4-BE49-F238E27FC236}">
              <a16:creationId xmlns:a16="http://schemas.microsoft.com/office/drawing/2014/main" id="{00000000-0008-0000-1A00-000036000000}"/>
            </a:ext>
          </a:extLst>
        </xdr:cNvPr>
        <xdr:cNvSpPr>
          <a:spLocks noChangeShapeType="1"/>
        </xdr:cNvSpPr>
      </xdr:nvSpPr>
      <xdr:spPr bwMode="auto">
        <a:xfrm flipH="1" flipV="1">
          <a:off x="18429632" y="2506316"/>
          <a:ext cx="1" cy="1550091"/>
        </a:xfrm>
        <a:prstGeom prst="line">
          <a:avLst/>
        </a:prstGeom>
        <a:noFill/>
        <a:ln w="19050">
          <a:solidFill>
            <a:srgbClr val="000000"/>
          </a:solidFill>
          <a:round/>
          <a:headEnd/>
          <a:tailEnd/>
        </a:ln>
      </xdr:spPr>
    </xdr:sp>
    <xdr:clientData/>
  </xdr:twoCellAnchor>
  <xdr:twoCellAnchor>
    <xdr:from>
      <xdr:col>58</xdr:col>
      <xdr:colOff>190500</xdr:colOff>
      <xdr:row>20</xdr:row>
      <xdr:rowOff>0</xdr:rowOff>
    </xdr:from>
    <xdr:to>
      <xdr:col>72</xdr:col>
      <xdr:colOff>19050</xdr:colOff>
      <xdr:row>20</xdr:row>
      <xdr:rowOff>0</xdr:rowOff>
    </xdr:to>
    <xdr:sp macro="" textlink="">
      <xdr:nvSpPr>
        <xdr:cNvPr id="55" name="Line 68">
          <a:extLst>
            <a:ext uri="{FF2B5EF4-FFF2-40B4-BE49-F238E27FC236}">
              <a16:creationId xmlns:a16="http://schemas.microsoft.com/office/drawing/2014/main" id="{00000000-0008-0000-1A00-000037000000}"/>
            </a:ext>
          </a:extLst>
        </xdr:cNvPr>
        <xdr:cNvSpPr>
          <a:spLocks noChangeShapeType="1"/>
        </xdr:cNvSpPr>
      </xdr:nvSpPr>
      <xdr:spPr bwMode="auto">
        <a:xfrm>
          <a:off x="15830550" y="4048125"/>
          <a:ext cx="2628900" cy="0"/>
        </a:xfrm>
        <a:prstGeom prst="line">
          <a:avLst/>
        </a:prstGeom>
        <a:noFill/>
        <a:ln w="19050">
          <a:solidFill>
            <a:srgbClr val="000000"/>
          </a:solidFill>
          <a:round/>
          <a:headEnd/>
          <a:tailEnd/>
        </a:ln>
      </xdr:spPr>
    </xdr:sp>
    <xdr:clientData/>
  </xdr:twoCellAnchor>
  <xdr:twoCellAnchor>
    <xdr:from>
      <xdr:col>59</xdr:col>
      <xdr:colOff>1</xdr:colOff>
      <xdr:row>7</xdr:row>
      <xdr:rowOff>0</xdr:rowOff>
    </xdr:from>
    <xdr:to>
      <xdr:col>72</xdr:col>
      <xdr:colOff>232</xdr:colOff>
      <xdr:row>7</xdr:row>
      <xdr:rowOff>0</xdr:rowOff>
    </xdr:to>
    <xdr:sp macro="" textlink="">
      <xdr:nvSpPr>
        <xdr:cNvPr id="56" name="Line 54">
          <a:extLst>
            <a:ext uri="{FF2B5EF4-FFF2-40B4-BE49-F238E27FC236}">
              <a16:creationId xmlns:a16="http://schemas.microsoft.com/office/drawing/2014/main" id="{00000000-0008-0000-1A00-000038000000}"/>
            </a:ext>
          </a:extLst>
        </xdr:cNvPr>
        <xdr:cNvSpPr>
          <a:spLocks noChangeShapeType="1"/>
        </xdr:cNvSpPr>
      </xdr:nvSpPr>
      <xdr:spPr bwMode="auto">
        <a:xfrm>
          <a:off x="15840076" y="1571625"/>
          <a:ext cx="2600556" cy="0"/>
        </a:xfrm>
        <a:prstGeom prst="line">
          <a:avLst/>
        </a:prstGeom>
        <a:noFill/>
        <a:ln w="9525">
          <a:solidFill>
            <a:srgbClr val="000000"/>
          </a:solidFill>
          <a:round/>
          <a:headEnd type="oval" w="sm" len="sm"/>
          <a:tailEnd type="oval" w="sm" len="sm"/>
        </a:ln>
      </xdr:spPr>
    </xdr:sp>
    <xdr:clientData/>
  </xdr:twoCellAnchor>
  <xdr:twoCellAnchor>
    <xdr:from>
      <xdr:col>59</xdr:col>
      <xdr:colOff>0</xdr:colOff>
      <xdr:row>7</xdr:row>
      <xdr:rowOff>0</xdr:rowOff>
    </xdr:from>
    <xdr:to>
      <xdr:col>59</xdr:col>
      <xdr:colOff>0</xdr:colOff>
      <xdr:row>8</xdr:row>
      <xdr:rowOff>0</xdr:rowOff>
    </xdr:to>
    <xdr:sp macro="" textlink="">
      <xdr:nvSpPr>
        <xdr:cNvPr id="57" name="Line 62">
          <a:extLst>
            <a:ext uri="{FF2B5EF4-FFF2-40B4-BE49-F238E27FC236}">
              <a16:creationId xmlns:a16="http://schemas.microsoft.com/office/drawing/2014/main" id="{00000000-0008-0000-1A00-000039000000}"/>
            </a:ext>
          </a:extLst>
        </xdr:cNvPr>
        <xdr:cNvSpPr>
          <a:spLocks noChangeShapeType="1"/>
        </xdr:cNvSpPr>
      </xdr:nvSpPr>
      <xdr:spPr bwMode="auto">
        <a:xfrm>
          <a:off x="15840075" y="1571625"/>
          <a:ext cx="0" cy="190500"/>
        </a:xfrm>
        <a:prstGeom prst="line">
          <a:avLst/>
        </a:prstGeom>
        <a:noFill/>
        <a:ln w="9525">
          <a:solidFill>
            <a:srgbClr val="000000"/>
          </a:solidFill>
          <a:round/>
          <a:headEnd/>
          <a:tailEnd/>
        </a:ln>
      </xdr:spPr>
    </xdr:sp>
    <xdr:clientData/>
  </xdr:twoCellAnchor>
  <xdr:twoCellAnchor>
    <xdr:from>
      <xdr:col>72</xdr:col>
      <xdr:colOff>0</xdr:colOff>
      <xdr:row>7</xdr:row>
      <xdr:rowOff>0</xdr:rowOff>
    </xdr:from>
    <xdr:to>
      <xdr:col>72</xdr:col>
      <xdr:colOff>0</xdr:colOff>
      <xdr:row>8</xdr:row>
      <xdr:rowOff>0</xdr:rowOff>
    </xdr:to>
    <xdr:sp macro="" textlink="">
      <xdr:nvSpPr>
        <xdr:cNvPr id="58" name="Line 62">
          <a:extLst>
            <a:ext uri="{FF2B5EF4-FFF2-40B4-BE49-F238E27FC236}">
              <a16:creationId xmlns:a16="http://schemas.microsoft.com/office/drawing/2014/main" id="{00000000-0008-0000-1A00-00003A000000}"/>
            </a:ext>
          </a:extLst>
        </xdr:cNvPr>
        <xdr:cNvSpPr>
          <a:spLocks noChangeShapeType="1"/>
        </xdr:cNvSpPr>
      </xdr:nvSpPr>
      <xdr:spPr bwMode="auto">
        <a:xfrm>
          <a:off x="18440400" y="1571625"/>
          <a:ext cx="0" cy="190500"/>
        </a:xfrm>
        <a:prstGeom prst="line">
          <a:avLst/>
        </a:prstGeom>
        <a:noFill/>
        <a:ln w="9525">
          <a:solidFill>
            <a:srgbClr val="000000"/>
          </a:solidFill>
          <a:round/>
          <a:headEnd/>
          <a:tailEnd/>
        </a:ln>
      </xdr:spPr>
    </xdr:sp>
    <xdr:clientData/>
  </xdr:twoCellAnchor>
  <xdr:twoCellAnchor>
    <xdr:from>
      <xdr:col>80</xdr:col>
      <xdr:colOff>0</xdr:colOff>
      <xdr:row>9</xdr:row>
      <xdr:rowOff>0</xdr:rowOff>
    </xdr:from>
    <xdr:to>
      <xdr:col>101</xdr:col>
      <xdr:colOff>0</xdr:colOff>
      <xdr:row>9</xdr:row>
      <xdr:rowOff>0</xdr:rowOff>
    </xdr:to>
    <xdr:sp macro="" textlink="">
      <xdr:nvSpPr>
        <xdr:cNvPr id="59" name="Line 39">
          <a:extLst>
            <a:ext uri="{FF2B5EF4-FFF2-40B4-BE49-F238E27FC236}">
              <a16:creationId xmlns:a16="http://schemas.microsoft.com/office/drawing/2014/main" id="{00000000-0008-0000-1A00-00003B000000}"/>
            </a:ext>
          </a:extLst>
        </xdr:cNvPr>
        <xdr:cNvSpPr>
          <a:spLocks noChangeShapeType="1"/>
        </xdr:cNvSpPr>
      </xdr:nvSpPr>
      <xdr:spPr bwMode="auto">
        <a:xfrm>
          <a:off x="21612225" y="1952625"/>
          <a:ext cx="4200525" cy="0"/>
        </a:xfrm>
        <a:prstGeom prst="line">
          <a:avLst/>
        </a:prstGeom>
        <a:noFill/>
        <a:ln w="9525">
          <a:solidFill>
            <a:srgbClr val="000000"/>
          </a:solidFill>
          <a:round/>
          <a:headEnd/>
          <a:tailEnd/>
        </a:ln>
      </xdr:spPr>
    </xdr:sp>
    <xdr:clientData/>
  </xdr:twoCellAnchor>
  <xdr:twoCellAnchor>
    <xdr:from>
      <xdr:col>80</xdr:col>
      <xdr:colOff>0</xdr:colOff>
      <xdr:row>9</xdr:row>
      <xdr:rowOff>0</xdr:rowOff>
    </xdr:from>
    <xdr:to>
      <xdr:col>80</xdr:col>
      <xdr:colOff>0</xdr:colOff>
      <xdr:row>20</xdr:row>
      <xdr:rowOff>0</xdr:rowOff>
    </xdr:to>
    <xdr:sp macro="" textlink="">
      <xdr:nvSpPr>
        <xdr:cNvPr id="60" name="Line 46">
          <a:extLst>
            <a:ext uri="{FF2B5EF4-FFF2-40B4-BE49-F238E27FC236}">
              <a16:creationId xmlns:a16="http://schemas.microsoft.com/office/drawing/2014/main" id="{00000000-0008-0000-1A00-00003C000000}"/>
            </a:ext>
          </a:extLst>
        </xdr:cNvPr>
        <xdr:cNvSpPr>
          <a:spLocks noChangeShapeType="1"/>
        </xdr:cNvSpPr>
      </xdr:nvSpPr>
      <xdr:spPr bwMode="auto">
        <a:xfrm>
          <a:off x="21612225" y="1952625"/>
          <a:ext cx="0" cy="2095500"/>
        </a:xfrm>
        <a:prstGeom prst="line">
          <a:avLst/>
        </a:prstGeom>
        <a:noFill/>
        <a:ln w="9525">
          <a:solidFill>
            <a:srgbClr val="000000"/>
          </a:solidFill>
          <a:round/>
          <a:headEnd type="oval" w="sm" len="sm"/>
          <a:tailEnd type="oval" w="sm" len="sm"/>
        </a:ln>
      </xdr:spPr>
    </xdr:sp>
    <xdr:clientData/>
  </xdr:twoCellAnchor>
  <xdr:twoCellAnchor>
    <xdr:from>
      <xdr:col>80</xdr:col>
      <xdr:colOff>0</xdr:colOff>
      <xdr:row>20</xdr:row>
      <xdr:rowOff>0</xdr:rowOff>
    </xdr:from>
    <xdr:to>
      <xdr:col>84</xdr:col>
      <xdr:colOff>0</xdr:colOff>
      <xdr:row>20</xdr:row>
      <xdr:rowOff>0</xdr:rowOff>
    </xdr:to>
    <xdr:sp macro="" textlink="">
      <xdr:nvSpPr>
        <xdr:cNvPr id="61" name="Line 47">
          <a:extLst>
            <a:ext uri="{FF2B5EF4-FFF2-40B4-BE49-F238E27FC236}">
              <a16:creationId xmlns:a16="http://schemas.microsoft.com/office/drawing/2014/main" id="{00000000-0008-0000-1A00-00003D000000}"/>
            </a:ext>
          </a:extLst>
        </xdr:cNvPr>
        <xdr:cNvSpPr>
          <a:spLocks noChangeShapeType="1"/>
        </xdr:cNvSpPr>
      </xdr:nvSpPr>
      <xdr:spPr bwMode="auto">
        <a:xfrm>
          <a:off x="21612225" y="4048125"/>
          <a:ext cx="800100" cy="0"/>
        </a:xfrm>
        <a:prstGeom prst="line">
          <a:avLst/>
        </a:prstGeom>
        <a:noFill/>
        <a:ln w="9525">
          <a:solidFill>
            <a:srgbClr val="000000"/>
          </a:solidFill>
          <a:round/>
          <a:headEnd/>
          <a:tailEnd/>
        </a:ln>
      </xdr:spPr>
    </xdr:sp>
    <xdr:clientData/>
  </xdr:twoCellAnchor>
  <xdr:twoCellAnchor>
    <xdr:from>
      <xdr:col>98</xdr:col>
      <xdr:colOff>9525</xdr:colOff>
      <xdr:row>21</xdr:row>
      <xdr:rowOff>0</xdr:rowOff>
    </xdr:from>
    <xdr:to>
      <xdr:col>98</xdr:col>
      <xdr:colOff>9525</xdr:colOff>
      <xdr:row>22</xdr:row>
      <xdr:rowOff>0</xdr:rowOff>
    </xdr:to>
    <xdr:sp macro="" textlink="">
      <xdr:nvSpPr>
        <xdr:cNvPr id="62" name="Line 53">
          <a:extLst>
            <a:ext uri="{FF2B5EF4-FFF2-40B4-BE49-F238E27FC236}">
              <a16:creationId xmlns:a16="http://schemas.microsoft.com/office/drawing/2014/main" id="{00000000-0008-0000-1A00-00003E000000}"/>
            </a:ext>
          </a:extLst>
        </xdr:cNvPr>
        <xdr:cNvSpPr>
          <a:spLocks noChangeShapeType="1"/>
        </xdr:cNvSpPr>
      </xdr:nvSpPr>
      <xdr:spPr bwMode="auto">
        <a:xfrm>
          <a:off x="25222200" y="4238625"/>
          <a:ext cx="0" cy="190500"/>
        </a:xfrm>
        <a:prstGeom prst="line">
          <a:avLst/>
        </a:prstGeom>
        <a:noFill/>
        <a:ln w="9525">
          <a:solidFill>
            <a:srgbClr val="000000"/>
          </a:solidFill>
          <a:round/>
          <a:headEnd/>
          <a:tailEnd/>
        </a:ln>
      </xdr:spPr>
    </xdr:sp>
    <xdr:clientData/>
  </xdr:twoCellAnchor>
  <xdr:twoCellAnchor>
    <xdr:from>
      <xdr:col>85</xdr:col>
      <xdr:colOff>0</xdr:colOff>
      <xdr:row>22</xdr:row>
      <xdr:rowOff>0</xdr:rowOff>
    </xdr:from>
    <xdr:to>
      <xdr:col>98</xdr:col>
      <xdr:colOff>233</xdr:colOff>
      <xdr:row>22</xdr:row>
      <xdr:rowOff>0</xdr:rowOff>
    </xdr:to>
    <xdr:sp macro="" textlink="">
      <xdr:nvSpPr>
        <xdr:cNvPr id="63" name="Line 54">
          <a:extLst>
            <a:ext uri="{FF2B5EF4-FFF2-40B4-BE49-F238E27FC236}">
              <a16:creationId xmlns:a16="http://schemas.microsoft.com/office/drawing/2014/main" id="{00000000-0008-0000-1A00-00003F000000}"/>
            </a:ext>
          </a:extLst>
        </xdr:cNvPr>
        <xdr:cNvSpPr>
          <a:spLocks noChangeShapeType="1"/>
        </xdr:cNvSpPr>
      </xdr:nvSpPr>
      <xdr:spPr bwMode="auto">
        <a:xfrm>
          <a:off x="22612350" y="4429125"/>
          <a:ext cx="2600558" cy="0"/>
        </a:xfrm>
        <a:prstGeom prst="line">
          <a:avLst/>
        </a:prstGeom>
        <a:noFill/>
        <a:ln w="9525">
          <a:solidFill>
            <a:srgbClr val="000000"/>
          </a:solidFill>
          <a:round/>
          <a:headEnd type="oval" w="sm" len="sm"/>
          <a:tailEnd type="oval" w="sm" len="sm"/>
        </a:ln>
      </xdr:spPr>
    </xdr:sp>
    <xdr:clientData/>
  </xdr:twoCellAnchor>
  <xdr:twoCellAnchor>
    <xdr:from>
      <xdr:col>84</xdr:col>
      <xdr:colOff>190500</xdr:colOff>
      <xdr:row>21</xdr:row>
      <xdr:rowOff>0</xdr:rowOff>
    </xdr:from>
    <xdr:to>
      <xdr:col>84</xdr:col>
      <xdr:colOff>190500</xdr:colOff>
      <xdr:row>22</xdr:row>
      <xdr:rowOff>0</xdr:rowOff>
    </xdr:to>
    <xdr:sp macro="" textlink="">
      <xdr:nvSpPr>
        <xdr:cNvPr id="64" name="Line 53">
          <a:extLst>
            <a:ext uri="{FF2B5EF4-FFF2-40B4-BE49-F238E27FC236}">
              <a16:creationId xmlns:a16="http://schemas.microsoft.com/office/drawing/2014/main" id="{00000000-0008-0000-1A00-000040000000}"/>
            </a:ext>
          </a:extLst>
        </xdr:cNvPr>
        <xdr:cNvSpPr>
          <a:spLocks noChangeShapeType="1"/>
        </xdr:cNvSpPr>
      </xdr:nvSpPr>
      <xdr:spPr bwMode="auto">
        <a:xfrm>
          <a:off x="22602825" y="4238625"/>
          <a:ext cx="0" cy="190500"/>
        </a:xfrm>
        <a:prstGeom prst="line">
          <a:avLst/>
        </a:prstGeom>
        <a:noFill/>
        <a:ln w="9525">
          <a:solidFill>
            <a:srgbClr val="000000"/>
          </a:solidFill>
          <a:round/>
          <a:headEnd/>
          <a:tailEnd/>
        </a:ln>
      </xdr:spPr>
    </xdr:sp>
    <xdr:clientData/>
  </xdr:twoCellAnchor>
  <xdr:twoCellAnchor>
    <xdr:from>
      <xdr:col>85</xdr:col>
      <xdr:colOff>0</xdr:colOff>
      <xdr:row>16</xdr:row>
      <xdr:rowOff>0</xdr:rowOff>
    </xdr:from>
    <xdr:to>
      <xdr:col>98</xdr:col>
      <xdr:colOff>0</xdr:colOff>
      <xdr:row>16</xdr:row>
      <xdr:rowOff>0</xdr:rowOff>
    </xdr:to>
    <xdr:cxnSp macro="">
      <xdr:nvCxnSpPr>
        <xdr:cNvPr id="65" name="직선 연결선 64">
          <a:extLst>
            <a:ext uri="{FF2B5EF4-FFF2-40B4-BE49-F238E27FC236}">
              <a16:creationId xmlns:a16="http://schemas.microsoft.com/office/drawing/2014/main" id="{00000000-0008-0000-1A00-000041000000}"/>
            </a:ext>
          </a:extLst>
        </xdr:cNvPr>
        <xdr:cNvCxnSpPr/>
      </xdr:nvCxnSpPr>
      <xdr:spPr>
        <a:xfrm>
          <a:off x="22612350" y="3286125"/>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0</xdr:colOff>
      <xdr:row>9</xdr:row>
      <xdr:rowOff>0</xdr:rowOff>
    </xdr:from>
    <xdr:to>
      <xdr:col>82</xdr:col>
      <xdr:colOff>0</xdr:colOff>
      <xdr:row>20</xdr:row>
      <xdr:rowOff>0</xdr:rowOff>
    </xdr:to>
    <xdr:sp macro="" textlink="">
      <xdr:nvSpPr>
        <xdr:cNvPr id="66" name="Line 46">
          <a:extLst>
            <a:ext uri="{FF2B5EF4-FFF2-40B4-BE49-F238E27FC236}">
              <a16:creationId xmlns:a16="http://schemas.microsoft.com/office/drawing/2014/main" id="{00000000-0008-0000-1A00-000042000000}"/>
            </a:ext>
          </a:extLst>
        </xdr:cNvPr>
        <xdr:cNvSpPr>
          <a:spLocks noChangeShapeType="1"/>
        </xdr:cNvSpPr>
      </xdr:nvSpPr>
      <xdr:spPr bwMode="auto">
        <a:xfrm>
          <a:off x="22012275" y="1952625"/>
          <a:ext cx="0" cy="2095500"/>
        </a:xfrm>
        <a:prstGeom prst="line">
          <a:avLst/>
        </a:prstGeom>
        <a:noFill/>
        <a:ln w="9525">
          <a:solidFill>
            <a:srgbClr val="000000"/>
          </a:solidFill>
          <a:round/>
          <a:headEnd type="oval" w="sm" len="sm"/>
          <a:tailEnd type="oval" w="sm" len="sm"/>
        </a:ln>
      </xdr:spPr>
    </xdr:sp>
    <xdr:clientData/>
  </xdr:twoCellAnchor>
  <xdr:twoCellAnchor>
    <xdr:from>
      <xdr:col>90</xdr:col>
      <xdr:colOff>104775</xdr:colOff>
      <xdr:row>17</xdr:row>
      <xdr:rowOff>9525</xdr:rowOff>
    </xdr:from>
    <xdr:to>
      <xdr:col>92</xdr:col>
      <xdr:colOff>104775</xdr:colOff>
      <xdr:row>19</xdr:row>
      <xdr:rowOff>9525</xdr:rowOff>
    </xdr:to>
    <xdr:sp macro="" textlink="">
      <xdr:nvSpPr>
        <xdr:cNvPr id="67" name="Oval 38">
          <a:extLst>
            <a:ext uri="{FF2B5EF4-FFF2-40B4-BE49-F238E27FC236}">
              <a16:creationId xmlns:a16="http://schemas.microsoft.com/office/drawing/2014/main" id="{00000000-0008-0000-1A00-000043000000}"/>
            </a:ext>
          </a:extLst>
        </xdr:cNvPr>
        <xdr:cNvSpPr>
          <a:spLocks noChangeArrowheads="1"/>
        </xdr:cNvSpPr>
      </xdr:nvSpPr>
      <xdr:spPr bwMode="auto">
        <a:xfrm>
          <a:off x="23717250" y="3486150"/>
          <a:ext cx="400050" cy="381000"/>
        </a:xfrm>
        <a:prstGeom prst="ellipse">
          <a:avLst/>
        </a:prstGeom>
        <a:solidFill>
          <a:srgbClr val="FFFFFF"/>
        </a:solidFill>
        <a:ln w="9525">
          <a:solidFill>
            <a:srgbClr val="000000"/>
          </a:solidFill>
          <a:round/>
          <a:headEnd/>
          <a:tailEnd/>
        </a:ln>
      </xdr:spPr>
    </xdr:sp>
    <xdr:clientData/>
  </xdr:twoCellAnchor>
  <xdr:twoCellAnchor>
    <xdr:from>
      <xdr:col>82</xdr:col>
      <xdr:colOff>0</xdr:colOff>
      <xdr:row>15</xdr:row>
      <xdr:rowOff>180975</xdr:rowOff>
    </xdr:from>
    <xdr:to>
      <xdr:col>84</xdr:col>
      <xdr:colOff>0</xdr:colOff>
      <xdr:row>15</xdr:row>
      <xdr:rowOff>180975</xdr:rowOff>
    </xdr:to>
    <xdr:sp macro="" textlink="">
      <xdr:nvSpPr>
        <xdr:cNvPr id="68" name="Line 47">
          <a:extLst>
            <a:ext uri="{FF2B5EF4-FFF2-40B4-BE49-F238E27FC236}">
              <a16:creationId xmlns:a16="http://schemas.microsoft.com/office/drawing/2014/main" id="{00000000-0008-0000-1A00-000044000000}"/>
            </a:ext>
          </a:extLst>
        </xdr:cNvPr>
        <xdr:cNvSpPr>
          <a:spLocks noChangeShapeType="1"/>
        </xdr:cNvSpPr>
      </xdr:nvSpPr>
      <xdr:spPr bwMode="auto">
        <a:xfrm>
          <a:off x="22012275" y="3276600"/>
          <a:ext cx="400050" cy="0"/>
        </a:xfrm>
        <a:prstGeom prst="line">
          <a:avLst/>
        </a:prstGeom>
        <a:noFill/>
        <a:ln w="9525">
          <a:solidFill>
            <a:srgbClr val="000000"/>
          </a:solidFill>
          <a:round/>
          <a:headEnd type="oval" w="sm" len="sm"/>
          <a:tailEnd/>
        </a:ln>
      </xdr:spPr>
    </xdr:sp>
    <xdr:clientData/>
  </xdr:twoCellAnchor>
  <xdr:twoCellAnchor>
    <xdr:from>
      <xdr:col>82</xdr:col>
      <xdr:colOff>0</xdr:colOff>
      <xdr:row>10</xdr:row>
      <xdr:rowOff>0</xdr:rowOff>
    </xdr:from>
    <xdr:to>
      <xdr:col>101</xdr:col>
      <xdr:colOff>0</xdr:colOff>
      <xdr:row>10</xdr:row>
      <xdr:rowOff>0</xdr:rowOff>
    </xdr:to>
    <xdr:sp macro="" textlink="">
      <xdr:nvSpPr>
        <xdr:cNvPr id="69" name="Line 39">
          <a:extLst>
            <a:ext uri="{FF2B5EF4-FFF2-40B4-BE49-F238E27FC236}">
              <a16:creationId xmlns:a16="http://schemas.microsoft.com/office/drawing/2014/main" id="{00000000-0008-0000-1A00-000045000000}"/>
            </a:ext>
          </a:extLst>
        </xdr:cNvPr>
        <xdr:cNvSpPr>
          <a:spLocks noChangeShapeType="1"/>
        </xdr:cNvSpPr>
      </xdr:nvSpPr>
      <xdr:spPr bwMode="auto">
        <a:xfrm>
          <a:off x="22012275" y="2143125"/>
          <a:ext cx="3800475" cy="0"/>
        </a:xfrm>
        <a:prstGeom prst="line">
          <a:avLst/>
        </a:prstGeom>
        <a:noFill/>
        <a:ln w="9525">
          <a:solidFill>
            <a:srgbClr val="000000"/>
          </a:solidFill>
          <a:round/>
          <a:headEnd type="oval" w="sm" len="sm"/>
          <a:tailEnd/>
        </a:ln>
      </xdr:spPr>
    </xdr:sp>
    <xdr:clientData/>
  </xdr:twoCellAnchor>
  <xdr:twoCellAnchor>
    <xdr:from>
      <xdr:col>81</xdr:col>
      <xdr:colOff>171450</xdr:colOff>
      <xdr:row>10</xdr:row>
      <xdr:rowOff>180975</xdr:rowOff>
    </xdr:from>
    <xdr:to>
      <xdr:col>100</xdr:col>
      <xdr:colOff>171450</xdr:colOff>
      <xdr:row>10</xdr:row>
      <xdr:rowOff>180975</xdr:rowOff>
    </xdr:to>
    <xdr:sp macro="" textlink="">
      <xdr:nvSpPr>
        <xdr:cNvPr id="70" name="Line 39">
          <a:extLst>
            <a:ext uri="{FF2B5EF4-FFF2-40B4-BE49-F238E27FC236}">
              <a16:creationId xmlns:a16="http://schemas.microsoft.com/office/drawing/2014/main" id="{00000000-0008-0000-1A00-000046000000}"/>
            </a:ext>
          </a:extLst>
        </xdr:cNvPr>
        <xdr:cNvSpPr>
          <a:spLocks noChangeShapeType="1"/>
        </xdr:cNvSpPr>
      </xdr:nvSpPr>
      <xdr:spPr bwMode="auto">
        <a:xfrm>
          <a:off x="21983700" y="2324100"/>
          <a:ext cx="3800475" cy="0"/>
        </a:xfrm>
        <a:prstGeom prst="line">
          <a:avLst/>
        </a:prstGeom>
        <a:noFill/>
        <a:ln w="9525">
          <a:solidFill>
            <a:srgbClr val="000000"/>
          </a:solidFill>
          <a:round/>
          <a:headEnd type="oval" w="sm" len="sm"/>
          <a:tailEnd/>
        </a:ln>
      </xdr:spPr>
    </xdr:sp>
    <xdr:clientData/>
  </xdr:twoCellAnchor>
  <xdr:twoCellAnchor>
    <xdr:from>
      <xdr:col>82</xdr:col>
      <xdr:colOff>0</xdr:colOff>
      <xdr:row>12</xdr:row>
      <xdr:rowOff>0</xdr:rowOff>
    </xdr:from>
    <xdr:to>
      <xdr:col>101</xdr:col>
      <xdr:colOff>0</xdr:colOff>
      <xdr:row>12</xdr:row>
      <xdr:rowOff>0</xdr:rowOff>
    </xdr:to>
    <xdr:sp macro="" textlink="">
      <xdr:nvSpPr>
        <xdr:cNvPr id="71" name="Line 39">
          <a:extLst>
            <a:ext uri="{FF2B5EF4-FFF2-40B4-BE49-F238E27FC236}">
              <a16:creationId xmlns:a16="http://schemas.microsoft.com/office/drawing/2014/main" id="{00000000-0008-0000-1A00-000047000000}"/>
            </a:ext>
          </a:extLst>
        </xdr:cNvPr>
        <xdr:cNvSpPr>
          <a:spLocks noChangeShapeType="1"/>
        </xdr:cNvSpPr>
      </xdr:nvSpPr>
      <xdr:spPr bwMode="auto">
        <a:xfrm>
          <a:off x="22012275" y="2524125"/>
          <a:ext cx="3800475" cy="0"/>
        </a:xfrm>
        <a:prstGeom prst="line">
          <a:avLst/>
        </a:prstGeom>
        <a:noFill/>
        <a:ln w="9525">
          <a:solidFill>
            <a:srgbClr val="000000"/>
          </a:solidFill>
          <a:round/>
          <a:headEnd type="oval" w="sm" len="sm"/>
          <a:tailEnd/>
        </a:ln>
      </xdr:spPr>
    </xdr:sp>
    <xdr:clientData/>
  </xdr:twoCellAnchor>
  <xdr:twoCellAnchor>
    <xdr:from>
      <xdr:col>84</xdr:col>
      <xdr:colOff>198781</xdr:colOff>
      <xdr:row>8</xdr:row>
      <xdr:rowOff>188015</xdr:rowOff>
    </xdr:from>
    <xdr:to>
      <xdr:col>84</xdr:col>
      <xdr:colOff>198782</xdr:colOff>
      <xdr:row>19</xdr:row>
      <xdr:rowOff>182217</xdr:rowOff>
    </xdr:to>
    <xdr:sp macro="" textlink="">
      <xdr:nvSpPr>
        <xdr:cNvPr id="72" name="Line 40">
          <a:extLst>
            <a:ext uri="{FF2B5EF4-FFF2-40B4-BE49-F238E27FC236}">
              <a16:creationId xmlns:a16="http://schemas.microsoft.com/office/drawing/2014/main" id="{00000000-0008-0000-1A00-000048000000}"/>
            </a:ext>
          </a:extLst>
        </xdr:cNvPr>
        <xdr:cNvSpPr>
          <a:spLocks noChangeShapeType="1"/>
        </xdr:cNvSpPr>
      </xdr:nvSpPr>
      <xdr:spPr bwMode="auto">
        <a:xfrm flipV="1">
          <a:off x="22611106" y="1950140"/>
          <a:ext cx="1" cy="2089702"/>
        </a:xfrm>
        <a:prstGeom prst="line">
          <a:avLst/>
        </a:prstGeom>
        <a:noFill/>
        <a:ln w="19050">
          <a:solidFill>
            <a:srgbClr val="000000"/>
          </a:solidFill>
          <a:round/>
          <a:headEnd/>
          <a:tailEnd/>
        </a:ln>
      </xdr:spPr>
    </xdr:sp>
    <xdr:clientData/>
  </xdr:twoCellAnchor>
  <xdr:twoCellAnchor>
    <xdr:from>
      <xdr:col>97</xdr:col>
      <xdr:colOff>189257</xdr:colOff>
      <xdr:row>11</xdr:row>
      <xdr:rowOff>172691</xdr:rowOff>
    </xdr:from>
    <xdr:to>
      <xdr:col>97</xdr:col>
      <xdr:colOff>189258</xdr:colOff>
      <xdr:row>20</xdr:row>
      <xdr:rowOff>8282</xdr:rowOff>
    </xdr:to>
    <xdr:sp macro="" textlink="">
      <xdr:nvSpPr>
        <xdr:cNvPr id="73" name="Line 40">
          <a:extLst>
            <a:ext uri="{FF2B5EF4-FFF2-40B4-BE49-F238E27FC236}">
              <a16:creationId xmlns:a16="http://schemas.microsoft.com/office/drawing/2014/main" id="{00000000-0008-0000-1A00-000049000000}"/>
            </a:ext>
          </a:extLst>
        </xdr:cNvPr>
        <xdr:cNvSpPr>
          <a:spLocks noChangeShapeType="1"/>
        </xdr:cNvSpPr>
      </xdr:nvSpPr>
      <xdr:spPr bwMode="auto">
        <a:xfrm flipH="1" flipV="1">
          <a:off x="25201907" y="2506316"/>
          <a:ext cx="1" cy="1550091"/>
        </a:xfrm>
        <a:prstGeom prst="line">
          <a:avLst/>
        </a:prstGeom>
        <a:noFill/>
        <a:ln w="19050">
          <a:solidFill>
            <a:srgbClr val="000000"/>
          </a:solidFill>
          <a:round/>
          <a:headEnd/>
          <a:tailEnd/>
        </a:ln>
      </xdr:spPr>
    </xdr:sp>
    <xdr:clientData/>
  </xdr:twoCellAnchor>
  <xdr:twoCellAnchor>
    <xdr:from>
      <xdr:col>84</xdr:col>
      <xdr:colOff>190500</xdr:colOff>
      <xdr:row>20</xdr:row>
      <xdr:rowOff>0</xdr:rowOff>
    </xdr:from>
    <xdr:to>
      <xdr:col>98</xdr:col>
      <xdr:colOff>19050</xdr:colOff>
      <xdr:row>20</xdr:row>
      <xdr:rowOff>0</xdr:rowOff>
    </xdr:to>
    <xdr:sp macro="" textlink="">
      <xdr:nvSpPr>
        <xdr:cNvPr id="74" name="Line 68">
          <a:extLst>
            <a:ext uri="{FF2B5EF4-FFF2-40B4-BE49-F238E27FC236}">
              <a16:creationId xmlns:a16="http://schemas.microsoft.com/office/drawing/2014/main" id="{00000000-0008-0000-1A00-00004A000000}"/>
            </a:ext>
          </a:extLst>
        </xdr:cNvPr>
        <xdr:cNvSpPr>
          <a:spLocks noChangeShapeType="1"/>
        </xdr:cNvSpPr>
      </xdr:nvSpPr>
      <xdr:spPr bwMode="auto">
        <a:xfrm>
          <a:off x="22602825" y="4048125"/>
          <a:ext cx="2628900" cy="0"/>
        </a:xfrm>
        <a:prstGeom prst="line">
          <a:avLst/>
        </a:prstGeom>
        <a:noFill/>
        <a:ln w="19050">
          <a:solidFill>
            <a:srgbClr val="000000"/>
          </a:solidFill>
          <a:round/>
          <a:headEnd/>
          <a:tailEnd/>
        </a:ln>
      </xdr:spPr>
    </xdr:sp>
    <xdr:clientData/>
  </xdr:twoCellAnchor>
  <xdr:twoCellAnchor>
    <xdr:from>
      <xdr:col>85</xdr:col>
      <xdr:colOff>1</xdr:colOff>
      <xdr:row>7</xdr:row>
      <xdr:rowOff>0</xdr:rowOff>
    </xdr:from>
    <xdr:to>
      <xdr:col>98</xdr:col>
      <xdr:colOff>232</xdr:colOff>
      <xdr:row>7</xdr:row>
      <xdr:rowOff>0</xdr:rowOff>
    </xdr:to>
    <xdr:sp macro="" textlink="">
      <xdr:nvSpPr>
        <xdr:cNvPr id="75" name="Line 54">
          <a:extLst>
            <a:ext uri="{FF2B5EF4-FFF2-40B4-BE49-F238E27FC236}">
              <a16:creationId xmlns:a16="http://schemas.microsoft.com/office/drawing/2014/main" id="{00000000-0008-0000-1A00-00004B000000}"/>
            </a:ext>
          </a:extLst>
        </xdr:cNvPr>
        <xdr:cNvSpPr>
          <a:spLocks noChangeShapeType="1"/>
        </xdr:cNvSpPr>
      </xdr:nvSpPr>
      <xdr:spPr bwMode="auto">
        <a:xfrm>
          <a:off x="22612351" y="1571625"/>
          <a:ext cx="2600556" cy="0"/>
        </a:xfrm>
        <a:prstGeom prst="line">
          <a:avLst/>
        </a:prstGeom>
        <a:noFill/>
        <a:ln w="9525">
          <a:solidFill>
            <a:srgbClr val="000000"/>
          </a:solidFill>
          <a:round/>
          <a:headEnd type="oval" w="sm" len="sm"/>
          <a:tailEnd type="oval" w="sm" len="sm"/>
        </a:ln>
      </xdr:spPr>
    </xdr:sp>
    <xdr:clientData/>
  </xdr:twoCellAnchor>
  <xdr:twoCellAnchor>
    <xdr:from>
      <xdr:col>85</xdr:col>
      <xdr:colOff>0</xdr:colOff>
      <xdr:row>7</xdr:row>
      <xdr:rowOff>0</xdr:rowOff>
    </xdr:from>
    <xdr:to>
      <xdr:col>85</xdr:col>
      <xdr:colOff>0</xdr:colOff>
      <xdr:row>8</xdr:row>
      <xdr:rowOff>0</xdr:rowOff>
    </xdr:to>
    <xdr:sp macro="" textlink="">
      <xdr:nvSpPr>
        <xdr:cNvPr id="76" name="Line 62">
          <a:extLst>
            <a:ext uri="{FF2B5EF4-FFF2-40B4-BE49-F238E27FC236}">
              <a16:creationId xmlns:a16="http://schemas.microsoft.com/office/drawing/2014/main" id="{00000000-0008-0000-1A00-00004C000000}"/>
            </a:ext>
          </a:extLst>
        </xdr:cNvPr>
        <xdr:cNvSpPr>
          <a:spLocks noChangeShapeType="1"/>
        </xdr:cNvSpPr>
      </xdr:nvSpPr>
      <xdr:spPr bwMode="auto">
        <a:xfrm>
          <a:off x="22612350" y="1571625"/>
          <a:ext cx="0" cy="190500"/>
        </a:xfrm>
        <a:prstGeom prst="line">
          <a:avLst/>
        </a:prstGeom>
        <a:noFill/>
        <a:ln w="9525">
          <a:solidFill>
            <a:srgbClr val="000000"/>
          </a:solidFill>
          <a:round/>
          <a:headEnd/>
          <a:tailEnd/>
        </a:ln>
      </xdr:spPr>
    </xdr:sp>
    <xdr:clientData/>
  </xdr:twoCellAnchor>
  <xdr:twoCellAnchor>
    <xdr:from>
      <xdr:col>98</xdr:col>
      <xdr:colOff>0</xdr:colOff>
      <xdr:row>7</xdr:row>
      <xdr:rowOff>0</xdr:rowOff>
    </xdr:from>
    <xdr:to>
      <xdr:col>98</xdr:col>
      <xdr:colOff>0</xdr:colOff>
      <xdr:row>8</xdr:row>
      <xdr:rowOff>0</xdr:rowOff>
    </xdr:to>
    <xdr:sp macro="" textlink="">
      <xdr:nvSpPr>
        <xdr:cNvPr id="77" name="Line 62">
          <a:extLst>
            <a:ext uri="{FF2B5EF4-FFF2-40B4-BE49-F238E27FC236}">
              <a16:creationId xmlns:a16="http://schemas.microsoft.com/office/drawing/2014/main" id="{00000000-0008-0000-1A00-00004D000000}"/>
            </a:ext>
          </a:extLst>
        </xdr:cNvPr>
        <xdr:cNvSpPr>
          <a:spLocks noChangeShapeType="1"/>
        </xdr:cNvSpPr>
      </xdr:nvSpPr>
      <xdr:spPr bwMode="auto">
        <a:xfrm>
          <a:off x="25212675" y="1571625"/>
          <a:ext cx="0" cy="190500"/>
        </a:xfrm>
        <a:prstGeom prst="line">
          <a:avLst/>
        </a:prstGeom>
        <a:noFill/>
        <a:ln w="9525">
          <a:solidFill>
            <a:srgbClr val="000000"/>
          </a:solidFill>
          <a:round/>
          <a:headEnd/>
          <a:tailEnd/>
        </a:ln>
      </xdr:spPr>
    </xdr:sp>
    <xdr:clientData/>
  </xdr:twoCellAnchor>
  <xdr:twoCellAnchor>
    <xdr:from>
      <xdr:col>106</xdr:col>
      <xdr:colOff>0</xdr:colOff>
      <xdr:row>9</xdr:row>
      <xdr:rowOff>0</xdr:rowOff>
    </xdr:from>
    <xdr:to>
      <xdr:col>127</xdr:col>
      <xdr:colOff>0</xdr:colOff>
      <xdr:row>9</xdr:row>
      <xdr:rowOff>0</xdr:rowOff>
    </xdr:to>
    <xdr:sp macro="" textlink="">
      <xdr:nvSpPr>
        <xdr:cNvPr id="78" name="Line 39">
          <a:extLst>
            <a:ext uri="{FF2B5EF4-FFF2-40B4-BE49-F238E27FC236}">
              <a16:creationId xmlns:a16="http://schemas.microsoft.com/office/drawing/2014/main" id="{00000000-0008-0000-1A00-00004E000000}"/>
            </a:ext>
          </a:extLst>
        </xdr:cNvPr>
        <xdr:cNvSpPr>
          <a:spLocks noChangeShapeType="1"/>
        </xdr:cNvSpPr>
      </xdr:nvSpPr>
      <xdr:spPr bwMode="auto">
        <a:xfrm>
          <a:off x="28384500" y="1952625"/>
          <a:ext cx="4200525" cy="0"/>
        </a:xfrm>
        <a:prstGeom prst="line">
          <a:avLst/>
        </a:prstGeom>
        <a:noFill/>
        <a:ln w="9525">
          <a:solidFill>
            <a:srgbClr val="000000"/>
          </a:solidFill>
          <a:round/>
          <a:headEnd/>
          <a:tailEnd/>
        </a:ln>
      </xdr:spPr>
    </xdr:sp>
    <xdr:clientData/>
  </xdr:twoCellAnchor>
  <xdr:twoCellAnchor>
    <xdr:from>
      <xdr:col>106</xdr:col>
      <xdr:colOff>0</xdr:colOff>
      <xdr:row>9</xdr:row>
      <xdr:rowOff>0</xdr:rowOff>
    </xdr:from>
    <xdr:to>
      <xdr:col>106</xdr:col>
      <xdr:colOff>0</xdr:colOff>
      <xdr:row>20</xdr:row>
      <xdr:rowOff>0</xdr:rowOff>
    </xdr:to>
    <xdr:sp macro="" textlink="">
      <xdr:nvSpPr>
        <xdr:cNvPr id="79" name="Line 46">
          <a:extLst>
            <a:ext uri="{FF2B5EF4-FFF2-40B4-BE49-F238E27FC236}">
              <a16:creationId xmlns:a16="http://schemas.microsoft.com/office/drawing/2014/main" id="{00000000-0008-0000-1A00-00004F000000}"/>
            </a:ext>
          </a:extLst>
        </xdr:cNvPr>
        <xdr:cNvSpPr>
          <a:spLocks noChangeShapeType="1"/>
        </xdr:cNvSpPr>
      </xdr:nvSpPr>
      <xdr:spPr bwMode="auto">
        <a:xfrm>
          <a:off x="28384500" y="1952625"/>
          <a:ext cx="0" cy="2095500"/>
        </a:xfrm>
        <a:prstGeom prst="line">
          <a:avLst/>
        </a:prstGeom>
        <a:noFill/>
        <a:ln w="9525">
          <a:solidFill>
            <a:srgbClr val="000000"/>
          </a:solidFill>
          <a:round/>
          <a:headEnd type="oval" w="sm" len="sm"/>
          <a:tailEnd type="oval" w="sm" len="sm"/>
        </a:ln>
      </xdr:spPr>
    </xdr:sp>
    <xdr:clientData/>
  </xdr:twoCellAnchor>
  <xdr:twoCellAnchor>
    <xdr:from>
      <xdr:col>106</xdr:col>
      <xdr:colOff>0</xdr:colOff>
      <xdr:row>20</xdr:row>
      <xdr:rowOff>0</xdr:rowOff>
    </xdr:from>
    <xdr:to>
      <xdr:col>110</xdr:col>
      <xdr:colOff>0</xdr:colOff>
      <xdr:row>20</xdr:row>
      <xdr:rowOff>0</xdr:rowOff>
    </xdr:to>
    <xdr:sp macro="" textlink="">
      <xdr:nvSpPr>
        <xdr:cNvPr id="80" name="Line 47">
          <a:extLst>
            <a:ext uri="{FF2B5EF4-FFF2-40B4-BE49-F238E27FC236}">
              <a16:creationId xmlns:a16="http://schemas.microsoft.com/office/drawing/2014/main" id="{00000000-0008-0000-1A00-000050000000}"/>
            </a:ext>
          </a:extLst>
        </xdr:cNvPr>
        <xdr:cNvSpPr>
          <a:spLocks noChangeShapeType="1"/>
        </xdr:cNvSpPr>
      </xdr:nvSpPr>
      <xdr:spPr bwMode="auto">
        <a:xfrm>
          <a:off x="28384500" y="4048125"/>
          <a:ext cx="800100" cy="0"/>
        </a:xfrm>
        <a:prstGeom prst="line">
          <a:avLst/>
        </a:prstGeom>
        <a:noFill/>
        <a:ln w="9525">
          <a:solidFill>
            <a:srgbClr val="000000"/>
          </a:solidFill>
          <a:round/>
          <a:headEnd/>
          <a:tailEnd/>
        </a:ln>
      </xdr:spPr>
    </xdr:sp>
    <xdr:clientData/>
  </xdr:twoCellAnchor>
  <xdr:twoCellAnchor>
    <xdr:from>
      <xdr:col>124</xdr:col>
      <xdr:colOff>9525</xdr:colOff>
      <xdr:row>21</xdr:row>
      <xdr:rowOff>0</xdr:rowOff>
    </xdr:from>
    <xdr:to>
      <xdr:col>124</xdr:col>
      <xdr:colOff>9525</xdr:colOff>
      <xdr:row>22</xdr:row>
      <xdr:rowOff>0</xdr:rowOff>
    </xdr:to>
    <xdr:sp macro="" textlink="">
      <xdr:nvSpPr>
        <xdr:cNvPr id="81" name="Line 53">
          <a:extLst>
            <a:ext uri="{FF2B5EF4-FFF2-40B4-BE49-F238E27FC236}">
              <a16:creationId xmlns:a16="http://schemas.microsoft.com/office/drawing/2014/main" id="{00000000-0008-0000-1A00-000051000000}"/>
            </a:ext>
          </a:extLst>
        </xdr:cNvPr>
        <xdr:cNvSpPr>
          <a:spLocks noChangeShapeType="1"/>
        </xdr:cNvSpPr>
      </xdr:nvSpPr>
      <xdr:spPr bwMode="auto">
        <a:xfrm>
          <a:off x="31994475" y="4238625"/>
          <a:ext cx="0" cy="190500"/>
        </a:xfrm>
        <a:prstGeom prst="line">
          <a:avLst/>
        </a:prstGeom>
        <a:noFill/>
        <a:ln w="9525">
          <a:solidFill>
            <a:srgbClr val="000000"/>
          </a:solidFill>
          <a:round/>
          <a:headEnd/>
          <a:tailEnd/>
        </a:ln>
      </xdr:spPr>
    </xdr:sp>
    <xdr:clientData/>
  </xdr:twoCellAnchor>
  <xdr:twoCellAnchor>
    <xdr:from>
      <xdr:col>111</xdr:col>
      <xdr:colOff>0</xdr:colOff>
      <xdr:row>22</xdr:row>
      <xdr:rowOff>0</xdr:rowOff>
    </xdr:from>
    <xdr:to>
      <xdr:col>124</xdr:col>
      <xdr:colOff>233</xdr:colOff>
      <xdr:row>22</xdr:row>
      <xdr:rowOff>0</xdr:rowOff>
    </xdr:to>
    <xdr:sp macro="" textlink="">
      <xdr:nvSpPr>
        <xdr:cNvPr id="82" name="Line 54">
          <a:extLst>
            <a:ext uri="{FF2B5EF4-FFF2-40B4-BE49-F238E27FC236}">
              <a16:creationId xmlns:a16="http://schemas.microsoft.com/office/drawing/2014/main" id="{00000000-0008-0000-1A00-000052000000}"/>
            </a:ext>
          </a:extLst>
        </xdr:cNvPr>
        <xdr:cNvSpPr>
          <a:spLocks noChangeShapeType="1"/>
        </xdr:cNvSpPr>
      </xdr:nvSpPr>
      <xdr:spPr bwMode="auto">
        <a:xfrm>
          <a:off x="29384625" y="4429125"/>
          <a:ext cx="2600558" cy="0"/>
        </a:xfrm>
        <a:prstGeom prst="line">
          <a:avLst/>
        </a:prstGeom>
        <a:noFill/>
        <a:ln w="9525">
          <a:solidFill>
            <a:srgbClr val="000000"/>
          </a:solidFill>
          <a:round/>
          <a:headEnd type="oval" w="sm" len="sm"/>
          <a:tailEnd type="oval" w="sm" len="sm"/>
        </a:ln>
      </xdr:spPr>
    </xdr:sp>
    <xdr:clientData/>
  </xdr:twoCellAnchor>
  <xdr:twoCellAnchor>
    <xdr:from>
      <xdr:col>110</xdr:col>
      <xdr:colOff>190500</xdr:colOff>
      <xdr:row>21</xdr:row>
      <xdr:rowOff>0</xdr:rowOff>
    </xdr:from>
    <xdr:to>
      <xdr:col>110</xdr:col>
      <xdr:colOff>190500</xdr:colOff>
      <xdr:row>22</xdr:row>
      <xdr:rowOff>0</xdr:rowOff>
    </xdr:to>
    <xdr:sp macro="" textlink="">
      <xdr:nvSpPr>
        <xdr:cNvPr id="83" name="Line 53">
          <a:extLst>
            <a:ext uri="{FF2B5EF4-FFF2-40B4-BE49-F238E27FC236}">
              <a16:creationId xmlns:a16="http://schemas.microsoft.com/office/drawing/2014/main" id="{00000000-0008-0000-1A00-000053000000}"/>
            </a:ext>
          </a:extLst>
        </xdr:cNvPr>
        <xdr:cNvSpPr>
          <a:spLocks noChangeShapeType="1"/>
        </xdr:cNvSpPr>
      </xdr:nvSpPr>
      <xdr:spPr bwMode="auto">
        <a:xfrm>
          <a:off x="29375100" y="4238625"/>
          <a:ext cx="0" cy="190500"/>
        </a:xfrm>
        <a:prstGeom prst="line">
          <a:avLst/>
        </a:prstGeom>
        <a:noFill/>
        <a:ln w="9525">
          <a:solidFill>
            <a:srgbClr val="000000"/>
          </a:solidFill>
          <a:round/>
          <a:headEnd/>
          <a:tailEnd/>
        </a:ln>
      </xdr:spPr>
    </xdr:sp>
    <xdr:clientData/>
  </xdr:twoCellAnchor>
  <xdr:twoCellAnchor>
    <xdr:from>
      <xdr:col>111</xdr:col>
      <xdr:colOff>0</xdr:colOff>
      <xdr:row>16</xdr:row>
      <xdr:rowOff>9525</xdr:rowOff>
    </xdr:from>
    <xdr:to>
      <xdr:col>124</xdr:col>
      <xdr:colOff>0</xdr:colOff>
      <xdr:row>16</xdr:row>
      <xdr:rowOff>9525</xdr:rowOff>
    </xdr:to>
    <xdr:cxnSp macro="">
      <xdr:nvCxnSpPr>
        <xdr:cNvPr id="84" name="직선 연결선 83">
          <a:extLst>
            <a:ext uri="{FF2B5EF4-FFF2-40B4-BE49-F238E27FC236}">
              <a16:creationId xmlns:a16="http://schemas.microsoft.com/office/drawing/2014/main" id="{00000000-0008-0000-1A00-000054000000}"/>
            </a:ext>
          </a:extLst>
        </xdr:cNvPr>
        <xdr:cNvCxnSpPr/>
      </xdr:nvCxnSpPr>
      <xdr:spPr>
        <a:xfrm>
          <a:off x="29384625" y="3295650"/>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108</xdr:col>
      <xdr:colOff>0</xdr:colOff>
      <xdr:row>9</xdr:row>
      <xdr:rowOff>0</xdr:rowOff>
    </xdr:from>
    <xdr:to>
      <xdr:col>108</xdr:col>
      <xdr:colOff>0</xdr:colOff>
      <xdr:row>20</xdr:row>
      <xdr:rowOff>0</xdr:rowOff>
    </xdr:to>
    <xdr:sp macro="" textlink="">
      <xdr:nvSpPr>
        <xdr:cNvPr id="85" name="Line 46">
          <a:extLst>
            <a:ext uri="{FF2B5EF4-FFF2-40B4-BE49-F238E27FC236}">
              <a16:creationId xmlns:a16="http://schemas.microsoft.com/office/drawing/2014/main" id="{00000000-0008-0000-1A00-000055000000}"/>
            </a:ext>
          </a:extLst>
        </xdr:cNvPr>
        <xdr:cNvSpPr>
          <a:spLocks noChangeShapeType="1"/>
        </xdr:cNvSpPr>
      </xdr:nvSpPr>
      <xdr:spPr bwMode="auto">
        <a:xfrm>
          <a:off x="28784550" y="1952625"/>
          <a:ext cx="0" cy="2095500"/>
        </a:xfrm>
        <a:prstGeom prst="line">
          <a:avLst/>
        </a:prstGeom>
        <a:noFill/>
        <a:ln w="9525">
          <a:solidFill>
            <a:srgbClr val="000000"/>
          </a:solidFill>
          <a:round/>
          <a:headEnd type="oval" w="sm" len="sm"/>
          <a:tailEnd type="oval" w="sm" len="sm"/>
        </a:ln>
      </xdr:spPr>
    </xdr:sp>
    <xdr:clientData/>
  </xdr:twoCellAnchor>
  <xdr:twoCellAnchor>
    <xdr:from>
      <xdr:col>116</xdr:col>
      <xdr:colOff>104775</xdr:colOff>
      <xdr:row>17</xdr:row>
      <xdr:rowOff>9525</xdr:rowOff>
    </xdr:from>
    <xdr:to>
      <xdr:col>118</xdr:col>
      <xdr:colOff>104775</xdr:colOff>
      <xdr:row>19</xdr:row>
      <xdr:rowOff>9525</xdr:rowOff>
    </xdr:to>
    <xdr:sp macro="" textlink="">
      <xdr:nvSpPr>
        <xdr:cNvPr id="86" name="Oval 38">
          <a:extLst>
            <a:ext uri="{FF2B5EF4-FFF2-40B4-BE49-F238E27FC236}">
              <a16:creationId xmlns:a16="http://schemas.microsoft.com/office/drawing/2014/main" id="{00000000-0008-0000-1A00-000056000000}"/>
            </a:ext>
          </a:extLst>
        </xdr:cNvPr>
        <xdr:cNvSpPr>
          <a:spLocks noChangeArrowheads="1"/>
        </xdr:cNvSpPr>
      </xdr:nvSpPr>
      <xdr:spPr bwMode="auto">
        <a:xfrm>
          <a:off x="30489525" y="3486150"/>
          <a:ext cx="400050" cy="381000"/>
        </a:xfrm>
        <a:prstGeom prst="ellipse">
          <a:avLst/>
        </a:prstGeom>
        <a:solidFill>
          <a:srgbClr val="FFFFFF"/>
        </a:solidFill>
        <a:ln w="9525">
          <a:solidFill>
            <a:srgbClr val="000000"/>
          </a:solidFill>
          <a:round/>
          <a:headEnd/>
          <a:tailEnd/>
        </a:ln>
      </xdr:spPr>
    </xdr:sp>
    <xdr:clientData/>
  </xdr:twoCellAnchor>
  <xdr:twoCellAnchor>
    <xdr:from>
      <xdr:col>108</xdr:col>
      <xdr:colOff>0</xdr:colOff>
      <xdr:row>16</xdr:row>
      <xdr:rowOff>0</xdr:rowOff>
    </xdr:from>
    <xdr:to>
      <xdr:col>110</xdr:col>
      <xdr:colOff>0</xdr:colOff>
      <xdr:row>16</xdr:row>
      <xdr:rowOff>0</xdr:rowOff>
    </xdr:to>
    <xdr:sp macro="" textlink="">
      <xdr:nvSpPr>
        <xdr:cNvPr id="87" name="Line 47">
          <a:extLst>
            <a:ext uri="{FF2B5EF4-FFF2-40B4-BE49-F238E27FC236}">
              <a16:creationId xmlns:a16="http://schemas.microsoft.com/office/drawing/2014/main" id="{00000000-0008-0000-1A00-000057000000}"/>
            </a:ext>
          </a:extLst>
        </xdr:cNvPr>
        <xdr:cNvSpPr>
          <a:spLocks noChangeShapeType="1"/>
        </xdr:cNvSpPr>
      </xdr:nvSpPr>
      <xdr:spPr bwMode="auto">
        <a:xfrm>
          <a:off x="28784550" y="3286125"/>
          <a:ext cx="400050" cy="0"/>
        </a:xfrm>
        <a:prstGeom prst="line">
          <a:avLst/>
        </a:prstGeom>
        <a:noFill/>
        <a:ln w="9525">
          <a:solidFill>
            <a:srgbClr val="000000"/>
          </a:solidFill>
          <a:round/>
          <a:headEnd type="oval" w="sm" len="sm"/>
          <a:tailEnd/>
        </a:ln>
      </xdr:spPr>
    </xdr:sp>
    <xdr:clientData/>
  </xdr:twoCellAnchor>
  <xdr:twoCellAnchor>
    <xdr:from>
      <xdr:col>108</xdr:col>
      <xdr:colOff>0</xdr:colOff>
      <xdr:row>10</xdr:row>
      <xdr:rowOff>0</xdr:rowOff>
    </xdr:from>
    <xdr:to>
      <xdr:col>127</xdr:col>
      <xdr:colOff>0</xdr:colOff>
      <xdr:row>10</xdr:row>
      <xdr:rowOff>0</xdr:rowOff>
    </xdr:to>
    <xdr:sp macro="" textlink="">
      <xdr:nvSpPr>
        <xdr:cNvPr id="88" name="Line 39">
          <a:extLst>
            <a:ext uri="{FF2B5EF4-FFF2-40B4-BE49-F238E27FC236}">
              <a16:creationId xmlns:a16="http://schemas.microsoft.com/office/drawing/2014/main" id="{00000000-0008-0000-1A00-000058000000}"/>
            </a:ext>
          </a:extLst>
        </xdr:cNvPr>
        <xdr:cNvSpPr>
          <a:spLocks noChangeShapeType="1"/>
        </xdr:cNvSpPr>
      </xdr:nvSpPr>
      <xdr:spPr bwMode="auto">
        <a:xfrm>
          <a:off x="28784550" y="2143125"/>
          <a:ext cx="3800475" cy="0"/>
        </a:xfrm>
        <a:prstGeom prst="line">
          <a:avLst/>
        </a:prstGeom>
        <a:noFill/>
        <a:ln w="9525">
          <a:solidFill>
            <a:srgbClr val="000000"/>
          </a:solidFill>
          <a:round/>
          <a:headEnd type="oval" w="sm" len="sm"/>
          <a:tailEnd/>
        </a:ln>
      </xdr:spPr>
    </xdr:sp>
    <xdr:clientData/>
  </xdr:twoCellAnchor>
  <xdr:twoCellAnchor>
    <xdr:from>
      <xdr:col>107</xdr:col>
      <xdr:colOff>171450</xdr:colOff>
      <xdr:row>10</xdr:row>
      <xdr:rowOff>180975</xdr:rowOff>
    </xdr:from>
    <xdr:to>
      <xdr:col>126</xdr:col>
      <xdr:colOff>171450</xdr:colOff>
      <xdr:row>10</xdr:row>
      <xdr:rowOff>180975</xdr:rowOff>
    </xdr:to>
    <xdr:sp macro="" textlink="">
      <xdr:nvSpPr>
        <xdr:cNvPr id="89" name="Line 39">
          <a:extLst>
            <a:ext uri="{FF2B5EF4-FFF2-40B4-BE49-F238E27FC236}">
              <a16:creationId xmlns:a16="http://schemas.microsoft.com/office/drawing/2014/main" id="{00000000-0008-0000-1A00-000059000000}"/>
            </a:ext>
          </a:extLst>
        </xdr:cNvPr>
        <xdr:cNvSpPr>
          <a:spLocks noChangeShapeType="1"/>
        </xdr:cNvSpPr>
      </xdr:nvSpPr>
      <xdr:spPr bwMode="auto">
        <a:xfrm>
          <a:off x="28755975" y="2324100"/>
          <a:ext cx="3800475" cy="0"/>
        </a:xfrm>
        <a:prstGeom prst="line">
          <a:avLst/>
        </a:prstGeom>
        <a:noFill/>
        <a:ln w="9525">
          <a:solidFill>
            <a:srgbClr val="000000"/>
          </a:solidFill>
          <a:round/>
          <a:headEnd type="oval" w="sm" len="sm"/>
          <a:tailEnd/>
        </a:ln>
      </xdr:spPr>
    </xdr:sp>
    <xdr:clientData/>
  </xdr:twoCellAnchor>
  <xdr:twoCellAnchor>
    <xdr:from>
      <xdr:col>108</xdr:col>
      <xdr:colOff>0</xdr:colOff>
      <xdr:row>12</xdr:row>
      <xdr:rowOff>0</xdr:rowOff>
    </xdr:from>
    <xdr:to>
      <xdr:col>127</xdr:col>
      <xdr:colOff>0</xdr:colOff>
      <xdr:row>12</xdr:row>
      <xdr:rowOff>0</xdr:rowOff>
    </xdr:to>
    <xdr:sp macro="" textlink="">
      <xdr:nvSpPr>
        <xdr:cNvPr id="90" name="Line 39">
          <a:extLst>
            <a:ext uri="{FF2B5EF4-FFF2-40B4-BE49-F238E27FC236}">
              <a16:creationId xmlns:a16="http://schemas.microsoft.com/office/drawing/2014/main" id="{00000000-0008-0000-1A00-00005A000000}"/>
            </a:ext>
          </a:extLst>
        </xdr:cNvPr>
        <xdr:cNvSpPr>
          <a:spLocks noChangeShapeType="1"/>
        </xdr:cNvSpPr>
      </xdr:nvSpPr>
      <xdr:spPr bwMode="auto">
        <a:xfrm>
          <a:off x="28784550" y="2524125"/>
          <a:ext cx="3800475" cy="0"/>
        </a:xfrm>
        <a:prstGeom prst="line">
          <a:avLst/>
        </a:prstGeom>
        <a:noFill/>
        <a:ln w="9525">
          <a:solidFill>
            <a:srgbClr val="000000"/>
          </a:solidFill>
          <a:round/>
          <a:headEnd type="oval" w="sm" len="sm"/>
          <a:tailEnd/>
        </a:ln>
      </xdr:spPr>
    </xdr:sp>
    <xdr:clientData/>
  </xdr:twoCellAnchor>
  <xdr:twoCellAnchor>
    <xdr:from>
      <xdr:col>110</xdr:col>
      <xdr:colOff>198781</xdr:colOff>
      <xdr:row>8</xdr:row>
      <xdr:rowOff>188015</xdr:rowOff>
    </xdr:from>
    <xdr:to>
      <xdr:col>110</xdr:col>
      <xdr:colOff>198782</xdr:colOff>
      <xdr:row>19</xdr:row>
      <xdr:rowOff>182217</xdr:rowOff>
    </xdr:to>
    <xdr:sp macro="" textlink="">
      <xdr:nvSpPr>
        <xdr:cNvPr id="91" name="Line 40">
          <a:extLst>
            <a:ext uri="{FF2B5EF4-FFF2-40B4-BE49-F238E27FC236}">
              <a16:creationId xmlns:a16="http://schemas.microsoft.com/office/drawing/2014/main" id="{00000000-0008-0000-1A00-00005B000000}"/>
            </a:ext>
          </a:extLst>
        </xdr:cNvPr>
        <xdr:cNvSpPr>
          <a:spLocks noChangeShapeType="1"/>
        </xdr:cNvSpPr>
      </xdr:nvSpPr>
      <xdr:spPr bwMode="auto">
        <a:xfrm flipV="1">
          <a:off x="29383381" y="1950140"/>
          <a:ext cx="1" cy="2089702"/>
        </a:xfrm>
        <a:prstGeom prst="line">
          <a:avLst/>
        </a:prstGeom>
        <a:noFill/>
        <a:ln w="19050">
          <a:solidFill>
            <a:srgbClr val="000000"/>
          </a:solidFill>
          <a:round/>
          <a:headEnd/>
          <a:tailEnd/>
        </a:ln>
      </xdr:spPr>
    </xdr:sp>
    <xdr:clientData/>
  </xdr:twoCellAnchor>
  <xdr:twoCellAnchor>
    <xdr:from>
      <xdr:col>123</xdr:col>
      <xdr:colOff>189257</xdr:colOff>
      <xdr:row>11</xdr:row>
      <xdr:rowOff>172691</xdr:rowOff>
    </xdr:from>
    <xdr:to>
      <xdr:col>123</xdr:col>
      <xdr:colOff>189258</xdr:colOff>
      <xdr:row>20</xdr:row>
      <xdr:rowOff>8282</xdr:rowOff>
    </xdr:to>
    <xdr:sp macro="" textlink="">
      <xdr:nvSpPr>
        <xdr:cNvPr id="92" name="Line 40">
          <a:extLst>
            <a:ext uri="{FF2B5EF4-FFF2-40B4-BE49-F238E27FC236}">
              <a16:creationId xmlns:a16="http://schemas.microsoft.com/office/drawing/2014/main" id="{00000000-0008-0000-1A00-00005C000000}"/>
            </a:ext>
          </a:extLst>
        </xdr:cNvPr>
        <xdr:cNvSpPr>
          <a:spLocks noChangeShapeType="1"/>
        </xdr:cNvSpPr>
      </xdr:nvSpPr>
      <xdr:spPr bwMode="auto">
        <a:xfrm flipH="1" flipV="1">
          <a:off x="31974182" y="2506316"/>
          <a:ext cx="1" cy="1550091"/>
        </a:xfrm>
        <a:prstGeom prst="line">
          <a:avLst/>
        </a:prstGeom>
        <a:noFill/>
        <a:ln w="19050">
          <a:solidFill>
            <a:srgbClr val="000000"/>
          </a:solidFill>
          <a:round/>
          <a:headEnd/>
          <a:tailEnd/>
        </a:ln>
      </xdr:spPr>
    </xdr:sp>
    <xdr:clientData/>
  </xdr:twoCellAnchor>
  <xdr:twoCellAnchor>
    <xdr:from>
      <xdr:col>110</xdr:col>
      <xdr:colOff>190500</xdr:colOff>
      <xdr:row>20</xdr:row>
      <xdr:rowOff>0</xdr:rowOff>
    </xdr:from>
    <xdr:to>
      <xdr:col>124</xdr:col>
      <xdr:colOff>19050</xdr:colOff>
      <xdr:row>20</xdr:row>
      <xdr:rowOff>0</xdr:rowOff>
    </xdr:to>
    <xdr:sp macro="" textlink="">
      <xdr:nvSpPr>
        <xdr:cNvPr id="93" name="Line 68">
          <a:extLst>
            <a:ext uri="{FF2B5EF4-FFF2-40B4-BE49-F238E27FC236}">
              <a16:creationId xmlns:a16="http://schemas.microsoft.com/office/drawing/2014/main" id="{00000000-0008-0000-1A00-00005D000000}"/>
            </a:ext>
          </a:extLst>
        </xdr:cNvPr>
        <xdr:cNvSpPr>
          <a:spLocks noChangeShapeType="1"/>
        </xdr:cNvSpPr>
      </xdr:nvSpPr>
      <xdr:spPr bwMode="auto">
        <a:xfrm>
          <a:off x="29375100" y="4048125"/>
          <a:ext cx="2628900" cy="0"/>
        </a:xfrm>
        <a:prstGeom prst="line">
          <a:avLst/>
        </a:prstGeom>
        <a:noFill/>
        <a:ln w="19050">
          <a:solidFill>
            <a:srgbClr val="000000"/>
          </a:solidFill>
          <a:round/>
          <a:headEnd/>
          <a:tailEnd/>
        </a:ln>
      </xdr:spPr>
    </xdr:sp>
    <xdr:clientData/>
  </xdr:twoCellAnchor>
  <xdr:twoCellAnchor>
    <xdr:from>
      <xdr:col>111</xdr:col>
      <xdr:colOff>1</xdr:colOff>
      <xdr:row>7</xdr:row>
      <xdr:rowOff>0</xdr:rowOff>
    </xdr:from>
    <xdr:to>
      <xdr:col>124</xdr:col>
      <xdr:colOff>232</xdr:colOff>
      <xdr:row>7</xdr:row>
      <xdr:rowOff>0</xdr:rowOff>
    </xdr:to>
    <xdr:sp macro="" textlink="">
      <xdr:nvSpPr>
        <xdr:cNvPr id="94" name="Line 54">
          <a:extLst>
            <a:ext uri="{FF2B5EF4-FFF2-40B4-BE49-F238E27FC236}">
              <a16:creationId xmlns:a16="http://schemas.microsoft.com/office/drawing/2014/main" id="{00000000-0008-0000-1A00-00005E000000}"/>
            </a:ext>
          </a:extLst>
        </xdr:cNvPr>
        <xdr:cNvSpPr>
          <a:spLocks noChangeShapeType="1"/>
        </xdr:cNvSpPr>
      </xdr:nvSpPr>
      <xdr:spPr bwMode="auto">
        <a:xfrm>
          <a:off x="29384626" y="1571625"/>
          <a:ext cx="2600556" cy="0"/>
        </a:xfrm>
        <a:prstGeom prst="line">
          <a:avLst/>
        </a:prstGeom>
        <a:noFill/>
        <a:ln w="9525">
          <a:solidFill>
            <a:srgbClr val="000000"/>
          </a:solidFill>
          <a:round/>
          <a:headEnd type="oval" w="sm" len="sm"/>
          <a:tailEnd type="oval" w="sm" len="sm"/>
        </a:ln>
      </xdr:spPr>
    </xdr:sp>
    <xdr:clientData/>
  </xdr:twoCellAnchor>
  <xdr:twoCellAnchor>
    <xdr:from>
      <xdr:col>111</xdr:col>
      <xdr:colOff>0</xdr:colOff>
      <xdr:row>7</xdr:row>
      <xdr:rowOff>0</xdr:rowOff>
    </xdr:from>
    <xdr:to>
      <xdr:col>111</xdr:col>
      <xdr:colOff>0</xdr:colOff>
      <xdr:row>8</xdr:row>
      <xdr:rowOff>0</xdr:rowOff>
    </xdr:to>
    <xdr:sp macro="" textlink="">
      <xdr:nvSpPr>
        <xdr:cNvPr id="95" name="Line 62">
          <a:extLst>
            <a:ext uri="{FF2B5EF4-FFF2-40B4-BE49-F238E27FC236}">
              <a16:creationId xmlns:a16="http://schemas.microsoft.com/office/drawing/2014/main" id="{00000000-0008-0000-1A00-00005F000000}"/>
            </a:ext>
          </a:extLst>
        </xdr:cNvPr>
        <xdr:cNvSpPr>
          <a:spLocks noChangeShapeType="1"/>
        </xdr:cNvSpPr>
      </xdr:nvSpPr>
      <xdr:spPr bwMode="auto">
        <a:xfrm>
          <a:off x="29384625" y="1571625"/>
          <a:ext cx="0" cy="190500"/>
        </a:xfrm>
        <a:prstGeom prst="line">
          <a:avLst/>
        </a:prstGeom>
        <a:noFill/>
        <a:ln w="9525">
          <a:solidFill>
            <a:srgbClr val="000000"/>
          </a:solidFill>
          <a:round/>
          <a:headEnd/>
          <a:tailEnd/>
        </a:ln>
      </xdr:spPr>
    </xdr:sp>
    <xdr:clientData/>
  </xdr:twoCellAnchor>
  <xdr:twoCellAnchor>
    <xdr:from>
      <xdr:col>124</xdr:col>
      <xdr:colOff>0</xdr:colOff>
      <xdr:row>7</xdr:row>
      <xdr:rowOff>0</xdr:rowOff>
    </xdr:from>
    <xdr:to>
      <xdr:col>124</xdr:col>
      <xdr:colOff>0</xdr:colOff>
      <xdr:row>8</xdr:row>
      <xdr:rowOff>0</xdr:rowOff>
    </xdr:to>
    <xdr:sp macro="" textlink="">
      <xdr:nvSpPr>
        <xdr:cNvPr id="96" name="Line 62">
          <a:extLst>
            <a:ext uri="{FF2B5EF4-FFF2-40B4-BE49-F238E27FC236}">
              <a16:creationId xmlns:a16="http://schemas.microsoft.com/office/drawing/2014/main" id="{00000000-0008-0000-1A00-000060000000}"/>
            </a:ext>
          </a:extLst>
        </xdr:cNvPr>
        <xdr:cNvSpPr>
          <a:spLocks noChangeShapeType="1"/>
        </xdr:cNvSpPr>
      </xdr:nvSpPr>
      <xdr:spPr bwMode="auto">
        <a:xfrm>
          <a:off x="31984950" y="1571625"/>
          <a:ext cx="0" cy="190500"/>
        </a:xfrm>
        <a:prstGeom prst="line">
          <a:avLst/>
        </a:prstGeom>
        <a:noFill/>
        <a:ln w="9525">
          <a:solidFill>
            <a:srgbClr val="000000"/>
          </a:solidFill>
          <a:round/>
          <a:headEnd/>
          <a:tailEnd/>
        </a:ln>
      </xdr:spPr>
    </xdr:sp>
    <xdr:clientData/>
  </xdr:twoCellAnchor>
  <xdr:twoCellAnchor>
    <xdr:from>
      <xdr:col>132</xdr:col>
      <xdr:colOff>0</xdr:colOff>
      <xdr:row>9</xdr:row>
      <xdr:rowOff>0</xdr:rowOff>
    </xdr:from>
    <xdr:to>
      <xdr:col>153</xdr:col>
      <xdr:colOff>0</xdr:colOff>
      <xdr:row>9</xdr:row>
      <xdr:rowOff>0</xdr:rowOff>
    </xdr:to>
    <xdr:sp macro="" textlink="">
      <xdr:nvSpPr>
        <xdr:cNvPr id="97" name="Line 39">
          <a:extLst>
            <a:ext uri="{FF2B5EF4-FFF2-40B4-BE49-F238E27FC236}">
              <a16:creationId xmlns:a16="http://schemas.microsoft.com/office/drawing/2014/main" id="{00000000-0008-0000-1A00-000061000000}"/>
            </a:ext>
          </a:extLst>
        </xdr:cNvPr>
        <xdr:cNvSpPr>
          <a:spLocks noChangeShapeType="1"/>
        </xdr:cNvSpPr>
      </xdr:nvSpPr>
      <xdr:spPr bwMode="auto">
        <a:xfrm>
          <a:off x="35156775" y="1952625"/>
          <a:ext cx="4200525" cy="0"/>
        </a:xfrm>
        <a:prstGeom prst="line">
          <a:avLst/>
        </a:prstGeom>
        <a:noFill/>
        <a:ln w="9525">
          <a:solidFill>
            <a:srgbClr val="000000"/>
          </a:solidFill>
          <a:round/>
          <a:headEnd/>
          <a:tailEnd/>
        </a:ln>
      </xdr:spPr>
    </xdr:sp>
    <xdr:clientData/>
  </xdr:twoCellAnchor>
  <xdr:twoCellAnchor>
    <xdr:from>
      <xdr:col>132</xdr:col>
      <xdr:colOff>0</xdr:colOff>
      <xdr:row>9</xdr:row>
      <xdr:rowOff>0</xdr:rowOff>
    </xdr:from>
    <xdr:to>
      <xdr:col>132</xdr:col>
      <xdr:colOff>0</xdr:colOff>
      <xdr:row>20</xdr:row>
      <xdr:rowOff>0</xdr:rowOff>
    </xdr:to>
    <xdr:sp macro="" textlink="">
      <xdr:nvSpPr>
        <xdr:cNvPr id="98" name="Line 46">
          <a:extLst>
            <a:ext uri="{FF2B5EF4-FFF2-40B4-BE49-F238E27FC236}">
              <a16:creationId xmlns:a16="http://schemas.microsoft.com/office/drawing/2014/main" id="{00000000-0008-0000-1A00-000062000000}"/>
            </a:ext>
          </a:extLst>
        </xdr:cNvPr>
        <xdr:cNvSpPr>
          <a:spLocks noChangeShapeType="1"/>
        </xdr:cNvSpPr>
      </xdr:nvSpPr>
      <xdr:spPr bwMode="auto">
        <a:xfrm>
          <a:off x="35156775" y="1952625"/>
          <a:ext cx="0" cy="2095500"/>
        </a:xfrm>
        <a:prstGeom prst="line">
          <a:avLst/>
        </a:prstGeom>
        <a:noFill/>
        <a:ln w="9525">
          <a:solidFill>
            <a:srgbClr val="000000"/>
          </a:solidFill>
          <a:round/>
          <a:headEnd type="oval" w="sm" len="sm"/>
          <a:tailEnd type="oval" w="sm" len="sm"/>
        </a:ln>
      </xdr:spPr>
    </xdr:sp>
    <xdr:clientData/>
  </xdr:twoCellAnchor>
  <xdr:twoCellAnchor>
    <xdr:from>
      <xdr:col>132</xdr:col>
      <xdr:colOff>0</xdr:colOff>
      <xdr:row>20</xdr:row>
      <xdr:rowOff>0</xdr:rowOff>
    </xdr:from>
    <xdr:to>
      <xdr:col>136</xdr:col>
      <xdr:colOff>0</xdr:colOff>
      <xdr:row>20</xdr:row>
      <xdr:rowOff>0</xdr:rowOff>
    </xdr:to>
    <xdr:sp macro="" textlink="">
      <xdr:nvSpPr>
        <xdr:cNvPr id="99" name="Line 47">
          <a:extLst>
            <a:ext uri="{FF2B5EF4-FFF2-40B4-BE49-F238E27FC236}">
              <a16:creationId xmlns:a16="http://schemas.microsoft.com/office/drawing/2014/main" id="{00000000-0008-0000-1A00-000063000000}"/>
            </a:ext>
          </a:extLst>
        </xdr:cNvPr>
        <xdr:cNvSpPr>
          <a:spLocks noChangeShapeType="1"/>
        </xdr:cNvSpPr>
      </xdr:nvSpPr>
      <xdr:spPr bwMode="auto">
        <a:xfrm>
          <a:off x="35156775" y="4048125"/>
          <a:ext cx="800100" cy="0"/>
        </a:xfrm>
        <a:prstGeom prst="line">
          <a:avLst/>
        </a:prstGeom>
        <a:noFill/>
        <a:ln w="9525">
          <a:solidFill>
            <a:srgbClr val="000000"/>
          </a:solidFill>
          <a:round/>
          <a:headEnd/>
          <a:tailEnd/>
        </a:ln>
      </xdr:spPr>
    </xdr:sp>
    <xdr:clientData/>
  </xdr:twoCellAnchor>
  <xdr:twoCellAnchor>
    <xdr:from>
      <xdr:col>150</xdr:col>
      <xdr:colOff>9525</xdr:colOff>
      <xdr:row>21</xdr:row>
      <xdr:rowOff>0</xdr:rowOff>
    </xdr:from>
    <xdr:to>
      <xdr:col>150</xdr:col>
      <xdr:colOff>9525</xdr:colOff>
      <xdr:row>22</xdr:row>
      <xdr:rowOff>0</xdr:rowOff>
    </xdr:to>
    <xdr:sp macro="" textlink="">
      <xdr:nvSpPr>
        <xdr:cNvPr id="100" name="Line 53">
          <a:extLst>
            <a:ext uri="{FF2B5EF4-FFF2-40B4-BE49-F238E27FC236}">
              <a16:creationId xmlns:a16="http://schemas.microsoft.com/office/drawing/2014/main" id="{00000000-0008-0000-1A00-000064000000}"/>
            </a:ext>
          </a:extLst>
        </xdr:cNvPr>
        <xdr:cNvSpPr>
          <a:spLocks noChangeShapeType="1"/>
        </xdr:cNvSpPr>
      </xdr:nvSpPr>
      <xdr:spPr bwMode="auto">
        <a:xfrm>
          <a:off x="38766750" y="4238625"/>
          <a:ext cx="0" cy="190500"/>
        </a:xfrm>
        <a:prstGeom prst="line">
          <a:avLst/>
        </a:prstGeom>
        <a:noFill/>
        <a:ln w="9525">
          <a:solidFill>
            <a:srgbClr val="000000"/>
          </a:solidFill>
          <a:round/>
          <a:headEnd/>
          <a:tailEnd/>
        </a:ln>
      </xdr:spPr>
    </xdr:sp>
    <xdr:clientData/>
  </xdr:twoCellAnchor>
  <xdr:twoCellAnchor>
    <xdr:from>
      <xdr:col>137</xdr:col>
      <xdr:colOff>0</xdr:colOff>
      <xdr:row>22</xdr:row>
      <xdr:rowOff>0</xdr:rowOff>
    </xdr:from>
    <xdr:to>
      <xdr:col>150</xdr:col>
      <xdr:colOff>233</xdr:colOff>
      <xdr:row>22</xdr:row>
      <xdr:rowOff>0</xdr:rowOff>
    </xdr:to>
    <xdr:sp macro="" textlink="">
      <xdr:nvSpPr>
        <xdr:cNvPr id="101" name="Line 54">
          <a:extLst>
            <a:ext uri="{FF2B5EF4-FFF2-40B4-BE49-F238E27FC236}">
              <a16:creationId xmlns:a16="http://schemas.microsoft.com/office/drawing/2014/main" id="{00000000-0008-0000-1A00-000065000000}"/>
            </a:ext>
          </a:extLst>
        </xdr:cNvPr>
        <xdr:cNvSpPr>
          <a:spLocks noChangeShapeType="1"/>
        </xdr:cNvSpPr>
      </xdr:nvSpPr>
      <xdr:spPr bwMode="auto">
        <a:xfrm>
          <a:off x="36156900" y="4429125"/>
          <a:ext cx="2600558" cy="0"/>
        </a:xfrm>
        <a:prstGeom prst="line">
          <a:avLst/>
        </a:prstGeom>
        <a:noFill/>
        <a:ln w="9525">
          <a:solidFill>
            <a:srgbClr val="000000"/>
          </a:solidFill>
          <a:round/>
          <a:headEnd type="oval" w="sm" len="sm"/>
          <a:tailEnd type="oval" w="sm" len="sm"/>
        </a:ln>
      </xdr:spPr>
    </xdr:sp>
    <xdr:clientData/>
  </xdr:twoCellAnchor>
  <xdr:twoCellAnchor>
    <xdr:from>
      <xdr:col>136</xdr:col>
      <xdr:colOff>190500</xdr:colOff>
      <xdr:row>21</xdr:row>
      <xdr:rowOff>0</xdr:rowOff>
    </xdr:from>
    <xdr:to>
      <xdr:col>136</xdr:col>
      <xdr:colOff>190500</xdr:colOff>
      <xdr:row>22</xdr:row>
      <xdr:rowOff>0</xdr:rowOff>
    </xdr:to>
    <xdr:sp macro="" textlink="">
      <xdr:nvSpPr>
        <xdr:cNvPr id="102" name="Line 53">
          <a:extLst>
            <a:ext uri="{FF2B5EF4-FFF2-40B4-BE49-F238E27FC236}">
              <a16:creationId xmlns:a16="http://schemas.microsoft.com/office/drawing/2014/main" id="{00000000-0008-0000-1A00-000066000000}"/>
            </a:ext>
          </a:extLst>
        </xdr:cNvPr>
        <xdr:cNvSpPr>
          <a:spLocks noChangeShapeType="1"/>
        </xdr:cNvSpPr>
      </xdr:nvSpPr>
      <xdr:spPr bwMode="auto">
        <a:xfrm>
          <a:off x="36147375" y="4238625"/>
          <a:ext cx="0" cy="190500"/>
        </a:xfrm>
        <a:prstGeom prst="line">
          <a:avLst/>
        </a:prstGeom>
        <a:noFill/>
        <a:ln w="9525">
          <a:solidFill>
            <a:srgbClr val="000000"/>
          </a:solidFill>
          <a:round/>
          <a:headEnd/>
          <a:tailEnd/>
        </a:ln>
      </xdr:spPr>
    </xdr:sp>
    <xdr:clientData/>
  </xdr:twoCellAnchor>
  <xdr:twoCellAnchor>
    <xdr:from>
      <xdr:col>137</xdr:col>
      <xdr:colOff>0</xdr:colOff>
      <xdr:row>16</xdr:row>
      <xdr:rowOff>9525</xdr:rowOff>
    </xdr:from>
    <xdr:to>
      <xdr:col>150</xdr:col>
      <xdr:colOff>0</xdr:colOff>
      <xdr:row>16</xdr:row>
      <xdr:rowOff>9525</xdr:rowOff>
    </xdr:to>
    <xdr:cxnSp macro="">
      <xdr:nvCxnSpPr>
        <xdr:cNvPr id="103" name="직선 연결선 102">
          <a:extLst>
            <a:ext uri="{FF2B5EF4-FFF2-40B4-BE49-F238E27FC236}">
              <a16:creationId xmlns:a16="http://schemas.microsoft.com/office/drawing/2014/main" id="{00000000-0008-0000-1A00-000067000000}"/>
            </a:ext>
          </a:extLst>
        </xdr:cNvPr>
        <xdr:cNvCxnSpPr/>
      </xdr:nvCxnSpPr>
      <xdr:spPr>
        <a:xfrm>
          <a:off x="36156900" y="3295650"/>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0</xdr:colOff>
      <xdr:row>9</xdr:row>
      <xdr:rowOff>0</xdr:rowOff>
    </xdr:from>
    <xdr:to>
      <xdr:col>134</xdr:col>
      <xdr:colOff>0</xdr:colOff>
      <xdr:row>20</xdr:row>
      <xdr:rowOff>0</xdr:rowOff>
    </xdr:to>
    <xdr:sp macro="" textlink="">
      <xdr:nvSpPr>
        <xdr:cNvPr id="104" name="Line 46">
          <a:extLst>
            <a:ext uri="{FF2B5EF4-FFF2-40B4-BE49-F238E27FC236}">
              <a16:creationId xmlns:a16="http://schemas.microsoft.com/office/drawing/2014/main" id="{00000000-0008-0000-1A00-000068000000}"/>
            </a:ext>
          </a:extLst>
        </xdr:cNvPr>
        <xdr:cNvSpPr>
          <a:spLocks noChangeShapeType="1"/>
        </xdr:cNvSpPr>
      </xdr:nvSpPr>
      <xdr:spPr bwMode="auto">
        <a:xfrm>
          <a:off x="35556825" y="1952625"/>
          <a:ext cx="0" cy="2095500"/>
        </a:xfrm>
        <a:prstGeom prst="line">
          <a:avLst/>
        </a:prstGeom>
        <a:noFill/>
        <a:ln w="9525">
          <a:solidFill>
            <a:srgbClr val="000000"/>
          </a:solidFill>
          <a:round/>
          <a:headEnd type="oval" w="sm" len="sm"/>
          <a:tailEnd type="oval" w="sm" len="sm"/>
        </a:ln>
      </xdr:spPr>
    </xdr:sp>
    <xdr:clientData/>
  </xdr:twoCellAnchor>
  <xdr:twoCellAnchor>
    <xdr:from>
      <xdr:col>142</xdr:col>
      <xdr:colOff>104775</xdr:colOff>
      <xdr:row>17</xdr:row>
      <xdr:rowOff>9525</xdr:rowOff>
    </xdr:from>
    <xdr:to>
      <xdr:col>144</xdr:col>
      <xdr:colOff>104775</xdr:colOff>
      <xdr:row>19</xdr:row>
      <xdr:rowOff>9525</xdr:rowOff>
    </xdr:to>
    <xdr:sp macro="" textlink="">
      <xdr:nvSpPr>
        <xdr:cNvPr id="105" name="Oval 38">
          <a:extLst>
            <a:ext uri="{FF2B5EF4-FFF2-40B4-BE49-F238E27FC236}">
              <a16:creationId xmlns:a16="http://schemas.microsoft.com/office/drawing/2014/main" id="{00000000-0008-0000-1A00-000069000000}"/>
            </a:ext>
          </a:extLst>
        </xdr:cNvPr>
        <xdr:cNvSpPr>
          <a:spLocks noChangeArrowheads="1"/>
        </xdr:cNvSpPr>
      </xdr:nvSpPr>
      <xdr:spPr bwMode="auto">
        <a:xfrm>
          <a:off x="37261800" y="3486150"/>
          <a:ext cx="400050" cy="381000"/>
        </a:xfrm>
        <a:prstGeom prst="ellipse">
          <a:avLst/>
        </a:prstGeom>
        <a:solidFill>
          <a:srgbClr val="FFFFFF"/>
        </a:solidFill>
        <a:ln w="9525">
          <a:solidFill>
            <a:srgbClr val="000000"/>
          </a:solidFill>
          <a:round/>
          <a:headEnd/>
          <a:tailEnd/>
        </a:ln>
      </xdr:spPr>
    </xdr:sp>
    <xdr:clientData/>
  </xdr:twoCellAnchor>
  <xdr:twoCellAnchor>
    <xdr:from>
      <xdr:col>134</xdr:col>
      <xdr:colOff>0</xdr:colOff>
      <xdr:row>16</xdr:row>
      <xdr:rowOff>0</xdr:rowOff>
    </xdr:from>
    <xdr:to>
      <xdr:col>136</xdr:col>
      <xdr:colOff>0</xdr:colOff>
      <xdr:row>16</xdr:row>
      <xdr:rowOff>0</xdr:rowOff>
    </xdr:to>
    <xdr:sp macro="" textlink="">
      <xdr:nvSpPr>
        <xdr:cNvPr id="106" name="Line 47">
          <a:extLst>
            <a:ext uri="{FF2B5EF4-FFF2-40B4-BE49-F238E27FC236}">
              <a16:creationId xmlns:a16="http://schemas.microsoft.com/office/drawing/2014/main" id="{00000000-0008-0000-1A00-00006A000000}"/>
            </a:ext>
          </a:extLst>
        </xdr:cNvPr>
        <xdr:cNvSpPr>
          <a:spLocks noChangeShapeType="1"/>
        </xdr:cNvSpPr>
      </xdr:nvSpPr>
      <xdr:spPr bwMode="auto">
        <a:xfrm>
          <a:off x="35556825" y="3286125"/>
          <a:ext cx="400050" cy="0"/>
        </a:xfrm>
        <a:prstGeom prst="line">
          <a:avLst/>
        </a:prstGeom>
        <a:noFill/>
        <a:ln w="9525">
          <a:solidFill>
            <a:srgbClr val="000000"/>
          </a:solidFill>
          <a:round/>
          <a:headEnd type="oval" w="sm" len="sm"/>
          <a:tailEnd/>
        </a:ln>
      </xdr:spPr>
    </xdr:sp>
    <xdr:clientData/>
  </xdr:twoCellAnchor>
  <xdr:twoCellAnchor>
    <xdr:from>
      <xdr:col>134</xdr:col>
      <xdr:colOff>0</xdr:colOff>
      <xdr:row>10</xdr:row>
      <xdr:rowOff>0</xdr:rowOff>
    </xdr:from>
    <xdr:to>
      <xdr:col>153</xdr:col>
      <xdr:colOff>0</xdr:colOff>
      <xdr:row>10</xdr:row>
      <xdr:rowOff>0</xdr:rowOff>
    </xdr:to>
    <xdr:sp macro="" textlink="">
      <xdr:nvSpPr>
        <xdr:cNvPr id="107" name="Line 39">
          <a:extLst>
            <a:ext uri="{FF2B5EF4-FFF2-40B4-BE49-F238E27FC236}">
              <a16:creationId xmlns:a16="http://schemas.microsoft.com/office/drawing/2014/main" id="{00000000-0008-0000-1A00-00006B000000}"/>
            </a:ext>
          </a:extLst>
        </xdr:cNvPr>
        <xdr:cNvSpPr>
          <a:spLocks noChangeShapeType="1"/>
        </xdr:cNvSpPr>
      </xdr:nvSpPr>
      <xdr:spPr bwMode="auto">
        <a:xfrm>
          <a:off x="35556825" y="2143125"/>
          <a:ext cx="3800475" cy="0"/>
        </a:xfrm>
        <a:prstGeom prst="line">
          <a:avLst/>
        </a:prstGeom>
        <a:noFill/>
        <a:ln w="9525">
          <a:solidFill>
            <a:srgbClr val="000000"/>
          </a:solidFill>
          <a:round/>
          <a:headEnd type="oval" w="sm" len="sm"/>
          <a:tailEnd/>
        </a:ln>
      </xdr:spPr>
    </xdr:sp>
    <xdr:clientData/>
  </xdr:twoCellAnchor>
  <xdr:twoCellAnchor>
    <xdr:from>
      <xdr:col>133</xdr:col>
      <xdr:colOff>171450</xdr:colOff>
      <xdr:row>10</xdr:row>
      <xdr:rowOff>180975</xdr:rowOff>
    </xdr:from>
    <xdr:to>
      <xdr:col>152</xdr:col>
      <xdr:colOff>171450</xdr:colOff>
      <xdr:row>10</xdr:row>
      <xdr:rowOff>180975</xdr:rowOff>
    </xdr:to>
    <xdr:sp macro="" textlink="">
      <xdr:nvSpPr>
        <xdr:cNvPr id="108" name="Line 39">
          <a:extLst>
            <a:ext uri="{FF2B5EF4-FFF2-40B4-BE49-F238E27FC236}">
              <a16:creationId xmlns:a16="http://schemas.microsoft.com/office/drawing/2014/main" id="{00000000-0008-0000-1A00-00006C000000}"/>
            </a:ext>
          </a:extLst>
        </xdr:cNvPr>
        <xdr:cNvSpPr>
          <a:spLocks noChangeShapeType="1"/>
        </xdr:cNvSpPr>
      </xdr:nvSpPr>
      <xdr:spPr bwMode="auto">
        <a:xfrm>
          <a:off x="35528250" y="2324100"/>
          <a:ext cx="3800475" cy="0"/>
        </a:xfrm>
        <a:prstGeom prst="line">
          <a:avLst/>
        </a:prstGeom>
        <a:noFill/>
        <a:ln w="9525">
          <a:solidFill>
            <a:srgbClr val="000000"/>
          </a:solidFill>
          <a:round/>
          <a:headEnd type="oval" w="sm" len="sm"/>
          <a:tailEnd/>
        </a:ln>
      </xdr:spPr>
    </xdr:sp>
    <xdr:clientData/>
  </xdr:twoCellAnchor>
  <xdr:twoCellAnchor>
    <xdr:from>
      <xdr:col>134</xdr:col>
      <xdr:colOff>0</xdr:colOff>
      <xdr:row>12</xdr:row>
      <xdr:rowOff>0</xdr:rowOff>
    </xdr:from>
    <xdr:to>
      <xdr:col>153</xdr:col>
      <xdr:colOff>0</xdr:colOff>
      <xdr:row>12</xdr:row>
      <xdr:rowOff>0</xdr:rowOff>
    </xdr:to>
    <xdr:sp macro="" textlink="">
      <xdr:nvSpPr>
        <xdr:cNvPr id="109" name="Line 39">
          <a:extLst>
            <a:ext uri="{FF2B5EF4-FFF2-40B4-BE49-F238E27FC236}">
              <a16:creationId xmlns:a16="http://schemas.microsoft.com/office/drawing/2014/main" id="{00000000-0008-0000-1A00-00006D000000}"/>
            </a:ext>
          </a:extLst>
        </xdr:cNvPr>
        <xdr:cNvSpPr>
          <a:spLocks noChangeShapeType="1"/>
        </xdr:cNvSpPr>
      </xdr:nvSpPr>
      <xdr:spPr bwMode="auto">
        <a:xfrm>
          <a:off x="35556825" y="2524125"/>
          <a:ext cx="3800475" cy="0"/>
        </a:xfrm>
        <a:prstGeom prst="line">
          <a:avLst/>
        </a:prstGeom>
        <a:noFill/>
        <a:ln w="9525">
          <a:solidFill>
            <a:srgbClr val="000000"/>
          </a:solidFill>
          <a:round/>
          <a:headEnd type="oval" w="sm" len="sm"/>
          <a:tailEnd/>
        </a:ln>
      </xdr:spPr>
    </xdr:sp>
    <xdr:clientData/>
  </xdr:twoCellAnchor>
  <xdr:twoCellAnchor>
    <xdr:from>
      <xdr:col>136</xdr:col>
      <xdr:colOff>198781</xdr:colOff>
      <xdr:row>8</xdr:row>
      <xdr:rowOff>188015</xdr:rowOff>
    </xdr:from>
    <xdr:to>
      <xdr:col>136</xdr:col>
      <xdr:colOff>198782</xdr:colOff>
      <xdr:row>19</xdr:row>
      <xdr:rowOff>182217</xdr:rowOff>
    </xdr:to>
    <xdr:sp macro="" textlink="">
      <xdr:nvSpPr>
        <xdr:cNvPr id="110" name="Line 40">
          <a:extLst>
            <a:ext uri="{FF2B5EF4-FFF2-40B4-BE49-F238E27FC236}">
              <a16:creationId xmlns:a16="http://schemas.microsoft.com/office/drawing/2014/main" id="{00000000-0008-0000-1A00-00006E000000}"/>
            </a:ext>
          </a:extLst>
        </xdr:cNvPr>
        <xdr:cNvSpPr>
          <a:spLocks noChangeShapeType="1"/>
        </xdr:cNvSpPr>
      </xdr:nvSpPr>
      <xdr:spPr bwMode="auto">
        <a:xfrm flipV="1">
          <a:off x="36155656" y="1950140"/>
          <a:ext cx="1" cy="2089702"/>
        </a:xfrm>
        <a:prstGeom prst="line">
          <a:avLst/>
        </a:prstGeom>
        <a:noFill/>
        <a:ln w="19050">
          <a:solidFill>
            <a:srgbClr val="000000"/>
          </a:solidFill>
          <a:round/>
          <a:headEnd/>
          <a:tailEnd/>
        </a:ln>
      </xdr:spPr>
    </xdr:sp>
    <xdr:clientData/>
  </xdr:twoCellAnchor>
  <xdr:twoCellAnchor>
    <xdr:from>
      <xdr:col>149</xdr:col>
      <xdr:colOff>189257</xdr:colOff>
      <xdr:row>11</xdr:row>
      <xdr:rowOff>172691</xdr:rowOff>
    </xdr:from>
    <xdr:to>
      <xdr:col>149</xdr:col>
      <xdr:colOff>189258</xdr:colOff>
      <xdr:row>20</xdr:row>
      <xdr:rowOff>8282</xdr:rowOff>
    </xdr:to>
    <xdr:sp macro="" textlink="">
      <xdr:nvSpPr>
        <xdr:cNvPr id="111" name="Line 40">
          <a:extLst>
            <a:ext uri="{FF2B5EF4-FFF2-40B4-BE49-F238E27FC236}">
              <a16:creationId xmlns:a16="http://schemas.microsoft.com/office/drawing/2014/main" id="{00000000-0008-0000-1A00-00006F000000}"/>
            </a:ext>
          </a:extLst>
        </xdr:cNvPr>
        <xdr:cNvSpPr>
          <a:spLocks noChangeShapeType="1"/>
        </xdr:cNvSpPr>
      </xdr:nvSpPr>
      <xdr:spPr bwMode="auto">
        <a:xfrm flipH="1" flipV="1">
          <a:off x="38746457" y="2506316"/>
          <a:ext cx="1" cy="1550091"/>
        </a:xfrm>
        <a:prstGeom prst="line">
          <a:avLst/>
        </a:prstGeom>
        <a:noFill/>
        <a:ln w="19050">
          <a:solidFill>
            <a:srgbClr val="000000"/>
          </a:solidFill>
          <a:round/>
          <a:headEnd/>
          <a:tailEnd/>
        </a:ln>
      </xdr:spPr>
    </xdr:sp>
    <xdr:clientData/>
  </xdr:twoCellAnchor>
  <xdr:twoCellAnchor>
    <xdr:from>
      <xdr:col>136</xdr:col>
      <xdr:colOff>190500</xdr:colOff>
      <xdr:row>20</xdr:row>
      <xdr:rowOff>0</xdr:rowOff>
    </xdr:from>
    <xdr:to>
      <xdr:col>150</xdr:col>
      <xdr:colOff>19050</xdr:colOff>
      <xdr:row>20</xdr:row>
      <xdr:rowOff>0</xdr:rowOff>
    </xdr:to>
    <xdr:sp macro="" textlink="">
      <xdr:nvSpPr>
        <xdr:cNvPr id="112" name="Line 68">
          <a:extLst>
            <a:ext uri="{FF2B5EF4-FFF2-40B4-BE49-F238E27FC236}">
              <a16:creationId xmlns:a16="http://schemas.microsoft.com/office/drawing/2014/main" id="{00000000-0008-0000-1A00-000070000000}"/>
            </a:ext>
          </a:extLst>
        </xdr:cNvPr>
        <xdr:cNvSpPr>
          <a:spLocks noChangeShapeType="1"/>
        </xdr:cNvSpPr>
      </xdr:nvSpPr>
      <xdr:spPr bwMode="auto">
        <a:xfrm>
          <a:off x="36147375" y="4048125"/>
          <a:ext cx="2628900" cy="0"/>
        </a:xfrm>
        <a:prstGeom prst="line">
          <a:avLst/>
        </a:prstGeom>
        <a:noFill/>
        <a:ln w="19050">
          <a:solidFill>
            <a:srgbClr val="000000"/>
          </a:solidFill>
          <a:round/>
          <a:headEnd/>
          <a:tailEnd/>
        </a:ln>
      </xdr:spPr>
    </xdr:sp>
    <xdr:clientData/>
  </xdr:twoCellAnchor>
  <xdr:twoCellAnchor>
    <xdr:from>
      <xdr:col>137</xdr:col>
      <xdr:colOff>1</xdr:colOff>
      <xdr:row>7</xdr:row>
      <xdr:rowOff>0</xdr:rowOff>
    </xdr:from>
    <xdr:to>
      <xdr:col>150</xdr:col>
      <xdr:colOff>232</xdr:colOff>
      <xdr:row>7</xdr:row>
      <xdr:rowOff>0</xdr:rowOff>
    </xdr:to>
    <xdr:sp macro="" textlink="">
      <xdr:nvSpPr>
        <xdr:cNvPr id="113" name="Line 54">
          <a:extLst>
            <a:ext uri="{FF2B5EF4-FFF2-40B4-BE49-F238E27FC236}">
              <a16:creationId xmlns:a16="http://schemas.microsoft.com/office/drawing/2014/main" id="{00000000-0008-0000-1A00-000071000000}"/>
            </a:ext>
          </a:extLst>
        </xdr:cNvPr>
        <xdr:cNvSpPr>
          <a:spLocks noChangeShapeType="1"/>
        </xdr:cNvSpPr>
      </xdr:nvSpPr>
      <xdr:spPr bwMode="auto">
        <a:xfrm>
          <a:off x="36156901" y="1571625"/>
          <a:ext cx="2600556" cy="0"/>
        </a:xfrm>
        <a:prstGeom prst="line">
          <a:avLst/>
        </a:prstGeom>
        <a:noFill/>
        <a:ln w="9525">
          <a:solidFill>
            <a:srgbClr val="000000"/>
          </a:solidFill>
          <a:round/>
          <a:headEnd type="oval" w="sm" len="sm"/>
          <a:tailEnd type="oval" w="sm" len="sm"/>
        </a:ln>
      </xdr:spPr>
    </xdr:sp>
    <xdr:clientData/>
  </xdr:twoCellAnchor>
  <xdr:twoCellAnchor>
    <xdr:from>
      <xdr:col>137</xdr:col>
      <xdr:colOff>0</xdr:colOff>
      <xdr:row>7</xdr:row>
      <xdr:rowOff>0</xdr:rowOff>
    </xdr:from>
    <xdr:to>
      <xdr:col>137</xdr:col>
      <xdr:colOff>0</xdr:colOff>
      <xdr:row>8</xdr:row>
      <xdr:rowOff>0</xdr:rowOff>
    </xdr:to>
    <xdr:sp macro="" textlink="">
      <xdr:nvSpPr>
        <xdr:cNvPr id="114" name="Line 62">
          <a:extLst>
            <a:ext uri="{FF2B5EF4-FFF2-40B4-BE49-F238E27FC236}">
              <a16:creationId xmlns:a16="http://schemas.microsoft.com/office/drawing/2014/main" id="{00000000-0008-0000-1A00-000072000000}"/>
            </a:ext>
          </a:extLst>
        </xdr:cNvPr>
        <xdr:cNvSpPr>
          <a:spLocks noChangeShapeType="1"/>
        </xdr:cNvSpPr>
      </xdr:nvSpPr>
      <xdr:spPr bwMode="auto">
        <a:xfrm>
          <a:off x="36156900" y="1571625"/>
          <a:ext cx="0" cy="190500"/>
        </a:xfrm>
        <a:prstGeom prst="line">
          <a:avLst/>
        </a:prstGeom>
        <a:noFill/>
        <a:ln w="9525">
          <a:solidFill>
            <a:srgbClr val="000000"/>
          </a:solidFill>
          <a:round/>
          <a:headEnd/>
          <a:tailEnd/>
        </a:ln>
      </xdr:spPr>
    </xdr:sp>
    <xdr:clientData/>
  </xdr:twoCellAnchor>
  <xdr:twoCellAnchor>
    <xdr:from>
      <xdr:col>150</xdr:col>
      <xdr:colOff>0</xdr:colOff>
      <xdr:row>7</xdr:row>
      <xdr:rowOff>0</xdr:rowOff>
    </xdr:from>
    <xdr:to>
      <xdr:col>150</xdr:col>
      <xdr:colOff>0</xdr:colOff>
      <xdr:row>8</xdr:row>
      <xdr:rowOff>0</xdr:rowOff>
    </xdr:to>
    <xdr:sp macro="" textlink="">
      <xdr:nvSpPr>
        <xdr:cNvPr id="115" name="Line 62">
          <a:extLst>
            <a:ext uri="{FF2B5EF4-FFF2-40B4-BE49-F238E27FC236}">
              <a16:creationId xmlns:a16="http://schemas.microsoft.com/office/drawing/2014/main" id="{00000000-0008-0000-1A00-000073000000}"/>
            </a:ext>
          </a:extLst>
        </xdr:cNvPr>
        <xdr:cNvSpPr>
          <a:spLocks noChangeShapeType="1"/>
        </xdr:cNvSpPr>
      </xdr:nvSpPr>
      <xdr:spPr bwMode="auto">
        <a:xfrm>
          <a:off x="38757225" y="1571625"/>
          <a:ext cx="0" cy="190500"/>
        </a:xfrm>
        <a:prstGeom prst="line">
          <a:avLst/>
        </a:prstGeom>
        <a:noFill/>
        <a:ln w="9525">
          <a:solidFill>
            <a:srgbClr val="000000"/>
          </a:solidFill>
          <a:round/>
          <a:headEnd/>
          <a:tailEnd/>
        </a:ln>
      </xdr:spPr>
    </xdr:sp>
    <xdr:clientData/>
  </xdr:twoCellAnchor>
  <xdr:twoCellAnchor>
    <xdr:from>
      <xdr:col>158</xdr:col>
      <xdr:colOff>0</xdr:colOff>
      <xdr:row>9</xdr:row>
      <xdr:rowOff>0</xdr:rowOff>
    </xdr:from>
    <xdr:to>
      <xdr:col>179</xdr:col>
      <xdr:colOff>0</xdr:colOff>
      <xdr:row>9</xdr:row>
      <xdr:rowOff>0</xdr:rowOff>
    </xdr:to>
    <xdr:sp macro="" textlink="">
      <xdr:nvSpPr>
        <xdr:cNvPr id="116" name="Line 39">
          <a:extLst>
            <a:ext uri="{FF2B5EF4-FFF2-40B4-BE49-F238E27FC236}">
              <a16:creationId xmlns:a16="http://schemas.microsoft.com/office/drawing/2014/main" id="{00000000-0008-0000-1A00-000074000000}"/>
            </a:ext>
          </a:extLst>
        </xdr:cNvPr>
        <xdr:cNvSpPr>
          <a:spLocks noChangeShapeType="1"/>
        </xdr:cNvSpPr>
      </xdr:nvSpPr>
      <xdr:spPr bwMode="auto">
        <a:xfrm>
          <a:off x="41929050" y="1952625"/>
          <a:ext cx="4200525" cy="0"/>
        </a:xfrm>
        <a:prstGeom prst="line">
          <a:avLst/>
        </a:prstGeom>
        <a:noFill/>
        <a:ln w="9525">
          <a:solidFill>
            <a:srgbClr val="000000"/>
          </a:solidFill>
          <a:round/>
          <a:headEnd/>
          <a:tailEnd/>
        </a:ln>
      </xdr:spPr>
    </xdr:sp>
    <xdr:clientData/>
  </xdr:twoCellAnchor>
  <xdr:twoCellAnchor>
    <xdr:from>
      <xdr:col>158</xdr:col>
      <xdr:colOff>0</xdr:colOff>
      <xdr:row>9</xdr:row>
      <xdr:rowOff>0</xdr:rowOff>
    </xdr:from>
    <xdr:to>
      <xdr:col>158</xdr:col>
      <xdr:colOff>0</xdr:colOff>
      <xdr:row>20</xdr:row>
      <xdr:rowOff>0</xdr:rowOff>
    </xdr:to>
    <xdr:sp macro="" textlink="">
      <xdr:nvSpPr>
        <xdr:cNvPr id="117" name="Line 46">
          <a:extLst>
            <a:ext uri="{FF2B5EF4-FFF2-40B4-BE49-F238E27FC236}">
              <a16:creationId xmlns:a16="http://schemas.microsoft.com/office/drawing/2014/main" id="{00000000-0008-0000-1A00-000075000000}"/>
            </a:ext>
          </a:extLst>
        </xdr:cNvPr>
        <xdr:cNvSpPr>
          <a:spLocks noChangeShapeType="1"/>
        </xdr:cNvSpPr>
      </xdr:nvSpPr>
      <xdr:spPr bwMode="auto">
        <a:xfrm>
          <a:off x="41929050" y="1952625"/>
          <a:ext cx="0" cy="2095500"/>
        </a:xfrm>
        <a:prstGeom prst="line">
          <a:avLst/>
        </a:prstGeom>
        <a:noFill/>
        <a:ln w="9525">
          <a:solidFill>
            <a:srgbClr val="000000"/>
          </a:solidFill>
          <a:round/>
          <a:headEnd type="oval" w="sm" len="sm"/>
          <a:tailEnd type="oval" w="sm" len="sm"/>
        </a:ln>
      </xdr:spPr>
    </xdr:sp>
    <xdr:clientData/>
  </xdr:twoCellAnchor>
  <xdr:twoCellAnchor>
    <xdr:from>
      <xdr:col>158</xdr:col>
      <xdr:colOff>0</xdr:colOff>
      <xdr:row>20</xdr:row>
      <xdr:rowOff>0</xdr:rowOff>
    </xdr:from>
    <xdr:to>
      <xdr:col>162</xdr:col>
      <xdr:colOff>0</xdr:colOff>
      <xdr:row>20</xdr:row>
      <xdr:rowOff>0</xdr:rowOff>
    </xdr:to>
    <xdr:sp macro="" textlink="">
      <xdr:nvSpPr>
        <xdr:cNvPr id="118" name="Line 47">
          <a:extLst>
            <a:ext uri="{FF2B5EF4-FFF2-40B4-BE49-F238E27FC236}">
              <a16:creationId xmlns:a16="http://schemas.microsoft.com/office/drawing/2014/main" id="{00000000-0008-0000-1A00-000076000000}"/>
            </a:ext>
          </a:extLst>
        </xdr:cNvPr>
        <xdr:cNvSpPr>
          <a:spLocks noChangeShapeType="1"/>
        </xdr:cNvSpPr>
      </xdr:nvSpPr>
      <xdr:spPr bwMode="auto">
        <a:xfrm>
          <a:off x="41929050" y="4048125"/>
          <a:ext cx="800100" cy="0"/>
        </a:xfrm>
        <a:prstGeom prst="line">
          <a:avLst/>
        </a:prstGeom>
        <a:noFill/>
        <a:ln w="9525">
          <a:solidFill>
            <a:srgbClr val="000000"/>
          </a:solidFill>
          <a:round/>
          <a:headEnd/>
          <a:tailEnd/>
        </a:ln>
      </xdr:spPr>
    </xdr:sp>
    <xdr:clientData/>
  </xdr:twoCellAnchor>
  <xdr:twoCellAnchor>
    <xdr:from>
      <xdr:col>176</xdr:col>
      <xdr:colOff>9525</xdr:colOff>
      <xdr:row>21</xdr:row>
      <xdr:rowOff>0</xdr:rowOff>
    </xdr:from>
    <xdr:to>
      <xdr:col>176</xdr:col>
      <xdr:colOff>9525</xdr:colOff>
      <xdr:row>22</xdr:row>
      <xdr:rowOff>0</xdr:rowOff>
    </xdr:to>
    <xdr:sp macro="" textlink="">
      <xdr:nvSpPr>
        <xdr:cNvPr id="119" name="Line 53">
          <a:extLst>
            <a:ext uri="{FF2B5EF4-FFF2-40B4-BE49-F238E27FC236}">
              <a16:creationId xmlns:a16="http://schemas.microsoft.com/office/drawing/2014/main" id="{00000000-0008-0000-1A00-000077000000}"/>
            </a:ext>
          </a:extLst>
        </xdr:cNvPr>
        <xdr:cNvSpPr>
          <a:spLocks noChangeShapeType="1"/>
        </xdr:cNvSpPr>
      </xdr:nvSpPr>
      <xdr:spPr bwMode="auto">
        <a:xfrm>
          <a:off x="45539025" y="4238625"/>
          <a:ext cx="0" cy="190500"/>
        </a:xfrm>
        <a:prstGeom prst="line">
          <a:avLst/>
        </a:prstGeom>
        <a:noFill/>
        <a:ln w="9525">
          <a:solidFill>
            <a:srgbClr val="000000"/>
          </a:solidFill>
          <a:round/>
          <a:headEnd/>
          <a:tailEnd/>
        </a:ln>
      </xdr:spPr>
    </xdr:sp>
    <xdr:clientData/>
  </xdr:twoCellAnchor>
  <xdr:twoCellAnchor>
    <xdr:from>
      <xdr:col>163</xdr:col>
      <xdr:colOff>0</xdr:colOff>
      <xdr:row>22</xdr:row>
      <xdr:rowOff>0</xdr:rowOff>
    </xdr:from>
    <xdr:to>
      <xdr:col>176</xdr:col>
      <xdr:colOff>233</xdr:colOff>
      <xdr:row>22</xdr:row>
      <xdr:rowOff>0</xdr:rowOff>
    </xdr:to>
    <xdr:sp macro="" textlink="">
      <xdr:nvSpPr>
        <xdr:cNvPr id="120" name="Line 54">
          <a:extLst>
            <a:ext uri="{FF2B5EF4-FFF2-40B4-BE49-F238E27FC236}">
              <a16:creationId xmlns:a16="http://schemas.microsoft.com/office/drawing/2014/main" id="{00000000-0008-0000-1A00-000078000000}"/>
            </a:ext>
          </a:extLst>
        </xdr:cNvPr>
        <xdr:cNvSpPr>
          <a:spLocks noChangeShapeType="1"/>
        </xdr:cNvSpPr>
      </xdr:nvSpPr>
      <xdr:spPr bwMode="auto">
        <a:xfrm>
          <a:off x="42929175" y="4429125"/>
          <a:ext cx="2600558" cy="0"/>
        </a:xfrm>
        <a:prstGeom prst="line">
          <a:avLst/>
        </a:prstGeom>
        <a:noFill/>
        <a:ln w="9525">
          <a:solidFill>
            <a:srgbClr val="000000"/>
          </a:solidFill>
          <a:round/>
          <a:headEnd type="oval" w="sm" len="sm"/>
          <a:tailEnd type="oval" w="sm" len="sm"/>
        </a:ln>
      </xdr:spPr>
    </xdr:sp>
    <xdr:clientData/>
  </xdr:twoCellAnchor>
  <xdr:twoCellAnchor>
    <xdr:from>
      <xdr:col>162</xdr:col>
      <xdr:colOff>190500</xdr:colOff>
      <xdr:row>21</xdr:row>
      <xdr:rowOff>0</xdr:rowOff>
    </xdr:from>
    <xdr:to>
      <xdr:col>162</xdr:col>
      <xdr:colOff>190500</xdr:colOff>
      <xdr:row>22</xdr:row>
      <xdr:rowOff>0</xdr:rowOff>
    </xdr:to>
    <xdr:sp macro="" textlink="">
      <xdr:nvSpPr>
        <xdr:cNvPr id="121" name="Line 53">
          <a:extLst>
            <a:ext uri="{FF2B5EF4-FFF2-40B4-BE49-F238E27FC236}">
              <a16:creationId xmlns:a16="http://schemas.microsoft.com/office/drawing/2014/main" id="{00000000-0008-0000-1A00-000079000000}"/>
            </a:ext>
          </a:extLst>
        </xdr:cNvPr>
        <xdr:cNvSpPr>
          <a:spLocks noChangeShapeType="1"/>
        </xdr:cNvSpPr>
      </xdr:nvSpPr>
      <xdr:spPr bwMode="auto">
        <a:xfrm>
          <a:off x="42919650" y="4238625"/>
          <a:ext cx="0" cy="190500"/>
        </a:xfrm>
        <a:prstGeom prst="line">
          <a:avLst/>
        </a:prstGeom>
        <a:noFill/>
        <a:ln w="9525">
          <a:solidFill>
            <a:srgbClr val="000000"/>
          </a:solidFill>
          <a:round/>
          <a:headEnd/>
          <a:tailEnd/>
        </a:ln>
      </xdr:spPr>
    </xdr:sp>
    <xdr:clientData/>
  </xdr:twoCellAnchor>
  <xdr:twoCellAnchor>
    <xdr:from>
      <xdr:col>163</xdr:col>
      <xdr:colOff>0</xdr:colOff>
      <xdr:row>16</xdr:row>
      <xdr:rowOff>19050</xdr:rowOff>
    </xdr:from>
    <xdr:to>
      <xdr:col>176</xdr:col>
      <xdr:colOff>0</xdr:colOff>
      <xdr:row>16</xdr:row>
      <xdr:rowOff>19050</xdr:rowOff>
    </xdr:to>
    <xdr:cxnSp macro="">
      <xdr:nvCxnSpPr>
        <xdr:cNvPr id="122" name="직선 연결선 121">
          <a:extLst>
            <a:ext uri="{FF2B5EF4-FFF2-40B4-BE49-F238E27FC236}">
              <a16:creationId xmlns:a16="http://schemas.microsoft.com/office/drawing/2014/main" id="{00000000-0008-0000-1A00-00007A000000}"/>
            </a:ext>
          </a:extLst>
        </xdr:cNvPr>
        <xdr:cNvCxnSpPr/>
      </xdr:nvCxnSpPr>
      <xdr:spPr>
        <a:xfrm>
          <a:off x="42929175" y="3305175"/>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160</xdr:col>
      <xdr:colOff>0</xdr:colOff>
      <xdr:row>9</xdr:row>
      <xdr:rowOff>0</xdr:rowOff>
    </xdr:from>
    <xdr:to>
      <xdr:col>160</xdr:col>
      <xdr:colOff>0</xdr:colOff>
      <xdr:row>20</xdr:row>
      <xdr:rowOff>0</xdr:rowOff>
    </xdr:to>
    <xdr:sp macro="" textlink="">
      <xdr:nvSpPr>
        <xdr:cNvPr id="123" name="Line 46">
          <a:extLst>
            <a:ext uri="{FF2B5EF4-FFF2-40B4-BE49-F238E27FC236}">
              <a16:creationId xmlns:a16="http://schemas.microsoft.com/office/drawing/2014/main" id="{00000000-0008-0000-1A00-00007B000000}"/>
            </a:ext>
          </a:extLst>
        </xdr:cNvPr>
        <xdr:cNvSpPr>
          <a:spLocks noChangeShapeType="1"/>
        </xdr:cNvSpPr>
      </xdr:nvSpPr>
      <xdr:spPr bwMode="auto">
        <a:xfrm>
          <a:off x="42329100" y="1952625"/>
          <a:ext cx="0" cy="2095500"/>
        </a:xfrm>
        <a:prstGeom prst="line">
          <a:avLst/>
        </a:prstGeom>
        <a:noFill/>
        <a:ln w="9525">
          <a:solidFill>
            <a:srgbClr val="000000"/>
          </a:solidFill>
          <a:round/>
          <a:headEnd type="oval" w="sm" len="sm"/>
          <a:tailEnd type="oval" w="sm" len="sm"/>
        </a:ln>
      </xdr:spPr>
    </xdr:sp>
    <xdr:clientData/>
  </xdr:twoCellAnchor>
  <xdr:twoCellAnchor>
    <xdr:from>
      <xdr:col>168</xdr:col>
      <xdr:colOff>104775</xdr:colOff>
      <xdr:row>17</xdr:row>
      <xdr:rowOff>9525</xdr:rowOff>
    </xdr:from>
    <xdr:to>
      <xdr:col>170</xdr:col>
      <xdr:colOff>104775</xdr:colOff>
      <xdr:row>19</xdr:row>
      <xdr:rowOff>9525</xdr:rowOff>
    </xdr:to>
    <xdr:sp macro="" textlink="">
      <xdr:nvSpPr>
        <xdr:cNvPr id="124" name="Oval 38">
          <a:extLst>
            <a:ext uri="{FF2B5EF4-FFF2-40B4-BE49-F238E27FC236}">
              <a16:creationId xmlns:a16="http://schemas.microsoft.com/office/drawing/2014/main" id="{00000000-0008-0000-1A00-00007C000000}"/>
            </a:ext>
          </a:extLst>
        </xdr:cNvPr>
        <xdr:cNvSpPr>
          <a:spLocks noChangeArrowheads="1"/>
        </xdr:cNvSpPr>
      </xdr:nvSpPr>
      <xdr:spPr bwMode="auto">
        <a:xfrm>
          <a:off x="44034075" y="3486150"/>
          <a:ext cx="400050" cy="381000"/>
        </a:xfrm>
        <a:prstGeom prst="ellipse">
          <a:avLst/>
        </a:prstGeom>
        <a:solidFill>
          <a:srgbClr val="FFFFFF"/>
        </a:solidFill>
        <a:ln w="9525">
          <a:solidFill>
            <a:srgbClr val="000000"/>
          </a:solidFill>
          <a:round/>
          <a:headEnd/>
          <a:tailEnd/>
        </a:ln>
      </xdr:spPr>
    </xdr:sp>
    <xdr:clientData/>
  </xdr:twoCellAnchor>
  <xdr:twoCellAnchor>
    <xdr:from>
      <xdr:col>160</xdr:col>
      <xdr:colOff>0</xdr:colOff>
      <xdr:row>16</xdr:row>
      <xdr:rowOff>9525</xdr:rowOff>
    </xdr:from>
    <xdr:to>
      <xdr:col>162</xdr:col>
      <xdr:colOff>0</xdr:colOff>
      <xdr:row>16</xdr:row>
      <xdr:rowOff>9525</xdr:rowOff>
    </xdr:to>
    <xdr:sp macro="" textlink="">
      <xdr:nvSpPr>
        <xdr:cNvPr id="125" name="Line 47">
          <a:extLst>
            <a:ext uri="{FF2B5EF4-FFF2-40B4-BE49-F238E27FC236}">
              <a16:creationId xmlns:a16="http://schemas.microsoft.com/office/drawing/2014/main" id="{00000000-0008-0000-1A00-00007D000000}"/>
            </a:ext>
          </a:extLst>
        </xdr:cNvPr>
        <xdr:cNvSpPr>
          <a:spLocks noChangeShapeType="1"/>
        </xdr:cNvSpPr>
      </xdr:nvSpPr>
      <xdr:spPr bwMode="auto">
        <a:xfrm>
          <a:off x="42329100" y="3295650"/>
          <a:ext cx="400050" cy="0"/>
        </a:xfrm>
        <a:prstGeom prst="line">
          <a:avLst/>
        </a:prstGeom>
        <a:noFill/>
        <a:ln w="9525">
          <a:solidFill>
            <a:srgbClr val="000000"/>
          </a:solidFill>
          <a:round/>
          <a:headEnd type="oval" w="sm" len="sm"/>
          <a:tailEnd/>
        </a:ln>
      </xdr:spPr>
    </xdr:sp>
    <xdr:clientData/>
  </xdr:twoCellAnchor>
  <xdr:twoCellAnchor>
    <xdr:from>
      <xdr:col>160</xdr:col>
      <xdr:colOff>0</xdr:colOff>
      <xdr:row>10</xdr:row>
      <xdr:rowOff>0</xdr:rowOff>
    </xdr:from>
    <xdr:to>
      <xdr:col>179</xdr:col>
      <xdr:colOff>0</xdr:colOff>
      <xdr:row>10</xdr:row>
      <xdr:rowOff>0</xdr:rowOff>
    </xdr:to>
    <xdr:sp macro="" textlink="">
      <xdr:nvSpPr>
        <xdr:cNvPr id="126" name="Line 39">
          <a:extLst>
            <a:ext uri="{FF2B5EF4-FFF2-40B4-BE49-F238E27FC236}">
              <a16:creationId xmlns:a16="http://schemas.microsoft.com/office/drawing/2014/main" id="{00000000-0008-0000-1A00-00007E000000}"/>
            </a:ext>
          </a:extLst>
        </xdr:cNvPr>
        <xdr:cNvSpPr>
          <a:spLocks noChangeShapeType="1"/>
        </xdr:cNvSpPr>
      </xdr:nvSpPr>
      <xdr:spPr bwMode="auto">
        <a:xfrm>
          <a:off x="42329100" y="2143125"/>
          <a:ext cx="3800475" cy="0"/>
        </a:xfrm>
        <a:prstGeom prst="line">
          <a:avLst/>
        </a:prstGeom>
        <a:noFill/>
        <a:ln w="9525">
          <a:solidFill>
            <a:srgbClr val="000000"/>
          </a:solidFill>
          <a:round/>
          <a:headEnd type="oval" w="sm" len="sm"/>
          <a:tailEnd/>
        </a:ln>
      </xdr:spPr>
    </xdr:sp>
    <xdr:clientData/>
  </xdr:twoCellAnchor>
  <xdr:twoCellAnchor>
    <xdr:from>
      <xdr:col>159</xdr:col>
      <xdr:colOff>171450</xdr:colOff>
      <xdr:row>10</xdr:row>
      <xdr:rowOff>180975</xdr:rowOff>
    </xdr:from>
    <xdr:to>
      <xdr:col>178</xdr:col>
      <xdr:colOff>171450</xdr:colOff>
      <xdr:row>10</xdr:row>
      <xdr:rowOff>180975</xdr:rowOff>
    </xdr:to>
    <xdr:sp macro="" textlink="">
      <xdr:nvSpPr>
        <xdr:cNvPr id="127" name="Line 39">
          <a:extLst>
            <a:ext uri="{FF2B5EF4-FFF2-40B4-BE49-F238E27FC236}">
              <a16:creationId xmlns:a16="http://schemas.microsoft.com/office/drawing/2014/main" id="{00000000-0008-0000-1A00-00007F000000}"/>
            </a:ext>
          </a:extLst>
        </xdr:cNvPr>
        <xdr:cNvSpPr>
          <a:spLocks noChangeShapeType="1"/>
        </xdr:cNvSpPr>
      </xdr:nvSpPr>
      <xdr:spPr bwMode="auto">
        <a:xfrm>
          <a:off x="42300525" y="2324100"/>
          <a:ext cx="3800475" cy="0"/>
        </a:xfrm>
        <a:prstGeom prst="line">
          <a:avLst/>
        </a:prstGeom>
        <a:noFill/>
        <a:ln w="9525">
          <a:solidFill>
            <a:srgbClr val="000000"/>
          </a:solidFill>
          <a:round/>
          <a:headEnd type="oval" w="sm" len="sm"/>
          <a:tailEnd/>
        </a:ln>
      </xdr:spPr>
    </xdr:sp>
    <xdr:clientData/>
  </xdr:twoCellAnchor>
  <xdr:twoCellAnchor>
    <xdr:from>
      <xdr:col>160</xdr:col>
      <xdr:colOff>0</xdr:colOff>
      <xdr:row>12</xdr:row>
      <xdr:rowOff>0</xdr:rowOff>
    </xdr:from>
    <xdr:to>
      <xdr:col>179</xdr:col>
      <xdr:colOff>0</xdr:colOff>
      <xdr:row>12</xdr:row>
      <xdr:rowOff>0</xdr:rowOff>
    </xdr:to>
    <xdr:sp macro="" textlink="">
      <xdr:nvSpPr>
        <xdr:cNvPr id="128" name="Line 39">
          <a:extLst>
            <a:ext uri="{FF2B5EF4-FFF2-40B4-BE49-F238E27FC236}">
              <a16:creationId xmlns:a16="http://schemas.microsoft.com/office/drawing/2014/main" id="{00000000-0008-0000-1A00-000080000000}"/>
            </a:ext>
          </a:extLst>
        </xdr:cNvPr>
        <xdr:cNvSpPr>
          <a:spLocks noChangeShapeType="1"/>
        </xdr:cNvSpPr>
      </xdr:nvSpPr>
      <xdr:spPr bwMode="auto">
        <a:xfrm>
          <a:off x="42329100" y="2524125"/>
          <a:ext cx="3800475" cy="0"/>
        </a:xfrm>
        <a:prstGeom prst="line">
          <a:avLst/>
        </a:prstGeom>
        <a:noFill/>
        <a:ln w="9525">
          <a:solidFill>
            <a:srgbClr val="000000"/>
          </a:solidFill>
          <a:round/>
          <a:headEnd type="oval" w="sm" len="sm"/>
          <a:tailEnd/>
        </a:ln>
      </xdr:spPr>
    </xdr:sp>
    <xdr:clientData/>
  </xdr:twoCellAnchor>
  <xdr:twoCellAnchor>
    <xdr:from>
      <xdr:col>162</xdr:col>
      <xdr:colOff>198781</xdr:colOff>
      <xdr:row>8</xdr:row>
      <xdr:rowOff>188015</xdr:rowOff>
    </xdr:from>
    <xdr:to>
      <xdr:col>162</xdr:col>
      <xdr:colOff>198782</xdr:colOff>
      <xdr:row>19</xdr:row>
      <xdr:rowOff>182217</xdr:rowOff>
    </xdr:to>
    <xdr:sp macro="" textlink="">
      <xdr:nvSpPr>
        <xdr:cNvPr id="129" name="Line 40">
          <a:extLst>
            <a:ext uri="{FF2B5EF4-FFF2-40B4-BE49-F238E27FC236}">
              <a16:creationId xmlns:a16="http://schemas.microsoft.com/office/drawing/2014/main" id="{00000000-0008-0000-1A00-000081000000}"/>
            </a:ext>
          </a:extLst>
        </xdr:cNvPr>
        <xdr:cNvSpPr>
          <a:spLocks noChangeShapeType="1"/>
        </xdr:cNvSpPr>
      </xdr:nvSpPr>
      <xdr:spPr bwMode="auto">
        <a:xfrm flipV="1">
          <a:off x="42927931" y="1950140"/>
          <a:ext cx="1" cy="2089702"/>
        </a:xfrm>
        <a:prstGeom prst="line">
          <a:avLst/>
        </a:prstGeom>
        <a:noFill/>
        <a:ln w="19050">
          <a:solidFill>
            <a:srgbClr val="000000"/>
          </a:solidFill>
          <a:round/>
          <a:headEnd/>
          <a:tailEnd/>
        </a:ln>
      </xdr:spPr>
    </xdr:sp>
    <xdr:clientData/>
  </xdr:twoCellAnchor>
  <xdr:twoCellAnchor>
    <xdr:from>
      <xdr:col>175</xdr:col>
      <xdr:colOff>189257</xdr:colOff>
      <xdr:row>11</xdr:row>
      <xdr:rowOff>172691</xdr:rowOff>
    </xdr:from>
    <xdr:to>
      <xdr:col>175</xdr:col>
      <xdr:colOff>189258</xdr:colOff>
      <xdr:row>20</xdr:row>
      <xdr:rowOff>8282</xdr:rowOff>
    </xdr:to>
    <xdr:sp macro="" textlink="">
      <xdr:nvSpPr>
        <xdr:cNvPr id="130" name="Line 40">
          <a:extLst>
            <a:ext uri="{FF2B5EF4-FFF2-40B4-BE49-F238E27FC236}">
              <a16:creationId xmlns:a16="http://schemas.microsoft.com/office/drawing/2014/main" id="{00000000-0008-0000-1A00-000082000000}"/>
            </a:ext>
          </a:extLst>
        </xdr:cNvPr>
        <xdr:cNvSpPr>
          <a:spLocks noChangeShapeType="1"/>
        </xdr:cNvSpPr>
      </xdr:nvSpPr>
      <xdr:spPr bwMode="auto">
        <a:xfrm flipH="1" flipV="1">
          <a:off x="45518732" y="2506316"/>
          <a:ext cx="1" cy="1550091"/>
        </a:xfrm>
        <a:prstGeom prst="line">
          <a:avLst/>
        </a:prstGeom>
        <a:noFill/>
        <a:ln w="19050">
          <a:solidFill>
            <a:srgbClr val="000000"/>
          </a:solidFill>
          <a:round/>
          <a:headEnd/>
          <a:tailEnd/>
        </a:ln>
      </xdr:spPr>
    </xdr:sp>
    <xdr:clientData/>
  </xdr:twoCellAnchor>
  <xdr:twoCellAnchor>
    <xdr:from>
      <xdr:col>162</xdr:col>
      <xdr:colOff>190500</xdr:colOff>
      <xdr:row>20</xdr:row>
      <xdr:rowOff>0</xdr:rowOff>
    </xdr:from>
    <xdr:to>
      <xdr:col>176</xdr:col>
      <xdr:colOff>19050</xdr:colOff>
      <xdr:row>20</xdr:row>
      <xdr:rowOff>0</xdr:rowOff>
    </xdr:to>
    <xdr:sp macro="" textlink="">
      <xdr:nvSpPr>
        <xdr:cNvPr id="131" name="Line 68">
          <a:extLst>
            <a:ext uri="{FF2B5EF4-FFF2-40B4-BE49-F238E27FC236}">
              <a16:creationId xmlns:a16="http://schemas.microsoft.com/office/drawing/2014/main" id="{00000000-0008-0000-1A00-000083000000}"/>
            </a:ext>
          </a:extLst>
        </xdr:cNvPr>
        <xdr:cNvSpPr>
          <a:spLocks noChangeShapeType="1"/>
        </xdr:cNvSpPr>
      </xdr:nvSpPr>
      <xdr:spPr bwMode="auto">
        <a:xfrm>
          <a:off x="42919650" y="4048125"/>
          <a:ext cx="2628900" cy="0"/>
        </a:xfrm>
        <a:prstGeom prst="line">
          <a:avLst/>
        </a:prstGeom>
        <a:noFill/>
        <a:ln w="19050">
          <a:solidFill>
            <a:srgbClr val="000000"/>
          </a:solidFill>
          <a:round/>
          <a:headEnd/>
          <a:tailEnd/>
        </a:ln>
      </xdr:spPr>
    </xdr:sp>
    <xdr:clientData/>
  </xdr:twoCellAnchor>
  <xdr:twoCellAnchor>
    <xdr:from>
      <xdr:col>163</xdr:col>
      <xdr:colOff>1</xdr:colOff>
      <xdr:row>7</xdr:row>
      <xdr:rowOff>0</xdr:rowOff>
    </xdr:from>
    <xdr:to>
      <xdr:col>176</xdr:col>
      <xdr:colOff>232</xdr:colOff>
      <xdr:row>7</xdr:row>
      <xdr:rowOff>0</xdr:rowOff>
    </xdr:to>
    <xdr:sp macro="" textlink="">
      <xdr:nvSpPr>
        <xdr:cNvPr id="132" name="Line 54">
          <a:extLst>
            <a:ext uri="{FF2B5EF4-FFF2-40B4-BE49-F238E27FC236}">
              <a16:creationId xmlns:a16="http://schemas.microsoft.com/office/drawing/2014/main" id="{00000000-0008-0000-1A00-000084000000}"/>
            </a:ext>
          </a:extLst>
        </xdr:cNvPr>
        <xdr:cNvSpPr>
          <a:spLocks noChangeShapeType="1"/>
        </xdr:cNvSpPr>
      </xdr:nvSpPr>
      <xdr:spPr bwMode="auto">
        <a:xfrm>
          <a:off x="42929176" y="1571625"/>
          <a:ext cx="2600556" cy="0"/>
        </a:xfrm>
        <a:prstGeom prst="line">
          <a:avLst/>
        </a:prstGeom>
        <a:noFill/>
        <a:ln w="9525">
          <a:solidFill>
            <a:srgbClr val="000000"/>
          </a:solidFill>
          <a:round/>
          <a:headEnd type="oval" w="sm" len="sm"/>
          <a:tailEnd type="oval" w="sm" len="sm"/>
        </a:ln>
      </xdr:spPr>
    </xdr:sp>
    <xdr:clientData/>
  </xdr:twoCellAnchor>
  <xdr:twoCellAnchor>
    <xdr:from>
      <xdr:col>163</xdr:col>
      <xdr:colOff>0</xdr:colOff>
      <xdr:row>7</xdr:row>
      <xdr:rowOff>0</xdr:rowOff>
    </xdr:from>
    <xdr:to>
      <xdr:col>163</xdr:col>
      <xdr:colOff>0</xdr:colOff>
      <xdr:row>8</xdr:row>
      <xdr:rowOff>0</xdr:rowOff>
    </xdr:to>
    <xdr:sp macro="" textlink="">
      <xdr:nvSpPr>
        <xdr:cNvPr id="133" name="Line 62">
          <a:extLst>
            <a:ext uri="{FF2B5EF4-FFF2-40B4-BE49-F238E27FC236}">
              <a16:creationId xmlns:a16="http://schemas.microsoft.com/office/drawing/2014/main" id="{00000000-0008-0000-1A00-000085000000}"/>
            </a:ext>
          </a:extLst>
        </xdr:cNvPr>
        <xdr:cNvSpPr>
          <a:spLocks noChangeShapeType="1"/>
        </xdr:cNvSpPr>
      </xdr:nvSpPr>
      <xdr:spPr bwMode="auto">
        <a:xfrm>
          <a:off x="42929175" y="1571625"/>
          <a:ext cx="0" cy="190500"/>
        </a:xfrm>
        <a:prstGeom prst="line">
          <a:avLst/>
        </a:prstGeom>
        <a:noFill/>
        <a:ln w="9525">
          <a:solidFill>
            <a:srgbClr val="000000"/>
          </a:solidFill>
          <a:round/>
          <a:headEnd/>
          <a:tailEnd/>
        </a:ln>
      </xdr:spPr>
    </xdr:sp>
    <xdr:clientData/>
  </xdr:twoCellAnchor>
  <xdr:twoCellAnchor>
    <xdr:from>
      <xdr:col>176</xdr:col>
      <xdr:colOff>0</xdr:colOff>
      <xdr:row>7</xdr:row>
      <xdr:rowOff>0</xdr:rowOff>
    </xdr:from>
    <xdr:to>
      <xdr:col>176</xdr:col>
      <xdr:colOff>0</xdr:colOff>
      <xdr:row>8</xdr:row>
      <xdr:rowOff>0</xdr:rowOff>
    </xdr:to>
    <xdr:sp macro="" textlink="">
      <xdr:nvSpPr>
        <xdr:cNvPr id="134" name="Line 62">
          <a:extLst>
            <a:ext uri="{FF2B5EF4-FFF2-40B4-BE49-F238E27FC236}">
              <a16:creationId xmlns:a16="http://schemas.microsoft.com/office/drawing/2014/main" id="{00000000-0008-0000-1A00-000086000000}"/>
            </a:ext>
          </a:extLst>
        </xdr:cNvPr>
        <xdr:cNvSpPr>
          <a:spLocks noChangeShapeType="1"/>
        </xdr:cNvSpPr>
      </xdr:nvSpPr>
      <xdr:spPr bwMode="auto">
        <a:xfrm>
          <a:off x="45529500" y="1571625"/>
          <a:ext cx="0" cy="190500"/>
        </a:xfrm>
        <a:prstGeom prst="line">
          <a:avLst/>
        </a:prstGeom>
        <a:noFill/>
        <a:ln w="9525">
          <a:solidFill>
            <a:srgbClr val="000000"/>
          </a:solidFill>
          <a:round/>
          <a:headEnd/>
          <a:tailEnd/>
        </a:ln>
      </xdr:spPr>
    </xdr:sp>
    <xdr:clientData/>
  </xdr:twoCellAnchor>
  <xdr:twoCellAnchor>
    <xdr:from>
      <xdr:col>184</xdr:col>
      <xdr:colOff>0</xdr:colOff>
      <xdr:row>9</xdr:row>
      <xdr:rowOff>0</xdr:rowOff>
    </xdr:from>
    <xdr:to>
      <xdr:col>205</xdr:col>
      <xdr:colOff>0</xdr:colOff>
      <xdr:row>9</xdr:row>
      <xdr:rowOff>0</xdr:rowOff>
    </xdr:to>
    <xdr:sp macro="" textlink="">
      <xdr:nvSpPr>
        <xdr:cNvPr id="135" name="Line 39">
          <a:extLst>
            <a:ext uri="{FF2B5EF4-FFF2-40B4-BE49-F238E27FC236}">
              <a16:creationId xmlns:a16="http://schemas.microsoft.com/office/drawing/2014/main" id="{00000000-0008-0000-1A00-000087000000}"/>
            </a:ext>
          </a:extLst>
        </xdr:cNvPr>
        <xdr:cNvSpPr>
          <a:spLocks noChangeShapeType="1"/>
        </xdr:cNvSpPr>
      </xdr:nvSpPr>
      <xdr:spPr bwMode="auto">
        <a:xfrm>
          <a:off x="48701325" y="1952625"/>
          <a:ext cx="4200525" cy="0"/>
        </a:xfrm>
        <a:prstGeom prst="line">
          <a:avLst/>
        </a:prstGeom>
        <a:noFill/>
        <a:ln w="9525">
          <a:solidFill>
            <a:srgbClr val="000000"/>
          </a:solidFill>
          <a:round/>
          <a:headEnd/>
          <a:tailEnd/>
        </a:ln>
      </xdr:spPr>
    </xdr:sp>
    <xdr:clientData/>
  </xdr:twoCellAnchor>
  <xdr:twoCellAnchor>
    <xdr:from>
      <xdr:col>184</xdr:col>
      <xdr:colOff>0</xdr:colOff>
      <xdr:row>9</xdr:row>
      <xdr:rowOff>0</xdr:rowOff>
    </xdr:from>
    <xdr:to>
      <xdr:col>184</xdr:col>
      <xdr:colOff>0</xdr:colOff>
      <xdr:row>20</xdr:row>
      <xdr:rowOff>0</xdr:rowOff>
    </xdr:to>
    <xdr:sp macro="" textlink="">
      <xdr:nvSpPr>
        <xdr:cNvPr id="136" name="Line 46">
          <a:extLst>
            <a:ext uri="{FF2B5EF4-FFF2-40B4-BE49-F238E27FC236}">
              <a16:creationId xmlns:a16="http://schemas.microsoft.com/office/drawing/2014/main" id="{00000000-0008-0000-1A00-000088000000}"/>
            </a:ext>
          </a:extLst>
        </xdr:cNvPr>
        <xdr:cNvSpPr>
          <a:spLocks noChangeShapeType="1"/>
        </xdr:cNvSpPr>
      </xdr:nvSpPr>
      <xdr:spPr bwMode="auto">
        <a:xfrm>
          <a:off x="48701325" y="1952625"/>
          <a:ext cx="0" cy="2095500"/>
        </a:xfrm>
        <a:prstGeom prst="line">
          <a:avLst/>
        </a:prstGeom>
        <a:noFill/>
        <a:ln w="9525">
          <a:solidFill>
            <a:srgbClr val="000000"/>
          </a:solidFill>
          <a:round/>
          <a:headEnd type="oval" w="sm" len="sm"/>
          <a:tailEnd type="oval" w="sm" len="sm"/>
        </a:ln>
      </xdr:spPr>
    </xdr:sp>
    <xdr:clientData/>
  </xdr:twoCellAnchor>
  <xdr:twoCellAnchor>
    <xdr:from>
      <xdr:col>184</xdr:col>
      <xdr:colOff>0</xdr:colOff>
      <xdr:row>20</xdr:row>
      <xdr:rowOff>0</xdr:rowOff>
    </xdr:from>
    <xdr:to>
      <xdr:col>188</xdr:col>
      <xdr:colOff>0</xdr:colOff>
      <xdr:row>20</xdr:row>
      <xdr:rowOff>0</xdr:rowOff>
    </xdr:to>
    <xdr:sp macro="" textlink="">
      <xdr:nvSpPr>
        <xdr:cNvPr id="137" name="Line 47">
          <a:extLst>
            <a:ext uri="{FF2B5EF4-FFF2-40B4-BE49-F238E27FC236}">
              <a16:creationId xmlns:a16="http://schemas.microsoft.com/office/drawing/2014/main" id="{00000000-0008-0000-1A00-000089000000}"/>
            </a:ext>
          </a:extLst>
        </xdr:cNvPr>
        <xdr:cNvSpPr>
          <a:spLocks noChangeShapeType="1"/>
        </xdr:cNvSpPr>
      </xdr:nvSpPr>
      <xdr:spPr bwMode="auto">
        <a:xfrm>
          <a:off x="48701325" y="4048125"/>
          <a:ext cx="800100" cy="0"/>
        </a:xfrm>
        <a:prstGeom prst="line">
          <a:avLst/>
        </a:prstGeom>
        <a:noFill/>
        <a:ln w="9525">
          <a:solidFill>
            <a:srgbClr val="000000"/>
          </a:solidFill>
          <a:round/>
          <a:headEnd/>
          <a:tailEnd/>
        </a:ln>
      </xdr:spPr>
    </xdr:sp>
    <xdr:clientData/>
  </xdr:twoCellAnchor>
  <xdr:twoCellAnchor>
    <xdr:from>
      <xdr:col>202</xdr:col>
      <xdr:colOff>9525</xdr:colOff>
      <xdr:row>21</xdr:row>
      <xdr:rowOff>0</xdr:rowOff>
    </xdr:from>
    <xdr:to>
      <xdr:col>202</xdr:col>
      <xdr:colOff>9525</xdr:colOff>
      <xdr:row>22</xdr:row>
      <xdr:rowOff>0</xdr:rowOff>
    </xdr:to>
    <xdr:sp macro="" textlink="">
      <xdr:nvSpPr>
        <xdr:cNvPr id="138" name="Line 53">
          <a:extLst>
            <a:ext uri="{FF2B5EF4-FFF2-40B4-BE49-F238E27FC236}">
              <a16:creationId xmlns:a16="http://schemas.microsoft.com/office/drawing/2014/main" id="{00000000-0008-0000-1A00-00008A000000}"/>
            </a:ext>
          </a:extLst>
        </xdr:cNvPr>
        <xdr:cNvSpPr>
          <a:spLocks noChangeShapeType="1"/>
        </xdr:cNvSpPr>
      </xdr:nvSpPr>
      <xdr:spPr bwMode="auto">
        <a:xfrm>
          <a:off x="52311300" y="4238625"/>
          <a:ext cx="0" cy="190500"/>
        </a:xfrm>
        <a:prstGeom prst="line">
          <a:avLst/>
        </a:prstGeom>
        <a:noFill/>
        <a:ln w="9525">
          <a:solidFill>
            <a:srgbClr val="000000"/>
          </a:solidFill>
          <a:round/>
          <a:headEnd/>
          <a:tailEnd/>
        </a:ln>
      </xdr:spPr>
    </xdr:sp>
    <xdr:clientData/>
  </xdr:twoCellAnchor>
  <xdr:twoCellAnchor>
    <xdr:from>
      <xdr:col>189</xdr:col>
      <xdr:colOff>0</xdr:colOff>
      <xdr:row>22</xdr:row>
      <xdr:rowOff>0</xdr:rowOff>
    </xdr:from>
    <xdr:to>
      <xdr:col>202</xdr:col>
      <xdr:colOff>233</xdr:colOff>
      <xdr:row>22</xdr:row>
      <xdr:rowOff>0</xdr:rowOff>
    </xdr:to>
    <xdr:sp macro="" textlink="">
      <xdr:nvSpPr>
        <xdr:cNvPr id="139" name="Line 54">
          <a:extLst>
            <a:ext uri="{FF2B5EF4-FFF2-40B4-BE49-F238E27FC236}">
              <a16:creationId xmlns:a16="http://schemas.microsoft.com/office/drawing/2014/main" id="{00000000-0008-0000-1A00-00008B000000}"/>
            </a:ext>
          </a:extLst>
        </xdr:cNvPr>
        <xdr:cNvSpPr>
          <a:spLocks noChangeShapeType="1"/>
        </xdr:cNvSpPr>
      </xdr:nvSpPr>
      <xdr:spPr bwMode="auto">
        <a:xfrm>
          <a:off x="49701450" y="4429125"/>
          <a:ext cx="2600558" cy="0"/>
        </a:xfrm>
        <a:prstGeom prst="line">
          <a:avLst/>
        </a:prstGeom>
        <a:noFill/>
        <a:ln w="9525">
          <a:solidFill>
            <a:srgbClr val="000000"/>
          </a:solidFill>
          <a:round/>
          <a:headEnd type="oval" w="sm" len="sm"/>
          <a:tailEnd type="oval" w="sm" len="sm"/>
        </a:ln>
      </xdr:spPr>
    </xdr:sp>
    <xdr:clientData/>
  </xdr:twoCellAnchor>
  <xdr:twoCellAnchor>
    <xdr:from>
      <xdr:col>188</xdr:col>
      <xdr:colOff>190500</xdr:colOff>
      <xdr:row>21</xdr:row>
      <xdr:rowOff>0</xdr:rowOff>
    </xdr:from>
    <xdr:to>
      <xdr:col>188</xdr:col>
      <xdr:colOff>190500</xdr:colOff>
      <xdr:row>22</xdr:row>
      <xdr:rowOff>0</xdr:rowOff>
    </xdr:to>
    <xdr:sp macro="" textlink="">
      <xdr:nvSpPr>
        <xdr:cNvPr id="140" name="Line 53">
          <a:extLst>
            <a:ext uri="{FF2B5EF4-FFF2-40B4-BE49-F238E27FC236}">
              <a16:creationId xmlns:a16="http://schemas.microsoft.com/office/drawing/2014/main" id="{00000000-0008-0000-1A00-00008C000000}"/>
            </a:ext>
          </a:extLst>
        </xdr:cNvPr>
        <xdr:cNvSpPr>
          <a:spLocks noChangeShapeType="1"/>
        </xdr:cNvSpPr>
      </xdr:nvSpPr>
      <xdr:spPr bwMode="auto">
        <a:xfrm>
          <a:off x="49691925" y="4238625"/>
          <a:ext cx="0" cy="190500"/>
        </a:xfrm>
        <a:prstGeom prst="line">
          <a:avLst/>
        </a:prstGeom>
        <a:noFill/>
        <a:ln w="9525">
          <a:solidFill>
            <a:srgbClr val="000000"/>
          </a:solidFill>
          <a:round/>
          <a:headEnd/>
          <a:tailEnd/>
        </a:ln>
      </xdr:spPr>
    </xdr:sp>
    <xdr:clientData/>
  </xdr:twoCellAnchor>
  <xdr:twoCellAnchor>
    <xdr:from>
      <xdr:col>189</xdr:col>
      <xdr:colOff>0</xdr:colOff>
      <xdr:row>16</xdr:row>
      <xdr:rowOff>0</xdr:rowOff>
    </xdr:from>
    <xdr:to>
      <xdr:col>202</xdr:col>
      <xdr:colOff>0</xdr:colOff>
      <xdr:row>16</xdr:row>
      <xdr:rowOff>0</xdr:rowOff>
    </xdr:to>
    <xdr:cxnSp macro="">
      <xdr:nvCxnSpPr>
        <xdr:cNvPr id="141" name="직선 연결선 140">
          <a:extLst>
            <a:ext uri="{FF2B5EF4-FFF2-40B4-BE49-F238E27FC236}">
              <a16:creationId xmlns:a16="http://schemas.microsoft.com/office/drawing/2014/main" id="{00000000-0008-0000-1A00-00008D000000}"/>
            </a:ext>
          </a:extLst>
        </xdr:cNvPr>
        <xdr:cNvCxnSpPr/>
      </xdr:nvCxnSpPr>
      <xdr:spPr>
        <a:xfrm>
          <a:off x="49701450" y="3286125"/>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186</xdr:col>
      <xdr:colOff>0</xdr:colOff>
      <xdr:row>9</xdr:row>
      <xdr:rowOff>0</xdr:rowOff>
    </xdr:from>
    <xdr:to>
      <xdr:col>186</xdr:col>
      <xdr:colOff>0</xdr:colOff>
      <xdr:row>20</xdr:row>
      <xdr:rowOff>0</xdr:rowOff>
    </xdr:to>
    <xdr:sp macro="" textlink="">
      <xdr:nvSpPr>
        <xdr:cNvPr id="142" name="Line 46">
          <a:extLst>
            <a:ext uri="{FF2B5EF4-FFF2-40B4-BE49-F238E27FC236}">
              <a16:creationId xmlns:a16="http://schemas.microsoft.com/office/drawing/2014/main" id="{00000000-0008-0000-1A00-00008E000000}"/>
            </a:ext>
          </a:extLst>
        </xdr:cNvPr>
        <xdr:cNvSpPr>
          <a:spLocks noChangeShapeType="1"/>
        </xdr:cNvSpPr>
      </xdr:nvSpPr>
      <xdr:spPr bwMode="auto">
        <a:xfrm>
          <a:off x="49101375" y="1952625"/>
          <a:ext cx="0" cy="2095500"/>
        </a:xfrm>
        <a:prstGeom prst="line">
          <a:avLst/>
        </a:prstGeom>
        <a:noFill/>
        <a:ln w="9525">
          <a:solidFill>
            <a:srgbClr val="000000"/>
          </a:solidFill>
          <a:round/>
          <a:headEnd type="oval" w="sm" len="sm"/>
          <a:tailEnd type="oval" w="sm" len="sm"/>
        </a:ln>
      </xdr:spPr>
    </xdr:sp>
    <xdr:clientData/>
  </xdr:twoCellAnchor>
  <xdr:twoCellAnchor>
    <xdr:from>
      <xdr:col>194</xdr:col>
      <xdr:colOff>104775</xdr:colOff>
      <xdr:row>17</xdr:row>
      <xdr:rowOff>9525</xdr:rowOff>
    </xdr:from>
    <xdr:to>
      <xdr:col>196</xdr:col>
      <xdr:colOff>104775</xdr:colOff>
      <xdr:row>19</xdr:row>
      <xdr:rowOff>9525</xdr:rowOff>
    </xdr:to>
    <xdr:sp macro="" textlink="">
      <xdr:nvSpPr>
        <xdr:cNvPr id="143" name="Oval 38">
          <a:extLst>
            <a:ext uri="{FF2B5EF4-FFF2-40B4-BE49-F238E27FC236}">
              <a16:creationId xmlns:a16="http://schemas.microsoft.com/office/drawing/2014/main" id="{00000000-0008-0000-1A00-00008F000000}"/>
            </a:ext>
          </a:extLst>
        </xdr:cNvPr>
        <xdr:cNvSpPr>
          <a:spLocks noChangeArrowheads="1"/>
        </xdr:cNvSpPr>
      </xdr:nvSpPr>
      <xdr:spPr bwMode="auto">
        <a:xfrm>
          <a:off x="50806350" y="3486150"/>
          <a:ext cx="400050" cy="381000"/>
        </a:xfrm>
        <a:prstGeom prst="ellipse">
          <a:avLst/>
        </a:prstGeom>
        <a:solidFill>
          <a:srgbClr val="FFFFFF"/>
        </a:solidFill>
        <a:ln w="9525">
          <a:solidFill>
            <a:srgbClr val="000000"/>
          </a:solidFill>
          <a:round/>
          <a:headEnd/>
          <a:tailEnd/>
        </a:ln>
      </xdr:spPr>
    </xdr:sp>
    <xdr:clientData/>
  </xdr:twoCellAnchor>
  <xdr:twoCellAnchor>
    <xdr:from>
      <xdr:col>186</xdr:col>
      <xdr:colOff>0</xdr:colOff>
      <xdr:row>15</xdr:row>
      <xdr:rowOff>180975</xdr:rowOff>
    </xdr:from>
    <xdr:to>
      <xdr:col>188</xdr:col>
      <xdr:colOff>0</xdr:colOff>
      <xdr:row>15</xdr:row>
      <xdr:rowOff>180975</xdr:rowOff>
    </xdr:to>
    <xdr:sp macro="" textlink="">
      <xdr:nvSpPr>
        <xdr:cNvPr id="144" name="Line 47">
          <a:extLst>
            <a:ext uri="{FF2B5EF4-FFF2-40B4-BE49-F238E27FC236}">
              <a16:creationId xmlns:a16="http://schemas.microsoft.com/office/drawing/2014/main" id="{00000000-0008-0000-1A00-000090000000}"/>
            </a:ext>
          </a:extLst>
        </xdr:cNvPr>
        <xdr:cNvSpPr>
          <a:spLocks noChangeShapeType="1"/>
        </xdr:cNvSpPr>
      </xdr:nvSpPr>
      <xdr:spPr bwMode="auto">
        <a:xfrm>
          <a:off x="49101375" y="3276600"/>
          <a:ext cx="400050" cy="0"/>
        </a:xfrm>
        <a:prstGeom prst="line">
          <a:avLst/>
        </a:prstGeom>
        <a:noFill/>
        <a:ln w="9525">
          <a:solidFill>
            <a:srgbClr val="000000"/>
          </a:solidFill>
          <a:round/>
          <a:headEnd type="oval" w="sm" len="sm"/>
          <a:tailEnd/>
        </a:ln>
      </xdr:spPr>
    </xdr:sp>
    <xdr:clientData/>
  </xdr:twoCellAnchor>
  <xdr:twoCellAnchor>
    <xdr:from>
      <xdr:col>186</xdr:col>
      <xdr:colOff>0</xdr:colOff>
      <xdr:row>10</xdr:row>
      <xdr:rowOff>0</xdr:rowOff>
    </xdr:from>
    <xdr:to>
      <xdr:col>205</xdr:col>
      <xdr:colOff>0</xdr:colOff>
      <xdr:row>10</xdr:row>
      <xdr:rowOff>0</xdr:rowOff>
    </xdr:to>
    <xdr:sp macro="" textlink="">
      <xdr:nvSpPr>
        <xdr:cNvPr id="145" name="Line 39">
          <a:extLst>
            <a:ext uri="{FF2B5EF4-FFF2-40B4-BE49-F238E27FC236}">
              <a16:creationId xmlns:a16="http://schemas.microsoft.com/office/drawing/2014/main" id="{00000000-0008-0000-1A00-000091000000}"/>
            </a:ext>
          </a:extLst>
        </xdr:cNvPr>
        <xdr:cNvSpPr>
          <a:spLocks noChangeShapeType="1"/>
        </xdr:cNvSpPr>
      </xdr:nvSpPr>
      <xdr:spPr bwMode="auto">
        <a:xfrm>
          <a:off x="49101375" y="2143125"/>
          <a:ext cx="3800475" cy="0"/>
        </a:xfrm>
        <a:prstGeom prst="line">
          <a:avLst/>
        </a:prstGeom>
        <a:noFill/>
        <a:ln w="9525">
          <a:solidFill>
            <a:srgbClr val="000000"/>
          </a:solidFill>
          <a:round/>
          <a:headEnd type="oval" w="sm" len="sm"/>
          <a:tailEnd/>
        </a:ln>
      </xdr:spPr>
    </xdr:sp>
    <xdr:clientData/>
  </xdr:twoCellAnchor>
  <xdr:twoCellAnchor>
    <xdr:from>
      <xdr:col>185</xdr:col>
      <xdr:colOff>171450</xdr:colOff>
      <xdr:row>10</xdr:row>
      <xdr:rowOff>180975</xdr:rowOff>
    </xdr:from>
    <xdr:to>
      <xdr:col>204</xdr:col>
      <xdr:colOff>171450</xdr:colOff>
      <xdr:row>10</xdr:row>
      <xdr:rowOff>180975</xdr:rowOff>
    </xdr:to>
    <xdr:sp macro="" textlink="">
      <xdr:nvSpPr>
        <xdr:cNvPr id="146" name="Line 39">
          <a:extLst>
            <a:ext uri="{FF2B5EF4-FFF2-40B4-BE49-F238E27FC236}">
              <a16:creationId xmlns:a16="http://schemas.microsoft.com/office/drawing/2014/main" id="{00000000-0008-0000-1A00-000092000000}"/>
            </a:ext>
          </a:extLst>
        </xdr:cNvPr>
        <xdr:cNvSpPr>
          <a:spLocks noChangeShapeType="1"/>
        </xdr:cNvSpPr>
      </xdr:nvSpPr>
      <xdr:spPr bwMode="auto">
        <a:xfrm>
          <a:off x="49072800" y="2324100"/>
          <a:ext cx="3800475" cy="0"/>
        </a:xfrm>
        <a:prstGeom prst="line">
          <a:avLst/>
        </a:prstGeom>
        <a:noFill/>
        <a:ln w="9525">
          <a:solidFill>
            <a:srgbClr val="000000"/>
          </a:solidFill>
          <a:round/>
          <a:headEnd type="oval" w="sm" len="sm"/>
          <a:tailEnd/>
        </a:ln>
      </xdr:spPr>
    </xdr:sp>
    <xdr:clientData/>
  </xdr:twoCellAnchor>
  <xdr:twoCellAnchor>
    <xdr:from>
      <xdr:col>186</xdr:col>
      <xdr:colOff>0</xdr:colOff>
      <xdr:row>12</xdr:row>
      <xdr:rowOff>0</xdr:rowOff>
    </xdr:from>
    <xdr:to>
      <xdr:col>205</xdr:col>
      <xdr:colOff>0</xdr:colOff>
      <xdr:row>12</xdr:row>
      <xdr:rowOff>0</xdr:rowOff>
    </xdr:to>
    <xdr:sp macro="" textlink="">
      <xdr:nvSpPr>
        <xdr:cNvPr id="147" name="Line 39">
          <a:extLst>
            <a:ext uri="{FF2B5EF4-FFF2-40B4-BE49-F238E27FC236}">
              <a16:creationId xmlns:a16="http://schemas.microsoft.com/office/drawing/2014/main" id="{00000000-0008-0000-1A00-000093000000}"/>
            </a:ext>
          </a:extLst>
        </xdr:cNvPr>
        <xdr:cNvSpPr>
          <a:spLocks noChangeShapeType="1"/>
        </xdr:cNvSpPr>
      </xdr:nvSpPr>
      <xdr:spPr bwMode="auto">
        <a:xfrm>
          <a:off x="49101375" y="2524125"/>
          <a:ext cx="3800475" cy="0"/>
        </a:xfrm>
        <a:prstGeom prst="line">
          <a:avLst/>
        </a:prstGeom>
        <a:noFill/>
        <a:ln w="9525">
          <a:solidFill>
            <a:srgbClr val="000000"/>
          </a:solidFill>
          <a:round/>
          <a:headEnd type="oval" w="sm" len="sm"/>
          <a:tailEnd/>
        </a:ln>
      </xdr:spPr>
    </xdr:sp>
    <xdr:clientData/>
  </xdr:twoCellAnchor>
  <xdr:twoCellAnchor>
    <xdr:from>
      <xdr:col>188</xdr:col>
      <xdr:colOff>198781</xdr:colOff>
      <xdr:row>8</xdr:row>
      <xdr:rowOff>188015</xdr:rowOff>
    </xdr:from>
    <xdr:to>
      <xdr:col>188</xdr:col>
      <xdr:colOff>198782</xdr:colOff>
      <xdr:row>19</xdr:row>
      <xdr:rowOff>182217</xdr:rowOff>
    </xdr:to>
    <xdr:sp macro="" textlink="">
      <xdr:nvSpPr>
        <xdr:cNvPr id="148" name="Line 40">
          <a:extLst>
            <a:ext uri="{FF2B5EF4-FFF2-40B4-BE49-F238E27FC236}">
              <a16:creationId xmlns:a16="http://schemas.microsoft.com/office/drawing/2014/main" id="{00000000-0008-0000-1A00-000094000000}"/>
            </a:ext>
          </a:extLst>
        </xdr:cNvPr>
        <xdr:cNvSpPr>
          <a:spLocks noChangeShapeType="1"/>
        </xdr:cNvSpPr>
      </xdr:nvSpPr>
      <xdr:spPr bwMode="auto">
        <a:xfrm flipV="1">
          <a:off x="49700206" y="1950140"/>
          <a:ext cx="1" cy="2089702"/>
        </a:xfrm>
        <a:prstGeom prst="line">
          <a:avLst/>
        </a:prstGeom>
        <a:noFill/>
        <a:ln w="19050">
          <a:solidFill>
            <a:srgbClr val="000000"/>
          </a:solidFill>
          <a:round/>
          <a:headEnd/>
          <a:tailEnd/>
        </a:ln>
      </xdr:spPr>
    </xdr:sp>
    <xdr:clientData/>
  </xdr:twoCellAnchor>
  <xdr:twoCellAnchor>
    <xdr:from>
      <xdr:col>201</xdr:col>
      <xdr:colOff>189257</xdr:colOff>
      <xdr:row>11</xdr:row>
      <xdr:rowOff>172691</xdr:rowOff>
    </xdr:from>
    <xdr:to>
      <xdr:col>201</xdr:col>
      <xdr:colOff>189258</xdr:colOff>
      <xdr:row>20</xdr:row>
      <xdr:rowOff>8282</xdr:rowOff>
    </xdr:to>
    <xdr:sp macro="" textlink="">
      <xdr:nvSpPr>
        <xdr:cNvPr id="149" name="Line 40">
          <a:extLst>
            <a:ext uri="{FF2B5EF4-FFF2-40B4-BE49-F238E27FC236}">
              <a16:creationId xmlns:a16="http://schemas.microsoft.com/office/drawing/2014/main" id="{00000000-0008-0000-1A00-000095000000}"/>
            </a:ext>
          </a:extLst>
        </xdr:cNvPr>
        <xdr:cNvSpPr>
          <a:spLocks noChangeShapeType="1"/>
        </xdr:cNvSpPr>
      </xdr:nvSpPr>
      <xdr:spPr bwMode="auto">
        <a:xfrm flipH="1" flipV="1">
          <a:off x="52291007" y="2506316"/>
          <a:ext cx="1" cy="1550091"/>
        </a:xfrm>
        <a:prstGeom prst="line">
          <a:avLst/>
        </a:prstGeom>
        <a:noFill/>
        <a:ln w="19050">
          <a:solidFill>
            <a:srgbClr val="000000"/>
          </a:solidFill>
          <a:round/>
          <a:headEnd/>
          <a:tailEnd/>
        </a:ln>
      </xdr:spPr>
    </xdr:sp>
    <xdr:clientData/>
  </xdr:twoCellAnchor>
  <xdr:twoCellAnchor>
    <xdr:from>
      <xdr:col>188</xdr:col>
      <xdr:colOff>190500</xdr:colOff>
      <xdr:row>20</xdr:row>
      <xdr:rowOff>0</xdr:rowOff>
    </xdr:from>
    <xdr:to>
      <xdr:col>202</xdr:col>
      <xdr:colOff>19050</xdr:colOff>
      <xdr:row>20</xdr:row>
      <xdr:rowOff>0</xdr:rowOff>
    </xdr:to>
    <xdr:sp macro="" textlink="">
      <xdr:nvSpPr>
        <xdr:cNvPr id="150" name="Line 68">
          <a:extLst>
            <a:ext uri="{FF2B5EF4-FFF2-40B4-BE49-F238E27FC236}">
              <a16:creationId xmlns:a16="http://schemas.microsoft.com/office/drawing/2014/main" id="{00000000-0008-0000-1A00-000096000000}"/>
            </a:ext>
          </a:extLst>
        </xdr:cNvPr>
        <xdr:cNvSpPr>
          <a:spLocks noChangeShapeType="1"/>
        </xdr:cNvSpPr>
      </xdr:nvSpPr>
      <xdr:spPr bwMode="auto">
        <a:xfrm>
          <a:off x="49691925" y="4048125"/>
          <a:ext cx="2628900" cy="0"/>
        </a:xfrm>
        <a:prstGeom prst="line">
          <a:avLst/>
        </a:prstGeom>
        <a:noFill/>
        <a:ln w="19050">
          <a:solidFill>
            <a:srgbClr val="000000"/>
          </a:solidFill>
          <a:round/>
          <a:headEnd/>
          <a:tailEnd/>
        </a:ln>
      </xdr:spPr>
    </xdr:sp>
    <xdr:clientData/>
  </xdr:twoCellAnchor>
  <xdr:twoCellAnchor>
    <xdr:from>
      <xdr:col>189</xdr:col>
      <xdr:colOff>1</xdr:colOff>
      <xdr:row>7</xdr:row>
      <xdr:rowOff>0</xdr:rowOff>
    </xdr:from>
    <xdr:to>
      <xdr:col>202</xdr:col>
      <xdr:colOff>232</xdr:colOff>
      <xdr:row>7</xdr:row>
      <xdr:rowOff>0</xdr:rowOff>
    </xdr:to>
    <xdr:sp macro="" textlink="">
      <xdr:nvSpPr>
        <xdr:cNvPr id="151" name="Line 54">
          <a:extLst>
            <a:ext uri="{FF2B5EF4-FFF2-40B4-BE49-F238E27FC236}">
              <a16:creationId xmlns:a16="http://schemas.microsoft.com/office/drawing/2014/main" id="{00000000-0008-0000-1A00-000097000000}"/>
            </a:ext>
          </a:extLst>
        </xdr:cNvPr>
        <xdr:cNvSpPr>
          <a:spLocks noChangeShapeType="1"/>
        </xdr:cNvSpPr>
      </xdr:nvSpPr>
      <xdr:spPr bwMode="auto">
        <a:xfrm>
          <a:off x="49701451" y="1571625"/>
          <a:ext cx="2600556" cy="0"/>
        </a:xfrm>
        <a:prstGeom prst="line">
          <a:avLst/>
        </a:prstGeom>
        <a:noFill/>
        <a:ln w="9525">
          <a:solidFill>
            <a:srgbClr val="000000"/>
          </a:solidFill>
          <a:round/>
          <a:headEnd type="oval" w="sm" len="sm"/>
          <a:tailEnd type="oval" w="sm" len="sm"/>
        </a:ln>
      </xdr:spPr>
    </xdr:sp>
    <xdr:clientData/>
  </xdr:twoCellAnchor>
  <xdr:twoCellAnchor>
    <xdr:from>
      <xdr:col>189</xdr:col>
      <xdr:colOff>0</xdr:colOff>
      <xdr:row>7</xdr:row>
      <xdr:rowOff>0</xdr:rowOff>
    </xdr:from>
    <xdr:to>
      <xdr:col>189</xdr:col>
      <xdr:colOff>0</xdr:colOff>
      <xdr:row>8</xdr:row>
      <xdr:rowOff>0</xdr:rowOff>
    </xdr:to>
    <xdr:sp macro="" textlink="">
      <xdr:nvSpPr>
        <xdr:cNvPr id="152" name="Line 62">
          <a:extLst>
            <a:ext uri="{FF2B5EF4-FFF2-40B4-BE49-F238E27FC236}">
              <a16:creationId xmlns:a16="http://schemas.microsoft.com/office/drawing/2014/main" id="{00000000-0008-0000-1A00-000098000000}"/>
            </a:ext>
          </a:extLst>
        </xdr:cNvPr>
        <xdr:cNvSpPr>
          <a:spLocks noChangeShapeType="1"/>
        </xdr:cNvSpPr>
      </xdr:nvSpPr>
      <xdr:spPr bwMode="auto">
        <a:xfrm>
          <a:off x="49701450" y="1571625"/>
          <a:ext cx="0" cy="190500"/>
        </a:xfrm>
        <a:prstGeom prst="line">
          <a:avLst/>
        </a:prstGeom>
        <a:noFill/>
        <a:ln w="9525">
          <a:solidFill>
            <a:srgbClr val="000000"/>
          </a:solidFill>
          <a:round/>
          <a:headEnd/>
          <a:tailEnd/>
        </a:ln>
      </xdr:spPr>
    </xdr:sp>
    <xdr:clientData/>
  </xdr:twoCellAnchor>
  <xdr:twoCellAnchor>
    <xdr:from>
      <xdr:col>202</xdr:col>
      <xdr:colOff>0</xdr:colOff>
      <xdr:row>7</xdr:row>
      <xdr:rowOff>0</xdr:rowOff>
    </xdr:from>
    <xdr:to>
      <xdr:col>202</xdr:col>
      <xdr:colOff>0</xdr:colOff>
      <xdr:row>8</xdr:row>
      <xdr:rowOff>0</xdr:rowOff>
    </xdr:to>
    <xdr:sp macro="" textlink="">
      <xdr:nvSpPr>
        <xdr:cNvPr id="153" name="Line 62">
          <a:extLst>
            <a:ext uri="{FF2B5EF4-FFF2-40B4-BE49-F238E27FC236}">
              <a16:creationId xmlns:a16="http://schemas.microsoft.com/office/drawing/2014/main" id="{00000000-0008-0000-1A00-000099000000}"/>
            </a:ext>
          </a:extLst>
        </xdr:cNvPr>
        <xdr:cNvSpPr>
          <a:spLocks noChangeShapeType="1"/>
        </xdr:cNvSpPr>
      </xdr:nvSpPr>
      <xdr:spPr bwMode="auto">
        <a:xfrm>
          <a:off x="52301775" y="1571625"/>
          <a:ext cx="0" cy="19050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0</xdr:colOff>
      <xdr:row>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flipH="1">
          <a:off x="9639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11</xdr:col>
      <xdr:colOff>0</xdr:colOff>
      <xdr:row>0</xdr:row>
      <xdr:rowOff>0</xdr:rowOff>
    </xdr:to>
    <xdr:sp macro="" textlink="">
      <xdr:nvSpPr>
        <xdr:cNvPr id="5" name="Line 4">
          <a:extLst>
            <a:ext uri="{FF2B5EF4-FFF2-40B4-BE49-F238E27FC236}">
              <a16:creationId xmlns:a16="http://schemas.microsoft.com/office/drawing/2014/main" id="{00000000-0008-0000-0100-000005000000}"/>
            </a:ext>
          </a:extLst>
        </xdr:cNvPr>
        <xdr:cNvSpPr>
          <a:spLocks noChangeShapeType="1"/>
        </xdr:cNvSpPr>
      </xdr:nvSpPr>
      <xdr:spPr bwMode="auto">
        <a:xfrm flipH="1">
          <a:off x="9639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11</xdr:col>
      <xdr:colOff>0</xdr:colOff>
      <xdr:row>0</xdr:row>
      <xdr:rowOff>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flipH="1">
          <a:off x="9639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390525</xdr:colOff>
      <xdr:row>0</xdr:row>
      <xdr:rowOff>0</xdr:rowOff>
    </xdr:from>
    <xdr:to>
      <xdr:col>11</xdr:col>
      <xdr:colOff>0</xdr:colOff>
      <xdr:row>0</xdr:row>
      <xdr:rowOff>0</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flipH="1">
          <a:off x="9277350" y="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11</xdr:col>
      <xdr:colOff>0</xdr:colOff>
      <xdr:row>0</xdr:row>
      <xdr:rowOff>0</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flipH="1">
          <a:off x="9639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9" name="Line 8">
          <a:extLst>
            <a:ext uri="{FF2B5EF4-FFF2-40B4-BE49-F238E27FC236}">
              <a16:creationId xmlns:a16="http://schemas.microsoft.com/office/drawing/2014/main" id="{00000000-0008-0000-0100-000009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10" name="Line 9">
          <a:extLst>
            <a:ext uri="{FF2B5EF4-FFF2-40B4-BE49-F238E27FC236}">
              <a16:creationId xmlns:a16="http://schemas.microsoft.com/office/drawing/2014/main" id="{00000000-0008-0000-0100-00000A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11" name="Line 10">
          <a:extLst>
            <a:ext uri="{FF2B5EF4-FFF2-40B4-BE49-F238E27FC236}">
              <a16:creationId xmlns:a16="http://schemas.microsoft.com/office/drawing/2014/main" id="{00000000-0008-0000-0100-00000B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12" name="Line 11">
          <a:extLst>
            <a:ext uri="{FF2B5EF4-FFF2-40B4-BE49-F238E27FC236}">
              <a16:creationId xmlns:a16="http://schemas.microsoft.com/office/drawing/2014/main" id="{00000000-0008-0000-0100-00000C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13" name="Line 12">
          <a:extLst>
            <a:ext uri="{FF2B5EF4-FFF2-40B4-BE49-F238E27FC236}">
              <a16:creationId xmlns:a16="http://schemas.microsoft.com/office/drawing/2014/main" id="{00000000-0008-0000-0100-00000D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14" name="Line 13">
          <a:extLst>
            <a:ext uri="{FF2B5EF4-FFF2-40B4-BE49-F238E27FC236}">
              <a16:creationId xmlns:a16="http://schemas.microsoft.com/office/drawing/2014/main" id="{00000000-0008-0000-0100-00000E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15" name="Line 14">
          <a:extLst>
            <a:ext uri="{FF2B5EF4-FFF2-40B4-BE49-F238E27FC236}">
              <a16:creationId xmlns:a16="http://schemas.microsoft.com/office/drawing/2014/main" id="{00000000-0008-0000-0100-00000F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16" name="Line 15">
          <a:extLst>
            <a:ext uri="{FF2B5EF4-FFF2-40B4-BE49-F238E27FC236}">
              <a16:creationId xmlns:a16="http://schemas.microsoft.com/office/drawing/2014/main" id="{00000000-0008-0000-0100-000010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11</xdr:col>
      <xdr:colOff>0</xdr:colOff>
      <xdr:row>0</xdr:row>
      <xdr:rowOff>0</xdr:rowOff>
    </xdr:to>
    <xdr:sp macro="" textlink="">
      <xdr:nvSpPr>
        <xdr:cNvPr id="17" name="Line 16">
          <a:extLst>
            <a:ext uri="{FF2B5EF4-FFF2-40B4-BE49-F238E27FC236}">
              <a16:creationId xmlns:a16="http://schemas.microsoft.com/office/drawing/2014/main" id="{00000000-0008-0000-0100-000011000000}"/>
            </a:ext>
          </a:extLst>
        </xdr:cNvPr>
        <xdr:cNvSpPr>
          <a:spLocks noChangeShapeType="1"/>
        </xdr:cNvSpPr>
      </xdr:nvSpPr>
      <xdr:spPr bwMode="auto">
        <a:xfrm flipH="1">
          <a:off x="9639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18" name="Line 17">
          <a:extLst>
            <a:ext uri="{FF2B5EF4-FFF2-40B4-BE49-F238E27FC236}">
              <a16:creationId xmlns:a16="http://schemas.microsoft.com/office/drawing/2014/main" id="{00000000-0008-0000-0100-000012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19" name="Line 18">
          <a:extLst>
            <a:ext uri="{FF2B5EF4-FFF2-40B4-BE49-F238E27FC236}">
              <a16:creationId xmlns:a16="http://schemas.microsoft.com/office/drawing/2014/main" id="{00000000-0008-0000-0100-000013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11</xdr:col>
      <xdr:colOff>0</xdr:colOff>
      <xdr:row>0</xdr:row>
      <xdr:rowOff>0</xdr:rowOff>
    </xdr:to>
    <xdr:sp macro="" textlink="">
      <xdr:nvSpPr>
        <xdr:cNvPr id="20" name="Line 19">
          <a:extLst>
            <a:ext uri="{FF2B5EF4-FFF2-40B4-BE49-F238E27FC236}">
              <a16:creationId xmlns:a16="http://schemas.microsoft.com/office/drawing/2014/main" id="{00000000-0008-0000-0100-000014000000}"/>
            </a:ext>
          </a:extLst>
        </xdr:cNvPr>
        <xdr:cNvSpPr>
          <a:spLocks noChangeShapeType="1"/>
        </xdr:cNvSpPr>
      </xdr:nvSpPr>
      <xdr:spPr bwMode="auto">
        <a:xfrm flipH="1">
          <a:off x="9639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21" name="Line 20">
          <a:extLst>
            <a:ext uri="{FF2B5EF4-FFF2-40B4-BE49-F238E27FC236}">
              <a16:creationId xmlns:a16="http://schemas.microsoft.com/office/drawing/2014/main" id="{00000000-0008-0000-0100-000015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22" name="Line 21">
          <a:extLst>
            <a:ext uri="{FF2B5EF4-FFF2-40B4-BE49-F238E27FC236}">
              <a16:creationId xmlns:a16="http://schemas.microsoft.com/office/drawing/2014/main" id="{00000000-0008-0000-0100-000016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11</xdr:col>
      <xdr:colOff>0</xdr:colOff>
      <xdr:row>0</xdr:row>
      <xdr:rowOff>0</xdr:rowOff>
    </xdr:to>
    <xdr:sp macro="" textlink="">
      <xdr:nvSpPr>
        <xdr:cNvPr id="23" name="Line 22">
          <a:extLst>
            <a:ext uri="{FF2B5EF4-FFF2-40B4-BE49-F238E27FC236}">
              <a16:creationId xmlns:a16="http://schemas.microsoft.com/office/drawing/2014/main" id="{00000000-0008-0000-0100-000017000000}"/>
            </a:ext>
          </a:extLst>
        </xdr:cNvPr>
        <xdr:cNvSpPr>
          <a:spLocks noChangeShapeType="1"/>
        </xdr:cNvSpPr>
      </xdr:nvSpPr>
      <xdr:spPr bwMode="auto">
        <a:xfrm flipH="1">
          <a:off x="96393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24" name="Line 23">
          <a:extLst>
            <a:ext uri="{FF2B5EF4-FFF2-40B4-BE49-F238E27FC236}">
              <a16:creationId xmlns:a16="http://schemas.microsoft.com/office/drawing/2014/main" id="{00000000-0008-0000-0100-000018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12</xdr:col>
      <xdr:colOff>0</xdr:colOff>
      <xdr:row>0</xdr:row>
      <xdr:rowOff>0</xdr:rowOff>
    </xdr:to>
    <xdr:sp macro="" textlink="">
      <xdr:nvSpPr>
        <xdr:cNvPr id="25" name="Line 24">
          <a:extLst>
            <a:ext uri="{FF2B5EF4-FFF2-40B4-BE49-F238E27FC236}">
              <a16:creationId xmlns:a16="http://schemas.microsoft.com/office/drawing/2014/main" id="{00000000-0008-0000-0100-000019000000}"/>
            </a:ext>
          </a:extLst>
        </xdr:cNvPr>
        <xdr:cNvSpPr>
          <a:spLocks noChangeShapeType="1"/>
        </xdr:cNvSpPr>
      </xdr:nvSpPr>
      <xdr:spPr bwMode="auto">
        <a:xfrm flipH="1">
          <a:off x="103917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16</xdr:col>
      <xdr:colOff>0</xdr:colOff>
      <xdr:row>0</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flipH="1">
          <a:off x="84677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0</xdr:row>
      <xdr:rowOff>0</xdr:rowOff>
    </xdr:from>
    <xdr:to>
      <xdr:col>16</xdr:col>
      <xdr:colOff>0</xdr:colOff>
      <xdr:row>0</xdr:row>
      <xdr:rowOff>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flipH="1">
          <a:off x="84677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0</xdr:row>
      <xdr:rowOff>0</xdr:rowOff>
    </xdr:from>
    <xdr:to>
      <xdr:col>16</xdr:col>
      <xdr:colOff>0</xdr:colOff>
      <xdr:row>0</xdr:row>
      <xdr:rowOff>0</xdr:rowOff>
    </xdr:to>
    <xdr:sp macro="" textlink="">
      <xdr:nvSpPr>
        <xdr:cNvPr id="6" name="Line 5">
          <a:extLst>
            <a:ext uri="{FF2B5EF4-FFF2-40B4-BE49-F238E27FC236}">
              <a16:creationId xmlns:a16="http://schemas.microsoft.com/office/drawing/2014/main" id="{00000000-0008-0000-0300-000006000000}"/>
            </a:ext>
          </a:extLst>
        </xdr:cNvPr>
        <xdr:cNvSpPr>
          <a:spLocks noChangeShapeType="1"/>
        </xdr:cNvSpPr>
      </xdr:nvSpPr>
      <xdr:spPr bwMode="auto">
        <a:xfrm flipH="1">
          <a:off x="84677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390525</xdr:colOff>
      <xdr:row>0</xdr:row>
      <xdr:rowOff>0</xdr:rowOff>
    </xdr:from>
    <xdr:to>
      <xdr:col>16</xdr:col>
      <xdr:colOff>0</xdr:colOff>
      <xdr:row>0</xdr:row>
      <xdr:rowOff>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flipH="1">
          <a:off x="8105775" y="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0</xdr:row>
      <xdr:rowOff>0</xdr:rowOff>
    </xdr:from>
    <xdr:to>
      <xdr:col>16</xdr:col>
      <xdr:colOff>0</xdr:colOff>
      <xdr:row>0</xdr:row>
      <xdr:rowOff>0</xdr:rowOff>
    </xdr:to>
    <xdr:sp macro="" textlink="">
      <xdr:nvSpPr>
        <xdr:cNvPr id="8" name="Line 7">
          <a:extLst>
            <a:ext uri="{FF2B5EF4-FFF2-40B4-BE49-F238E27FC236}">
              <a16:creationId xmlns:a16="http://schemas.microsoft.com/office/drawing/2014/main" id="{00000000-0008-0000-0300-000008000000}"/>
            </a:ext>
          </a:extLst>
        </xdr:cNvPr>
        <xdr:cNvSpPr>
          <a:spLocks noChangeShapeType="1"/>
        </xdr:cNvSpPr>
      </xdr:nvSpPr>
      <xdr:spPr bwMode="auto">
        <a:xfrm flipH="1">
          <a:off x="84677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9" name="Line 8">
          <a:extLst>
            <a:ext uri="{FF2B5EF4-FFF2-40B4-BE49-F238E27FC236}">
              <a16:creationId xmlns:a16="http://schemas.microsoft.com/office/drawing/2014/main" id="{00000000-0008-0000-0300-000009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10" name="Line 9">
          <a:extLst>
            <a:ext uri="{FF2B5EF4-FFF2-40B4-BE49-F238E27FC236}">
              <a16:creationId xmlns:a16="http://schemas.microsoft.com/office/drawing/2014/main" id="{00000000-0008-0000-0300-00000A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11" name="Line 10">
          <a:extLst>
            <a:ext uri="{FF2B5EF4-FFF2-40B4-BE49-F238E27FC236}">
              <a16:creationId xmlns:a16="http://schemas.microsoft.com/office/drawing/2014/main" id="{00000000-0008-0000-0300-00000B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12" name="Line 11">
          <a:extLst>
            <a:ext uri="{FF2B5EF4-FFF2-40B4-BE49-F238E27FC236}">
              <a16:creationId xmlns:a16="http://schemas.microsoft.com/office/drawing/2014/main" id="{00000000-0008-0000-0300-00000C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13" name="Line 12">
          <a:extLst>
            <a:ext uri="{FF2B5EF4-FFF2-40B4-BE49-F238E27FC236}">
              <a16:creationId xmlns:a16="http://schemas.microsoft.com/office/drawing/2014/main" id="{00000000-0008-0000-0300-00000D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14" name="Line 13">
          <a:extLst>
            <a:ext uri="{FF2B5EF4-FFF2-40B4-BE49-F238E27FC236}">
              <a16:creationId xmlns:a16="http://schemas.microsoft.com/office/drawing/2014/main" id="{00000000-0008-0000-0300-00000E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15" name="Line 14">
          <a:extLst>
            <a:ext uri="{FF2B5EF4-FFF2-40B4-BE49-F238E27FC236}">
              <a16:creationId xmlns:a16="http://schemas.microsoft.com/office/drawing/2014/main" id="{00000000-0008-0000-0300-00000F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16" name="Line 15">
          <a:extLst>
            <a:ext uri="{FF2B5EF4-FFF2-40B4-BE49-F238E27FC236}">
              <a16:creationId xmlns:a16="http://schemas.microsoft.com/office/drawing/2014/main" id="{00000000-0008-0000-0300-000010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0</xdr:row>
      <xdr:rowOff>0</xdr:rowOff>
    </xdr:from>
    <xdr:to>
      <xdr:col>16</xdr:col>
      <xdr:colOff>0</xdr:colOff>
      <xdr:row>0</xdr:row>
      <xdr:rowOff>0</xdr:rowOff>
    </xdr:to>
    <xdr:sp macro="" textlink="">
      <xdr:nvSpPr>
        <xdr:cNvPr id="17" name="Line 16">
          <a:extLst>
            <a:ext uri="{FF2B5EF4-FFF2-40B4-BE49-F238E27FC236}">
              <a16:creationId xmlns:a16="http://schemas.microsoft.com/office/drawing/2014/main" id="{00000000-0008-0000-0300-000011000000}"/>
            </a:ext>
          </a:extLst>
        </xdr:cNvPr>
        <xdr:cNvSpPr>
          <a:spLocks noChangeShapeType="1"/>
        </xdr:cNvSpPr>
      </xdr:nvSpPr>
      <xdr:spPr bwMode="auto">
        <a:xfrm flipH="1">
          <a:off x="84677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18" name="Line 17">
          <a:extLst>
            <a:ext uri="{FF2B5EF4-FFF2-40B4-BE49-F238E27FC236}">
              <a16:creationId xmlns:a16="http://schemas.microsoft.com/office/drawing/2014/main" id="{00000000-0008-0000-0300-000012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19" name="Line 18">
          <a:extLst>
            <a:ext uri="{FF2B5EF4-FFF2-40B4-BE49-F238E27FC236}">
              <a16:creationId xmlns:a16="http://schemas.microsoft.com/office/drawing/2014/main" id="{00000000-0008-0000-0300-000013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0</xdr:row>
      <xdr:rowOff>0</xdr:rowOff>
    </xdr:from>
    <xdr:to>
      <xdr:col>16</xdr:col>
      <xdr:colOff>0</xdr:colOff>
      <xdr:row>0</xdr:row>
      <xdr:rowOff>0</xdr:rowOff>
    </xdr:to>
    <xdr:sp macro="" textlink="">
      <xdr:nvSpPr>
        <xdr:cNvPr id="20" name="Line 19">
          <a:extLst>
            <a:ext uri="{FF2B5EF4-FFF2-40B4-BE49-F238E27FC236}">
              <a16:creationId xmlns:a16="http://schemas.microsoft.com/office/drawing/2014/main" id="{00000000-0008-0000-0300-000014000000}"/>
            </a:ext>
          </a:extLst>
        </xdr:cNvPr>
        <xdr:cNvSpPr>
          <a:spLocks noChangeShapeType="1"/>
        </xdr:cNvSpPr>
      </xdr:nvSpPr>
      <xdr:spPr bwMode="auto">
        <a:xfrm flipH="1">
          <a:off x="84677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21" name="Line 20">
          <a:extLst>
            <a:ext uri="{FF2B5EF4-FFF2-40B4-BE49-F238E27FC236}">
              <a16:creationId xmlns:a16="http://schemas.microsoft.com/office/drawing/2014/main" id="{00000000-0008-0000-0300-000015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22" name="Line 21">
          <a:extLst>
            <a:ext uri="{FF2B5EF4-FFF2-40B4-BE49-F238E27FC236}">
              <a16:creationId xmlns:a16="http://schemas.microsoft.com/office/drawing/2014/main" id="{00000000-0008-0000-0300-000016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0</xdr:row>
      <xdr:rowOff>0</xdr:rowOff>
    </xdr:from>
    <xdr:to>
      <xdr:col>16</xdr:col>
      <xdr:colOff>0</xdr:colOff>
      <xdr:row>0</xdr:row>
      <xdr:rowOff>0</xdr:rowOff>
    </xdr:to>
    <xdr:sp macro="" textlink="">
      <xdr:nvSpPr>
        <xdr:cNvPr id="23" name="Line 22">
          <a:extLst>
            <a:ext uri="{FF2B5EF4-FFF2-40B4-BE49-F238E27FC236}">
              <a16:creationId xmlns:a16="http://schemas.microsoft.com/office/drawing/2014/main" id="{00000000-0008-0000-0300-000017000000}"/>
            </a:ext>
          </a:extLst>
        </xdr:cNvPr>
        <xdr:cNvSpPr>
          <a:spLocks noChangeShapeType="1"/>
        </xdr:cNvSpPr>
      </xdr:nvSpPr>
      <xdr:spPr bwMode="auto">
        <a:xfrm flipH="1">
          <a:off x="84677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24" name="Line 23">
          <a:extLst>
            <a:ext uri="{FF2B5EF4-FFF2-40B4-BE49-F238E27FC236}">
              <a16:creationId xmlns:a16="http://schemas.microsoft.com/office/drawing/2014/main" id="{00000000-0008-0000-0300-000018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25" name="Line 24">
          <a:extLst>
            <a:ext uri="{FF2B5EF4-FFF2-40B4-BE49-F238E27FC236}">
              <a16:creationId xmlns:a16="http://schemas.microsoft.com/office/drawing/2014/main" id="{00000000-0008-0000-0300-000019000000}"/>
            </a:ext>
          </a:extLst>
        </xdr:cNvPr>
        <xdr:cNvSpPr>
          <a:spLocks noChangeShapeType="1"/>
        </xdr:cNvSpPr>
      </xdr:nvSpPr>
      <xdr:spPr bwMode="auto">
        <a:xfrm flipH="1">
          <a:off x="92202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0</xdr:colOff>
      <xdr:row>0</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flipH="1">
          <a:off x="782955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0</xdr:row>
      <xdr:rowOff>0</xdr:rowOff>
    </xdr:from>
    <xdr:to>
      <xdr:col>9</xdr:col>
      <xdr:colOff>0</xdr:colOff>
      <xdr:row>0</xdr:row>
      <xdr:rowOff>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flipH="1">
          <a:off x="782955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0</xdr:row>
      <xdr:rowOff>0</xdr:rowOff>
    </xdr:from>
    <xdr:to>
      <xdr:col>9</xdr:col>
      <xdr:colOff>0</xdr:colOff>
      <xdr:row>0</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flipH="1">
          <a:off x="782955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0</xdr:row>
      <xdr:rowOff>0</xdr:rowOff>
    </xdr:from>
    <xdr:to>
      <xdr:col>9</xdr:col>
      <xdr:colOff>0</xdr:colOff>
      <xdr:row>0</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flipH="1">
          <a:off x="7467600" y="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0</xdr:row>
      <xdr:rowOff>0</xdr:rowOff>
    </xdr:from>
    <xdr:to>
      <xdr:col>9</xdr:col>
      <xdr:colOff>0</xdr:colOff>
      <xdr:row>0</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flipH="1">
          <a:off x="782955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15" name="Line 14">
          <a:extLst>
            <a:ext uri="{FF2B5EF4-FFF2-40B4-BE49-F238E27FC236}">
              <a16:creationId xmlns:a16="http://schemas.microsoft.com/office/drawing/2014/main" id="{00000000-0008-0000-0400-00000F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16" name="Line 15">
          <a:extLst>
            <a:ext uri="{FF2B5EF4-FFF2-40B4-BE49-F238E27FC236}">
              <a16:creationId xmlns:a16="http://schemas.microsoft.com/office/drawing/2014/main" id="{00000000-0008-0000-0400-000010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0</xdr:row>
      <xdr:rowOff>0</xdr:rowOff>
    </xdr:from>
    <xdr:to>
      <xdr:col>9</xdr:col>
      <xdr:colOff>0</xdr:colOff>
      <xdr:row>0</xdr:row>
      <xdr:rowOff>0</xdr:rowOff>
    </xdr:to>
    <xdr:sp macro="" textlink="">
      <xdr:nvSpPr>
        <xdr:cNvPr id="17" name="Line 16">
          <a:extLst>
            <a:ext uri="{FF2B5EF4-FFF2-40B4-BE49-F238E27FC236}">
              <a16:creationId xmlns:a16="http://schemas.microsoft.com/office/drawing/2014/main" id="{00000000-0008-0000-0400-000011000000}"/>
            </a:ext>
          </a:extLst>
        </xdr:cNvPr>
        <xdr:cNvSpPr>
          <a:spLocks noChangeShapeType="1"/>
        </xdr:cNvSpPr>
      </xdr:nvSpPr>
      <xdr:spPr bwMode="auto">
        <a:xfrm flipH="1">
          <a:off x="782955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18" name="Line 17">
          <a:extLst>
            <a:ext uri="{FF2B5EF4-FFF2-40B4-BE49-F238E27FC236}">
              <a16:creationId xmlns:a16="http://schemas.microsoft.com/office/drawing/2014/main" id="{00000000-0008-0000-0400-000012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19" name="Line 18">
          <a:extLst>
            <a:ext uri="{FF2B5EF4-FFF2-40B4-BE49-F238E27FC236}">
              <a16:creationId xmlns:a16="http://schemas.microsoft.com/office/drawing/2014/main" id="{00000000-0008-0000-0400-000013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0</xdr:row>
      <xdr:rowOff>0</xdr:rowOff>
    </xdr:from>
    <xdr:to>
      <xdr:col>9</xdr:col>
      <xdr:colOff>0</xdr:colOff>
      <xdr:row>0</xdr:row>
      <xdr:rowOff>0</xdr:rowOff>
    </xdr:to>
    <xdr:sp macro="" textlink="">
      <xdr:nvSpPr>
        <xdr:cNvPr id="20" name="Line 19">
          <a:extLst>
            <a:ext uri="{FF2B5EF4-FFF2-40B4-BE49-F238E27FC236}">
              <a16:creationId xmlns:a16="http://schemas.microsoft.com/office/drawing/2014/main" id="{00000000-0008-0000-0400-000014000000}"/>
            </a:ext>
          </a:extLst>
        </xdr:cNvPr>
        <xdr:cNvSpPr>
          <a:spLocks noChangeShapeType="1"/>
        </xdr:cNvSpPr>
      </xdr:nvSpPr>
      <xdr:spPr bwMode="auto">
        <a:xfrm flipH="1">
          <a:off x="782955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21" name="Line 20">
          <a:extLst>
            <a:ext uri="{FF2B5EF4-FFF2-40B4-BE49-F238E27FC236}">
              <a16:creationId xmlns:a16="http://schemas.microsoft.com/office/drawing/2014/main" id="{00000000-0008-0000-0400-000015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22" name="Line 21">
          <a:extLst>
            <a:ext uri="{FF2B5EF4-FFF2-40B4-BE49-F238E27FC236}">
              <a16:creationId xmlns:a16="http://schemas.microsoft.com/office/drawing/2014/main" id="{00000000-0008-0000-0400-000016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0</xdr:row>
      <xdr:rowOff>0</xdr:rowOff>
    </xdr:from>
    <xdr:to>
      <xdr:col>9</xdr:col>
      <xdr:colOff>0</xdr:colOff>
      <xdr:row>0</xdr:row>
      <xdr:rowOff>0</xdr:rowOff>
    </xdr:to>
    <xdr:sp macro="" textlink="">
      <xdr:nvSpPr>
        <xdr:cNvPr id="23" name="Line 22">
          <a:extLst>
            <a:ext uri="{FF2B5EF4-FFF2-40B4-BE49-F238E27FC236}">
              <a16:creationId xmlns:a16="http://schemas.microsoft.com/office/drawing/2014/main" id="{00000000-0008-0000-0400-000017000000}"/>
            </a:ext>
          </a:extLst>
        </xdr:cNvPr>
        <xdr:cNvSpPr>
          <a:spLocks noChangeShapeType="1"/>
        </xdr:cNvSpPr>
      </xdr:nvSpPr>
      <xdr:spPr bwMode="auto">
        <a:xfrm flipH="1">
          <a:off x="782955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24" name="Line 23">
          <a:extLst>
            <a:ext uri="{FF2B5EF4-FFF2-40B4-BE49-F238E27FC236}">
              <a16:creationId xmlns:a16="http://schemas.microsoft.com/office/drawing/2014/main" id="{00000000-0008-0000-0400-000018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25" name="Line 24">
          <a:extLst>
            <a:ext uri="{FF2B5EF4-FFF2-40B4-BE49-F238E27FC236}">
              <a16:creationId xmlns:a16="http://schemas.microsoft.com/office/drawing/2014/main" id="{00000000-0008-0000-0400-000019000000}"/>
            </a:ext>
          </a:extLst>
        </xdr:cNvPr>
        <xdr:cNvSpPr>
          <a:spLocks noChangeShapeType="1"/>
        </xdr:cNvSpPr>
      </xdr:nvSpPr>
      <xdr:spPr bwMode="auto">
        <a:xfrm flipH="1">
          <a:off x="858202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9</xdr:row>
      <xdr:rowOff>0</xdr:rowOff>
    </xdr:from>
    <xdr:to>
      <xdr:col>23</xdr:col>
      <xdr:colOff>0</xdr:colOff>
      <xdr:row>9</xdr:row>
      <xdr:rowOff>0</xdr:rowOff>
    </xdr:to>
    <xdr:sp macro="" textlink="">
      <xdr:nvSpPr>
        <xdr:cNvPr id="111" name="Line 39">
          <a:extLst>
            <a:ext uri="{FF2B5EF4-FFF2-40B4-BE49-F238E27FC236}">
              <a16:creationId xmlns:a16="http://schemas.microsoft.com/office/drawing/2014/main" id="{00000000-0008-0000-0500-00006F000000}"/>
            </a:ext>
          </a:extLst>
        </xdr:cNvPr>
        <xdr:cNvSpPr>
          <a:spLocks noChangeShapeType="1"/>
        </xdr:cNvSpPr>
      </xdr:nvSpPr>
      <xdr:spPr bwMode="auto">
        <a:xfrm>
          <a:off x="1295400" y="1952625"/>
          <a:ext cx="4200525" cy="0"/>
        </a:xfrm>
        <a:prstGeom prst="line">
          <a:avLst/>
        </a:prstGeom>
        <a:noFill/>
        <a:ln w="9525">
          <a:solidFill>
            <a:srgbClr val="000000"/>
          </a:solidFill>
          <a:round/>
          <a:headEnd/>
          <a:tailEnd/>
        </a:ln>
      </xdr:spPr>
    </xdr:sp>
    <xdr:clientData/>
  </xdr:twoCellAnchor>
  <xdr:twoCellAnchor>
    <xdr:from>
      <xdr:col>2</xdr:col>
      <xdr:colOff>0</xdr:colOff>
      <xdr:row>9</xdr:row>
      <xdr:rowOff>0</xdr:rowOff>
    </xdr:from>
    <xdr:to>
      <xdr:col>2</xdr:col>
      <xdr:colOff>0</xdr:colOff>
      <xdr:row>20</xdr:row>
      <xdr:rowOff>0</xdr:rowOff>
    </xdr:to>
    <xdr:sp macro="" textlink="">
      <xdr:nvSpPr>
        <xdr:cNvPr id="112" name="Line 46">
          <a:extLst>
            <a:ext uri="{FF2B5EF4-FFF2-40B4-BE49-F238E27FC236}">
              <a16:creationId xmlns:a16="http://schemas.microsoft.com/office/drawing/2014/main" id="{00000000-0008-0000-0500-000070000000}"/>
            </a:ext>
          </a:extLst>
        </xdr:cNvPr>
        <xdr:cNvSpPr>
          <a:spLocks noChangeShapeType="1"/>
        </xdr:cNvSpPr>
      </xdr:nvSpPr>
      <xdr:spPr bwMode="auto">
        <a:xfrm>
          <a:off x="1295400" y="1952625"/>
          <a:ext cx="0" cy="2095500"/>
        </a:xfrm>
        <a:prstGeom prst="line">
          <a:avLst/>
        </a:prstGeom>
        <a:noFill/>
        <a:ln w="9525">
          <a:solidFill>
            <a:srgbClr val="000000"/>
          </a:solidFill>
          <a:round/>
          <a:headEnd type="oval" w="sm" len="sm"/>
          <a:tailEnd type="oval" w="sm" len="sm"/>
        </a:ln>
      </xdr:spPr>
    </xdr:sp>
    <xdr:clientData/>
  </xdr:twoCellAnchor>
  <xdr:twoCellAnchor>
    <xdr:from>
      <xdr:col>2</xdr:col>
      <xdr:colOff>0</xdr:colOff>
      <xdr:row>20</xdr:row>
      <xdr:rowOff>0</xdr:rowOff>
    </xdr:from>
    <xdr:to>
      <xdr:col>6</xdr:col>
      <xdr:colOff>0</xdr:colOff>
      <xdr:row>20</xdr:row>
      <xdr:rowOff>0</xdr:rowOff>
    </xdr:to>
    <xdr:sp macro="" textlink="">
      <xdr:nvSpPr>
        <xdr:cNvPr id="113" name="Line 47">
          <a:extLst>
            <a:ext uri="{FF2B5EF4-FFF2-40B4-BE49-F238E27FC236}">
              <a16:creationId xmlns:a16="http://schemas.microsoft.com/office/drawing/2014/main" id="{00000000-0008-0000-0500-000071000000}"/>
            </a:ext>
          </a:extLst>
        </xdr:cNvPr>
        <xdr:cNvSpPr>
          <a:spLocks noChangeShapeType="1"/>
        </xdr:cNvSpPr>
      </xdr:nvSpPr>
      <xdr:spPr bwMode="auto">
        <a:xfrm>
          <a:off x="1295400" y="4048125"/>
          <a:ext cx="800100" cy="0"/>
        </a:xfrm>
        <a:prstGeom prst="line">
          <a:avLst/>
        </a:prstGeom>
        <a:noFill/>
        <a:ln w="9525">
          <a:solidFill>
            <a:srgbClr val="000000"/>
          </a:solidFill>
          <a:round/>
          <a:headEnd/>
          <a:tailEnd/>
        </a:ln>
      </xdr:spPr>
    </xdr:sp>
    <xdr:clientData/>
  </xdr:twoCellAnchor>
  <xdr:twoCellAnchor>
    <xdr:from>
      <xdr:col>20</xdr:col>
      <xdr:colOff>9525</xdr:colOff>
      <xdr:row>21</xdr:row>
      <xdr:rowOff>0</xdr:rowOff>
    </xdr:from>
    <xdr:to>
      <xdr:col>20</xdr:col>
      <xdr:colOff>9525</xdr:colOff>
      <xdr:row>23</xdr:row>
      <xdr:rowOff>0</xdr:rowOff>
    </xdr:to>
    <xdr:sp macro="" textlink="">
      <xdr:nvSpPr>
        <xdr:cNvPr id="114" name="Line 53">
          <a:extLst>
            <a:ext uri="{FF2B5EF4-FFF2-40B4-BE49-F238E27FC236}">
              <a16:creationId xmlns:a16="http://schemas.microsoft.com/office/drawing/2014/main" id="{00000000-0008-0000-0500-000072000000}"/>
            </a:ext>
          </a:extLst>
        </xdr:cNvPr>
        <xdr:cNvSpPr>
          <a:spLocks noChangeShapeType="1"/>
        </xdr:cNvSpPr>
      </xdr:nvSpPr>
      <xdr:spPr bwMode="auto">
        <a:xfrm>
          <a:off x="4905375" y="4238625"/>
          <a:ext cx="0" cy="381000"/>
        </a:xfrm>
        <a:prstGeom prst="line">
          <a:avLst/>
        </a:prstGeom>
        <a:noFill/>
        <a:ln w="9525">
          <a:solidFill>
            <a:srgbClr val="000000"/>
          </a:solidFill>
          <a:round/>
          <a:headEnd/>
          <a:tailEnd/>
        </a:ln>
      </xdr:spPr>
    </xdr:sp>
    <xdr:clientData/>
  </xdr:twoCellAnchor>
  <xdr:twoCellAnchor>
    <xdr:from>
      <xdr:col>7</xdr:col>
      <xdr:colOff>0</xdr:colOff>
      <xdr:row>23</xdr:row>
      <xdr:rowOff>0</xdr:rowOff>
    </xdr:from>
    <xdr:to>
      <xdr:col>20</xdr:col>
      <xdr:colOff>233</xdr:colOff>
      <xdr:row>23</xdr:row>
      <xdr:rowOff>0</xdr:rowOff>
    </xdr:to>
    <xdr:sp macro="" textlink="">
      <xdr:nvSpPr>
        <xdr:cNvPr id="115" name="Line 54">
          <a:extLst>
            <a:ext uri="{FF2B5EF4-FFF2-40B4-BE49-F238E27FC236}">
              <a16:creationId xmlns:a16="http://schemas.microsoft.com/office/drawing/2014/main" id="{00000000-0008-0000-0500-000073000000}"/>
            </a:ext>
          </a:extLst>
        </xdr:cNvPr>
        <xdr:cNvSpPr>
          <a:spLocks noChangeShapeType="1"/>
        </xdr:cNvSpPr>
      </xdr:nvSpPr>
      <xdr:spPr bwMode="auto">
        <a:xfrm>
          <a:off x="2295525" y="4619625"/>
          <a:ext cx="2600558" cy="0"/>
        </a:xfrm>
        <a:prstGeom prst="line">
          <a:avLst/>
        </a:prstGeom>
        <a:noFill/>
        <a:ln w="9525">
          <a:solidFill>
            <a:srgbClr val="000000"/>
          </a:solidFill>
          <a:round/>
          <a:headEnd type="oval" w="sm" len="sm"/>
          <a:tailEnd type="oval" w="sm" len="sm"/>
        </a:ln>
      </xdr:spPr>
    </xdr:sp>
    <xdr:clientData/>
  </xdr:twoCellAnchor>
  <xdr:twoCellAnchor>
    <xdr:from>
      <xdr:col>6</xdr:col>
      <xdr:colOff>190500</xdr:colOff>
      <xdr:row>21</xdr:row>
      <xdr:rowOff>0</xdr:rowOff>
    </xdr:from>
    <xdr:to>
      <xdr:col>6</xdr:col>
      <xdr:colOff>190500</xdr:colOff>
      <xdr:row>23</xdr:row>
      <xdr:rowOff>0</xdr:rowOff>
    </xdr:to>
    <xdr:sp macro="" textlink="">
      <xdr:nvSpPr>
        <xdr:cNvPr id="116" name="Line 53">
          <a:extLst>
            <a:ext uri="{FF2B5EF4-FFF2-40B4-BE49-F238E27FC236}">
              <a16:creationId xmlns:a16="http://schemas.microsoft.com/office/drawing/2014/main" id="{00000000-0008-0000-0500-000074000000}"/>
            </a:ext>
          </a:extLst>
        </xdr:cNvPr>
        <xdr:cNvSpPr>
          <a:spLocks noChangeShapeType="1"/>
        </xdr:cNvSpPr>
      </xdr:nvSpPr>
      <xdr:spPr bwMode="auto">
        <a:xfrm>
          <a:off x="2286000" y="4238625"/>
          <a:ext cx="0" cy="381000"/>
        </a:xfrm>
        <a:prstGeom prst="line">
          <a:avLst/>
        </a:prstGeom>
        <a:noFill/>
        <a:ln w="9525">
          <a:solidFill>
            <a:srgbClr val="000000"/>
          </a:solidFill>
          <a:round/>
          <a:headEnd/>
          <a:tailEnd/>
        </a:ln>
      </xdr:spPr>
    </xdr:sp>
    <xdr:clientData/>
  </xdr:twoCellAnchor>
  <xdr:twoCellAnchor>
    <xdr:from>
      <xdr:col>6</xdr:col>
      <xdr:colOff>190499</xdr:colOff>
      <xdr:row>22</xdr:row>
      <xdr:rowOff>0</xdr:rowOff>
    </xdr:from>
    <xdr:to>
      <xdr:col>20</xdr:col>
      <xdr:colOff>9524</xdr:colOff>
      <xdr:row>22</xdr:row>
      <xdr:rowOff>0</xdr:rowOff>
    </xdr:to>
    <xdr:sp macro="" textlink="">
      <xdr:nvSpPr>
        <xdr:cNvPr id="117" name="Line 54">
          <a:extLst>
            <a:ext uri="{FF2B5EF4-FFF2-40B4-BE49-F238E27FC236}">
              <a16:creationId xmlns:a16="http://schemas.microsoft.com/office/drawing/2014/main" id="{00000000-0008-0000-0500-000075000000}"/>
            </a:ext>
          </a:extLst>
        </xdr:cNvPr>
        <xdr:cNvSpPr>
          <a:spLocks noChangeShapeType="1"/>
        </xdr:cNvSpPr>
      </xdr:nvSpPr>
      <xdr:spPr bwMode="auto">
        <a:xfrm>
          <a:off x="2285999" y="4429125"/>
          <a:ext cx="2619375" cy="0"/>
        </a:xfrm>
        <a:prstGeom prst="line">
          <a:avLst/>
        </a:prstGeom>
        <a:noFill/>
        <a:ln w="9525">
          <a:solidFill>
            <a:srgbClr val="000000"/>
          </a:solidFill>
          <a:round/>
          <a:headEnd type="oval" w="sm" len="sm"/>
          <a:tailEnd type="oval" w="sm" len="sm"/>
        </a:ln>
      </xdr:spPr>
      <xdr:txBody>
        <a:bodyPr/>
        <a:lstStyle/>
        <a:p>
          <a:endParaRPr lang="ko-KR" altLang="en-US"/>
        </a:p>
      </xdr:txBody>
    </xdr:sp>
    <xdr:clientData/>
  </xdr:twoCellAnchor>
  <xdr:twoCellAnchor>
    <xdr:from>
      <xdr:col>7</xdr:col>
      <xdr:colOff>0</xdr:colOff>
      <xdr:row>19</xdr:row>
      <xdr:rowOff>9525</xdr:rowOff>
    </xdr:from>
    <xdr:to>
      <xdr:col>20</xdr:col>
      <xdr:colOff>0</xdr:colOff>
      <xdr:row>19</xdr:row>
      <xdr:rowOff>9525</xdr:rowOff>
    </xdr:to>
    <xdr:cxnSp macro="">
      <xdr:nvCxnSpPr>
        <xdr:cNvPr id="118" name="직선 연결선 117">
          <a:extLst>
            <a:ext uri="{FF2B5EF4-FFF2-40B4-BE49-F238E27FC236}">
              <a16:creationId xmlns:a16="http://schemas.microsoft.com/office/drawing/2014/main" id="{00000000-0008-0000-0500-000076000000}"/>
            </a:ext>
          </a:extLst>
        </xdr:cNvPr>
        <xdr:cNvCxnSpPr/>
      </xdr:nvCxnSpPr>
      <xdr:spPr>
        <a:xfrm>
          <a:off x="2295525" y="3867150"/>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13</xdr:row>
      <xdr:rowOff>190499</xdr:rowOff>
    </xdr:from>
    <xdr:to>
      <xdr:col>11</xdr:col>
      <xdr:colOff>0</xdr:colOff>
      <xdr:row>19</xdr:row>
      <xdr:rowOff>0</xdr:rowOff>
    </xdr:to>
    <xdr:cxnSp macro="">
      <xdr:nvCxnSpPr>
        <xdr:cNvPr id="119" name="직선 연결선 118">
          <a:extLst>
            <a:ext uri="{FF2B5EF4-FFF2-40B4-BE49-F238E27FC236}">
              <a16:creationId xmlns:a16="http://schemas.microsoft.com/office/drawing/2014/main" id="{00000000-0008-0000-0500-000077000000}"/>
            </a:ext>
          </a:extLst>
        </xdr:cNvPr>
        <xdr:cNvCxnSpPr>
          <a:stCxn id="125" idx="0"/>
        </xdr:cNvCxnSpPr>
      </xdr:nvCxnSpPr>
      <xdr:spPr>
        <a:xfrm>
          <a:off x="3095625" y="2905124"/>
          <a:ext cx="0" cy="95250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14</xdr:row>
      <xdr:rowOff>0</xdr:rowOff>
    </xdr:from>
    <xdr:to>
      <xdr:col>16</xdr:col>
      <xdr:colOff>0</xdr:colOff>
      <xdr:row>19</xdr:row>
      <xdr:rowOff>0</xdr:rowOff>
    </xdr:to>
    <xdr:cxnSp macro="">
      <xdr:nvCxnSpPr>
        <xdr:cNvPr id="120" name="직선 연결선 119">
          <a:extLst>
            <a:ext uri="{FF2B5EF4-FFF2-40B4-BE49-F238E27FC236}">
              <a16:creationId xmlns:a16="http://schemas.microsoft.com/office/drawing/2014/main" id="{00000000-0008-0000-0500-000078000000}"/>
            </a:ext>
          </a:extLst>
        </xdr:cNvPr>
        <xdr:cNvCxnSpPr/>
      </xdr:nvCxnSpPr>
      <xdr:spPr>
        <a:xfrm>
          <a:off x="4095750" y="2905125"/>
          <a:ext cx="0" cy="952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21</xdr:row>
      <xdr:rowOff>0</xdr:rowOff>
    </xdr:from>
    <xdr:to>
      <xdr:col>11</xdr:col>
      <xdr:colOff>0</xdr:colOff>
      <xdr:row>22</xdr:row>
      <xdr:rowOff>0</xdr:rowOff>
    </xdr:to>
    <xdr:sp macro="" textlink="">
      <xdr:nvSpPr>
        <xdr:cNvPr id="121" name="Line 53">
          <a:extLst>
            <a:ext uri="{FF2B5EF4-FFF2-40B4-BE49-F238E27FC236}">
              <a16:creationId xmlns:a16="http://schemas.microsoft.com/office/drawing/2014/main" id="{00000000-0008-0000-0500-000079000000}"/>
            </a:ext>
          </a:extLst>
        </xdr:cNvPr>
        <xdr:cNvSpPr>
          <a:spLocks noChangeShapeType="1"/>
        </xdr:cNvSpPr>
      </xdr:nvSpPr>
      <xdr:spPr bwMode="auto">
        <a:xfrm>
          <a:off x="3095625" y="4238625"/>
          <a:ext cx="0" cy="190500"/>
        </a:xfrm>
        <a:prstGeom prst="line">
          <a:avLst/>
        </a:prstGeom>
        <a:noFill/>
        <a:ln w="9525">
          <a:solidFill>
            <a:srgbClr val="000000"/>
          </a:solidFill>
          <a:round/>
          <a:headEnd/>
          <a:tailEnd type="oval" w="sm" len="sm"/>
        </a:ln>
      </xdr:spPr>
    </xdr:sp>
    <xdr:clientData/>
  </xdr:twoCellAnchor>
  <xdr:twoCellAnchor>
    <xdr:from>
      <xdr:col>16</xdr:col>
      <xdr:colOff>0</xdr:colOff>
      <xdr:row>21</xdr:row>
      <xdr:rowOff>0</xdr:rowOff>
    </xdr:from>
    <xdr:to>
      <xdr:col>16</xdr:col>
      <xdr:colOff>0</xdr:colOff>
      <xdr:row>22</xdr:row>
      <xdr:rowOff>0</xdr:rowOff>
    </xdr:to>
    <xdr:sp macro="" textlink="">
      <xdr:nvSpPr>
        <xdr:cNvPr id="122" name="Line 53">
          <a:extLst>
            <a:ext uri="{FF2B5EF4-FFF2-40B4-BE49-F238E27FC236}">
              <a16:creationId xmlns:a16="http://schemas.microsoft.com/office/drawing/2014/main" id="{00000000-0008-0000-0500-00007A000000}"/>
            </a:ext>
          </a:extLst>
        </xdr:cNvPr>
        <xdr:cNvSpPr>
          <a:spLocks noChangeShapeType="1"/>
        </xdr:cNvSpPr>
      </xdr:nvSpPr>
      <xdr:spPr bwMode="auto">
        <a:xfrm>
          <a:off x="4095750" y="4238625"/>
          <a:ext cx="0" cy="190500"/>
        </a:xfrm>
        <a:prstGeom prst="line">
          <a:avLst/>
        </a:prstGeom>
        <a:noFill/>
        <a:ln w="9525">
          <a:solidFill>
            <a:srgbClr val="000000"/>
          </a:solidFill>
          <a:round/>
          <a:headEnd/>
          <a:tailEnd type="oval" w="sm" len="sm"/>
        </a:ln>
      </xdr:spPr>
    </xdr:sp>
    <xdr:clientData/>
  </xdr:twoCellAnchor>
  <xdr:twoCellAnchor>
    <xdr:from>
      <xdr:col>4</xdr:col>
      <xdr:colOff>0</xdr:colOff>
      <xdr:row>9</xdr:row>
      <xdr:rowOff>0</xdr:rowOff>
    </xdr:from>
    <xdr:to>
      <xdr:col>4</xdr:col>
      <xdr:colOff>0</xdr:colOff>
      <xdr:row>20</xdr:row>
      <xdr:rowOff>0</xdr:rowOff>
    </xdr:to>
    <xdr:sp macro="" textlink="">
      <xdr:nvSpPr>
        <xdr:cNvPr id="123" name="Line 46">
          <a:extLst>
            <a:ext uri="{FF2B5EF4-FFF2-40B4-BE49-F238E27FC236}">
              <a16:creationId xmlns:a16="http://schemas.microsoft.com/office/drawing/2014/main" id="{00000000-0008-0000-0500-00007B000000}"/>
            </a:ext>
          </a:extLst>
        </xdr:cNvPr>
        <xdr:cNvSpPr>
          <a:spLocks noChangeShapeType="1"/>
        </xdr:cNvSpPr>
      </xdr:nvSpPr>
      <xdr:spPr bwMode="auto">
        <a:xfrm>
          <a:off x="1695450" y="1952625"/>
          <a:ext cx="0" cy="2095500"/>
        </a:xfrm>
        <a:prstGeom prst="line">
          <a:avLst/>
        </a:prstGeom>
        <a:noFill/>
        <a:ln w="9525">
          <a:solidFill>
            <a:srgbClr val="000000"/>
          </a:solidFill>
          <a:round/>
          <a:headEnd type="oval" w="sm" len="sm"/>
          <a:tailEnd type="oval" w="sm" len="sm"/>
        </a:ln>
      </xdr:spPr>
    </xdr:sp>
    <xdr:clientData/>
  </xdr:twoCellAnchor>
  <xdr:twoCellAnchor>
    <xdr:from>
      <xdr:col>12</xdr:col>
      <xdr:colOff>104775</xdr:colOff>
      <xdr:row>15</xdr:row>
      <xdr:rowOff>171450</xdr:rowOff>
    </xdr:from>
    <xdr:to>
      <xdr:col>14</xdr:col>
      <xdr:colOff>104775</xdr:colOff>
      <xdr:row>17</xdr:row>
      <xdr:rowOff>171450</xdr:rowOff>
    </xdr:to>
    <xdr:sp macro="" textlink="">
      <xdr:nvSpPr>
        <xdr:cNvPr id="124" name="Oval 38">
          <a:extLst>
            <a:ext uri="{FF2B5EF4-FFF2-40B4-BE49-F238E27FC236}">
              <a16:creationId xmlns:a16="http://schemas.microsoft.com/office/drawing/2014/main" id="{00000000-0008-0000-0500-00007C000000}"/>
            </a:ext>
          </a:extLst>
        </xdr:cNvPr>
        <xdr:cNvSpPr>
          <a:spLocks noChangeArrowheads="1"/>
        </xdr:cNvSpPr>
      </xdr:nvSpPr>
      <xdr:spPr bwMode="auto">
        <a:xfrm>
          <a:off x="3400425" y="3267075"/>
          <a:ext cx="400050" cy="381000"/>
        </a:xfrm>
        <a:prstGeom prst="ellipse">
          <a:avLst/>
        </a:prstGeom>
        <a:solidFill>
          <a:srgbClr val="FFFFFF"/>
        </a:solidFill>
        <a:ln w="9525">
          <a:solidFill>
            <a:srgbClr val="000000"/>
          </a:solidFill>
          <a:round/>
          <a:headEnd/>
          <a:tailEnd/>
        </a:ln>
      </xdr:spPr>
    </xdr:sp>
    <xdr:clientData/>
  </xdr:twoCellAnchor>
  <xdr:twoCellAnchor>
    <xdr:from>
      <xdr:col>11</xdr:col>
      <xdr:colOff>0</xdr:colOff>
      <xdr:row>13</xdr:row>
      <xdr:rowOff>190499</xdr:rowOff>
    </xdr:from>
    <xdr:to>
      <xdr:col>16</xdr:col>
      <xdr:colOff>0</xdr:colOff>
      <xdr:row>14</xdr:row>
      <xdr:rowOff>0</xdr:rowOff>
    </xdr:to>
    <xdr:sp macro="" textlink="">
      <xdr:nvSpPr>
        <xdr:cNvPr id="125" name="Line 54">
          <a:extLst>
            <a:ext uri="{FF2B5EF4-FFF2-40B4-BE49-F238E27FC236}">
              <a16:creationId xmlns:a16="http://schemas.microsoft.com/office/drawing/2014/main" id="{00000000-0008-0000-0500-00007D000000}"/>
            </a:ext>
          </a:extLst>
        </xdr:cNvPr>
        <xdr:cNvSpPr>
          <a:spLocks noChangeShapeType="1"/>
        </xdr:cNvSpPr>
      </xdr:nvSpPr>
      <xdr:spPr bwMode="auto">
        <a:xfrm>
          <a:off x="3095625" y="2905124"/>
          <a:ext cx="1000125" cy="1"/>
        </a:xfrm>
        <a:prstGeom prst="line">
          <a:avLst/>
        </a:prstGeom>
        <a:noFill/>
        <a:ln w="9525">
          <a:solidFill>
            <a:srgbClr val="000000"/>
          </a:solidFill>
          <a:round/>
          <a:headEnd type="oval" w="sm" len="sm"/>
          <a:tailEnd type="oval" w="sm" len="sm"/>
        </a:ln>
      </xdr:spPr>
    </xdr:sp>
    <xdr:clientData/>
  </xdr:twoCellAnchor>
  <xdr:twoCellAnchor>
    <xdr:from>
      <xdr:col>4</xdr:col>
      <xdr:colOff>0</xdr:colOff>
      <xdr:row>19</xdr:row>
      <xdr:rowOff>0</xdr:rowOff>
    </xdr:from>
    <xdr:to>
      <xdr:col>6</xdr:col>
      <xdr:colOff>0</xdr:colOff>
      <xdr:row>19</xdr:row>
      <xdr:rowOff>0</xdr:rowOff>
    </xdr:to>
    <xdr:sp macro="" textlink="">
      <xdr:nvSpPr>
        <xdr:cNvPr id="126" name="Line 47">
          <a:extLst>
            <a:ext uri="{FF2B5EF4-FFF2-40B4-BE49-F238E27FC236}">
              <a16:creationId xmlns:a16="http://schemas.microsoft.com/office/drawing/2014/main" id="{00000000-0008-0000-0500-00007E000000}"/>
            </a:ext>
          </a:extLst>
        </xdr:cNvPr>
        <xdr:cNvSpPr>
          <a:spLocks noChangeShapeType="1"/>
        </xdr:cNvSpPr>
      </xdr:nvSpPr>
      <xdr:spPr bwMode="auto">
        <a:xfrm>
          <a:off x="1695450" y="3857625"/>
          <a:ext cx="400050" cy="0"/>
        </a:xfrm>
        <a:prstGeom prst="line">
          <a:avLst/>
        </a:prstGeom>
        <a:noFill/>
        <a:ln w="9525">
          <a:solidFill>
            <a:srgbClr val="000000"/>
          </a:solidFill>
          <a:round/>
          <a:headEnd type="oval" w="sm" len="sm"/>
          <a:tailEnd/>
        </a:ln>
      </xdr:spPr>
    </xdr:sp>
    <xdr:clientData/>
  </xdr:twoCellAnchor>
  <xdr:twoCellAnchor>
    <xdr:from>
      <xdr:col>4</xdr:col>
      <xdr:colOff>0</xdr:colOff>
      <xdr:row>10</xdr:row>
      <xdr:rowOff>0</xdr:rowOff>
    </xdr:from>
    <xdr:to>
      <xdr:col>23</xdr:col>
      <xdr:colOff>0</xdr:colOff>
      <xdr:row>10</xdr:row>
      <xdr:rowOff>0</xdr:rowOff>
    </xdr:to>
    <xdr:sp macro="" textlink="">
      <xdr:nvSpPr>
        <xdr:cNvPr id="127" name="Line 39">
          <a:extLst>
            <a:ext uri="{FF2B5EF4-FFF2-40B4-BE49-F238E27FC236}">
              <a16:creationId xmlns:a16="http://schemas.microsoft.com/office/drawing/2014/main" id="{00000000-0008-0000-0500-00007F000000}"/>
            </a:ext>
          </a:extLst>
        </xdr:cNvPr>
        <xdr:cNvSpPr>
          <a:spLocks noChangeShapeType="1"/>
        </xdr:cNvSpPr>
      </xdr:nvSpPr>
      <xdr:spPr bwMode="auto">
        <a:xfrm>
          <a:off x="1695450" y="2143125"/>
          <a:ext cx="3800475" cy="0"/>
        </a:xfrm>
        <a:prstGeom prst="line">
          <a:avLst/>
        </a:prstGeom>
        <a:noFill/>
        <a:ln w="9525">
          <a:solidFill>
            <a:srgbClr val="000000"/>
          </a:solidFill>
          <a:round/>
          <a:headEnd type="oval" w="sm" len="sm"/>
          <a:tailEnd/>
        </a:ln>
      </xdr:spPr>
    </xdr:sp>
    <xdr:clientData/>
  </xdr:twoCellAnchor>
  <xdr:twoCellAnchor>
    <xdr:from>
      <xdr:col>4</xdr:col>
      <xdr:colOff>0</xdr:colOff>
      <xdr:row>11</xdr:row>
      <xdr:rowOff>0</xdr:rowOff>
    </xdr:from>
    <xdr:to>
      <xdr:col>23</xdr:col>
      <xdr:colOff>0</xdr:colOff>
      <xdr:row>11</xdr:row>
      <xdr:rowOff>0</xdr:rowOff>
    </xdr:to>
    <xdr:sp macro="" textlink="">
      <xdr:nvSpPr>
        <xdr:cNvPr id="128" name="Line 39">
          <a:extLst>
            <a:ext uri="{FF2B5EF4-FFF2-40B4-BE49-F238E27FC236}">
              <a16:creationId xmlns:a16="http://schemas.microsoft.com/office/drawing/2014/main" id="{00000000-0008-0000-0500-000080000000}"/>
            </a:ext>
          </a:extLst>
        </xdr:cNvPr>
        <xdr:cNvSpPr>
          <a:spLocks noChangeShapeType="1"/>
        </xdr:cNvSpPr>
      </xdr:nvSpPr>
      <xdr:spPr bwMode="auto">
        <a:xfrm>
          <a:off x="1695450" y="2333625"/>
          <a:ext cx="3800475" cy="0"/>
        </a:xfrm>
        <a:prstGeom prst="line">
          <a:avLst/>
        </a:prstGeom>
        <a:noFill/>
        <a:ln w="9525">
          <a:solidFill>
            <a:srgbClr val="000000"/>
          </a:solidFill>
          <a:round/>
          <a:headEnd type="oval" w="sm" len="sm"/>
          <a:tailEnd/>
        </a:ln>
      </xdr:spPr>
    </xdr:sp>
    <xdr:clientData/>
  </xdr:twoCellAnchor>
  <xdr:twoCellAnchor>
    <xdr:from>
      <xdr:col>4</xdr:col>
      <xdr:colOff>0</xdr:colOff>
      <xdr:row>12</xdr:row>
      <xdr:rowOff>0</xdr:rowOff>
    </xdr:from>
    <xdr:to>
      <xdr:col>23</xdr:col>
      <xdr:colOff>0</xdr:colOff>
      <xdr:row>12</xdr:row>
      <xdr:rowOff>0</xdr:rowOff>
    </xdr:to>
    <xdr:sp macro="" textlink="">
      <xdr:nvSpPr>
        <xdr:cNvPr id="129" name="Line 39">
          <a:extLst>
            <a:ext uri="{FF2B5EF4-FFF2-40B4-BE49-F238E27FC236}">
              <a16:creationId xmlns:a16="http://schemas.microsoft.com/office/drawing/2014/main" id="{00000000-0008-0000-0500-000081000000}"/>
            </a:ext>
          </a:extLst>
        </xdr:cNvPr>
        <xdr:cNvSpPr>
          <a:spLocks noChangeShapeType="1"/>
        </xdr:cNvSpPr>
      </xdr:nvSpPr>
      <xdr:spPr bwMode="auto">
        <a:xfrm>
          <a:off x="1695450" y="2524125"/>
          <a:ext cx="3800475" cy="0"/>
        </a:xfrm>
        <a:prstGeom prst="line">
          <a:avLst/>
        </a:prstGeom>
        <a:noFill/>
        <a:ln w="9525">
          <a:solidFill>
            <a:srgbClr val="000000"/>
          </a:solidFill>
          <a:round/>
          <a:headEnd type="oval" w="sm" len="sm"/>
          <a:tailEnd/>
        </a:ln>
      </xdr:spPr>
    </xdr:sp>
    <xdr:clientData/>
  </xdr:twoCellAnchor>
  <xdr:twoCellAnchor>
    <xdr:from>
      <xdr:col>6</xdr:col>
      <xdr:colOff>198781</xdr:colOff>
      <xdr:row>8</xdr:row>
      <xdr:rowOff>188015</xdr:rowOff>
    </xdr:from>
    <xdr:to>
      <xdr:col>6</xdr:col>
      <xdr:colOff>198782</xdr:colOff>
      <xdr:row>19</xdr:row>
      <xdr:rowOff>182217</xdr:rowOff>
    </xdr:to>
    <xdr:sp macro="" textlink="">
      <xdr:nvSpPr>
        <xdr:cNvPr id="130" name="Line 40">
          <a:extLst>
            <a:ext uri="{FF2B5EF4-FFF2-40B4-BE49-F238E27FC236}">
              <a16:creationId xmlns:a16="http://schemas.microsoft.com/office/drawing/2014/main" id="{00000000-0008-0000-0500-000082000000}"/>
            </a:ext>
          </a:extLst>
        </xdr:cNvPr>
        <xdr:cNvSpPr>
          <a:spLocks noChangeShapeType="1"/>
        </xdr:cNvSpPr>
      </xdr:nvSpPr>
      <xdr:spPr bwMode="auto">
        <a:xfrm flipV="1">
          <a:off x="2294281" y="1950140"/>
          <a:ext cx="1" cy="2089702"/>
        </a:xfrm>
        <a:prstGeom prst="line">
          <a:avLst/>
        </a:prstGeom>
        <a:noFill/>
        <a:ln w="19050">
          <a:solidFill>
            <a:srgbClr val="000000"/>
          </a:solidFill>
          <a:round/>
          <a:headEnd/>
          <a:tailEnd/>
        </a:ln>
      </xdr:spPr>
    </xdr:sp>
    <xdr:clientData/>
  </xdr:twoCellAnchor>
  <xdr:twoCellAnchor>
    <xdr:from>
      <xdr:col>19</xdr:col>
      <xdr:colOff>189257</xdr:colOff>
      <xdr:row>11</xdr:row>
      <xdr:rowOff>172691</xdr:rowOff>
    </xdr:from>
    <xdr:to>
      <xdr:col>19</xdr:col>
      <xdr:colOff>189258</xdr:colOff>
      <xdr:row>20</xdr:row>
      <xdr:rowOff>8282</xdr:rowOff>
    </xdr:to>
    <xdr:sp macro="" textlink="">
      <xdr:nvSpPr>
        <xdr:cNvPr id="131" name="Line 40">
          <a:extLst>
            <a:ext uri="{FF2B5EF4-FFF2-40B4-BE49-F238E27FC236}">
              <a16:creationId xmlns:a16="http://schemas.microsoft.com/office/drawing/2014/main" id="{00000000-0008-0000-0500-000083000000}"/>
            </a:ext>
          </a:extLst>
        </xdr:cNvPr>
        <xdr:cNvSpPr>
          <a:spLocks noChangeShapeType="1"/>
        </xdr:cNvSpPr>
      </xdr:nvSpPr>
      <xdr:spPr bwMode="auto">
        <a:xfrm flipH="1" flipV="1">
          <a:off x="4885082" y="2506316"/>
          <a:ext cx="1" cy="1550091"/>
        </a:xfrm>
        <a:prstGeom prst="line">
          <a:avLst/>
        </a:prstGeom>
        <a:noFill/>
        <a:ln w="19050">
          <a:solidFill>
            <a:srgbClr val="000000"/>
          </a:solidFill>
          <a:round/>
          <a:headEnd/>
          <a:tailEnd/>
        </a:ln>
      </xdr:spPr>
    </xdr:sp>
    <xdr:clientData/>
  </xdr:twoCellAnchor>
  <xdr:twoCellAnchor>
    <xdr:from>
      <xdr:col>6</xdr:col>
      <xdr:colOff>190500</xdr:colOff>
      <xdr:row>20</xdr:row>
      <xdr:rowOff>0</xdr:rowOff>
    </xdr:from>
    <xdr:to>
      <xdr:col>20</xdr:col>
      <xdr:colOff>19050</xdr:colOff>
      <xdr:row>20</xdr:row>
      <xdr:rowOff>0</xdr:rowOff>
    </xdr:to>
    <xdr:sp macro="" textlink="">
      <xdr:nvSpPr>
        <xdr:cNvPr id="132" name="Line 68">
          <a:extLst>
            <a:ext uri="{FF2B5EF4-FFF2-40B4-BE49-F238E27FC236}">
              <a16:creationId xmlns:a16="http://schemas.microsoft.com/office/drawing/2014/main" id="{00000000-0008-0000-0500-000084000000}"/>
            </a:ext>
          </a:extLst>
        </xdr:cNvPr>
        <xdr:cNvSpPr>
          <a:spLocks noChangeShapeType="1"/>
        </xdr:cNvSpPr>
      </xdr:nvSpPr>
      <xdr:spPr bwMode="auto">
        <a:xfrm>
          <a:off x="2286000" y="4048125"/>
          <a:ext cx="2628900" cy="0"/>
        </a:xfrm>
        <a:prstGeom prst="line">
          <a:avLst/>
        </a:prstGeom>
        <a:noFill/>
        <a:ln w="19050">
          <a:solidFill>
            <a:srgbClr val="000000"/>
          </a:solidFill>
          <a:round/>
          <a:headEnd/>
          <a:tailEnd/>
        </a:ln>
      </xdr:spPr>
    </xdr:sp>
    <xdr:clientData/>
  </xdr:twoCellAnchor>
  <xdr:twoCellAnchor>
    <xdr:from>
      <xdr:col>7</xdr:col>
      <xdr:colOff>1</xdr:colOff>
      <xdr:row>7</xdr:row>
      <xdr:rowOff>0</xdr:rowOff>
    </xdr:from>
    <xdr:to>
      <xdr:col>20</xdr:col>
      <xdr:colOff>232</xdr:colOff>
      <xdr:row>7</xdr:row>
      <xdr:rowOff>0</xdr:rowOff>
    </xdr:to>
    <xdr:sp macro="" textlink="">
      <xdr:nvSpPr>
        <xdr:cNvPr id="133" name="Line 54">
          <a:extLst>
            <a:ext uri="{FF2B5EF4-FFF2-40B4-BE49-F238E27FC236}">
              <a16:creationId xmlns:a16="http://schemas.microsoft.com/office/drawing/2014/main" id="{00000000-0008-0000-0500-000085000000}"/>
            </a:ext>
          </a:extLst>
        </xdr:cNvPr>
        <xdr:cNvSpPr>
          <a:spLocks noChangeShapeType="1"/>
        </xdr:cNvSpPr>
      </xdr:nvSpPr>
      <xdr:spPr bwMode="auto">
        <a:xfrm>
          <a:off x="2295526" y="1571625"/>
          <a:ext cx="2600556" cy="0"/>
        </a:xfrm>
        <a:prstGeom prst="line">
          <a:avLst/>
        </a:prstGeom>
        <a:noFill/>
        <a:ln w="9525">
          <a:solidFill>
            <a:srgbClr val="000000"/>
          </a:solidFill>
          <a:round/>
          <a:headEnd type="oval" w="sm" len="sm"/>
          <a:tailEnd type="oval" w="sm" len="sm"/>
        </a:ln>
      </xdr:spPr>
    </xdr:sp>
    <xdr:clientData/>
  </xdr:twoCellAnchor>
  <xdr:twoCellAnchor>
    <xdr:from>
      <xdr:col>7</xdr:col>
      <xdr:colOff>0</xdr:colOff>
      <xdr:row>7</xdr:row>
      <xdr:rowOff>0</xdr:rowOff>
    </xdr:from>
    <xdr:to>
      <xdr:col>7</xdr:col>
      <xdr:colOff>0</xdr:colOff>
      <xdr:row>8</xdr:row>
      <xdr:rowOff>0</xdr:rowOff>
    </xdr:to>
    <xdr:sp macro="" textlink="">
      <xdr:nvSpPr>
        <xdr:cNvPr id="134" name="Line 62">
          <a:extLst>
            <a:ext uri="{FF2B5EF4-FFF2-40B4-BE49-F238E27FC236}">
              <a16:creationId xmlns:a16="http://schemas.microsoft.com/office/drawing/2014/main" id="{00000000-0008-0000-0500-000086000000}"/>
            </a:ext>
          </a:extLst>
        </xdr:cNvPr>
        <xdr:cNvSpPr>
          <a:spLocks noChangeShapeType="1"/>
        </xdr:cNvSpPr>
      </xdr:nvSpPr>
      <xdr:spPr bwMode="auto">
        <a:xfrm>
          <a:off x="2295525" y="1571625"/>
          <a:ext cx="0" cy="190500"/>
        </a:xfrm>
        <a:prstGeom prst="line">
          <a:avLst/>
        </a:prstGeom>
        <a:noFill/>
        <a:ln w="9525">
          <a:solidFill>
            <a:srgbClr val="000000"/>
          </a:solidFill>
          <a:round/>
          <a:headEnd/>
          <a:tailEnd/>
        </a:ln>
      </xdr:spPr>
    </xdr:sp>
    <xdr:clientData/>
  </xdr:twoCellAnchor>
  <xdr:twoCellAnchor>
    <xdr:from>
      <xdr:col>20</xdr:col>
      <xdr:colOff>0</xdr:colOff>
      <xdr:row>7</xdr:row>
      <xdr:rowOff>0</xdr:rowOff>
    </xdr:from>
    <xdr:to>
      <xdr:col>20</xdr:col>
      <xdr:colOff>0</xdr:colOff>
      <xdr:row>8</xdr:row>
      <xdr:rowOff>0</xdr:rowOff>
    </xdr:to>
    <xdr:sp macro="" textlink="">
      <xdr:nvSpPr>
        <xdr:cNvPr id="135" name="Line 62">
          <a:extLst>
            <a:ext uri="{FF2B5EF4-FFF2-40B4-BE49-F238E27FC236}">
              <a16:creationId xmlns:a16="http://schemas.microsoft.com/office/drawing/2014/main" id="{00000000-0008-0000-0500-000087000000}"/>
            </a:ext>
          </a:extLst>
        </xdr:cNvPr>
        <xdr:cNvSpPr>
          <a:spLocks noChangeShapeType="1"/>
        </xdr:cNvSpPr>
      </xdr:nvSpPr>
      <xdr:spPr bwMode="auto">
        <a:xfrm>
          <a:off x="4895850" y="1571625"/>
          <a:ext cx="0" cy="190500"/>
        </a:xfrm>
        <a:prstGeom prst="line">
          <a:avLst/>
        </a:prstGeom>
        <a:no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0</xdr:row>
      <xdr:rowOff>0</xdr:rowOff>
    </xdr:from>
    <xdr:to>
      <xdr:col>22</xdr:col>
      <xdr:colOff>0</xdr:colOff>
      <xdr:row>0</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flipH="1">
          <a:off x="91154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0</xdr:row>
      <xdr:rowOff>0</xdr:rowOff>
    </xdr:from>
    <xdr:to>
      <xdr:col>22</xdr:col>
      <xdr:colOff>0</xdr:colOff>
      <xdr:row>0</xdr:row>
      <xdr:rowOff>0</xdr:rowOff>
    </xdr:to>
    <xdr:sp macro="" textlink="">
      <xdr:nvSpPr>
        <xdr:cNvPr id="5" name="Line 4">
          <a:extLst>
            <a:ext uri="{FF2B5EF4-FFF2-40B4-BE49-F238E27FC236}">
              <a16:creationId xmlns:a16="http://schemas.microsoft.com/office/drawing/2014/main" id="{00000000-0008-0000-0600-000005000000}"/>
            </a:ext>
          </a:extLst>
        </xdr:cNvPr>
        <xdr:cNvSpPr>
          <a:spLocks noChangeShapeType="1"/>
        </xdr:cNvSpPr>
      </xdr:nvSpPr>
      <xdr:spPr bwMode="auto">
        <a:xfrm flipH="1">
          <a:off x="91154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0</xdr:row>
      <xdr:rowOff>0</xdr:rowOff>
    </xdr:from>
    <xdr:to>
      <xdr:col>22</xdr:col>
      <xdr:colOff>0</xdr:colOff>
      <xdr:row>0</xdr:row>
      <xdr:rowOff>0</xdr:rowOff>
    </xdr:to>
    <xdr:sp macro="" textlink="">
      <xdr:nvSpPr>
        <xdr:cNvPr id="6" name="Line 5">
          <a:extLst>
            <a:ext uri="{FF2B5EF4-FFF2-40B4-BE49-F238E27FC236}">
              <a16:creationId xmlns:a16="http://schemas.microsoft.com/office/drawing/2014/main" id="{00000000-0008-0000-0600-000006000000}"/>
            </a:ext>
          </a:extLst>
        </xdr:cNvPr>
        <xdr:cNvSpPr>
          <a:spLocks noChangeShapeType="1"/>
        </xdr:cNvSpPr>
      </xdr:nvSpPr>
      <xdr:spPr bwMode="auto">
        <a:xfrm flipH="1">
          <a:off x="91154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390525</xdr:colOff>
      <xdr:row>0</xdr:row>
      <xdr:rowOff>0</xdr:rowOff>
    </xdr:from>
    <xdr:to>
      <xdr:col>22</xdr:col>
      <xdr:colOff>0</xdr:colOff>
      <xdr:row>0</xdr:row>
      <xdr:rowOff>0</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flipH="1">
          <a:off x="8753475" y="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0</xdr:row>
      <xdr:rowOff>0</xdr:rowOff>
    </xdr:from>
    <xdr:to>
      <xdr:col>22</xdr:col>
      <xdr:colOff>0</xdr:colOff>
      <xdr:row>0</xdr:row>
      <xdr:rowOff>0</xdr:rowOff>
    </xdr:to>
    <xdr:sp macro="" textlink="">
      <xdr:nvSpPr>
        <xdr:cNvPr id="8" name="Line 7">
          <a:extLst>
            <a:ext uri="{FF2B5EF4-FFF2-40B4-BE49-F238E27FC236}">
              <a16:creationId xmlns:a16="http://schemas.microsoft.com/office/drawing/2014/main" id="{00000000-0008-0000-0600-000008000000}"/>
            </a:ext>
          </a:extLst>
        </xdr:cNvPr>
        <xdr:cNvSpPr>
          <a:spLocks noChangeShapeType="1"/>
        </xdr:cNvSpPr>
      </xdr:nvSpPr>
      <xdr:spPr bwMode="auto">
        <a:xfrm flipH="1">
          <a:off x="91154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9" name="Line 8">
          <a:extLst>
            <a:ext uri="{FF2B5EF4-FFF2-40B4-BE49-F238E27FC236}">
              <a16:creationId xmlns:a16="http://schemas.microsoft.com/office/drawing/2014/main" id="{00000000-0008-0000-0600-000009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10" name="Line 9">
          <a:extLst>
            <a:ext uri="{FF2B5EF4-FFF2-40B4-BE49-F238E27FC236}">
              <a16:creationId xmlns:a16="http://schemas.microsoft.com/office/drawing/2014/main" id="{00000000-0008-0000-0600-00000A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11" name="Line 10">
          <a:extLst>
            <a:ext uri="{FF2B5EF4-FFF2-40B4-BE49-F238E27FC236}">
              <a16:creationId xmlns:a16="http://schemas.microsoft.com/office/drawing/2014/main" id="{00000000-0008-0000-0600-00000B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12" name="Line 11">
          <a:extLst>
            <a:ext uri="{FF2B5EF4-FFF2-40B4-BE49-F238E27FC236}">
              <a16:creationId xmlns:a16="http://schemas.microsoft.com/office/drawing/2014/main" id="{00000000-0008-0000-0600-00000C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13" name="Line 12">
          <a:extLst>
            <a:ext uri="{FF2B5EF4-FFF2-40B4-BE49-F238E27FC236}">
              <a16:creationId xmlns:a16="http://schemas.microsoft.com/office/drawing/2014/main" id="{00000000-0008-0000-0600-00000D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14" name="Line 13">
          <a:extLst>
            <a:ext uri="{FF2B5EF4-FFF2-40B4-BE49-F238E27FC236}">
              <a16:creationId xmlns:a16="http://schemas.microsoft.com/office/drawing/2014/main" id="{00000000-0008-0000-0600-00000E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15" name="Line 14">
          <a:extLst>
            <a:ext uri="{FF2B5EF4-FFF2-40B4-BE49-F238E27FC236}">
              <a16:creationId xmlns:a16="http://schemas.microsoft.com/office/drawing/2014/main" id="{00000000-0008-0000-0600-00000F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16" name="Line 15">
          <a:extLst>
            <a:ext uri="{FF2B5EF4-FFF2-40B4-BE49-F238E27FC236}">
              <a16:creationId xmlns:a16="http://schemas.microsoft.com/office/drawing/2014/main" id="{00000000-0008-0000-0600-000010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0</xdr:row>
      <xdr:rowOff>0</xdr:rowOff>
    </xdr:from>
    <xdr:to>
      <xdr:col>22</xdr:col>
      <xdr:colOff>0</xdr:colOff>
      <xdr:row>0</xdr:row>
      <xdr:rowOff>0</xdr:rowOff>
    </xdr:to>
    <xdr:sp macro="" textlink="">
      <xdr:nvSpPr>
        <xdr:cNvPr id="17" name="Line 16">
          <a:extLst>
            <a:ext uri="{FF2B5EF4-FFF2-40B4-BE49-F238E27FC236}">
              <a16:creationId xmlns:a16="http://schemas.microsoft.com/office/drawing/2014/main" id="{00000000-0008-0000-0600-000011000000}"/>
            </a:ext>
          </a:extLst>
        </xdr:cNvPr>
        <xdr:cNvSpPr>
          <a:spLocks noChangeShapeType="1"/>
        </xdr:cNvSpPr>
      </xdr:nvSpPr>
      <xdr:spPr bwMode="auto">
        <a:xfrm flipH="1">
          <a:off x="91154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18" name="Line 17">
          <a:extLst>
            <a:ext uri="{FF2B5EF4-FFF2-40B4-BE49-F238E27FC236}">
              <a16:creationId xmlns:a16="http://schemas.microsoft.com/office/drawing/2014/main" id="{00000000-0008-0000-0600-000012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19" name="Line 18">
          <a:extLst>
            <a:ext uri="{FF2B5EF4-FFF2-40B4-BE49-F238E27FC236}">
              <a16:creationId xmlns:a16="http://schemas.microsoft.com/office/drawing/2014/main" id="{00000000-0008-0000-0600-000013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0</xdr:row>
      <xdr:rowOff>0</xdr:rowOff>
    </xdr:from>
    <xdr:to>
      <xdr:col>22</xdr:col>
      <xdr:colOff>0</xdr:colOff>
      <xdr:row>0</xdr:row>
      <xdr:rowOff>0</xdr:rowOff>
    </xdr:to>
    <xdr:sp macro="" textlink="">
      <xdr:nvSpPr>
        <xdr:cNvPr id="20" name="Line 19">
          <a:extLst>
            <a:ext uri="{FF2B5EF4-FFF2-40B4-BE49-F238E27FC236}">
              <a16:creationId xmlns:a16="http://schemas.microsoft.com/office/drawing/2014/main" id="{00000000-0008-0000-0600-000014000000}"/>
            </a:ext>
          </a:extLst>
        </xdr:cNvPr>
        <xdr:cNvSpPr>
          <a:spLocks noChangeShapeType="1"/>
        </xdr:cNvSpPr>
      </xdr:nvSpPr>
      <xdr:spPr bwMode="auto">
        <a:xfrm flipH="1">
          <a:off x="91154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21" name="Line 20">
          <a:extLst>
            <a:ext uri="{FF2B5EF4-FFF2-40B4-BE49-F238E27FC236}">
              <a16:creationId xmlns:a16="http://schemas.microsoft.com/office/drawing/2014/main" id="{00000000-0008-0000-0600-000015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22" name="Line 21">
          <a:extLst>
            <a:ext uri="{FF2B5EF4-FFF2-40B4-BE49-F238E27FC236}">
              <a16:creationId xmlns:a16="http://schemas.microsoft.com/office/drawing/2014/main" id="{00000000-0008-0000-0600-000016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0</xdr:row>
      <xdr:rowOff>0</xdr:rowOff>
    </xdr:from>
    <xdr:to>
      <xdr:col>22</xdr:col>
      <xdr:colOff>0</xdr:colOff>
      <xdr:row>0</xdr:row>
      <xdr:rowOff>0</xdr:rowOff>
    </xdr:to>
    <xdr:sp macro="" textlink="">
      <xdr:nvSpPr>
        <xdr:cNvPr id="23" name="Line 22">
          <a:extLst>
            <a:ext uri="{FF2B5EF4-FFF2-40B4-BE49-F238E27FC236}">
              <a16:creationId xmlns:a16="http://schemas.microsoft.com/office/drawing/2014/main" id="{00000000-0008-0000-0600-000017000000}"/>
            </a:ext>
          </a:extLst>
        </xdr:cNvPr>
        <xdr:cNvSpPr>
          <a:spLocks noChangeShapeType="1"/>
        </xdr:cNvSpPr>
      </xdr:nvSpPr>
      <xdr:spPr bwMode="auto">
        <a:xfrm flipH="1">
          <a:off x="9115425"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24" name="Line 23">
          <a:extLst>
            <a:ext uri="{FF2B5EF4-FFF2-40B4-BE49-F238E27FC236}">
              <a16:creationId xmlns:a16="http://schemas.microsoft.com/office/drawing/2014/main" id="{00000000-0008-0000-0600-000018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0</xdr:row>
      <xdr:rowOff>0</xdr:rowOff>
    </xdr:from>
    <xdr:to>
      <xdr:col>23</xdr:col>
      <xdr:colOff>0</xdr:colOff>
      <xdr:row>0</xdr:row>
      <xdr:rowOff>0</xdr:rowOff>
    </xdr:to>
    <xdr:sp macro="" textlink="">
      <xdr:nvSpPr>
        <xdr:cNvPr id="25" name="Line 24">
          <a:extLst>
            <a:ext uri="{FF2B5EF4-FFF2-40B4-BE49-F238E27FC236}">
              <a16:creationId xmlns:a16="http://schemas.microsoft.com/office/drawing/2014/main" id="{00000000-0008-0000-0600-000019000000}"/>
            </a:ext>
          </a:extLst>
        </xdr:cNvPr>
        <xdr:cNvSpPr>
          <a:spLocks noChangeShapeType="1"/>
        </xdr:cNvSpPr>
      </xdr:nvSpPr>
      <xdr:spPr bwMode="auto">
        <a:xfrm flipH="1">
          <a:off x="9867900"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6" name="Line 25">
          <a:extLst>
            <a:ext uri="{FF2B5EF4-FFF2-40B4-BE49-F238E27FC236}">
              <a16:creationId xmlns:a16="http://schemas.microsoft.com/office/drawing/2014/main" id="{00000000-0008-0000-0600-00001A000000}"/>
            </a:ext>
          </a:extLst>
        </xdr:cNvPr>
        <xdr:cNvSpPr>
          <a:spLocks noChangeShapeType="1"/>
        </xdr:cNvSpPr>
      </xdr:nvSpPr>
      <xdr:spPr bwMode="auto">
        <a:xfrm flipV="1">
          <a:off x="3743325" y="28384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10</xdr:row>
      <xdr:rowOff>133350</xdr:rowOff>
    </xdr:from>
    <xdr:to>
      <xdr:col>13</xdr:col>
      <xdr:colOff>0</xdr:colOff>
      <xdr:row>23</xdr:row>
      <xdr:rowOff>0</xdr:rowOff>
    </xdr:to>
    <xdr:sp macro="" textlink="">
      <xdr:nvSpPr>
        <xdr:cNvPr id="134674" name="Line 1">
          <a:extLst>
            <a:ext uri="{FF2B5EF4-FFF2-40B4-BE49-F238E27FC236}">
              <a16:creationId xmlns:a16="http://schemas.microsoft.com/office/drawing/2014/main" id="{00000000-0008-0000-0700-0000120E0200}"/>
            </a:ext>
          </a:extLst>
        </xdr:cNvPr>
        <xdr:cNvSpPr>
          <a:spLocks noChangeShapeType="1"/>
        </xdr:cNvSpPr>
      </xdr:nvSpPr>
      <xdr:spPr bwMode="auto">
        <a:xfrm flipH="1" flipV="1">
          <a:off x="1981200" y="2038350"/>
          <a:ext cx="371475" cy="21717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10</xdr:row>
      <xdr:rowOff>133350</xdr:rowOff>
    </xdr:from>
    <xdr:to>
      <xdr:col>39</xdr:col>
      <xdr:colOff>0</xdr:colOff>
      <xdr:row>22</xdr:row>
      <xdr:rowOff>247650</xdr:rowOff>
    </xdr:to>
    <xdr:sp macro="" textlink="">
      <xdr:nvSpPr>
        <xdr:cNvPr id="134675" name="Line 2">
          <a:extLst>
            <a:ext uri="{FF2B5EF4-FFF2-40B4-BE49-F238E27FC236}">
              <a16:creationId xmlns:a16="http://schemas.microsoft.com/office/drawing/2014/main" id="{00000000-0008-0000-0700-0000130E0200}"/>
            </a:ext>
          </a:extLst>
        </xdr:cNvPr>
        <xdr:cNvSpPr>
          <a:spLocks noChangeShapeType="1"/>
        </xdr:cNvSpPr>
      </xdr:nvSpPr>
      <xdr:spPr bwMode="auto">
        <a:xfrm flipV="1">
          <a:off x="5248275" y="2038350"/>
          <a:ext cx="371475" cy="21717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66675</xdr:colOff>
      <xdr:row>17</xdr:row>
      <xdr:rowOff>9525</xdr:rowOff>
    </xdr:from>
    <xdr:to>
      <xdr:col>26</xdr:col>
      <xdr:colOff>47625</xdr:colOff>
      <xdr:row>20</xdr:row>
      <xdr:rowOff>0</xdr:rowOff>
    </xdr:to>
    <xdr:sp macro="" textlink="">
      <xdr:nvSpPr>
        <xdr:cNvPr id="134676" name="Oval 3">
          <a:extLst>
            <a:ext uri="{FF2B5EF4-FFF2-40B4-BE49-F238E27FC236}">
              <a16:creationId xmlns:a16="http://schemas.microsoft.com/office/drawing/2014/main" id="{00000000-0008-0000-0700-0000140E0200}"/>
            </a:ext>
          </a:extLst>
        </xdr:cNvPr>
        <xdr:cNvSpPr>
          <a:spLocks noChangeArrowheads="1"/>
        </xdr:cNvSpPr>
      </xdr:nvSpPr>
      <xdr:spPr bwMode="auto">
        <a:xfrm>
          <a:off x="3533775" y="2924175"/>
          <a:ext cx="523875" cy="476250"/>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9</xdr:row>
      <xdr:rowOff>0</xdr:rowOff>
    </xdr:from>
    <xdr:to>
      <xdr:col>22</xdr:col>
      <xdr:colOff>0</xdr:colOff>
      <xdr:row>10</xdr:row>
      <xdr:rowOff>0</xdr:rowOff>
    </xdr:to>
    <xdr:sp macro="" textlink="">
      <xdr:nvSpPr>
        <xdr:cNvPr id="134677" name="Line 4">
          <a:extLst>
            <a:ext uri="{FF2B5EF4-FFF2-40B4-BE49-F238E27FC236}">
              <a16:creationId xmlns:a16="http://schemas.microsoft.com/office/drawing/2014/main" id="{00000000-0008-0000-0700-0000150E0200}"/>
            </a:ext>
          </a:extLst>
        </xdr:cNvPr>
        <xdr:cNvSpPr>
          <a:spLocks noChangeShapeType="1"/>
        </xdr:cNvSpPr>
      </xdr:nvSpPr>
      <xdr:spPr bwMode="auto">
        <a:xfrm flipV="1">
          <a:off x="3095625" y="1714500"/>
          <a:ext cx="371475"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9</xdr:row>
      <xdr:rowOff>0</xdr:rowOff>
    </xdr:from>
    <xdr:to>
      <xdr:col>22</xdr:col>
      <xdr:colOff>0</xdr:colOff>
      <xdr:row>10</xdr:row>
      <xdr:rowOff>0</xdr:rowOff>
    </xdr:to>
    <xdr:sp macro="" textlink="">
      <xdr:nvSpPr>
        <xdr:cNvPr id="134678" name="Line 5">
          <a:extLst>
            <a:ext uri="{FF2B5EF4-FFF2-40B4-BE49-F238E27FC236}">
              <a16:creationId xmlns:a16="http://schemas.microsoft.com/office/drawing/2014/main" id="{00000000-0008-0000-0700-0000160E0200}"/>
            </a:ext>
          </a:extLst>
        </xdr:cNvPr>
        <xdr:cNvSpPr>
          <a:spLocks noChangeShapeType="1"/>
        </xdr:cNvSpPr>
      </xdr:nvSpPr>
      <xdr:spPr bwMode="auto">
        <a:xfrm>
          <a:off x="3095625" y="1714500"/>
          <a:ext cx="371475"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24</xdr:row>
      <xdr:rowOff>114300</xdr:rowOff>
    </xdr:from>
    <xdr:to>
      <xdr:col>13</xdr:col>
      <xdr:colOff>0</xdr:colOff>
      <xdr:row>27</xdr:row>
      <xdr:rowOff>66675</xdr:rowOff>
    </xdr:to>
    <xdr:sp macro="" textlink="">
      <xdr:nvSpPr>
        <xdr:cNvPr id="134679" name="Line 6">
          <a:extLst>
            <a:ext uri="{FF2B5EF4-FFF2-40B4-BE49-F238E27FC236}">
              <a16:creationId xmlns:a16="http://schemas.microsoft.com/office/drawing/2014/main" id="{00000000-0008-0000-0700-0000170E0200}"/>
            </a:ext>
          </a:extLst>
        </xdr:cNvPr>
        <xdr:cNvSpPr>
          <a:spLocks noChangeShapeType="1"/>
        </xdr:cNvSpPr>
      </xdr:nvSpPr>
      <xdr:spPr bwMode="auto">
        <a:xfrm>
          <a:off x="2352675" y="4448175"/>
          <a:ext cx="0" cy="381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24</xdr:row>
      <xdr:rowOff>95250</xdr:rowOff>
    </xdr:from>
    <xdr:to>
      <xdr:col>36</xdr:col>
      <xdr:colOff>0</xdr:colOff>
      <xdr:row>27</xdr:row>
      <xdr:rowOff>66675</xdr:rowOff>
    </xdr:to>
    <xdr:sp macro="" textlink="">
      <xdr:nvSpPr>
        <xdr:cNvPr id="134680" name="Line 7">
          <a:extLst>
            <a:ext uri="{FF2B5EF4-FFF2-40B4-BE49-F238E27FC236}">
              <a16:creationId xmlns:a16="http://schemas.microsoft.com/office/drawing/2014/main" id="{00000000-0008-0000-0700-0000180E0200}"/>
            </a:ext>
          </a:extLst>
        </xdr:cNvPr>
        <xdr:cNvSpPr>
          <a:spLocks noChangeShapeType="1"/>
        </xdr:cNvSpPr>
      </xdr:nvSpPr>
      <xdr:spPr bwMode="auto">
        <a:xfrm>
          <a:off x="5248275" y="4429125"/>
          <a:ext cx="0" cy="4000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xdr:row>
      <xdr:rowOff>0</xdr:rowOff>
    </xdr:from>
    <xdr:to>
      <xdr:col>39</xdr:col>
      <xdr:colOff>0</xdr:colOff>
      <xdr:row>5</xdr:row>
      <xdr:rowOff>0</xdr:rowOff>
    </xdr:to>
    <xdr:sp macro="" textlink="">
      <xdr:nvSpPr>
        <xdr:cNvPr id="134681" name="Line 8">
          <a:extLst>
            <a:ext uri="{FF2B5EF4-FFF2-40B4-BE49-F238E27FC236}">
              <a16:creationId xmlns:a16="http://schemas.microsoft.com/office/drawing/2014/main" id="{00000000-0008-0000-0700-0000190E0200}"/>
            </a:ext>
          </a:extLst>
        </xdr:cNvPr>
        <xdr:cNvSpPr>
          <a:spLocks noChangeShapeType="1"/>
        </xdr:cNvSpPr>
      </xdr:nvSpPr>
      <xdr:spPr bwMode="auto">
        <a:xfrm>
          <a:off x="1981200" y="1019175"/>
          <a:ext cx="3638550"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30</xdr:col>
      <xdr:colOff>0</xdr:colOff>
      <xdr:row>25</xdr:row>
      <xdr:rowOff>0</xdr:rowOff>
    </xdr:from>
    <xdr:to>
      <xdr:col>31</xdr:col>
      <xdr:colOff>0</xdr:colOff>
      <xdr:row>25</xdr:row>
      <xdr:rowOff>0</xdr:rowOff>
    </xdr:to>
    <xdr:sp macro="" textlink="">
      <xdr:nvSpPr>
        <xdr:cNvPr id="134683" name="Line 12">
          <a:extLst>
            <a:ext uri="{FF2B5EF4-FFF2-40B4-BE49-F238E27FC236}">
              <a16:creationId xmlns:a16="http://schemas.microsoft.com/office/drawing/2014/main" id="{00000000-0008-0000-0700-00001B0E0200}"/>
            </a:ext>
          </a:extLst>
        </xdr:cNvPr>
        <xdr:cNvSpPr>
          <a:spLocks noChangeShapeType="1"/>
        </xdr:cNvSpPr>
      </xdr:nvSpPr>
      <xdr:spPr bwMode="auto">
        <a:xfrm>
          <a:off x="4505325" y="4524375"/>
          <a:ext cx="123825"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13</xdr:col>
      <xdr:colOff>0</xdr:colOff>
      <xdr:row>27</xdr:row>
      <xdr:rowOff>0</xdr:rowOff>
    </xdr:from>
    <xdr:to>
      <xdr:col>36</xdr:col>
      <xdr:colOff>0</xdr:colOff>
      <xdr:row>27</xdr:row>
      <xdr:rowOff>0</xdr:rowOff>
    </xdr:to>
    <xdr:sp macro="" textlink="">
      <xdr:nvSpPr>
        <xdr:cNvPr id="134684" name="Line 14">
          <a:extLst>
            <a:ext uri="{FF2B5EF4-FFF2-40B4-BE49-F238E27FC236}">
              <a16:creationId xmlns:a16="http://schemas.microsoft.com/office/drawing/2014/main" id="{00000000-0008-0000-0700-00001C0E0200}"/>
            </a:ext>
          </a:extLst>
        </xdr:cNvPr>
        <xdr:cNvSpPr>
          <a:spLocks noChangeShapeType="1"/>
        </xdr:cNvSpPr>
      </xdr:nvSpPr>
      <xdr:spPr bwMode="auto">
        <a:xfrm>
          <a:off x="2352675" y="4772025"/>
          <a:ext cx="2895600"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41</xdr:col>
      <xdr:colOff>0</xdr:colOff>
      <xdr:row>9</xdr:row>
      <xdr:rowOff>0</xdr:rowOff>
    </xdr:from>
    <xdr:to>
      <xdr:col>41</xdr:col>
      <xdr:colOff>0</xdr:colOff>
      <xdr:row>21</xdr:row>
      <xdr:rowOff>0</xdr:rowOff>
    </xdr:to>
    <xdr:sp macro="" textlink="">
      <xdr:nvSpPr>
        <xdr:cNvPr id="134685" name="Line 15">
          <a:extLst>
            <a:ext uri="{FF2B5EF4-FFF2-40B4-BE49-F238E27FC236}">
              <a16:creationId xmlns:a16="http://schemas.microsoft.com/office/drawing/2014/main" id="{00000000-0008-0000-0700-00001D0E0200}"/>
            </a:ext>
          </a:extLst>
        </xdr:cNvPr>
        <xdr:cNvSpPr>
          <a:spLocks noChangeShapeType="1"/>
        </xdr:cNvSpPr>
      </xdr:nvSpPr>
      <xdr:spPr bwMode="auto">
        <a:xfrm flipV="1">
          <a:off x="5867400" y="1714500"/>
          <a:ext cx="0" cy="1933575"/>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23</xdr:col>
      <xdr:colOff>0</xdr:colOff>
      <xdr:row>7</xdr:row>
      <xdr:rowOff>133350</xdr:rowOff>
    </xdr:from>
    <xdr:to>
      <xdr:col>23</xdr:col>
      <xdr:colOff>0</xdr:colOff>
      <xdr:row>8</xdr:row>
      <xdr:rowOff>66675</xdr:rowOff>
    </xdr:to>
    <xdr:sp macro="" textlink="">
      <xdr:nvSpPr>
        <xdr:cNvPr id="134686" name="Line 16">
          <a:extLst>
            <a:ext uri="{FF2B5EF4-FFF2-40B4-BE49-F238E27FC236}">
              <a16:creationId xmlns:a16="http://schemas.microsoft.com/office/drawing/2014/main" id="{00000000-0008-0000-0700-00001E0E0200}"/>
            </a:ext>
          </a:extLst>
        </xdr:cNvPr>
        <xdr:cNvSpPr>
          <a:spLocks noChangeShapeType="1"/>
        </xdr:cNvSpPr>
      </xdr:nvSpPr>
      <xdr:spPr bwMode="auto">
        <a:xfrm>
          <a:off x="3590925" y="1533525"/>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xdr:row>
      <xdr:rowOff>0</xdr:rowOff>
    </xdr:from>
    <xdr:to>
      <xdr:col>23</xdr:col>
      <xdr:colOff>0</xdr:colOff>
      <xdr:row>8</xdr:row>
      <xdr:rowOff>0</xdr:rowOff>
    </xdr:to>
    <xdr:sp macro="" textlink="">
      <xdr:nvSpPr>
        <xdr:cNvPr id="134687" name="Line 17">
          <a:extLst>
            <a:ext uri="{FF2B5EF4-FFF2-40B4-BE49-F238E27FC236}">
              <a16:creationId xmlns:a16="http://schemas.microsoft.com/office/drawing/2014/main" id="{00000000-0008-0000-0700-00001F0E0200}"/>
            </a:ext>
          </a:extLst>
        </xdr:cNvPr>
        <xdr:cNvSpPr>
          <a:spLocks noChangeShapeType="1"/>
        </xdr:cNvSpPr>
      </xdr:nvSpPr>
      <xdr:spPr bwMode="auto">
        <a:xfrm>
          <a:off x="2971800" y="1590675"/>
          <a:ext cx="619125"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134688" name="Line 18">
          <a:extLst>
            <a:ext uri="{FF2B5EF4-FFF2-40B4-BE49-F238E27FC236}">
              <a16:creationId xmlns:a16="http://schemas.microsoft.com/office/drawing/2014/main" id="{00000000-0008-0000-0700-0000200E02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25</xdr:row>
      <xdr:rowOff>0</xdr:rowOff>
    </xdr:from>
    <xdr:to>
      <xdr:col>32</xdr:col>
      <xdr:colOff>0</xdr:colOff>
      <xdr:row>25</xdr:row>
      <xdr:rowOff>0</xdr:rowOff>
    </xdr:to>
    <xdr:sp macro="" textlink="">
      <xdr:nvSpPr>
        <xdr:cNvPr id="134689" name="Line 19">
          <a:extLst>
            <a:ext uri="{FF2B5EF4-FFF2-40B4-BE49-F238E27FC236}">
              <a16:creationId xmlns:a16="http://schemas.microsoft.com/office/drawing/2014/main" id="{00000000-0008-0000-0700-0000210E0200}"/>
            </a:ext>
          </a:extLst>
        </xdr:cNvPr>
        <xdr:cNvSpPr>
          <a:spLocks noChangeShapeType="1"/>
        </xdr:cNvSpPr>
      </xdr:nvSpPr>
      <xdr:spPr bwMode="auto">
        <a:xfrm>
          <a:off x="4629150" y="4524375"/>
          <a:ext cx="123825"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17</xdr:col>
      <xdr:colOff>0</xdr:colOff>
      <xdr:row>25</xdr:row>
      <xdr:rowOff>0</xdr:rowOff>
    </xdr:from>
    <xdr:to>
      <xdr:col>18</xdr:col>
      <xdr:colOff>0</xdr:colOff>
      <xdr:row>25</xdr:row>
      <xdr:rowOff>0</xdr:rowOff>
    </xdr:to>
    <xdr:sp macro="" textlink="">
      <xdr:nvSpPr>
        <xdr:cNvPr id="134690" name="Line 20">
          <a:extLst>
            <a:ext uri="{FF2B5EF4-FFF2-40B4-BE49-F238E27FC236}">
              <a16:creationId xmlns:a16="http://schemas.microsoft.com/office/drawing/2014/main" id="{00000000-0008-0000-0700-0000220E0200}"/>
            </a:ext>
          </a:extLst>
        </xdr:cNvPr>
        <xdr:cNvSpPr>
          <a:spLocks noChangeShapeType="1"/>
        </xdr:cNvSpPr>
      </xdr:nvSpPr>
      <xdr:spPr bwMode="auto">
        <a:xfrm>
          <a:off x="2847975" y="4524375"/>
          <a:ext cx="123825"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18</xdr:col>
      <xdr:colOff>0</xdr:colOff>
      <xdr:row>24</xdr:row>
      <xdr:rowOff>104775</xdr:rowOff>
    </xdr:from>
    <xdr:to>
      <xdr:col>18</xdr:col>
      <xdr:colOff>0</xdr:colOff>
      <xdr:row>25</xdr:row>
      <xdr:rowOff>47625</xdr:rowOff>
    </xdr:to>
    <xdr:sp macro="" textlink="">
      <xdr:nvSpPr>
        <xdr:cNvPr id="134691" name="Line 21">
          <a:extLst>
            <a:ext uri="{FF2B5EF4-FFF2-40B4-BE49-F238E27FC236}">
              <a16:creationId xmlns:a16="http://schemas.microsoft.com/office/drawing/2014/main" id="{00000000-0008-0000-0700-0000230E0200}"/>
            </a:ext>
          </a:extLst>
        </xdr:cNvPr>
        <xdr:cNvSpPr>
          <a:spLocks noChangeShapeType="1"/>
        </xdr:cNvSpPr>
      </xdr:nvSpPr>
      <xdr:spPr bwMode="auto">
        <a:xfrm>
          <a:off x="297180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25</xdr:row>
      <xdr:rowOff>0</xdr:rowOff>
    </xdr:from>
    <xdr:to>
      <xdr:col>31</xdr:col>
      <xdr:colOff>0</xdr:colOff>
      <xdr:row>25</xdr:row>
      <xdr:rowOff>0</xdr:rowOff>
    </xdr:to>
    <xdr:sp macro="" textlink="">
      <xdr:nvSpPr>
        <xdr:cNvPr id="134692" name="Line 22">
          <a:extLst>
            <a:ext uri="{FF2B5EF4-FFF2-40B4-BE49-F238E27FC236}">
              <a16:creationId xmlns:a16="http://schemas.microsoft.com/office/drawing/2014/main" id="{00000000-0008-0000-0700-0000240E0200}"/>
            </a:ext>
          </a:extLst>
        </xdr:cNvPr>
        <xdr:cNvSpPr>
          <a:spLocks noChangeShapeType="1"/>
        </xdr:cNvSpPr>
      </xdr:nvSpPr>
      <xdr:spPr bwMode="auto">
        <a:xfrm>
          <a:off x="2971800" y="4524375"/>
          <a:ext cx="1657350"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18</xdr:col>
      <xdr:colOff>0</xdr:colOff>
      <xdr:row>7</xdr:row>
      <xdr:rowOff>133350</xdr:rowOff>
    </xdr:from>
    <xdr:to>
      <xdr:col>18</xdr:col>
      <xdr:colOff>0</xdr:colOff>
      <xdr:row>8</xdr:row>
      <xdr:rowOff>66675</xdr:rowOff>
    </xdr:to>
    <xdr:sp macro="" textlink="">
      <xdr:nvSpPr>
        <xdr:cNvPr id="134693" name="Line 23">
          <a:extLst>
            <a:ext uri="{FF2B5EF4-FFF2-40B4-BE49-F238E27FC236}">
              <a16:creationId xmlns:a16="http://schemas.microsoft.com/office/drawing/2014/main" id="{00000000-0008-0000-0700-0000250E0200}"/>
            </a:ext>
          </a:extLst>
        </xdr:cNvPr>
        <xdr:cNvSpPr>
          <a:spLocks noChangeShapeType="1"/>
        </xdr:cNvSpPr>
      </xdr:nvSpPr>
      <xdr:spPr bwMode="auto">
        <a:xfrm>
          <a:off x="2971800" y="1533525"/>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xdr:row>
      <xdr:rowOff>133350</xdr:rowOff>
    </xdr:from>
    <xdr:to>
      <xdr:col>10</xdr:col>
      <xdr:colOff>0</xdr:colOff>
      <xdr:row>8</xdr:row>
      <xdr:rowOff>0</xdr:rowOff>
    </xdr:to>
    <xdr:sp macro="" textlink="">
      <xdr:nvSpPr>
        <xdr:cNvPr id="134694" name="Line 24">
          <a:extLst>
            <a:ext uri="{FF2B5EF4-FFF2-40B4-BE49-F238E27FC236}">
              <a16:creationId xmlns:a16="http://schemas.microsoft.com/office/drawing/2014/main" id="{00000000-0008-0000-0700-0000260E0200}"/>
            </a:ext>
          </a:extLst>
        </xdr:cNvPr>
        <xdr:cNvSpPr>
          <a:spLocks noChangeShapeType="1"/>
        </xdr:cNvSpPr>
      </xdr:nvSpPr>
      <xdr:spPr bwMode="auto">
        <a:xfrm>
          <a:off x="1981200" y="962025"/>
          <a:ext cx="0" cy="6286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0</xdr:colOff>
      <xdr:row>4</xdr:row>
      <xdr:rowOff>123825</xdr:rowOff>
    </xdr:from>
    <xdr:to>
      <xdr:col>39</xdr:col>
      <xdr:colOff>0</xdr:colOff>
      <xdr:row>8</xdr:row>
      <xdr:rowOff>28575</xdr:rowOff>
    </xdr:to>
    <xdr:sp macro="" textlink="">
      <xdr:nvSpPr>
        <xdr:cNvPr id="134695" name="Line 25">
          <a:extLst>
            <a:ext uri="{FF2B5EF4-FFF2-40B4-BE49-F238E27FC236}">
              <a16:creationId xmlns:a16="http://schemas.microsoft.com/office/drawing/2014/main" id="{00000000-0008-0000-0700-0000270E0200}"/>
            </a:ext>
          </a:extLst>
        </xdr:cNvPr>
        <xdr:cNvSpPr>
          <a:spLocks noChangeShapeType="1"/>
        </xdr:cNvSpPr>
      </xdr:nvSpPr>
      <xdr:spPr bwMode="auto">
        <a:xfrm>
          <a:off x="5619750" y="952500"/>
          <a:ext cx="0" cy="6667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xdr:row>
      <xdr:rowOff>0</xdr:rowOff>
    </xdr:from>
    <xdr:to>
      <xdr:col>21</xdr:col>
      <xdr:colOff>0</xdr:colOff>
      <xdr:row>21</xdr:row>
      <xdr:rowOff>0</xdr:rowOff>
    </xdr:to>
    <xdr:sp macro="" textlink="">
      <xdr:nvSpPr>
        <xdr:cNvPr id="134696" name="Line 26">
          <a:extLst>
            <a:ext uri="{FF2B5EF4-FFF2-40B4-BE49-F238E27FC236}">
              <a16:creationId xmlns:a16="http://schemas.microsoft.com/office/drawing/2014/main" id="{00000000-0008-0000-0700-0000280E0200}"/>
            </a:ext>
          </a:extLst>
        </xdr:cNvPr>
        <xdr:cNvSpPr>
          <a:spLocks noChangeShapeType="1"/>
        </xdr:cNvSpPr>
      </xdr:nvSpPr>
      <xdr:spPr bwMode="auto">
        <a:xfrm flipH="1" flipV="1">
          <a:off x="2971800" y="2038350"/>
          <a:ext cx="371475" cy="1609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11</xdr:row>
      <xdr:rowOff>0</xdr:rowOff>
    </xdr:from>
    <xdr:to>
      <xdr:col>31</xdr:col>
      <xdr:colOff>0</xdr:colOff>
      <xdr:row>21</xdr:row>
      <xdr:rowOff>0</xdr:rowOff>
    </xdr:to>
    <xdr:sp macro="" textlink="">
      <xdr:nvSpPr>
        <xdr:cNvPr id="134697" name="Line 27">
          <a:extLst>
            <a:ext uri="{FF2B5EF4-FFF2-40B4-BE49-F238E27FC236}">
              <a16:creationId xmlns:a16="http://schemas.microsoft.com/office/drawing/2014/main" id="{00000000-0008-0000-0700-0000290E0200}"/>
            </a:ext>
          </a:extLst>
        </xdr:cNvPr>
        <xdr:cNvSpPr>
          <a:spLocks noChangeShapeType="1"/>
        </xdr:cNvSpPr>
      </xdr:nvSpPr>
      <xdr:spPr bwMode="auto">
        <a:xfrm flipV="1">
          <a:off x="4257675" y="2038350"/>
          <a:ext cx="371475" cy="1609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20</xdr:row>
      <xdr:rowOff>95250</xdr:rowOff>
    </xdr:from>
    <xdr:to>
      <xdr:col>21</xdr:col>
      <xdr:colOff>0</xdr:colOff>
      <xdr:row>21</xdr:row>
      <xdr:rowOff>57150</xdr:rowOff>
    </xdr:to>
    <xdr:sp macro="" textlink="">
      <xdr:nvSpPr>
        <xdr:cNvPr id="134698" name="Line 28">
          <a:extLst>
            <a:ext uri="{FF2B5EF4-FFF2-40B4-BE49-F238E27FC236}">
              <a16:creationId xmlns:a16="http://schemas.microsoft.com/office/drawing/2014/main" id="{00000000-0008-0000-0700-00002A0E0200}"/>
            </a:ext>
          </a:extLst>
        </xdr:cNvPr>
        <xdr:cNvSpPr>
          <a:spLocks noChangeShapeType="1"/>
        </xdr:cNvSpPr>
      </xdr:nvSpPr>
      <xdr:spPr bwMode="auto">
        <a:xfrm>
          <a:off x="3343275" y="3495675"/>
          <a:ext cx="0" cy="2095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xdr:row>
      <xdr:rowOff>0</xdr:rowOff>
    </xdr:from>
    <xdr:to>
      <xdr:col>18</xdr:col>
      <xdr:colOff>0</xdr:colOff>
      <xdr:row>8</xdr:row>
      <xdr:rowOff>66675</xdr:rowOff>
    </xdr:to>
    <xdr:sp macro="" textlink="">
      <xdr:nvSpPr>
        <xdr:cNvPr id="134699" name="Line 29">
          <a:extLst>
            <a:ext uri="{FF2B5EF4-FFF2-40B4-BE49-F238E27FC236}">
              <a16:creationId xmlns:a16="http://schemas.microsoft.com/office/drawing/2014/main" id="{00000000-0008-0000-0700-00002B0E0200}"/>
            </a:ext>
          </a:extLst>
        </xdr:cNvPr>
        <xdr:cNvSpPr>
          <a:spLocks noChangeShapeType="1"/>
        </xdr:cNvSpPr>
      </xdr:nvSpPr>
      <xdr:spPr bwMode="auto">
        <a:xfrm>
          <a:off x="2971800" y="1400175"/>
          <a:ext cx="0" cy="2571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24</xdr:row>
      <xdr:rowOff>104775</xdr:rowOff>
    </xdr:from>
    <xdr:to>
      <xdr:col>32</xdr:col>
      <xdr:colOff>0</xdr:colOff>
      <xdr:row>25</xdr:row>
      <xdr:rowOff>47625</xdr:rowOff>
    </xdr:to>
    <xdr:sp macro="" textlink="">
      <xdr:nvSpPr>
        <xdr:cNvPr id="134700" name="Line 30">
          <a:extLst>
            <a:ext uri="{FF2B5EF4-FFF2-40B4-BE49-F238E27FC236}">
              <a16:creationId xmlns:a16="http://schemas.microsoft.com/office/drawing/2014/main" id="{00000000-0008-0000-0700-00002C0E0200}"/>
            </a:ext>
          </a:extLst>
        </xdr:cNvPr>
        <xdr:cNvSpPr>
          <a:spLocks noChangeShapeType="1"/>
        </xdr:cNvSpPr>
      </xdr:nvSpPr>
      <xdr:spPr bwMode="auto">
        <a:xfrm>
          <a:off x="4752975"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20</xdr:row>
      <xdr:rowOff>95250</xdr:rowOff>
    </xdr:from>
    <xdr:to>
      <xdr:col>28</xdr:col>
      <xdr:colOff>0</xdr:colOff>
      <xdr:row>21</xdr:row>
      <xdr:rowOff>57150</xdr:rowOff>
    </xdr:to>
    <xdr:sp macro="" textlink="">
      <xdr:nvSpPr>
        <xdr:cNvPr id="134701" name="Line 31">
          <a:extLst>
            <a:ext uri="{FF2B5EF4-FFF2-40B4-BE49-F238E27FC236}">
              <a16:creationId xmlns:a16="http://schemas.microsoft.com/office/drawing/2014/main" id="{00000000-0008-0000-0700-00002D0E0200}"/>
            </a:ext>
          </a:extLst>
        </xdr:cNvPr>
        <xdr:cNvSpPr>
          <a:spLocks noChangeShapeType="1"/>
        </xdr:cNvSpPr>
      </xdr:nvSpPr>
      <xdr:spPr bwMode="auto">
        <a:xfrm>
          <a:off x="4257675" y="3495675"/>
          <a:ext cx="0" cy="2095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9</xdr:row>
      <xdr:rowOff>0</xdr:rowOff>
    </xdr:from>
    <xdr:to>
      <xdr:col>22</xdr:col>
      <xdr:colOff>0</xdr:colOff>
      <xdr:row>10</xdr:row>
      <xdr:rowOff>0</xdr:rowOff>
    </xdr:to>
    <xdr:sp macro="" textlink="">
      <xdr:nvSpPr>
        <xdr:cNvPr id="134702" name="Line 32">
          <a:extLst>
            <a:ext uri="{FF2B5EF4-FFF2-40B4-BE49-F238E27FC236}">
              <a16:creationId xmlns:a16="http://schemas.microsoft.com/office/drawing/2014/main" id="{00000000-0008-0000-0700-00002E0E0200}"/>
            </a:ext>
          </a:extLst>
        </xdr:cNvPr>
        <xdr:cNvSpPr>
          <a:spLocks noChangeShapeType="1"/>
        </xdr:cNvSpPr>
      </xdr:nvSpPr>
      <xdr:spPr bwMode="auto">
        <a:xfrm flipV="1">
          <a:off x="3095625" y="1714500"/>
          <a:ext cx="371475"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9</xdr:row>
      <xdr:rowOff>0</xdr:rowOff>
    </xdr:from>
    <xdr:to>
      <xdr:col>22</xdr:col>
      <xdr:colOff>0</xdr:colOff>
      <xdr:row>10</xdr:row>
      <xdr:rowOff>0</xdr:rowOff>
    </xdr:to>
    <xdr:sp macro="" textlink="">
      <xdr:nvSpPr>
        <xdr:cNvPr id="134703" name="Line 33">
          <a:extLst>
            <a:ext uri="{FF2B5EF4-FFF2-40B4-BE49-F238E27FC236}">
              <a16:creationId xmlns:a16="http://schemas.microsoft.com/office/drawing/2014/main" id="{00000000-0008-0000-0700-00002F0E0200}"/>
            </a:ext>
          </a:extLst>
        </xdr:cNvPr>
        <xdr:cNvSpPr>
          <a:spLocks noChangeShapeType="1"/>
        </xdr:cNvSpPr>
      </xdr:nvSpPr>
      <xdr:spPr bwMode="auto">
        <a:xfrm>
          <a:off x="3095625" y="1714500"/>
          <a:ext cx="371475"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xdr:row>
      <xdr:rowOff>0</xdr:rowOff>
    </xdr:from>
    <xdr:to>
      <xdr:col>31</xdr:col>
      <xdr:colOff>0</xdr:colOff>
      <xdr:row>7</xdr:row>
      <xdr:rowOff>0</xdr:rowOff>
    </xdr:to>
    <xdr:sp macro="" textlink="">
      <xdr:nvSpPr>
        <xdr:cNvPr id="134704" name="Line 34">
          <a:extLst>
            <a:ext uri="{FF2B5EF4-FFF2-40B4-BE49-F238E27FC236}">
              <a16:creationId xmlns:a16="http://schemas.microsoft.com/office/drawing/2014/main" id="{00000000-0008-0000-0700-0000300E0200}"/>
            </a:ext>
          </a:extLst>
        </xdr:cNvPr>
        <xdr:cNvSpPr>
          <a:spLocks noChangeShapeType="1"/>
        </xdr:cNvSpPr>
      </xdr:nvSpPr>
      <xdr:spPr bwMode="auto">
        <a:xfrm>
          <a:off x="2971800" y="1400175"/>
          <a:ext cx="1657350"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31</xdr:col>
      <xdr:colOff>0</xdr:colOff>
      <xdr:row>7</xdr:row>
      <xdr:rowOff>0</xdr:rowOff>
    </xdr:from>
    <xdr:to>
      <xdr:col>31</xdr:col>
      <xdr:colOff>0</xdr:colOff>
      <xdr:row>8</xdr:row>
      <xdr:rowOff>0</xdr:rowOff>
    </xdr:to>
    <xdr:sp macro="" textlink="">
      <xdr:nvSpPr>
        <xdr:cNvPr id="134705" name="Line 35">
          <a:extLst>
            <a:ext uri="{FF2B5EF4-FFF2-40B4-BE49-F238E27FC236}">
              <a16:creationId xmlns:a16="http://schemas.microsoft.com/office/drawing/2014/main" id="{00000000-0008-0000-0700-0000310E0200}"/>
            </a:ext>
          </a:extLst>
        </xdr:cNvPr>
        <xdr:cNvSpPr>
          <a:spLocks noChangeShapeType="1"/>
        </xdr:cNvSpPr>
      </xdr:nvSpPr>
      <xdr:spPr bwMode="auto">
        <a:xfrm>
          <a:off x="4629150" y="1400175"/>
          <a:ext cx="0"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7</xdr:row>
      <xdr:rowOff>133350</xdr:rowOff>
    </xdr:from>
    <xdr:to>
      <xdr:col>23</xdr:col>
      <xdr:colOff>0</xdr:colOff>
      <xdr:row>8</xdr:row>
      <xdr:rowOff>66675</xdr:rowOff>
    </xdr:to>
    <xdr:sp macro="" textlink="">
      <xdr:nvSpPr>
        <xdr:cNvPr id="134706" name="Line 36">
          <a:extLst>
            <a:ext uri="{FF2B5EF4-FFF2-40B4-BE49-F238E27FC236}">
              <a16:creationId xmlns:a16="http://schemas.microsoft.com/office/drawing/2014/main" id="{00000000-0008-0000-0700-0000320E0200}"/>
            </a:ext>
          </a:extLst>
        </xdr:cNvPr>
        <xdr:cNvSpPr>
          <a:spLocks noChangeShapeType="1"/>
        </xdr:cNvSpPr>
      </xdr:nvSpPr>
      <xdr:spPr bwMode="auto">
        <a:xfrm>
          <a:off x="3590925" y="1533525"/>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134707" name="Line 37">
          <a:extLst>
            <a:ext uri="{FF2B5EF4-FFF2-40B4-BE49-F238E27FC236}">
              <a16:creationId xmlns:a16="http://schemas.microsoft.com/office/drawing/2014/main" id="{00000000-0008-0000-0700-0000330E02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24</xdr:row>
      <xdr:rowOff>104775</xdr:rowOff>
    </xdr:from>
    <xdr:to>
      <xdr:col>17</xdr:col>
      <xdr:colOff>0</xdr:colOff>
      <xdr:row>25</xdr:row>
      <xdr:rowOff>47625</xdr:rowOff>
    </xdr:to>
    <xdr:sp macro="" textlink="">
      <xdr:nvSpPr>
        <xdr:cNvPr id="134708" name="Line 38">
          <a:extLst>
            <a:ext uri="{FF2B5EF4-FFF2-40B4-BE49-F238E27FC236}">
              <a16:creationId xmlns:a16="http://schemas.microsoft.com/office/drawing/2014/main" id="{00000000-0008-0000-0700-0000340E0200}"/>
            </a:ext>
          </a:extLst>
        </xdr:cNvPr>
        <xdr:cNvSpPr>
          <a:spLocks noChangeShapeType="1"/>
        </xdr:cNvSpPr>
      </xdr:nvSpPr>
      <xdr:spPr bwMode="auto">
        <a:xfrm>
          <a:off x="2847975"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xdr:row>
      <xdr:rowOff>104775</xdr:rowOff>
    </xdr:from>
    <xdr:to>
      <xdr:col>18</xdr:col>
      <xdr:colOff>0</xdr:colOff>
      <xdr:row>25</xdr:row>
      <xdr:rowOff>47625</xdr:rowOff>
    </xdr:to>
    <xdr:sp macro="" textlink="">
      <xdr:nvSpPr>
        <xdr:cNvPr id="134709" name="Line 39">
          <a:extLst>
            <a:ext uri="{FF2B5EF4-FFF2-40B4-BE49-F238E27FC236}">
              <a16:creationId xmlns:a16="http://schemas.microsoft.com/office/drawing/2014/main" id="{00000000-0008-0000-0700-0000350E0200}"/>
            </a:ext>
          </a:extLst>
        </xdr:cNvPr>
        <xdr:cNvSpPr>
          <a:spLocks noChangeShapeType="1"/>
        </xdr:cNvSpPr>
      </xdr:nvSpPr>
      <xdr:spPr bwMode="auto">
        <a:xfrm>
          <a:off x="297180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6</xdr:row>
      <xdr:rowOff>0</xdr:rowOff>
    </xdr:from>
    <xdr:to>
      <xdr:col>10</xdr:col>
      <xdr:colOff>76200</xdr:colOff>
      <xdr:row>8</xdr:row>
      <xdr:rowOff>0</xdr:rowOff>
    </xdr:to>
    <xdr:sp macro="" textlink="">
      <xdr:nvSpPr>
        <xdr:cNvPr id="134710" name="Line 40">
          <a:extLst>
            <a:ext uri="{FF2B5EF4-FFF2-40B4-BE49-F238E27FC236}">
              <a16:creationId xmlns:a16="http://schemas.microsoft.com/office/drawing/2014/main" id="{00000000-0008-0000-0700-0000360E0200}"/>
            </a:ext>
          </a:extLst>
        </xdr:cNvPr>
        <xdr:cNvSpPr>
          <a:spLocks noChangeShapeType="1"/>
        </xdr:cNvSpPr>
      </xdr:nvSpPr>
      <xdr:spPr bwMode="auto">
        <a:xfrm>
          <a:off x="2057400" y="1209675"/>
          <a:ext cx="0" cy="381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38100</xdr:colOff>
      <xdr:row>6</xdr:row>
      <xdr:rowOff>0</xdr:rowOff>
    </xdr:from>
    <xdr:to>
      <xdr:col>38</xdr:col>
      <xdr:colOff>38100</xdr:colOff>
      <xdr:row>8</xdr:row>
      <xdr:rowOff>0</xdr:rowOff>
    </xdr:to>
    <xdr:sp macro="" textlink="">
      <xdr:nvSpPr>
        <xdr:cNvPr id="134711" name="Line 41">
          <a:extLst>
            <a:ext uri="{FF2B5EF4-FFF2-40B4-BE49-F238E27FC236}">
              <a16:creationId xmlns:a16="http://schemas.microsoft.com/office/drawing/2014/main" id="{00000000-0008-0000-0700-0000370E0200}"/>
            </a:ext>
          </a:extLst>
        </xdr:cNvPr>
        <xdr:cNvSpPr>
          <a:spLocks noChangeShapeType="1"/>
        </xdr:cNvSpPr>
      </xdr:nvSpPr>
      <xdr:spPr bwMode="auto">
        <a:xfrm>
          <a:off x="5534025" y="1209675"/>
          <a:ext cx="0" cy="381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6</xdr:row>
      <xdr:rowOff>0</xdr:rowOff>
    </xdr:from>
    <xdr:to>
      <xdr:col>38</xdr:col>
      <xdr:colOff>28575</xdr:colOff>
      <xdr:row>6</xdr:row>
      <xdr:rowOff>0</xdr:rowOff>
    </xdr:to>
    <xdr:sp macro="" textlink="">
      <xdr:nvSpPr>
        <xdr:cNvPr id="134712" name="Line 42">
          <a:extLst>
            <a:ext uri="{FF2B5EF4-FFF2-40B4-BE49-F238E27FC236}">
              <a16:creationId xmlns:a16="http://schemas.microsoft.com/office/drawing/2014/main" id="{00000000-0008-0000-0700-0000380E0200}"/>
            </a:ext>
          </a:extLst>
        </xdr:cNvPr>
        <xdr:cNvSpPr>
          <a:spLocks noChangeShapeType="1"/>
        </xdr:cNvSpPr>
      </xdr:nvSpPr>
      <xdr:spPr bwMode="auto">
        <a:xfrm>
          <a:off x="2057400" y="1209675"/>
          <a:ext cx="3467100"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0</xdr:rowOff>
    </xdr:from>
    <xdr:to>
      <xdr:col>9</xdr:col>
      <xdr:colOff>0</xdr:colOff>
      <xdr:row>11</xdr:row>
      <xdr:rowOff>0</xdr:rowOff>
    </xdr:to>
    <xdr:sp macro="" textlink="">
      <xdr:nvSpPr>
        <xdr:cNvPr id="134716" name="Line 52">
          <a:extLst>
            <a:ext uri="{FF2B5EF4-FFF2-40B4-BE49-F238E27FC236}">
              <a16:creationId xmlns:a16="http://schemas.microsoft.com/office/drawing/2014/main" id="{00000000-0008-0000-0700-00003C0E0200}"/>
            </a:ext>
          </a:extLst>
        </xdr:cNvPr>
        <xdr:cNvSpPr>
          <a:spLocks noChangeShapeType="1"/>
        </xdr:cNvSpPr>
      </xdr:nvSpPr>
      <xdr:spPr bwMode="auto">
        <a:xfrm>
          <a:off x="1733550" y="20383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0</xdr:rowOff>
    </xdr:from>
    <xdr:to>
      <xdr:col>9</xdr:col>
      <xdr:colOff>0</xdr:colOff>
      <xdr:row>13</xdr:row>
      <xdr:rowOff>0</xdr:rowOff>
    </xdr:to>
    <xdr:sp macro="" textlink="">
      <xdr:nvSpPr>
        <xdr:cNvPr id="134717" name="Line 53">
          <a:extLst>
            <a:ext uri="{FF2B5EF4-FFF2-40B4-BE49-F238E27FC236}">
              <a16:creationId xmlns:a16="http://schemas.microsoft.com/office/drawing/2014/main" id="{00000000-0008-0000-0700-00003D0E0200}"/>
            </a:ext>
          </a:extLst>
        </xdr:cNvPr>
        <xdr:cNvSpPr>
          <a:spLocks noChangeShapeType="1"/>
        </xdr:cNvSpPr>
      </xdr:nvSpPr>
      <xdr:spPr bwMode="auto">
        <a:xfrm>
          <a:off x="1733550" y="24193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9</xdr:col>
      <xdr:colOff>0</xdr:colOff>
      <xdr:row>23</xdr:row>
      <xdr:rowOff>0</xdr:rowOff>
    </xdr:to>
    <xdr:sp macro="" textlink="">
      <xdr:nvSpPr>
        <xdr:cNvPr id="134718" name="Line 54">
          <a:extLst>
            <a:ext uri="{FF2B5EF4-FFF2-40B4-BE49-F238E27FC236}">
              <a16:creationId xmlns:a16="http://schemas.microsoft.com/office/drawing/2014/main" id="{00000000-0008-0000-0700-00003E0E0200}"/>
            </a:ext>
          </a:extLst>
        </xdr:cNvPr>
        <xdr:cNvSpPr>
          <a:spLocks noChangeShapeType="1"/>
        </xdr:cNvSpPr>
      </xdr:nvSpPr>
      <xdr:spPr bwMode="auto">
        <a:xfrm>
          <a:off x="1733550" y="42100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2</xdr:col>
      <xdr:colOff>0</xdr:colOff>
      <xdr:row>9</xdr:row>
      <xdr:rowOff>0</xdr:rowOff>
    </xdr:from>
    <xdr:to>
      <xdr:col>46</xdr:col>
      <xdr:colOff>0</xdr:colOff>
      <xdr:row>9</xdr:row>
      <xdr:rowOff>0</xdr:rowOff>
    </xdr:to>
    <xdr:sp macro="" textlink="">
      <xdr:nvSpPr>
        <xdr:cNvPr id="134719" name="Line 55">
          <a:extLst>
            <a:ext uri="{FF2B5EF4-FFF2-40B4-BE49-F238E27FC236}">
              <a16:creationId xmlns:a16="http://schemas.microsoft.com/office/drawing/2014/main" id="{00000000-0008-0000-0700-00003F0E0200}"/>
            </a:ext>
          </a:extLst>
        </xdr:cNvPr>
        <xdr:cNvSpPr>
          <a:spLocks noChangeShapeType="1"/>
        </xdr:cNvSpPr>
      </xdr:nvSpPr>
      <xdr:spPr bwMode="auto">
        <a:xfrm>
          <a:off x="847725" y="1714500"/>
          <a:ext cx="57245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21</xdr:row>
      <xdr:rowOff>0</xdr:rowOff>
    </xdr:from>
    <xdr:to>
      <xdr:col>41</xdr:col>
      <xdr:colOff>0</xdr:colOff>
      <xdr:row>21</xdr:row>
      <xdr:rowOff>0</xdr:rowOff>
    </xdr:to>
    <xdr:sp macro="" textlink="">
      <xdr:nvSpPr>
        <xdr:cNvPr id="134721" name="Line 57">
          <a:extLst>
            <a:ext uri="{FF2B5EF4-FFF2-40B4-BE49-F238E27FC236}">
              <a16:creationId xmlns:a16="http://schemas.microsoft.com/office/drawing/2014/main" id="{00000000-0008-0000-0700-0000410E0200}"/>
            </a:ext>
          </a:extLst>
        </xdr:cNvPr>
        <xdr:cNvSpPr>
          <a:spLocks noChangeShapeType="1"/>
        </xdr:cNvSpPr>
      </xdr:nvSpPr>
      <xdr:spPr bwMode="auto">
        <a:xfrm flipH="1" flipV="1">
          <a:off x="5743575" y="3648075"/>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40</xdr:col>
      <xdr:colOff>0</xdr:colOff>
      <xdr:row>11</xdr:row>
      <xdr:rowOff>0</xdr:rowOff>
    </xdr:from>
    <xdr:to>
      <xdr:col>41</xdr:col>
      <xdr:colOff>0</xdr:colOff>
      <xdr:row>11</xdr:row>
      <xdr:rowOff>0</xdr:rowOff>
    </xdr:to>
    <xdr:sp macro="" textlink="">
      <xdr:nvSpPr>
        <xdr:cNvPr id="134722" name="Line 58">
          <a:extLst>
            <a:ext uri="{FF2B5EF4-FFF2-40B4-BE49-F238E27FC236}">
              <a16:creationId xmlns:a16="http://schemas.microsoft.com/office/drawing/2014/main" id="{00000000-0008-0000-0700-0000420E0200}"/>
            </a:ext>
          </a:extLst>
        </xdr:cNvPr>
        <xdr:cNvSpPr>
          <a:spLocks noChangeShapeType="1"/>
        </xdr:cNvSpPr>
      </xdr:nvSpPr>
      <xdr:spPr bwMode="auto">
        <a:xfrm flipH="1" flipV="1">
          <a:off x="5743575" y="20383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44</xdr:col>
      <xdr:colOff>0</xdr:colOff>
      <xdr:row>9</xdr:row>
      <xdr:rowOff>0</xdr:rowOff>
    </xdr:from>
    <xdr:to>
      <xdr:col>44</xdr:col>
      <xdr:colOff>0</xdr:colOff>
      <xdr:row>23</xdr:row>
      <xdr:rowOff>0</xdr:rowOff>
    </xdr:to>
    <xdr:sp macro="" textlink="">
      <xdr:nvSpPr>
        <xdr:cNvPr id="134723" name="Line 59">
          <a:extLst>
            <a:ext uri="{FF2B5EF4-FFF2-40B4-BE49-F238E27FC236}">
              <a16:creationId xmlns:a16="http://schemas.microsoft.com/office/drawing/2014/main" id="{00000000-0008-0000-0700-0000430E0200}"/>
            </a:ext>
          </a:extLst>
        </xdr:cNvPr>
        <xdr:cNvSpPr>
          <a:spLocks noChangeShapeType="1"/>
        </xdr:cNvSpPr>
      </xdr:nvSpPr>
      <xdr:spPr bwMode="auto">
        <a:xfrm flipV="1">
          <a:off x="6286500" y="1714500"/>
          <a:ext cx="0" cy="249555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43</xdr:col>
      <xdr:colOff>0</xdr:colOff>
      <xdr:row>10</xdr:row>
      <xdr:rowOff>0</xdr:rowOff>
    </xdr:from>
    <xdr:to>
      <xdr:col>44</xdr:col>
      <xdr:colOff>0</xdr:colOff>
      <xdr:row>10</xdr:row>
      <xdr:rowOff>0</xdr:rowOff>
    </xdr:to>
    <xdr:sp macro="" textlink="">
      <xdr:nvSpPr>
        <xdr:cNvPr id="134724" name="Line 60">
          <a:extLst>
            <a:ext uri="{FF2B5EF4-FFF2-40B4-BE49-F238E27FC236}">
              <a16:creationId xmlns:a16="http://schemas.microsoft.com/office/drawing/2014/main" id="{00000000-0008-0000-0700-0000440E0200}"/>
            </a:ext>
          </a:extLst>
        </xdr:cNvPr>
        <xdr:cNvSpPr>
          <a:spLocks noChangeShapeType="1"/>
        </xdr:cNvSpPr>
      </xdr:nvSpPr>
      <xdr:spPr bwMode="auto">
        <a:xfrm flipH="1" flipV="1">
          <a:off x="6162675" y="190500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12</xdr:row>
      <xdr:rowOff>0</xdr:rowOff>
    </xdr:from>
    <xdr:to>
      <xdr:col>44</xdr:col>
      <xdr:colOff>0</xdr:colOff>
      <xdr:row>12</xdr:row>
      <xdr:rowOff>0</xdr:rowOff>
    </xdr:to>
    <xdr:sp macro="" textlink="">
      <xdr:nvSpPr>
        <xdr:cNvPr id="134725" name="Line 61">
          <a:extLst>
            <a:ext uri="{FF2B5EF4-FFF2-40B4-BE49-F238E27FC236}">
              <a16:creationId xmlns:a16="http://schemas.microsoft.com/office/drawing/2014/main" id="{00000000-0008-0000-0700-0000450E0200}"/>
            </a:ext>
          </a:extLst>
        </xdr:cNvPr>
        <xdr:cNvSpPr>
          <a:spLocks noChangeShapeType="1"/>
        </xdr:cNvSpPr>
      </xdr:nvSpPr>
      <xdr:spPr bwMode="auto">
        <a:xfrm flipH="1" flipV="1">
          <a:off x="6162675" y="22288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21</xdr:row>
      <xdr:rowOff>0</xdr:rowOff>
    </xdr:from>
    <xdr:to>
      <xdr:col>44</xdr:col>
      <xdr:colOff>0</xdr:colOff>
      <xdr:row>21</xdr:row>
      <xdr:rowOff>0</xdr:rowOff>
    </xdr:to>
    <xdr:sp macro="" textlink="">
      <xdr:nvSpPr>
        <xdr:cNvPr id="134726" name="Line 62">
          <a:extLst>
            <a:ext uri="{FF2B5EF4-FFF2-40B4-BE49-F238E27FC236}">
              <a16:creationId xmlns:a16="http://schemas.microsoft.com/office/drawing/2014/main" id="{00000000-0008-0000-0700-0000460E0200}"/>
            </a:ext>
          </a:extLst>
        </xdr:cNvPr>
        <xdr:cNvSpPr>
          <a:spLocks noChangeShapeType="1"/>
        </xdr:cNvSpPr>
      </xdr:nvSpPr>
      <xdr:spPr bwMode="auto">
        <a:xfrm flipH="1" flipV="1">
          <a:off x="6162675" y="3648075"/>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22</xdr:row>
      <xdr:rowOff>0</xdr:rowOff>
    </xdr:from>
    <xdr:to>
      <xdr:col>44</xdr:col>
      <xdr:colOff>0</xdr:colOff>
      <xdr:row>22</xdr:row>
      <xdr:rowOff>0</xdr:rowOff>
    </xdr:to>
    <xdr:sp macro="" textlink="">
      <xdr:nvSpPr>
        <xdr:cNvPr id="134727" name="Line 63">
          <a:extLst>
            <a:ext uri="{FF2B5EF4-FFF2-40B4-BE49-F238E27FC236}">
              <a16:creationId xmlns:a16="http://schemas.microsoft.com/office/drawing/2014/main" id="{00000000-0008-0000-0700-0000470E0200}"/>
            </a:ext>
          </a:extLst>
        </xdr:cNvPr>
        <xdr:cNvSpPr>
          <a:spLocks noChangeShapeType="1"/>
        </xdr:cNvSpPr>
      </xdr:nvSpPr>
      <xdr:spPr bwMode="auto">
        <a:xfrm flipH="1" flipV="1">
          <a:off x="6162675" y="396240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0</xdr:rowOff>
    </xdr:from>
    <xdr:to>
      <xdr:col>44</xdr:col>
      <xdr:colOff>0</xdr:colOff>
      <xdr:row>23</xdr:row>
      <xdr:rowOff>0</xdr:rowOff>
    </xdr:to>
    <xdr:sp macro="" textlink="">
      <xdr:nvSpPr>
        <xdr:cNvPr id="134728" name="Line 64">
          <a:extLst>
            <a:ext uri="{FF2B5EF4-FFF2-40B4-BE49-F238E27FC236}">
              <a16:creationId xmlns:a16="http://schemas.microsoft.com/office/drawing/2014/main" id="{00000000-0008-0000-0700-0000480E0200}"/>
            </a:ext>
          </a:extLst>
        </xdr:cNvPr>
        <xdr:cNvSpPr>
          <a:spLocks noChangeShapeType="1"/>
        </xdr:cNvSpPr>
      </xdr:nvSpPr>
      <xdr:spPr bwMode="auto">
        <a:xfrm flipH="1" flipV="1">
          <a:off x="6162675" y="42100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xdr:col>
      <xdr:colOff>0</xdr:colOff>
      <xdr:row>23</xdr:row>
      <xdr:rowOff>0</xdr:rowOff>
    </xdr:from>
    <xdr:to>
      <xdr:col>5</xdr:col>
      <xdr:colOff>0</xdr:colOff>
      <xdr:row>23</xdr:row>
      <xdr:rowOff>0</xdr:rowOff>
    </xdr:to>
    <xdr:sp macro="" textlink="">
      <xdr:nvSpPr>
        <xdr:cNvPr id="134729" name="Line 65">
          <a:extLst>
            <a:ext uri="{FF2B5EF4-FFF2-40B4-BE49-F238E27FC236}">
              <a16:creationId xmlns:a16="http://schemas.microsoft.com/office/drawing/2014/main" id="{00000000-0008-0000-0700-0000490E0200}"/>
            </a:ext>
          </a:extLst>
        </xdr:cNvPr>
        <xdr:cNvSpPr>
          <a:spLocks noChangeShapeType="1"/>
        </xdr:cNvSpPr>
      </xdr:nvSpPr>
      <xdr:spPr bwMode="auto">
        <a:xfrm>
          <a:off x="1143000" y="42100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40</xdr:col>
      <xdr:colOff>0</xdr:colOff>
      <xdr:row>13</xdr:row>
      <xdr:rowOff>0</xdr:rowOff>
    </xdr:from>
    <xdr:to>
      <xdr:col>41</xdr:col>
      <xdr:colOff>0</xdr:colOff>
      <xdr:row>13</xdr:row>
      <xdr:rowOff>0</xdr:rowOff>
    </xdr:to>
    <xdr:sp macro="" textlink="">
      <xdr:nvSpPr>
        <xdr:cNvPr id="134730" name="Line 66">
          <a:extLst>
            <a:ext uri="{FF2B5EF4-FFF2-40B4-BE49-F238E27FC236}">
              <a16:creationId xmlns:a16="http://schemas.microsoft.com/office/drawing/2014/main" id="{00000000-0008-0000-0700-00004A0E0200}"/>
            </a:ext>
          </a:extLst>
        </xdr:cNvPr>
        <xdr:cNvSpPr>
          <a:spLocks noChangeShapeType="1"/>
        </xdr:cNvSpPr>
      </xdr:nvSpPr>
      <xdr:spPr bwMode="auto">
        <a:xfrm flipH="1" flipV="1">
          <a:off x="5743575" y="2419350"/>
          <a:ext cx="123825"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13</xdr:col>
      <xdr:colOff>0</xdr:colOff>
      <xdr:row>24</xdr:row>
      <xdr:rowOff>188912</xdr:rowOff>
    </xdr:from>
    <xdr:to>
      <xdr:col>17</xdr:col>
      <xdr:colOff>0</xdr:colOff>
      <xdr:row>25</xdr:row>
      <xdr:rowOff>0</xdr:rowOff>
    </xdr:to>
    <xdr:cxnSp macro="">
      <xdr:nvCxnSpPr>
        <xdr:cNvPr id="59" name="직선 연결선 58">
          <a:extLst>
            <a:ext uri="{FF2B5EF4-FFF2-40B4-BE49-F238E27FC236}">
              <a16:creationId xmlns:a16="http://schemas.microsoft.com/office/drawing/2014/main" id="{00000000-0008-0000-0700-00003B000000}"/>
            </a:ext>
          </a:extLst>
        </xdr:cNvPr>
        <xdr:cNvCxnSpPr/>
      </xdr:nvCxnSpPr>
      <xdr:spPr>
        <a:xfrm>
          <a:off x="2352675" y="4522787"/>
          <a:ext cx="495300"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0</xdr:colOff>
      <xdr:row>25</xdr:row>
      <xdr:rowOff>0</xdr:rowOff>
    </xdr:from>
    <xdr:to>
      <xdr:col>36</xdr:col>
      <xdr:colOff>0</xdr:colOff>
      <xdr:row>25</xdr:row>
      <xdr:rowOff>1588</xdr:rowOff>
    </xdr:to>
    <xdr:cxnSp macro="">
      <xdr:nvCxnSpPr>
        <xdr:cNvPr id="60" name="직선 연결선 59">
          <a:extLst>
            <a:ext uri="{FF2B5EF4-FFF2-40B4-BE49-F238E27FC236}">
              <a16:creationId xmlns:a16="http://schemas.microsoft.com/office/drawing/2014/main" id="{00000000-0008-0000-0700-00003C000000}"/>
            </a:ext>
          </a:extLst>
        </xdr:cNvPr>
        <xdr:cNvCxnSpPr/>
      </xdr:nvCxnSpPr>
      <xdr:spPr>
        <a:xfrm>
          <a:off x="4752975" y="4524375"/>
          <a:ext cx="495300"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9</xdr:row>
      <xdr:rowOff>0</xdr:rowOff>
    </xdr:from>
    <xdr:to>
      <xdr:col>4</xdr:col>
      <xdr:colOff>0</xdr:colOff>
      <xdr:row>23</xdr:row>
      <xdr:rowOff>0</xdr:rowOff>
    </xdr:to>
    <xdr:cxnSp macro="">
      <xdr:nvCxnSpPr>
        <xdr:cNvPr id="134733" name="직선 연결선 60">
          <a:extLst>
            <a:ext uri="{FF2B5EF4-FFF2-40B4-BE49-F238E27FC236}">
              <a16:creationId xmlns:a16="http://schemas.microsoft.com/office/drawing/2014/main" id="{00000000-0008-0000-0700-00004D0E0200}"/>
            </a:ext>
          </a:extLst>
        </xdr:cNvPr>
        <xdr:cNvCxnSpPr>
          <a:cxnSpLocks noChangeShapeType="1"/>
        </xdr:cNvCxnSpPr>
      </xdr:nvCxnSpPr>
      <xdr:spPr bwMode="auto">
        <a:xfrm rot="5400000">
          <a:off x="-104775" y="2962275"/>
          <a:ext cx="2495550" cy="0"/>
        </a:xfrm>
        <a:prstGeom prst="line">
          <a:avLst/>
        </a:prstGeom>
        <a:noFill/>
        <a:ln w="9525" algn="ctr">
          <a:solidFill>
            <a:srgbClr val="000000"/>
          </a:solidFill>
          <a:round/>
          <a:headEnd type="oval" w="sm" len="sm"/>
          <a:tailEnd/>
        </a:ln>
        <a:extLst>
          <a:ext uri="{909E8E84-426E-40DD-AFC4-6F175D3DCCD1}">
            <a14:hiddenFill xmlns:a14="http://schemas.microsoft.com/office/drawing/2010/main">
              <a:noFill/>
            </a14:hiddenFill>
          </a:ext>
        </a:extLst>
      </xdr:spPr>
    </xdr:cxnSp>
    <xdr:clientData/>
  </xdr:twoCellAnchor>
  <xdr:twoCellAnchor>
    <xdr:from>
      <xdr:col>8</xdr:col>
      <xdr:colOff>0</xdr:colOff>
      <xdr:row>9</xdr:row>
      <xdr:rowOff>0</xdr:rowOff>
    </xdr:from>
    <xdr:to>
      <xdr:col>8</xdr:col>
      <xdr:colOff>0</xdr:colOff>
      <xdr:row>23</xdr:row>
      <xdr:rowOff>0</xdr:rowOff>
    </xdr:to>
    <xdr:cxnSp macro="">
      <xdr:nvCxnSpPr>
        <xdr:cNvPr id="134735" name="직선 연결선 62">
          <a:extLst>
            <a:ext uri="{FF2B5EF4-FFF2-40B4-BE49-F238E27FC236}">
              <a16:creationId xmlns:a16="http://schemas.microsoft.com/office/drawing/2014/main" id="{00000000-0008-0000-0700-00004F0E0200}"/>
            </a:ext>
          </a:extLst>
        </xdr:cNvPr>
        <xdr:cNvCxnSpPr>
          <a:cxnSpLocks noChangeShapeType="1"/>
        </xdr:cNvCxnSpPr>
      </xdr:nvCxnSpPr>
      <xdr:spPr bwMode="auto">
        <a:xfrm rot="16200000" flipH="1">
          <a:off x="485775" y="2962275"/>
          <a:ext cx="2495550" cy="0"/>
        </a:xfrm>
        <a:prstGeom prst="line">
          <a:avLst/>
        </a:prstGeom>
        <a:noFill/>
        <a:ln w="9525" algn="ctr">
          <a:solidFill>
            <a:srgbClr val="000000"/>
          </a:solidFill>
          <a:round/>
          <a:headEnd type="oval" w="sm" len="sm"/>
          <a:tailEnd/>
        </a:ln>
        <a:extLst>
          <a:ext uri="{909E8E84-426E-40DD-AFC4-6F175D3DCCD1}">
            <a14:hiddenFill xmlns:a14="http://schemas.microsoft.com/office/drawing/2010/main">
              <a:noFill/>
            </a14:hiddenFill>
          </a:ext>
        </a:extLst>
      </xdr:spPr>
    </xdr:cxnSp>
    <xdr:clientData/>
  </xdr:twoCellAnchor>
  <xdr:twoCellAnchor>
    <xdr:from>
      <xdr:col>30</xdr:col>
      <xdr:colOff>0</xdr:colOff>
      <xdr:row>25</xdr:row>
      <xdr:rowOff>0</xdr:rowOff>
    </xdr:from>
    <xdr:to>
      <xdr:col>31</xdr:col>
      <xdr:colOff>0</xdr:colOff>
      <xdr:row>25</xdr:row>
      <xdr:rowOff>0</xdr:rowOff>
    </xdr:to>
    <xdr:sp macro="" textlink="">
      <xdr:nvSpPr>
        <xdr:cNvPr id="134736" name="Line 12">
          <a:extLst>
            <a:ext uri="{FF2B5EF4-FFF2-40B4-BE49-F238E27FC236}">
              <a16:creationId xmlns:a16="http://schemas.microsoft.com/office/drawing/2014/main" id="{00000000-0008-0000-0700-0000500E0200}"/>
            </a:ext>
          </a:extLst>
        </xdr:cNvPr>
        <xdr:cNvSpPr>
          <a:spLocks noChangeShapeType="1"/>
        </xdr:cNvSpPr>
      </xdr:nvSpPr>
      <xdr:spPr bwMode="auto">
        <a:xfrm>
          <a:off x="4505325" y="4524375"/>
          <a:ext cx="123825"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134737" name="Line 18">
          <a:extLst>
            <a:ext uri="{FF2B5EF4-FFF2-40B4-BE49-F238E27FC236}">
              <a16:creationId xmlns:a16="http://schemas.microsoft.com/office/drawing/2014/main" id="{00000000-0008-0000-0700-0000510E02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25</xdr:row>
      <xdr:rowOff>0</xdr:rowOff>
    </xdr:from>
    <xdr:to>
      <xdr:col>32</xdr:col>
      <xdr:colOff>0</xdr:colOff>
      <xdr:row>25</xdr:row>
      <xdr:rowOff>0</xdr:rowOff>
    </xdr:to>
    <xdr:sp macro="" textlink="">
      <xdr:nvSpPr>
        <xdr:cNvPr id="134738" name="Line 19">
          <a:extLst>
            <a:ext uri="{FF2B5EF4-FFF2-40B4-BE49-F238E27FC236}">
              <a16:creationId xmlns:a16="http://schemas.microsoft.com/office/drawing/2014/main" id="{00000000-0008-0000-0700-0000520E0200}"/>
            </a:ext>
          </a:extLst>
        </xdr:cNvPr>
        <xdr:cNvSpPr>
          <a:spLocks noChangeShapeType="1"/>
        </xdr:cNvSpPr>
      </xdr:nvSpPr>
      <xdr:spPr bwMode="auto">
        <a:xfrm>
          <a:off x="4629150" y="4524375"/>
          <a:ext cx="123825"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17</xdr:col>
      <xdr:colOff>0</xdr:colOff>
      <xdr:row>25</xdr:row>
      <xdr:rowOff>0</xdr:rowOff>
    </xdr:from>
    <xdr:to>
      <xdr:col>18</xdr:col>
      <xdr:colOff>0</xdr:colOff>
      <xdr:row>25</xdr:row>
      <xdr:rowOff>0</xdr:rowOff>
    </xdr:to>
    <xdr:sp macro="" textlink="">
      <xdr:nvSpPr>
        <xdr:cNvPr id="134739" name="Line 20">
          <a:extLst>
            <a:ext uri="{FF2B5EF4-FFF2-40B4-BE49-F238E27FC236}">
              <a16:creationId xmlns:a16="http://schemas.microsoft.com/office/drawing/2014/main" id="{00000000-0008-0000-0700-0000530E0200}"/>
            </a:ext>
          </a:extLst>
        </xdr:cNvPr>
        <xdr:cNvSpPr>
          <a:spLocks noChangeShapeType="1"/>
        </xdr:cNvSpPr>
      </xdr:nvSpPr>
      <xdr:spPr bwMode="auto">
        <a:xfrm>
          <a:off x="2847975" y="4524375"/>
          <a:ext cx="123825"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18</xdr:col>
      <xdr:colOff>0</xdr:colOff>
      <xdr:row>24</xdr:row>
      <xdr:rowOff>104775</xdr:rowOff>
    </xdr:from>
    <xdr:to>
      <xdr:col>18</xdr:col>
      <xdr:colOff>0</xdr:colOff>
      <xdr:row>25</xdr:row>
      <xdr:rowOff>47625</xdr:rowOff>
    </xdr:to>
    <xdr:sp macro="" textlink="">
      <xdr:nvSpPr>
        <xdr:cNvPr id="134740" name="Line 21">
          <a:extLst>
            <a:ext uri="{FF2B5EF4-FFF2-40B4-BE49-F238E27FC236}">
              <a16:creationId xmlns:a16="http://schemas.microsoft.com/office/drawing/2014/main" id="{00000000-0008-0000-0700-0000540E0200}"/>
            </a:ext>
          </a:extLst>
        </xdr:cNvPr>
        <xdr:cNvSpPr>
          <a:spLocks noChangeShapeType="1"/>
        </xdr:cNvSpPr>
      </xdr:nvSpPr>
      <xdr:spPr bwMode="auto">
        <a:xfrm>
          <a:off x="297180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25</xdr:row>
      <xdr:rowOff>0</xdr:rowOff>
    </xdr:from>
    <xdr:to>
      <xdr:col>31</xdr:col>
      <xdr:colOff>0</xdr:colOff>
      <xdr:row>25</xdr:row>
      <xdr:rowOff>0</xdr:rowOff>
    </xdr:to>
    <xdr:sp macro="" textlink="">
      <xdr:nvSpPr>
        <xdr:cNvPr id="134741" name="Line 22">
          <a:extLst>
            <a:ext uri="{FF2B5EF4-FFF2-40B4-BE49-F238E27FC236}">
              <a16:creationId xmlns:a16="http://schemas.microsoft.com/office/drawing/2014/main" id="{00000000-0008-0000-0700-0000550E0200}"/>
            </a:ext>
          </a:extLst>
        </xdr:cNvPr>
        <xdr:cNvSpPr>
          <a:spLocks noChangeShapeType="1"/>
        </xdr:cNvSpPr>
      </xdr:nvSpPr>
      <xdr:spPr bwMode="auto">
        <a:xfrm>
          <a:off x="2971800" y="4524375"/>
          <a:ext cx="1657350"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32</xdr:col>
      <xdr:colOff>0</xdr:colOff>
      <xdr:row>24</xdr:row>
      <xdr:rowOff>104775</xdr:rowOff>
    </xdr:from>
    <xdr:to>
      <xdr:col>32</xdr:col>
      <xdr:colOff>0</xdr:colOff>
      <xdr:row>25</xdr:row>
      <xdr:rowOff>47625</xdr:rowOff>
    </xdr:to>
    <xdr:sp macro="" textlink="">
      <xdr:nvSpPr>
        <xdr:cNvPr id="134742" name="Line 30">
          <a:extLst>
            <a:ext uri="{FF2B5EF4-FFF2-40B4-BE49-F238E27FC236}">
              <a16:creationId xmlns:a16="http://schemas.microsoft.com/office/drawing/2014/main" id="{00000000-0008-0000-0700-0000560E0200}"/>
            </a:ext>
          </a:extLst>
        </xdr:cNvPr>
        <xdr:cNvSpPr>
          <a:spLocks noChangeShapeType="1"/>
        </xdr:cNvSpPr>
      </xdr:nvSpPr>
      <xdr:spPr bwMode="auto">
        <a:xfrm>
          <a:off x="4752975"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134743" name="Line 37">
          <a:extLst>
            <a:ext uri="{FF2B5EF4-FFF2-40B4-BE49-F238E27FC236}">
              <a16:creationId xmlns:a16="http://schemas.microsoft.com/office/drawing/2014/main" id="{00000000-0008-0000-0700-0000570E02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24</xdr:row>
      <xdr:rowOff>104775</xdr:rowOff>
    </xdr:from>
    <xdr:to>
      <xdr:col>17</xdr:col>
      <xdr:colOff>0</xdr:colOff>
      <xdr:row>25</xdr:row>
      <xdr:rowOff>47625</xdr:rowOff>
    </xdr:to>
    <xdr:sp macro="" textlink="">
      <xdr:nvSpPr>
        <xdr:cNvPr id="134744" name="Line 38">
          <a:extLst>
            <a:ext uri="{FF2B5EF4-FFF2-40B4-BE49-F238E27FC236}">
              <a16:creationId xmlns:a16="http://schemas.microsoft.com/office/drawing/2014/main" id="{00000000-0008-0000-0700-0000580E0200}"/>
            </a:ext>
          </a:extLst>
        </xdr:cNvPr>
        <xdr:cNvSpPr>
          <a:spLocks noChangeShapeType="1"/>
        </xdr:cNvSpPr>
      </xdr:nvSpPr>
      <xdr:spPr bwMode="auto">
        <a:xfrm>
          <a:off x="2847975"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xdr:row>
      <xdr:rowOff>104775</xdr:rowOff>
    </xdr:from>
    <xdr:to>
      <xdr:col>18</xdr:col>
      <xdr:colOff>0</xdr:colOff>
      <xdr:row>25</xdr:row>
      <xdr:rowOff>47625</xdr:rowOff>
    </xdr:to>
    <xdr:sp macro="" textlink="">
      <xdr:nvSpPr>
        <xdr:cNvPr id="134745" name="Line 39">
          <a:extLst>
            <a:ext uri="{FF2B5EF4-FFF2-40B4-BE49-F238E27FC236}">
              <a16:creationId xmlns:a16="http://schemas.microsoft.com/office/drawing/2014/main" id="{00000000-0008-0000-0700-0000590E0200}"/>
            </a:ext>
          </a:extLst>
        </xdr:cNvPr>
        <xdr:cNvSpPr>
          <a:spLocks noChangeShapeType="1"/>
        </xdr:cNvSpPr>
      </xdr:nvSpPr>
      <xdr:spPr bwMode="auto">
        <a:xfrm>
          <a:off x="297180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24</xdr:row>
      <xdr:rowOff>188912</xdr:rowOff>
    </xdr:from>
    <xdr:to>
      <xdr:col>17</xdr:col>
      <xdr:colOff>0</xdr:colOff>
      <xdr:row>25</xdr:row>
      <xdr:rowOff>0</xdr:rowOff>
    </xdr:to>
    <xdr:cxnSp macro="">
      <xdr:nvCxnSpPr>
        <xdr:cNvPr id="74" name="직선 연결선 73">
          <a:extLst>
            <a:ext uri="{FF2B5EF4-FFF2-40B4-BE49-F238E27FC236}">
              <a16:creationId xmlns:a16="http://schemas.microsoft.com/office/drawing/2014/main" id="{00000000-0008-0000-0700-00004A000000}"/>
            </a:ext>
          </a:extLst>
        </xdr:cNvPr>
        <xdr:cNvCxnSpPr/>
      </xdr:nvCxnSpPr>
      <xdr:spPr>
        <a:xfrm>
          <a:off x="2352675" y="4522787"/>
          <a:ext cx="495300"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0</xdr:colOff>
      <xdr:row>25</xdr:row>
      <xdr:rowOff>0</xdr:rowOff>
    </xdr:from>
    <xdr:to>
      <xdr:col>36</xdr:col>
      <xdr:colOff>0</xdr:colOff>
      <xdr:row>25</xdr:row>
      <xdr:rowOff>1588</xdr:rowOff>
    </xdr:to>
    <xdr:cxnSp macro="">
      <xdr:nvCxnSpPr>
        <xdr:cNvPr id="75" name="직선 연결선 74">
          <a:extLst>
            <a:ext uri="{FF2B5EF4-FFF2-40B4-BE49-F238E27FC236}">
              <a16:creationId xmlns:a16="http://schemas.microsoft.com/office/drawing/2014/main" id="{00000000-0008-0000-0700-00004B000000}"/>
            </a:ext>
          </a:extLst>
        </xdr:cNvPr>
        <xdr:cNvCxnSpPr/>
      </xdr:nvCxnSpPr>
      <xdr:spPr>
        <a:xfrm>
          <a:off x="4752975" y="4524375"/>
          <a:ext cx="495300"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0</xdr:colOff>
      <xdr:row>25</xdr:row>
      <xdr:rowOff>0</xdr:rowOff>
    </xdr:from>
    <xdr:to>
      <xdr:col>31</xdr:col>
      <xdr:colOff>0</xdr:colOff>
      <xdr:row>25</xdr:row>
      <xdr:rowOff>0</xdr:rowOff>
    </xdr:to>
    <xdr:sp macro="" textlink="">
      <xdr:nvSpPr>
        <xdr:cNvPr id="134748" name="Line 12">
          <a:extLst>
            <a:ext uri="{FF2B5EF4-FFF2-40B4-BE49-F238E27FC236}">
              <a16:creationId xmlns:a16="http://schemas.microsoft.com/office/drawing/2014/main" id="{00000000-0008-0000-0700-00005C0E0200}"/>
            </a:ext>
          </a:extLst>
        </xdr:cNvPr>
        <xdr:cNvSpPr>
          <a:spLocks noChangeShapeType="1"/>
        </xdr:cNvSpPr>
      </xdr:nvSpPr>
      <xdr:spPr bwMode="auto">
        <a:xfrm>
          <a:off x="4505325" y="4524375"/>
          <a:ext cx="123825"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134749" name="Line 18">
          <a:extLst>
            <a:ext uri="{FF2B5EF4-FFF2-40B4-BE49-F238E27FC236}">
              <a16:creationId xmlns:a16="http://schemas.microsoft.com/office/drawing/2014/main" id="{00000000-0008-0000-0700-00005D0E02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25</xdr:row>
      <xdr:rowOff>0</xdr:rowOff>
    </xdr:from>
    <xdr:to>
      <xdr:col>32</xdr:col>
      <xdr:colOff>0</xdr:colOff>
      <xdr:row>25</xdr:row>
      <xdr:rowOff>0</xdr:rowOff>
    </xdr:to>
    <xdr:sp macro="" textlink="">
      <xdr:nvSpPr>
        <xdr:cNvPr id="134750" name="Line 19">
          <a:extLst>
            <a:ext uri="{FF2B5EF4-FFF2-40B4-BE49-F238E27FC236}">
              <a16:creationId xmlns:a16="http://schemas.microsoft.com/office/drawing/2014/main" id="{00000000-0008-0000-0700-00005E0E0200}"/>
            </a:ext>
          </a:extLst>
        </xdr:cNvPr>
        <xdr:cNvSpPr>
          <a:spLocks noChangeShapeType="1"/>
        </xdr:cNvSpPr>
      </xdr:nvSpPr>
      <xdr:spPr bwMode="auto">
        <a:xfrm>
          <a:off x="4629150" y="4524375"/>
          <a:ext cx="123825"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17</xdr:col>
      <xdr:colOff>0</xdr:colOff>
      <xdr:row>25</xdr:row>
      <xdr:rowOff>0</xdr:rowOff>
    </xdr:from>
    <xdr:to>
      <xdr:col>18</xdr:col>
      <xdr:colOff>0</xdr:colOff>
      <xdr:row>25</xdr:row>
      <xdr:rowOff>0</xdr:rowOff>
    </xdr:to>
    <xdr:sp macro="" textlink="">
      <xdr:nvSpPr>
        <xdr:cNvPr id="134751" name="Line 20">
          <a:extLst>
            <a:ext uri="{FF2B5EF4-FFF2-40B4-BE49-F238E27FC236}">
              <a16:creationId xmlns:a16="http://schemas.microsoft.com/office/drawing/2014/main" id="{00000000-0008-0000-0700-00005F0E0200}"/>
            </a:ext>
          </a:extLst>
        </xdr:cNvPr>
        <xdr:cNvSpPr>
          <a:spLocks noChangeShapeType="1"/>
        </xdr:cNvSpPr>
      </xdr:nvSpPr>
      <xdr:spPr bwMode="auto">
        <a:xfrm>
          <a:off x="2847975" y="4524375"/>
          <a:ext cx="123825"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18</xdr:col>
      <xdr:colOff>0</xdr:colOff>
      <xdr:row>24</xdr:row>
      <xdr:rowOff>104775</xdr:rowOff>
    </xdr:from>
    <xdr:to>
      <xdr:col>18</xdr:col>
      <xdr:colOff>0</xdr:colOff>
      <xdr:row>25</xdr:row>
      <xdr:rowOff>47625</xdr:rowOff>
    </xdr:to>
    <xdr:sp macro="" textlink="">
      <xdr:nvSpPr>
        <xdr:cNvPr id="134752" name="Line 21">
          <a:extLst>
            <a:ext uri="{FF2B5EF4-FFF2-40B4-BE49-F238E27FC236}">
              <a16:creationId xmlns:a16="http://schemas.microsoft.com/office/drawing/2014/main" id="{00000000-0008-0000-0700-0000600E0200}"/>
            </a:ext>
          </a:extLst>
        </xdr:cNvPr>
        <xdr:cNvSpPr>
          <a:spLocks noChangeShapeType="1"/>
        </xdr:cNvSpPr>
      </xdr:nvSpPr>
      <xdr:spPr bwMode="auto">
        <a:xfrm>
          <a:off x="297180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25</xdr:row>
      <xdr:rowOff>0</xdr:rowOff>
    </xdr:from>
    <xdr:to>
      <xdr:col>31</xdr:col>
      <xdr:colOff>0</xdr:colOff>
      <xdr:row>25</xdr:row>
      <xdr:rowOff>0</xdr:rowOff>
    </xdr:to>
    <xdr:sp macro="" textlink="">
      <xdr:nvSpPr>
        <xdr:cNvPr id="134753" name="Line 22">
          <a:extLst>
            <a:ext uri="{FF2B5EF4-FFF2-40B4-BE49-F238E27FC236}">
              <a16:creationId xmlns:a16="http://schemas.microsoft.com/office/drawing/2014/main" id="{00000000-0008-0000-0700-0000610E0200}"/>
            </a:ext>
          </a:extLst>
        </xdr:cNvPr>
        <xdr:cNvSpPr>
          <a:spLocks noChangeShapeType="1"/>
        </xdr:cNvSpPr>
      </xdr:nvSpPr>
      <xdr:spPr bwMode="auto">
        <a:xfrm>
          <a:off x="2971800" y="4524375"/>
          <a:ext cx="1657350"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32</xdr:col>
      <xdr:colOff>0</xdr:colOff>
      <xdr:row>24</xdr:row>
      <xdr:rowOff>104775</xdr:rowOff>
    </xdr:from>
    <xdr:to>
      <xdr:col>32</xdr:col>
      <xdr:colOff>0</xdr:colOff>
      <xdr:row>25</xdr:row>
      <xdr:rowOff>47625</xdr:rowOff>
    </xdr:to>
    <xdr:sp macro="" textlink="">
      <xdr:nvSpPr>
        <xdr:cNvPr id="134754" name="Line 30">
          <a:extLst>
            <a:ext uri="{FF2B5EF4-FFF2-40B4-BE49-F238E27FC236}">
              <a16:creationId xmlns:a16="http://schemas.microsoft.com/office/drawing/2014/main" id="{00000000-0008-0000-0700-0000620E0200}"/>
            </a:ext>
          </a:extLst>
        </xdr:cNvPr>
        <xdr:cNvSpPr>
          <a:spLocks noChangeShapeType="1"/>
        </xdr:cNvSpPr>
      </xdr:nvSpPr>
      <xdr:spPr bwMode="auto">
        <a:xfrm>
          <a:off x="4752975"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24</xdr:row>
      <xdr:rowOff>104775</xdr:rowOff>
    </xdr:from>
    <xdr:to>
      <xdr:col>31</xdr:col>
      <xdr:colOff>0</xdr:colOff>
      <xdr:row>25</xdr:row>
      <xdr:rowOff>47625</xdr:rowOff>
    </xdr:to>
    <xdr:sp macro="" textlink="">
      <xdr:nvSpPr>
        <xdr:cNvPr id="134755" name="Line 37">
          <a:extLst>
            <a:ext uri="{FF2B5EF4-FFF2-40B4-BE49-F238E27FC236}">
              <a16:creationId xmlns:a16="http://schemas.microsoft.com/office/drawing/2014/main" id="{00000000-0008-0000-0700-0000630E0200}"/>
            </a:ext>
          </a:extLst>
        </xdr:cNvPr>
        <xdr:cNvSpPr>
          <a:spLocks noChangeShapeType="1"/>
        </xdr:cNvSpPr>
      </xdr:nvSpPr>
      <xdr:spPr bwMode="auto">
        <a:xfrm>
          <a:off x="462915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24</xdr:row>
      <xdr:rowOff>104775</xdr:rowOff>
    </xdr:from>
    <xdr:to>
      <xdr:col>17</xdr:col>
      <xdr:colOff>0</xdr:colOff>
      <xdr:row>25</xdr:row>
      <xdr:rowOff>47625</xdr:rowOff>
    </xdr:to>
    <xdr:sp macro="" textlink="">
      <xdr:nvSpPr>
        <xdr:cNvPr id="134756" name="Line 38">
          <a:extLst>
            <a:ext uri="{FF2B5EF4-FFF2-40B4-BE49-F238E27FC236}">
              <a16:creationId xmlns:a16="http://schemas.microsoft.com/office/drawing/2014/main" id="{00000000-0008-0000-0700-0000640E0200}"/>
            </a:ext>
          </a:extLst>
        </xdr:cNvPr>
        <xdr:cNvSpPr>
          <a:spLocks noChangeShapeType="1"/>
        </xdr:cNvSpPr>
      </xdr:nvSpPr>
      <xdr:spPr bwMode="auto">
        <a:xfrm>
          <a:off x="2847975"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24</xdr:row>
      <xdr:rowOff>114300</xdr:rowOff>
    </xdr:from>
    <xdr:to>
      <xdr:col>16</xdr:col>
      <xdr:colOff>0</xdr:colOff>
      <xdr:row>26</xdr:row>
      <xdr:rowOff>0</xdr:rowOff>
    </xdr:to>
    <xdr:sp macro="" textlink="">
      <xdr:nvSpPr>
        <xdr:cNvPr id="134757" name="Line 39">
          <a:extLst>
            <a:ext uri="{FF2B5EF4-FFF2-40B4-BE49-F238E27FC236}">
              <a16:creationId xmlns:a16="http://schemas.microsoft.com/office/drawing/2014/main" id="{00000000-0008-0000-0700-0000650E0200}"/>
            </a:ext>
          </a:extLst>
        </xdr:cNvPr>
        <xdr:cNvSpPr>
          <a:spLocks noChangeShapeType="1"/>
        </xdr:cNvSpPr>
      </xdr:nvSpPr>
      <xdr:spPr bwMode="auto">
        <a:xfrm>
          <a:off x="2724150" y="444817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24</xdr:row>
      <xdr:rowOff>188912</xdr:rowOff>
    </xdr:from>
    <xdr:to>
      <xdr:col>17</xdr:col>
      <xdr:colOff>0</xdr:colOff>
      <xdr:row>25</xdr:row>
      <xdr:rowOff>0</xdr:rowOff>
    </xdr:to>
    <xdr:cxnSp macro="">
      <xdr:nvCxnSpPr>
        <xdr:cNvPr id="86" name="직선 연결선 56">
          <a:extLst>
            <a:ext uri="{FF2B5EF4-FFF2-40B4-BE49-F238E27FC236}">
              <a16:creationId xmlns:a16="http://schemas.microsoft.com/office/drawing/2014/main" id="{00000000-0008-0000-0700-000056000000}"/>
            </a:ext>
          </a:extLst>
        </xdr:cNvPr>
        <xdr:cNvCxnSpPr/>
      </xdr:nvCxnSpPr>
      <xdr:spPr>
        <a:xfrm>
          <a:off x="2724150" y="4522787"/>
          <a:ext cx="123825"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0</xdr:colOff>
      <xdr:row>25</xdr:row>
      <xdr:rowOff>0</xdr:rowOff>
    </xdr:from>
    <xdr:to>
      <xdr:col>33</xdr:col>
      <xdr:colOff>0</xdr:colOff>
      <xdr:row>25</xdr:row>
      <xdr:rowOff>1588</xdr:rowOff>
    </xdr:to>
    <xdr:cxnSp macro="">
      <xdr:nvCxnSpPr>
        <xdr:cNvPr id="87" name="직선 연결선 57">
          <a:extLst>
            <a:ext uri="{FF2B5EF4-FFF2-40B4-BE49-F238E27FC236}">
              <a16:creationId xmlns:a16="http://schemas.microsoft.com/office/drawing/2014/main" id="{00000000-0008-0000-0700-000057000000}"/>
            </a:ext>
          </a:extLst>
        </xdr:cNvPr>
        <xdr:cNvCxnSpPr/>
      </xdr:nvCxnSpPr>
      <xdr:spPr>
        <a:xfrm>
          <a:off x="4752975" y="4524375"/>
          <a:ext cx="123825"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0</xdr:colOff>
      <xdr:row>24</xdr:row>
      <xdr:rowOff>104775</xdr:rowOff>
    </xdr:from>
    <xdr:to>
      <xdr:col>33</xdr:col>
      <xdr:colOff>0</xdr:colOff>
      <xdr:row>25</xdr:row>
      <xdr:rowOff>47625</xdr:rowOff>
    </xdr:to>
    <xdr:sp macro="" textlink="">
      <xdr:nvSpPr>
        <xdr:cNvPr id="134760" name="Line 21">
          <a:extLst>
            <a:ext uri="{FF2B5EF4-FFF2-40B4-BE49-F238E27FC236}">
              <a16:creationId xmlns:a16="http://schemas.microsoft.com/office/drawing/2014/main" id="{00000000-0008-0000-0700-0000680E0200}"/>
            </a:ext>
          </a:extLst>
        </xdr:cNvPr>
        <xdr:cNvSpPr>
          <a:spLocks noChangeShapeType="1"/>
        </xdr:cNvSpPr>
      </xdr:nvSpPr>
      <xdr:spPr bwMode="auto">
        <a:xfrm>
          <a:off x="4876800" y="4438650"/>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25</xdr:row>
      <xdr:rowOff>0</xdr:rowOff>
    </xdr:from>
    <xdr:to>
      <xdr:col>15</xdr:col>
      <xdr:colOff>104775</xdr:colOff>
      <xdr:row>25</xdr:row>
      <xdr:rowOff>0</xdr:rowOff>
    </xdr:to>
    <xdr:cxnSp macro="">
      <xdr:nvCxnSpPr>
        <xdr:cNvPr id="134761" name="직선 연결선 56">
          <a:extLst>
            <a:ext uri="{FF2B5EF4-FFF2-40B4-BE49-F238E27FC236}">
              <a16:creationId xmlns:a16="http://schemas.microsoft.com/office/drawing/2014/main" id="{00000000-0008-0000-0700-0000690E0200}"/>
            </a:ext>
          </a:extLst>
        </xdr:cNvPr>
        <xdr:cNvCxnSpPr>
          <a:cxnSpLocks noChangeShapeType="1"/>
        </xdr:cNvCxnSpPr>
      </xdr:nvCxnSpPr>
      <xdr:spPr bwMode="auto">
        <a:xfrm>
          <a:off x="2352675" y="4524375"/>
          <a:ext cx="352425" cy="0"/>
        </a:xfrm>
        <a:prstGeom prst="line">
          <a:avLst/>
        </a:prstGeom>
        <a:noFill/>
        <a:ln w="9525" algn="ctr">
          <a:solidFill>
            <a:srgbClr val="000000"/>
          </a:solidFill>
          <a:round/>
          <a:headEnd type="oval" w="sm" len="sm"/>
          <a:tailEnd type="none" w="sm" len="sm"/>
        </a:ln>
        <a:extLst>
          <a:ext uri="{909E8E84-426E-40DD-AFC4-6F175D3DCCD1}">
            <a14:hiddenFill xmlns:a14="http://schemas.microsoft.com/office/drawing/2010/main">
              <a:noFill/>
            </a14:hiddenFill>
          </a:ext>
        </a:extLst>
      </xdr:spPr>
    </xdr:cxnSp>
    <xdr:clientData/>
  </xdr:twoCellAnchor>
  <xdr:twoCellAnchor>
    <xdr:from>
      <xdr:col>33</xdr:col>
      <xdr:colOff>19050</xdr:colOff>
      <xdr:row>25</xdr:row>
      <xdr:rowOff>0</xdr:rowOff>
    </xdr:from>
    <xdr:to>
      <xdr:col>36</xdr:col>
      <xdr:colOff>0</xdr:colOff>
      <xdr:row>25</xdr:row>
      <xdr:rowOff>0</xdr:rowOff>
    </xdr:to>
    <xdr:cxnSp macro="">
      <xdr:nvCxnSpPr>
        <xdr:cNvPr id="134762" name="직선 연결선 56">
          <a:extLst>
            <a:ext uri="{FF2B5EF4-FFF2-40B4-BE49-F238E27FC236}">
              <a16:creationId xmlns:a16="http://schemas.microsoft.com/office/drawing/2014/main" id="{00000000-0008-0000-0700-00006A0E0200}"/>
            </a:ext>
          </a:extLst>
        </xdr:cNvPr>
        <xdr:cNvCxnSpPr>
          <a:cxnSpLocks noChangeShapeType="1"/>
        </xdr:cNvCxnSpPr>
      </xdr:nvCxnSpPr>
      <xdr:spPr bwMode="auto">
        <a:xfrm>
          <a:off x="4895850" y="4524375"/>
          <a:ext cx="352425" cy="0"/>
        </a:xfrm>
        <a:prstGeom prst="line">
          <a:avLst/>
        </a:prstGeom>
        <a:noFill/>
        <a:ln w="9525" algn="ctr">
          <a:solidFill>
            <a:srgbClr val="000000"/>
          </a:solidFill>
          <a:round/>
          <a:headEnd type="none" w="sm" len="sm"/>
          <a:tailEnd type="oval" w="sm" len="sm"/>
        </a:ln>
        <a:extLst>
          <a:ext uri="{909E8E84-426E-40DD-AFC4-6F175D3DCCD1}">
            <a14:hiddenFill xmlns:a14="http://schemas.microsoft.com/office/drawing/2010/main">
              <a:noFill/>
            </a14:hiddenFill>
          </a:ext>
        </a:extLst>
      </xdr:spPr>
    </xdr:cxnSp>
    <xdr:clientData/>
  </xdr:twoCellAnchor>
  <xdr:twoCellAnchor>
    <xdr:from>
      <xdr:col>10</xdr:col>
      <xdr:colOff>0</xdr:colOff>
      <xdr:row>72</xdr:row>
      <xdr:rowOff>133350</xdr:rowOff>
    </xdr:from>
    <xdr:to>
      <xdr:col>13</xdr:col>
      <xdr:colOff>0</xdr:colOff>
      <xdr:row>85</xdr:row>
      <xdr:rowOff>0</xdr:rowOff>
    </xdr:to>
    <xdr:sp macro="" textlink="">
      <xdr:nvSpPr>
        <xdr:cNvPr id="170" name="Line 1">
          <a:extLst>
            <a:ext uri="{FF2B5EF4-FFF2-40B4-BE49-F238E27FC236}">
              <a16:creationId xmlns:a16="http://schemas.microsoft.com/office/drawing/2014/main" id="{00000000-0008-0000-0700-0000AA000000}"/>
            </a:ext>
          </a:extLst>
        </xdr:cNvPr>
        <xdr:cNvSpPr>
          <a:spLocks noChangeShapeType="1"/>
        </xdr:cNvSpPr>
      </xdr:nvSpPr>
      <xdr:spPr bwMode="auto">
        <a:xfrm flipH="1" flipV="1">
          <a:off x="1996109" y="2038350"/>
          <a:ext cx="372717" cy="218578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72</xdr:row>
      <xdr:rowOff>133350</xdr:rowOff>
    </xdr:from>
    <xdr:to>
      <xdr:col>39</xdr:col>
      <xdr:colOff>0</xdr:colOff>
      <xdr:row>84</xdr:row>
      <xdr:rowOff>247650</xdr:rowOff>
    </xdr:to>
    <xdr:sp macro="" textlink="">
      <xdr:nvSpPr>
        <xdr:cNvPr id="171" name="Line 2">
          <a:extLst>
            <a:ext uri="{FF2B5EF4-FFF2-40B4-BE49-F238E27FC236}">
              <a16:creationId xmlns:a16="http://schemas.microsoft.com/office/drawing/2014/main" id="{00000000-0008-0000-0700-0000AB000000}"/>
            </a:ext>
          </a:extLst>
        </xdr:cNvPr>
        <xdr:cNvSpPr>
          <a:spLocks noChangeShapeType="1"/>
        </xdr:cNvSpPr>
      </xdr:nvSpPr>
      <xdr:spPr bwMode="auto">
        <a:xfrm flipV="1">
          <a:off x="5276022" y="2038350"/>
          <a:ext cx="372717" cy="218495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66675</xdr:colOff>
      <xdr:row>79</xdr:row>
      <xdr:rowOff>9525</xdr:rowOff>
    </xdr:from>
    <xdr:to>
      <xdr:col>26</xdr:col>
      <xdr:colOff>47625</xdr:colOff>
      <xdr:row>82</xdr:row>
      <xdr:rowOff>0</xdr:rowOff>
    </xdr:to>
    <xdr:sp macro="" textlink="">
      <xdr:nvSpPr>
        <xdr:cNvPr id="172" name="Oval 3">
          <a:extLst>
            <a:ext uri="{FF2B5EF4-FFF2-40B4-BE49-F238E27FC236}">
              <a16:creationId xmlns:a16="http://schemas.microsoft.com/office/drawing/2014/main" id="{00000000-0008-0000-0700-0000AC000000}"/>
            </a:ext>
          </a:extLst>
        </xdr:cNvPr>
        <xdr:cNvSpPr>
          <a:spLocks noChangeArrowheads="1"/>
        </xdr:cNvSpPr>
      </xdr:nvSpPr>
      <xdr:spPr bwMode="auto">
        <a:xfrm>
          <a:off x="3553653" y="2925003"/>
          <a:ext cx="527602" cy="487432"/>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71</xdr:row>
      <xdr:rowOff>0</xdr:rowOff>
    </xdr:from>
    <xdr:to>
      <xdr:col>22</xdr:col>
      <xdr:colOff>0</xdr:colOff>
      <xdr:row>72</xdr:row>
      <xdr:rowOff>0</xdr:rowOff>
    </xdr:to>
    <xdr:sp macro="" textlink="">
      <xdr:nvSpPr>
        <xdr:cNvPr id="173" name="Line 4">
          <a:extLst>
            <a:ext uri="{FF2B5EF4-FFF2-40B4-BE49-F238E27FC236}">
              <a16:creationId xmlns:a16="http://schemas.microsoft.com/office/drawing/2014/main" id="{00000000-0008-0000-0700-0000AD000000}"/>
            </a:ext>
          </a:extLst>
        </xdr:cNvPr>
        <xdr:cNvSpPr>
          <a:spLocks noChangeShapeType="1"/>
        </xdr:cNvSpPr>
      </xdr:nvSpPr>
      <xdr:spPr bwMode="auto">
        <a:xfrm flipV="1">
          <a:off x="3114261" y="1714500"/>
          <a:ext cx="372717"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71</xdr:row>
      <xdr:rowOff>0</xdr:rowOff>
    </xdr:from>
    <xdr:to>
      <xdr:col>22</xdr:col>
      <xdr:colOff>0</xdr:colOff>
      <xdr:row>72</xdr:row>
      <xdr:rowOff>0</xdr:rowOff>
    </xdr:to>
    <xdr:sp macro="" textlink="">
      <xdr:nvSpPr>
        <xdr:cNvPr id="174" name="Line 5">
          <a:extLst>
            <a:ext uri="{FF2B5EF4-FFF2-40B4-BE49-F238E27FC236}">
              <a16:creationId xmlns:a16="http://schemas.microsoft.com/office/drawing/2014/main" id="{00000000-0008-0000-0700-0000AE000000}"/>
            </a:ext>
          </a:extLst>
        </xdr:cNvPr>
        <xdr:cNvSpPr>
          <a:spLocks noChangeShapeType="1"/>
        </xdr:cNvSpPr>
      </xdr:nvSpPr>
      <xdr:spPr bwMode="auto">
        <a:xfrm>
          <a:off x="3114261" y="1714500"/>
          <a:ext cx="372717"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86</xdr:row>
      <xdr:rowOff>114300</xdr:rowOff>
    </xdr:from>
    <xdr:to>
      <xdr:col>13</xdr:col>
      <xdr:colOff>0</xdr:colOff>
      <xdr:row>89</xdr:row>
      <xdr:rowOff>66675</xdr:rowOff>
    </xdr:to>
    <xdr:sp macro="" textlink="">
      <xdr:nvSpPr>
        <xdr:cNvPr id="175" name="Line 6">
          <a:extLst>
            <a:ext uri="{FF2B5EF4-FFF2-40B4-BE49-F238E27FC236}">
              <a16:creationId xmlns:a16="http://schemas.microsoft.com/office/drawing/2014/main" id="{00000000-0008-0000-0700-0000AF000000}"/>
            </a:ext>
          </a:extLst>
        </xdr:cNvPr>
        <xdr:cNvSpPr>
          <a:spLocks noChangeShapeType="1"/>
        </xdr:cNvSpPr>
      </xdr:nvSpPr>
      <xdr:spPr bwMode="auto">
        <a:xfrm>
          <a:off x="2368826" y="4462670"/>
          <a:ext cx="0" cy="38182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86</xdr:row>
      <xdr:rowOff>95250</xdr:rowOff>
    </xdr:from>
    <xdr:to>
      <xdr:col>36</xdr:col>
      <xdr:colOff>0</xdr:colOff>
      <xdr:row>89</xdr:row>
      <xdr:rowOff>66675</xdr:rowOff>
    </xdr:to>
    <xdr:sp macro="" textlink="">
      <xdr:nvSpPr>
        <xdr:cNvPr id="176" name="Line 7">
          <a:extLst>
            <a:ext uri="{FF2B5EF4-FFF2-40B4-BE49-F238E27FC236}">
              <a16:creationId xmlns:a16="http://schemas.microsoft.com/office/drawing/2014/main" id="{00000000-0008-0000-0700-0000B0000000}"/>
            </a:ext>
          </a:extLst>
        </xdr:cNvPr>
        <xdr:cNvSpPr>
          <a:spLocks noChangeShapeType="1"/>
        </xdr:cNvSpPr>
      </xdr:nvSpPr>
      <xdr:spPr bwMode="auto">
        <a:xfrm>
          <a:off x="5276022" y="4443620"/>
          <a:ext cx="0" cy="40087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67</xdr:row>
      <xdr:rowOff>0</xdr:rowOff>
    </xdr:from>
    <xdr:to>
      <xdr:col>39</xdr:col>
      <xdr:colOff>0</xdr:colOff>
      <xdr:row>67</xdr:row>
      <xdr:rowOff>0</xdr:rowOff>
    </xdr:to>
    <xdr:sp macro="" textlink="">
      <xdr:nvSpPr>
        <xdr:cNvPr id="177" name="Line 8">
          <a:extLst>
            <a:ext uri="{FF2B5EF4-FFF2-40B4-BE49-F238E27FC236}">
              <a16:creationId xmlns:a16="http://schemas.microsoft.com/office/drawing/2014/main" id="{00000000-0008-0000-0700-0000B1000000}"/>
            </a:ext>
          </a:extLst>
        </xdr:cNvPr>
        <xdr:cNvSpPr>
          <a:spLocks noChangeShapeType="1"/>
        </xdr:cNvSpPr>
      </xdr:nvSpPr>
      <xdr:spPr bwMode="auto">
        <a:xfrm>
          <a:off x="1996109" y="1018761"/>
          <a:ext cx="3652630"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30</xdr:col>
      <xdr:colOff>0</xdr:colOff>
      <xdr:row>87</xdr:row>
      <xdr:rowOff>0</xdr:rowOff>
    </xdr:from>
    <xdr:to>
      <xdr:col>31</xdr:col>
      <xdr:colOff>0</xdr:colOff>
      <xdr:row>87</xdr:row>
      <xdr:rowOff>0</xdr:rowOff>
    </xdr:to>
    <xdr:sp macro="" textlink="">
      <xdr:nvSpPr>
        <xdr:cNvPr id="178" name="Line 12">
          <a:extLst>
            <a:ext uri="{FF2B5EF4-FFF2-40B4-BE49-F238E27FC236}">
              <a16:creationId xmlns:a16="http://schemas.microsoft.com/office/drawing/2014/main" id="{00000000-0008-0000-0700-0000B2000000}"/>
            </a:ext>
          </a:extLst>
        </xdr:cNvPr>
        <xdr:cNvSpPr>
          <a:spLocks noChangeShapeType="1"/>
        </xdr:cNvSpPr>
      </xdr:nvSpPr>
      <xdr:spPr bwMode="auto">
        <a:xfrm>
          <a:off x="4530587" y="4538870"/>
          <a:ext cx="124239"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13</xdr:col>
      <xdr:colOff>0</xdr:colOff>
      <xdr:row>89</xdr:row>
      <xdr:rowOff>0</xdr:rowOff>
    </xdr:from>
    <xdr:to>
      <xdr:col>36</xdr:col>
      <xdr:colOff>0</xdr:colOff>
      <xdr:row>89</xdr:row>
      <xdr:rowOff>0</xdr:rowOff>
    </xdr:to>
    <xdr:sp macro="" textlink="">
      <xdr:nvSpPr>
        <xdr:cNvPr id="179" name="Line 14">
          <a:extLst>
            <a:ext uri="{FF2B5EF4-FFF2-40B4-BE49-F238E27FC236}">
              <a16:creationId xmlns:a16="http://schemas.microsoft.com/office/drawing/2014/main" id="{00000000-0008-0000-0700-0000B3000000}"/>
            </a:ext>
          </a:extLst>
        </xdr:cNvPr>
        <xdr:cNvSpPr>
          <a:spLocks noChangeShapeType="1"/>
        </xdr:cNvSpPr>
      </xdr:nvSpPr>
      <xdr:spPr bwMode="auto">
        <a:xfrm>
          <a:off x="2368826" y="4787348"/>
          <a:ext cx="2907196"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41</xdr:col>
      <xdr:colOff>0</xdr:colOff>
      <xdr:row>71</xdr:row>
      <xdr:rowOff>0</xdr:rowOff>
    </xdr:from>
    <xdr:to>
      <xdr:col>41</xdr:col>
      <xdr:colOff>0</xdr:colOff>
      <xdr:row>83</xdr:row>
      <xdr:rowOff>0</xdr:rowOff>
    </xdr:to>
    <xdr:sp macro="" textlink="">
      <xdr:nvSpPr>
        <xdr:cNvPr id="180" name="Line 15">
          <a:extLst>
            <a:ext uri="{FF2B5EF4-FFF2-40B4-BE49-F238E27FC236}">
              <a16:creationId xmlns:a16="http://schemas.microsoft.com/office/drawing/2014/main" id="{00000000-0008-0000-0700-0000B4000000}"/>
            </a:ext>
          </a:extLst>
        </xdr:cNvPr>
        <xdr:cNvSpPr>
          <a:spLocks noChangeShapeType="1"/>
        </xdr:cNvSpPr>
      </xdr:nvSpPr>
      <xdr:spPr bwMode="auto">
        <a:xfrm flipV="1">
          <a:off x="5897217" y="1714500"/>
          <a:ext cx="0" cy="1946413"/>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23</xdr:col>
      <xdr:colOff>0</xdr:colOff>
      <xdr:row>69</xdr:row>
      <xdr:rowOff>133350</xdr:rowOff>
    </xdr:from>
    <xdr:to>
      <xdr:col>23</xdr:col>
      <xdr:colOff>0</xdr:colOff>
      <xdr:row>70</xdr:row>
      <xdr:rowOff>66675</xdr:rowOff>
    </xdr:to>
    <xdr:sp macro="" textlink="">
      <xdr:nvSpPr>
        <xdr:cNvPr id="181" name="Line 16">
          <a:extLst>
            <a:ext uri="{FF2B5EF4-FFF2-40B4-BE49-F238E27FC236}">
              <a16:creationId xmlns:a16="http://schemas.microsoft.com/office/drawing/2014/main" id="{00000000-0008-0000-0700-0000B5000000}"/>
            </a:ext>
          </a:extLst>
        </xdr:cNvPr>
        <xdr:cNvSpPr>
          <a:spLocks noChangeShapeType="1"/>
        </xdr:cNvSpPr>
      </xdr:nvSpPr>
      <xdr:spPr bwMode="auto">
        <a:xfrm>
          <a:off x="3611217" y="1533111"/>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70</xdr:row>
      <xdr:rowOff>0</xdr:rowOff>
    </xdr:from>
    <xdr:to>
      <xdr:col>23</xdr:col>
      <xdr:colOff>0</xdr:colOff>
      <xdr:row>70</xdr:row>
      <xdr:rowOff>0</xdr:rowOff>
    </xdr:to>
    <xdr:sp macro="" textlink="">
      <xdr:nvSpPr>
        <xdr:cNvPr id="182" name="Line 17">
          <a:extLst>
            <a:ext uri="{FF2B5EF4-FFF2-40B4-BE49-F238E27FC236}">
              <a16:creationId xmlns:a16="http://schemas.microsoft.com/office/drawing/2014/main" id="{00000000-0008-0000-0700-0000B6000000}"/>
            </a:ext>
          </a:extLst>
        </xdr:cNvPr>
        <xdr:cNvSpPr>
          <a:spLocks noChangeShapeType="1"/>
        </xdr:cNvSpPr>
      </xdr:nvSpPr>
      <xdr:spPr bwMode="auto">
        <a:xfrm>
          <a:off x="2990022" y="1590261"/>
          <a:ext cx="621195"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31</xdr:col>
      <xdr:colOff>0</xdr:colOff>
      <xdr:row>86</xdr:row>
      <xdr:rowOff>104775</xdr:rowOff>
    </xdr:from>
    <xdr:to>
      <xdr:col>31</xdr:col>
      <xdr:colOff>0</xdr:colOff>
      <xdr:row>87</xdr:row>
      <xdr:rowOff>47625</xdr:rowOff>
    </xdr:to>
    <xdr:sp macro="" textlink="">
      <xdr:nvSpPr>
        <xdr:cNvPr id="183" name="Line 18">
          <a:extLst>
            <a:ext uri="{FF2B5EF4-FFF2-40B4-BE49-F238E27FC236}">
              <a16:creationId xmlns:a16="http://schemas.microsoft.com/office/drawing/2014/main" id="{00000000-0008-0000-0700-0000B7000000}"/>
            </a:ext>
          </a:extLst>
        </xdr:cNvPr>
        <xdr:cNvSpPr>
          <a:spLocks noChangeShapeType="1"/>
        </xdr:cNvSpPr>
      </xdr:nvSpPr>
      <xdr:spPr bwMode="auto">
        <a:xfrm>
          <a:off x="4654826"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87</xdr:row>
      <xdr:rowOff>0</xdr:rowOff>
    </xdr:from>
    <xdr:to>
      <xdr:col>32</xdr:col>
      <xdr:colOff>0</xdr:colOff>
      <xdr:row>87</xdr:row>
      <xdr:rowOff>0</xdr:rowOff>
    </xdr:to>
    <xdr:sp macro="" textlink="">
      <xdr:nvSpPr>
        <xdr:cNvPr id="184" name="Line 19">
          <a:extLst>
            <a:ext uri="{FF2B5EF4-FFF2-40B4-BE49-F238E27FC236}">
              <a16:creationId xmlns:a16="http://schemas.microsoft.com/office/drawing/2014/main" id="{00000000-0008-0000-0700-0000B8000000}"/>
            </a:ext>
          </a:extLst>
        </xdr:cNvPr>
        <xdr:cNvSpPr>
          <a:spLocks noChangeShapeType="1"/>
        </xdr:cNvSpPr>
      </xdr:nvSpPr>
      <xdr:spPr bwMode="auto">
        <a:xfrm>
          <a:off x="4654826" y="4538870"/>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17</xdr:col>
      <xdr:colOff>0</xdr:colOff>
      <xdr:row>87</xdr:row>
      <xdr:rowOff>0</xdr:rowOff>
    </xdr:from>
    <xdr:to>
      <xdr:col>18</xdr:col>
      <xdr:colOff>0</xdr:colOff>
      <xdr:row>87</xdr:row>
      <xdr:rowOff>0</xdr:rowOff>
    </xdr:to>
    <xdr:sp macro="" textlink="">
      <xdr:nvSpPr>
        <xdr:cNvPr id="185" name="Line 20">
          <a:extLst>
            <a:ext uri="{FF2B5EF4-FFF2-40B4-BE49-F238E27FC236}">
              <a16:creationId xmlns:a16="http://schemas.microsoft.com/office/drawing/2014/main" id="{00000000-0008-0000-0700-0000B9000000}"/>
            </a:ext>
          </a:extLst>
        </xdr:cNvPr>
        <xdr:cNvSpPr>
          <a:spLocks noChangeShapeType="1"/>
        </xdr:cNvSpPr>
      </xdr:nvSpPr>
      <xdr:spPr bwMode="auto">
        <a:xfrm>
          <a:off x="2865783" y="4538870"/>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18</xdr:col>
      <xdr:colOff>0</xdr:colOff>
      <xdr:row>86</xdr:row>
      <xdr:rowOff>104775</xdr:rowOff>
    </xdr:from>
    <xdr:to>
      <xdr:col>18</xdr:col>
      <xdr:colOff>0</xdr:colOff>
      <xdr:row>87</xdr:row>
      <xdr:rowOff>47625</xdr:rowOff>
    </xdr:to>
    <xdr:sp macro="" textlink="">
      <xdr:nvSpPr>
        <xdr:cNvPr id="186" name="Line 21">
          <a:extLst>
            <a:ext uri="{FF2B5EF4-FFF2-40B4-BE49-F238E27FC236}">
              <a16:creationId xmlns:a16="http://schemas.microsoft.com/office/drawing/2014/main" id="{00000000-0008-0000-0700-0000BA000000}"/>
            </a:ext>
          </a:extLst>
        </xdr:cNvPr>
        <xdr:cNvSpPr>
          <a:spLocks noChangeShapeType="1"/>
        </xdr:cNvSpPr>
      </xdr:nvSpPr>
      <xdr:spPr bwMode="auto">
        <a:xfrm>
          <a:off x="2990022"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87</xdr:row>
      <xdr:rowOff>0</xdr:rowOff>
    </xdr:from>
    <xdr:to>
      <xdr:col>31</xdr:col>
      <xdr:colOff>0</xdr:colOff>
      <xdr:row>87</xdr:row>
      <xdr:rowOff>0</xdr:rowOff>
    </xdr:to>
    <xdr:sp macro="" textlink="">
      <xdr:nvSpPr>
        <xdr:cNvPr id="187" name="Line 22">
          <a:extLst>
            <a:ext uri="{FF2B5EF4-FFF2-40B4-BE49-F238E27FC236}">
              <a16:creationId xmlns:a16="http://schemas.microsoft.com/office/drawing/2014/main" id="{00000000-0008-0000-0700-0000BB000000}"/>
            </a:ext>
          </a:extLst>
        </xdr:cNvPr>
        <xdr:cNvSpPr>
          <a:spLocks noChangeShapeType="1"/>
        </xdr:cNvSpPr>
      </xdr:nvSpPr>
      <xdr:spPr bwMode="auto">
        <a:xfrm>
          <a:off x="2990022" y="4538870"/>
          <a:ext cx="1664804"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18</xdr:col>
      <xdr:colOff>0</xdr:colOff>
      <xdr:row>69</xdr:row>
      <xdr:rowOff>133350</xdr:rowOff>
    </xdr:from>
    <xdr:to>
      <xdr:col>18</xdr:col>
      <xdr:colOff>0</xdr:colOff>
      <xdr:row>70</xdr:row>
      <xdr:rowOff>66675</xdr:rowOff>
    </xdr:to>
    <xdr:sp macro="" textlink="">
      <xdr:nvSpPr>
        <xdr:cNvPr id="188" name="Line 23">
          <a:extLst>
            <a:ext uri="{FF2B5EF4-FFF2-40B4-BE49-F238E27FC236}">
              <a16:creationId xmlns:a16="http://schemas.microsoft.com/office/drawing/2014/main" id="{00000000-0008-0000-0700-0000BC000000}"/>
            </a:ext>
          </a:extLst>
        </xdr:cNvPr>
        <xdr:cNvSpPr>
          <a:spLocks noChangeShapeType="1"/>
        </xdr:cNvSpPr>
      </xdr:nvSpPr>
      <xdr:spPr bwMode="auto">
        <a:xfrm>
          <a:off x="2990022" y="1533111"/>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66</xdr:row>
      <xdr:rowOff>133350</xdr:rowOff>
    </xdr:from>
    <xdr:to>
      <xdr:col>10</xdr:col>
      <xdr:colOff>0</xdr:colOff>
      <xdr:row>70</xdr:row>
      <xdr:rowOff>0</xdr:rowOff>
    </xdr:to>
    <xdr:sp macro="" textlink="">
      <xdr:nvSpPr>
        <xdr:cNvPr id="189" name="Line 24">
          <a:extLst>
            <a:ext uri="{FF2B5EF4-FFF2-40B4-BE49-F238E27FC236}">
              <a16:creationId xmlns:a16="http://schemas.microsoft.com/office/drawing/2014/main" id="{00000000-0008-0000-0700-0000BD000000}"/>
            </a:ext>
          </a:extLst>
        </xdr:cNvPr>
        <xdr:cNvSpPr>
          <a:spLocks noChangeShapeType="1"/>
        </xdr:cNvSpPr>
      </xdr:nvSpPr>
      <xdr:spPr bwMode="auto">
        <a:xfrm>
          <a:off x="1996109" y="961611"/>
          <a:ext cx="0" cy="6286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0</xdr:colOff>
      <xdr:row>66</xdr:row>
      <xdr:rowOff>123825</xdr:rowOff>
    </xdr:from>
    <xdr:to>
      <xdr:col>39</xdr:col>
      <xdr:colOff>0</xdr:colOff>
      <xdr:row>70</xdr:row>
      <xdr:rowOff>28575</xdr:rowOff>
    </xdr:to>
    <xdr:sp macro="" textlink="">
      <xdr:nvSpPr>
        <xdr:cNvPr id="190" name="Line 25">
          <a:extLst>
            <a:ext uri="{FF2B5EF4-FFF2-40B4-BE49-F238E27FC236}">
              <a16:creationId xmlns:a16="http://schemas.microsoft.com/office/drawing/2014/main" id="{00000000-0008-0000-0700-0000BE000000}"/>
            </a:ext>
          </a:extLst>
        </xdr:cNvPr>
        <xdr:cNvSpPr>
          <a:spLocks noChangeShapeType="1"/>
        </xdr:cNvSpPr>
      </xdr:nvSpPr>
      <xdr:spPr bwMode="auto">
        <a:xfrm>
          <a:off x="5648739" y="952086"/>
          <a:ext cx="0" cy="6667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xdr:row>
      <xdr:rowOff>0</xdr:rowOff>
    </xdr:from>
    <xdr:to>
      <xdr:col>21</xdr:col>
      <xdr:colOff>0</xdr:colOff>
      <xdr:row>83</xdr:row>
      <xdr:rowOff>0</xdr:rowOff>
    </xdr:to>
    <xdr:sp macro="" textlink="">
      <xdr:nvSpPr>
        <xdr:cNvPr id="191" name="Line 26">
          <a:extLst>
            <a:ext uri="{FF2B5EF4-FFF2-40B4-BE49-F238E27FC236}">
              <a16:creationId xmlns:a16="http://schemas.microsoft.com/office/drawing/2014/main" id="{00000000-0008-0000-0700-0000BF000000}"/>
            </a:ext>
          </a:extLst>
        </xdr:cNvPr>
        <xdr:cNvSpPr>
          <a:spLocks noChangeShapeType="1"/>
        </xdr:cNvSpPr>
      </xdr:nvSpPr>
      <xdr:spPr bwMode="auto">
        <a:xfrm flipH="1" flipV="1">
          <a:off x="2990022" y="2037522"/>
          <a:ext cx="372717" cy="162339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73</xdr:row>
      <xdr:rowOff>0</xdr:rowOff>
    </xdr:from>
    <xdr:to>
      <xdr:col>31</xdr:col>
      <xdr:colOff>0</xdr:colOff>
      <xdr:row>83</xdr:row>
      <xdr:rowOff>0</xdr:rowOff>
    </xdr:to>
    <xdr:sp macro="" textlink="">
      <xdr:nvSpPr>
        <xdr:cNvPr id="192" name="Line 27">
          <a:extLst>
            <a:ext uri="{FF2B5EF4-FFF2-40B4-BE49-F238E27FC236}">
              <a16:creationId xmlns:a16="http://schemas.microsoft.com/office/drawing/2014/main" id="{00000000-0008-0000-0700-0000C0000000}"/>
            </a:ext>
          </a:extLst>
        </xdr:cNvPr>
        <xdr:cNvSpPr>
          <a:spLocks noChangeShapeType="1"/>
        </xdr:cNvSpPr>
      </xdr:nvSpPr>
      <xdr:spPr bwMode="auto">
        <a:xfrm flipV="1">
          <a:off x="4282109" y="2037522"/>
          <a:ext cx="372717" cy="162339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82</xdr:row>
      <xdr:rowOff>95250</xdr:rowOff>
    </xdr:from>
    <xdr:to>
      <xdr:col>21</xdr:col>
      <xdr:colOff>0</xdr:colOff>
      <xdr:row>83</xdr:row>
      <xdr:rowOff>57150</xdr:rowOff>
    </xdr:to>
    <xdr:sp macro="" textlink="">
      <xdr:nvSpPr>
        <xdr:cNvPr id="193" name="Line 28">
          <a:extLst>
            <a:ext uri="{FF2B5EF4-FFF2-40B4-BE49-F238E27FC236}">
              <a16:creationId xmlns:a16="http://schemas.microsoft.com/office/drawing/2014/main" id="{00000000-0008-0000-0700-0000C1000000}"/>
            </a:ext>
          </a:extLst>
        </xdr:cNvPr>
        <xdr:cNvSpPr>
          <a:spLocks noChangeShapeType="1"/>
        </xdr:cNvSpPr>
      </xdr:nvSpPr>
      <xdr:spPr bwMode="auto">
        <a:xfrm>
          <a:off x="3362739" y="3507685"/>
          <a:ext cx="0" cy="21037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xdr:row>
      <xdr:rowOff>0</xdr:rowOff>
    </xdr:from>
    <xdr:to>
      <xdr:col>18</xdr:col>
      <xdr:colOff>0</xdr:colOff>
      <xdr:row>70</xdr:row>
      <xdr:rowOff>66675</xdr:rowOff>
    </xdr:to>
    <xdr:sp macro="" textlink="">
      <xdr:nvSpPr>
        <xdr:cNvPr id="194" name="Line 29">
          <a:extLst>
            <a:ext uri="{FF2B5EF4-FFF2-40B4-BE49-F238E27FC236}">
              <a16:creationId xmlns:a16="http://schemas.microsoft.com/office/drawing/2014/main" id="{00000000-0008-0000-0700-0000C2000000}"/>
            </a:ext>
          </a:extLst>
        </xdr:cNvPr>
        <xdr:cNvSpPr>
          <a:spLocks noChangeShapeType="1"/>
        </xdr:cNvSpPr>
      </xdr:nvSpPr>
      <xdr:spPr bwMode="auto">
        <a:xfrm>
          <a:off x="2990022" y="1399761"/>
          <a:ext cx="0" cy="2571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86</xdr:row>
      <xdr:rowOff>104775</xdr:rowOff>
    </xdr:from>
    <xdr:to>
      <xdr:col>32</xdr:col>
      <xdr:colOff>0</xdr:colOff>
      <xdr:row>87</xdr:row>
      <xdr:rowOff>47625</xdr:rowOff>
    </xdr:to>
    <xdr:sp macro="" textlink="">
      <xdr:nvSpPr>
        <xdr:cNvPr id="195" name="Line 30">
          <a:extLst>
            <a:ext uri="{FF2B5EF4-FFF2-40B4-BE49-F238E27FC236}">
              <a16:creationId xmlns:a16="http://schemas.microsoft.com/office/drawing/2014/main" id="{00000000-0008-0000-0700-0000C3000000}"/>
            </a:ext>
          </a:extLst>
        </xdr:cNvPr>
        <xdr:cNvSpPr>
          <a:spLocks noChangeShapeType="1"/>
        </xdr:cNvSpPr>
      </xdr:nvSpPr>
      <xdr:spPr bwMode="auto">
        <a:xfrm>
          <a:off x="4779065"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82</xdr:row>
      <xdr:rowOff>95250</xdr:rowOff>
    </xdr:from>
    <xdr:to>
      <xdr:col>28</xdr:col>
      <xdr:colOff>0</xdr:colOff>
      <xdr:row>83</xdr:row>
      <xdr:rowOff>57150</xdr:rowOff>
    </xdr:to>
    <xdr:sp macro="" textlink="">
      <xdr:nvSpPr>
        <xdr:cNvPr id="196" name="Line 31">
          <a:extLst>
            <a:ext uri="{FF2B5EF4-FFF2-40B4-BE49-F238E27FC236}">
              <a16:creationId xmlns:a16="http://schemas.microsoft.com/office/drawing/2014/main" id="{00000000-0008-0000-0700-0000C4000000}"/>
            </a:ext>
          </a:extLst>
        </xdr:cNvPr>
        <xdr:cNvSpPr>
          <a:spLocks noChangeShapeType="1"/>
        </xdr:cNvSpPr>
      </xdr:nvSpPr>
      <xdr:spPr bwMode="auto">
        <a:xfrm>
          <a:off x="4282109" y="3507685"/>
          <a:ext cx="0" cy="21037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71</xdr:row>
      <xdr:rowOff>0</xdr:rowOff>
    </xdr:from>
    <xdr:to>
      <xdr:col>22</xdr:col>
      <xdr:colOff>0</xdr:colOff>
      <xdr:row>72</xdr:row>
      <xdr:rowOff>0</xdr:rowOff>
    </xdr:to>
    <xdr:sp macro="" textlink="">
      <xdr:nvSpPr>
        <xdr:cNvPr id="197" name="Line 32">
          <a:extLst>
            <a:ext uri="{FF2B5EF4-FFF2-40B4-BE49-F238E27FC236}">
              <a16:creationId xmlns:a16="http://schemas.microsoft.com/office/drawing/2014/main" id="{00000000-0008-0000-0700-0000C5000000}"/>
            </a:ext>
          </a:extLst>
        </xdr:cNvPr>
        <xdr:cNvSpPr>
          <a:spLocks noChangeShapeType="1"/>
        </xdr:cNvSpPr>
      </xdr:nvSpPr>
      <xdr:spPr bwMode="auto">
        <a:xfrm flipV="1">
          <a:off x="3114261" y="1714500"/>
          <a:ext cx="372717"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71</xdr:row>
      <xdr:rowOff>0</xdr:rowOff>
    </xdr:from>
    <xdr:to>
      <xdr:col>22</xdr:col>
      <xdr:colOff>0</xdr:colOff>
      <xdr:row>72</xdr:row>
      <xdr:rowOff>0</xdr:rowOff>
    </xdr:to>
    <xdr:sp macro="" textlink="">
      <xdr:nvSpPr>
        <xdr:cNvPr id="198" name="Line 33">
          <a:extLst>
            <a:ext uri="{FF2B5EF4-FFF2-40B4-BE49-F238E27FC236}">
              <a16:creationId xmlns:a16="http://schemas.microsoft.com/office/drawing/2014/main" id="{00000000-0008-0000-0700-0000C6000000}"/>
            </a:ext>
          </a:extLst>
        </xdr:cNvPr>
        <xdr:cNvSpPr>
          <a:spLocks noChangeShapeType="1"/>
        </xdr:cNvSpPr>
      </xdr:nvSpPr>
      <xdr:spPr bwMode="auto">
        <a:xfrm>
          <a:off x="3114261" y="1714500"/>
          <a:ext cx="372717"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xdr:row>
      <xdr:rowOff>0</xdr:rowOff>
    </xdr:from>
    <xdr:to>
      <xdr:col>31</xdr:col>
      <xdr:colOff>0</xdr:colOff>
      <xdr:row>69</xdr:row>
      <xdr:rowOff>0</xdr:rowOff>
    </xdr:to>
    <xdr:sp macro="" textlink="">
      <xdr:nvSpPr>
        <xdr:cNvPr id="199" name="Line 34">
          <a:extLst>
            <a:ext uri="{FF2B5EF4-FFF2-40B4-BE49-F238E27FC236}">
              <a16:creationId xmlns:a16="http://schemas.microsoft.com/office/drawing/2014/main" id="{00000000-0008-0000-0700-0000C7000000}"/>
            </a:ext>
          </a:extLst>
        </xdr:cNvPr>
        <xdr:cNvSpPr>
          <a:spLocks noChangeShapeType="1"/>
        </xdr:cNvSpPr>
      </xdr:nvSpPr>
      <xdr:spPr bwMode="auto">
        <a:xfrm>
          <a:off x="2990022" y="1399761"/>
          <a:ext cx="1664804"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31</xdr:col>
      <xdr:colOff>0</xdr:colOff>
      <xdr:row>69</xdr:row>
      <xdr:rowOff>0</xdr:rowOff>
    </xdr:from>
    <xdr:to>
      <xdr:col>31</xdr:col>
      <xdr:colOff>0</xdr:colOff>
      <xdr:row>70</xdr:row>
      <xdr:rowOff>0</xdr:rowOff>
    </xdr:to>
    <xdr:sp macro="" textlink="">
      <xdr:nvSpPr>
        <xdr:cNvPr id="200" name="Line 35">
          <a:extLst>
            <a:ext uri="{FF2B5EF4-FFF2-40B4-BE49-F238E27FC236}">
              <a16:creationId xmlns:a16="http://schemas.microsoft.com/office/drawing/2014/main" id="{00000000-0008-0000-0700-0000C8000000}"/>
            </a:ext>
          </a:extLst>
        </xdr:cNvPr>
        <xdr:cNvSpPr>
          <a:spLocks noChangeShapeType="1"/>
        </xdr:cNvSpPr>
      </xdr:nvSpPr>
      <xdr:spPr bwMode="auto">
        <a:xfrm>
          <a:off x="4654826" y="1399761"/>
          <a:ext cx="0"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69</xdr:row>
      <xdr:rowOff>133350</xdr:rowOff>
    </xdr:from>
    <xdr:to>
      <xdr:col>23</xdr:col>
      <xdr:colOff>0</xdr:colOff>
      <xdr:row>70</xdr:row>
      <xdr:rowOff>66675</xdr:rowOff>
    </xdr:to>
    <xdr:sp macro="" textlink="">
      <xdr:nvSpPr>
        <xdr:cNvPr id="201" name="Line 36">
          <a:extLst>
            <a:ext uri="{FF2B5EF4-FFF2-40B4-BE49-F238E27FC236}">
              <a16:creationId xmlns:a16="http://schemas.microsoft.com/office/drawing/2014/main" id="{00000000-0008-0000-0700-0000C9000000}"/>
            </a:ext>
          </a:extLst>
        </xdr:cNvPr>
        <xdr:cNvSpPr>
          <a:spLocks noChangeShapeType="1"/>
        </xdr:cNvSpPr>
      </xdr:nvSpPr>
      <xdr:spPr bwMode="auto">
        <a:xfrm>
          <a:off x="3611217" y="1533111"/>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86</xdr:row>
      <xdr:rowOff>104775</xdr:rowOff>
    </xdr:from>
    <xdr:to>
      <xdr:col>31</xdr:col>
      <xdr:colOff>0</xdr:colOff>
      <xdr:row>87</xdr:row>
      <xdr:rowOff>47625</xdr:rowOff>
    </xdr:to>
    <xdr:sp macro="" textlink="">
      <xdr:nvSpPr>
        <xdr:cNvPr id="202" name="Line 37">
          <a:extLst>
            <a:ext uri="{FF2B5EF4-FFF2-40B4-BE49-F238E27FC236}">
              <a16:creationId xmlns:a16="http://schemas.microsoft.com/office/drawing/2014/main" id="{00000000-0008-0000-0700-0000CA000000}"/>
            </a:ext>
          </a:extLst>
        </xdr:cNvPr>
        <xdr:cNvSpPr>
          <a:spLocks noChangeShapeType="1"/>
        </xdr:cNvSpPr>
      </xdr:nvSpPr>
      <xdr:spPr bwMode="auto">
        <a:xfrm>
          <a:off x="4654826"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86</xdr:row>
      <xdr:rowOff>104775</xdr:rowOff>
    </xdr:from>
    <xdr:to>
      <xdr:col>17</xdr:col>
      <xdr:colOff>0</xdr:colOff>
      <xdr:row>87</xdr:row>
      <xdr:rowOff>47625</xdr:rowOff>
    </xdr:to>
    <xdr:sp macro="" textlink="">
      <xdr:nvSpPr>
        <xdr:cNvPr id="203" name="Line 38">
          <a:extLst>
            <a:ext uri="{FF2B5EF4-FFF2-40B4-BE49-F238E27FC236}">
              <a16:creationId xmlns:a16="http://schemas.microsoft.com/office/drawing/2014/main" id="{00000000-0008-0000-0700-0000CB000000}"/>
            </a:ext>
          </a:extLst>
        </xdr:cNvPr>
        <xdr:cNvSpPr>
          <a:spLocks noChangeShapeType="1"/>
        </xdr:cNvSpPr>
      </xdr:nvSpPr>
      <xdr:spPr bwMode="auto">
        <a:xfrm>
          <a:off x="2865783"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86</xdr:row>
      <xdr:rowOff>104775</xdr:rowOff>
    </xdr:from>
    <xdr:to>
      <xdr:col>18</xdr:col>
      <xdr:colOff>0</xdr:colOff>
      <xdr:row>87</xdr:row>
      <xdr:rowOff>47625</xdr:rowOff>
    </xdr:to>
    <xdr:sp macro="" textlink="">
      <xdr:nvSpPr>
        <xdr:cNvPr id="204" name="Line 39">
          <a:extLst>
            <a:ext uri="{FF2B5EF4-FFF2-40B4-BE49-F238E27FC236}">
              <a16:creationId xmlns:a16="http://schemas.microsoft.com/office/drawing/2014/main" id="{00000000-0008-0000-0700-0000CC000000}"/>
            </a:ext>
          </a:extLst>
        </xdr:cNvPr>
        <xdr:cNvSpPr>
          <a:spLocks noChangeShapeType="1"/>
        </xdr:cNvSpPr>
      </xdr:nvSpPr>
      <xdr:spPr bwMode="auto">
        <a:xfrm>
          <a:off x="2990022"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68</xdr:row>
      <xdr:rowOff>0</xdr:rowOff>
    </xdr:from>
    <xdr:to>
      <xdr:col>10</xdr:col>
      <xdr:colOff>76200</xdr:colOff>
      <xdr:row>70</xdr:row>
      <xdr:rowOff>0</xdr:rowOff>
    </xdr:to>
    <xdr:sp macro="" textlink="">
      <xdr:nvSpPr>
        <xdr:cNvPr id="205" name="Line 40">
          <a:extLst>
            <a:ext uri="{FF2B5EF4-FFF2-40B4-BE49-F238E27FC236}">
              <a16:creationId xmlns:a16="http://schemas.microsoft.com/office/drawing/2014/main" id="{00000000-0008-0000-0700-0000CD000000}"/>
            </a:ext>
          </a:extLst>
        </xdr:cNvPr>
        <xdr:cNvSpPr>
          <a:spLocks noChangeShapeType="1"/>
        </xdr:cNvSpPr>
      </xdr:nvSpPr>
      <xdr:spPr bwMode="auto">
        <a:xfrm>
          <a:off x="2072309" y="1209261"/>
          <a:ext cx="0" cy="381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38100</xdr:colOff>
      <xdr:row>68</xdr:row>
      <xdr:rowOff>0</xdr:rowOff>
    </xdr:from>
    <xdr:to>
      <xdr:col>38</xdr:col>
      <xdr:colOff>38100</xdr:colOff>
      <xdr:row>70</xdr:row>
      <xdr:rowOff>0</xdr:rowOff>
    </xdr:to>
    <xdr:sp macro="" textlink="">
      <xdr:nvSpPr>
        <xdr:cNvPr id="206" name="Line 41">
          <a:extLst>
            <a:ext uri="{FF2B5EF4-FFF2-40B4-BE49-F238E27FC236}">
              <a16:creationId xmlns:a16="http://schemas.microsoft.com/office/drawing/2014/main" id="{00000000-0008-0000-0700-0000CE000000}"/>
            </a:ext>
          </a:extLst>
        </xdr:cNvPr>
        <xdr:cNvSpPr>
          <a:spLocks noChangeShapeType="1"/>
        </xdr:cNvSpPr>
      </xdr:nvSpPr>
      <xdr:spPr bwMode="auto">
        <a:xfrm>
          <a:off x="5562600" y="1209261"/>
          <a:ext cx="0" cy="381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68</xdr:row>
      <xdr:rowOff>0</xdr:rowOff>
    </xdr:from>
    <xdr:to>
      <xdr:col>38</xdr:col>
      <xdr:colOff>28575</xdr:colOff>
      <xdr:row>68</xdr:row>
      <xdr:rowOff>0</xdr:rowOff>
    </xdr:to>
    <xdr:sp macro="" textlink="">
      <xdr:nvSpPr>
        <xdr:cNvPr id="207" name="Line 42">
          <a:extLst>
            <a:ext uri="{FF2B5EF4-FFF2-40B4-BE49-F238E27FC236}">
              <a16:creationId xmlns:a16="http://schemas.microsoft.com/office/drawing/2014/main" id="{00000000-0008-0000-0700-0000CF000000}"/>
            </a:ext>
          </a:extLst>
        </xdr:cNvPr>
        <xdr:cNvSpPr>
          <a:spLocks noChangeShapeType="1"/>
        </xdr:cNvSpPr>
      </xdr:nvSpPr>
      <xdr:spPr bwMode="auto">
        <a:xfrm>
          <a:off x="2072309" y="1209261"/>
          <a:ext cx="3480766"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8</xdr:col>
      <xdr:colOff>0</xdr:colOff>
      <xdr:row>73</xdr:row>
      <xdr:rowOff>0</xdr:rowOff>
    </xdr:from>
    <xdr:to>
      <xdr:col>9</xdr:col>
      <xdr:colOff>0</xdr:colOff>
      <xdr:row>73</xdr:row>
      <xdr:rowOff>0</xdr:rowOff>
    </xdr:to>
    <xdr:sp macro="" textlink="">
      <xdr:nvSpPr>
        <xdr:cNvPr id="208" name="Line 52">
          <a:extLst>
            <a:ext uri="{FF2B5EF4-FFF2-40B4-BE49-F238E27FC236}">
              <a16:creationId xmlns:a16="http://schemas.microsoft.com/office/drawing/2014/main" id="{00000000-0008-0000-0700-0000D0000000}"/>
            </a:ext>
          </a:extLst>
        </xdr:cNvPr>
        <xdr:cNvSpPr>
          <a:spLocks noChangeShapeType="1"/>
        </xdr:cNvSpPr>
      </xdr:nvSpPr>
      <xdr:spPr bwMode="auto">
        <a:xfrm>
          <a:off x="1747630" y="2037522"/>
          <a:ext cx="124240"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8</xdr:col>
      <xdr:colOff>0</xdr:colOff>
      <xdr:row>75</xdr:row>
      <xdr:rowOff>0</xdr:rowOff>
    </xdr:from>
    <xdr:to>
      <xdr:col>9</xdr:col>
      <xdr:colOff>0</xdr:colOff>
      <xdr:row>75</xdr:row>
      <xdr:rowOff>0</xdr:rowOff>
    </xdr:to>
    <xdr:sp macro="" textlink="">
      <xdr:nvSpPr>
        <xdr:cNvPr id="209" name="Line 53">
          <a:extLst>
            <a:ext uri="{FF2B5EF4-FFF2-40B4-BE49-F238E27FC236}">
              <a16:creationId xmlns:a16="http://schemas.microsoft.com/office/drawing/2014/main" id="{00000000-0008-0000-0700-0000D1000000}"/>
            </a:ext>
          </a:extLst>
        </xdr:cNvPr>
        <xdr:cNvSpPr>
          <a:spLocks noChangeShapeType="1"/>
        </xdr:cNvSpPr>
      </xdr:nvSpPr>
      <xdr:spPr bwMode="auto">
        <a:xfrm>
          <a:off x="1747630" y="2418522"/>
          <a:ext cx="124240"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8</xdr:col>
      <xdr:colOff>0</xdr:colOff>
      <xdr:row>85</xdr:row>
      <xdr:rowOff>0</xdr:rowOff>
    </xdr:from>
    <xdr:to>
      <xdr:col>9</xdr:col>
      <xdr:colOff>0</xdr:colOff>
      <xdr:row>85</xdr:row>
      <xdr:rowOff>0</xdr:rowOff>
    </xdr:to>
    <xdr:sp macro="" textlink="">
      <xdr:nvSpPr>
        <xdr:cNvPr id="210" name="Line 54">
          <a:extLst>
            <a:ext uri="{FF2B5EF4-FFF2-40B4-BE49-F238E27FC236}">
              <a16:creationId xmlns:a16="http://schemas.microsoft.com/office/drawing/2014/main" id="{00000000-0008-0000-0700-0000D2000000}"/>
            </a:ext>
          </a:extLst>
        </xdr:cNvPr>
        <xdr:cNvSpPr>
          <a:spLocks noChangeShapeType="1"/>
        </xdr:cNvSpPr>
      </xdr:nvSpPr>
      <xdr:spPr bwMode="auto">
        <a:xfrm>
          <a:off x="1747630" y="4224130"/>
          <a:ext cx="124240"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2</xdr:col>
      <xdr:colOff>0</xdr:colOff>
      <xdr:row>71</xdr:row>
      <xdr:rowOff>0</xdr:rowOff>
    </xdr:from>
    <xdr:to>
      <xdr:col>46</xdr:col>
      <xdr:colOff>0</xdr:colOff>
      <xdr:row>71</xdr:row>
      <xdr:rowOff>0</xdr:rowOff>
    </xdr:to>
    <xdr:sp macro="" textlink="">
      <xdr:nvSpPr>
        <xdr:cNvPr id="211" name="Line 55">
          <a:extLst>
            <a:ext uri="{FF2B5EF4-FFF2-40B4-BE49-F238E27FC236}">
              <a16:creationId xmlns:a16="http://schemas.microsoft.com/office/drawing/2014/main" id="{00000000-0008-0000-0700-0000D3000000}"/>
            </a:ext>
          </a:extLst>
        </xdr:cNvPr>
        <xdr:cNvSpPr>
          <a:spLocks noChangeShapeType="1"/>
        </xdr:cNvSpPr>
      </xdr:nvSpPr>
      <xdr:spPr bwMode="auto">
        <a:xfrm>
          <a:off x="853109" y="1714500"/>
          <a:ext cx="5756413"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83</xdr:row>
      <xdr:rowOff>0</xdr:rowOff>
    </xdr:from>
    <xdr:to>
      <xdr:col>41</xdr:col>
      <xdr:colOff>0</xdr:colOff>
      <xdr:row>83</xdr:row>
      <xdr:rowOff>0</xdr:rowOff>
    </xdr:to>
    <xdr:sp macro="" textlink="">
      <xdr:nvSpPr>
        <xdr:cNvPr id="212" name="Line 57">
          <a:extLst>
            <a:ext uri="{FF2B5EF4-FFF2-40B4-BE49-F238E27FC236}">
              <a16:creationId xmlns:a16="http://schemas.microsoft.com/office/drawing/2014/main" id="{00000000-0008-0000-0700-0000D4000000}"/>
            </a:ext>
          </a:extLst>
        </xdr:cNvPr>
        <xdr:cNvSpPr>
          <a:spLocks noChangeShapeType="1"/>
        </xdr:cNvSpPr>
      </xdr:nvSpPr>
      <xdr:spPr bwMode="auto">
        <a:xfrm flipH="1" flipV="1">
          <a:off x="5772978" y="3660913"/>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40</xdr:col>
      <xdr:colOff>0</xdr:colOff>
      <xdr:row>73</xdr:row>
      <xdr:rowOff>0</xdr:rowOff>
    </xdr:from>
    <xdr:to>
      <xdr:col>41</xdr:col>
      <xdr:colOff>0</xdr:colOff>
      <xdr:row>73</xdr:row>
      <xdr:rowOff>0</xdr:rowOff>
    </xdr:to>
    <xdr:sp macro="" textlink="">
      <xdr:nvSpPr>
        <xdr:cNvPr id="213" name="Line 58">
          <a:extLst>
            <a:ext uri="{FF2B5EF4-FFF2-40B4-BE49-F238E27FC236}">
              <a16:creationId xmlns:a16="http://schemas.microsoft.com/office/drawing/2014/main" id="{00000000-0008-0000-0700-0000D5000000}"/>
            </a:ext>
          </a:extLst>
        </xdr:cNvPr>
        <xdr:cNvSpPr>
          <a:spLocks noChangeShapeType="1"/>
        </xdr:cNvSpPr>
      </xdr:nvSpPr>
      <xdr:spPr bwMode="auto">
        <a:xfrm flipH="1" flipV="1">
          <a:off x="5772978" y="2037522"/>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44</xdr:col>
      <xdr:colOff>0</xdr:colOff>
      <xdr:row>71</xdr:row>
      <xdr:rowOff>0</xdr:rowOff>
    </xdr:from>
    <xdr:to>
      <xdr:col>44</xdr:col>
      <xdr:colOff>0</xdr:colOff>
      <xdr:row>85</xdr:row>
      <xdr:rowOff>0</xdr:rowOff>
    </xdr:to>
    <xdr:sp macro="" textlink="">
      <xdr:nvSpPr>
        <xdr:cNvPr id="214" name="Line 59">
          <a:extLst>
            <a:ext uri="{FF2B5EF4-FFF2-40B4-BE49-F238E27FC236}">
              <a16:creationId xmlns:a16="http://schemas.microsoft.com/office/drawing/2014/main" id="{00000000-0008-0000-0700-0000D6000000}"/>
            </a:ext>
          </a:extLst>
        </xdr:cNvPr>
        <xdr:cNvSpPr>
          <a:spLocks noChangeShapeType="1"/>
        </xdr:cNvSpPr>
      </xdr:nvSpPr>
      <xdr:spPr bwMode="auto">
        <a:xfrm flipV="1">
          <a:off x="6319630" y="1714500"/>
          <a:ext cx="0" cy="250963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43</xdr:col>
      <xdr:colOff>0</xdr:colOff>
      <xdr:row>72</xdr:row>
      <xdr:rowOff>0</xdr:rowOff>
    </xdr:from>
    <xdr:to>
      <xdr:col>44</xdr:col>
      <xdr:colOff>0</xdr:colOff>
      <xdr:row>72</xdr:row>
      <xdr:rowOff>0</xdr:rowOff>
    </xdr:to>
    <xdr:sp macro="" textlink="">
      <xdr:nvSpPr>
        <xdr:cNvPr id="215" name="Line 60">
          <a:extLst>
            <a:ext uri="{FF2B5EF4-FFF2-40B4-BE49-F238E27FC236}">
              <a16:creationId xmlns:a16="http://schemas.microsoft.com/office/drawing/2014/main" id="{00000000-0008-0000-0700-0000D7000000}"/>
            </a:ext>
          </a:extLst>
        </xdr:cNvPr>
        <xdr:cNvSpPr>
          <a:spLocks noChangeShapeType="1"/>
        </xdr:cNvSpPr>
      </xdr:nvSpPr>
      <xdr:spPr bwMode="auto">
        <a:xfrm flipH="1" flipV="1">
          <a:off x="6195391" y="1905000"/>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74</xdr:row>
      <xdr:rowOff>0</xdr:rowOff>
    </xdr:from>
    <xdr:to>
      <xdr:col>44</xdr:col>
      <xdr:colOff>0</xdr:colOff>
      <xdr:row>74</xdr:row>
      <xdr:rowOff>0</xdr:rowOff>
    </xdr:to>
    <xdr:sp macro="" textlink="">
      <xdr:nvSpPr>
        <xdr:cNvPr id="216" name="Line 61">
          <a:extLst>
            <a:ext uri="{FF2B5EF4-FFF2-40B4-BE49-F238E27FC236}">
              <a16:creationId xmlns:a16="http://schemas.microsoft.com/office/drawing/2014/main" id="{00000000-0008-0000-0700-0000D8000000}"/>
            </a:ext>
          </a:extLst>
        </xdr:cNvPr>
        <xdr:cNvSpPr>
          <a:spLocks noChangeShapeType="1"/>
        </xdr:cNvSpPr>
      </xdr:nvSpPr>
      <xdr:spPr bwMode="auto">
        <a:xfrm flipH="1" flipV="1">
          <a:off x="6195391" y="2228022"/>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83</xdr:row>
      <xdr:rowOff>0</xdr:rowOff>
    </xdr:from>
    <xdr:to>
      <xdr:col>44</xdr:col>
      <xdr:colOff>0</xdr:colOff>
      <xdr:row>83</xdr:row>
      <xdr:rowOff>0</xdr:rowOff>
    </xdr:to>
    <xdr:sp macro="" textlink="">
      <xdr:nvSpPr>
        <xdr:cNvPr id="217" name="Line 62">
          <a:extLst>
            <a:ext uri="{FF2B5EF4-FFF2-40B4-BE49-F238E27FC236}">
              <a16:creationId xmlns:a16="http://schemas.microsoft.com/office/drawing/2014/main" id="{00000000-0008-0000-0700-0000D9000000}"/>
            </a:ext>
          </a:extLst>
        </xdr:cNvPr>
        <xdr:cNvSpPr>
          <a:spLocks noChangeShapeType="1"/>
        </xdr:cNvSpPr>
      </xdr:nvSpPr>
      <xdr:spPr bwMode="auto">
        <a:xfrm flipH="1" flipV="1">
          <a:off x="6195391" y="3660913"/>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84</xdr:row>
      <xdr:rowOff>0</xdr:rowOff>
    </xdr:from>
    <xdr:to>
      <xdr:col>44</xdr:col>
      <xdr:colOff>0</xdr:colOff>
      <xdr:row>84</xdr:row>
      <xdr:rowOff>0</xdr:rowOff>
    </xdr:to>
    <xdr:sp macro="" textlink="">
      <xdr:nvSpPr>
        <xdr:cNvPr id="218" name="Line 63">
          <a:extLst>
            <a:ext uri="{FF2B5EF4-FFF2-40B4-BE49-F238E27FC236}">
              <a16:creationId xmlns:a16="http://schemas.microsoft.com/office/drawing/2014/main" id="{00000000-0008-0000-0700-0000DA000000}"/>
            </a:ext>
          </a:extLst>
        </xdr:cNvPr>
        <xdr:cNvSpPr>
          <a:spLocks noChangeShapeType="1"/>
        </xdr:cNvSpPr>
      </xdr:nvSpPr>
      <xdr:spPr bwMode="auto">
        <a:xfrm flipH="1" flipV="1">
          <a:off x="6195391" y="3975652"/>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85</xdr:row>
      <xdr:rowOff>0</xdr:rowOff>
    </xdr:from>
    <xdr:to>
      <xdr:col>44</xdr:col>
      <xdr:colOff>0</xdr:colOff>
      <xdr:row>85</xdr:row>
      <xdr:rowOff>0</xdr:rowOff>
    </xdr:to>
    <xdr:sp macro="" textlink="">
      <xdr:nvSpPr>
        <xdr:cNvPr id="219" name="Line 64">
          <a:extLst>
            <a:ext uri="{FF2B5EF4-FFF2-40B4-BE49-F238E27FC236}">
              <a16:creationId xmlns:a16="http://schemas.microsoft.com/office/drawing/2014/main" id="{00000000-0008-0000-0700-0000DB000000}"/>
            </a:ext>
          </a:extLst>
        </xdr:cNvPr>
        <xdr:cNvSpPr>
          <a:spLocks noChangeShapeType="1"/>
        </xdr:cNvSpPr>
      </xdr:nvSpPr>
      <xdr:spPr bwMode="auto">
        <a:xfrm flipH="1" flipV="1">
          <a:off x="6195391" y="4224130"/>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xdr:col>
      <xdr:colOff>0</xdr:colOff>
      <xdr:row>85</xdr:row>
      <xdr:rowOff>0</xdr:rowOff>
    </xdr:from>
    <xdr:to>
      <xdr:col>5</xdr:col>
      <xdr:colOff>0</xdr:colOff>
      <xdr:row>85</xdr:row>
      <xdr:rowOff>0</xdr:rowOff>
    </xdr:to>
    <xdr:sp macro="" textlink="">
      <xdr:nvSpPr>
        <xdr:cNvPr id="220" name="Line 65">
          <a:extLst>
            <a:ext uri="{FF2B5EF4-FFF2-40B4-BE49-F238E27FC236}">
              <a16:creationId xmlns:a16="http://schemas.microsoft.com/office/drawing/2014/main" id="{00000000-0008-0000-0700-0000DC000000}"/>
            </a:ext>
          </a:extLst>
        </xdr:cNvPr>
        <xdr:cNvSpPr>
          <a:spLocks noChangeShapeType="1"/>
        </xdr:cNvSpPr>
      </xdr:nvSpPr>
      <xdr:spPr bwMode="auto">
        <a:xfrm>
          <a:off x="1151283" y="4224130"/>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40</xdr:col>
      <xdr:colOff>0</xdr:colOff>
      <xdr:row>75</xdr:row>
      <xdr:rowOff>0</xdr:rowOff>
    </xdr:from>
    <xdr:to>
      <xdr:col>41</xdr:col>
      <xdr:colOff>0</xdr:colOff>
      <xdr:row>75</xdr:row>
      <xdr:rowOff>0</xdr:rowOff>
    </xdr:to>
    <xdr:sp macro="" textlink="">
      <xdr:nvSpPr>
        <xdr:cNvPr id="221" name="Line 66">
          <a:extLst>
            <a:ext uri="{FF2B5EF4-FFF2-40B4-BE49-F238E27FC236}">
              <a16:creationId xmlns:a16="http://schemas.microsoft.com/office/drawing/2014/main" id="{00000000-0008-0000-0700-0000DD000000}"/>
            </a:ext>
          </a:extLst>
        </xdr:cNvPr>
        <xdr:cNvSpPr>
          <a:spLocks noChangeShapeType="1"/>
        </xdr:cNvSpPr>
      </xdr:nvSpPr>
      <xdr:spPr bwMode="auto">
        <a:xfrm flipH="1" flipV="1">
          <a:off x="5772978" y="2418522"/>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13</xdr:col>
      <xdr:colOff>0</xdr:colOff>
      <xdr:row>86</xdr:row>
      <xdr:rowOff>188912</xdr:rowOff>
    </xdr:from>
    <xdr:to>
      <xdr:col>17</xdr:col>
      <xdr:colOff>0</xdr:colOff>
      <xdr:row>87</xdr:row>
      <xdr:rowOff>0</xdr:rowOff>
    </xdr:to>
    <xdr:cxnSp macro="">
      <xdr:nvCxnSpPr>
        <xdr:cNvPr id="222" name="직선 연결선 221">
          <a:extLst>
            <a:ext uri="{FF2B5EF4-FFF2-40B4-BE49-F238E27FC236}">
              <a16:creationId xmlns:a16="http://schemas.microsoft.com/office/drawing/2014/main" id="{00000000-0008-0000-0700-0000DE000000}"/>
            </a:ext>
          </a:extLst>
        </xdr:cNvPr>
        <xdr:cNvCxnSpPr/>
      </xdr:nvCxnSpPr>
      <xdr:spPr>
        <a:xfrm>
          <a:off x="2368826" y="4537282"/>
          <a:ext cx="496957"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0</xdr:colOff>
      <xdr:row>87</xdr:row>
      <xdr:rowOff>0</xdr:rowOff>
    </xdr:from>
    <xdr:to>
      <xdr:col>36</xdr:col>
      <xdr:colOff>0</xdr:colOff>
      <xdr:row>87</xdr:row>
      <xdr:rowOff>1588</xdr:rowOff>
    </xdr:to>
    <xdr:cxnSp macro="">
      <xdr:nvCxnSpPr>
        <xdr:cNvPr id="223" name="직선 연결선 222">
          <a:extLst>
            <a:ext uri="{FF2B5EF4-FFF2-40B4-BE49-F238E27FC236}">
              <a16:creationId xmlns:a16="http://schemas.microsoft.com/office/drawing/2014/main" id="{00000000-0008-0000-0700-0000DF000000}"/>
            </a:ext>
          </a:extLst>
        </xdr:cNvPr>
        <xdr:cNvCxnSpPr/>
      </xdr:nvCxnSpPr>
      <xdr:spPr>
        <a:xfrm>
          <a:off x="4779065" y="4538870"/>
          <a:ext cx="496957"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71</xdr:row>
      <xdr:rowOff>0</xdr:rowOff>
    </xdr:from>
    <xdr:to>
      <xdr:col>4</xdr:col>
      <xdr:colOff>0</xdr:colOff>
      <xdr:row>85</xdr:row>
      <xdr:rowOff>0</xdr:rowOff>
    </xdr:to>
    <xdr:cxnSp macro="">
      <xdr:nvCxnSpPr>
        <xdr:cNvPr id="224" name="직선 연결선 60">
          <a:extLst>
            <a:ext uri="{FF2B5EF4-FFF2-40B4-BE49-F238E27FC236}">
              <a16:creationId xmlns:a16="http://schemas.microsoft.com/office/drawing/2014/main" id="{00000000-0008-0000-0700-0000E0000000}"/>
            </a:ext>
          </a:extLst>
        </xdr:cNvPr>
        <xdr:cNvCxnSpPr>
          <a:cxnSpLocks noChangeShapeType="1"/>
        </xdr:cNvCxnSpPr>
      </xdr:nvCxnSpPr>
      <xdr:spPr bwMode="auto">
        <a:xfrm rot="5400000">
          <a:off x="-103532" y="2969315"/>
          <a:ext cx="2509630" cy="0"/>
        </a:xfrm>
        <a:prstGeom prst="line">
          <a:avLst/>
        </a:prstGeom>
        <a:noFill/>
        <a:ln w="9525" algn="ctr">
          <a:solidFill>
            <a:srgbClr val="000000"/>
          </a:solidFill>
          <a:round/>
          <a:headEnd type="oval" w="sm" len="sm"/>
          <a:tailEnd/>
        </a:ln>
        <a:extLst>
          <a:ext uri="{909E8E84-426E-40DD-AFC4-6F175D3DCCD1}">
            <a14:hiddenFill xmlns:a14="http://schemas.microsoft.com/office/drawing/2010/main">
              <a:noFill/>
            </a14:hiddenFill>
          </a:ext>
        </a:extLst>
      </xdr:spPr>
    </xdr:cxnSp>
    <xdr:clientData/>
  </xdr:twoCellAnchor>
  <xdr:twoCellAnchor>
    <xdr:from>
      <xdr:col>8</xdr:col>
      <xdr:colOff>0</xdr:colOff>
      <xdr:row>71</xdr:row>
      <xdr:rowOff>0</xdr:rowOff>
    </xdr:from>
    <xdr:to>
      <xdr:col>8</xdr:col>
      <xdr:colOff>0</xdr:colOff>
      <xdr:row>85</xdr:row>
      <xdr:rowOff>0</xdr:rowOff>
    </xdr:to>
    <xdr:cxnSp macro="">
      <xdr:nvCxnSpPr>
        <xdr:cNvPr id="225" name="직선 연결선 62">
          <a:extLst>
            <a:ext uri="{FF2B5EF4-FFF2-40B4-BE49-F238E27FC236}">
              <a16:creationId xmlns:a16="http://schemas.microsoft.com/office/drawing/2014/main" id="{00000000-0008-0000-0700-0000E1000000}"/>
            </a:ext>
          </a:extLst>
        </xdr:cNvPr>
        <xdr:cNvCxnSpPr>
          <a:cxnSpLocks noChangeShapeType="1"/>
        </xdr:cNvCxnSpPr>
      </xdr:nvCxnSpPr>
      <xdr:spPr bwMode="auto">
        <a:xfrm rot="16200000" flipH="1">
          <a:off x="492815" y="2969315"/>
          <a:ext cx="2509630" cy="0"/>
        </a:xfrm>
        <a:prstGeom prst="line">
          <a:avLst/>
        </a:prstGeom>
        <a:noFill/>
        <a:ln w="9525" algn="ctr">
          <a:solidFill>
            <a:srgbClr val="000000"/>
          </a:solidFill>
          <a:round/>
          <a:headEnd type="oval" w="sm" len="sm"/>
          <a:tailEnd/>
        </a:ln>
        <a:extLst>
          <a:ext uri="{909E8E84-426E-40DD-AFC4-6F175D3DCCD1}">
            <a14:hiddenFill xmlns:a14="http://schemas.microsoft.com/office/drawing/2010/main">
              <a:noFill/>
            </a14:hiddenFill>
          </a:ext>
        </a:extLst>
      </xdr:spPr>
    </xdr:cxnSp>
    <xdr:clientData/>
  </xdr:twoCellAnchor>
  <xdr:twoCellAnchor>
    <xdr:from>
      <xdr:col>30</xdr:col>
      <xdr:colOff>0</xdr:colOff>
      <xdr:row>87</xdr:row>
      <xdr:rowOff>0</xdr:rowOff>
    </xdr:from>
    <xdr:to>
      <xdr:col>31</xdr:col>
      <xdr:colOff>0</xdr:colOff>
      <xdr:row>87</xdr:row>
      <xdr:rowOff>0</xdr:rowOff>
    </xdr:to>
    <xdr:sp macro="" textlink="">
      <xdr:nvSpPr>
        <xdr:cNvPr id="226" name="Line 12">
          <a:extLst>
            <a:ext uri="{FF2B5EF4-FFF2-40B4-BE49-F238E27FC236}">
              <a16:creationId xmlns:a16="http://schemas.microsoft.com/office/drawing/2014/main" id="{00000000-0008-0000-0700-0000E2000000}"/>
            </a:ext>
          </a:extLst>
        </xdr:cNvPr>
        <xdr:cNvSpPr>
          <a:spLocks noChangeShapeType="1"/>
        </xdr:cNvSpPr>
      </xdr:nvSpPr>
      <xdr:spPr bwMode="auto">
        <a:xfrm>
          <a:off x="4530587" y="4538870"/>
          <a:ext cx="124239"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31</xdr:col>
      <xdr:colOff>0</xdr:colOff>
      <xdr:row>86</xdr:row>
      <xdr:rowOff>104775</xdr:rowOff>
    </xdr:from>
    <xdr:to>
      <xdr:col>31</xdr:col>
      <xdr:colOff>0</xdr:colOff>
      <xdr:row>87</xdr:row>
      <xdr:rowOff>47625</xdr:rowOff>
    </xdr:to>
    <xdr:sp macro="" textlink="">
      <xdr:nvSpPr>
        <xdr:cNvPr id="227" name="Line 18">
          <a:extLst>
            <a:ext uri="{FF2B5EF4-FFF2-40B4-BE49-F238E27FC236}">
              <a16:creationId xmlns:a16="http://schemas.microsoft.com/office/drawing/2014/main" id="{00000000-0008-0000-0700-0000E3000000}"/>
            </a:ext>
          </a:extLst>
        </xdr:cNvPr>
        <xdr:cNvSpPr>
          <a:spLocks noChangeShapeType="1"/>
        </xdr:cNvSpPr>
      </xdr:nvSpPr>
      <xdr:spPr bwMode="auto">
        <a:xfrm>
          <a:off x="4654826"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87</xdr:row>
      <xdr:rowOff>0</xdr:rowOff>
    </xdr:from>
    <xdr:to>
      <xdr:col>32</xdr:col>
      <xdr:colOff>0</xdr:colOff>
      <xdr:row>87</xdr:row>
      <xdr:rowOff>0</xdr:rowOff>
    </xdr:to>
    <xdr:sp macro="" textlink="">
      <xdr:nvSpPr>
        <xdr:cNvPr id="228" name="Line 19">
          <a:extLst>
            <a:ext uri="{FF2B5EF4-FFF2-40B4-BE49-F238E27FC236}">
              <a16:creationId xmlns:a16="http://schemas.microsoft.com/office/drawing/2014/main" id="{00000000-0008-0000-0700-0000E4000000}"/>
            </a:ext>
          </a:extLst>
        </xdr:cNvPr>
        <xdr:cNvSpPr>
          <a:spLocks noChangeShapeType="1"/>
        </xdr:cNvSpPr>
      </xdr:nvSpPr>
      <xdr:spPr bwMode="auto">
        <a:xfrm>
          <a:off x="4654826" y="4538870"/>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17</xdr:col>
      <xdr:colOff>0</xdr:colOff>
      <xdr:row>87</xdr:row>
      <xdr:rowOff>0</xdr:rowOff>
    </xdr:from>
    <xdr:to>
      <xdr:col>18</xdr:col>
      <xdr:colOff>0</xdr:colOff>
      <xdr:row>87</xdr:row>
      <xdr:rowOff>0</xdr:rowOff>
    </xdr:to>
    <xdr:sp macro="" textlink="">
      <xdr:nvSpPr>
        <xdr:cNvPr id="229" name="Line 20">
          <a:extLst>
            <a:ext uri="{FF2B5EF4-FFF2-40B4-BE49-F238E27FC236}">
              <a16:creationId xmlns:a16="http://schemas.microsoft.com/office/drawing/2014/main" id="{00000000-0008-0000-0700-0000E5000000}"/>
            </a:ext>
          </a:extLst>
        </xdr:cNvPr>
        <xdr:cNvSpPr>
          <a:spLocks noChangeShapeType="1"/>
        </xdr:cNvSpPr>
      </xdr:nvSpPr>
      <xdr:spPr bwMode="auto">
        <a:xfrm>
          <a:off x="2865783" y="4538870"/>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18</xdr:col>
      <xdr:colOff>0</xdr:colOff>
      <xdr:row>86</xdr:row>
      <xdr:rowOff>104775</xdr:rowOff>
    </xdr:from>
    <xdr:to>
      <xdr:col>18</xdr:col>
      <xdr:colOff>0</xdr:colOff>
      <xdr:row>87</xdr:row>
      <xdr:rowOff>47625</xdr:rowOff>
    </xdr:to>
    <xdr:sp macro="" textlink="">
      <xdr:nvSpPr>
        <xdr:cNvPr id="230" name="Line 21">
          <a:extLst>
            <a:ext uri="{FF2B5EF4-FFF2-40B4-BE49-F238E27FC236}">
              <a16:creationId xmlns:a16="http://schemas.microsoft.com/office/drawing/2014/main" id="{00000000-0008-0000-0700-0000E6000000}"/>
            </a:ext>
          </a:extLst>
        </xdr:cNvPr>
        <xdr:cNvSpPr>
          <a:spLocks noChangeShapeType="1"/>
        </xdr:cNvSpPr>
      </xdr:nvSpPr>
      <xdr:spPr bwMode="auto">
        <a:xfrm>
          <a:off x="2990022"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87</xdr:row>
      <xdr:rowOff>0</xdr:rowOff>
    </xdr:from>
    <xdr:to>
      <xdr:col>31</xdr:col>
      <xdr:colOff>0</xdr:colOff>
      <xdr:row>87</xdr:row>
      <xdr:rowOff>0</xdr:rowOff>
    </xdr:to>
    <xdr:sp macro="" textlink="">
      <xdr:nvSpPr>
        <xdr:cNvPr id="231" name="Line 22">
          <a:extLst>
            <a:ext uri="{FF2B5EF4-FFF2-40B4-BE49-F238E27FC236}">
              <a16:creationId xmlns:a16="http://schemas.microsoft.com/office/drawing/2014/main" id="{00000000-0008-0000-0700-0000E7000000}"/>
            </a:ext>
          </a:extLst>
        </xdr:cNvPr>
        <xdr:cNvSpPr>
          <a:spLocks noChangeShapeType="1"/>
        </xdr:cNvSpPr>
      </xdr:nvSpPr>
      <xdr:spPr bwMode="auto">
        <a:xfrm>
          <a:off x="2990022" y="4538870"/>
          <a:ext cx="1664804"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32</xdr:col>
      <xdr:colOff>0</xdr:colOff>
      <xdr:row>86</xdr:row>
      <xdr:rowOff>104775</xdr:rowOff>
    </xdr:from>
    <xdr:to>
      <xdr:col>32</xdr:col>
      <xdr:colOff>0</xdr:colOff>
      <xdr:row>87</xdr:row>
      <xdr:rowOff>47625</xdr:rowOff>
    </xdr:to>
    <xdr:sp macro="" textlink="">
      <xdr:nvSpPr>
        <xdr:cNvPr id="232" name="Line 30">
          <a:extLst>
            <a:ext uri="{FF2B5EF4-FFF2-40B4-BE49-F238E27FC236}">
              <a16:creationId xmlns:a16="http://schemas.microsoft.com/office/drawing/2014/main" id="{00000000-0008-0000-0700-0000E8000000}"/>
            </a:ext>
          </a:extLst>
        </xdr:cNvPr>
        <xdr:cNvSpPr>
          <a:spLocks noChangeShapeType="1"/>
        </xdr:cNvSpPr>
      </xdr:nvSpPr>
      <xdr:spPr bwMode="auto">
        <a:xfrm>
          <a:off x="4779065"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86</xdr:row>
      <xdr:rowOff>104775</xdr:rowOff>
    </xdr:from>
    <xdr:to>
      <xdr:col>31</xdr:col>
      <xdr:colOff>0</xdr:colOff>
      <xdr:row>87</xdr:row>
      <xdr:rowOff>47625</xdr:rowOff>
    </xdr:to>
    <xdr:sp macro="" textlink="">
      <xdr:nvSpPr>
        <xdr:cNvPr id="233" name="Line 37">
          <a:extLst>
            <a:ext uri="{FF2B5EF4-FFF2-40B4-BE49-F238E27FC236}">
              <a16:creationId xmlns:a16="http://schemas.microsoft.com/office/drawing/2014/main" id="{00000000-0008-0000-0700-0000E9000000}"/>
            </a:ext>
          </a:extLst>
        </xdr:cNvPr>
        <xdr:cNvSpPr>
          <a:spLocks noChangeShapeType="1"/>
        </xdr:cNvSpPr>
      </xdr:nvSpPr>
      <xdr:spPr bwMode="auto">
        <a:xfrm>
          <a:off x="4654826"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86</xdr:row>
      <xdr:rowOff>104775</xdr:rowOff>
    </xdr:from>
    <xdr:to>
      <xdr:col>17</xdr:col>
      <xdr:colOff>0</xdr:colOff>
      <xdr:row>87</xdr:row>
      <xdr:rowOff>47625</xdr:rowOff>
    </xdr:to>
    <xdr:sp macro="" textlink="">
      <xdr:nvSpPr>
        <xdr:cNvPr id="234" name="Line 38">
          <a:extLst>
            <a:ext uri="{FF2B5EF4-FFF2-40B4-BE49-F238E27FC236}">
              <a16:creationId xmlns:a16="http://schemas.microsoft.com/office/drawing/2014/main" id="{00000000-0008-0000-0700-0000EA000000}"/>
            </a:ext>
          </a:extLst>
        </xdr:cNvPr>
        <xdr:cNvSpPr>
          <a:spLocks noChangeShapeType="1"/>
        </xdr:cNvSpPr>
      </xdr:nvSpPr>
      <xdr:spPr bwMode="auto">
        <a:xfrm>
          <a:off x="2865783"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86</xdr:row>
      <xdr:rowOff>104775</xdr:rowOff>
    </xdr:from>
    <xdr:to>
      <xdr:col>18</xdr:col>
      <xdr:colOff>0</xdr:colOff>
      <xdr:row>87</xdr:row>
      <xdr:rowOff>47625</xdr:rowOff>
    </xdr:to>
    <xdr:sp macro="" textlink="">
      <xdr:nvSpPr>
        <xdr:cNvPr id="235" name="Line 39">
          <a:extLst>
            <a:ext uri="{FF2B5EF4-FFF2-40B4-BE49-F238E27FC236}">
              <a16:creationId xmlns:a16="http://schemas.microsoft.com/office/drawing/2014/main" id="{00000000-0008-0000-0700-0000EB000000}"/>
            </a:ext>
          </a:extLst>
        </xdr:cNvPr>
        <xdr:cNvSpPr>
          <a:spLocks noChangeShapeType="1"/>
        </xdr:cNvSpPr>
      </xdr:nvSpPr>
      <xdr:spPr bwMode="auto">
        <a:xfrm>
          <a:off x="2990022"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86</xdr:row>
      <xdr:rowOff>188912</xdr:rowOff>
    </xdr:from>
    <xdr:to>
      <xdr:col>17</xdr:col>
      <xdr:colOff>0</xdr:colOff>
      <xdr:row>87</xdr:row>
      <xdr:rowOff>0</xdr:rowOff>
    </xdr:to>
    <xdr:cxnSp macro="">
      <xdr:nvCxnSpPr>
        <xdr:cNvPr id="236" name="직선 연결선 235">
          <a:extLst>
            <a:ext uri="{FF2B5EF4-FFF2-40B4-BE49-F238E27FC236}">
              <a16:creationId xmlns:a16="http://schemas.microsoft.com/office/drawing/2014/main" id="{00000000-0008-0000-0700-0000EC000000}"/>
            </a:ext>
          </a:extLst>
        </xdr:cNvPr>
        <xdr:cNvCxnSpPr/>
      </xdr:nvCxnSpPr>
      <xdr:spPr>
        <a:xfrm>
          <a:off x="2368826" y="4537282"/>
          <a:ext cx="496957"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0</xdr:colOff>
      <xdr:row>87</xdr:row>
      <xdr:rowOff>0</xdr:rowOff>
    </xdr:from>
    <xdr:to>
      <xdr:col>36</xdr:col>
      <xdr:colOff>0</xdr:colOff>
      <xdr:row>87</xdr:row>
      <xdr:rowOff>1588</xdr:rowOff>
    </xdr:to>
    <xdr:cxnSp macro="">
      <xdr:nvCxnSpPr>
        <xdr:cNvPr id="237" name="직선 연결선 236">
          <a:extLst>
            <a:ext uri="{FF2B5EF4-FFF2-40B4-BE49-F238E27FC236}">
              <a16:creationId xmlns:a16="http://schemas.microsoft.com/office/drawing/2014/main" id="{00000000-0008-0000-0700-0000ED000000}"/>
            </a:ext>
          </a:extLst>
        </xdr:cNvPr>
        <xdr:cNvCxnSpPr/>
      </xdr:nvCxnSpPr>
      <xdr:spPr>
        <a:xfrm>
          <a:off x="4779065" y="4538870"/>
          <a:ext cx="496957"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0</xdr:colOff>
      <xdr:row>87</xdr:row>
      <xdr:rowOff>0</xdr:rowOff>
    </xdr:from>
    <xdr:to>
      <xdr:col>31</xdr:col>
      <xdr:colOff>0</xdr:colOff>
      <xdr:row>87</xdr:row>
      <xdr:rowOff>0</xdr:rowOff>
    </xdr:to>
    <xdr:sp macro="" textlink="">
      <xdr:nvSpPr>
        <xdr:cNvPr id="238" name="Line 12">
          <a:extLst>
            <a:ext uri="{FF2B5EF4-FFF2-40B4-BE49-F238E27FC236}">
              <a16:creationId xmlns:a16="http://schemas.microsoft.com/office/drawing/2014/main" id="{00000000-0008-0000-0700-0000EE000000}"/>
            </a:ext>
          </a:extLst>
        </xdr:cNvPr>
        <xdr:cNvSpPr>
          <a:spLocks noChangeShapeType="1"/>
        </xdr:cNvSpPr>
      </xdr:nvSpPr>
      <xdr:spPr bwMode="auto">
        <a:xfrm>
          <a:off x="4530587" y="4538870"/>
          <a:ext cx="124239"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31</xdr:col>
      <xdr:colOff>0</xdr:colOff>
      <xdr:row>86</xdr:row>
      <xdr:rowOff>104775</xdr:rowOff>
    </xdr:from>
    <xdr:to>
      <xdr:col>31</xdr:col>
      <xdr:colOff>0</xdr:colOff>
      <xdr:row>87</xdr:row>
      <xdr:rowOff>47625</xdr:rowOff>
    </xdr:to>
    <xdr:sp macro="" textlink="">
      <xdr:nvSpPr>
        <xdr:cNvPr id="239" name="Line 18">
          <a:extLst>
            <a:ext uri="{FF2B5EF4-FFF2-40B4-BE49-F238E27FC236}">
              <a16:creationId xmlns:a16="http://schemas.microsoft.com/office/drawing/2014/main" id="{00000000-0008-0000-0700-0000EF000000}"/>
            </a:ext>
          </a:extLst>
        </xdr:cNvPr>
        <xdr:cNvSpPr>
          <a:spLocks noChangeShapeType="1"/>
        </xdr:cNvSpPr>
      </xdr:nvSpPr>
      <xdr:spPr bwMode="auto">
        <a:xfrm>
          <a:off x="4654826"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87</xdr:row>
      <xdr:rowOff>0</xdr:rowOff>
    </xdr:from>
    <xdr:to>
      <xdr:col>32</xdr:col>
      <xdr:colOff>0</xdr:colOff>
      <xdr:row>87</xdr:row>
      <xdr:rowOff>0</xdr:rowOff>
    </xdr:to>
    <xdr:sp macro="" textlink="">
      <xdr:nvSpPr>
        <xdr:cNvPr id="240" name="Line 19">
          <a:extLst>
            <a:ext uri="{FF2B5EF4-FFF2-40B4-BE49-F238E27FC236}">
              <a16:creationId xmlns:a16="http://schemas.microsoft.com/office/drawing/2014/main" id="{00000000-0008-0000-0700-0000F0000000}"/>
            </a:ext>
          </a:extLst>
        </xdr:cNvPr>
        <xdr:cNvSpPr>
          <a:spLocks noChangeShapeType="1"/>
        </xdr:cNvSpPr>
      </xdr:nvSpPr>
      <xdr:spPr bwMode="auto">
        <a:xfrm>
          <a:off x="4654826" y="4538870"/>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17</xdr:col>
      <xdr:colOff>0</xdr:colOff>
      <xdr:row>87</xdr:row>
      <xdr:rowOff>0</xdr:rowOff>
    </xdr:from>
    <xdr:to>
      <xdr:col>18</xdr:col>
      <xdr:colOff>0</xdr:colOff>
      <xdr:row>87</xdr:row>
      <xdr:rowOff>0</xdr:rowOff>
    </xdr:to>
    <xdr:sp macro="" textlink="">
      <xdr:nvSpPr>
        <xdr:cNvPr id="241" name="Line 20">
          <a:extLst>
            <a:ext uri="{FF2B5EF4-FFF2-40B4-BE49-F238E27FC236}">
              <a16:creationId xmlns:a16="http://schemas.microsoft.com/office/drawing/2014/main" id="{00000000-0008-0000-0700-0000F1000000}"/>
            </a:ext>
          </a:extLst>
        </xdr:cNvPr>
        <xdr:cNvSpPr>
          <a:spLocks noChangeShapeType="1"/>
        </xdr:cNvSpPr>
      </xdr:nvSpPr>
      <xdr:spPr bwMode="auto">
        <a:xfrm>
          <a:off x="2865783" y="4538870"/>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18</xdr:col>
      <xdr:colOff>0</xdr:colOff>
      <xdr:row>86</xdr:row>
      <xdr:rowOff>104775</xdr:rowOff>
    </xdr:from>
    <xdr:to>
      <xdr:col>18</xdr:col>
      <xdr:colOff>0</xdr:colOff>
      <xdr:row>87</xdr:row>
      <xdr:rowOff>47625</xdr:rowOff>
    </xdr:to>
    <xdr:sp macro="" textlink="">
      <xdr:nvSpPr>
        <xdr:cNvPr id="242" name="Line 21">
          <a:extLst>
            <a:ext uri="{FF2B5EF4-FFF2-40B4-BE49-F238E27FC236}">
              <a16:creationId xmlns:a16="http://schemas.microsoft.com/office/drawing/2014/main" id="{00000000-0008-0000-0700-0000F2000000}"/>
            </a:ext>
          </a:extLst>
        </xdr:cNvPr>
        <xdr:cNvSpPr>
          <a:spLocks noChangeShapeType="1"/>
        </xdr:cNvSpPr>
      </xdr:nvSpPr>
      <xdr:spPr bwMode="auto">
        <a:xfrm>
          <a:off x="2990022"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87</xdr:row>
      <xdr:rowOff>0</xdr:rowOff>
    </xdr:from>
    <xdr:to>
      <xdr:col>31</xdr:col>
      <xdr:colOff>0</xdr:colOff>
      <xdr:row>87</xdr:row>
      <xdr:rowOff>0</xdr:rowOff>
    </xdr:to>
    <xdr:sp macro="" textlink="">
      <xdr:nvSpPr>
        <xdr:cNvPr id="243" name="Line 22">
          <a:extLst>
            <a:ext uri="{FF2B5EF4-FFF2-40B4-BE49-F238E27FC236}">
              <a16:creationId xmlns:a16="http://schemas.microsoft.com/office/drawing/2014/main" id="{00000000-0008-0000-0700-0000F3000000}"/>
            </a:ext>
          </a:extLst>
        </xdr:cNvPr>
        <xdr:cNvSpPr>
          <a:spLocks noChangeShapeType="1"/>
        </xdr:cNvSpPr>
      </xdr:nvSpPr>
      <xdr:spPr bwMode="auto">
        <a:xfrm>
          <a:off x="2990022" y="4538870"/>
          <a:ext cx="1664804"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32</xdr:col>
      <xdr:colOff>0</xdr:colOff>
      <xdr:row>86</xdr:row>
      <xdr:rowOff>104775</xdr:rowOff>
    </xdr:from>
    <xdr:to>
      <xdr:col>32</xdr:col>
      <xdr:colOff>0</xdr:colOff>
      <xdr:row>87</xdr:row>
      <xdr:rowOff>47625</xdr:rowOff>
    </xdr:to>
    <xdr:sp macro="" textlink="">
      <xdr:nvSpPr>
        <xdr:cNvPr id="244" name="Line 30">
          <a:extLst>
            <a:ext uri="{FF2B5EF4-FFF2-40B4-BE49-F238E27FC236}">
              <a16:creationId xmlns:a16="http://schemas.microsoft.com/office/drawing/2014/main" id="{00000000-0008-0000-0700-0000F4000000}"/>
            </a:ext>
          </a:extLst>
        </xdr:cNvPr>
        <xdr:cNvSpPr>
          <a:spLocks noChangeShapeType="1"/>
        </xdr:cNvSpPr>
      </xdr:nvSpPr>
      <xdr:spPr bwMode="auto">
        <a:xfrm>
          <a:off x="4779065"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86</xdr:row>
      <xdr:rowOff>104775</xdr:rowOff>
    </xdr:from>
    <xdr:to>
      <xdr:col>31</xdr:col>
      <xdr:colOff>0</xdr:colOff>
      <xdr:row>87</xdr:row>
      <xdr:rowOff>47625</xdr:rowOff>
    </xdr:to>
    <xdr:sp macro="" textlink="">
      <xdr:nvSpPr>
        <xdr:cNvPr id="245" name="Line 37">
          <a:extLst>
            <a:ext uri="{FF2B5EF4-FFF2-40B4-BE49-F238E27FC236}">
              <a16:creationId xmlns:a16="http://schemas.microsoft.com/office/drawing/2014/main" id="{00000000-0008-0000-0700-0000F5000000}"/>
            </a:ext>
          </a:extLst>
        </xdr:cNvPr>
        <xdr:cNvSpPr>
          <a:spLocks noChangeShapeType="1"/>
        </xdr:cNvSpPr>
      </xdr:nvSpPr>
      <xdr:spPr bwMode="auto">
        <a:xfrm>
          <a:off x="4654826"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86</xdr:row>
      <xdr:rowOff>104775</xdr:rowOff>
    </xdr:from>
    <xdr:to>
      <xdr:col>17</xdr:col>
      <xdr:colOff>0</xdr:colOff>
      <xdr:row>87</xdr:row>
      <xdr:rowOff>47625</xdr:rowOff>
    </xdr:to>
    <xdr:sp macro="" textlink="">
      <xdr:nvSpPr>
        <xdr:cNvPr id="246" name="Line 38">
          <a:extLst>
            <a:ext uri="{FF2B5EF4-FFF2-40B4-BE49-F238E27FC236}">
              <a16:creationId xmlns:a16="http://schemas.microsoft.com/office/drawing/2014/main" id="{00000000-0008-0000-0700-0000F6000000}"/>
            </a:ext>
          </a:extLst>
        </xdr:cNvPr>
        <xdr:cNvSpPr>
          <a:spLocks noChangeShapeType="1"/>
        </xdr:cNvSpPr>
      </xdr:nvSpPr>
      <xdr:spPr bwMode="auto">
        <a:xfrm>
          <a:off x="2865783"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86</xdr:row>
      <xdr:rowOff>114300</xdr:rowOff>
    </xdr:from>
    <xdr:to>
      <xdr:col>16</xdr:col>
      <xdr:colOff>0</xdr:colOff>
      <xdr:row>88</xdr:row>
      <xdr:rowOff>0</xdr:rowOff>
    </xdr:to>
    <xdr:sp macro="" textlink="">
      <xdr:nvSpPr>
        <xdr:cNvPr id="247" name="Line 39">
          <a:extLst>
            <a:ext uri="{FF2B5EF4-FFF2-40B4-BE49-F238E27FC236}">
              <a16:creationId xmlns:a16="http://schemas.microsoft.com/office/drawing/2014/main" id="{00000000-0008-0000-0700-0000F7000000}"/>
            </a:ext>
          </a:extLst>
        </xdr:cNvPr>
        <xdr:cNvSpPr>
          <a:spLocks noChangeShapeType="1"/>
        </xdr:cNvSpPr>
      </xdr:nvSpPr>
      <xdr:spPr bwMode="auto">
        <a:xfrm>
          <a:off x="2741543" y="4462670"/>
          <a:ext cx="0" cy="13417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86</xdr:row>
      <xdr:rowOff>188912</xdr:rowOff>
    </xdr:from>
    <xdr:to>
      <xdr:col>17</xdr:col>
      <xdr:colOff>0</xdr:colOff>
      <xdr:row>87</xdr:row>
      <xdr:rowOff>0</xdr:rowOff>
    </xdr:to>
    <xdr:cxnSp macro="">
      <xdr:nvCxnSpPr>
        <xdr:cNvPr id="248" name="직선 연결선 56">
          <a:extLst>
            <a:ext uri="{FF2B5EF4-FFF2-40B4-BE49-F238E27FC236}">
              <a16:creationId xmlns:a16="http://schemas.microsoft.com/office/drawing/2014/main" id="{00000000-0008-0000-0700-0000F8000000}"/>
            </a:ext>
          </a:extLst>
        </xdr:cNvPr>
        <xdr:cNvCxnSpPr/>
      </xdr:nvCxnSpPr>
      <xdr:spPr>
        <a:xfrm>
          <a:off x="2741543" y="4537282"/>
          <a:ext cx="124240"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0</xdr:colOff>
      <xdr:row>87</xdr:row>
      <xdr:rowOff>0</xdr:rowOff>
    </xdr:from>
    <xdr:to>
      <xdr:col>33</xdr:col>
      <xdr:colOff>0</xdr:colOff>
      <xdr:row>87</xdr:row>
      <xdr:rowOff>1588</xdr:rowOff>
    </xdr:to>
    <xdr:cxnSp macro="">
      <xdr:nvCxnSpPr>
        <xdr:cNvPr id="249" name="직선 연결선 57">
          <a:extLst>
            <a:ext uri="{FF2B5EF4-FFF2-40B4-BE49-F238E27FC236}">
              <a16:creationId xmlns:a16="http://schemas.microsoft.com/office/drawing/2014/main" id="{00000000-0008-0000-0700-0000F9000000}"/>
            </a:ext>
          </a:extLst>
        </xdr:cNvPr>
        <xdr:cNvCxnSpPr/>
      </xdr:nvCxnSpPr>
      <xdr:spPr>
        <a:xfrm>
          <a:off x="4779065" y="4538870"/>
          <a:ext cx="124239"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0</xdr:colOff>
      <xdr:row>86</xdr:row>
      <xdr:rowOff>104775</xdr:rowOff>
    </xdr:from>
    <xdr:to>
      <xdr:col>33</xdr:col>
      <xdr:colOff>0</xdr:colOff>
      <xdr:row>87</xdr:row>
      <xdr:rowOff>47625</xdr:rowOff>
    </xdr:to>
    <xdr:sp macro="" textlink="">
      <xdr:nvSpPr>
        <xdr:cNvPr id="250" name="Line 21">
          <a:extLst>
            <a:ext uri="{FF2B5EF4-FFF2-40B4-BE49-F238E27FC236}">
              <a16:creationId xmlns:a16="http://schemas.microsoft.com/office/drawing/2014/main" id="{00000000-0008-0000-0700-0000FA000000}"/>
            </a:ext>
          </a:extLst>
        </xdr:cNvPr>
        <xdr:cNvSpPr>
          <a:spLocks noChangeShapeType="1"/>
        </xdr:cNvSpPr>
      </xdr:nvSpPr>
      <xdr:spPr bwMode="auto">
        <a:xfrm>
          <a:off x="4903304" y="4453145"/>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87</xdr:row>
      <xdr:rowOff>0</xdr:rowOff>
    </xdr:from>
    <xdr:to>
      <xdr:col>15</xdr:col>
      <xdr:colOff>104775</xdr:colOff>
      <xdr:row>87</xdr:row>
      <xdr:rowOff>0</xdr:rowOff>
    </xdr:to>
    <xdr:cxnSp macro="">
      <xdr:nvCxnSpPr>
        <xdr:cNvPr id="251" name="직선 연결선 56">
          <a:extLst>
            <a:ext uri="{FF2B5EF4-FFF2-40B4-BE49-F238E27FC236}">
              <a16:creationId xmlns:a16="http://schemas.microsoft.com/office/drawing/2014/main" id="{00000000-0008-0000-0700-0000FB000000}"/>
            </a:ext>
          </a:extLst>
        </xdr:cNvPr>
        <xdr:cNvCxnSpPr>
          <a:cxnSpLocks noChangeShapeType="1"/>
        </xdr:cNvCxnSpPr>
      </xdr:nvCxnSpPr>
      <xdr:spPr bwMode="auto">
        <a:xfrm>
          <a:off x="2368826" y="4538870"/>
          <a:ext cx="353253" cy="0"/>
        </a:xfrm>
        <a:prstGeom prst="line">
          <a:avLst/>
        </a:prstGeom>
        <a:noFill/>
        <a:ln w="9525" algn="ctr">
          <a:solidFill>
            <a:srgbClr val="000000"/>
          </a:solidFill>
          <a:round/>
          <a:headEnd type="oval" w="sm" len="sm"/>
          <a:tailEnd type="none" w="sm" len="sm"/>
        </a:ln>
        <a:extLst>
          <a:ext uri="{909E8E84-426E-40DD-AFC4-6F175D3DCCD1}">
            <a14:hiddenFill xmlns:a14="http://schemas.microsoft.com/office/drawing/2010/main">
              <a:noFill/>
            </a14:hiddenFill>
          </a:ext>
        </a:extLst>
      </xdr:spPr>
    </xdr:cxnSp>
    <xdr:clientData/>
  </xdr:twoCellAnchor>
  <xdr:twoCellAnchor>
    <xdr:from>
      <xdr:col>33</xdr:col>
      <xdr:colOff>19050</xdr:colOff>
      <xdr:row>87</xdr:row>
      <xdr:rowOff>0</xdr:rowOff>
    </xdr:from>
    <xdr:to>
      <xdr:col>36</xdr:col>
      <xdr:colOff>0</xdr:colOff>
      <xdr:row>87</xdr:row>
      <xdr:rowOff>0</xdr:rowOff>
    </xdr:to>
    <xdr:cxnSp macro="">
      <xdr:nvCxnSpPr>
        <xdr:cNvPr id="252" name="직선 연결선 56">
          <a:extLst>
            <a:ext uri="{FF2B5EF4-FFF2-40B4-BE49-F238E27FC236}">
              <a16:creationId xmlns:a16="http://schemas.microsoft.com/office/drawing/2014/main" id="{00000000-0008-0000-0700-0000FC000000}"/>
            </a:ext>
          </a:extLst>
        </xdr:cNvPr>
        <xdr:cNvCxnSpPr>
          <a:cxnSpLocks noChangeShapeType="1"/>
        </xdr:cNvCxnSpPr>
      </xdr:nvCxnSpPr>
      <xdr:spPr bwMode="auto">
        <a:xfrm>
          <a:off x="4922354" y="4538870"/>
          <a:ext cx="353668" cy="0"/>
        </a:xfrm>
        <a:prstGeom prst="line">
          <a:avLst/>
        </a:prstGeom>
        <a:noFill/>
        <a:ln w="9525" algn="ctr">
          <a:solidFill>
            <a:srgbClr val="000000"/>
          </a:solidFill>
          <a:round/>
          <a:headEnd type="none" w="sm" len="sm"/>
          <a:tailEnd type="oval" w="sm" len="sm"/>
        </a:ln>
        <a:extLst>
          <a:ext uri="{909E8E84-426E-40DD-AFC4-6F175D3DCCD1}">
            <a14:hiddenFill xmlns:a14="http://schemas.microsoft.com/office/drawing/2010/main">
              <a:noFill/>
            </a14:hiddenFill>
          </a:ext>
        </a:extLst>
      </xdr:spPr>
    </xdr:cxnSp>
    <xdr:clientData/>
  </xdr:twoCellAnchor>
  <xdr:twoCellAnchor>
    <xdr:from>
      <xdr:col>10</xdr:col>
      <xdr:colOff>0</xdr:colOff>
      <xdr:row>134</xdr:row>
      <xdr:rowOff>133350</xdr:rowOff>
    </xdr:from>
    <xdr:to>
      <xdr:col>13</xdr:col>
      <xdr:colOff>0</xdr:colOff>
      <xdr:row>147</xdr:row>
      <xdr:rowOff>0</xdr:rowOff>
    </xdr:to>
    <xdr:sp macro="" textlink="">
      <xdr:nvSpPr>
        <xdr:cNvPr id="253" name="Line 1">
          <a:extLst>
            <a:ext uri="{FF2B5EF4-FFF2-40B4-BE49-F238E27FC236}">
              <a16:creationId xmlns:a16="http://schemas.microsoft.com/office/drawing/2014/main" id="{00000000-0008-0000-0700-0000FD000000}"/>
            </a:ext>
          </a:extLst>
        </xdr:cNvPr>
        <xdr:cNvSpPr>
          <a:spLocks noChangeShapeType="1"/>
        </xdr:cNvSpPr>
      </xdr:nvSpPr>
      <xdr:spPr bwMode="auto">
        <a:xfrm flipH="1" flipV="1">
          <a:off x="1996109" y="11687589"/>
          <a:ext cx="372717" cy="218578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134</xdr:row>
      <xdr:rowOff>133350</xdr:rowOff>
    </xdr:from>
    <xdr:to>
      <xdr:col>39</xdr:col>
      <xdr:colOff>0</xdr:colOff>
      <xdr:row>146</xdr:row>
      <xdr:rowOff>247650</xdr:rowOff>
    </xdr:to>
    <xdr:sp macro="" textlink="">
      <xdr:nvSpPr>
        <xdr:cNvPr id="254" name="Line 2">
          <a:extLst>
            <a:ext uri="{FF2B5EF4-FFF2-40B4-BE49-F238E27FC236}">
              <a16:creationId xmlns:a16="http://schemas.microsoft.com/office/drawing/2014/main" id="{00000000-0008-0000-0700-0000FE000000}"/>
            </a:ext>
          </a:extLst>
        </xdr:cNvPr>
        <xdr:cNvSpPr>
          <a:spLocks noChangeShapeType="1"/>
        </xdr:cNvSpPr>
      </xdr:nvSpPr>
      <xdr:spPr bwMode="auto">
        <a:xfrm flipV="1">
          <a:off x="5276022" y="11687589"/>
          <a:ext cx="372717" cy="218495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66675</xdr:colOff>
      <xdr:row>141</xdr:row>
      <xdr:rowOff>9525</xdr:rowOff>
    </xdr:from>
    <xdr:to>
      <xdr:col>26</xdr:col>
      <xdr:colOff>47625</xdr:colOff>
      <xdr:row>144</xdr:row>
      <xdr:rowOff>0</xdr:rowOff>
    </xdr:to>
    <xdr:sp macro="" textlink="">
      <xdr:nvSpPr>
        <xdr:cNvPr id="255" name="Oval 3">
          <a:extLst>
            <a:ext uri="{FF2B5EF4-FFF2-40B4-BE49-F238E27FC236}">
              <a16:creationId xmlns:a16="http://schemas.microsoft.com/office/drawing/2014/main" id="{00000000-0008-0000-0700-0000FF000000}"/>
            </a:ext>
          </a:extLst>
        </xdr:cNvPr>
        <xdr:cNvSpPr>
          <a:spLocks noChangeArrowheads="1"/>
        </xdr:cNvSpPr>
      </xdr:nvSpPr>
      <xdr:spPr bwMode="auto">
        <a:xfrm>
          <a:off x="3553653" y="12574242"/>
          <a:ext cx="527602" cy="487432"/>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133</xdr:row>
      <xdr:rowOff>0</xdr:rowOff>
    </xdr:from>
    <xdr:to>
      <xdr:col>22</xdr:col>
      <xdr:colOff>0</xdr:colOff>
      <xdr:row>134</xdr:row>
      <xdr:rowOff>0</xdr:rowOff>
    </xdr:to>
    <xdr:sp macro="" textlink="">
      <xdr:nvSpPr>
        <xdr:cNvPr id="256" name="Line 4">
          <a:extLst>
            <a:ext uri="{FF2B5EF4-FFF2-40B4-BE49-F238E27FC236}">
              <a16:creationId xmlns:a16="http://schemas.microsoft.com/office/drawing/2014/main" id="{00000000-0008-0000-0700-000000010000}"/>
            </a:ext>
          </a:extLst>
        </xdr:cNvPr>
        <xdr:cNvSpPr>
          <a:spLocks noChangeShapeType="1"/>
        </xdr:cNvSpPr>
      </xdr:nvSpPr>
      <xdr:spPr bwMode="auto">
        <a:xfrm flipV="1">
          <a:off x="3114261" y="11363739"/>
          <a:ext cx="372717"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133</xdr:row>
      <xdr:rowOff>0</xdr:rowOff>
    </xdr:from>
    <xdr:to>
      <xdr:col>22</xdr:col>
      <xdr:colOff>0</xdr:colOff>
      <xdr:row>134</xdr:row>
      <xdr:rowOff>0</xdr:rowOff>
    </xdr:to>
    <xdr:sp macro="" textlink="">
      <xdr:nvSpPr>
        <xdr:cNvPr id="257" name="Line 5">
          <a:extLst>
            <a:ext uri="{FF2B5EF4-FFF2-40B4-BE49-F238E27FC236}">
              <a16:creationId xmlns:a16="http://schemas.microsoft.com/office/drawing/2014/main" id="{00000000-0008-0000-0700-000001010000}"/>
            </a:ext>
          </a:extLst>
        </xdr:cNvPr>
        <xdr:cNvSpPr>
          <a:spLocks noChangeShapeType="1"/>
        </xdr:cNvSpPr>
      </xdr:nvSpPr>
      <xdr:spPr bwMode="auto">
        <a:xfrm>
          <a:off x="3114261" y="11363739"/>
          <a:ext cx="372717"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148</xdr:row>
      <xdr:rowOff>114300</xdr:rowOff>
    </xdr:from>
    <xdr:to>
      <xdr:col>13</xdr:col>
      <xdr:colOff>0</xdr:colOff>
      <xdr:row>151</xdr:row>
      <xdr:rowOff>66675</xdr:rowOff>
    </xdr:to>
    <xdr:sp macro="" textlink="">
      <xdr:nvSpPr>
        <xdr:cNvPr id="258" name="Line 6">
          <a:extLst>
            <a:ext uri="{FF2B5EF4-FFF2-40B4-BE49-F238E27FC236}">
              <a16:creationId xmlns:a16="http://schemas.microsoft.com/office/drawing/2014/main" id="{00000000-0008-0000-0700-000002010000}"/>
            </a:ext>
          </a:extLst>
        </xdr:cNvPr>
        <xdr:cNvSpPr>
          <a:spLocks noChangeShapeType="1"/>
        </xdr:cNvSpPr>
      </xdr:nvSpPr>
      <xdr:spPr bwMode="auto">
        <a:xfrm>
          <a:off x="2368826" y="14111909"/>
          <a:ext cx="0" cy="38182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148</xdr:row>
      <xdr:rowOff>95250</xdr:rowOff>
    </xdr:from>
    <xdr:to>
      <xdr:col>36</xdr:col>
      <xdr:colOff>0</xdr:colOff>
      <xdr:row>151</xdr:row>
      <xdr:rowOff>66675</xdr:rowOff>
    </xdr:to>
    <xdr:sp macro="" textlink="">
      <xdr:nvSpPr>
        <xdr:cNvPr id="259" name="Line 7">
          <a:extLst>
            <a:ext uri="{FF2B5EF4-FFF2-40B4-BE49-F238E27FC236}">
              <a16:creationId xmlns:a16="http://schemas.microsoft.com/office/drawing/2014/main" id="{00000000-0008-0000-0700-000003010000}"/>
            </a:ext>
          </a:extLst>
        </xdr:cNvPr>
        <xdr:cNvSpPr>
          <a:spLocks noChangeShapeType="1"/>
        </xdr:cNvSpPr>
      </xdr:nvSpPr>
      <xdr:spPr bwMode="auto">
        <a:xfrm>
          <a:off x="5276022" y="14092859"/>
          <a:ext cx="0" cy="40087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129</xdr:row>
      <xdr:rowOff>0</xdr:rowOff>
    </xdr:from>
    <xdr:to>
      <xdr:col>39</xdr:col>
      <xdr:colOff>0</xdr:colOff>
      <xdr:row>129</xdr:row>
      <xdr:rowOff>0</xdr:rowOff>
    </xdr:to>
    <xdr:sp macro="" textlink="">
      <xdr:nvSpPr>
        <xdr:cNvPr id="260" name="Line 8">
          <a:extLst>
            <a:ext uri="{FF2B5EF4-FFF2-40B4-BE49-F238E27FC236}">
              <a16:creationId xmlns:a16="http://schemas.microsoft.com/office/drawing/2014/main" id="{00000000-0008-0000-0700-000004010000}"/>
            </a:ext>
          </a:extLst>
        </xdr:cNvPr>
        <xdr:cNvSpPr>
          <a:spLocks noChangeShapeType="1"/>
        </xdr:cNvSpPr>
      </xdr:nvSpPr>
      <xdr:spPr bwMode="auto">
        <a:xfrm>
          <a:off x="1996109" y="10668000"/>
          <a:ext cx="3652630"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30</xdr:col>
      <xdr:colOff>0</xdr:colOff>
      <xdr:row>149</xdr:row>
      <xdr:rowOff>0</xdr:rowOff>
    </xdr:from>
    <xdr:to>
      <xdr:col>31</xdr:col>
      <xdr:colOff>0</xdr:colOff>
      <xdr:row>149</xdr:row>
      <xdr:rowOff>0</xdr:rowOff>
    </xdr:to>
    <xdr:sp macro="" textlink="">
      <xdr:nvSpPr>
        <xdr:cNvPr id="261" name="Line 12">
          <a:extLst>
            <a:ext uri="{FF2B5EF4-FFF2-40B4-BE49-F238E27FC236}">
              <a16:creationId xmlns:a16="http://schemas.microsoft.com/office/drawing/2014/main" id="{00000000-0008-0000-0700-000005010000}"/>
            </a:ext>
          </a:extLst>
        </xdr:cNvPr>
        <xdr:cNvSpPr>
          <a:spLocks noChangeShapeType="1"/>
        </xdr:cNvSpPr>
      </xdr:nvSpPr>
      <xdr:spPr bwMode="auto">
        <a:xfrm>
          <a:off x="4530587" y="14188109"/>
          <a:ext cx="124239"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13</xdr:col>
      <xdr:colOff>0</xdr:colOff>
      <xdr:row>151</xdr:row>
      <xdr:rowOff>0</xdr:rowOff>
    </xdr:from>
    <xdr:to>
      <xdr:col>36</xdr:col>
      <xdr:colOff>0</xdr:colOff>
      <xdr:row>151</xdr:row>
      <xdr:rowOff>0</xdr:rowOff>
    </xdr:to>
    <xdr:sp macro="" textlink="">
      <xdr:nvSpPr>
        <xdr:cNvPr id="262" name="Line 14">
          <a:extLst>
            <a:ext uri="{FF2B5EF4-FFF2-40B4-BE49-F238E27FC236}">
              <a16:creationId xmlns:a16="http://schemas.microsoft.com/office/drawing/2014/main" id="{00000000-0008-0000-0700-000006010000}"/>
            </a:ext>
          </a:extLst>
        </xdr:cNvPr>
        <xdr:cNvSpPr>
          <a:spLocks noChangeShapeType="1"/>
        </xdr:cNvSpPr>
      </xdr:nvSpPr>
      <xdr:spPr bwMode="auto">
        <a:xfrm>
          <a:off x="2368826" y="14436587"/>
          <a:ext cx="2907196"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41</xdr:col>
      <xdr:colOff>0</xdr:colOff>
      <xdr:row>133</xdr:row>
      <xdr:rowOff>0</xdr:rowOff>
    </xdr:from>
    <xdr:to>
      <xdr:col>41</xdr:col>
      <xdr:colOff>0</xdr:colOff>
      <xdr:row>145</xdr:row>
      <xdr:rowOff>0</xdr:rowOff>
    </xdr:to>
    <xdr:sp macro="" textlink="">
      <xdr:nvSpPr>
        <xdr:cNvPr id="263" name="Line 15">
          <a:extLst>
            <a:ext uri="{FF2B5EF4-FFF2-40B4-BE49-F238E27FC236}">
              <a16:creationId xmlns:a16="http://schemas.microsoft.com/office/drawing/2014/main" id="{00000000-0008-0000-0700-000007010000}"/>
            </a:ext>
          </a:extLst>
        </xdr:cNvPr>
        <xdr:cNvSpPr>
          <a:spLocks noChangeShapeType="1"/>
        </xdr:cNvSpPr>
      </xdr:nvSpPr>
      <xdr:spPr bwMode="auto">
        <a:xfrm flipV="1">
          <a:off x="5897217" y="11363739"/>
          <a:ext cx="0" cy="1946413"/>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23</xdr:col>
      <xdr:colOff>0</xdr:colOff>
      <xdr:row>131</xdr:row>
      <xdr:rowOff>133350</xdr:rowOff>
    </xdr:from>
    <xdr:to>
      <xdr:col>23</xdr:col>
      <xdr:colOff>0</xdr:colOff>
      <xdr:row>132</xdr:row>
      <xdr:rowOff>66675</xdr:rowOff>
    </xdr:to>
    <xdr:sp macro="" textlink="">
      <xdr:nvSpPr>
        <xdr:cNvPr id="264" name="Line 16">
          <a:extLst>
            <a:ext uri="{FF2B5EF4-FFF2-40B4-BE49-F238E27FC236}">
              <a16:creationId xmlns:a16="http://schemas.microsoft.com/office/drawing/2014/main" id="{00000000-0008-0000-0700-000008010000}"/>
            </a:ext>
          </a:extLst>
        </xdr:cNvPr>
        <xdr:cNvSpPr>
          <a:spLocks noChangeShapeType="1"/>
        </xdr:cNvSpPr>
      </xdr:nvSpPr>
      <xdr:spPr bwMode="auto">
        <a:xfrm>
          <a:off x="3611217" y="11182350"/>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132</xdr:row>
      <xdr:rowOff>0</xdr:rowOff>
    </xdr:from>
    <xdr:to>
      <xdr:col>23</xdr:col>
      <xdr:colOff>0</xdr:colOff>
      <xdr:row>132</xdr:row>
      <xdr:rowOff>0</xdr:rowOff>
    </xdr:to>
    <xdr:sp macro="" textlink="">
      <xdr:nvSpPr>
        <xdr:cNvPr id="265" name="Line 17">
          <a:extLst>
            <a:ext uri="{FF2B5EF4-FFF2-40B4-BE49-F238E27FC236}">
              <a16:creationId xmlns:a16="http://schemas.microsoft.com/office/drawing/2014/main" id="{00000000-0008-0000-0700-000009010000}"/>
            </a:ext>
          </a:extLst>
        </xdr:cNvPr>
        <xdr:cNvSpPr>
          <a:spLocks noChangeShapeType="1"/>
        </xdr:cNvSpPr>
      </xdr:nvSpPr>
      <xdr:spPr bwMode="auto">
        <a:xfrm>
          <a:off x="2990022" y="11239500"/>
          <a:ext cx="621195"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31</xdr:col>
      <xdr:colOff>0</xdr:colOff>
      <xdr:row>148</xdr:row>
      <xdr:rowOff>104775</xdr:rowOff>
    </xdr:from>
    <xdr:to>
      <xdr:col>31</xdr:col>
      <xdr:colOff>0</xdr:colOff>
      <xdr:row>149</xdr:row>
      <xdr:rowOff>47625</xdr:rowOff>
    </xdr:to>
    <xdr:sp macro="" textlink="">
      <xdr:nvSpPr>
        <xdr:cNvPr id="266" name="Line 18">
          <a:extLst>
            <a:ext uri="{FF2B5EF4-FFF2-40B4-BE49-F238E27FC236}">
              <a16:creationId xmlns:a16="http://schemas.microsoft.com/office/drawing/2014/main" id="{00000000-0008-0000-0700-00000A010000}"/>
            </a:ext>
          </a:extLst>
        </xdr:cNvPr>
        <xdr:cNvSpPr>
          <a:spLocks noChangeShapeType="1"/>
        </xdr:cNvSpPr>
      </xdr:nvSpPr>
      <xdr:spPr bwMode="auto">
        <a:xfrm>
          <a:off x="4654826"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149</xdr:row>
      <xdr:rowOff>0</xdr:rowOff>
    </xdr:from>
    <xdr:to>
      <xdr:col>32</xdr:col>
      <xdr:colOff>0</xdr:colOff>
      <xdr:row>149</xdr:row>
      <xdr:rowOff>0</xdr:rowOff>
    </xdr:to>
    <xdr:sp macro="" textlink="">
      <xdr:nvSpPr>
        <xdr:cNvPr id="267" name="Line 19">
          <a:extLst>
            <a:ext uri="{FF2B5EF4-FFF2-40B4-BE49-F238E27FC236}">
              <a16:creationId xmlns:a16="http://schemas.microsoft.com/office/drawing/2014/main" id="{00000000-0008-0000-0700-00000B010000}"/>
            </a:ext>
          </a:extLst>
        </xdr:cNvPr>
        <xdr:cNvSpPr>
          <a:spLocks noChangeShapeType="1"/>
        </xdr:cNvSpPr>
      </xdr:nvSpPr>
      <xdr:spPr bwMode="auto">
        <a:xfrm>
          <a:off x="4654826" y="14188109"/>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17</xdr:col>
      <xdr:colOff>0</xdr:colOff>
      <xdr:row>149</xdr:row>
      <xdr:rowOff>0</xdr:rowOff>
    </xdr:from>
    <xdr:to>
      <xdr:col>18</xdr:col>
      <xdr:colOff>0</xdr:colOff>
      <xdr:row>149</xdr:row>
      <xdr:rowOff>0</xdr:rowOff>
    </xdr:to>
    <xdr:sp macro="" textlink="">
      <xdr:nvSpPr>
        <xdr:cNvPr id="268" name="Line 20">
          <a:extLst>
            <a:ext uri="{FF2B5EF4-FFF2-40B4-BE49-F238E27FC236}">
              <a16:creationId xmlns:a16="http://schemas.microsoft.com/office/drawing/2014/main" id="{00000000-0008-0000-0700-00000C010000}"/>
            </a:ext>
          </a:extLst>
        </xdr:cNvPr>
        <xdr:cNvSpPr>
          <a:spLocks noChangeShapeType="1"/>
        </xdr:cNvSpPr>
      </xdr:nvSpPr>
      <xdr:spPr bwMode="auto">
        <a:xfrm>
          <a:off x="2865783" y="14188109"/>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18</xdr:col>
      <xdr:colOff>0</xdr:colOff>
      <xdr:row>148</xdr:row>
      <xdr:rowOff>104775</xdr:rowOff>
    </xdr:from>
    <xdr:to>
      <xdr:col>18</xdr:col>
      <xdr:colOff>0</xdr:colOff>
      <xdr:row>149</xdr:row>
      <xdr:rowOff>47625</xdr:rowOff>
    </xdr:to>
    <xdr:sp macro="" textlink="">
      <xdr:nvSpPr>
        <xdr:cNvPr id="269" name="Line 21">
          <a:extLst>
            <a:ext uri="{FF2B5EF4-FFF2-40B4-BE49-F238E27FC236}">
              <a16:creationId xmlns:a16="http://schemas.microsoft.com/office/drawing/2014/main" id="{00000000-0008-0000-0700-00000D010000}"/>
            </a:ext>
          </a:extLst>
        </xdr:cNvPr>
        <xdr:cNvSpPr>
          <a:spLocks noChangeShapeType="1"/>
        </xdr:cNvSpPr>
      </xdr:nvSpPr>
      <xdr:spPr bwMode="auto">
        <a:xfrm>
          <a:off x="2990022"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149</xdr:row>
      <xdr:rowOff>0</xdr:rowOff>
    </xdr:from>
    <xdr:to>
      <xdr:col>31</xdr:col>
      <xdr:colOff>0</xdr:colOff>
      <xdr:row>149</xdr:row>
      <xdr:rowOff>0</xdr:rowOff>
    </xdr:to>
    <xdr:sp macro="" textlink="">
      <xdr:nvSpPr>
        <xdr:cNvPr id="270" name="Line 22">
          <a:extLst>
            <a:ext uri="{FF2B5EF4-FFF2-40B4-BE49-F238E27FC236}">
              <a16:creationId xmlns:a16="http://schemas.microsoft.com/office/drawing/2014/main" id="{00000000-0008-0000-0700-00000E010000}"/>
            </a:ext>
          </a:extLst>
        </xdr:cNvPr>
        <xdr:cNvSpPr>
          <a:spLocks noChangeShapeType="1"/>
        </xdr:cNvSpPr>
      </xdr:nvSpPr>
      <xdr:spPr bwMode="auto">
        <a:xfrm>
          <a:off x="2990022" y="14188109"/>
          <a:ext cx="1664804"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18</xdr:col>
      <xdr:colOff>0</xdr:colOff>
      <xdr:row>131</xdr:row>
      <xdr:rowOff>133350</xdr:rowOff>
    </xdr:from>
    <xdr:to>
      <xdr:col>18</xdr:col>
      <xdr:colOff>0</xdr:colOff>
      <xdr:row>132</xdr:row>
      <xdr:rowOff>66675</xdr:rowOff>
    </xdr:to>
    <xdr:sp macro="" textlink="">
      <xdr:nvSpPr>
        <xdr:cNvPr id="271" name="Line 23">
          <a:extLst>
            <a:ext uri="{FF2B5EF4-FFF2-40B4-BE49-F238E27FC236}">
              <a16:creationId xmlns:a16="http://schemas.microsoft.com/office/drawing/2014/main" id="{00000000-0008-0000-0700-00000F010000}"/>
            </a:ext>
          </a:extLst>
        </xdr:cNvPr>
        <xdr:cNvSpPr>
          <a:spLocks noChangeShapeType="1"/>
        </xdr:cNvSpPr>
      </xdr:nvSpPr>
      <xdr:spPr bwMode="auto">
        <a:xfrm>
          <a:off x="2990022" y="11182350"/>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128</xdr:row>
      <xdr:rowOff>133350</xdr:rowOff>
    </xdr:from>
    <xdr:to>
      <xdr:col>10</xdr:col>
      <xdr:colOff>0</xdr:colOff>
      <xdr:row>132</xdr:row>
      <xdr:rowOff>0</xdr:rowOff>
    </xdr:to>
    <xdr:sp macro="" textlink="">
      <xdr:nvSpPr>
        <xdr:cNvPr id="272" name="Line 24">
          <a:extLst>
            <a:ext uri="{FF2B5EF4-FFF2-40B4-BE49-F238E27FC236}">
              <a16:creationId xmlns:a16="http://schemas.microsoft.com/office/drawing/2014/main" id="{00000000-0008-0000-0700-000010010000}"/>
            </a:ext>
          </a:extLst>
        </xdr:cNvPr>
        <xdr:cNvSpPr>
          <a:spLocks noChangeShapeType="1"/>
        </xdr:cNvSpPr>
      </xdr:nvSpPr>
      <xdr:spPr bwMode="auto">
        <a:xfrm>
          <a:off x="1996109" y="10610850"/>
          <a:ext cx="0" cy="6286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0</xdr:colOff>
      <xdr:row>128</xdr:row>
      <xdr:rowOff>123825</xdr:rowOff>
    </xdr:from>
    <xdr:to>
      <xdr:col>39</xdr:col>
      <xdr:colOff>0</xdr:colOff>
      <xdr:row>132</xdr:row>
      <xdr:rowOff>28575</xdr:rowOff>
    </xdr:to>
    <xdr:sp macro="" textlink="">
      <xdr:nvSpPr>
        <xdr:cNvPr id="273" name="Line 25">
          <a:extLst>
            <a:ext uri="{FF2B5EF4-FFF2-40B4-BE49-F238E27FC236}">
              <a16:creationId xmlns:a16="http://schemas.microsoft.com/office/drawing/2014/main" id="{00000000-0008-0000-0700-000011010000}"/>
            </a:ext>
          </a:extLst>
        </xdr:cNvPr>
        <xdr:cNvSpPr>
          <a:spLocks noChangeShapeType="1"/>
        </xdr:cNvSpPr>
      </xdr:nvSpPr>
      <xdr:spPr bwMode="auto">
        <a:xfrm>
          <a:off x="5648739" y="10601325"/>
          <a:ext cx="0" cy="6667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135</xdr:row>
      <xdr:rowOff>0</xdr:rowOff>
    </xdr:from>
    <xdr:to>
      <xdr:col>21</xdr:col>
      <xdr:colOff>0</xdr:colOff>
      <xdr:row>145</xdr:row>
      <xdr:rowOff>0</xdr:rowOff>
    </xdr:to>
    <xdr:sp macro="" textlink="">
      <xdr:nvSpPr>
        <xdr:cNvPr id="274" name="Line 26">
          <a:extLst>
            <a:ext uri="{FF2B5EF4-FFF2-40B4-BE49-F238E27FC236}">
              <a16:creationId xmlns:a16="http://schemas.microsoft.com/office/drawing/2014/main" id="{00000000-0008-0000-0700-000012010000}"/>
            </a:ext>
          </a:extLst>
        </xdr:cNvPr>
        <xdr:cNvSpPr>
          <a:spLocks noChangeShapeType="1"/>
        </xdr:cNvSpPr>
      </xdr:nvSpPr>
      <xdr:spPr bwMode="auto">
        <a:xfrm flipH="1" flipV="1">
          <a:off x="2990022" y="11686761"/>
          <a:ext cx="372717" cy="162339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135</xdr:row>
      <xdr:rowOff>0</xdr:rowOff>
    </xdr:from>
    <xdr:to>
      <xdr:col>31</xdr:col>
      <xdr:colOff>0</xdr:colOff>
      <xdr:row>145</xdr:row>
      <xdr:rowOff>0</xdr:rowOff>
    </xdr:to>
    <xdr:sp macro="" textlink="">
      <xdr:nvSpPr>
        <xdr:cNvPr id="275" name="Line 27">
          <a:extLst>
            <a:ext uri="{FF2B5EF4-FFF2-40B4-BE49-F238E27FC236}">
              <a16:creationId xmlns:a16="http://schemas.microsoft.com/office/drawing/2014/main" id="{00000000-0008-0000-0700-000013010000}"/>
            </a:ext>
          </a:extLst>
        </xdr:cNvPr>
        <xdr:cNvSpPr>
          <a:spLocks noChangeShapeType="1"/>
        </xdr:cNvSpPr>
      </xdr:nvSpPr>
      <xdr:spPr bwMode="auto">
        <a:xfrm flipV="1">
          <a:off x="4282109" y="11686761"/>
          <a:ext cx="372717" cy="162339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144</xdr:row>
      <xdr:rowOff>95250</xdr:rowOff>
    </xdr:from>
    <xdr:to>
      <xdr:col>21</xdr:col>
      <xdr:colOff>0</xdr:colOff>
      <xdr:row>145</xdr:row>
      <xdr:rowOff>57150</xdr:rowOff>
    </xdr:to>
    <xdr:sp macro="" textlink="">
      <xdr:nvSpPr>
        <xdr:cNvPr id="276" name="Line 28">
          <a:extLst>
            <a:ext uri="{FF2B5EF4-FFF2-40B4-BE49-F238E27FC236}">
              <a16:creationId xmlns:a16="http://schemas.microsoft.com/office/drawing/2014/main" id="{00000000-0008-0000-0700-000014010000}"/>
            </a:ext>
          </a:extLst>
        </xdr:cNvPr>
        <xdr:cNvSpPr>
          <a:spLocks noChangeShapeType="1"/>
        </xdr:cNvSpPr>
      </xdr:nvSpPr>
      <xdr:spPr bwMode="auto">
        <a:xfrm>
          <a:off x="3362739" y="13156924"/>
          <a:ext cx="0" cy="21037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131</xdr:row>
      <xdr:rowOff>0</xdr:rowOff>
    </xdr:from>
    <xdr:to>
      <xdr:col>18</xdr:col>
      <xdr:colOff>0</xdr:colOff>
      <xdr:row>132</xdr:row>
      <xdr:rowOff>66675</xdr:rowOff>
    </xdr:to>
    <xdr:sp macro="" textlink="">
      <xdr:nvSpPr>
        <xdr:cNvPr id="277" name="Line 29">
          <a:extLst>
            <a:ext uri="{FF2B5EF4-FFF2-40B4-BE49-F238E27FC236}">
              <a16:creationId xmlns:a16="http://schemas.microsoft.com/office/drawing/2014/main" id="{00000000-0008-0000-0700-000015010000}"/>
            </a:ext>
          </a:extLst>
        </xdr:cNvPr>
        <xdr:cNvSpPr>
          <a:spLocks noChangeShapeType="1"/>
        </xdr:cNvSpPr>
      </xdr:nvSpPr>
      <xdr:spPr bwMode="auto">
        <a:xfrm>
          <a:off x="2990022" y="11049000"/>
          <a:ext cx="0" cy="2571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148</xdr:row>
      <xdr:rowOff>104775</xdr:rowOff>
    </xdr:from>
    <xdr:to>
      <xdr:col>32</xdr:col>
      <xdr:colOff>0</xdr:colOff>
      <xdr:row>149</xdr:row>
      <xdr:rowOff>47625</xdr:rowOff>
    </xdr:to>
    <xdr:sp macro="" textlink="">
      <xdr:nvSpPr>
        <xdr:cNvPr id="278" name="Line 30">
          <a:extLst>
            <a:ext uri="{FF2B5EF4-FFF2-40B4-BE49-F238E27FC236}">
              <a16:creationId xmlns:a16="http://schemas.microsoft.com/office/drawing/2014/main" id="{00000000-0008-0000-0700-000016010000}"/>
            </a:ext>
          </a:extLst>
        </xdr:cNvPr>
        <xdr:cNvSpPr>
          <a:spLocks noChangeShapeType="1"/>
        </xdr:cNvSpPr>
      </xdr:nvSpPr>
      <xdr:spPr bwMode="auto">
        <a:xfrm>
          <a:off x="4779065"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144</xdr:row>
      <xdr:rowOff>95250</xdr:rowOff>
    </xdr:from>
    <xdr:to>
      <xdr:col>28</xdr:col>
      <xdr:colOff>0</xdr:colOff>
      <xdr:row>145</xdr:row>
      <xdr:rowOff>57150</xdr:rowOff>
    </xdr:to>
    <xdr:sp macro="" textlink="">
      <xdr:nvSpPr>
        <xdr:cNvPr id="279" name="Line 31">
          <a:extLst>
            <a:ext uri="{FF2B5EF4-FFF2-40B4-BE49-F238E27FC236}">
              <a16:creationId xmlns:a16="http://schemas.microsoft.com/office/drawing/2014/main" id="{00000000-0008-0000-0700-000017010000}"/>
            </a:ext>
          </a:extLst>
        </xdr:cNvPr>
        <xdr:cNvSpPr>
          <a:spLocks noChangeShapeType="1"/>
        </xdr:cNvSpPr>
      </xdr:nvSpPr>
      <xdr:spPr bwMode="auto">
        <a:xfrm>
          <a:off x="4282109" y="13156924"/>
          <a:ext cx="0" cy="21037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133</xdr:row>
      <xdr:rowOff>0</xdr:rowOff>
    </xdr:from>
    <xdr:to>
      <xdr:col>22</xdr:col>
      <xdr:colOff>0</xdr:colOff>
      <xdr:row>134</xdr:row>
      <xdr:rowOff>0</xdr:rowOff>
    </xdr:to>
    <xdr:sp macro="" textlink="">
      <xdr:nvSpPr>
        <xdr:cNvPr id="280" name="Line 32">
          <a:extLst>
            <a:ext uri="{FF2B5EF4-FFF2-40B4-BE49-F238E27FC236}">
              <a16:creationId xmlns:a16="http://schemas.microsoft.com/office/drawing/2014/main" id="{00000000-0008-0000-0700-000018010000}"/>
            </a:ext>
          </a:extLst>
        </xdr:cNvPr>
        <xdr:cNvSpPr>
          <a:spLocks noChangeShapeType="1"/>
        </xdr:cNvSpPr>
      </xdr:nvSpPr>
      <xdr:spPr bwMode="auto">
        <a:xfrm flipV="1">
          <a:off x="3114261" y="11363739"/>
          <a:ext cx="372717"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133</xdr:row>
      <xdr:rowOff>0</xdr:rowOff>
    </xdr:from>
    <xdr:to>
      <xdr:col>22</xdr:col>
      <xdr:colOff>0</xdr:colOff>
      <xdr:row>134</xdr:row>
      <xdr:rowOff>0</xdr:rowOff>
    </xdr:to>
    <xdr:sp macro="" textlink="">
      <xdr:nvSpPr>
        <xdr:cNvPr id="281" name="Line 33">
          <a:extLst>
            <a:ext uri="{FF2B5EF4-FFF2-40B4-BE49-F238E27FC236}">
              <a16:creationId xmlns:a16="http://schemas.microsoft.com/office/drawing/2014/main" id="{00000000-0008-0000-0700-000019010000}"/>
            </a:ext>
          </a:extLst>
        </xdr:cNvPr>
        <xdr:cNvSpPr>
          <a:spLocks noChangeShapeType="1"/>
        </xdr:cNvSpPr>
      </xdr:nvSpPr>
      <xdr:spPr bwMode="auto">
        <a:xfrm>
          <a:off x="3114261" y="11363739"/>
          <a:ext cx="372717"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131</xdr:row>
      <xdr:rowOff>0</xdr:rowOff>
    </xdr:from>
    <xdr:to>
      <xdr:col>31</xdr:col>
      <xdr:colOff>0</xdr:colOff>
      <xdr:row>131</xdr:row>
      <xdr:rowOff>0</xdr:rowOff>
    </xdr:to>
    <xdr:sp macro="" textlink="">
      <xdr:nvSpPr>
        <xdr:cNvPr id="282" name="Line 34">
          <a:extLst>
            <a:ext uri="{FF2B5EF4-FFF2-40B4-BE49-F238E27FC236}">
              <a16:creationId xmlns:a16="http://schemas.microsoft.com/office/drawing/2014/main" id="{00000000-0008-0000-0700-00001A010000}"/>
            </a:ext>
          </a:extLst>
        </xdr:cNvPr>
        <xdr:cNvSpPr>
          <a:spLocks noChangeShapeType="1"/>
        </xdr:cNvSpPr>
      </xdr:nvSpPr>
      <xdr:spPr bwMode="auto">
        <a:xfrm>
          <a:off x="2990022" y="11049000"/>
          <a:ext cx="1664804"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31</xdr:col>
      <xdr:colOff>0</xdr:colOff>
      <xdr:row>131</xdr:row>
      <xdr:rowOff>0</xdr:rowOff>
    </xdr:from>
    <xdr:to>
      <xdr:col>31</xdr:col>
      <xdr:colOff>0</xdr:colOff>
      <xdr:row>132</xdr:row>
      <xdr:rowOff>0</xdr:rowOff>
    </xdr:to>
    <xdr:sp macro="" textlink="">
      <xdr:nvSpPr>
        <xdr:cNvPr id="283" name="Line 35">
          <a:extLst>
            <a:ext uri="{FF2B5EF4-FFF2-40B4-BE49-F238E27FC236}">
              <a16:creationId xmlns:a16="http://schemas.microsoft.com/office/drawing/2014/main" id="{00000000-0008-0000-0700-00001B010000}"/>
            </a:ext>
          </a:extLst>
        </xdr:cNvPr>
        <xdr:cNvSpPr>
          <a:spLocks noChangeShapeType="1"/>
        </xdr:cNvSpPr>
      </xdr:nvSpPr>
      <xdr:spPr bwMode="auto">
        <a:xfrm>
          <a:off x="4654826" y="11049000"/>
          <a:ext cx="0"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131</xdr:row>
      <xdr:rowOff>133350</xdr:rowOff>
    </xdr:from>
    <xdr:to>
      <xdr:col>23</xdr:col>
      <xdr:colOff>0</xdr:colOff>
      <xdr:row>132</xdr:row>
      <xdr:rowOff>66675</xdr:rowOff>
    </xdr:to>
    <xdr:sp macro="" textlink="">
      <xdr:nvSpPr>
        <xdr:cNvPr id="284" name="Line 36">
          <a:extLst>
            <a:ext uri="{FF2B5EF4-FFF2-40B4-BE49-F238E27FC236}">
              <a16:creationId xmlns:a16="http://schemas.microsoft.com/office/drawing/2014/main" id="{00000000-0008-0000-0700-00001C010000}"/>
            </a:ext>
          </a:extLst>
        </xdr:cNvPr>
        <xdr:cNvSpPr>
          <a:spLocks noChangeShapeType="1"/>
        </xdr:cNvSpPr>
      </xdr:nvSpPr>
      <xdr:spPr bwMode="auto">
        <a:xfrm>
          <a:off x="3611217" y="11182350"/>
          <a:ext cx="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148</xdr:row>
      <xdr:rowOff>104775</xdr:rowOff>
    </xdr:from>
    <xdr:to>
      <xdr:col>31</xdr:col>
      <xdr:colOff>0</xdr:colOff>
      <xdr:row>149</xdr:row>
      <xdr:rowOff>47625</xdr:rowOff>
    </xdr:to>
    <xdr:sp macro="" textlink="">
      <xdr:nvSpPr>
        <xdr:cNvPr id="285" name="Line 37">
          <a:extLst>
            <a:ext uri="{FF2B5EF4-FFF2-40B4-BE49-F238E27FC236}">
              <a16:creationId xmlns:a16="http://schemas.microsoft.com/office/drawing/2014/main" id="{00000000-0008-0000-0700-00001D010000}"/>
            </a:ext>
          </a:extLst>
        </xdr:cNvPr>
        <xdr:cNvSpPr>
          <a:spLocks noChangeShapeType="1"/>
        </xdr:cNvSpPr>
      </xdr:nvSpPr>
      <xdr:spPr bwMode="auto">
        <a:xfrm>
          <a:off x="4654826"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148</xdr:row>
      <xdr:rowOff>104775</xdr:rowOff>
    </xdr:from>
    <xdr:to>
      <xdr:col>17</xdr:col>
      <xdr:colOff>0</xdr:colOff>
      <xdr:row>149</xdr:row>
      <xdr:rowOff>47625</xdr:rowOff>
    </xdr:to>
    <xdr:sp macro="" textlink="">
      <xdr:nvSpPr>
        <xdr:cNvPr id="286" name="Line 38">
          <a:extLst>
            <a:ext uri="{FF2B5EF4-FFF2-40B4-BE49-F238E27FC236}">
              <a16:creationId xmlns:a16="http://schemas.microsoft.com/office/drawing/2014/main" id="{00000000-0008-0000-0700-00001E010000}"/>
            </a:ext>
          </a:extLst>
        </xdr:cNvPr>
        <xdr:cNvSpPr>
          <a:spLocks noChangeShapeType="1"/>
        </xdr:cNvSpPr>
      </xdr:nvSpPr>
      <xdr:spPr bwMode="auto">
        <a:xfrm>
          <a:off x="2865783"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148</xdr:row>
      <xdr:rowOff>104775</xdr:rowOff>
    </xdr:from>
    <xdr:to>
      <xdr:col>18</xdr:col>
      <xdr:colOff>0</xdr:colOff>
      <xdr:row>149</xdr:row>
      <xdr:rowOff>47625</xdr:rowOff>
    </xdr:to>
    <xdr:sp macro="" textlink="">
      <xdr:nvSpPr>
        <xdr:cNvPr id="287" name="Line 39">
          <a:extLst>
            <a:ext uri="{FF2B5EF4-FFF2-40B4-BE49-F238E27FC236}">
              <a16:creationId xmlns:a16="http://schemas.microsoft.com/office/drawing/2014/main" id="{00000000-0008-0000-0700-00001F010000}"/>
            </a:ext>
          </a:extLst>
        </xdr:cNvPr>
        <xdr:cNvSpPr>
          <a:spLocks noChangeShapeType="1"/>
        </xdr:cNvSpPr>
      </xdr:nvSpPr>
      <xdr:spPr bwMode="auto">
        <a:xfrm>
          <a:off x="2990022"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130</xdr:row>
      <xdr:rowOff>0</xdr:rowOff>
    </xdr:from>
    <xdr:to>
      <xdr:col>10</xdr:col>
      <xdr:colOff>76200</xdr:colOff>
      <xdr:row>132</xdr:row>
      <xdr:rowOff>0</xdr:rowOff>
    </xdr:to>
    <xdr:sp macro="" textlink="">
      <xdr:nvSpPr>
        <xdr:cNvPr id="288" name="Line 40">
          <a:extLst>
            <a:ext uri="{FF2B5EF4-FFF2-40B4-BE49-F238E27FC236}">
              <a16:creationId xmlns:a16="http://schemas.microsoft.com/office/drawing/2014/main" id="{00000000-0008-0000-0700-000020010000}"/>
            </a:ext>
          </a:extLst>
        </xdr:cNvPr>
        <xdr:cNvSpPr>
          <a:spLocks noChangeShapeType="1"/>
        </xdr:cNvSpPr>
      </xdr:nvSpPr>
      <xdr:spPr bwMode="auto">
        <a:xfrm>
          <a:off x="2072309" y="10858500"/>
          <a:ext cx="0" cy="381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38100</xdr:colOff>
      <xdr:row>130</xdr:row>
      <xdr:rowOff>0</xdr:rowOff>
    </xdr:from>
    <xdr:to>
      <xdr:col>38</xdr:col>
      <xdr:colOff>38100</xdr:colOff>
      <xdr:row>132</xdr:row>
      <xdr:rowOff>0</xdr:rowOff>
    </xdr:to>
    <xdr:sp macro="" textlink="">
      <xdr:nvSpPr>
        <xdr:cNvPr id="289" name="Line 41">
          <a:extLst>
            <a:ext uri="{FF2B5EF4-FFF2-40B4-BE49-F238E27FC236}">
              <a16:creationId xmlns:a16="http://schemas.microsoft.com/office/drawing/2014/main" id="{00000000-0008-0000-0700-000021010000}"/>
            </a:ext>
          </a:extLst>
        </xdr:cNvPr>
        <xdr:cNvSpPr>
          <a:spLocks noChangeShapeType="1"/>
        </xdr:cNvSpPr>
      </xdr:nvSpPr>
      <xdr:spPr bwMode="auto">
        <a:xfrm>
          <a:off x="5562600" y="10858500"/>
          <a:ext cx="0" cy="381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130</xdr:row>
      <xdr:rowOff>0</xdr:rowOff>
    </xdr:from>
    <xdr:to>
      <xdr:col>38</xdr:col>
      <xdr:colOff>28575</xdr:colOff>
      <xdr:row>130</xdr:row>
      <xdr:rowOff>0</xdr:rowOff>
    </xdr:to>
    <xdr:sp macro="" textlink="">
      <xdr:nvSpPr>
        <xdr:cNvPr id="290" name="Line 42">
          <a:extLst>
            <a:ext uri="{FF2B5EF4-FFF2-40B4-BE49-F238E27FC236}">
              <a16:creationId xmlns:a16="http://schemas.microsoft.com/office/drawing/2014/main" id="{00000000-0008-0000-0700-000022010000}"/>
            </a:ext>
          </a:extLst>
        </xdr:cNvPr>
        <xdr:cNvSpPr>
          <a:spLocks noChangeShapeType="1"/>
        </xdr:cNvSpPr>
      </xdr:nvSpPr>
      <xdr:spPr bwMode="auto">
        <a:xfrm>
          <a:off x="2072309" y="10858500"/>
          <a:ext cx="3480766"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8</xdr:col>
      <xdr:colOff>0</xdr:colOff>
      <xdr:row>135</xdr:row>
      <xdr:rowOff>0</xdr:rowOff>
    </xdr:from>
    <xdr:to>
      <xdr:col>9</xdr:col>
      <xdr:colOff>0</xdr:colOff>
      <xdr:row>135</xdr:row>
      <xdr:rowOff>0</xdr:rowOff>
    </xdr:to>
    <xdr:sp macro="" textlink="">
      <xdr:nvSpPr>
        <xdr:cNvPr id="291" name="Line 52">
          <a:extLst>
            <a:ext uri="{FF2B5EF4-FFF2-40B4-BE49-F238E27FC236}">
              <a16:creationId xmlns:a16="http://schemas.microsoft.com/office/drawing/2014/main" id="{00000000-0008-0000-0700-000023010000}"/>
            </a:ext>
          </a:extLst>
        </xdr:cNvPr>
        <xdr:cNvSpPr>
          <a:spLocks noChangeShapeType="1"/>
        </xdr:cNvSpPr>
      </xdr:nvSpPr>
      <xdr:spPr bwMode="auto">
        <a:xfrm>
          <a:off x="1747630" y="11686761"/>
          <a:ext cx="124240"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8</xdr:col>
      <xdr:colOff>0</xdr:colOff>
      <xdr:row>137</xdr:row>
      <xdr:rowOff>0</xdr:rowOff>
    </xdr:from>
    <xdr:to>
      <xdr:col>9</xdr:col>
      <xdr:colOff>0</xdr:colOff>
      <xdr:row>137</xdr:row>
      <xdr:rowOff>0</xdr:rowOff>
    </xdr:to>
    <xdr:sp macro="" textlink="">
      <xdr:nvSpPr>
        <xdr:cNvPr id="292" name="Line 53">
          <a:extLst>
            <a:ext uri="{FF2B5EF4-FFF2-40B4-BE49-F238E27FC236}">
              <a16:creationId xmlns:a16="http://schemas.microsoft.com/office/drawing/2014/main" id="{00000000-0008-0000-0700-000024010000}"/>
            </a:ext>
          </a:extLst>
        </xdr:cNvPr>
        <xdr:cNvSpPr>
          <a:spLocks noChangeShapeType="1"/>
        </xdr:cNvSpPr>
      </xdr:nvSpPr>
      <xdr:spPr bwMode="auto">
        <a:xfrm>
          <a:off x="1747630" y="12067761"/>
          <a:ext cx="124240"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8</xdr:col>
      <xdr:colOff>0</xdr:colOff>
      <xdr:row>147</xdr:row>
      <xdr:rowOff>0</xdr:rowOff>
    </xdr:from>
    <xdr:to>
      <xdr:col>9</xdr:col>
      <xdr:colOff>0</xdr:colOff>
      <xdr:row>147</xdr:row>
      <xdr:rowOff>0</xdr:rowOff>
    </xdr:to>
    <xdr:sp macro="" textlink="">
      <xdr:nvSpPr>
        <xdr:cNvPr id="293" name="Line 54">
          <a:extLst>
            <a:ext uri="{FF2B5EF4-FFF2-40B4-BE49-F238E27FC236}">
              <a16:creationId xmlns:a16="http://schemas.microsoft.com/office/drawing/2014/main" id="{00000000-0008-0000-0700-000025010000}"/>
            </a:ext>
          </a:extLst>
        </xdr:cNvPr>
        <xdr:cNvSpPr>
          <a:spLocks noChangeShapeType="1"/>
        </xdr:cNvSpPr>
      </xdr:nvSpPr>
      <xdr:spPr bwMode="auto">
        <a:xfrm>
          <a:off x="1747630" y="13873370"/>
          <a:ext cx="124240"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2</xdr:col>
      <xdr:colOff>0</xdr:colOff>
      <xdr:row>133</xdr:row>
      <xdr:rowOff>0</xdr:rowOff>
    </xdr:from>
    <xdr:to>
      <xdr:col>46</xdr:col>
      <xdr:colOff>0</xdr:colOff>
      <xdr:row>133</xdr:row>
      <xdr:rowOff>0</xdr:rowOff>
    </xdr:to>
    <xdr:sp macro="" textlink="">
      <xdr:nvSpPr>
        <xdr:cNvPr id="294" name="Line 55">
          <a:extLst>
            <a:ext uri="{FF2B5EF4-FFF2-40B4-BE49-F238E27FC236}">
              <a16:creationId xmlns:a16="http://schemas.microsoft.com/office/drawing/2014/main" id="{00000000-0008-0000-0700-000026010000}"/>
            </a:ext>
          </a:extLst>
        </xdr:cNvPr>
        <xdr:cNvSpPr>
          <a:spLocks noChangeShapeType="1"/>
        </xdr:cNvSpPr>
      </xdr:nvSpPr>
      <xdr:spPr bwMode="auto">
        <a:xfrm>
          <a:off x="853109" y="11363739"/>
          <a:ext cx="5756413"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145</xdr:row>
      <xdr:rowOff>0</xdr:rowOff>
    </xdr:from>
    <xdr:to>
      <xdr:col>41</xdr:col>
      <xdr:colOff>0</xdr:colOff>
      <xdr:row>145</xdr:row>
      <xdr:rowOff>0</xdr:rowOff>
    </xdr:to>
    <xdr:sp macro="" textlink="">
      <xdr:nvSpPr>
        <xdr:cNvPr id="295" name="Line 57">
          <a:extLst>
            <a:ext uri="{FF2B5EF4-FFF2-40B4-BE49-F238E27FC236}">
              <a16:creationId xmlns:a16="http://schemas.microsoft.com/office/drawing/2014/main" id="{00000000-0008-0000-0700-000027010000}"/>
            </a:ext>
          </a:extLst>
        </xdr:cNvPr>
        <xdr:cNvSpPr>
          <a:spLocks noChangeShapeType="1"/>
        </xdr:cNvSpPr>
      </xdr:nvSpPr>
      <xdr:spPr bwMode="auto">
        <a:xfrm flipH="1" flipV="1">
          <a:off x="5772978" y="13310152"/>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40</xdr:col>
      <xdr:colOff>0</xdr:colOff>
      <xdr:row>135</xdr:row>
      <xdr:rowOff>0</xdr:rowOff>
    </xdr:from>
    <xdr:to>
      <xdr:col>41</xdr:col>
      <xdr:colOff>0</xdr:colOff>
      <xdr:row>135</xdr:row>
      <xdr:rowOff>0</xdr:rowOff>
    </xdr:to>
    <xdr:sp macro="" textlink="">
      <xdr:nvSpPr>
        <xdr:cNvPr id="296" name="Line 58">
          <a:extLst>
            <a:ext uri="{FF2B5EF4-FFF2-40B4-BE49-F238E27FC236}">
              <a16:creationId xmlns:a16="http://schemas.microsoft.com/office/drawing/2014/main" id="{00000000-0008-0000-0700-000028010000}"/>
            </a:ext>
          </a:extLst>
        </xdr:cNvPr>
        <xdr:cNvSpPr>
          <a:spLocks noChangeShapeType="1"/>
        </xdr:cNvSpPr>
      </xdr:nvSpPr>
      <xdr:spPr bwMode="auto">
        <a:xfrm flipH="1" flipV="1">
          <a:off x="5772978" y="11686761"/>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44</xdr:col>
      <xdr:colOff>0</xdr:colOff>
      <xdr:row>133</xdr:row>
      <xdr:rowOff>0</xdr:rowOff>
    </xdr:from>
    <xdr:to>
      <xdr:col>44</xdr:col>
      <xdr:colOff>0</xdr:colOff>
      <xdr:row>147</xdr:row>
      <xdr:rowOff>0</xdr:rowOff>
    </xdr:to>
    <xdr:sp macro="" textlink="">
      <xdr:nvSpPr>
        <xdr:cNvPr id="297" name="Line 59">
          <a:extLst>
            <a:ext uri="{FF2B5EF4-FFF2-40B4-BE49-F238E27FC236}">
              <a16:creationId xmlns:a16="http://schemas.microsoft.com/office/drawing/2014/main" id="{00000000-0008-0000-0700-000029010000}"/>
            </a:ext>
          </a:extLst>
        </xdr:cNvPr>
        <xdr:cNvSpPr>
          <a:spLocks noChangeShapeType="1"/>
        </xdr:cNvSpPr>
      </xdr:nvSpPr>
      <xdr:spPr bwMode="auto">
        <a:xfrm flipV="1">
          <a:off x="6319630" y="11363739"/>
          <a:ext cx="0" cy="2509631"/>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43</xdr:col>
      <xdr:colOff>0</xdr:colOff>
      <xdr:row>134</xdr:row>
      <xdr:rowOff>0</xdr:rowOff>
    </xdr:from>
    <xdr:to>
      <xdr:col>44</xdr:col>
      <xdr:colOff>0</xdr:colOff>
      <xdr:row>134</xdr:row>
      <xdr:rowOff>0</xdr:rowOff>
    </xdr:to>
    <xdr:sp macro="" textlink="">
      <xdr:nvSpPr>
        <xdr:cNvPr id="298" name="Line 60">
          <a:extLst>
            <a:ext uri="{FF2B5EF4-FFF2-40B4-BE49-F238E27FC236}">
              <a16:creationId xmlns:a16="http://schemas.microsoft.com/office/drawing/2014/main" id="{00000000-0008-0000-0700-00002A010000}"/>
            </a:ext>
          </a:extLst>
        </xdr:cNvPr>
        <xdr:cNvSpPr>
          <a:spLocks noChangeShapeType="1"/>
        </xdr:cNvSpPr>
      </xdr:nvSpPr>
      <xdr:spPr bwMode="auto">
        <a:xfrm flipH="1" flipV="1">
          <a:off x="6195391" y="11554239"/>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136</xdr:row>
      <xdr:rowOff>0</xdr:rowOff>
    </xdr:from>
    <xdr:to>
      <xdr:col>44</xdr:col>
      <xdr:colOff>0</xdr:colOff>
      <xdr:row>136</xdr:row>
      <xdr:rowOff>0</xdr:rowOff>
    </xdr:to>
    <xdr:sp macro="" textlink="">
      <xdr:nvSpPr>
        <xdr:cNvPr id="299" name="Line 61">
          <a:extLst>
            <a:ext uri="{FF2B5EF4-FFF2-40B4-BE49-F238E27FC236}">
              <a16:creationId xmlns:a16="http://schemas.microsoft.com/office/drawing/2014/main" id="{00000000-0008-0000-0700-00002B010000}"/>
            </a:ext>
          </a:extLst>
        </xdr:cNvPr>
        <xdr:cNvSpPr>
          <a:spLocks noChangeShapeType="1"/>
        </xdr:cNvSpPr>
      </xdr:nvSpPr>
      <xdr:spPr bwMode="auto">
        <a:xfrm flipH="1" flipV="1">
          <a:off x="6195391" y="11877261"/>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145</xdr:row>
      <xdr:rowOff>0</xdr:rowOff>
    </xdr:from>
    <xdr:to>
      <xdr:col>44</xdr:col>
      <xdr:colOff>0</xdr:colOff>
      <xdr:row>145</xdr:row>
      <xdr:rowOff>0</xdr:rowOff>
    </xdr:to>
    <xdr:sp macro="" textlink="">
      <xdr:nvSpPr>
        <xdr:cNvPr id="300" name="Line 62">
          <a:extLst>
            <a:ext uri="{FF2B5EF4-FFF2-40B4-BE49-F238E27FC236}">
              <a16:creationId xmlns:a16="http://schemas.microsoft.com/office/drawing/2014/main" id="{00000000-0008-0000-0700-00002C010000}"/>
            </a:ext>
          </a:extLst>
        </xdr:cNvPr>
        <xdr:cNvSpPr>
          <a:spLocks noChangeShapeType="1"/>
        </xdr:cNvSpPr>
      </xdr:nvSpPr>
      <xdr:spPr bwMode="auto">
        <a:xfrm flipH="1" flipV="1">
          <a:off x="6195391" y="13310152"/>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146</xdr:row>
      <xdr:rowOff>0</xdr:rowOff>
    </xdr:from>
    <xdr:to>
      <xdr:col>44</xdr:col>
      <xdr:colOff>0</xdr:colOff>
      <xdr:row>146</xdr:row>
      <xdr:rowOff>0</xdr:rowOff>
    </xdr:to>
    <xdr:sp macro="" textlink="">
      <xdr:nvSpPr>
        <xdr:cNvPr id="301" name="Line 63">
          <a:extLst>
            <a:ext uri="{FF2B5EF4-FFF2-40B4-BE49-F238E27FC236}">
              <a16:creationId xmlns:a16="http://schemas.microsoft.com/office/drawing/2014/main" id="{00000000-0008-0000-0700-00002D010000}"/>
            </a:ext>
          </a:extLst>
        </xdr:cNvPr>
        <xdr:cNvSpPr>
          <a:spLocks noChangeShapeType="1"/>
        </xdr:cNvSpPr>
      </xdr:nvSpPr>
      <xdr:spPr bwMode="auto">
        <a:xfrm flipH="1" flipV="1">
          <a:off x="6195391" y="13624891"/>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43</xdr:col>
      <xdr:colOff>0</xdr:colOff>
      <xdr:row>147</xdr:row>
      <xdr:rowOff>0</xdr:rowOff>
    </xdr:from>
    <xdr:to>
      <xdr:col>44</xdr:col>
      <xdr:colOff>0</xdr:colOff>
      <xdr:row>147</xdr:row>
      <xdr:rowOff>0</xdr:rowOff>
    </xdr:to>
    <xdr:sp macro="" textlink="">
      <xdr:nvSpPr>
        <xdr:cNvPr id="302" name="Line 64">
          <a:extLst>
            <a:ext uri="{FF2B5EF4-FFF2-40B4-BE49-F238E27FC236}">
              <a16:creationId xmlns:a16="http://schemas.microsoft.com/office/drawing/2014/main" id="{00000000-0008-0000-0700-00002E010000}"/>
            </a:ext>
          </a:extLst>
        </xdr:cNvPr>
        <xdr:cNvSpPr>
          <a:spLocks noChangeShapeType="1"/>
        </xdr:cNvSpPr>
      </xdr:nvSpPr>
      <xdr:spPr bwMode="auto">
        <a:xfrm flipH="1" flipV="1">
          <a:off x="6195391" y="13873370"/>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xdr:col>
      <xdr:colOff>0</xdr:colOff>
      <xdr:row>147</xdr:row>
      <xdr:rowOff>0</xdr:rowOff>
    </xdr:from>
    <xdr:to>
      <xdr:col>5</xdr:col>
      <xdr:colOff>0</xdr:colOff>
      <xdr:row>147</xdr:row>
      <xdr:rowOff>0</xdr:rowOff>
    </xdr:to>
    <xdr:sp macro="" textlink="">
      <xdr:nvSpPr>
        <xdr:cNvPr id="303" name="Line 65">
          <a:extLst>
            <a:ext uri="{FF2B5EF4-FFF2-40B4-BE49-F238E27FC236}">
              <a16:creationId xmlns:a16="http://schemas.microsoft.com/office/drawing/2014/main" id="{00000000-0008-0000-0700-00002F010000}"/>
            </a:ext>
          </a:extLst>
        </xdr:cNvPr>
        <xdr:cNvSpPr>
          <a:spLocks noChangeShapeType="1"/>
        </xdr:cNvSpPr>
      </xdr:nvSpPr>
      <xdr:spPr bwMode="auto">
        <a:xfrm>
          <a:off x="1151283" y="13873370"/>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40</xdr:col>
      <xdr:colOff>0</xdr:colOff>
      <xdr:row>137</xdr:row>
      <xdr:rowOff>0</xdr:rowOff>
    </xdr:from>
    <xdr:to>
      <xdr:col>41</xdr:col>
      <xdr:colOff>0</xdr:colOff>
      <xdr:row>137</xdr:row>
      <xdr:rowOff>0</xdr:rowOff>
    </xdr:to>
    <xdr:sp macro="" textlink="">
      <xdr:nvSpPr>
        <xdr:cNvPr id="304" name="Line 66">
          <a:extLst>
            <a:ext uri="{FF2B5EF4-FFF2-40B4-BE49-F238E27FC236}">
              <a16:creationId xmlns:a16="http://schemas.microsoft.com/office/drawing/2014/main" id="{00000000-0008-0000-0700-000030010000}"/>
            </a:ext>
          </a:extLst>
        </xdr:cNvPr>
        <xdr:cNvSpPr>
          <a:spLocks noChangeShapeType="1"/>
        </xdr:cNvSpPr>
      </xdr:nvSpPr>
      <xdr:spPr bwMode="auto">
        <a:xfrm flipH="1" flipV="1">
          <a:off x="5772978" y="12067761"/>
          <a:ext cx="124239" cy="0"/>
        </a:xfrm>
        <a:prstGeom prst="line">
          <a:avLst/>
        </a:prstGeom>
        <a:noFill/>
        <a:ln w="6350">
          <a:solidFill>
            <a:srgbClr val="000000"/>
          </a:solidFill>
          <a:round/>
          <a:headEnd type="oval" w="sm" len="sm"/>
          <a:tailEnd type="none" w="sm" len="sm"/>
        </a:ln>
        <a:extLst>
          <a:ext uri="{909E8E84-426E-40DD-AFC4-6F175D3DCCD1}">
            <a14:hiddenFill xmlns:a14="http://schemas.microsoft.com/office/drawing/2010/main">
              <a:noFill/>
            </a14:hiddenFill>
          </a:ext>
        </a:extLst>
      </xdr:spPr>
    </xdr:sp>
    <xdr:clientData/>
  </xdr:twoCellAnchor>
  <xdr:twoCellAnchor>
    <xdr:from>
      <xdr:col>13</xdr:col>
      <xdr:colOff>0</xdr:colOff>
      <xdr:row>148</xdr:row>
      <xdr:rowOff>188912</xdr:rowOff>
    </xdr:from>
    <xdr:to>
      <xdr:col>17</xdr:col>
      <xdr:colOff>0</xdr:colOff>
      <xdr:row>149</xdr:row>
      <xdr:rowOff>0</xdr:rowOff>
    </xdr:to>
    <xdr:cxnSp macro="">
      <xdr:nvCxnSpPr>
        <xdr:cNvPr id="305" name="직선 연결선 304">
          <a:extLst>
            <a:ext uri="{FF2B5EF4-FFF2-40B4-BE49-F238E27FC236}">
              <a16:creationId xmlns:a16="http://schemas.microsoft.com/office/drawing/2014/main" id="{00000000-0008-0000-0700-000031010000}"/>
            </a:ext>
          </a:extLst>
        </xdr:cNvPr>
        <xdr:cNvCxnSpPr/>
      </xdr:nvCxnSpPr>
      <xdr:spPr>
        <a:xfrm>
          <a:off x="2368826" y="14186521"/>
          <a:ext cx="496957"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0</xdr:colOff>
      <xdr:row>149</xdr:row>
      <xdr:rowOff>0</xdr:rowOff>
    </xdr:from>
    <xdr:to>
      <xdr:col>36</xdr:col>
      <xdr:colOff>0</xdr:colOff>
      <xdr:row>149</xdr:row>
      <xdr:rowOff>1588</xdr:rowOff>
    </xdr:to>
    <xdr:cxnSp macro="">
      <xdr:nvCxnSpPr>
        <xdr:cNvPr id="306" name="직선 연결선 305">
          <a:extLst>
            <a:ext uri="{FF2B5EF4-FFF2-40B4-BE49-F238E27FC236}">
              <a16:creationId xmlns:a16="http://schemas.microsoft.com/office/drawing/2014/main" id="{00000000-0008-0000-0700-000032010000}"/>
            </a:ext>
          </a:extLst>
        </xdr:cNvPr>
        <xdr:cNvCxnSpPr/>
      </xdr:nvCxnSpPr>
      <xdr:spPr>
        <a:xfrm>
          <a:off x="4779065" y="14188109"/>
          <a:ext cx="496957"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133</xdr:row>
      <xdr:rowOff>0</xdr:rowOff>
    </xdr:from>
    <xdr:to>
      <xdr:col>4</xdr:col>
      <xdr:colOff>0</xdr:colOff>
      <xdr:row>147</xdr:row>
      <xdr:rowOff>0</xdr:rowOff>
    </xdr:to>
    <xdr:cxnSp macro="">
      <xdr:nvCxnSpPr>
        <xdr:cNvPr id="307" name="직선 연결선 60">
          <a:extLst>
            <a:ext uri="{FF2B5EF4-FFF2-40B4-BE49-F238E27FC236}">
              <a16:creationId xmlns:a16="http://schemas.microsoft.com/office/drawing/2014/main" id="{00000000-0008-0000-0700-000033010000}"/>
            </a:ext>
          </a:extLst>
        </xdr:cNvPr>
        <xdr:cNvCxnSpPr>
          <a:cxnSpLocks noChangeShapeType="1"/>
        </xdr:cNvCxnSpPr>
      </xdr:nvCxnSpPr>
      <xdr:spPr bwMode="auto">
        <a:xfrm rot="5400000">
          <a:off x="-103533" y="12618555"/>
          <a:ext cx="2509631" cy="0"/>
        </a:xfrm>
        <a:prstGeom prst="line">
          <a:avLst/>
        </a:prstGeom>
        <a:noFill/>
        <a:ln w="9525" algn="ctr">
          <a:solidFill>
            <a:srgbClr val="000000"/>
          </a:solidFill>
          <a:round/>
          <a:headEnd type="oval" w="sm" len="sm"/>
          <a:tailEnd/>
        </a:ln>
        <a:extLst>
          <a:ext uri="{909E8E84-426E-40DD-AFC4-6F175D3DCCD1}">
            <a14:hiddenFill xmlns:a14="http://schemas.microsoft.com/office/drawing/2010/main">
              <a:noFill/>
            </a14:hiddenFill>
          </a:ext>
        </a:extLst>
      </xdr:spPr>
    </xdr:cxnSp>
    <xdr:clientData/>
  </xdr:twoCellAnchor>
  <xdr:twoCellAnchor>
    <xdr:from>
      <xdr:col>8</xdr:col>
      <xdr:colOff>0</xdr:colOff>
      <xdr:row>133</xdr:row>
      <xdr:rowOff>0</xdr:rowOff>
    </xdr:from>
    <xdr:to>
      <xdr:col>8</xdr:col>
      <xdr:colOff>0</xdr:colOff>
      <xdr:row>147</xdr:row>
      <xdr:rowOff>0</xdr:rowOff>
    </xdr:to>
    <xdr:cxnSp macro="">
      <xdr:nvCxnSpPr>
        <xdr:cNvPr id="308" name="직선 연결선 62">
          <a:extLst>
            <a:ext uri="{FF2B5EF4-FFF2-40B4-BE49-F238E27FC236}">
              <a16:creationId xmlns:a16="http://schemas.microsoft.com/office/drawing/2014/main" id="{00000000-0008-0000-0700-000034010000}"/>
            </a:ext>
          </a:extLst>
        </xdr:cNvPr>
        <xdr:cNvCxnSpPr>
          <a:cxnSpLocks noChangeShapeType="1"/>
        </xdr:cNvCxnSpPr>
      </xdr:nvCxnSpPr>
      <xdr:spPr bwMode="auto">
        <a:xfrm rot="16200000" flipH="1">
          <a:off x="492814" y="12618555"/>
          <a:ext cx="2509631" cy="0"/>
        </a:xfrm>
        <a:prstGeom prst="line">
          <a:avLst/>
        </a:prstGeom>
        <a:noFill/>
        <a:ln w="9525" algn="ctr">
          <a:solidFill>
            <a:srgbClr val="000000"/>
          </a:solidFill>
          <a:round/>
          <a:headEnd type="oval" w="sm" len="sm"/>
          <a:tailEnd/>
        </a:ln>
        <a:extLst>
          <a:ext uri="{909E8E84-426E-40DD-AFC4-6F175D3DCCD1}">
            <a14:hiddenFill xmlns:a14="http://schemas.microsoft.com/office/drawing/2010/main">
              <a:noFill/>
            </a14:hiddenFill>
          </a:ext>
        </a:extLst>
      </xdr:spPr>
    </xdr:cxnSp>
    <xdr:clientData/>
  </xdr:twoCellAnchor>
  <xdr:twoCellAnchor>
    <xdr:from>
      <xdr:col>30</xdr:col>
      <xdr:colOff>0</xdr:colOff>
      <xdr:row>149</xdr:row>
      <xdr:rowOff>0</xdr:rowOff>
    </xdr:from>
    <xdr:to>
      <xdr:col>31</xdr:col>
      <xdr:colOff>0</xdr:colOff>
      <xdr:row>149</xdr:row>
      <xdr:rowOff>0</xdr:rowOff>
    </xdr:to>
    <xdr:sp macro="" textlink="">
      <xdr:nvSpPr>
        <xdr:cNvPr id="309" name="Line 12">
          <a:extLst>
            <a:ext uri="{FF2B5EF4-FFF2-40B4-BE49-F238E27FC236}">
              <a16:creationId xmlns:a16="http://schemas.microsoft.com/office/drawing/2014/main" id="{00000000-0008-0000-0700-000035010000}"/>
            </a:ext>
          </a:extLst>
        </xdr:cNvPr>
        <xdr:cNvSpPr>
          <a:spLocks noChangeShapeType="1"/>
        </xdr:cNvSpPr>
      </xdr:nvSpPr>
      <xdr:spPr bwMode="auto">
        <a:xfrm>
          <a:off x="4530587" y="14188109"/>
          <a:ext cx="124239"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31</xdr:col>
      <xdr:colOff>0</xdr:colOff>
      <xdr:row>148</xdr:row>
      <xdr:rowOff>104775</xdr:rowOff>
    </xdr:from>
    <xdr:to>
      <xdr:col>31</xdr:col>
      <xdr:colOff>0</xdr:colOff>
      <xdr:row>149</xdr:row>
      <xdr:rowOff>47625</xdr:rowOff>
    </xdr:to>
    <xdr:sp macro="" textlink="">
      <xdr:nvSpPr>
        <xdr:cNvPr id="310" name="Line 18">
          <a:extLst>
            <a:ext uri="{FF2B5EF4-FFF2-40B4-BE49-F238E27FC236}">
              <a16:creationId xmlns:a16="http://schemas.microsoft.com/office/drawing/2014/main" id="{00000000-0008-0000-0700-000036010000}"/>
            </a:ext>
          </a:extLst>
        </xdr:cNvPr>
        <xdr:cNvSpPr>
          <a:spLocks noChangeShapeType="1"/>
        </xdr:cNvSpPr>
      </xdr:nvSpPr>
      <xdr:spPr bwMode="auto">
        <a:xfrm>
          <a:off x="4654826"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149</xdr:row>
      <xdr:rowOff>0</xdr:rowOff>
    </xdr:from>
    <xdr:to>
      <xdr:col>32</xdr:col>
      <xdr:colOff>0</xdr:colOff>
      <xdr:row>149</xdr:row>
      <xdr:rowOff>0</xdr:rowOff>
    </xdr:to>
    <xdr:sp macro="" textlink="">
      <xdr:nvSpPr>
        <xdr:cNvPr id="311" name="Line 19">
          <a:extLst>
            <a:ext uri="{FF2B5EF4-FFF2-40B4-BE49-F238E27FC236}">
              <a16:creationId xmlns:a16="http://schemas.microsoft.com/office/drawing/2014/main" id="{00000000-0008-0000-0700-000037010000}"/>
            </a:ext>
          </a:extLst>
        </xdr:cNvPr>
        <xdr:cNvSpPr>
          <a:spLocks noChangeShapeType="1"/>
        </xdr:cNvSpPr>
      </xdr:nvSpPr>
      <xdr:spPr bwMode="auto">
        <a:xfrm>
          <a:off x="4654826" y="14188109"/>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17</xdr:col>
      <xdr:colOff>0</xdr:colOff>
      <xdr:row>149</xdr:row>
      <xdr:rowOff>0</xdr:rowOff>
    </xdr:from>
    <xdr:to>
      <xdr:col>18</xdr:col>
      <xdr:colOff>0</xdr:colOff>
      <xdr:row>149</xdr:row>
      <xdr:rowOff>0</xdr:rowOff>
    </xdr:to>
    <xdr:sp macro="" textlink="">
      <xdr:nvSpPr>
        <xdr:cNvPr id="312" name="Line 20">
          <a:extLst>
            <a:ext uri="{FF2B5EF4-FFF2-40B4-BE49-F238E27FC236}">
              <a16:creationId xmlns:a16="http://schemas.microsoft.com/office/drawing/2014/main" id="{00000000-0008-0000-0700-000038010000}"/>
            </a:ext>
          </a:extLst>
        </xdr:cNvPr>
        <xdr:cNvSpPr>
          <a:spLocks noChangeShapeType="1"/>
        </xdr:cNvSpPr>
      </xdr:nvSpPr>
      <xdr:spPr bwMode="auto">
        <a:xfrm>
          <a:off x="2865783" y="14188109"/>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18</xdr:col>
      <xdr:colOff>0</xdr:colOff>
      <xdr:row>148</xdr:row>
      <xdr:rowOff>104775</xdr:rowOff>
    </xdr:from>
    <xdr:to>
      <xdr:col>18</xdr:col>
      <xdr:colOff>0</xdr:colOff>
      <xdr:row>149</xdr:row>
      <xdr:rowOff>47625</xdr:rowOff>
    </xdr:to>
    <xdr:sp macro="" textlink="">
      <xdr:nvSpPr>
        <xdr:cNvPr id="313" name="Line 21">
          <a:extLst>
            <a:ext uri="{FF2B5EF4-FFF2-40B4-BE49-F238E27FC236}">
              <a16:creationId xmlns:a16="http://schemas.microsoft.com/office/drawing/2014/main" id="{00000000-0008-0000-0700-000039010000}"/>
            </a:ext>
          </a:extLst>
        </xdr:cNvPr>
        <xdr:cNvSpPr>
          <a:spLocks noChangeShapeType="1"/>
        </xdr:cNvSpPr>
      </xdr:nvSpPr>
      <xdr:spPr bwMode="auto">
        <a:xfrm>
          <a:off x="2990022"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149</xdr:row>
      <xdr:rowOff>0</xdr:rowOff>
    </xdr:from>
    <xdr:to>
      <xdr:col>31</xdr:col>
      <xdr:colOff>0</xdr:colOff>
      <xdr:row>149</xdr:row>
      <xdr:rowOff>0</xdr:rowOff>
    </xdr:to>
    <xdr:sp macro="" textlink="">
      <xdr:nvSpPr>
        <xdr:cNvPr id="314" name="Line 22">
          <a:extLst>
            <a:ext uri="{FF2B5EF4-FFF2-40B4-BE49-F238E27FC236}">
              <a16:creationId xmlns:a16="http://schemas.microsoft.com/office/drawing/2014/main" id="{00000000-0008-0000-0700-00003A010000}"/>
            </a:ext>
          </a:extLst>
        </xdr:cNvPr>
        <xdr:cNvSpPr>
          <a:spLocks noChangeShapeType="1"/>
        </xdr:cNvSpPr>
      </xdr:nvSpPr>
      <xdr:spPr bwMode="auto">
        <a:xfrm>
          <a:off x="2990022" y="14188109"/>
          <a:ext cx="1664804"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32</xdr:col>
      <xdr:colOff>0</xdr:colOff>
      <xdr:row>148</xdr:row>
      <xdr:rowOff>104775</xdr:rowOff>
    </xdr:from>
    <xdr:to>
      <xdr:col>32</xdr:col>
      <xdr:colOff>0</xdr:colOff>
      <xdr:row>149</xdr:row>
      <xdr:rowOff>47625</xdr:rowOff>
    </xdr:to>
    <xdr:sp macro="" textlink="">
      <xdr:nvSpPr>
        <xdr:cNvPr id="315" name="Line 30">
          <a:extLst>
            <a:ext uri="{FF2B5EF4-FFF2-40B4-BE49-F238E27FC236}">
              <a16:creationId xmlns:a16="http://schemas.microsoft.com/office/drawing/2014/main" id="{00000000-0008-0000-0700-00003B010000}"/>
            </a:ext>
          </a:extLst>
        </xdr:cNvPr>
        <xdr:cNvSpPr>
          <a:spLocks noChangeShapeType="1"/>
        </xdr:cNvSpPr>
      </xdr:nvSpPr>
      <xdr:spPr bwMode="auto">
        <a:xfrm>
          <a:off x="4779065"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148</xdr:row>
      <xdr:rowOff>104775</xdr:rowOff>
    </xdr:from>
    <xdr:to>
      <xdr:col>31</xdr:col>
      <xdr:colOff>0</xdr:colOff>
      <xdr:row>149</xdr:row>
      <xdr:rowOff>47625</xdr:rowOff>
    </xdr:to>
    <xdr:sp macro="" textlink="">
      <xdr:nvSpPr>
        <xdr:cNvPr id="316" name="Line 37">
          <a:extLst>
            <a:ext uri="{FF2B5EF4-FFF2-40B4-BE49-F238E27FC236}">
              <a16:creationId xmlns:a16="http://schemas.microsoft.com/office/drawing/2014/main" id="{00000000-0008-0000-0700-00003C010000}"/>
            </a:ext>
          </a:extLst>
        </xdr:cNvPr>
        <xdr:cNvSpPr>
          <a:spLocks noChangeShapeType="1"/>
        </xdr:cNvSpPr>
      </xdr:nvSpPr>
      <xdr:spPr bwMode="auto">
        <a:xfrm>
          <a:off x="4654826"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148</xdr:row>
      <xdr:rowOff>104775</xdr:rowOff>
    </xdr:from>
    <xdr:to>
      <xdr:col>17</xdr:col>
      <xdr:colOff>0</xdr:colOff>
      <xdr:row>149</xdr:row>
      <xdr:rowOff>47625</xdr:rowOff>
    </xdr:to>
    <xdr:sp macro="" textlink="">
      <xdr:nvSpPr>
        <xdr:cNvPr id="317" name="Line 38">
          <a:extLst>
            <a:ext uri="{FF2B5EF4-FFF2-40B4-BE49-F238E27FC236}">
              <a16:creationId xmlns:a16="http://schemas.microsoft.com/office/drawing/2014/main" id="{00000000-0008-0000-0700-00003D010000}"/>
            </a:ext>
          </a:extLst>
        </xdr:cNvPr>
        <xdr:cNvSpPr>
          <a:spLocks noChangeShapeType="1"/>
        </xdr:cNvSpPr>
      </xdr:nvSpPr>
      <xdr:spPr bwMode="auto">
        <a:xfrm>
          <a:off x="2865783"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148</xdr:row>
      <xdr:rowOff>104775</xdr:rowOff>
    </xdr:from>
    <xdr:to>
      <xdr:col>18</xdr:col>
      <xdr:colOff>0</xdr:colOff>
      <xdr:row>149</xdr:row>
      <xdr:rowOff>47625</xdr:rowOff>
    </xdr:to>
    <xdr:sp macro="" textlink="">
      <xdr:nvSpPr>
        <xdr:cNvPr id="318" name="Line 39">
          <a:extLst>
            <a:ext uri="{FF2B5EF4-FFF2-40B4-BE49-F238E27FC236}">
              <a16:creationId xmlns:a16="http://schemas.microsoft.com/office/drawing/2014/main" id="{00000000-0008-0000-0700-00003E010000}"/>
            </a:ext>
          </a:extLst>
        </xdr:cNvPr>
        <xdr:cNvSpPr>
          <a:spLocks noChangeShapeType="1"/>
        </xdr:cNvSpPr>
      </xdr:nvSpPr>
      <xdr:spPr bwMode="auto">
        <a:xfrm>
          <a:off x="2990022"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148</xdr:row>
      <xdr:rowOff>188912</xdr:rowOff>
    </xdr:from>
    <xdr:to>
      <xdr:col>17</xdr:col>
      <xdr:colOff>0</xdr:colOff>
      <xdr:row>149</xdr:row>
      <xdr:rowOff>0</xdr:rowOff>
    </xdr:to>
    <xdr:cxnSp macro="">
      <xdr:nvCxnSpPr>
        <xdr:cNvPr id="319" name="직선 연결선 318">
          <a:extLst>
            <a:ext uri="{FF2B5EF4-FFF2-40B4-BE49-F238E27FC236}">
              <a16:creationId xmlns:a16="http://schemas.microsoft.com/office/drawing/2014/main" id="{00000000-0008-0000-0700-00003F010000}"/>
            </a:ext>
          </a:extLst>
        </xdr:cNvPr>
        <xdr:cNvCxnSpPr/>
      </xdr:nvCxnSpPr>
      <xdr:spPr>
        <a:xfrm>
          <a:off x="2368826" y="14186521"/>
          <a:ext cx="496957"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0</xdr:colOff>
      <xdr:row>149</xdr:row>
      <xdr:rowOff>0</xdr:rowOff>
    </xdr:from>
    <xdr:to>
      <xdr:col>36</xdr:col>
      <xdr:colOff>0</xdr:colOff>
      <xdr:row>149</xdr:row>
      <xdr:rowOff>1588</xdr:rowOff>
    </xdr:to>
    <xdr:cxnSp macro="">
      <xdr:nvCxnSpPr>
        <xdr:cNvPr id="320" name="직선 연결선 319">
          <a:extLst>
            <a:ext uri="{FF2B5EF4-FFF2-40B4-BE49-F238E27FC236}">
              <a16:creationId xmlns:a16="http://schemas.microsoft.com/office/drawing/2014/main" id="{00000000-0008-0000-0700-000040010000}"/>
            </a:ext>
          </a:extLst>
        </xdr:cNvPr>
        <xdr:cNvCxnSpPr/>
      </xdr:nvCxnSpPr>
      <xdr:spPr>
        <a:xfrm>
          <a:off x="4779065" y="14188109"/>
          <a:ext cx="496957"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0</xdr:colOff>
      <xdr:row>149</xdr:row>
      <xdr:rowOff>0</xdr:rowOff>
    </xdr:from>
    <xdr:to>
      <xdr:col>31</xdr:col>
      <xdr:colOff>0</xdr:colOff>
      <xdr:row>149</xdr:row>
      <xdr:rowOff>0</xdr:rowOff>
    </xdr:to>
    <xdr:sp macro="" textlink="">
      <xdr:nvSpPr>
        <xdr:cNvPr id="321" name="Line 12">
          <a:extLst>
            <a:ext uri="{FF2B5EF4-FFF2-40B4-BE49-F238E27FC236}">
              <a16:creationId xmlns:a16="http://schemas.microsoft.com/office/drawing/2014/main" id="{00000000-0008-0000-0700-000041010000}"/>
            </a:ext>
          </a:extLst>
        </xdr:cNvPr>
        <xdr:cNvSpPr>
          <a:spLocks noChangeShapeType="1"/>
        </xdr:cNvSpPr>
      </xdr:nvSpPr>
      <xdr:spPr bwMode="auto">
        <a:xfrm>
          <a:off x="4530587" y="14188109"/>
          <a:ext cx="124239"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31</xdr:col>
      <xdr:colOff>0</xdr:colOff>
      <xdr:row>148</xdr:row>
      <xdr:rowOff>104775</xdr:rowOff>
    </xdr:from>
    <xdr:to>
      <xdr:col>31</xdr:col>
      <xdr:colOff>0</xdr:colOff>
      <xdr:row>149</xdr:row>
      <xdr:rowOff>47625</xdr:rowOff>
    </xdr:to>
    <xdr:sp macro="" textlink="">
      <xdr:nvSpPr>
        <xdr:cNvPr id="322" name="Line 18">
          <a:extLst>
            <a:ext uri="{FF2B5EF4-FFF2-40B4-BE49-F238E27FC236}">
              <a16:creationId xmlns:a16="http://schemas.microsoft.com/office/drawing/2014/main" id="{00000000-0008-0000-0700-000042010000}"/>
            </a:ext>
          </a:extLst>
        </xdr:cNvPr>
        <xdr:cNvSpPr>
          <a:spLocks noChangeShapeType="1"/>
        </xdr:cNvSpPr>
      </xdr:nvSpPr>
      <xdr:spPr bwMode="auto">
        <a:xfrm>
          <a:off x="4654826"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149</xdr:row>
      <xdr:rowOff>0</xdr:rowOff>
    </xdr:from>
    <xdr:to>
      <xdr:col>32</xdr:col>
      <xdr:colOff>0</xdr:colOff>
      <xdr:row>149</xdr:row>
      <xdr:rowOff>0</xdr:rowOff>
    </xdr:to>
    <xdr:sp macro="" textlink="">
      <xdr:nvSpPr>
        <xdr:cNvPr id="323" name="Line 19">
          <a:extLst>
            <a:ext uri="{FF2B5EF4-FFF2-40B4-BE49-F238E27FC236}">
              <a16:creationId xmlns:a16="http://schemas.microsoft.com/office/drawing/2014/main" id="{00000000-0008-0000-0700-000043010000}"/>
            </a:ext>
          </a:extLst>
        </xdr:cNvPr>
        <xdr:cNvSpPr>
          <a:spLocks noChangeShapeType="1"/>
        </xdr:cNvSpPr>
      </xdr:nvSpPr>
      <xdr:spPr bwMode="auto">
        <a:xfrm>
          <a:off x="4654826" y="14188109"/>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17</xdr:col>
      <xdr:colOff>0</xdr:colOff>
      <xdr:row>149</xdr:row>
      <xdr:rowOff>0</xdr:rowOff>
    </xdr:from>
    <xdr:to>
      <xdr:col>18</xdr:col>
      <xdr:colOff>0</xdr:colOff>
      <xdr:row>149</xdr:row>
      <xdr:rowOff>0</xdr:rowOff>
    </xdr:to>
    <xdr:sp macro="" textlink="">
      <xdr:nvSpPr>
        <xdr:cNvPr id="324" name="Line 20">
          <a:extLst>
            <a:ext uri="{FF2B5EF4-FFF2-40B4-BE49-F238E27FC236}">
              <a16:creationId xmlns:a16="http://schemas.microsoft.com/office/drawing/2014/main" id="{00000000-0008-0000-0700-000044010000}"/>
            </a:ext>
          </a:extLst>
        </xdr:cNvPr>
        <xdr:cNvSpPr>
          <a:spLocks noChangeShapeType="1"/>
        </xdr:cNvSpPr>
      </xdr:nvSpPr>
      <xdr:spPr bwMode="auto">
        <a:xfrm>
          <a:off x="2865783" y="14188109"/>
          <a:ext cx="124239" cy="0"/>
        </a:xfrm>
        <a:prstGeom prst="line">
          <a:avLst/>
        </a:prstGeom>
        <a:noFill/>
        <a:ln w="6350">
          <a:solidFill>
            <a:srgbClr val="000000"/>
          </a:solidFill>
          <a:round/>
          <a:headEnd type="oval" w="sm" len="sm"/>
          <a:tailEnd type="oval" w="sm" len="sm"/>
        </a:ln>
        <a:extLst>
          <a:ext uri="{909E8E84-426E-40DD-AFC4-6F175D3DCCD1}">
            <a14:hiddenFill xmlns:a14="http://schemas.microsoft.com/office/drawing/2010/main">
              <a:noFill/>
            </a14:hiddenFill>
          </a:ext>
        </a:extLst>
      </xdr:spPr>
    </xdr:sp>
    <xdr:clientData/>
  </xdr:twoCellAnchor>
  <xdr:twoCellAnchor>
    <xdr:from>
      <xdr:col>18</xdr:col>
      <xdr:colOff>0</xdr:colOff>
      <xdr:row>148</xdr:row>
      <xdr:rowOff>104775</xdr:rowOff>
    </xdr:from>
    <xdr:to>
      <xdr:col>18</xdr:col>
      <xdr:colOff>0</xdr:colOff>
      <xdr:row>149</xdr:row>
      <xdr:rowOff>47625</xdr:rowOff>
    </xdr:to>
    <xdr:sp macro="" textlink="">
      <xdr:nvSpPr>
        <xdr:cNvPr id="325" name="Line 21">
          <a:extLst>
            <a:ext uri="{FF2B5EF4-FFF2-40B4-BE49-F238E27FC236}">
              <a16:creationId xmlns:a16="http://schemas.microsoft.com/office/drawing/2014/main" id="{00000000-0008-0000-0700-000045010000}"/>
            </a:ext>
          </a:extLst>
        </xdr:cNvPr>
        <xdr:cNvSpPr>
          <a:spLocks noChangeShapeType="1"/>
        </xdr:cNvSpPr>
      </xdr:nvSpPr>
      <xdr:spPr bwMode="auto">
        <a:xfrm>
          <a:off x="2990022"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149</xdr:row>
      <xdr:rowOff>0</xdr:rowOff>
    </xdr:from>
    <xdr:to>
      <xdr:col>31</xdr:col>
      <xdr:colOff>0</xdr:colOff>
      <xdr:row>149</xdr:row>
      <xdr:rowOff>0</xdr:rowOff>
    </xdr:to>
    <xdr:sp macro="" textlink="">
      <xdr:nvSpPr>
        <xdr:cNvPr id="326" name="Line 22">
          <a:extLst>
            <a:ext uri="{FF2B5EF4-FFF2-40B4-BE49-F238E27FC236}">
              <a16:creationId xmlns:a16="http://schemas.microsoft.com/office/drawing/2014/main" id="{00000000-0008-0000-0700-000046010000}"/>
            </a:ext>
          </a:extLst>
        </xdr:cNvPr>
        <xdr:cNvSpPr>
          <a:spLocks noChangeShapeType="1"/>
        </xdr:cNvSpPr>
      </xdr:nvSpPr>
      <xdr:spPr bwMode="auto">
        <a:xfrm>
          <a:off x="2990022" y="14188109"/>
          <a:ext cx="1664804" cy="0"/>
        </a:xfrm>
        <a:prstGeom prst="line">
          <a:avLst/>
        </a:prstGeom>
        <a:noFill/>
        <a:ln w="6350">
          <a:solidFill>
            <a:srgbClr val="000000"/>
          </a:solidFill>
          <a:round/>
          <a:headEnd type="none" w="sm" len="sm"/>
          <a:tailEnd type="none" w="sm" len="sm"/>
        </a:ln>
        <a:extLst>
          <a:ext uri="{909E8E84-426E-40DD-AFC4-6F175D3DCCD1}">
            <a14:hiddenFill xmlns:a14="http://schemas.microsoft.com/office/drawing/2010/main">
              <a:noFill/>
            </a14:hiddenFill>
          </a:ext>
        </a:extLst>
      </xdr:spPr>
    </xdr:sp>
    <xdr:clientData/>
  </xdr:twoCellAnchor>
  <xdr:twoCellAnchor>
    <xdr:from>
      <xdr:col>32</xdr:col>
      <xdr:colOff>0</xdr:colOff>
      <xdr:row>148</xdr:row>
      <xdr:rowOff>104775</xdr:rowOff>
    </xdr:from>
    <xdr:to>
      <xdr:col>32</xdr:col>
      <xdr:colOff>0</xdr:colOff>
      <xdr:row>149</xdr:row>
      <xdr:rowOff>47625</xdr:rowOff>
    </xdr:to>
    <xdr:sp macro="" textlink="">
      <xdr:nvSpPr>
        <xdr:cNvPr id="327" name="Line 30">
          <a:extLst>
            <a:ext uri="{FF2B5EF4-FFF2-40B4-BE49-F238E27FC236}">
              <a16:creationId xmlns:a16="http://schemas.microsoft.com/office/drawing/2014/main" id="{00000000-0008-0000-0700-000047010000}"/>
            </a:ext>
          </a:extLst>
        </xdr:cNvPr>
        <xdr:cNvSpPr>
          <a:spLocks noChangeShapeType="1"/>
        </xdr:cNvSpPr>
      </xdr:nvSpPr>
      <xdr:spPr bwMode="auto">
        <a:xfrm>
          <a:off x="4779065"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148</xdr:row>
      <xdr:rowOff>104775</xdr:rowOff>
    </xdr:from>
    <xdr:to>
      <xdr:col>31</xdr:col>
      <xdr:colOff>0</xdr:colOff>
      <xdr:row>149</xdr:row>
      <xdr:rowOff>47625</xdr:rowOff>
    </xdr:to>
    <xdr:sp macro="" textlink="">
      <xdr:nvSpPr>
        <xdr:cNvPr id="328" name="Line 37">
          <a:extLst>
            <a:ext uri="{FF2B5EF4-FFF2-40B4-BE49-F238E27FC236}">
              <a16:creationId xmlns:a16="http://schemas.microsoft.com/office/drawing/2014/main" id="{00000000-0008-0000-0700-000048010000}"/>
            </a:ext>
          </a:extLst>
        </xdr:cNvPr>
        <xdr:cNvSpPr>
          <a:spLocks noChangeShapeType="1"/>
        </xdr:cNvSpPr>
      </xdr:nvSpPr>
      <xdr:spPr bwMode="auto">
        <a:xfrm>
          <a:off x="4654826"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148</xdr:row>
      <xdr:rowOff>104775</xdr:rowOff>
    </xdr:from>
    <xdr:to>
      <xdr:col>17</xdr:col>
      <xdr:colOff>0</xdr:colOff>
      <xdr:row>149</xdr:row>
      <xdr:rowOff>47625</xdr:rowOff>
    </xdr:to>
    <xdr:sp macro="" textlink="">
      <xdr:nvSpPr>
        <xdr:cNvPr id="329" name="Line 38">
          <a:extLst>
            <a:ext uri="{FF2B5EF4-FFF2-40B4-BE49-F238E27FC236}">
              <a16:creationId xmlns:a16="http://schemas.microsoft.com/office/drawing/2014/main" id="{00000000-0008-0000-0700-000049010000}"/>
            </a:ext>
          </a:extLst>
        </xdr:cNvPr>
        <xdr:cNvSpPr>
          <a:spLocks noChangeShapeType="1"/>
        </xdr:cNvSpPr>
      </xdr:nvSpPr>
      <xdr:spPr bwMode="auto">
        <a:xfrm>
          <a:off x="2865783"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148</xdr:row>
      <xdr:rowOff>114300</xdr:rowOff>
    </xdr:from>
    <xdr:to>
      <xdr:col>16</xdr:col>
      <xdr:colOff>0</xdr:colOff>
      <xdr:row>150</xdr:row>
      <xdr:rowOff>0</xdr:rowOff>
    </xdr:to>
    <xdr:sp macro="" textlink="">
      <xdr:nvSpPr>
        <xdr:cNvPr id="330" name="Line 39">
          <a:extLst>
            <a:ext uri="{FF2B5EF4-FFF2-40B4-BE49-F238E27FC236}">
              <a16:creationId xmlns:a16="http://schemas.microsoft.com/office/drawing/2014/main" id="{00000000-0008-0000-0700-00004A010000}"/>
            </a:ext>
          </a:extLst>
        </xdr:cNvPr>
        <xdr:cNvSpPr>
          <a:spLocks noChangeShapeType="1"/>
        </xdr:cNvSpPr>
      </xdr:nvSpPr>
      <xdr:spPr bwMode="auto">
        <a:xfrm>
          <a:off x="2741543" y="14111909"/>
          <a:ext cx="0" cy="13417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148</xdr:row>
      <xdr:rowOff>188912</xdr:rowOff>
    </xdr:from>
    <xdr:to>
      <xdr:col>17</xdr:col>
      <xdr:colOff>0</xdr:colOff>
      <xdr:row>149</xdr:row>
      <xdr:rowOff>0</xdr:rowOff>
    </xdr:to>
    <xdr:cxnSp macro="">
      <xdr:nvCxnSpPr>
        <xdr:cNvPr id="331" name="직선 연결선 56">
          <a:extLst>
            <a:ext uri="{FF2B5EF4-FFF2-40B4-BE49-F238E27FC236}">
              <a16:creationId xmlns:a16="http://schemas.microsoft.com/office/drawing/2014/main" id="{00000000-0008-0000-0700-00004B010000}"/>
            </a:ext>
          </a:extLst>
        </xdr:cNvPr>
        <xdr:cNvCxnSpPr/>
      </xdr:nvCxnSpPr>
      <xdr:spPr>
        <a:xfrm>
          <a:off x="2741543" y="14186521"/>
          <a:ext cx="124240"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0</xdr:colOff>
      <xdr:row>149</xdr:row>
      <xdr:rowOff>0</xdr:rowOff>
    </xdr:from>
    <xdr:to>
      <xdr:col>33</xdr:col>
      <xdr:colOff>0</xdr:colOff>
      <xdr:row>149</xdr:row>
      <xdr:rowOff>1588</xdr:rowOff>
    </xdr:to>
    <xdr:cxnSp macro="">
      <xdr:nvCxnSpPr>
        <xdr:cNvPr id="332" name="직선 연결선 57">
          <a:extLst>
            <a:ext uri="{FF2B5EF4-FFF2-40B4-BE49-F238E27FC236}">
              <a16:creationId xmlns:a16="http://schemas.microsoft.com/office/drawing/2014/main" id="{00000000-0008-0000-0700-00004C010000}"/>
            </a:ext>
          </a:extLst>
        </xdr:cNvPr>
        <xdr:cNvCxnSpPr/>
      </xdr:nvCxnSpPr>
      <xdr:spPr>
        <a:xfrm>
          <a:off x="4779065" y="14188109"/>
          <a:ext cx="124239" cy="1588"/>
        </a:xfrm>
        <a:prstGeom prst="line">
          <a:avLst/>
        </a:prstGeom>
        <a:ln>
          <a:headEnd type="oval" w="sm" len="sm"/>
          <a:tailEnd type="oval"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0</xdr:colOff>
      <xdr:row>148</xdr:row>
      <xdr:rowOff>104775</xdr:rowOff>
    </xdr:from>
    <xdr:to>
      <xdr:col>33</xdr:col>
      <xdr:colOff>0</xdr:colOff>
      <xdr:row>149</xdr:row>
      <xdr:rowOff>47625</xdr:rowOff>
    </xdr:to>
    <xdr:sp macro="" textlink="">
      <xdr:nvSpPr>
        <xdr:cNvPr id="333" name="Line 21">
          <a:extLst>
            <a:ext uri="{FF2B5EF4-FFF2-40B4-BE49-F238E27FC236}">
              <a16:creationId xmlns:a16="http://schemas.microsoft.com/office/drawing/2014/main" id="{00000000-0008-0000-0700-00004D010000}"/>
            </a:ext>
          </a:extLst>
        </xdr:cNvPr>
        <xdr:cNvSpPr>
          <a:spLocks noChangeShapeType="1"/>
        </xdr:cNvSpPr>
      </xdr:nvSpPr>
      <xdr:spPr bwMode="auto">
        <a:xfrm>
          <a:off x="4903304" y="14102384"/>
          <a:ext cx="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149</xdr:row>
      <xdr:rowOff>0</xdr:rowOff>
    </xdr:from>
    <xdr:to>
      <xdr:col>15</xdr:col>
      <xdr:colOff>104775</xdr:colOff>
      <xdr:row>149</xdr:row>
      <xdr:rowOff>0</xdr:rowOff>
    </xdr:to>
    <xdr:cxnSp macro="">
      <xdr:nvCxnSpPr>
        <xdr:cNvPr id="334" name="직선 연결선 56">
          <a:extLst>
            <a:ext uri="{FF2B5EF4-FFF2-40B4-BE49-F238E27FC236}">
              <a16:creationId xmlns:a16="http://schemas.microsoft.com/office/drawing/2014/main" id="{00000000-0008-0000-0700-00004E010000}"/>
            </a:ext>
          </a:extLst>
        </xdr:cNvPr>
        <xdr:cNvCxnSpPr>
          <a:cxnSpLocks noChangeShapeType="1"/>
        </xdr:cNvCxnSpPr>
      </xdr:nvCxnSpPr>
      <xdr:spPr bwMode="auto">
        <a:xfrm>
          <a:off x="2368826" y="14188109"/>
          <a:ext cx="353253" cy="0"/>
        </a:xfrm>
        <a:prstGeom prst="line">
          <a:avLst/>
        </a:prstGeom>
        <a:noFill/>
        <a:ln w="9525" algn="ctr">
          <a:solidFill>
            <a:srgbClr val="000000"/>
          </a:solidFill>
          <a:round/>
          <a:headEnd type="oval" w="sm" len="sm"/>
          <a:tailEnd type="none" w="sm" len="sm"/>
        </a:ln>
        <a:extLst>
          <a:ext uri="{909E8E84-426E-40DD-AFC4-6F175D3DCCD1}">
            <a14:hiddenFill xmlns:a14="http://schemas.microsoft.com/office/drawing/2010/main">
              <a:noFill/>
            </a14:hiddenFill>
          </a:ext>
        </a:extLst>
      </xdr:spPr>
    </xdr:cxnSp>
    <xdr:clientData/>
  </xdr:twoCellAnchor>
  <xdr:twoCellAnchor>
    <xdr:from>
      <xdr:col>33</xdr:col>
      <xdr:colOff>19050</xdr:colOff>
      <xdr:row>149</xdr:row>
      <xdr:rowOff>0</xdr:rowOff>
    </xdr:from>
    <xdr:to>
      <xdr:col>36</xdr:col>
      <xdr:colOff>0</xdr:colOff>
      <xdr:row>149</xdr:row>
      <xdr:rowOff>0</xdr:rowOff>
    </xdr:to>
    <xdr:cxnSp macro="">
      <xdr:nvCxnSpPr>
        <xdr:cNvPr id="335" name="직선 연결선 56">
          <a:extLst>
            <a:ext uri="{FF2B5EF4-FFF2-40B4-BE49-F238E27FC236}">
              <a16:creationId xmlns:a16="http://schemas.microsoft.com/office/drawing/2014/main" id="{00000000-0008-0000-0700-00004F010000}"/>
            </a:ext>
          </a:extLst>
        </xdr:cNvPr>
        <xdr:cNvCxnSpPr>
          <a:cxnSpLocks noChangeShapeType="1"/>
        </xdr:cNvCxnSpPr>
      </xdr:nvCxnSpPr>
      <xdr:spPr bwMode="auto">
        <a:xfrm>
          <a:off x="4922354" y="14188109"/>
          <a:ext cx="353668" cy="0"/>
        </a:xfrm>
        <a:prstGeom prst="line">
          <a:avLst/>
        </a:prstGeom>
        <a:noFill/>
        <a:ln w="9525" algn="ctr">
          <a:solidFill>
            <a:srgbClr val="000000"/>
          </a:solidFill>
          <a:round/>
          <a:headEnd type="none" w="sm" len="sm"/>
          <a:tailEnd type="oval" w="sm" len="sm"/>
        </a:ln>
        <a:extLst>
          <a:ext uri="{909E8E84-426E-40DD-AFC4-6F175D3DCCD1}">
            <a14:hiddenFill xmlns:a14="http://schemas.microsoft.com/office/drawing/2010/main">
              <a:noFill/>
            </a14:hiddenFill>
          </a:ext>
        </a:extLst>
      </xdr:spPr>
    </xdr:cxn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0</xdr:colOff>
      <xdr:row>0</xdr:row>
      <xdr:rowOff>0</xdr:rowOff>
    </xdr:from>
    <xdr:to>
      <xdr:col>17</xdr:col>
      <xdr:colOff>0</xdr:colOff>
      <xdr:row>0</xdr:row>
      <xdr:rowOff>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flipH="1">
          <a:off x="98298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4" name="Line 3">
          <a:extLst>
            <a:ext uri="{FF2B5EF4-FFF2-40B4-BE49-F238E27FC236}">
              <a16:creationId xmlns:a16="http://schemas.microsoft.com/office/drawing/2014/main" id="{00000000-0008-0000-0800-000004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flipH="1">
          <a:off x="98298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6" name="Line 5">
          <a:extLst>
            <a:ext uri="{FF2B5EF4-FFF2-40B4-BE49-F238E27FC236}">
              <a16:creationId xmlns:a16="http://schemas.microsoft.com/office/drawing/2014/main" id="{00000000-0008-0000-0800-000006000000}"/>
            </a:ext>
          </a:extLst>
        </xdr:cNvPr>
        <xdr:cNvSpPr>
          <a:spLocks noChangeShapeType="1"/>
        </xdr:cNvSpPr>
      </xdr:nvSpPr>
      <xdr:spPr bwMode="auto">
        <a:xfrm flipH="1">
          <a:off x="98298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390525</xdr:colOff>
      <xdr:row>0</xdr:row>
      <xdr:rowOff>0</xdr:rowOff>
    </xdr:from>
    <xdr:to>
      <xdr:col>17</xdr:col>
      <xdr:colOff>0</xdr:colOff>
      <xdr:row>0</xdr:row>
      <xdr:rowOff>0</xdr:rowOff>
    </xdr:to>
    <xdr:sp macro="" textlink="">
      <xdr:nvSpPr>
        <xdr:cNvPr id="7" name="Line 6">
          <a:extLst>
            <a:ext uri="{FF2B5EF4-FFF2-40B4-BE49-F238E27FC236}">
              <a16:creationId xmlns:a16="http://schemas.microsoft.com/office/drawing/2014/main" id="{00000000-0008-0000-0800-000007000000}"/>
            </a:ext>
          </a:extLst>
        </xdr:cNvPr>
        <xdr:cNvSpPr>
          <a:spLocks noChangeShapeType="1"/>
        </xdr:cNvSpPr>
      </xdr:nvSpPr>
      <xdr:spPr bwMode="auto">
        <a:xfrm flipH="1">
          <a:off x="9467850" y="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8" name="Line 7">
          <a:extLst>
            <a:ext uri="{FF2B5EF4-FFF2-40B4-BE49-F238E27FC236}">
              <a16:creationId xmlns:a16="http://schemas.microsoft.com/office/drawing/2014/main" id="{00000000-0008-0000-0800-000008000000}"/>
            </a:ext>
          </a:extLst>
        </xdr:cNvPr>
        <xdr:cNvSpPr>
          <a:spLocks noChangeShapeType="1"/>
        </xdr:cNvSpPr>
      </xdr:nvSpPr>
      <xdr:spPr bwMode="auto">
        <a:xfrm flipH="1">
          <a:off x="98298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9" name="Line 8">
          <a:extLst>
            <a:ext uri="{FF2B5EF4-FFF2-40B4-BE49-F238E27FC236}">
              <a16:creationId xmlns:a16="http://schemas.microsoft.com/office/drawing/2014/main" id="{00000000-0008-0000-0800-000009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10" name="Line 9">
          <a:extLst>
            <a:ext uri="{FF2B5EF4-FFF2-40B4-BE49-F238E27FC236}">
              <a16:creationId xmlns:a16="http://schemas.microsoft.com/office/drawing/2014/main" id="{00000000-0008-0000-0800-00000A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11" name="Line 10">
          <a:extLst>
            <a:ext uri="{FF2B5EF4-FFF2-40B4-BE49-F238E27FC236}">
              <a16:creationId xmlns:a16="http://schemas.microsoft.com/office/drawing/2014/main" id="{00000000-0008-0000-0800-00000B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12" name="Line 11">
          <a:extLst>
            <a:ext uri="{FF2B5EF4-FFF2-40B4-BE49-F238E27FC236}">
              <a16:creationId xmlns:a16="http://schemas.microsoft.com/office/drawing/2014/main" id="{00000000-0008-0000-0800-00000C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13" name="Line 12">
          <a:extLst>
            <a:ext uri="{FF2B5EF4-FFF2-40B4-BE49-F238E27FC236}">
              <a16:creationId xmlns:a16="http://schemas.microsoft.com/office/drawing/2014/main" id="{00000000-0008-0000-0800-00000D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14" name="Line 13">
          <a:extLst>
            <a:ext uri="{FF2B5EF4-FFF2-40B4-BE49-F238E27FC236}">
              <a16:creationId xmlns:a16="http://schemas.microsoft.com/office/drawing/2014/main" id="{00000000-0008-0000-0800-00000E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15" name="Line 14">
          <a:extLst>
            <a:ext uri="{FF2B5EF4-FFF2-40B4-BE49-F238E27FC236}">
              <a16:creationId xmlns:a16="http://schemas.microsoft.com/office/drawing/2014/main" id="{00000000-0008-0000-0800-00000F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16" name="Line 15">
          <a:extLst>
            <a:ext uri="{FF2B5EF4-FFF2-40B4-BE49-F238E27FC236}">
              <a16:creationId xmlns:a16="http://schemas.microsoft.com/office/drawing/2014/main" id="{00000000-0008-0000-0800-000010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17" name="Line 16">
          <a:extLst>
            <a:ext uri="{FF2B5EF4-FFF2-40B4-BE49-F238E27FC236}">
              <a16:creationId xmlns:a16="http://schemas.microsoft.com/office/drawing/2014/main" id="{00000000-0008-0000-0800-000011000000}"/>
            </a:ext>
          </a:extLst>
        </xdr:cNvPr>
        <xdr:cNvSpPr>
          <a:spLocks noChangeShapeType="1"/>
        </xdr:cNvSpPr>
      </xdr:nvSpPr>
      <xdr:spPr bwMode="auto">
        <a:xfrm flipH="1">
          <a:off x="98298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18" name="Line 17">
          <a:extLst>
            <a:ext uri="{FF2B5EF4-FFF2-40B4-BE49-F238E27FC236}">
              <a16:creationId xmlns:a16="http://schemas.microsoft.com/office/drawing/2014/main" id="{00000000-0008-0000-0800-000012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19" name="Line 18">
          <a:extLst>
            <a:ext uri="{FF2B5EF4-FFF2-40B4-BE49-F238E27FC236}">
              <a16:creationId xmlns:a16="http://schemas.microsoft.com/office/drawing/2014/main" id="{00000000-0008-0000-0800-000013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20" name="Line 19">
          <a:extLst>
            <a:ext uri="{FF2B5EF4-FFF2-40B4-BE49-F238E27FC236}">
              <a16:creationId xmlns:a16="http://schemas.microsoft.com/office/drawing/2014/main" id="{00000000-0008-0000-0800-000014000000}"/>
            </a:ext>
          </a:extLst>
        </xdr:cNvPr>
        <xdr:cNvSpPr>
          <a:spLocks noChangeShapeType="1"/>
        </xdr:cNvSpPr>
      </xdr:nvSpPr>
      <xdr:spPr bwMode="auto">
        <a:xfrm flipH="1">
          <a:off x="98298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21" name="Line 20">
          <a:extLst>
            <a:ext uri="{FF2B5EF4-FFF2-40B4-BE49-F238E27FC236}">
              <a16:creationId xmlns:a16="http://schemas.microsoft.com/office/drawing/2014/main" id="{00000000-0008-0000-0800-000015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22" name="Line 21">
          <a:extLst>
            <a:ext uri="{FF2B5EF4-FFF2-40B4-BE49-F238E27FC236}">
              <a16:creationId xmlns:a16="http://schemas.microsoft.com/office/drawing/2014/main" id="{00000000-0008-0000-0800-000016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17</xdr:col>
      <xdr:colOff>0</xdr:colOff>
      <xdr:row>0</xdr:row>
      <xdr:rowOff>0</xdr:rowOff>
    </xdr:to>
    <xdr:sp macro="" textlink="">
      <xdr:nvSpPr>
        <xdr:cNvPr id="23" name="Line 22">
          <a:extLst>
            <a:ext uri="{FF2B5EF4-FFF2-40B4-BE49-F238E27FC236}">
              <a16:creationId xmlns:a16="http://schemas.microsoft.com/office/drawing/2014/main" id="{00000000-0008-0000-0800-000017000000}"/>
            </a:ext>
          </a:extLst>
        </xdr:cNvPr>
        <xdr:cNvSpPr>
          <a:spLocks noChangeShapeType="1"/>
        </xdr:cNvSpPr>
      </xdr:nvSpPr>
      <xdr:spPr bwMode="auto">
        <a:xfrm flipH="1">
          <a:off x="9829800" y="0"/>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24" name="Line 23">
          <a:extLst>
            <a:ext uri="{FF2B5EF4-FFF2-40B4-BE49-F238E27FC236}">
              <a16:creationId xmlns:a16="http://schemas.microsoft.com/office/drawing/2014/main" id="{00000000-0008-0000-0800-000018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18</xdr:col>
      <xdr:colOff>0</xdr:colOff>
      <xdr:row>0</xdr:row>
      <xdr:rowOff>0</xdr:rowOff>
    </xdr:to>
    <xdr:sp macro="" textlink="">
      <xdr:nvSpPr>
        <xdr:cNvPr id="25" name="Line 24">
          <a:extLst>
            <a:ext uri="{FF2B5EF4-FFF2-40B4-BE49-F238E27FC236}">
              <a16:creationId xmlns:a16="http://schemas.microsoft.com/office/drawing/2014/main" id="{00000000-0008-0000-0800-000019000000}"/>
            </a:ext>
          </a:extLst>
        </xdr:cNvPr>
        <xdr:cNvSpPr>
          <a:spLocks noChangeShapeType="1"/>
        </xdr:cNvSpPr>
      </xdr:nvSpPr>
      <xdr:spPr bwMode="auto">
        <a:xfrm flipH="1">
          <a:off x="10582275" y="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9</xdr:row>
      <xdr:rowOff>0</xdr:rowOff>
    </xdr:from>
    <xdr:to>
      <xdr:col>23</xdr:col>
      <xdr:colOff>0</xdr:colOff>
      <xdr:row>9</xdr:row>
      <xdr:rowOff>0</xdr:rowOff>
    </xdr:to>
    <xdr:sp macro="" textlink="">
      <xdr:nvSpPr>
        <xdr:cNvPr id="85" name="Line 39">
          <a:extLst>
            <a:ext uri="{FF2B5EF4-FFF2-40B4-BE49-F238E27FC236}">
              <a16:creationId xmlns:a16="http://schemas.microsoft.com/office/drawing/2014/main" id="{00000000-0008-0000-0900-000055000000}"/>
            </a:ext>
          </a:extLst>
        </xdr:cNvPr>
        <xdr:cNvSpPr>
          <a:spLocks noChangeShapeType="1"/>
        </xdr:cNvSpPr>
      </xdr:nvSpPr>
      <xdr:spPr bwMode="auto">
        <a:xfrm>
          <a:off x="1295400" y="1952625"/>
          <a:ext cx="4200525" cy="0"/>
        </a:xfrm>
        <a:prstGeom prst="line">
          <a:avLst/>
        </a:prstGeom>
        <a:noFill/>
        <a:ln w="9525">
          <a:solidFill>
            <a:srgbClr val="000000"/>
          </a:solidFill>
          <a:round/>
          <a:headEnd/>
          <a:tailEnd/>
        </a:ln>
      </xdr:spPr>
    </xdr:sp>
    <xdr:clientData/>
  </xdr:twoCellAnchor>
  <xdr:twoCellAnchor>
    <xdr:from>
      <xdr:col>2</xdr:col>
      <xdr:colOff>0</xdr:colOff>
      <xdr:row>9</xdr:row>
      <xdr:rowOff>0</xdr:rowOff>
    </xdr:from>
    <xdr:to>
      <xdr:col>2</xdr:col>
      <xdr:colOff>0</xdr:colOff>
      <xdr:row>20</xdr:row>
      <xdr:rowOff>0</xdr:rowOff>
    </xdr:to>
    <xdr:sp macro="" textlink="">
      <xdr:nvSpPr>
        <xdr:cNvPr id="86" name="Line 46">
          <a:extLst>
            <a:ext uri="{FF2B5EF4-FFF2-40B4-BE49-F238E27FC236}">
              <a16:creationId xmlns:a16="http://schemas.microsoft.com/office/drawing/2014/main" id="{00000000-0008-0000-0900-000056000000}"/>
            </a:ext>
          </a:extLst>
        </xdr:cNvPr>
        <xdr:cNvSpPr>
          <a:spLocks noChangeShapeType="1"/>
        </xdr:cNvSpPr>
      </xdr:nvSpPr>
      <xdr:spPr bwMode="auto">
        <a:xfrm>
          <a:off x="1295400" y="1952625"/>
          <a:ext cx="0" cy="2095500"/>
        </a:xfrm>
        <a:prstGeom prst="line">
          <a:avLst/>
        </a:prstGeom>
        <a:noFill/>
        <a:ln w="9525">
          <a:solidFill>
            <a:srgbClr val="000000"/>
          </a:solidFill>
          <a:round/>
          <a:headEnd type="oval" w="sm" len="sm"/>
          <a:tailEnd type="oval" w="sm" len="sm"/>
        </a:ln>
      </xdr:spPr>
    </xdr:sp>
    <xdr:clientData/>
  </xdr:twoCellAnchor>
  <xdr:twoCellAnchor>
    <xdr:from>
      <xdr:col>2</xdr:col>
      <xdr:colOff>0</xdr:colOff>
      <xdr:row>20</xdr:row>
      <xdr:rowOff>0</xdr:rowOff>
    </xdr:from>
    <xdr:to>
      <xdr:col>6</xdr:col>
      <xdr:colOff>0</xdr:colOff>
      <xdr:row>20</xdr:row>
      <xdr:rowOff>0</xdr:rowOff>
    </xdr:to>
    <xdr:sp macro="" textlink="">
      <xdr:nvSpPr>
        <xdr:cNvPr id="87" name="Line 47">
          <a:extLst>
            <a:ext uri="{FF2B5EF4-FFF2-40B4-BE49-F238E27FC236}">
              <a16:creationId xmlns:a16="http://schemas.microsoft.com/office/drawing/2014/main" id="{00000000-0008-0000-0900-000057000000}"/>
            </a:ext>
          </a:extLst>
        </xdr:cNvPr>
        <xdr:cNvSpPr>
          <a:spLocks noChangeShapeType="1"/>
        </xdr:cNvSpPr>
      </xdr:nvSpPr>
      <xdr:spPr bwMode="auto">
        <a:xfrm>
          <a:off x="1295400" y="4048125"/>
          <a:ext cx="800100" cy="0"/>
        </a:xfrm>
        <a:prstGeom prst="line">
          <a:avLst/>
        </a:prstGeom>
        <a:noFill/>
        <a:ln w="9525">
          <a:solidFill>
            <a:srgbClr val="000000"/>
          </a:solidFill>
          <a:round/>
          <a:headEnd/>
          <a:tailEnd/>
        </a:ln>
      </xdr:spPr>
    </xdr:sp>
    <xdr:clientData/>
  </xdr:twoCellAnchor>
  <xdr:twoCellAnchor>
    <xdr:from>
      <xdr:col>20</xdr:col>
      <xdr:colOff>9525</xdr:colOff>
      <xdr:row>21</xdr:row>
      <xdr:rowOff>0</xdr:rowOff>
    </xdr:from>
    <xdr:to>
      <xdr:col>20</xdr:col>
      <xdr:colOff>9525</xdr:colOff>
      <xdr:row>23</xdr:row>
      <xdr:rowOff>0</xdr:rowOff>
    </xdr:to>
    <xdr:sp macro="" textlink="">
      <xdr:nvSpPr>
        <xdr:cNvPr id="88" name="Line 53">
          <a:extLst>
            <a:ext uri="{FF2B5EF4-FFF2-40B4-BE49-F238E27FC236}">
              <a16:creationId xmlns:a16="http://schemas.microsoft.com/office/drawing/2014/main" id="{00000000-0008-0000-0900-000058000000}"/>
            </a:ext>
          </a:extLst>
        </xdr:cNvPr>
        <xdr:cNvSpPr>
          <a:spLocks noChangeShapeType="1"/>
        </xdr:cNvSpPr>
      </xdr:nvSpPr>
      <xdr:spPr bwMode="auto">
        <a:xfrm>
          <a:off x="4905375" y="4238625"/>
          <a:ext cx="0" cy="381000"/>
        </a:xfrm>
        <a:prstGeom prst="line">
          <a:avLst/>
        </a:prstGeom>
        <a:noFill/>
        <a:ln w="9525">
          <a:solidFill>
            <a:srgbClr val="000000"/>
          </a:solidFill>
          <a:round/>
          <a:headEnd/>
          <a:tailEnd/>
        </a:ln>
      </xdr:spPr>
    </xdr:sp>
    <xdr:clientData/>
  </xdr:twoCellAnchor>
  <xdr:twoCellAnchor>
    <xdr:from>
      <xdr:col>7</xdr:col>
      <xdr:colOff>0</xdr:colOff>
      <xdr:row>23</xdr:row>
      <xdr:rowOff>0</xdr:rowOff>
    </xdr:from>
    <xdr:to>
      <xdr:col>20</xdr:col>
      <xdr:colOff>233</xdr:colOff>
      <xdr:row>23</xdr:row>
      <xdr:rowOff>0</xdr:rowOff>
    </xdr:to>
    <xdr:sp macro="" textlink="">
      <xdr:nvSpPr>
        <xdr:cNvPr id="89" name="Line 54">
          <a:extLst>
            <a:ext uri="{FF2B5EF4-FFF2-40B4-BE49-F238E27FC236}">
              <a16:creationId xmlns:a16="http://schemas.microsoft.com/office/drawing/2014/main" id="{00000000-0008-0000-0900-000059000000}"/>
            </a:ext>
          </a:extLst>
        </xdr:cNvPr>
        <xdr:cNvSpPr>
          <a:spLocks noChangeShapeType="1"/>
        </xdr:cNvSpPr>
      </xdr:nvSpPr>
      <xdr:spPr bwMode="auto">
        <a:xfrm>
          <a:off x="2295525" y="4619625"/>
          <a:ext cx="2600558" cy="0"/>
        </a:xfrm>
        <a:prstGeom prst="line">
          <a:avLst/>
        </a:prstGeom>
        <a:noFill/>
        <a:ln w="9525">
          <a:solidFill>
            <a:srgbClr val="000000"/>
          </a:solidFill>
          <a:round/>
          <a:headEnd type="oval" w="sm" len="sm"/>
          <a:tailEnd type="oval" w="sm" len="sm"/>
        </a:ln>
      </xdr:spPr>
    </xdr:sp>
    <xdr:clientData/>
  </xdr:twoCellAnchor>
  <xdr:twoCellAnchor>
    <xdr:from>
      <xdr:col>6</xdr:col>
      <xdr:colOff>190500</xdr:colOff>
      <xdr:row>21</xdr:row>
      <xdr:rowOff>0</xdr:rowOff>
    </xdr:from>
    <xdr:to>
      <xdr:col>6</xdr:col>
      <xdr:colOff>190500</xdr:colOff>
      <xdr:row>23</xdr:row>
      <xdr:rowOff>0</xdr:rowOff>
    </xdr:to>
    <xdr:sp macro="" textlink="">
      <xdr:nvSpPr>
        <xdr:cNvPr id="90" name="Line 53">
          <a:extLst>
            <a:ext uri="{FF2B5EF4-FFF2-40B4-BE49-F238E27FC236}">
              <a16:creationId xmlns:a16="http://schemas.microsoft.com/office/drawing/2014/main" id="{00000000-0008-0000-0900-00005A000000}"/>
            </a:ext>
          </a:extLst>
        </xdr:cNvPr>
        <xdr:cNvSpPr>
          <a:spLocks noChangeShapeType="1"/>
        </xdr:cNvSpPr>
      </xdr:nvSpPr>
      <xdr:spPr bwMode="auto">
        <a:xfrm>
          <a:off x="2286000" y="4238625"/>
          <a:ext cx="0" cy="381000"/>
        </a:xfrm>
        <a:prstGeom prst="line">
          <a:avLst/>
        </a:prstGeom>
        <a:noFill/>
        <a:ln w="9525">
          <a:solidFill>
            <a:srgbClr val="000000"/>
          </a:solidFill>
          <a:round/>
          <a:headEnd/>
          <a:tailEnd/>
        </a:ln>
      </xdr:spPr>
    </xdr:sp>
    <xdr:clientData/>
  </xdr:twoCellAnchor>
  <xdr:twoCellAnchor>
    <xdr:from>
      <xdr:col>6</xdr:col>
      <xdr:colOff>190499</xdr:colOff>
      <xdr:row>22</xdr:row>
      <xdr:rowOff>0</xdr:rowOff>
    </xdr:from>
    <xdr:to>
      <xdr:col>20</xdr:col>
      <xdr:colOff>9524</xdr:colOff>
      <xdr:row>22</xdr:row>
      <xdr:rowOff>0</xdr:rowOff>
    </xdr:to>
    <xdr:sp macro="" textlink="">
      <xdr:nvSpPr>
        <xdr:cNvPr id="91" name="Line 54">
          <a:extLst>
            <a:ext uri="{FF2B5EF4-FFF2-40B4-BE49-F238E27FC236}">
              <a16:creationId xmlns:a16="http://schemas.microsoft.com/office/drawing/2014/main" id="{00000000-0008-0000-0900-00005B000000}"/>
            </a:ext>
          </a:extLst>
        </xdr:cNvPr>
        <xdr:cNvSpPr>
          <a:spLocks noChangeShapeType="1"/>
        </xdr:cNvSpPr>
      </xdr:nvSpPr>
      <xdr:spPr bwMode="auto">
        <a:xfrm>
          <a:off x="2285999" y="4429125"/>
          <a:ext cx="2619375" cy="0"/>
        </a:xfrm>
        <a:prstGeom prst="line">
          <a:avLst/>
        </a:prstGeom>
        <a:noFill/>
        <a:ln w="9525">
          <a:solidFill>
            <a:srgbClr val="000000"/>
          </a:solidFill>
          <a:round/>
          <a:headEnd type="oval" w="sm" len="sm"/>
          <a:tailEnd type="oval" w="sm" len="sm"/>
        </a:ln>
      </xdr:spPr>
      <xdr:txBody>
        <a:bodyPr/>
        <a:lstStyle/>
        <a:p>
          <a:endParaRPr lang="ko-KR" altLang="en-US"/>
        </a:p>
      </xdr:txBody>
    </xdr:sp>
    <xdr:clientData/>
  </xdr:twoCellAnchor>
  <xdr:twoCellAnchor>
    <xdr:from>
      <xdr:col>7</xdr:col>
      <xdr:colOff>0</xdr:colOff>
      <xdr:row>19</xdr:row>
      <xdr:rowOff>9525</xdr:rowOff>
    </xdr:from>
    <xdr:to>
      <xdr:col>20</xdr:col>
      <xdr:colOff>0</xdr:colOff>
      <xdr:row>19</xdr:row>
      <xdr:rowOff>9525</xdr:rowOff>
    </xdr:to>
    <xdr:cxnSp macro="">
      <xdr:nvCxnSpPr>
        <xdr:cNvPr id="92" name="직선 연결선 91">
          <a:extLst>
            <a:ext uri="{FF2B5EF4-FFF2-40B4-BE49-F238E27FC236}">
              <a16:creationId xmlns:a16="http://schemas.microsoft.com/office/drawing/2014/main" id="{00000000-0008-0000-0900-00005C000000}"/>
            </a:ext>
          </a:extLst>
        </xdr:cNvPr>
        <xdr:cNvCxnSpPr/>
      </xdr:nvCxnSpPr>
      <xdr:spPr>
        <a:xfrm>
          <a:off x="2295525" y="3867150"/>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9</xdr:row>
      <xdr:rowOff>0</xdr:rowOff>
    </xdr:from>
    <xdr:to>
      <xdr:col>11</xdr:col>
      <xdr:colOff>0</xdr:colOff>
      <xdr:row>19</xdr:row>
      <xdr:rowOff>0</xdr:rowOff>
    </xdr:to>
    <xdr:cxnSp macro="">
      <xdr:nvCxnSpPr>
        <xdr:cNvPr id="93" name="직선 연결선 92">
          <a:extLst>
            <a:ext uri="{FF2B5EF4-FFF2-40B4-BE49-F238E27FC236}">
              <a16:creationId xmlns:a16="http://schemas.microsoft.com/office/drawing/2014/main" id="{00000000-0008-0000-0900-00005D000000}"/>
            </a:ext>
          </a:extLst>
        </xdr:cNvPr>
        <xdr:cNvCxnSpPr/>
      </xdr:nvCxnSpPr>
      <xdr:spPr>
        <a:xfrm>
          <a:off x="3095625" y="1952625"/>
          <a:ext cx="0" cy="1905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9</xdr:row>
      <xdr:rowOff>0</xdr:rowOff>
    </xdr:from>
    <xdr:to>
      <xdr:col>16</xdr:col>
      <xdr:colOff>0</xdr:colOff>
      <xdr:row>19</xdr:row>
      <xdr:rowOff>0</xdr:rowOff>
    </xdr:to>
    <xdr:cxnSp macro="">
      <xdr:nvCxnSpPr>
        <xdr:cNvPr id="94" name="직선 연결선 93">
          <a:extLst>
            <a:ext uri="{FF2B5EF4-FFF2-40B4-BE49-F238E27FC236}">
              <a16:creationId xmlns:a16="http://schemas.microsoft.com/office/drawing/2014/main" id="{00000000-0008-0000-0900-00005E000000}"/>
            </a:ext>
          </a:extLst>
        </xdr:cNvPr>
        <xdr:cNvCxnSpPr/>
      </xdr:nvCxnSpPr>
      <xdr:spPr>
        <a:xfrm>
          <a:off x="4095750" y="1952625"/>
          <a:ext cx="0" cy="1905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21</xdr:row>
      <xdr:rowOff>0</xdr:rowOff>
    </xdr:from>
    <xdr:to>
      <xdr:col>11</xdr:col>
      <xdr:colOff>0</xdr:colOff>
      <xdr:row>22</xdr:row>
      <xdr:rowOff>0</xdr:rowOff>
    </xdr:to>
    <xdr:sp macro="" textlink="">
      <xdr:nvSpPr>
        <xdr:cNvPr id="95" name="Line 53">
          <a:extLst>
            <a:ext uri="{FF2B5EF4-FFF2-40B4-BE49-F238E27FC236}">
              <a16:creationId xmlns:a16="http://schemas.microsoft.com/office/drawing/2014/main" id="{00000000-0008-0000-0900-00005F000000}"/>
            </a:ext>
          </a:extLst>
        </xdr:cNvPr>
        <xdr:cNvSpPr>
          <a:spLocks noChangeShapeType="1"/>
        </xdr:cNvSpPr>
      </xdr:nvSpPr>
      <xdr:spPr bwMode="auto">
        <a:xfrm>
          <a:off x="3095625" y="4238625"/>
          <a:ext cx="0" cy="190500"/>
        </a:xfrm>
        <a:prstGeom prst="line">
          <a:avLst/>
        </a:prstGeom>
        <a:noFill/>
        <a:ln w="9525">
          <a:solidFill>
            <a:srgbClr val="000000"/>
          </a:solidFill>
          <a:round/>
          <a:headEnd/>
          <a:tailEnd type="oval" w="sm" len="sm"/>
        </a:ln>
      </xdr:spPr>
    </xdr:sp>
    <xdr:clientData/>
  </xdr:twoCellAnchor>
  <xdr:twoCellAnchor>
    <xdr:from>
      <xdr:col>16</xdr:col>
      <xdr:colOff>0</xdr:colOff>
      <xdr:row>21</xdr:row>
      <xdr:rowOff>0</xdr:rowOff>
    </xdr:from>
    <xdr:to>
      <xdr:col>16</xdr:col>
      <xdr:colOff>0</xdr:colOff>
      <xdr:row>22</xdr:row>
      <xdr:rowOff>0</xdr:rowOff>
    </xdr:to>
    <xdr:sp macro="" textlink="">
      <xdr:nvSpPr>
        <xdr:cNvPr id="96" name="Line 53">
          <a:extLst>
            <a:ext uri="{FF2B5EF4-FFF2-40B4-BE49-F238E27FC236}">
              <a16:creationId xmlns:a16="http://schemas.microsoft.com/office/drawing/2014/main" id="{00000000-0008-0000-0900-000060000000}"/>
            </a:ext>
          </a:extLst>
        </xdr:cNvPr>
        <xdr:cNvSpPr>
          <a:spLocks noChangeShapeType="1"/>
        </xdr:cNvSpPr>
      </xdr:nvSpPr>
      <xdr:spPr bwMode="auto">
        <a:xfrm>
          <a:off x="4095750" y="4238625"/>
          <a:ext cx="0" cy="190500"/>
        </a:xfrm>
        <a:prstGeom prst="line">
          <a:avLst/>
        </a:prstGeom>
        <a:noFill/>
        <a:ln w="9525">
          <a:solidFill>
            <a:srgbClr val="000000"/>
          </a:solidFill>
          <a:round/>
          <a:headEnd/>
          <a:tailEnd type="oval" w="sm" len="sm"/>
        </a:ln>
      </xdr:spPr>
    </xdr:sp>
    <xdr:clientData/>
  </xdr:twoCellAnchor>
  <xdr:twoCellAnchor>
    <xdr:from>
      <xdr:col>4</xdr:col>
      <xdr:colOff>0</xdr:colOff>
      <xdr:row>9</xdr:row>
      <xdr:rowOff>0</xdr:rowOff>
    </xdr:from>
    <xdr:to>
      <xdr:col>4</xdr:col>
      <xdr:colOff>0</xdr:colOff>
      <xdr:row>20</xdr:row>
      <xdr:rowOff>0</xdr:rowOff>
    </xdr:to>
    <xdr:sp macro="" textlink="">
      <xdr:nvSpPr>
        <xdr:cNvPr id="97" name="Line 46">
          <a:extLst>
            <a:ext uri="{FF2B5EF4-FFF2-40B4-BE49-F238E27FC236}">
              <a16:creationId xmlns:a16="http://schemas.microsoft.com/office/drawing/2014/main" id="{00000000-0008-0000-0900-000061000000}"/>
            </a:ext>
          </a:extLst>
        </xdr:cNvPr>
        <xdr:cNvSpPr>
          <a:spLocks noChangeShapeType="1"/>
        </xdr:cNvSpPr>
      </xdr:nvSpPr>
      <xdr:spPr bwMode="auto">
        <a:xfrm>
          <a:off x="1695450" y="1952625"/>
          <a:ext cx="0" cy="2095500"/>
        </a:xfrm>
        <a:prstGeom prst="line">
          <a:avLst/>
        </a:prstGeom>
        <a:noFill/>
        <a:ln w="9525">
          <a:solidFill>
            <a:srgbClr val="000000"/>
          </a:solidFill>
          <a:round/>
          <a:headEnd type="oval" w="sm" len="sm"/>
          <a:tailEnd type="oval" w="sm" len="sm"/>
        </a:ln>
      </xdr:spPr>
    </xdr:sp>
    <xdr:clientData/>
  </xdr:twoCellAnchor>
  <xdr:twoCellAnchor>
    <xdr:from>
      <xdr:col>12</xdr:col>
      <xdr:colOff>104775</xdr:colOff>
      <xdr:row>15</xdr:row>
      <xdr:rowOff>171450</xdr:rowOff>
    </xdr:from>
    <xdr:to>
      <xdr:col>14</xdr:col>
      <xdr:colOff>104775</xdr:colOff>
      <xdr:row>17</xdr:row>
      <xdr:rowOff>171450</xdr:rowOff>
    </xdr:to>
    <xdr:sp macro="" textlink="">
      <xdr:nvSpPr>
        <xdr:cNvPr id="98" name="Oval 38">
          <a:extLst>
            <a:ext uri="{FF2B5EF4-FFF2-40B4-BE49-F238E27FC236}">
              <a16:creationId xmlns:a16="http://schemas.microsoft.com/office/drawing/2014/main" id="{00000000-0008-0000-0900-000062000000}"/>
            </a:ext>
          </a:extLst>
        </xdr:cNvPr>
        <xdr:cNvSpPr>
          <a:spLocks noChangeArrowheads="1"/>
        </xdr:cNvSpPr>
      </xdr:nvSpPr>
      <xdr:spPr bwMode="auto">
        <a:xfrm>
          <a:off x="3400425" y="3267075"/>
          <a:ext cx="400050" cy="381000"/>
        </a:xfrm>
        <a:prstGeom prst="ellipse">
          <a:avLst/>
        </a:prstGeom>
        <a:solidFill>
          <a:srgbClr val="FFFFFF"/>
        </a:solidFill>
        <a:ln w="9525">
          <a:solidFill>
            <a:srgbClr val="000000"/>
          </a:solidFill>
          <a:round/>
          <a:headEnd/>
          <a:tailEnd/>
        </a:ln>
      </xdr:spPr>
    </xdr:sp>
    <xdr:clientData/>
  </xdr:twoCellAnchor>
  <xdr:twoCellAnchor>
    <xdr:from>
      <xdr:col>11</xdr:col>
      <xdr:colOff>0</xdr:colOff>
      <xdr:row>13</xdr:row>
      <xdr:rowOff>190499</xdr:rowOff>
    </xdr:from>
    <xdr:to>
      <xdr:col>16</xdr:col>
      <xdr:colOff>0</xdr:colOff>
      <xdr:row>14</xdr:row>
      <xdr:rowOff>0</xdr:rowOff>
    </xdr:to>
    <xdr:sp macro="" textlink="">
      <xdr:nvSpPr>
        <xdr:cNvPr id="99" name="Line 54">
          <a:extLst>
            <a:ext uri="{FF2B5EF4-FFF2-40B4-BE49-F238E27FC236}">
              <a16:creationId xmlns:a16="http://schemas.microsoft.com/office/drawing/2014/main" id="{00000000-0008-0000-0900-000063000000}"/>
            </a:ext>
          </a:extLst>
        </xdr:cNvPr>
        <xdr:cNvSpPr>
          <a:spLocks noChangeShapeType="1"/>
        </xdr:cNvSpPr>
      </xdr:nvSpPr>
      <xdr:spPr bwMode="auto">
        <a:xfrm>
          <a:off x="3095625" y="2905124"/>
          <a:ext cx="1000125" cy="1"/>
        </a:xfrm>
        <a:prstGeom prst="line">
          <a:avLst/>
        </a:prstGeom>
        <a:noFill/>
        <a:ln w="9525">
          <a:solidFill>
            <a:srgbClr val="000000"/>
          </a:solidFill>
          <a:round/>
          <a:headEnd type="oval" w="sm" len="sm"/>
          <a:tailEnd type="oval" w="sm" len="sm"/>
        </a:ln>
      </xdr:spPr>
    </xdr:sp>
    <xdr:clientData/>
  </xdr:twoCellAnchor>
  <xdr:twoCellAnchor>
    <xdr:from>
      <xdr:col>4</xdr:col>
      <xdr:colOff>0</xdr:colOff>
      <xdr:row>19</xdr:row>
      <xdr:rowOff>0</xdr:rowOff>
    </xdr:from>
    <xdr:to>
      <xdr:col>6</xdr:col>
      <xdr:colOff>0</xdr:colOff>
      <xdr:row>19</xdr:row>
      <xdr:rowOff>0</xdr:rowOff>
    </xdr:to>
    <xdr:sp macro="" textlink="">
      <xdr:nvSpPr>
        <xdr:cNvPr id="100" name="Line 47">
          <a:extLst>
            <a:ext uri="{FF2B5EF4-FFF2-40B4-BE49-F238E27FC236}">
              <a16:creationId xmlns:a16="http://schemas.microsoft.com/office/drawing/2014/main" id="{00000000-0008-0000-0900-000064000000}"/>
            </a:ext>
          </a:extLst>
        </xdr:cNvPr>
        <xdr:cNvSpPr>
          <a:spLocks noChangeShapeType="1"/>
        </xdr:cNvSpPr>
      </xdr:nvSpPr>
      <xdr:spPr bwMode="auto">
        <a:xfrm>
          <a:off x="1695450" y="3857625"/>
          <a:ext cx="400050" cy="0"/>
        </a:xfrm>
        <a:prstGeom prst="line">
          <a:avLst/>
        </a:prstGeom>
        <a:noFill/>
        <a:ln w="9525">
          <a:solidFill>
            <a:srgbClr val="000000"/>
          </a:solidFill>
          <a:round/>
          <a:headEnd type="oval" w="sm" len="sm"/>
          <a:tailEnd/>
        </a:ln>
      </xdr:spPr>
    </xdr:sp>
    <xdr:clientData/>
  </xdr:twoCellAnchor>
  <xdr:twoCellAnchor>
    <xdr:from>
      <xdr:col>4</xdr:col>
      <xdr:colOff>0</xdr:colOff>
      <xdr:row>10</xdr:row>
      <xdr:rowOff>0</xdr:rowOff>
    </xdr:from>
    <xdr:to>
      <xdr:col>23</xdr:col>
      <xdr:colOff>0</xdr:colOff>
      <xdr:row>10</xdr:row>
      <xdr:rowOff>0</xdr:rowOff>
    </xdr:to>
    <xdr:sp macro="" textlink="">
      <xdr:nvSpPr>
        <xdr:cNvPr id="101" name="Line 39">
          <a:extLst>
            <a:ext uri="{FF2B5EF4-FFF2-40B4-BE49-F238E27FC236}">
              <a16:creationId xmlns:a16="http://schemas.microsoft.com/office/drawing/2014/main" id="{00000000-0008-0000-0900-000065000000}"/>
            </a:ext>
          </a:extLst>
        </xdr:cNvPr>
        <xdr:cNvSpPr>
          <a:spLocks noChangeShapeType="1"/>
        </xdr:cNvSpPr>
      </xdr:nvSpPr>
      <xdr:spPr bwMode="auto">
        <a:xfrm>
          <a:off x="1695450" y="2143125"/>
          <a:ext cx="3800475" cy="0"/>
        </a:xfrm>
        <a:prstGeom prst="line">
          <a:avLst/>
        </a:prstGeom>
        <a:noFill/>
        <a:ln w="9525">
          <a:solidFill>
            <a:srgbClr val="000000"/>
          </a:solidFill>
          <a:round/>
          <a:headEnd type="oval" w="sm" len="sm"/>
          <a:tailEnd/>
        </a:ln>
      </xdr:spPr>
    </xdr:sp>
    <xdr:clientData/>
  </xdr:twoCellAnchor>
  <xdr:twoCellAnchor>
    <xdr:from>
      <xdr:col>4</xdr:col>
      <xdr:colOff>0</xdr:colOff>
      <xdr:row>11</xdr:row>
      <xdr:rowOff>0</xdr:rowOff>
    </xdr:from>
    <xdr:to>
      <xdr:col>23</xdr:col>
      <xdr:colOff>0</xdr:colOff>
      <xdr:row>11</xdr:row>
      <xdr:rowOff>0</xdr:rowOff>
    </xdr:to>
    <xdr:sp macro="" textlink="">
      <xdr:nvSpPr>
        <xdr:cNvPr id="102" name="Line 39">
          <a:extLst>
            <a:ext uri="{FF2B5EF4-FFF2-40B4-BE49-F238E27FC236}">
              <a16:creationId xmlns:a16="http://schemas.microsoft.com/office/drawing/2014/main" id="{00000000-0008-0000-0900-000066000000}"/>
            </a:ext>
          </a:extLst>
        </xdr:cNvPr>
        <xdr:cNvSpPr>
          <a:spLocks noChangeShapeType="1"/>
        </xdr:cNvSpPr>
      </xdr:nvSpPr>
      <xdr:spPr bwMode="auto">
        <a:xfrm>
          <a:off x="1695450" y="2333625"/>
          <a:ext cx="3800475" cy="0"/>
        </a:xfrm>
        <a:prstGeom prst="line">
          <a:avLst/>
        </a:prstGeom>
        <a:noFill/>
        <a:ln w="9525">
          <a:solidFill>
            <a:srgbClr val="000000"/>
          </a:solidFill>
          <a:round/>
          <a:headEnd type="oval" w="sm" len="sm"/>
          <a:tailEnd/>
        </a:ln>
      </xdr:spPr>
    </xdr:sp>
    <xdr:clientData/>
  </xdr:twoCellAnchor>
  <xdr:twoCellAnchor>
    <xdr:from>
      <xdr:col>4</xdr:col>
      <xdr:colOff>0</xdr:colOff>
      <xdr:row>12</xdr:row>
      <xdr:rowOff>0</xdr:rowOff>
    </xdr:from>
    <xdr:to>
      <xdr:col>23</xdr:col>
      <xdr:colOff>0</xdr:colOff>
      <xdr:row>12</xdr:row>
      <xdr:rowOff>0</xdr:rowOff>
    </xdr:to>
    <xdr:sp macro="" textlink="">
      <xdr:nvSpPr>
        <xdr:cNvPr id="103" name="Line 39">
          <a:extLst>
            <a:ext uri="{FF2B5EF4-FFF2-40B4-BE49-F238E27FC236}">
              <a16:creationId xmlns:a16="http://schemas.microsoft.com/office/drawing/2014/main" id="{00000000-0008-0000-0900-000067000000}"/>
            </a:ext>
          </a:extLst>
        </xdr:cNvPr>
        <xdr:cNvSpPr>
          <a:spLocks noChangeShapeType="1"/>
        </xdr:cNvSpPr>
      </xdr:nvSpPr>
      <xdr:spPr bwMode="auto">
        <a:xfrm>
          <a:off x="1695450" y="2524125"/>
          <a:ext cx="3800475" cy="0"/>
        </a:xfrm>
        <a:prstGeom prst="line">
          <a:avLst/>
        </a:prstGeom>
        <a:noFill/>
        <a:ln w="9525">
          <a:solidFill>
            <a:srgbClr val="000000"/>
          </a:solidFill>
          <a:round/>
          <a:headEnd type="oval" w="sm" len="sm"/>
          <a:tailEnd/>
        </a:ln>
      </xdr:spPr>
    </xdr:sp>
    <xdr:clientData/>
  </xdr:twoCellAnchor>
  <xdr:twoCellAnchor>
    <xdr:from>
      <xdr:col>6</xdr:col>
      <xdr:colOff>198781</xdr:colOff>
      <xdr:row>8</xdr:row>
      <xdr:rowOff>188015</xdr:rowOff>
    </xdr:from>
    <xdr:to>
      <xdr:col>6</xdr:col>
      <xdr:colOff>198782</xdr:colOff>
      <xdr:row>19</xdr:row>
      <xdr:rowOff>182217</xdr:rowOff>
    </xdr:to>
    <xdr:sp macro="" textlink="">
      <xdr:nvSpPr>
        <xdr:cNvPr id="104" name="Line 40">
          <a:extLst>
            <a:ext uri="{FF2B5EF4-FFF2-40B4-BE49-F238E27FC236}">
              <a16:creationId xmlns:a16="http://schemas.microsoft.com/office/drawing/2014/main" id="{00000000-0008-0000-0900-000068000000}"/>
            </a:ext>
          </a:extLst>
        </xdr:cNvPr>
        <xdr:cNvSpPr>
          <a:spLocks noChangeShapeType="1"/>
        </xdr:cNvSpPr>
      </xdr:nvSpPr>
      <xdr:spPr bwMode="auto">
        <a:xfrm flipV="1">
          <a:off x="2294281" y="1950140"/>
          <a:ext cx="1" cy="2089702"/>
        </a:xfrm>
        <a:prstGeom prst="line">
          <a:avLst/>
        </a:prstGeom>
        <a:noFill/>
        <a:ln w="19050">
          <a:solidFill>
            <a:srgbClr val="000000"/>
          </a:solidFill>
          <a:round/>
          <a:headEnd/>
          <a:tailEnd/>
        </a:ln>
      </xdr:spPr>
    </xdr:sp>
    <xdr:clientData/>
  </xdr:twoCellAnchor>
  <xdr:twoCellAnchor>
    <xdr:from>
      <xdr:col>19</xdr:col>
      <xdr:colOff>189257</xdr:colOff>
      <xdr:row>11</xdr:row>
      <xdr:rowOff>172691</xdr:rowOff>
    </xdr:from>
    <xdr:to>
      <xdr:col>19</xdr:col>
      <xdr:colOff>189258</xdr:colOff>
      <xdr:row>20</xdr:row>
      <xdr:rowOff>8282</xdr:rowOff>
    </xdr:to>
    <xdr:sp macro="" textlink="">
      <xdr:nvSpPr>
        <xdr:cNvPr id="105" name="Line 40">
          <a:extLst>
            <a:ext uri="{FF2B5EF4-FFF2-40B4-BE49-F238E27FC236}">
              <a16:creationId xmlns:a16="http://schemas.microsoft.com/office/drawing/2014/main" id="{00000000-0008-0000-0900-000069000000}"/>
            </a:ext>
          </a:extLst>
        </xdr:cNvPr>
        <xdr:cNvSpPr>
          <a:spLocks noChangeShapeType="1"/>
        </xdr:cNvSpPr>
      </xdr:nvSpPr>
      <xdr:spPr bwMode="auto">
        <a:xfrm flipH="1" flipV="1">
          <a:off x="4885082" y="2506316"/>
          <a:ext cx="1" cy="1550091"/>
        </a:xfrm>
        <a:prstGeom prst="line">
          <a:avLst/>
        </a:prstGeom>
        <a:noFill/>
        <a:ln w="19050">
          <a:solidFill>
            <a:srgbClr val="000000"/>
          </a:solidFill>
          <a:round/>
          <a:headEnd/>
          <a:tailEnd/>
        </a:ln>
      </xdr:spPr>
    </xdr:sp>
    <xdr:clientData/>
  </xdr:twoCellAnchor>
  <xdr:twoCellAnchor>
    <xdr:from>
      <xdr:col>6</xdr:col>
      <xdr:colOff>190500</xdr:colOff>
      <xdr:row>20</xdr:row>
      <xdr:rowOff>0</xdr:rowOff>
    </xdr:from>
    <xdr:to>
      <xdr:col>20</xdr:col>
      <xdr:colOff>19050</xdr:colOff>
      <xdr:row>20</xdr:row>
      <xdr:rowOff>0</xdr:rowOff>
    </xdr:to>
    <xdr:sp macro="" textlink="">
      <xdr:nvSpPr>
        <xdr:cNvPr id="106" name="Line 68">
          <a:extLst>
            <a:ext uri="{FF2B5EF4-FFF2-40B4-BE49-F238E27FC236}">
              <a16:creationId xmlns:a16="http://schemas.microsoft.com/office/drawing/2014/main" id="{00000000-0008-0000-0900-00006A000000}"/>
            </a:ext>
          </a:extLst>
        </xdr:cNvPr>
        <xdr:cNvSpPr>
          <a:spLocks noChangeShapeType="1"/>
        </xdr:cNvSpPr>
      </xdr:nvSpPr>
      <xdr:spPr bwMode="auto">
        <a:xfrm>
          <a:off x="2286000" y="4048125"/>
          <a:ext cx="2628900" cy="0"/>
        </a:xfrm>
        <a:prstGeom prst="line">
          <a:avLst/>
        </a:prstGeom>
        <a:noFill/>
        <a:ln w="19050">
          <a:solidFill>
            <a:srgbClr val="000000"/>
          </a:solidFill>
          <a:round/>
          <a:headEnd/>
          <a:tailEnd/>
        </a:ln>
      </xdr:spPr>
    </xdr:sp>
    <xdr:clientData/>
  </xdr:twoCellAnchor>
  <xdr:twoCellAnchor>
    <xdr:from>
      <xdr:col>7</xdr:col>
      <xdr:colOff>1</xdr:colOff>
      <xdr:row>7</xdr:row>
      <xdr:rowOff>0</xdr:rowOff>
    </xdr:from>
    <xdr:to>
      <xdr:col>20</xdr:col>
      <xdr:colOff>232</xdr:colOff>
      <xdr:row>7</xdr:row>
      <xdr:rowOff>0</xdr:rowOff>
    </xdr:to>
    <xdr:sp macro="" textlink="">
      <xdr:nvSpPr>
        <xdr:cNvPr id="107" name="Line 54">
          <a:extLst>
            <a:ext uri="{FF2B5EF4-FFF2-40B4-BE49-F238E27FC236}">
              <a16:creationId xmlns:a16="http://schemas.microsoft.com/office/drawing/2014/main" id="{00000000-0008-0000-0900-00006B000000}"/>
            </a:ext>
          </a:extLst>
        </xdr:cNvPr>
        <xdr:cNvSpPr>
          <a:spLocks noChangeShapeType="1"/>
        </xdr:cNvSpPr>
      </xdr:nvSpPr>
      <xdr:spPr bwMode="auto">
        <a:xfrm>
          <a:off x="2295526" y="1571625"/>
          <a:ext cx="2600556" cy="0"/>
        </a:xfrm>
        <a:prstGeom prst="line">
          <a:avLst/>
        </a:prstGeom>
        <a:noFill/>
        <a:ln w="9525">
          <a:solidFill>
            <a:srgbClr val="000000"/>
          </a:solidFill>
          <a:round/>
          <a:headEnd type="oval" w="sm" len="sm"/>
          <a:tailEnd type="oval" w="sm" len="sm"/>
        </a:ln>
      </xdr:spPr>
    </xdr:sp>
    <xdr:clientData/>
  </xdr:twoCellAnchor>
  <xdr:twoCellAnchor>
    <xdr:from>
      <xdr:col>7</xdr:col>
      <xdr:colOff>0</xdr:colOff>
      <xdr:row>7</xdr:row>
      <xdr:rowOff>0</xdr:rowOff>
    </xdr:from>
    <xdr:to>
      <xdr:col>7</xdr:col>
      <xdr:colOff>0</xdr:colOff>
      <xdr:row>8</xdr:row>
      <xdr:rowOff>0</xdr:rowOff>
    </xdr:to>
    <xdr:sp macro="" textlink="">
      <xdr:nvSpPr>
        <xdr:cNvPr id="108" name="Line 62">
          <a:extLst>
            <a:ext uri="{FF2B5EF4-FFF2-40B4-BE49-F238E27FC236}">
              <a16:creationId xmlns:a16="http://schemas.microsoft.com/office/drawing/2014/main" id="{00000000-0008-0000-0900-00006C000000}"/>
            </a:ext>
          </a:extLst>
        </xdr:cNvPr>
        <xdr:cNvSpPr>
          <a:spLocks noChangeShapeType="1"/>
        </xdr:cNvSpPr>
      </xdr:nvSpPr>
      <xdr:spPr bwMode="auto">
        <a:xfrm>
          <a:off x="2295525" y="1571625"/>
          <a:ext cx="0" cy="190500"/>
        </a:xfrm>
        <a:prstGeom prst="line">
          <a:avLst/>
        </a:prstGeom>
        <a:noFill/>
        <a:ln w="9525">
          <a:solidFill>
            <a:srgbClr val="000000"/>
          </a:solidFill>
          <a:round/>
          <a:headEnd/>
          <a:tailEnd/>
        </a:ln>
      </xdr:spPr>
    </xdr:sp>
    <xdr:clientData/>
  </xdr:twoCellAnchor>
  <xdr:twoCellAnchor>
    <xdr:from>
      <xdr:col>20</xdr:col>
      <xdr:colOff>0</xdr:colOff>
      <xdr:row>7</xdr:row>
      <xdr:rowOff>0</xdr:rowOff>
    </xdr:from>
    <xdr:to>
      <xdr:col>20</xdr:col>
      <xdr:colOff>0</xdr:colOff>
      <xdr:row>8</xdr:row>
      <xdr:rowOff>0</xdr:rowOff>
    </xdr:to>
    <xdr:sp macro="" textlink="">
      <xdr:nvSpPr>
        <xdr:cNvPr id="109" name="Line 62">
          <a:extLst>
            <a:ext uri="{FF2B5EF4-FFF2-40B4-BE49-F238E27FC236}">
              <a16:creationId xmlns:a16="http://schemas.microsoft.com/office/drawing/2014/main" id="{00000000-0008-0000-0900-00006D000000}"/>
            </a:ext>
          </a:extLst>
        </xdr:cNvPr>
        <xdr:cNvSpPr>
          <a:spLocks noChangeShapeType="1"/>
        </xdr:cNvSpPr>
      </xdr:nvSpPr>
      <xdr:spPr bwMode="auto">
        <a:xfrm>
          <a:off x="4895850" y="1571625"/>
          <a:ext cx="0" cy="190500"/>
        </a:xfrm>
        <a:prstGeom prst="line">
          <a:avLst/>
        </a:prstGeom>
        <a:noFill/>
        <a:ln w="9525">
          <a:solidFill>
            <a:srgbClr val="000000"/>
          </a:solidFill>
          <a:round/>
          <a:headEnd/>
          <a:tailEnd/>
        </a:ln>
      </xdr:spPr>
    </xdr:sp>
    <xdr:clientData/>
  </xdr:twoCellAnchor>
  <xdr:twoCellAnchor>
    <xdr:from>
      <xdr:col>28</xdr:col>
      <xdr:colOff>0</xdr:colOff>
      <xdr:row>9</xdr:row>
      <xdr:rowOff>0</xdr:rowOff>
    </xdr:from>
    <xdr:to>
      <xdr:col>49</xdr:col>
      <xdr:colOff>0</xdr:colOff>
      <xdr:row>9</xdr:row>
      <xdr:rowOff>0</xdr:rowOff>
    </xdr:to>
    <xdr:sp macro="" textlink="">
      <xdr:nvSpPr>
        <xdr:cNvPr id="110" name="Line 39">
          <a:extLst>
            <a:ext uri="{FF2B5EF4-FFF2-40B4-BE49-F238E27FC236}">
              <a16:creationId xmlns:a16="http://schemas.microsoft.com/office/drawing/2014/main" id="{00000000-0008-0000-0900-00006E000000}"/>
            </a:ext>
          </a:extLst>
        </xdr:cNvPr>
        <xdr:cNvSpPr>
          <a:spLocks noChangeShapeType="1"/>
        </xdr:cNvSpPr>
      </xdr:nvSpPr>
      <xdr:spPr bwMode="auto">
        <a:xfrm>
          <a:off x="1295400" y="1952625"/>
          <a:ext cx="4200525" cy="0"/>
        </a:xfrm>
        <a:prstGeom prst="line">
          <a:avLst/>
        </a:prstGeom>
        <a:noFill/>
        <a:ln w="9525">
          <a:solidFill>
            <a:srgbClr val="000000"/>
          </a:solidFill>
          <a:round/>
          <a:headEnd/>
          <a:tailEnd/>
        </a:ln>
      </xdr:spPr>
    </xdr:sp>
    <xdr:clientData/>
  </xdr:twoCellAnchor>
  <xdr:twoCellAnchor>
    <xdr:from>
      <xdr:col>28</xdr:col>
      <xdr:colOff>0</xdr:colOff>
      <xdr:row>9</xdr:row>
      <xdr:rowOff>0</xdr:rowOff>
    </xdr:from>
    <xdr:to>
      <xdr:col>28</xdr:col>
      <xdr:colOff>0</xdr:colOff>
      <xdr:row>20</xdr:row>
      <xdr:rowOff>0</xdr:rowOff>
    </xdr:to>
    <xdr:sp macro="" textlink="">
      <xdr:nvSpPr>
        <xdr:cNvPr id="111" name="Line 46">
          <a:extLst>
            <a:ext uri="{FF2B5EF4-FFF2-40B4-BE49-F238E27FC236}">
              <a16:creationId xmlns:a16="http://schemas.microsoft.com/office/drawing/2014/main" id="{00000000-0008-0000-0900-00006F000000}"/>
            </a:ext>
          </a:extLst>
        </xdr:cNvPr>
        <xdr:cNvSpPr>
          <a:spLocks noChangeShapeType="1"/>
        </xdr:cNvSpPr>
      </xdr:nvSpPr>
      <xdr:spPr bwMode="auto">
        <a:xfrm>
          <a:off x="1295400" y="1952625"/>
          <a:ext cx="0" cy="2095500"/>
        </a:xfrm>
        <a:prstGeom prst="line">
          <a:avLst/>
        </a:prstGeom>
        <a:noFill/>
        <a:ln w="9525">
          <a:solidFill>
            <a:srgbClr val="000000"/>
          </a:solidFill>
          <a:round/>
          <a:headEnd type="oval" w="sm" len="sm"/>
          <a:tailEnd type="oval" w="sm" len="sm"/>
        </a:ln>
      </xdr:spPr>
    </xdr:sp>
    <xdr:clientData/>
  </xdr:twoCellAnchor>
  <xdr:twoCellAnchor>
    <xdr:from>
      <xdr:col>28</xdr:col>
      <xdr:colOff>0</xdr:colOff>
      <xdr:row>20</xdr:row>
      <xdr:rowOff>0</xdr:rowOff>
    </xdr:from>
    <xdr:to>
      <xdr:col>32</xdr:col>
      <xdr:colOff>0</xdr:colOff>
      <xdr:row>20</xdr:row>
      <xdr:rowOff>0</xdr:rowOff>
    </xdr:to>
    <xdr:sp macro="" textlink="">
      <xdr:nvSpPr>
        <xdr:cNvPr id="112" name="Line 47">
          <a:extLst>
            <a:ext uri="{FF2B5EF4-FFF2-40B4-BE49-F238E27FC236}">
              <a16:creationId xmlns:a16="http://schemas.microsoft.com/office/drawing/2014/main" id="{00000000-0008-0000-0900-000070000000}"/>
            </a:ext>
          </a:extLst>
        </xdr:cNvPr>
        <xdr:cNvSpPr>
          <a:spLocks noChangeShapeType="1"/>
        </xdr:cNvSpPr>
      </xdr:nvSpPr>
      <xdr:spPr bwMode="auto">
        <a:xfrm>
          <a:off x="1295400" y="4048125"/>
          <a:ext cx="800100" cy="0"/>
        </a:xfrm>
        <a:prstGeom prst="line">
          <a:avLst/>
        </a:prstGeom>
        <a:noFill/>
        <a:ln w="9525">
          <a:solidFill>
            <a:srgbClr val="000000"/>
          </a:solidFill>
          <a:round/>
          <a:headEnd/>
          <a:tailEnd/>
        </a:ln>
      </xdr:spPr>
    </xdr:sp>
    <xdr:clientData/>
  </xdr:twoCellAnchor>
  <xdr:twoCellAnchor>
    <xdr:from>
      <xdr:col>46</xdr:col>
      <xdr:colOff>9525</xdr:colOff>
      <xdr:row>21</xdr:row>
      <xdr:rowOff>0</xdr:rowOff>
    </xdr:from>
    <xdr:to>
      <xdr:col>46</xdr:col>
      <xdr:colOff>9525</xdr:colOff>
      <xdr:row>23</xdr:row>
      <xdr:rowOff>0</xdr:rowOff>
    </xdr:to>
    <xdr:sp macro="" textlink="">
      <xdr:nvSpPr>
        <xdr:cNvPr id="113" name="Line 53">
          <a:extLst>
            <a:ext uri="{FF2B5EF4-FFF2-40B4-BE49-F238E27FC236}">
              <a16:creationId xmlns:a16="http://schemas.microsoft.com/office/drawing/2014/main" id="{00000000-0008-0000-0900-000071000000}"/>
            </a:ext>
          </a:extLst>
        </xdr:cNvPr>
        <xdr:cNvSpPr>
          <a:spLocks noChangeShapeType="1"/>
        </xdr:cNvSpPr>
      </xdr:nvSpPr>
      <xdr:spPr bwMode="auto">
        <a:xfrm>
          <a:off x="4905375" y="4238625"/>
          <a:ext cx="0" cy="381000"/>
        </a:xfrm>
        <a:prstGeom prst="line">
          <a:avLst/>
        </a:prstGeom>
        <a:noFill/>
        <a:ln w="9525">
          <a:solidFill>
            <a:srgbClr val="000000"/>
          </a:solidFill>
          <a:round/>
          <a:headEnd/>
          <a:tailEnd/>
        </a:ln>
      </xdr:spPr>
    </xdr:sp>
    <xdr:clientData/>
  </xdr:twoCellAnchor>
  <xdr:twoCellAnchor>
    <xdr:from>
      <xdr:col>33</xdr:col>
      <xdr:colOff>0</xdr:colOff>
      <xdr:row>23</xdr:row>
      <xdr:rowOff>0</xdr:rowOff>
    </xdr:from>
    <xdr:to>
      <xdr:col>46</xdr:col>
      <xdr:colOff>233</xdr:colOff>
      <xdr:row>23</xdr:row>
      <xdr:rowOff>0</xdr:rowOff>
    </xdr:to>
    <xdr:sp macro="" textlink="">
      <xdr:nvSpPr>
        <xdr:cNvPr id="114" name="Line 54">
          <a:extLst>
            <a:ext uri="{FF2B5EF4-FFF2-40B4-BE49-F238E27FC236}">
              <a16:creationId xmlns:a16="http://schemas.microsoft.com/office/drawing/2014/main" id="{00000000-0008-0000-0900-000072000000}"/>
            </a:ext>
          </a:extLst>
        </xdr:cNvPr>
        <xdr:cNvSpPr>
          <a:spLocks noChangeShapeType="1"/>
        </xdr:cNvSpPr>
      </xdr:nvSpPr>
      <xdr:spPr bwMode="auto">
        <a:xfrm>
          <a:off x="2295525" y="4619625"/>
          <a:ext cx="2600558" cy="0"/>
        </a:xfrm>
        <a:prstGeom prst="line">
          <a:avLst/>
        </a:prstGeom>
        <a:noFill/>
        <a:ln w="9525">
          <a:solidFill>
            <a:srgbClr val="000000"/>
          </a:solidFill>
          <a:round/>
          <a:headEnd type="oval" w="sm" len="sm"/>
          <a:tailEnd type="oval" w="sm" len="sm"/>
        </a:ln>
      </xdr:spPr>
    </xdr:sp>
    <xdr:clientData/>
  </xdr:twoCellAnchor>
  <xdr:twoCellAnchor>
    <xdr:from>
      <xdr:col>32</xdr:col>
      <xdr:colOff>190500</xdr:colOff>
      <xdr:row>21</xdr:row>
      <xdr:rowOff>0</xdr:rowOff>
    </xdr:from>
    <xdr:to>
      <xdr:col>32</xdr:col>
      <xdr:colOff>190500</xdr:colOff>
      <xdr:row>23</xdr:row>
      <xdr:rowOff>0</xdr:rowOff>
    </xdr:to>
    <xdr:sp macro="" textlink="">
      <xdr:nvSpPr>
        <xdr:cNvPr id="115" name="Line 53">
          <a:extLst>
            <a:ext uri="{FF2B5EF4-FFF2-40B4-BE49-F238E27FC236}">
              <a16:creationId xmlns:a16="http://schemas.microsoft.com/office/drawing/2014/main" id="{00000000-0008-0000-0900-000073000000}"/>
            </a:ext>
          </a:extLst>
        </xdr:cNvPr>
        <xdr:cNvSpPr>
          <a:spLocks noChangeShapeType="1"/>
        </xdr:cNvSpPr>
      </xdr:nvSpPr>
      <xdr:spPr bwMode="auto">
        <a:xfrm>
          <a:off x="2286000" y="4238625"/>
          <a:ext cx="0" cy="381000"/>
        </a:xfrm>
        <a:prstGeom prst="line">
          <a:avLst/>
        </a:prstGeom>
        <a:noFill/>
        <a:ln w="9525">
          <a:solidFill>
            <a:srgbClr val="000000"/>
          </a:solidFill>
          <a:round/>
          <a:headEnd/>
          <a:tailEnd/>
        </a:ln>
      </xdr:spPr>
    </xdr:sp>
    <xdr:clientData/>
  </xdr:twoCellAnchor>
  <xdr:twoCellAnchor>
    <xdr:from>
      <xdr:col>32</xdr:col>
      <xdr:colOff>190499</xdr:colOff>
      <xdr:row>22</xdr:row>
      <xdr:rowOff>0</xdr:rowOff>
    </xdr:from>
    <xdr:to>
      <xdr:col>46</xdr:col>
      <xdr:colOff>9524</xdr:colOff>
      <xdr:row>22</xdr:row>
      <xdr:rowOff>0</xdr:rowOff>
    </xdr:to>
    <xdr:sp macro="" textlink="">
      <xdr:nvSpPr>
        <xdr:cNvPr id="116" name="Line 54">
          <a:extLst>
            <a:ext uri="{FF2B5EF4-FFF2-40B4-BE49-F238E27FC236}">
              <a16:creationId xmlns:a16="http://schemas.microsoft.com/office/drawing/2014/main" id="{00000000-0008-0000-0900-000074000000}"/>
            </a:ext>
          </a:extLst>
        </xdr:cNvPr>
        <xdr:cNvSpPr>
          <a:spLocks noChangeShapeType="1"/>
        </xdr:cNvSpPr>
      </xdr:nvSpPr>
      <xdr:spPr bwMode="auto">
        <a:xfrm>
          <a:off x="2285999" y="4429125"/>
          <a:ext cx="2619375" cy="0"/>
        </a:xfrm>
        <a:prstGeom prst="line">
          <a:avLst/>
        </a:prstGeom>
        <a:noFill/>
        <a:ln w="9525">
          <a:solidFill>
            <a:srgbClr val="000000"/>
          </a:solidFill>
          <a:round/>
          <a:headEnd type="oval" w="sm" len="sm"/>
          <a:tailEnd type="oval" w="sm" len="sm"/>
        </a:ln>
      </xdr:spPr>
      <xdr:txBody>
        <a:bodyPr/>
        <a:lstStyle/>
        <a:p>
          <a:endParaRPr lang="ko-KR" altLang="en-US"/>
        </a:p>
      </xdr:txBody>
    </xdr:sp>
    <xdr:clientData/>
  </xdr:twoCellAnchor>
  <xdr:twoCellAnchor>
    <xdr:from>
      <xdr:col>33</xdr:col>
      <xdr:colOff>0</xdr:colOff>
      <xdr:row>19</xdr:row>
      <xdr:rowOff>9525</xdr:rowOff>
    </xdr:from>
    <xdr:to>
      <xdr:col>46</xdr:col>
      <xdr:colOff>0</xdr:colOff>
      <xdr:row>19</xdr:row>
      <xdr:rowOff>9525</xdr:rowOff>
    </xdr:to>
    <xdr:cxnSp macro="">
      <xdr:nvCxnSpPr>
        <xdr:cNvPr id="117" name="직선 연결선 116">
          <a:extLst>
            <a:ext uri="{FF2B5EF4-FFF2-40B4-BE49-F238E27FC236}">
              <a16:creationId xmlns:a16="http://schemas.microsoft.com/office/drawing/2014/main" id="{00000000-0008-0000-0900-000075000000}"/>
            </a:ext>
          </a:extLst>
        </xdr:cNvPr>
        <xdr:cNvCxnSpPr/>
      </xdr:nvCxnSpPr>
      <xdr:spPr>
        <a:xfrm>
          <a:off x="2295525" y="3867150"/>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0</xdr:colOff>
      <xdr:row>9</xdr:row>
      <xdr:rowOff>0</xdr:rowOff>
    </xdr:from>
    <xdr:to>
      <xdr:col>37</xdr:col>
      <xdr:colOff>0</xdr:colOff>
      <xdr:row>19</xdr:row>
      <xdr:rowOff>0</xdr:rowOff>
    </xdr:to>
    <xdr:cxnSp macro="">
      <xdr:nvCxnSpPr>
        <xdr:cNvPr id="118" name="직선 연결선 117">
          <a:extLst>
            <a:ext uri="{FF2B5EF4-FFF2-40B4-BE49-F238E27FC236}">
              <a16:creationId xmlns:a16="http://schemas.microsoft.com/office/drawing/2014/main" id="{00000000-0008-0000-0900-000076000000}"/>
            </a:ext>
          </a:extLst>
        </xdr:cNvPr>
        <xdr:cNvCxnSpPr/>
      </xdr:nvCxnSpPr>
      <xdr:spPr>
        <a:xfrm>
          <a:off x="3095625" y="1952625"/>
          <a:ext cx="0" cy="1905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0</xdr:colOff>
      <xdr:row>9</xdr:row>
      <xdr:rowOff>0</xdr:rowOff>
    </xdr:from>
    <xdr:to>
      <xdr:col>42</xdr:col>
      <xdr:colOff>0</xdr:colOff>
      <xdr:row>19</xdr:row>
      <xdr:rowOff>0</xdr:rowOff>
    </xdr:to>
    <xdr:cxnSp macro="">
      <xdr:nvCxnSpPr>
        <xdr:cNvPr id="119" name="직선 연결선 118">
          <a:extLst>
            <a:ext uri="{FF2B5EF4-FFF2-40B4-BE49-F238E27FC236}">
              <a16:creationId xmlns:a16="http://schemas.microsoft.com/office/drawing/2014/main" id="{00000000-0008-0000-0900-000077000000}"/>
            </a:ext>
          </a:extLst>
        </xdr:cNvPr>
        <xdr:cNvCxnSpPr/>
      </xdr:nvCxnSpPr>
      <xdr:spPr>
        <a:xfrm>
          <a:off x="4095750" y="1952625"/>
          <a:ext cx="0" cy="1905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0</xdr:colOff>
      <xdr:row>21</xdr:row>
      <xdr:rowOff>0</xdr:rowOff>
    </xdr:from>
    <xdr:to>
      <xdr:col>37</xdr:col>
      <xdr:colOff>0</xdr:colOff>
      <xdr:row>22</xdr:row>
      <xdr:rowOff>0</xdr:rowOff>
    </xdr:to>
    <xdr:sp macro="" textlink="">
      <xdr:nvSpPr>
        <xdr:cNvPr id="120" name="Line 53">
          <a:extLst>
            <a:ext uri="{FF2B5EF4-FFF2-40B4-BE49-F238E27FC236}">
              <a16:creationId xmlns:a16="http://schemas.microsoft.com/office/drawing/2014/main" id="{00000000-0008-0000-0900-000078000000}"/>
            </a:ext>
          </a:extLst>
        </xdr:cNvPr>
        <xdr:cNvSpPr>
          <a:spLocks noChangeShapeType="1"/>
        </xdr:cNvSpPr>
      </xdr:nvSpPr>
      <xdr:spPr bwMode="auto">
        <a:xfrm>
          <a:off x="3095625" y="4238625"/>
          <a:ext cx="0" cy="190500"/>
        </a:xfrm>
        <a:prstGeom prst="line">
          <a:avLst/>
        </a:prstGeom>
        <a:noFill/>
        <a:ln w="9525">
          <a:solidFill>
            <a:srgbClr val="000000"/>
          </a:solidFill>
          <a:round/>
          <a:headEnd/>
          <a:tailEnd type="oval" w="sm" len="sm"/>
        </a:ln>
      </xdr:spPr>
    </xdr:sp>
    <xdr:clientData/>
  </xdr:twoCellAnchor>
  <xdr:twoCellAnchor>
    <xdr:from>
      <xdr:col>42</xdr:col>
      <xdr:colOff>0</xdr:colOff>
      <xdr:row>21</xdr:row>
      <xdr:rowOff>0</xdr:rowOff>
    </xdr:from>
    <xdr:to>
      <xdr:col>42</xdr:col>
      <xdr:colOff>0</xdr:colOff>
      <xdr:row>22</xdr:row>
      <xdr:rowOff>0</xdr:rowOff>
    </xdr:to>
    <xdr:sp macro="" textlink="">
      <xdr:nvSpPr>
        <xdr:cNvPr id="121" name="Line 53">
          <a:extLst>
            <a:ext uri="{FF2B5EF4-FFF2-40B4-BE49-F238E27FC236}">
              <a16:creationId xmlns:a16="http://schemas.microsoft.com/office/drawing/2014/main" id="{00000000-0008-0000-0900-000079000000}"/>
            </a:ext>
          </a:extLst>
        </xdr:cNvPr>
        <xdr:cNvSpPr>
          <a:spLocks noChangeShapeType="1"/>
        </xdr:cNvSpPr>
      </xdr:nvSpPr>
      <xdr:spPr bwMode="auto">
        <a:xfrm>
          <a:off x="4095750" y="4238625"/>
          <a:ext cx="0" cy="190500"/>
        </a:xfrm>
        <a:prstGeom prst="line">
          <a:avLst/>
        </a:prstGeom>
        <a:noFill/>
        <a:ln w="9525">
          <a:solidFill>
            <a:srgbClr val="000000"/>
          </a:solidFill>
          <a:round/>
          <a:headEnd/>
          <a:tailEnd type="oval" w="sm" len="sm"/>
        </a:ln>
      </xdr:spPr>
    </xdr:sp>
    <xdr:clientData/>
  </xdr:twoCellAnchor>
  <xdr:twoCellAnchor>
    <xdr:from>
      <xdr:col>30</xdr:col>
      <xdr:colOff>0</xdr:colOff>
      <xdr:row>9</xdr:row>
      <xdr:rowOff>0</xdr:rowOff>
    </xdr:from>
    <xdr:to>
      <xdr:col>30</xdr:col>
      <xdr:colOff>0</xdr:colOff>
      <xdr:row>20</xdr:row>
      <xdr:rowOff>0</xdr:rowOff>
    </xdr:to>
    <xdr:sp macro="" textlink="">
      <xdr:nvSpPr>
        <xdr:cNvPr id="122" name="Line 46">
          <a:extLst>
            <a:ext uri="{FF2B5EF4-FFF2-40B4-BE49-F238E27FC236}">
              <a16:creationId xmlns:a16="http://schemas.microsoft.com/office/drawing/2014/main" id="{00000000-0008-0000-0900-00007A000000}"/>
            </a:ext>
          </a:extLst>
        </xdr:cNvPr>
        <xdr:cNvSpPr>
          <a:spLocks noChangeShapeType="1"/>
        </xdr:cNvSpPr>
      </xdr:nvSpPr>
      <xdr:spPr bwMode="auto">
        <a:xfrm>
          <a:off x="1695450" y="1952625"/>
          <a:ext cx="0" cy="2095500"/>
        </a:xfrm>
        <a:prstGeom prst="line">
          <a:avLst/>
        </a:prstGeom>
        <a:noFill/>
        <a:ln w="9525">
          <a:solidFill>
            <a:srgbClr val="000000"/>
          </a:solidFill>
          <a:round/>
          <a:headEnd type="oval" w="sm" len="sm"/>
          <a:tailEnd type="oval" w="sm" len="sm"/>
        </a:ln>
      </xdr:spPr>
    </xdr:sp>
    <xdr:clientData/>
  </xdr:twoCellAnchor>
  <xdr:twoCellAnchor>
    <xdr:from>
      <xdr:col>38</xdr:col>
      <xdr:colOff>104775</xdr:colOff>
      <xdr:row>15</xdr:row>
      <xdr:rowOff>171450</xdr:rowOff>
    </xdr:from>
    <xdr:to>
      <xdr:col>40</xdr:col>
      <xdr:colOff>104775</xdr:colOff>
      <xdr:row>17</xdr:row>
      <xdr:rowOff>171450</xdr:rowOff>
    </xdr:to>
    <xdr:sp macro="" textlink="">
      <xdr:nvSpPr>
        <xdr:cNvPr id="123" name="Oval 38">
          <a:extLst>
            <a:ext uri="{FF2B5EF4-FFF2-40B4-BE49-F238E27FC236}">
              <a16:creationId xmlns:a16="http://schemas.microsoft.com/office/drawing/2014/main" id="{00000000-0008-0000-0900-00007B000000}"/>
            </a:ext>
          </a:extLst>
        </xdr:cNvPr>
        <xdr:cNvSpPr>
          <a:spLocks noChangeArrowheads="1"/>
        </xdr:cNvSpPr>
      </xdr:nvSpPr>
      <xdr:spPr bwMode="auto">
        <a:xfrm>
          <a:off x="3400425" y="3267075"/>
          <a:ext cx="400050" cy="381000"/>
        </a:xfrm>
        <a:prstGeom prst="ellipse">
          <a:avLst/>
        </a:prstGeom>
        <a:solidFill>
          <a:srgbClr val="FFFFFF"/>
        </a:solidFill>
        <a:ln w="9525">
          <a:solidFill>
            <a:srgbClr val="000000"/>
          </a:solidFill>
          <a:round/>
          <a:headEnd/>
          <a:tailEnd/>
        </a:ln>
      </xdr:spPr>
    </xdr:sp>
    <xdr:clientData/>
  </xdr:twoCellAnchor>
  <xdr:twoCellAnchor>
    <xdr:from>
      <xdr:col>37</xdr:col>
      <xdr:colOff>0</xdr:colOff>
      <xdr:row>13</xdr:row>
      <xdr:rowOff>190499</xdr:rowOff>
    </xdr:from>
    <xdr:to>
      <xdr:col>42</xdr:col>
      <xdr:colOff>0</xdr:colOff>
      <xdr:row>14</xdr:row>
      <xdr:rowOff>0</xdr:rowOff>
    </xdr:to>
    <xdr:sp macro="" textlink="">
      <xdr:nvSpPr>
        <xdr:cNvPr id="124" name="Line 54">
          <a:extLst>
            <a:ext uri="{FF2B5EF4-FFF2-40B4-BE49-F238E27FC236}">
              <a16:creationId xmlns:a16="http://schemas.microsoft.com/office/drawing/2014/main" id="{00000000-0008-0000-0900-00007C000000}"/>
            </a:ext>
          </a:extLst>
        </xdr:cNvPr>
        <xdr:cNvSpPr>
          <a:spLocks noChangeShapeType="1"/>
        </xdr:cNvSpPr>
      </xdr:nvSpPr>
      <xdr:spPr bwMode="auto">
        <a:xfrm>
          <a:off x="3095625" y="2905124"/>
          <a:ext cx="1000125" cy="1"/>
        </a:xfrm>
        <a:prstGeom prst="line">
          <a:avLst/>
        </a:prstGeom>
        <a:noFill/>
        <a:ln w="9525">
          <a:solidFill>
            <a:srgbClr val="000000"/>
          </a:solidFill>
          <a:round/>
          <a:headEnd type="oval" w="sm" len="sm"/>
          <a:tailEnd type="oval" w="sm" len="sm"/>
        </a:ln>
      </xdr:spPr>
    </xdr:sp>
    <xdr:clientData/>
  </xdr:twoCellAnchor>
  <xdr:twoCellAnchor>
    <xdr:from>
      <xdr:col>30</xdr:col>
      <xdr:colOff>0</xdr:colOff>
      <xdr:row>19</xdr:row>
      <xdr:rowOff>0</xdr:rowOff>
    </xdr:from>
    <xdr:to>
      <xdr:col>32</xdr:col>
      <xdr:colOff>0</xdr:colOff>
      <xdr:row>19</xdr:row>
      <xdr:rowOff>0</xdr:rowOff>
    </xdr:to>
    <xdr:sp macro="" textlink="">
      <xdr:nvSpPr>
        <xdr:cNvPr id="125" name="Line 47">
          <a:extLst>
            <a:ext uri="{FF2B5EF4-FFF2-40B4-BE49-F238E27FC236}">
              <a16:creationId xmlns:a16="http://schemas.microsoft.com/office/drawing/2014/main" id="{00000000-0008-0000-0900-00007D000000}"/>
            </a:ext>
          </a:extLst>
        </xdr:cNvPr>
        <xdr:cNvSpPr>
          <a:spLocks noChangeShapeType="1"/>
        </xdr:cNvSpPr>
      </xdr:nvSpPr>
      <xdr:spPr bwMode="auto">
        <a:xfrm>
          <a:off x="1695450" y="3857625"/>
          <a:ext cx="400050" cy="0"/>
        </a:xfrm>
        <a:prstGeom prst="line">
          <a:avLst/>
        </a:prstGeom>
        <a:noFill/>
        <a:ln w="9525">
          <a:solidFill>
            <a:srgbClr val="000000"/>
          </a:solidFill>
          <a:round/>
          <a:headEnd type="oval" w="sm" len="sm"/>
          <a:tailEnd/>
        </a:ln>
      </xdr:spPr>
    </xdr:sp>
    <xdr:clientData/>
  </xdr:twoCellAnchor>
  <xdr:twoCellAnchor>
    <xdr:from>
      <xdr:col>30</xdr:col>
      <xdr:colOff>0</xdr:colOff>
      <xdr:row>10</xdr:row>
      <xdr:rowOff>0</xdr:rowOff>
    </xdr:from>
    <xdr:to>
      <xdr:col>49</xdr:col>
      <xdr:colOff>0</xdr:colOff>
      <xdr:row>10</xdr:row>
      <xdr:rowOff>0</xdr:rowOff>
    </xdr:to>
    <xdr:sp macro="" textlink="">
      <xdr:nvSpPr>
        <xdr:cNvPr id="126" name="Line 39">
          <a:extLst>
            <a:ext uri="{FF2B5EF4-FFF2-40B4-BE49-F238E27FC236}">
              <a16:creationId xmlns:a16="http://schemas.microsoft.com/office/drawing/2014/main" id="{00000000-0008-0000-0900-00007E000000}"/>
            </a:ext>
          </a:extLst>
        </xdr:cNvPr>
        <xdr:cNvSpPr>
          <a:spLocks noChangeShapeType="1"/>
        </xdr:cNvSpPr>
      </xdr:nvSpPr>
      <xdr:spPr bwMode="auto">
        <a:xfrm>
          <a:off x="1695450" y="2143125"/>
          <a:ext cx="3800475" cy="0"/>
        </a:xfrm>
        <a:prstGeom prst="line">
          <a:avLst/>
        </a:prstGeom>
        <a:noFill/>
        <a:ln w="9525">
          <a:solidFill>
            <a:srgbClr val="000000"/>
          </a:solidFill>
          <a:round/>
          <a:headEnd type="oval" w="sm" len="sm"/>
          <a:tailEnd/>
        </a:ln>
      </xdr:spPr>
    </xdr:sp>
    <xdr:clientData/>
  </xdr:twoCellAnchor>
  <xdr:twoCellAnchor>
    <xdr:from>
      <xdr:col>30</xdr:col>
      <xdr:colOff>0</xdr:colOff>
      <xdr:row>11</xdr:row>
      <xdr:rowOff>0</xdr:rowOff>
    </xdr:from>
    <xdr:to>
      <xdr:col>49</xdr:col>
      <xdr:colOff>0</xdr:colOff>
      <xdr:row>11</xdr:row>
      <xdr:rowOff>0</xdr:rowOff>
    </xdr:to>
    <xdr:sp macro="" textlink="">
      <xdr:nvSpPr>
        <xdr:cNvPr id="127" name="Line 39">
          <a:extLst>
            <a:ext uri="{FF2B5EF4-FFF2-40B4-BE49-F238E27FC236}">
              <a16:creationId xmlns:a16="http://schemas.microsoft.com/office/drawing/2014/main" id="{00000000-0008-0000-0900-00007F000000}"/>
            </a:ext>
          </a:extLst>
        </xdr:cNvPr>
        <xdr:cNvSpPr>
          <a:spLocks noChangeShapeType="1"/>
        </xdr:cNvSpPr>
      </xdr:nvSpPr>
      <xdr:spPr bwMode="auto">
        <a:xfrm>
          <a:off x="1695450" y="2333625"/>
          <a:ext cx="3800475" cy="0"/>
        </a:xfrm>
        <a:prstGeom prst="line">
          <a:avLst/>
        </a:prstGeom>
        <a:noFill/>
        <a:ln w="9525">
          <a:solidFill>
            <a:srgbClr val="000000"/>
          </a:solidFill>
          <a:round/>
          <a:headEnd type="oval" w="sm" len="sm"/>
          <a:tailEnd/>
        </a:ln>
      </xdr:spPr>
    </xdr:sp>
    <xdr:clientData/>
  </xdr:twoCellAnchor>
  <xdr:twoCellAnchor>
    <xdr:from>
      <xdr:col>30</xdr:col>
      <xdr:colOff>0</xdr:colOff>
      <xdr:row>12</xdr:row>
      <xdr:rowOff>0</xdr:rowOff>
    </xdr:from>
    <xdr:to>
      <xdr:col>49</xdr:col>
      <xdr:colOff>0</xdr:colOff>
      <xdr:row>12</xdr:row>
      <xdr:rowOff>0</xdr:rowOff>
    </xdr:to>
    <xdr:sp macro="" textlink="">
      <xdr:nvSpPr>
        <xdr:cNvPr id="128" name="Line 39">
          <a:extLst>
            <a:ext uri="{FF2B5EF4-FFF2-40B4-BE49-F238E27FC236}">
              <a16:creationId xmlns:a16="http://schemas.microsoft.com/office/drawing/2014/main" id="{00000000-0008-0000-0900-000080000000}"/>
            </a:ext>
          </a:extLst>
        </xdr:cNvPr>
        <xdr:cNvSpPr>
          <a:spLocks noChangeShapeType="1"/>
        </xdr:cNvSpPr>
      </xdr:nvSpPr>
      <xdr:spPr bwMode="auto">
        <a:xfrm>
          <a:off x="1695450" y="2524125"/>
          <a:ext cx="3800475" cy="0"/>
        </a:xfrm>
        <a:prstGeom prst="line">
          <a:avLst/>
        </a:prstGeom>
        <a:noFill/>
        <a:ln w="9525">
          <a:solidFill>
            <a:srgbClr val="000000"/>
          </a:solidFill>
          <a:round/>
          <a:headEnd type="oval" w="sm" len="sm"/>
          <a:tailEnd/>
        </a:ln>
      </xdr:spPr>
    </xdr:sp>
    <xdr:clientData/>
  </xdr:twoCellAnchor>
  <xdr:twoCellAnchor>
    <xdr:from>
      <xdr:col>32</xdr:col>
      <xdr:colOff>198781</xdr:colOff>
      <xdr:row>8</xdr:row>
      <xdr:rowOff>188015</xdr:rowOff>
    </xdr:from>
    <xdr:to>
      <xdr:col>32</xdr:col>
      <xdr:colOff>198782</xdr:colOff>
      <xdr:row>19</xdr:row>
      <xdr:rowOff>182217</xdr:rowOff>
    </xdr:to>
    <xdr:sp macro="" textlink="">
      <xdr:nvSpPr>
        <xdr:cNvPr id="129" name="Line 40">
          <a:extLst>
            <a:ext uri="{FF2B5EF4-FFF2-40B4-BE49-F238E27FC236}">
              <a16:creationId xmlns:a16="http://schemas.microsoft.com/office/drawing/2014/main" id="{00000000-0008-0000-0900-000081000000}"/>
            </a:ext>
          </a:extLst>
        </xdr:cNvPr>
        <xdr:cNvSpPr>
          <a:spLocks noChangeShapeType="1"/>
        </xdr:cNvSpPr>
      </xdr:nvSpPr>
      <xdr:spPr bwMode="auto">
        <a:xfrm flipV="1">
          <a:off x="2294281" y="1950140"/>
          <a:ext cx="1" cy="2089702"/>
        </a:xfrm>
        <a:prstGeom prst="line">
          <a:avLst/>
        </a:prstGeom>
        <a:noFill/>
        <a:ln w="19050">
          <a:solidFill>
            <a:srgbClr val="000000"/>
          </a:solidFill>
          <a:round/>
          <a:headEnd/>
          <a:tailEnd/>
        </a:ln>
      </xdr:spPr>
    </xdr:sp>
    <xdr:clientData/>
  </xdr:twoCellAnchor>
  <xdr:twoCellAnchor>
    <xdr:from>
      <xdr:col>45</xdr:col>
      <xdr:colOff>189257</xdr:colOff>
      <xdr:row>11</xdr:row>
      <xdr:rowOff>172691</xdr:rowOff>
    </xdr:from>
    <xdr:to>
      <xdr:col>45</xdr:col>
      <xdr:colOff>189258</xdr:colOff>
      <xdr:row>20</xdr:row>
      <xdr:rowOff>8282</xdr:rowOff>
    </xdr:to>
    <xdr:sp macro="" textlink="">
      <xdr:nvSpPr>
        <xdr:cNvPr id="130" name="Line 40">
          <a:extLst>
            <a:ext uri="{FF2B5EF4-FFF2-40B4-BE49-F238E27FC236}">
              <a16:creationId xmlns:a16="http://schemas.microsoft.com/office/drawing/2014/main" id="{00000000-0008-0000-0900-000082000000}"/>
            </a:ext>
          </a:extLst>
        </xdr:cNvPr>
        <xdr:cNvSpPr>
          <a:spLocks noChangeShapeType="1"/>
        </xdr:cNvSpPr>
      </xdr:nvSpPr>
      <xdr:spPr bwMode="auto">
        <a:xfrm flipH="1" flipV="1">
          <a:off x="4885082" y="2506316"/>
          <a:ext cx="1" cy="1550091"/>
        </a:xfrm>
        <a:prstGeom prst="line">
          <a:avLst/>
        </a:prstGeom>
        <a:noFill/>
        <a:ln w="19050">
          <a:solidFill>
            <a:srgbClr val="000000"/>
          </a:solidFill>
          <a:round/>
          <a:headEnd/>
          <a:tailEnd/>
        </a:ln>
      </xdr:spPr>
    </xdr:sp>
    <xdr:clientData/>
  </xdr:twoCellAnchor>
  <xdr:twoCellAnchor>
    <xdr:from>
      <xdr:col>32</xdr:col>
      <xdr:colOff>190500</xdr:colOff>
      <xdr:row>20</xdr:row>
      <xdr:rowOff>0</xdr:rowOff>
    </xdr:from>
    <xdr:to>
      <xdr:col>46</xdr:col>
      <xdr:colOff>19050</xdr:colOff>
      <xdr:row>20</xdr:row>
      <xdr:rowOff>0</xdr:rowOff>
    </xdr:to>
    <xdr:sp macro="" textlink="">
      <xdr:nvSpPr>
        <xdr:cNvPr id="131" name="Line 68">
          <a:extLst>
            <a:ext uri="{FF2B5EF4-FFF2-40B4-BE49-F238E27FC236}">
              <a16:creationId xmlns:a16="http://schemas.microsoft.com/office/drawing/2014/main" id="{00000000-0008-0000-0900-000083000000}"/>
            </a:ext>
          </a:extLst>
        </xdr:cNvPr>
        <xdr:cNvSpPr>
          <a:spLocks noChangeShapeType="1"/>
        </xdr:cNvSpPr>
      </xdr:nvSpPr>
      <xdr:spPr bwMode="auto">
        <a:xfrm>
          <a:off x="2286000" y="4048125"/>
          <a:ext cx="2628900" cy="0"/>
        </a:xfrm>
        <a:prstGeom prst="line">
          <a:avLst/>
        </a:prstGeom>
        <a:noFill/>
        <a:ln w="19050">
          <a:solidFill>
            <a:srgbClr val="000000"/>
          </a:solidFill>
          <a:round/>
          <a:headEnd/>
          <a:tailEnd/>
        </a:ln>
      </xdr:spPr>
    </xdr:sp>
    <xdr:clientData/>
  </xdr:twoCellAnchor>
  <xdr:twoCellAnchor>
    <xdr:from>
      <xdr:col>33</xdr:col>
      <xdr:colOff>1</xdr:colOff>
      <xdr:row>7</xdr:row>
      <xdr:rowOff>0</xdr:rowOff>
    </xdr:from>
    <xdr:to>
      <xdr:col>46</xdr:col>
      <xdr:colOff>232</xdr:colOff>
      <xdr:row>7</xdr:row>
      <xdr:rowOff>0</xdr:rowOff>
    </xdr:to>
    <xdr:sp macro="" textlink="">
      <xdr:nvSpPr>
        <xdr:cNvPr id="132" name="Line 54">
          <a:extLst>
            <a:ext uri="{FF2B5EF4-FFF2-40B4-BE49-F238E27FC236}">
              <a16:creationId xmlns:a16="http://schemas.microsoft.com/office/drawing/2014/main" id="{00000000-0008-0000-0900-000084000000}"/>
            </a:ext>
          </a:extLst>
        </xdr:cNvPr>
        <xdr:cNvSpPr>
          <a:spLocks noChangeShapeType="1"/>
        </xdr:cNvSpPr>
      </xdr:nvSpPr>
      <xdr:spPr bwMode="auto">
        <a:xfrm>
          <a:off x="2295526" y="1571625"/>
          <a:ext cx="2600556" cy="0"/>
        </a:xfrm>
        <a:prstGeom prst="line">
          <a:avLst/>
        </a:prstGeom>
        <a:noFill/>
        <a:ln w="9525">
          <a:solidFill>
            <a:srgbClr val="000000"/>
          </a:solidFill>
          <a:round/>
          <a:headEnd type="oval" w="sm" len="sm"/>
          <a:tailEnd type="oval" w="sm" len="sm"/>
        </a:ln>
      </xdr:spPr>
    </xdr:sp>
    <xdr:clientData/>
  </xdr:twoCellAnchor>
  <xdr:twoCellAnchor>
    <xdr:from>
      <xdr:col>33</xdr:col>
      <xdr:colOff>0</xdr:colOff>
      <xdr:row>7</xdr:row>
      <xdr:rowOff>0</xdr:rowOff>
    </xdr:from>
    <xdr:to>
      <xdr:col>33</xdr:col>
      <xdr:colOff>0</xdr:colOff>
      <xdr:row>8</xdr:row>
      <xdr:rowOff>0</xdr:rowOff>
    </xdr:to>
    <xdr:sp macro="" textlink="">
      <xdr:nvSpPr>
        <xdr:cNvPr id="133" name="Line 62">
          <a:extLst>
            <a:ext uri="{FF2B5EF4-FFF2-40B4-BE49-F238E27FC236}">
              <a16:creationId xmlns:a16="http://schemas.microsoft.com/office/drawing/2014/main" id="{00000000-0008-0000-0900-000085000000}"/>
            </a:ext>
          </a:extLst>
        </xdr:cNvPr>
        <xdr:cNvSpPr>
          <a:spLocks noChangeShapeType="1"/>
        </xdr:cNvSpPr>
      </xdr:nvSpPr>
      <xdr:spPr bwMode="auto">
        <a:xfrm>
          <a:off x="2295525" y="1571625"/>
          <a:ext cx="0" cy="190500"/>
        </a:xfrm>
        <a:prstGeom prst="line">
          <a:avLst/>
        </a:prstGeom>
        <a:noFill/>
        <a:ln w="9525">
          <a:solidFill>
            <a:srgbClr val="000000"/>
          </a:solidFill>
          <a:round/>
          <a:headEnd/>
          <a:tailEnd/>
        </a:ln>
      </xdr:spPr>
    </xdr:sp>
    <xdr:clientData/>
  </xdr:twoCellAnchor>
  <xdr:twoCellAnchor>
    <xdr:from>
      <xdr:col>46</xdr:col>
      <xdr:colOff>0</xdr:colOff>
      <xdr:row>7</xdr:row>
      <xdr:rowOff>0</xdr:rowOff>
    </xdr:from>
    <xdr:to>
      <xdr:col>46</xdr:col>
      <xdr:colOff>0</xdr:colOff>
      <xdr:row>8</xdr:row>
      <xdr:rowOff>0</xdr:rowOff>
    </xdr:to>
    <xdr:sp macro="" textlink="">
      <xdr:nvSpPr>
        <xdr:cNvPr id="134" name="Line 62">
          <a:extLst>
            <a:ext uri="{FF2B5EF4-FFF2-40B4-BE49-F238E27FC236}">
              <a16:creationId xmlns:a16="http://schemas.microsoft.com/office/drawing/2014/main" id="{00000000-0008-0000-0900-000086000000}"/>
            </a:ext>
          </a:extLst>
        </xdr:cNvPr>
        <xdr:cNvSpPr>
          <a:spLocks noChangeShapeType="1"/>
        </xdr:cNvSpPr>
      </xdr:nvSpPr>
      <xdr:spPr bwMode="auto">
        <a:xfrm>
          <a:off x="4895850" y="1571625"/>
          <a:ext cx="0" cy="19050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50976;&#51652;&#50724;\PROJECT2\job\12&#44305;&#51452;&#49888;&#52285;&#51648;&#44396;\&#49892;&#49884;&#49444;&#44228;\&#50724;&#49688;&#44277;\&#49688;&#47049;&#49328;&#52636;\&#50864;&#49688;&#49688;&#47049;\&#53664;&#44277;(1&#44277;&#4439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rdofbugs\0904.&#49688;&#47049;&#49328;&#52636;&#49436;\project\&#48176;&#49688;&#51109;\&#49688;&#51221;&#48376;\CWJ\&#44221;&#52632;&#49440;\wall\&#50672;&#442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E08010\&#44277;&#50976;\WINDOWS\TEMP\$WC\GOD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08010\&#44277;&#50976;\DATA\YOUNGANG\CALSHEET\GODO.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44608;&#44221;&#49692;\&#45824;&#51204;%20EXPO\&#51060;&#52384;&#44428;\2000FILE\&#50857;&#51064;&#50864;&#49688;&#44277;\&#49688;&#47049;&#49328;&#52636;&#49436;\U&#54805;&#54540;&#47464;&#4428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44053;&#44221;&#50896;\C\&#48512;&#54217;&#48176;&#49688;&#51648;\&#50864;&#48176;&#49688;&#53664;&#4427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48149;&#49345;&#52380;\C\EXCEL&#54868;&#51068;\&#44397;&#49688;&#44368;%20&#51116;&#44032;&#49444;&#44277;&#49324;\&#44368;&#45824;-&#50612;&#51008;&#52380;&#4436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1&#44288;&#47196;&#53664;&#4427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44608;&#51008;&#49440;\D\&#44053;&#45236;&#51228;\&#49688;&#47049;&#4988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44592;&#44228;&#44221;&#487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4LINE(&#48376;&#49440;)%20&#49688;&#47049;&#49328;&#52636;&#49436;/2.1.8%20&#44288;&#47196;%20&#48512;&#45824;&#44277;.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Users\&#50976;&#44221;&#51456;\Desktop\&#50628;&#51333;&#49453;%20&#48512;&#51109;&#45784;\&#52397;&#51452;&#49884;\&#49436;&#50896;&#44396;\&#48516;&#54217;&#46041;1&#49692;&#54872;&#47196;&#45432;&#54980;&#54616;&#49688;&#44288;%20&#51221;&#48708;&#49324;&#50629;(&#52572;&#51333;)\3.&#49688;&#47049;\&#50628;&#51333;&#49453;%20&#48512;&#51109;&#45784;\&#50725;&#52380;&#44400;%20&#51060;&#50896;&#47732;%20&#46020;&#47732;%20(&#49368;&#54540;)\&#49688;&#47049;&#49328;&#52636;-&#52488;&#50504;%20(&#49368;&#5454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kk\my%20documents\&#44148;&#54868;\&#54868;&#49457;&#49884;\&#49688;&#47049;&#49328;&#52636;(&#52572;&#51333;)\&#51109;&#51664;&#47532;\15&#51109;A-&#47592;&#54848;&#53664;&#4427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44608;&#51116;&#51456;\&#50689;&#52380;&#49884;&#44552;&#54840;&#51648;&#44396;&#54616;&#49688;&#44288;&#44144;(&#51089;&#50629;&#51473;)\hb\&#49340;&#49328;1&#51648;&#44396;(&#49892;&#49884;)\&#51452;&#44277;&#49688;&#47049;\&#51068;&#50948;&#45824;&#44032;98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hb\&#49340;&#49328;1&#51648;&#44396;(&#49892;&#49884;)\&#51452;&#44277;&#49688;&#47049;\&#51068;&#50948;&#45824;&#44032;98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44057;&#51060;&#50416;&#45716;&#48169;\&#49688;&#47049;\&#46041;&#50577;&#46041;(0617)\Book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PROJECT\program\&#44228;&#49328;&#49436;\&#44368;&#45824;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1312;&#50689;&#54984;\(2015)&#52397;&#50577;&#44400;%20&#49688;&#46020;&#51221;&#48708;&#44592;&#48376;&#44228;&#54925;&#46321;%20&#44592;&#48376;%20&#48143;%20&#49892;&#49884;&#49444;&#44228;\Documents%20and%20Settings\Y13254\&#48148;&#53461;%20&#54868;&#47732;\xpopup\down\&#45225;&#54408;PROJECT\&#53580;&#53356;&#45432;&#54028;&#53356;\&#53664;&#47785;\&#49688;&#47049;\ok\&#45824;&#44396;-&#45824;&#46041;\&#44396;&#51312;&#44228;&#49328;&#49436;\&#52280;&#51312;\&#54364;&#51648;&#48143;&#49444;&#44228;&#55120;&#47492;&#46020;\&#46972;&#47704;&#44368;&#48143;&#48149;&#49828;&#44368;\PIL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MSOFFICE\EXCEL\DRAIN\&#53685;&#5463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08010\&#44277;&#50976;\WINDOWS\GI-LI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08010\&#44277;&#50976;\WINDOWS\TEMP\$WC\SIL_MUN\GOD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8149;&#49884;&#48276;\C\XECELL\&#49548;&#50577;2-P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08010\&#44277;&#50976;\WINDOWS\DATA-97\ASAN-971\YONG-RAG\AS-YO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CIVIL\EXCLE\DAT\&#44256;&#50577;&#44288;&#511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9340;&#51652;2\D\My%20Documents\&#49437;&#48393;&#51648;&#54616;&#52264;&#46020;\&#50900;&#49569;Ic&#44368;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51473;&#49328;&#4436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08009\network\DATA-98\&#51204;&#51452;&#50948;&#49373;\&#45236;&#5066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YOUNGDOC\CIVIL\EXCLE\DAT\&#44256;&#50577;&#44288;&#5111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YOUNGDOC\CIVIL\EXCLE\DAT\&#44256;&#50577;&#44288;&#5111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8149;&#49884;&#48276;\C\KHJ\XLS\RC&#49836;&#46972;&#48652;\&#54620;&#44221;\&#51473;&#49328;&#4436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51060;&#54788;&#49453;\&#54620;&#51333;-&#49688;&#46020;&#44428;\&#44608;&#51652;&#49437;&#51089;&#50629;&#48169;\&#52280;&#44256;data\&#51109;&#54840;&#50896;\&#49688;&#47049;\&#44592;&#48376;&#53664;&#4932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JECT\&#50641;&#49472;\&#48317;&#44053;&#44288;-&#48512;&#4932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8149;&#51456;&#52384;\&#44277;&#50976;\DOO-SAN\&#48372;-&#44592;&#46181;\&#44592;&#4618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51060;&#51116;&#52384;\&#47588;&#47329;&#50808;6&#44060;&#49548;%20&#49548;&#44508;&#47784;\HEO_JB\&#50577;&#51452;&#44400;soc\&#44257;&#47497;\&#50896;&#54805;&#4759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C_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CIVIL\EXCLE\DAT\&#44256;&#50577;&#44288;&#511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48149;&#49345;&#50896;\&#49688;&#47049;&#49328;&#52636;&#49436;\My%20Documents\&#51228;&#51452;&#50724;&#46972;\&#49345;&#49688;\PHASE1-1&#49688;&#47049;&#49328;&#5263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vikf00\E\&#54217;&#53469;%20&#49892;&#49884;&#49444;&#44228;\&#44277;&#49324;&#48708;-&#45817;&#52488;&#48320;&#44221;&#44396;&#48516;\4.0%20&#54217;&#53469;&#51204;&#44592;&#45236;&#50669;&#4943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50976;&#51652;&#50724;\PROJECT2\My%20Documents\&#44592;&#53440;\projct\ANSAN\EXL\GONG181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yungsam\2003&#45380;\goungin\&#49688;&#47049;&#49328;&#52636;1\&#50724;&#49688;&#49688;&#47049;\&#50724;&#49688;&#47592;&#54848;&#44396;&#51312;&#47932;&#44277;(1&#5484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51204;&#50857;&#52384;\&#54252;&#52380;&#49569;&#50864;&#49688;&#47049;\hb\&#49340;&#49328;1&#51648;&#44396;(&#49892;&#49884;)\&#51452;&#44277;&#49688;&#47049;\&#51068;&#50948;&#45824;&#44032;98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302&#44396;&#51312;&#44228;&#49328;&#49436;\WORK\&#50724;&#47532;-&#51453;&#51204;%20&#47784;&#51076;\&#48376;&#49440;box\Type1\&#50724;&#47532;-&#51453;&#51204;(ver1.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YOUNGDOC\CIVIL\EXCLE\DAT\&#44288;&#51116;&#473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com\work\MY\RETAIN\&#50745;&#48317;&#51312;&#44552;&#49688;&#5122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YOUNGDOC\CIVIL\EXCLE\DAT\&#44288;&#51116;&#473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48149;&#49884;&#48276;\C\TEST\&#51473;&#49328;&#4436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50577;&#54984;&#48124;\7&#44060;&#51648;&#44396;&#49688;&#47049;\1999\GUNIL&#45824;&#44396;\PROJECT\QUANT\gasul\JB-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44608;&#45824;&#44368;\&#51452;&#49884;&#50752;&#50836;\&#44608;&#54644;&#49892;&#49884;&#49444;&#44228;\&#50864;&#49440;&#49884;&#44277;%20&#49892;&#49884;&#49444;&#44228;&#49688;&#47049;(&#52572;&#51333;)\&#54532;&#47196;&#51229;&#53944;\&#45224;&#48512;&#49884;&#51109;\REVISION\&#49688;&#47049;&#49328;&#52636;&#49436;\My%20Documents\&#49437;&#48393;&#51648;&#54616;&#52264;&#46020;\&#50900;&#49569;Ic&#44368;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50976;&#51652;&#50724;\PROJECT2\My%20Documents\&#44592;&#53440;\projct\ANSAN\EXL\gongsu.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51312;&#51452;&#54840;\D\PIYAK\1999\&#49457;&#48513;&#44396;\&#51109;&#50948;&#49437;&#44288;2\&#49688;&#47049;\&#51109;&#50948;&#46041;1\&#49688;&#47049;\1\&#53664;&#44277;\excel\sorc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51221;&#49692;&#50689;\&#51089;&#50629;&#48169;\imsi\&#51116;&#54805;&#51060;%20&#44732;\&#49688;&#47049;&#49328;&#52636;\&#47592;&#54848;&#4427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kk\my%20documents\&#51089;&#50629;\&#51109;&#54840;&#50896;\&#44396;&#51312;&#47932;\&#44032;&#49884;&#49444;&#44277;\&#44592;&#48376;&#53664;&#4932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52572;&#52285;&#47732;\&#50629;&#47924;&#51088;&#47308;&#49892;%20(e)\Word\&#49328;&#52636;&#44540;&#44144;\&#48512;&#49328;&#45224;&#52380;&#46041;&#48337;&#50896;\020325\EXCEL\&#45236;&#50669;&#49436;\Compaction\&#52980;&#54169;&#49496;\CGS\CGS(&#47928;&#44257;-&#49324;&#4851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49444;&#44228;&#54028;&#51068;&#47784;&#51020;\&#49444;&#44228;&#54532;&#47196;&#44536;&#47016;\&#51068;&#50948;&#45824;&#44032;&#54364;.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50980;&#51652;&#50857;\D\CIVIL\EXCLE\DAT\&#44256;&#50577;&#44288;&#5111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51312;&#50689;&#54984;\(2015)&#52397;&#50577;&#44400;%20&#49688;&#46020;&#51221;&#48708;&#44592;&#48376;&#44228;&#54925;&#46321;%20&#44592;&#48376;%20&#48143;%20&#49892;&#49884;&#49444;&#44228;\Documents%20and%20Settings\Y13254\&#48148;&#53461;%20&#54868;&#47732;\xpopup\down\&#45225;&#54408;PROJECT\&#53580;&#53356;&#45432;&#54028;&#53356;\&#53664;&#47785;\&#49688;&#47049;\ok\&#45824;&#44396;-&#45824;&#46041;\&#44396;&#51312;&#44228;&#49328;&#49436;\&#52572;&#51333;\&#44368;&#45824;\77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DB\700\740\742\&#44396;&#51312;&#44160;&#53664;&#49436;\&#46020;&#47196;&#44277;&#49324;\&#54633;&#46041;&#54924;&#51032;\&#54924;&#51032;96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S_KIM\&#45824;&#51204;%20EXPO\My%20Documents\&#44592;&#53440;\projct\ANSAN\EXL\gongsu.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48149;&#49884;&#48276;\C\KHJ\XLS\RC%20RAHMEN\&#54620;&#44397;\&#51473;&#49328;&#4436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S_KIM\&#45824;&#51204;%20EXPO\My%20Documents\&#44592;&#53440;\projct\ANSAN\EXL\GONG181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Yangseungfill\d\&#51652;&#54665;&#51473;&#54532;&#47196;&#51229;&#53944;\&#50728;&#51221;\&#49688;&#47049;\&#44396;&#51312;&#47932;&#44277;&#49688;&#47049;-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yungsam\2003&#45380;\&#51089;&#50629;\&#51109;&#54840;&#50896;\&#44396;&#51312;&#47932;\&#44032;&#49884;&#49444;&#44277;\&#44592;&#48376;&#53664;&#4932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IMOON\&#50756;&#46020;&#54616;&#49688;\DATA\YOUNGANG\CALSHEET\GOD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SOffice\Excel\work\&#45236;&#5066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48149;&#49345;&#50896;\&#49688;&#47049;&#49328;&#52636;&#49436;\My%20Documents\&#50577;&#49436;&#48516;&#47448;&#44288;&#44277;&#49324;\&#44288;&#47196;&#44277;\&#50724;&#49688;&#44288;&#47196;&#44277;&#49688;&#47049;&#49328;&#52636;-&#50857;&#458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48149;&#49345;&#50896;\&#49688;&#47049;&#49328;&#52636;&#49436;\My%20Documents\&#51453;&#51204;&#51648;&#44396;\&#44032;&#50517;&#51109;\&#44032;&#50517;&#51109;%20&#49688;&#47049;&#49328;&#5263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48149;&#49345;&#50896;\&#49688;&#47049;&#49328;&#52636;&#49436;\Project2001\&#45236;&#49552;&#51648;&#44396;\&#49688;&#47049;\&#44032;&#49884;&#49444;&#4427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302&#44396;&#51312;&#44228;&#49328;&#49436;\&#50857;&#49328;&#51221;&#44144;&#51109;\SGTYPE-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AIWOOK\&#50641;&#49828;&#54252;\hb\&#49340;&#49328;1&#51648;&#44396;(&#49892;&#49884;)\&#51452;&#44277;&#49688;&#47049;\&#51068;&#50948;&#45824;&#44032;98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L:\ENG\Programming\&#51473;&#44592;&#49324;&#50857;&#47308;200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52572;&#52285;&#47732;\&#50629;&#47924;&#51088;&#47308;&#49892;%20(e)\&#48372;&#45236;&#51452;&#49464;&#50836;\&#51221;&#51060;\LG&#47560;&#53944;&#45909;&#49548;&#51216;\&#45236;&#50669;&#4943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49569;&#54788;&#50857;\&#54532;&#47196;&#51229;&#53944;\hb\&#49340;&#49328;1&#51648;&#44396;(&#49892;&#49884;)\&#51452;&#44277;&#49688;&#47049;\&#51068;&#50948;&#45824;&#44032;98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ds\&#49688;&#47049;&#52572;&#51333;-2002-07\project\2002\&#51228;&#52380;&#46020;&#45812;&#49892;&#49884;&#49444;&#44228;\&#49688;&#47049;sample\2000\1-1%20(&#49345;&#47196;)&#51109;&#54217;&#52380;\&#44368;&#4582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51060;&#54788;&#49453;\&#54620;&#51333;-&#49688;&#46020;&#44428;\&#51089;&#50629;\&#51109;&#54840;&#50896;\&#44396;&#51312;&#47932;\&#44032;&#49884;&#49444;&#44277;\&#44592;&#48376;&#53664;&#4932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imjongchul\2017&#45380;%20&#54616;&#49688;&#46020;&#51221;&#48708;%20&#51473;&#51216;&#44288;&#47532;&#51648;&#50669;%20&#52840;&#49688;&#50696;&#48169;&#49324;&#50629;(&#48512;&#50504;&#44400;)\&#44256;&#49328;ENG\11-&#51064;&#52380;&#51473;&#44396;&#52397;&#51228;&#51068;&#51228;&#45817;&#51068;&#50896;\07-&#49688;&#47049;&#49328;&#52636;&#49436;\2&#52264;\&#54252;&#51109;&#4427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yungsam\2003&#45380;\Jobdata\&#54620;&#51312;\&#49340;&#54924;&#54616;&#49688;&#51333;&#47568;&#52376;&#47532;&#51109;\03-02-24\03(1-LINE)\&#52280;&#44256;&#52384;\&#45800;&#50948;&#49688;&#47049;\&#44592;&#48376;&#53664;&#4932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54620;&#50689;&#50864;\D\&#45817;&#44396;&#51109;\&#51060;&#44592;&#51456;\&#44400;&#54252;&#54616;&#49688;072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Jmj\jmj\1&#52397;&#49328;&#47732;\&#49688;&#47049;\CIVIL\EXCLE\DAT\&#44256;&#50577;&#44288;&#5111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Y11214\y12844\My%20Documents\&#49437;&#48393;&#51648;&#54616;&#52264;&#46020;\&#50900;&#49569;Ic&#44368;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1&#52397;&#49328;&#47732;\&#49688;&#47049;\CIVIL\EXCLE\DAT\&#44256;&#50577;&#44288;&#5111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ACAD\&#54620;&#51312;\&#49688;&#47049;\&#48512;&#54217;&#48176;&#49688;&#51648;\&#50864;&#48176;&#49688;&#53664;&#4427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51312;&#51452;&#54840;\D\99&#45380;&#49324;&#50629;\seoul\C-LINE\sorc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YOUNGDOC\CIVIL\EXCLE\DAT\&#44256;&#50577;&#44288;&#5111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302&#44396;&#51312;&#44228;&#49328;&#49436;\NEW\&#44221;&#51032;&#49440;%20&#44396;&#51312;&#44228;&#49328;\R700\R700&#53664;&#54588;11m-1\R700&#53664;&#54588;11m%20-%20&#54616;&#51473;&#51312;&#54633;&#49688;&#51221;\R700&#53664;&#54588;11m(&#49688;&#5122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8177;&#48337;&#49440;\&#44288;&#47532;&#49892;\hb\&#49340;&#49328;1&#51648;&#44396;(&#49892;&#49884;)\&#51452;&#44277;&#49688;&#47049;\&#51068;&#50948;&#45824;&#44032;98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XLS\ALL-XLS\ULSAN\PRI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31\DATA\DONGA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WORK\PROJECT\&#54620;&#46972;&#49328;&#50629;&#44060;&#48156;\PJ_WWT\MS\&#45236;&#50669;&#44288;&#47144;\DATA\XLS\PCI\XLW\Y-J\Y-J.XLW"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44608;&#50980;&#49437;\&#45817;&#44396;&#51109;\My%20Documents\&#49437;&#48393;&#51648;&#54616;&#52264;&#46020;\&#50900;&#49569;Ic&#44368;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44608;&#50980;&#49437;\&#44396;&#47168;-&#49688;&#47049;\My%20Documents\&#49437;&#48393;&#51648;&#54616;&#52264;&#46020;\&#50900;&#49569;Ic&#44368;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PILEABUT.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Startup" Target="IC&#49688;&#47049;/&#48176;&#49688;&#44288;&#44277;(IC).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imsi\&#51116;&#54805;&#51060;%20&#44732;\&#49688;&#47049;&#49328;&#52636;\&#47592;&#54848;&#4427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Documents%20and%20Settings\Administrator\&#48148;&#53461;%20&#54868;&#47732;\1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52572;&#52285;&#47732;\&#50629;&#47924;&#51088;&#47308;&#49892;%20(e)\Word\&#49328;&#52636;&#44540;&#44144;\&#47560;&#44536;&#45367;&#51032;&#50773;&#51216;\020108\EXCEL\&#45236;&#50669;&#49436;\Compaction\&#52980;&#54169;&#49496;\CGS\CGS(&#47928;&#44257;-&#49324;&#485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44608;&#51221;&#44592;\&#44608;&#51221;&#44592;\&#44608;&#51221;&#44592;\excel\&#46041;&#54644;&#49688;&#47049;&#49328;&#52636;\&#51221;&#54840;&#51089;&#54408;\&#44368;&#44033;\&#53664;%20&#44277;\ENG\SAMAN\DOHWA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54868;&#45768;&#51060;\C\WINDOWS\&#48148;&#53461;%20&#54868;&#47732;\&#51060;&#52380;&#51060;&#45380;&#46020;\&#54868;&#49457;(&#45432;&#54980;&#44288;&#44368;&#52404;)\&#49688;&#47049;\&#52572;&#51333;&#49688;&#47049;\1&#54217;&#47532;&#51109;&#51664;&#47532;\15&#51109;A-&#47592;&#54848;&#53664;&#44277;.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luseng\&#50668;&#49688;&#54616;&#49688;&#44288;&#44144;\YOUNGDOC\CIVIL\EXCLE\DAT\&#44256;&#50577;&#44288;&#5111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51060;&#54788;&#54840;xp\&#44277;&#49324;\YOUNGDOC\CIVIL\EXCLE\DAT\&#44256;&#50577;&#44288;&#5111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51204;&#51116;&#50689;\&#49688;&#47049;\W_EXCEL\ABUT\source\PIL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52572;&#52285;&#47732;\&#50629;&#47924;&#51088;&#47308;&#49892;%20(e)\Word\&#49328;&#52636;&#44540;&#44144;\&#47560;&#44536;&#45367;&#51032;&#50773;&#51216;\EXCEL\&#45236;&#50669;&#49436;\Compaction\&#52980;&#54169;&#49496;\CGS\CGS(&#47928;&#44257;-&#49324;&#4851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50980;&#51652;&#50857;\D\CIVIL\EXCLE\DAT\&#44288;&#51116;&#473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Documents%20and%20Settings\Owner\&#48148;&#53461;%20&#54868;&#47732;\&#44396;&#51312;&#44228;&#49328;\&#44592;&#51316;%20&#44396;&#51312;&#44228;&#49328;\&#44221;&#50504;&#52380;%20&#54156;&#54532;&#51109;%20&#50672;&#49845;\&#44396;&#51312;&#44592;&#52488;&#51088;&#473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data\&#44400;&#54252;\DATA\XLS\DONGA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44428;&#54788;&#51456;\D\111\&#44552;&#44053;\EXCEL\SUCK\HANBIT\3-2\3-2P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52572;&#52285;&#47732;\&#50629;&#47924;&#51088;&#47308;&#49892;%20(e)\EXCEL\&#45236;&#50669;&#49436;\Compaction\&#52980;&#54169;&#49496;\CGS\CGS(&#47928;&#44257;-&#49324;&#4851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95&#51312;&#44221;&#442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공집계"/>
      <sheetName val="관로집계"/>
      <sheetName val="대로근거"/>
      <sheetName val="대로토공"/>
      <sheetName val="중로근거"/>
      <sheetName val="중로토공"/>
      <sheetName val="소로근거"/>
      <sheetName val="소로토공"/>
      <sheetName val="비포장근거"/>
      <sheetName val="비포장토공"/>
      <sheetName val="연결관수량"/>
      <sheetName val="우수받이수량"/>
      <sheetName val="집수정수량"/>
      <sheetName val="집수정단위"/>
      <sheetName val="U형측구수량"/>
      <sheetName val="U형측구단위"/>
      <sheetName val="산마루측구수량"/>
      <sheetName val="산마루측구단위"/>
      <sheetName val="도수로수량"/>
      <sheetName val="도수로단위"/>
      <sheetName val="횡단배수구수량"/>
      <sheetName val="횡단배수구단위"/>
      <sheetName val="말뚝지지력산정"/>
      <sheetName val="SORCE1"/>
      <sheetName val="총괄내역서"/>
      <sheetName val="단위수량"/>
      <sheetName val="DATE"/>
      <sheetName val="수량산출"/>
      <sheetName val="1호맨홀토공"/>
      <sheetName val="#REF"/>
      <sheetName val="Sheet1"/>
      <sheetName val="INPUT"/>
      <sheetName val="수안보-MBR1"/>
      <sheetName val="TOTAL"/>
      <sheetName val="TYPE-A"/>
      <sheetName val="지장물C"/>
      <sheetName val="단면 (2)"/>
      <sheetName val="우배수"/>
      <sheetName val="우수받이घဈ"/>
      <sheetName val=""/>
      <sheetName val="_x0000__x0006__x0003__x0000__x0000_"/>
      <sheetName val="철근단면적"/>
      <sheetName val="6PILE  (돌출)"/>
      <sheetName val="기준표"/>
      <sheetName val="총괄표"/>
      <sheetName val="목차"/>
      <sheetName val="Sheet6"/>
      <sheetName val="설계변경개요"/>
      <sheetName val="집계표(논산)"/>
      <sheetName val="기초일위"/>
      <sheetName val="시설일위"/>
      <sheetName val="조명일위"/>
      <sheetName val="토공(1공구)"/>
      <sheetName val="기자재대비표"/>
      <sheetName val="일위목록"/>
      <sheetName val="내역서"/>
      <sheetName val="조건표"/>
      <sheetName val="단면가정"/>
      <sheetName val="입력값"/>
      <sheetName val="설계기준 및 하중계산"/>
      <sheetName val="WORK"/>
      <sheetName val="교각1"/>
      <sheetName val="관로토공산출근거"/>
      <sheetName val="Data&amp;Result"/>
      <sheetName val="9509"/>
      <sheetName val="버스운행안내"/>
      <sheetName val="근태계획서"/>
      <sheetName val="내력서"/>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연결"/>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약품공급2"/>
      <sheetName val="SHL"/>
      <sheetName val="일위목록"/>
    </sheetNames>
    <sheetDataSet>
      <sheetData sheetId="0"/>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약품공급2"/>
      <sheetName val="재료비"/>
      <sheetName val="천방교접속"/>
      <sheetName val="대포2교접속"/>
    </sheetNames>
    <sheetDataSet>
      <sheetData sheetId="0"/>
      <sheetData sheetId="1" refreshError="1"/>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플륨관집계"/>
      <sheetName val="산출근거"/>
      <sheetName val="U형플륨관"/>
      <sheetName val="U형플륨관토공"/>
      <sheetName val="단위토공"/>
      <sheetName val="DATE"/>
      <sheetName val="유입량"/>
    </sheetNames>
    <sheetDataSet>
      <sheetData sheetId="0"/>
      <sheetData sheetId="1"/>
      <sheetData sheetId="2"/>
      <sheetData sheetId="3"/>
      <sheetData sheetId="4"/>
      <sheetData sheetId="5" refreshError="1"/>
      <sheetData sheetId="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배수"/>
      <sheetName val="계산식"/>
      <sheetName val="우배수토공"/>
      <sheetName val="2경간"/>
      <sheetName val="노임단가"/>
      <sheetName val="DATE"/>
      <sheetName val="L형 옹벽"/>
      <sheetName val="Sheet1 (2)"/>
      <sheetName val="내역서"/>
      <sheetName val="지장물C"/>
      <sheetName val="견적대비"/>
      <sheetName val="ABUT수량-A1"/>
      <sheetName val="guard(mac)"/>
      <sheetName val="SLAB&quot;1&quot;"/>
      <sheetName val="시점교대"/>
      <sheetName val="단가"/>
      <sheetName val="맨홀수량산출"/>
      <sheetName val="설계예산서"/>
      <sheetName val="진주방향"/>
      <sheetName val="데이타"/>
      <sheetName val="수안보-MBR1"/>
      <sheetName val="6PILE  (돌출)"/>
      <sheetName val="산출근거"/>
      <sheetName val="종배수관"/>
      <sheetName val="구조물공"/>
      <sheetName val="철근량"/>
      <sheetName val="수량산출"/>
      <sheetName val="보성조서"/>
      <sheetName val="별첨1-2"/>
      <sheetName val="하천정비내역서 "/>
      <sheetName val="Macro1"/>
      <sheetName val="COPING"/>
      <sheetName val="갑지"/>
      <sheetName val="000000"/>
      <sheetName val="개요"/>
      <sheetName val="200"/>
      <sheetName val="건축공사"/>
      <sheetName val="2000년1차"/>
      <sheetName val="토적표(1)"/>
      <sheetName val="토사(PE)"/>
      <sheetName val="백호우계수"/>
      <sheetName val="Sheet2"/>
      <sheetName val="Sheet1"/>
      <sheetName val="#REF"/>
      <sheetName val="Macro2"/>
      <sheetName val="관거공사비"/>
      <sheetName val="투찰"/>
      <sheetName val="H-PILE수량집계"/>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교대총괄수량집계"/>
      <sheetName val="교대총괄철근수량집계"/>
      <sheetName val="토공(교대) "/>
      <sheetName val="교대-1수량집계"/>
      <sheetName val="철근수량집계"/>
      <sheetName val="교대-1수량"/>
      <sheetName val="강관파일(교대1)"/>
      <sheetName val="교대-2수량집계 "/>
      <sheetName val="교대-2수량"/>
      <sheetName val="철근수량집계 (2)"/>
      <sheetName val="강관파일(교대2) "/>
      <sheetName val="토공"/>
      <sheetName val="bak토공(교대----1)"/>
      <sheetName val="조명시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관로토공집계표"/>
      <sheetName val="평균터파기고(1-2,ASP)"/>
      <sheetName val="ASP(1-3,D450)"/>
      <sheetName val="평균터파기고(1-3,ASP)"/>
      <sheetName val="con'c(1-1,D450)"/>
      <sheetName val="평균터파기고(1-1,con'c)"/>
      <sheetName val="con'c(1-2,D450)"/>
      <sheetName val="평균터파기고(1-2,con'c)"/>
      <sheetName val="con'c(1-2-1,D450)"/>
      <sheetName val="평균터파기고(1-2-1,con'c)"/>
      <sheetName val="보도블럭(1-1,D450)"/>
      <sheetName val="평균터파기고(1-1,보도,D450)"/>
      <sheetName val="보도블럭(1-1,D600)"/>
      <sheetName val="평균터파기고(1-1,보도,D600)"/>
      <sheetName val="보도블럭(1-2,D450)"/>
      <sheetName val="평균터파기고(1-2,보도,D450)"/>
      <sheetName val="보도블럭(1-3,D450)"/>
      <sheetName val="평균터파기고(1-3,보도,D450)"/>
      <sheetName val="Sheet1"/>
      <sheetName val="정렬"/>
      <sheetName val="배수통관(좌)"/>
      <sheetName val="가시설(TYPE-A)"/>
      <sheetName val="1-1평균터파기고(1)"/>
      <sheetName val="용소리교"/>
      <sheetName val="우배수"/>
      <sheetName val="산출근거"/>
    </sheetNames>
    <sheetDataSet>
      <sheetData sheetId="0" refreshError="1"/>
      <sheetData sheetId="1" refreshError="1">
        <row r="32">
          <cell r="G32">
            <v>0.98</v>
          </cell>
        </row>
      </sheetData>
      <sheetData sheetId="2" refreshError="1"/>
      <sheetData sheetId="3"/>
      <sheetData sheetId="4" refreshError="1"/>
      <sheetData sheetId="5"/>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총괄"/>
      <sheetName val="총괄"/>
      <sheetName val="소요자재"/>
      <sheetName val="주요자재총"/>
      <sheetName val="주요자재"/>
      <sheetName val="축제공총괄표"/>
      <sheetName val="축제공집계표"/>
      <sheetName val="토적표(우)"/>
      <sheetName val="호안총괄"/>
      <sheetName val="호안집계"/>
      <sheetName val="통관총괄표"/>
      <sheetName val="통관집계"/>
      <sheetName val="배수통관(좌)"/>
      <sheetName val="배수통관(우)"/>
      <sheetName val="배수문총괄표 산출근거"/>
      <sheetName val="부체집"/>
      <sheetName val="부체토공(좌안)"/>
      <sheetName val="부체토공(2공구)"/>
      <sheetName val="부체콘크리트(1공구)"/>
      <sheetName val="부체콘크리트(2공구)"/>
      <sheetName val="콘크리트깨기"/>
      <sheetName val="철근수량집계표"/>
      <sheetName val="콘크리트수량집계표"/>
      <sheetName val="PILE 및 두부정리 집계표"/>
      <sheetName val="사급자재수량집계표"/>
      <sheetName val="흄관집계표"/>
      <sheetName val="장비운반소요대수"/>
      <sheetName val="토취장토적표"/>
      <sheetName val="차도부연장현황"/>
      <sheetName val="가시설(TYPE-A)"/>
      <sheetName val="1-1평균터파기고(1)"/>
      <sheetName val="이토변실(A3-LINE)"/>
      <sheetName val="토적표(좌)"/>
      <sheetName val="부체토공(1공구)"/>
      <sheetName val="교각1"/>
      <sheetName val="ABUT수량-A1"/>
      <sheetName val="Sheet2"/>
      <sheetName val="Sheet1"/>
      <sheetName val="#REF"/>
      <sheetName val="덕전리"/>
      <sheetName val="조명시설"/>
      <sheetName val="단가산출"/>
      <sheetName val="단면별연장"/>
      <sheetName val="날개벽수량표"/>
      <sheetName val="입찰안"/>
      <sheetName val="수량식"/>
      <sheetName val="갑지"/>
      <sheetName val="집계표"/>
      <sheetName val="노임단가"/>
      <sheetName val="직노"/>
      <sheetName val=" 총괄표"/>
      <sheetName val="정렬"/>
      <sheetName val="암거단위"/>
      <sheetName val="3BL공동구 수량"/>
      <sheetName val="inputdata"/>
      <sheetName val="ACUNIT"/>
      <sheetName val="데리네이타현황"/>
      <sheetName val="종단계산"/>
      <sheetName val="하조서"/>
      <sheetName val="200"/>
      <sheetName val="도급내역서(금차분)"/>
      <sheetName val="중기"/>
      <sheetName val="일위대가1"/>
      <sheetName val="SORCE1"/>
      <sheetName val="단위수량"/>
      <sheetName val="사다리"/>
      <sheetName val="8.PILE  (돌출)"/>
      <sheetName val="이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계경비"/>
      <sheetName val="단면가정"/>
      <sheetName val="사각맨홀"/>
      <sheetName val="주차구획선수량"/>
      <sheetName val="수량산출"/>
      <sheetName val="준검 내역서"/>
      <sheetName val="설계기준 및 하중계산"/>
      <sheetName val="입력값"/>
      <sheetName val="노임단가"/>
      <sheetName val="맨홀"/>
      <sheetName val="대치판정"/>
      <sheetName val="#REF"/>
      <sheetName val="전체"/>
      <sheetName val="DATE"/>
      <sheetName val="맨홀수량"/>
      <sheetName val="포장공자재집계표"/>
      <sheetName val="TYPE-A"/>
      <sheetName val="실행철강하도"/>
      <sheetName val="집계표"/>
      <sheetName val="1.설계조건"/>
      <sheetName val="기초자료"/>
      <sheetName val="6PILE  (돌출)"/>
      <sheetName val="신공항A-9(원가수정)"/>
      <sheetName val="날개벽수량표"/>
      <sheetName val="터파기및재료"/>
      <sheetName val="DATA"/>
      <sheetName val="대로근거"/>
      <sheetName val="일위대가(가설)"/>
      <sheetName val=" 총괄표"/>
      <sheetName val="지구단위계획"/>
      <sheetName val="토사(PE)"/>
      <sheetName val="11"/>
      <sheetName val="Sheet1"/>
      <sheetName val="A LINE"/>
      <sheetName val="wall"/>
      <sheetName val="앵커구조계산"/>
      <sheetName val="주요측점"/>
      <sheetName val="코드표"/>
      <sheetName val="데리네이타현황"/>
      <sheetName val="내역서"/>
      <sheetName val="단위수량"/>
      <sheetName val="표지"/>
      <sheetName val="불인산반응조산근"/>
      <sheetName val="신우"/>
      <sheetName val="내역"/>
      <sheetName val="골재산출"/>
      <sheetName val="입찰안"/>
      <sheetName val="마산방향"/>
      <sheetName val="진주방향"/>
      <sheetName val="품셈TABLE"/>
      <sheetName val="횡배수관 토공량 산출"/>
      <sheetName val="평균터파기고(1-2,ASP)"/>
      <sheetName val="SORCE1"/>
      <sheetName val="일위대가목차"/>
      <sheetName val="분뇨"/>
      <sheetName val="원심력수로관"/>
      <sheetName val="하조서"/>
      <sheetName val="연습"/>
      <sheetName val="ABUT수량-A1"/>
      <sheetName val="Sheet3"/>
      <sheetName val="소야공정계획표"/>
      <sheetName val="산근1(인건비)"/>
      <sheetName val="단가산출서(기계)"/>
      <sheetName val="토공정보"/>
      <sheetName val="지장물C"/>
      <sheetName val="BID"/>
      <sheetName val="우배수"/>
      <sheetName val="변경비교-을"/>
      <sheetName val="자재단가"/>
      <sheetName val="각형맨홀"/>
      <sheetName val="쌍송교"/>
      <sheetName val="1호맨홀수량산출"/>
      <sheetName val="한강운반비"/>
      <sheetName val="관접합및부설"/>
      <sheetName val="총괄-1"/>
      <sheetName val="인구밀도산정"/>
      <sheetName val="A-4"/>
      <sheetName val="COPING"/>
      <sheetName val="옹벽수량집계"/>
      <sheetName val="8.PILE  (돌출)"/>
      <sheetName val="옹벽공"/>
      <sheetName val="가감수량"/>
      <sheetName val="1호맨홀토공"/>
      <sheetName val="일위대가"/>
      <sheetName val="위치조서"/>
      <sheetName val="Sheet1 (2)"/>
      <sheetName val="날개벽"/>
      <sheetName val="5.2코핑"/>
      <sheetName val="정부노임단가"/>
    </sheetNames>
    <sheetDataSet>
      <sheetData sheetId="0" refreshError="1">
        <row r="61">
          <cell r="J61" t="str">
            <v>에어호스(3/4inch)  19mm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존관 이설 수량산출"/>
      <sheetName val="사각맨홀 수량산출"/>
      <sheetName val="물돌리기"/>
      <sheetName val="보(차집#2)"/>
      <sheetName val="보(차집#3)"/>
      <sheetName val="보(차집#4)"/>
      <sheetName val="조경유용석 철거 후 쌓기"/>
      <sheetName val="차집시설#2 동력설비 기초"/>
      <sheetName val="차집시설#3 동력설비 기초"/>
      <sheetName val="부대공주요자재집계표"/>
      <sheetName val="부대공수량집계표"/>
      <sheetName val="도로경계수집"/>
      <sheetName val="도로경계석조서"/>
      <sheetName val="도로경계단위"/>
      <sheetName val="보_포_집"/>
      <sheetName val="장애_조"/>
      <sheetName val="장애_단"/>
      <sheetName val="볼라드집계"/>
      <sheetName val="볼라드현황"/>
      <sheetName val="이식수목집계표"/>
      <sheetName val="이식수목현황"/>
      <sheetName val="시선유도집계표"/>
      <sheetName val="시선유도봉설치현황"/>
      <sheetName val="관보집 "/>
      <sheetName val="곡단"/>
      <sheetName val="얕관보단위"/>
      <sheetName val="얕관보조서"/>
      <sheetName val="직관보호공집계"/>
      <sheetName val="직관보호공 조서"/>
      <sheetName val="직관보호공하부 조서"/>
      <sheetName val="직관보호공 단위수량"/>
      <sheetName val="직관보호공하부집계"/>
      <sheetName val="직관보호공하부 수량"/>
      <sheetName val="가드레일집계"/>
      <sheetName val="가드레일현황(중분대용)"/>
      <sheetName val="표지병"/>
      <sheetName val="지장물보호공수량집계"/>
      <sheetName val="횡방향기존관조서"/>
      <sheetName val="지장물보호공"/>
      <sheetName val="BY PASS 토공수량 집계표"/>
      <sheetName val=" BY PASS 방류관조서"/>
      <sheetName val="ASP 덧씌우기 단위수량 (200)"/>
      <sheetName val="방류관면벽"/>
      <sheetName val="상수관 이설 수량 집계표"/>
      <sheetName val="상수관 이설 산출근거"/>
      <sheetName val="상수관이설조서"/>
      <sheetName val="보설치 수량집계"/>
      <sheetName val="집수정수량집계"/>
      <sheetName val="집수정토공산근"/>
      <sheetName val="측구수로관0.50X0.50수량집계표"/>
      <sheetName val="측구수로관0.50X0.50"/>
      <sheetName val="측구수로관0.80X0.80수량집계표"/>
      <sheetName val="측구수로관0.80X0.80"/>
      <sheetName val="측구수로관토공집계"/>
      <sheetName val="측구수로관(500x500)"/>
      <sheetName val="측구수로관(800x800)"/>
      <sheetName val="안전시설 및 교통시설 수량집계"/>
      <sheetName val="안전시설물 조서 "/>
      <sheetName val="교통신호수 조서"/>
      <sheetName val="BOX 횡단보호공 수랑집계표"/>
      <sheetName val="BOX횡단 관보호공 단위수량(D700)"/>
      <sheetName val="BOX횡단 관보호공 조서"/>
      <sheetName val="노면집계"/>
      <sheetName val="차선현황"/>
      <sheetName val="차선단위"/>
      <sheetName val="노면조서"/>
      <sheetName val="노면표시단위"/>
      <sheetName val="안전지대"/>
      <sheetName val="자전거횡단보도"/>
      <sheetName val="과속집계"/>
      <sheetName val="방지턱 조서"/>
      <sheetName val="방지턱단위"/>
      <sheetName val="가상방지턱단위"/>
      <sheetName val="6.우수깨기복구집계"/>
      <sheetName val="우수연결관조서"/>
      <sheetName val="구조물 천공집계"/>
      <sheetName val="구조물 천공"/>
      <sheetName val="7.시험굴착집계"/>
      <sheetName val="시험굴착 산출근거"/>
      <sheetName val="시험굴착연장조서"/>
      <sheetName val="암거수량집계"/>
      <sheetName val="관경고용테이프수집"/>
      <sheetName val="관경고용산근"/>
      <sheetName val="품질시험비"/>
      <sheetName val="가설사무실"/>
      <sheetName val="암거(800x800)"/>
      <sheetName val="물푸기집계"/>
      <sheetName val="물푸기산근"/>
      <sheetName val="물푸기(가시설구간) 조서 "/>
      <sheetName val="2호 맨홀수집"/>
      <sheetName val="2호 맨홀산근"/>
      <sheetName val="맨홀접합수량산근"/>
      <sheetName val="맨홀뚜껑(1.5x1.0-B)"/>
      <sheetName val="맨홀뚜껑(2.0x1.5-B)"/>
      <sheetName val="맨홀뚜껑(1.0x1.0-B)"/>
      <sheetName val="맨홀뚜껑(3.8x3.5-B)"/>
      <sheetName val="맨홀뚜껑(2.4x2.4-B) "/>
      <sheetName val="맨홀뚜껑(3.0x2.5-B) "/>
      <sheetName val="맨홀뚜껑(1.0x0.9-B)"/>
      <sheetName val="맨홀뚜껑(1.8x1.4-B)"/>
      <sheetName val="맨홀뚜껑(1.8x0.7-B)"/>
      <sheetName val="맨홀뚜껑(1.1x1.2-B)"/>
      <sheetName val="맨홀뚜껑(1.6x0.8-B)"/>
      <sheetName val="맨홀뚜껑(2.6x1.4-B)"/>
      <sheetName val="관지수단위수량"/>
      <sheetName val="맨홀뚜껑단위수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D3">
            <v>541.63</v>
          </cell>
        </row>
      </sheetData>
      <sheetData sheetId="10">
        <row r="42">
          <cell r="H42">
            <v>4251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간지_자집"/>
      <sheetName val="관급"/>
      <sheetName val="사급"/>
      <sheetName val="폐기물"/>
      <sheetName val="간지_토공"/>
      <sheetName val="토공집계표"/>
      <sheetName val="토공수량집계"/>
      <sheetName val="관로토공집계"/>
      <sheetName val="토적표_관로"/>
      <sheetName val="받이연결관 토공"/>
      <sheetName val="압송관로 토공"/>
      <sheetName val="배수관토공"/>
      <sheetName val="구조물토공집계"/>
      <sheetName val="1호(자연)-토사"/>
      <sheetName val="1호(자연)-A"/>
      <sheetName val="1호(자연)-A+C"/>
      <sheetName val="1호(자연)-보도"/>
      <sheetName val="1호(자연)-C"/>
      <sheetName val="1호(가시설)-A"/>
      <sheetName val="소형맨홀토공단위수량"/>
      <sheetName val="오수받이토공"/>
      <sheetName val="맨홀조서"/>
      <sheetName val="간지_관로공"/>
      <sheetName val="관로공자재집계"/>
      <sheetName val="관로공수량집계"/>
      <sheetName val="본관수량산출서"/>
      <sheetName val="관로개요(신설)"/>
      <sheetName val="이형관조서"/>
      <sheetName val="배수설비관로수량"/>
      <sheetName val="간지_구조물공"/>
      <sheetName val="구조물자재집계"/>
      <sheetName val="구조물수량집계"/>
      <sheetName val="1호집계"/>
      <sheetName val="1호수량"/>
      <sheetName val="1호맨홀수량"/>
      <sheetName val="3호집계"/>
      <sheetName val="3호수량"/>
      <sheetName val="3호맨홀수량"/>
      <sheetName val="소형맨홀집계"/>
      <sheetName val="소형맨홀수량"/>
      <sheetName val="받이류집계 "/>
      <sheetName val="받이류단위수량"/>
      <sheetName val="간지_포장공"/>
      <sheetName val="포장공자집"/>
      <sheetName val="포장공수집"/>
      <sheetName val="포장수량산출"/>
      <sheetName val="간지_부대공"/>
      <sheetName val="부대공자재집계"/>
      <sheetName val="부대공수량집계"/>
      <sheetName val="경고시설공 집계"/>
      <sheetName val="경고시설공"/>
      <sheetName val="맨홀접합부수량집계표"/>
      <sheetName val="맨홀접합"/>
      <sheetName val="관매달기집계"/>
      <sheetName val="관매달기단산(80)"/>
      <sheetName val="부관집계수량집계표"/>
      <sheetName val="부관수량(D300X200)"/>
      <sheetName val="부관LIST"/>
      <sheetName val="우수관"/>
      <sheetName val="관보호공집계"/>
      <sheetName val="관보호수량"/>
      <sheetName val="관보호공T"/>
      <sheetName val="☞이후출력X"/>
      <sheetName val="배수설비 제원표"/>
      <sheetName val="오수관로dt"/>
      <sheetName val="배수설비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16">
          <cell r="F16">
            <v>0</v>
          </cell>
          <cell r="G16">
            <v>0</v>
          </cell>
        </row>
      </sheetData>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호맨홀가시설토공"/>
      <sheetName val="1호맨홀토공"/>
      <sheetName val="1호맨홀토공 (4)"/>
      <sheetName val="1호맨홀연결관토공 (2)"/>
      <sheetName val="15장A-맨홀토공"/>
      <sheetName val="토사(PE)"/>
      <sheetName val="옹벽철근"/>
      <sheetName val="단위수량(출력X)"/>
      <sheetName val="수량집계"/>
      <sheetName val="물량집계"/>
      <sheetName val="노임"/>
      <sheetName val="물질수지(2011)"/>
      <sheetName val="DATE"/>
      <sheetName val="터파기및재료"/>
      <sheetName val="#REF"/>
      <sheetName val="6PILE  (돌출)"/>
      <sheetName val="위치조서"/>
      <sheetName val="노임단가"/>
      <sheetName val="일위대가(계측기설치)"/>
      <sheetName val="총괄표"/>
      <sheetName val="금액내역서"/>
      <sheetName val="지구단위계획"/>
      <sheetName val="BOX"/>
      <sheetName val="가도공"/>
      <sheetName val="차선도색현황"/>
      <sheetName val="총괄내역서"/>
      <sheetName val="8.PILE  (돌출)"/>
      <sheetName val="3련 BOX"/>
      <sheetName val="지급자재"/>
      <sheetName val="각종장비전압강하계산"/>
      <sheetName val="가시설(TYPE-A)"/>
      <sheetName val="IMPEADENCE MAP 취수장"/>
      <sheetName val="전선 및 전선관"/>
      <sheetName val="날개벽"/>
      <sheetName val="데리네이타현황"/>
      <sheetName val="수량산출"/>
      <sheetName val="맨홀천공및접합단위수량 (2)"/>
      <sheetName val="평균터파기고(1-2,ASP)"/>
      <sheetName val="DATA"/>
      <sheetName val="품셈TABLE"/>
      <sheetName val="유입량"/>
      <sheetName val="ABUT수량-A1"/>
      <sheetName val="1-1평균터파기고(1)"/>
      <sheetName val="1호맨홀수량산출"/>
      <sheetName val="단가"/>
      <sheetName val="소야공정계획표"/>
      <sheetName val="제수"/>
      <sheetName val="공기"/>
      <sheetName val="낙찰표"/>
      <sheetName val="흄관기초"/>
      <sheetName val="부대공(집계)"/>
      <sheetName val="산근1(인건비)"/>
      <sheetName val="말뚝지지력산정"/>
      <sheetName val="98수문일위"/>
      <sheetName val="배선DATA"/>
      <sheetName val="공문"/>
      <sheetName val="guard(mac)"/>
      <sheetName val="산출근거"/>
      <sheetName val="포장공집계표"/>
      <sheetName val="맨홀수량산출"/>
      <sheetName val="설계조건"/>
      <sheetName val="TYPE-A"/>
      <sheetName val="가시설수량"/>
      <sheetName val="설 계"/>
      <sheetName val="C.배수관공"/>
      <sheetName val="코드표"/>
      <sheetName val="단면 (2)"/>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철근단면적"/>
    </sheetNames>
    <sheetDataSet>
      <sheetData sheetId="0"/>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차도,토사-150"/>
      <sheetName val="차도,풍화암-150"/>
      <sheetName val="차도,발파암-150"/>
      <sheetName val="차도,토사-200"/>
      <sheetName val="차도,풍화암-200"/>
      <sheetName val="차도,발파암-200"/>
      <sheetName val="차도,토사-300"/>
      <sheetName val="차도,풍화암-300"/>
      <sheetName val="차도,발파암-300"/>
      <sheetName val="차도,토사-400"/>
      <sheetName val="차도,풍화암-400"/>
      <sheetName val="차도,발파암-400"/>
      <sheetName val="상수관연장조서"/>
      <sheetName val="Sheet1"/>
      <sheetName val="Sheet2"/>
      <sheetName val="Sheet3"/>
      <sheetName val="수량집계"/>
      <sheetName val="TYPE-A"/>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E&quot;1&quot;집계"/>
      <sheetName val="철근집계"/>
      <sheetName val="집계(1.5X1.5)"/>
      <sheetName val="1.5X1.5(철근)"/>
      <sheetName val="BOX(1.5X1.5)"/>
      <sheetName val="집계(2.0X2.0)"/>
      <sheetName val="2.0X2.0(철근)"/>
      <sheetName val="BOX(2.0X2.0)"/>
      <sheetName val="집계(2.5X2.5)"/>
      <sheetName val="2.5X2.5(철근)"/>
      <sheetName val="BOX(2.5X2.5)"/>
      <sheetName val="Sheet1"/>
      <sheetName val="Sheet2"/>
      <sheetName val="Sheet3"/>
      <sheetName val="#REF"/>
      <sheetName val="Sheet17"/>
      <sheetName val="INPUT"/>
      <sheetName val="단위수량"/>
      <sheetName val="단면가정"/>
      <sheetName val="설계조건"/>
      <sheetName val="부대공 일반 수량집계표"/>
      <sheetName val="Book2"/>
      <sheetName val="양지편교 토공집계표"/>
      <sheetName val="집계표(양)"/>
      <sheetName val="수량(양)1"/>
      <sheetName val="수량(양)2"/>
      <sheetName val="구조물철거타공정이월"/>
      <sheetName val="부대일수용두"/>
      <sheetName val="철근"/>
      <sheetName val="이월집계"/>
      <sheetName val="레미콘"/>
      <sheetName val="접속슬래브 레미콘집계"/>
      <sheetName val="상부레철"/>
    </sheetNames>
    <sheetDataSet>
      <sheetData sheetId="0" refreshError="1"/>
      <sheetData sheetId="1" refreshError="1"/>
      <sheetData sheetId="2" refreshError="1"/>
      <sheetData sheetId="3" refreshError="1"/>
      <sheetData sheetId="4" refreshError="1">
        <row r="31">
          <cell r="F31">
            <v>0.1</v>
          </cell>
        </row>
        <row r="51">
          <cell r="L51">
            <v>0.2</v>
          </cell>
        </row>
        <row r="67">
          <cell r="I67" t="str">
            <v>(</v>
          </cell>
        </row>
        <row r="74">
          <cell r="L7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일지"/>
      <sheetName val="교량간지"/>
      <sheetName val="목차"/>
      <sheetName val="역T형"/>
      <sheetName val="철근보강위치"/>
      <sheetName val="날개벽1-1"/>
      <sheetName val="날개벽1-2"/>
      <sheetName val="날개벽1"/>
      <sheetName val="날개벽2"/>
      <sheetName val="날개벽3"/>
      <sheetName val="접속 SLAB,BRACKET 설계"/>
      <sheetName val="Module1"/>
      <sheetName val="변수정의"/>
      <sheetName val="CABLE SIZE-3"/>
      <sheetName val="교각1"/>
    </sheetNames>
    <sheetDataSet>
      <sheetData sheetId="0"/>
      <sheetData sheetId="1"/>
      <sheetData sheetId="2"/>
      <sheetData sheetId="3">
        <row r="69">
          <cell r="M69">
            <v>2</v>
          </cell>
        </row>
        <row r="71">
          <cell r="M71">
            <v>1</v>
          </cell>
        </row>
        <row r="79">
          <cell r="M79">
            <v>35</v>
          </cell>
        </row>
        <row r="112">
          <cell r="I112">
            <v>1.4999999999999998</v>
          </cell>
          <cell r="L112">
            <v>0.5</v>
          </cell>
          <cell r="N112">
            <v>0.3</v>
          </cell>
        </row>
        <row r="117">
          <cell r="B117">
            <v>10</v>
          </cell>
        </row>
        <row r="148">
          <cell r="C148">
            <v>1.4</v>
          </cell>
        </row>
        <row r="155">
          <cell r="F155">
            <v>1.6</v>
          </cell>
          <cell r="I155">
            <v>1.4</v>
          </cell>
          <cell r="M155">
            <v>3.6</v>
          </cell>
        </row>
        <row r="574">
          <cell r="J574">
            <v>2.15</v>
          </cell>
        </row>
        <row r="575">
          <cell r="J575">
            <v>1.7</v>
          </cell>
        </row>
        <row r="1129">
          <cell r="N1129">
            <v>100</v>
          </cell>
        </row>
        <row r="1155">
          <cell r="K1155" t="str">
            <v>D</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설계조건 "/>
      <sheetName val="PILE "/>
      <sheetName val="6PILE  (돌출)"/>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입력란"/>
      <sheetName val="물가시세표"/>
      <sheetName val="잡철물제작설치"/>
      <sheetName val="97노임단가"/>
      <sheetName val="M.단산서"/>
      <sheetName val="M.드레인슈"/>
      <sheetName val="M.중기사용료"/>
      <sheetName val="M중기입력"/>
      <sheetName val="P.단산서"/>
      <sheetName val="P.중기사용료"/>
      <sheetName val="P.중기입력"/>
      <sheetName val="S.단산서"/>
      <sheetName val="S.중기사용료"/>
      <sheetName val="구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기리스트"/>
      <sheetName val="견적서"/>
    </sheetNames>
    <sheetDataSet>
      <sheetData sheetId="0"/>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약품공급2"/>
      <sheetName val="기기리스트"/>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교각계산"/>
      <sheetName val="CAPBEAM 단면계산"/>
      <sheetName val="교좌면설계"/>
      <sheetName val="Sheet5"/>
      <sheetName val="Sheet6"/>
      <sheetName val="Sheet7"/>
      <sheetName val="Sheet8"/>
      <sheetName val="Sheet9"/>
      <sheetName val="Sheet10"/>
      <sheetName val="Sheet11"/>
      <sheetName val="Sheet12"/>
      <sheetName val="Sheet13"/>
      <sheetName val="Sheet14"/>
      <sheetName val="Sheet15"/>
      <sheetName val="Sheet16"/>
      <sheetName val="ABUT수량-A1"/>
      <sheetName val="설계조건"/>
      <sheetName val="안정계산"/>
      <sheetName val="단면검토"/>
      <sheetName val="3BL공동구 수량"/>
      <sheetName val="1.설계기준"/>
      <sheetName val="신당동집계표"/>
      <sheetName val="6PILE  (돌출)"/>
      <sheetName val="자(3.0m)"/>
      <sheetName val="변화치수"/>
      <sheetName val="B부대공"/>
      <sheetName val="단면 (2)"/>
      <sheetName val="교각1"/>
      <sheetName val="역T형"/>
      <sheetName val="안정검토"/>
      <sheetName val="단면설계"/>
      <sheetName val="도장수량(하1)"/>
      <sheetName val="주형"/>
      <sheetName val="포장공"/>
      <sheetName val="중기일위대가"/>
      <sheetName val="노임단가"/>
      <sheetName val="변경품셈"/>
      <sheetName val="입출재고현황 (2)"/>
      <sheetName val="버스운행안내"/>
      <sheetName val="예방접종계획"/>
      <sheetName val="근태계획서"/>
      <sheetName val="특2호하천산근"/>
      <sheetName val="특2호부관하천산근"/>
      <sheetName val="가도공"/>
      <sheetName val="tggwan(mac)"/>
      <sheetName val="Sheet1 (2)"/>
      <sheetName val="단면가정"/>
    </sheetNames>
    <sheetDataSet>
      <sheetData sheetId="0" refreshError="1">
        <row r="32">
          <cell r="E32">
            <v>11.4</v>
          </cell>
        </row>
        <row r="38">
          <cell r="M38">
            <v>0.222</v>
          </cell>
        </row>
        <row r="40">
          <cell r="M40">
            <v>5</v>
          </cell>
        </row>
        <row r="86">
          <cell r="K86">
            <v>162.30099999999999</v>
          </cell>
        </row>
        <row r="98">
          <cell r="K98">
            <v>42.49</v>
          </cell>
        </row>
        <row r="108">
          <cell r="G108">
            <v>32.67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침사지"/>
      <sheetName val="유입펌프"/>
      <sheetName val="조정조"/>
      <sheetName val="최초침전지"/>
      <sheetName val="포기조"/>
      <sheetName val="송풍기"/>
      <sheetName val="최종침전지"/>
      <sheetName val="UV소독"/>
      <sheetName val="용수공급"/>
      <sheetName val="농축조"/>
      <sheetName val="탈수기"/>
      <sheetName val="탈취설비"/>
      <sheetName val="약품설비"/>
      <sheetName val="약품공급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관경고용테이프수집"/>
      <sheetName val="관경고용산근"/>
      <sheetName val="중부"/>
      <sheetName val="북부"/>
      <sheetName val="남부"/>
      <sheetName val="표지"/>
      <sheetName val="1.토총"/>
      <sheetName val="토적"/>
      <sheetName val="가정오수"/>
      <sheetName val="2.관로집"/>
      <sheetName val="관부설"/>
      <sheetName val="가정연결"/>
      <sheetName val="3.구조물집계"/>
      <sheetName val="맨홀높이"/>
      <sheetName val="맨홀2"/>
      <sheetName val="4.포장공"/>
      <sheetName val="관로"/>
      <sheetName val="가정연결관"/>
      <sheetName val="5.부대공"/>
      <sheetName val="(1)가시설공"/>
      <sheetName val="(2)경고"/>
      <sheetName val="(3)기타"/>
      <sheetName val="6.주요자재대"/>
      <sheetName val="7.폐기물"/>
      <sheetName val="이월도표"/>
      <sheetName val="추적+궁합"/>
      <sheetName val="로또정석"/>
      <sheetName val="최근21회정석"/>
      <sheetName val="당첨금"/>
      <sheetName val="로또그림"/>
      <sheetName val="로또용어"/>
      <sheetName val="로또abc"/>
      <sheetName val="로또10계명"/>
      <sheetName val="Sheet7"/>
      <sheetName val="Sheet6"/>
      <sheetName val="Sheet5"/>
      <sheetName val="Sheet4"/>
      <sheetName val="Sheet3 (2)"/>
      <sheetName val="summary"/>
      <sheetName val="chart"/>
      <sheetName val="chart update"/>
      <sheetName val="남평1"/>
      <sheetName val="남평2"/>
      <sheetName val="남평3"/>
      <sheetName val="회동1"/>
      <sheetName val="회동2"/>
      <sheetName val="회동3"/>
      <sheetName val="회동4"/>
      <sheetName val="3구조물공간지"/>
      <sheetName val="1집계표간지"/>
      <sheetName val="구조물공집계표"/>
      <sheetName val="토공집계표"/>
      <sheetName val="2여과지"/>
      <sheetName val="여과지집계표"/>
      <sheetName val="여과지"/>
      <sheetName val="여과지토적표"/>
      <sheetName val="3배수지"/>
      <sheetName val="배수지집계표"/>
      <sheetName val="배수지"/>
      <sheetName val="배수지토적표"/>
      <sheetName val="4염소투입실"/>
      <sheetName val="염소투입실집계표"/>
      <sheetName val="염소투입실공사"/>
      <sheetName val="간지"/>
      <sheetName val="자재집계표"/>
      <sheetName val="주요자재집계표"/>
      <sheetName val="토공"/>
      <sheetName val="총괄토공집계"/>
      <sheetName val="시점부토공"/>
      <sheetName val="종점부토공"/>
      <sheetName val="교각토공"/>
      <sheetName val="총괄집계 "/>
      <sheetName val="총괄철근집계(1)"/>
      <sheetName val="총괄철근집계(2)"/>
      <sheetName val="구조물공"/>
      <sheetName val="본체집계"/>
      <sheetName val="본체철근집계"/>
      <sheetName val="날개벽철근집계 "/>
      <sheetName val="본체그림"/>
      <sheetName val="본체수량"/>
      <sheetName val="접속슬래브집계"/>
      <sheetName val="접속(시점)"/>
      <sheetName val="접속(종점)"/>
      <sheetName val="자재총괄"/>
      <sheetName val="시멘트레미콘구입량"/>
      <sheetName val="골재구입량"/>
      <sheetName val="VXXXXX"/>
      <sheetName val="방음벽수량"/>
      <sheetName val="방음벽기초수량"/>
      <sheetName val="방음벽설치현황"/>
      <sheetName val="단위수량"/>
      <sheetName val="가설방음판넬"/>
      <sheetName val="가설방진망"/>
      <sheetName val="세륜세차시설"/>
      <sheetName val="가도수량집계"/>
      <sheetName val="가도토공"/>
      <sheetName val="가도포장수량집계표"/>
      <sheetName val="가포장조서"/>
      <sheetName val="가도단위수량"/>
      <sheetName val="가배수관"/>
      <sheetName val="골재덮개시설"/>
      <sheetName val="준공표지판집계"/>
      <sheetName val="경계표주집계(X)"/>
      <sheetName val="경계수량(X)"/>
      <sheetName val="경계표주단위수량(X)"/>
      <sheetName val="기존도로유지관리비"/>
      <sheetName val="식재공"/>
      <sheetName val="산림복구비"/>
      <sheetName val="가설건물"/>
      <sheetName val="가옥철거조서"/>
      <sheetName val="자재집계산출"/>
      <sheetName val="지장물보호(수집)"/>
      <sheetName val="지장물산근"/>
      <sheetName val="지장물보호공단위수량"/>
      <sheetName val="총괄집계표"/>
      <sheetName val="재료집계표"/>
      <sheetName val="몰탈집계표"/>
      <sheetName val="포장집계표"/>
      <sheetName val="본선부집계"/>
      <sheetName val="TYPE별조서"/>
      <sheetName val="본선부산출"/>
      <sheetName val="진입부보도집계"/>
      <sheetName val="진입보도산출"/>
      <sheetName val="접속도로집계"/>
      <sheetName val="진입로집계"/>
      <sheetName val="진입로"/>
      <sheetName val="점자블럭집계"/>
      <sheetName val="점자블럭산출"/>
      <sheetName val="공제량집계"/>
      <sheetName val="공제량"/>
      <sheetName val="경계석총집계"/>
      <sheetName val="보차도수량집계"/>
      <sheetName val="보차도경계조서"/>
      <sheetName val="보차도산출"/>
      <sheetName val="도로경계석집계"/>
      <sheetName val="도로경계조서"/>
      <sheetName val="도로경계산출"/>
      <sheetName val="1.토공집계"/>
      <sheetName val="2.관대집계표"/>
      <sheetName val="접합"/>
      <sheetName val="3.구조물공"/>
      <sheetName val="7.폐기물집계"/>
      <sheetName val="토실"/>
      <sheetName val="VXXX"/>
      <sheetName val="Recovered_Sheet1"/>
      <sheetName val="관로공집계"/>
      <sheetName val="수밀검사조서"/>
      <sheetName val="본관조서(PVC)"/>
      <sheetName val="PVC접합개소 산출서"/>
      <sheetName val="PVC이중벽관D300집계"/>
      <sheetName val="PVC이중벽관D300집계-OPEN"/>
      <sheetName val="PVCDC300단위집계-OPEN"/>
      <sheetName val="PVCDC300단위수량-OPEN"/>
      <sheetName val="PVC이중벽관D300집계-가설흙막이"/>
      <sheetName val="PVCDC300단위집계-가설흙막이"/>
      <sheetName val="PVCDC300단위수량-가설흙막이"/>
      <sheetName val="전체맨홀집계"/>
      <sheetName val="원형1호맨홀집계표"/>
      <sheetName val="오수맨홀조서"/>
      <sheetName val="원형1맨홀(무근)집계표"/>
      <sheetName val="원형1호맨홀(철근)집계표"/>
      <sheetName val="오수원형1호맨홀단위집계"/>
      <sheetName val="오수원형맨홀1호"/>
      <sheetName val="원형1호맨홀(철근)단위수량집계"/>
      <sheetName val="원형1호맨홀(철근)단위수량"/>
      <sheetName val="왕십리방향"/>
      <sheetName val="5.배수관로"/>
      <sheetName val="주요자재"/>
      <sheetName val="폐기물처리"/>
      <sheetName val="집수정(600-700)"/>
      <sheetName val="연결관산출조서"/>
      <sheetName val="3.2 3차처리시설"/>
      <sheetName val="자재집계"/>
      <sheetName val="설비동집계표-전체"/>
      <sheetName val="설비동집계"/>
      <sheetName val="설비동산근"/>
      <sheetName val="불인산저장조집계"/>
      <sheetName val="설비동-불인산저장조"/>
      <sheetName val="Sheet1"/>
      <sheetName val="식재"/>
      <sheetName val="시설물"/>
      <sheetName val="식재출력용"/>
      <sheetName val="유지관리"/>
      <sheetName val="단가"/>
      <sheetName val="세부내역"/>
      <sheetName val="일위대가"/>
      <sheetName val="조견표"/>
      <sheetName val="기계경비(일반)"/>
      <sheetName val="산출근거(마산, 만천, 가례)"/>
      <sheetName val="산출근거(남강)"/>
      <sheetName val="산출근거(가설도로 조성)"/>
      <sheetName val="산출근거(가설도로 성토다짐)"/>
      <sheetName val="산출근거(가설도로 살수)"/>
      <sheetName val="산출근거(가설도로 유지보수)"/>
      <sheetName val="구조물철거타공정이월"/>
      <sheetName val="터파기및재료"/>
      <sheetName val="데이타"/>
      <sheetName val="진주방향"/>
      <sheetName val="해평견적"/>
      <sheetName val="변수값"/>
      <sheetName val="중기상차"/>
      <sheetName val="AS복구"/>
      <sheetName val="중기터파기"/>
      <sheetName val="공사설명서"/>
      <sheetName val="자재단가(완)"/>
      <sheetName val="노임단가(완)"/>
      <sheetName val="일위대가_목록"/>
      <sheetName val="일위대가(노임수정(완), 자재 및 물린단산수정필요)"/>
      <sheetName val="2007기계경비산출표(완)"/>
      <sheetName val="단가산출_목록"/>
      <sheetName val="단가산출서"/>
      <sheetName val="시험비 단가"/>
      <sheetName val="내역서"/>
      <sheetName val="일반화물자동차운임"/>
      <sheetName val="수안보-MBR1"/>
      <sheetName val="내역"/>
      <sheetName val="정부노임단가"/>
      <sheetName val="안전시설(수집)"/>
      <sheetName val="안전시설"/>
      <sheetName val="토공유용계획"/>
      <sheetName val="유입관로집계"/>
      <sheetName val="유입관로토적"/>
      <sheetName val="처리장집계"/>
      <sheetName val="처리장토적"/>
      <sheetName val="진입도로토적"/>
      <sheetName val="배수공총괄 집계표(횡)"/>
      <sheetName val="보차도경계석집계표(종)"/>
      <sheetName val="보차도경계석 조서"/>
      <sheetName val="보차도경계석단위량"/>
      <sheetName val="경계석집계표(종)"/>
      <sheetName val="경계석"/>
      <sheetName val="경계석단위량"/>
      <sheetName val="배수집계표(종)"/>
      <sheetName val="종배수관"/>
      <sheetName val="빗물받이집계"/>
      <sheetName val="빗물받이조서"/>
      <sheetName val="빗물받이단위량"/>
      <sheetName val="맨홀집계표 "/>
      <sheetName val="맨홀조서"/>
      <sheetName val="맨홀단위량"/>
      <sheetName val="장비집계"/>
      <sheetName val="고양관재"/>
      <sheetName val="가도공"/>
      <sheetName val="집계표"/>
      <sheetName val="조명시설"/>
      <sheetName val="단가일람"/>
      <sheetName val="조경일람"/>
      <sheetName val="총괄내역서"/>
      <sheetName val="내역서(전기)"/>
      <sheetName val="일위대가목차"/>
      <sheetName val="bearing"/>
      <sheetName val="연동내역"/>
      <sheetName val="SLAB"/>
      <sheetName val="고압수량(철거)"/>
      <sheetName val="식재인부"/>
      <sheetName val="부대내역"/>
      <sheetName val="수량산출"/>
      <sheetName val="우수받이"/>
      <sheetName val="Sheet1 (2)"/>
      <sheetName val="일위대가표"/>
      <sheetName val="건축내역"/>
      <sheetName val="상부공"/>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차액보증"/>
      <sheetName val="슬래브"/>
      <sheetName val="원가계산"/>
      <sheetName val="레미콘"/>
      <sheetName val="pe이중벽관"/>
      <sheetName val="pe이중벽관 (우수)"/>
      <sheetName val="D100관"/>
      <sheetName val="D16"/>
      <sheetName val="D20"/>
      <sheetName val="D25"/>
      <sheetName val="D50"/>
      <sheetName val="D75,D100"/>
      <sheetName val="원가"/>
      <sheetName val="계산서(곡선부)"/>
      <sheetName val="포장재료집계표"/>
      <sheetName val="증감내역서"/>
      <sheetName val="1-4-2.관(약)"/>
      <sheetName val="관접합및부설"/>
      <sheetName val="수지표"/>
      <sheetName val="셀명"/>
      <sheetName val="공사"/>
      <sheetName val="전차선로 물량표"/>
      <sheetName val="한강운반비"/>
      <sheetName val="#REF"/>
      <sheetName val="자재"/>
      <sheetName val="공통(20-91)"/>
      <sheetName val="-치수표(곡선부)"/>
      <sheetName val="견적대비표"/>
      <sheetName val="맨홀수량산출"/>
      <sheetName val="우배수"/>
      <sheetName val="계산식"/>
      <sheetName val="5.정산서"/>
      <sheetName val="데리네이타현황"/>
      <sheetName val="BD"/>
      <sheetName val="자료"/>
      <sheetName val="토공연장"/>
      <sheetName val="관급자재대"/>
      <sheetName val="토공 total"/>
      <sheetName val="8.석축단위(H=1.5M)"/>
      <sheetName val="총괄내역서(설계)"/>
      <sheetName val="FOB발"/>
      <sheetName val="물가대비표"/>
      <sheetName val="설계명세서"/>
      <sheetName val="CODE"/>
      <sheetName val="nys"/>
      <sheetName val="신당동집계표"/>
      <sheetName val="신당동산출근거"/>
      <sheetName val="토사(PE)"/>
      <sheetName val="1호인버트수량"/>
      <sheetName val="교량하부공"/>
      <sheetName val="조건표"/>
      <sheetName val="남평내역"/>
      <sheetName val="기계경비(시간당)"/>
      <sheetName val="램머"/>
      <sheetName val="WORK"/>
      <sheetName val="수로BOX"/>
      <sheetName val="수압시험수집"/>
      <sheetName val="수압시험산근"/>
      <sheetName val="기기리스트"/>
      <sheetName val="원형맨홀수량"/>
      <sheetName val="음봉방향"/>
      <sheetName val="ABUT수량-A1"/>
      <sheetName val="지수"/>
      <sheetName val="일위대가(계측기설치)"/>
      <sheetName val="단위수량산출"/>
      <sheetName val="guard(mac)"/>
      <sheetName val="INTRO."/>
      <sheetName val="1.설계조건"/>
      <sheetName val="단위수량(출력X)"/>
      <sheetName val="수량집계"/>
      <sheetName val="노무비"/>
      <sheetName val="천방교접속"/>
      <sheetName val="대포2교접속"/>
      <sheetName val="SPEC"/>
      <sheetName val="DATA"/>
      <sheetName val="BID"/>
      <sheetName val="도근좌표"/>
      <sheetName val="입찰안"/>
      <sheetName val="6PILE  (돌출)"/>
      <sheetName val="공사비"/>
      <sheetName val="입찰"/>
      <sheetName val="현경"/>
      <sheetName val="4차원가계산서"/>
      <sheetName val="L형 옹벽"/>
      <sheetName val="공사개요"/>
      <sheetName val="상부집계표"/>
      <sheetName val="HVAC"/>
      <sheetName val="맨홀수량"/>
      <sheetName val="설비"/>
      <sheetName val="제품"/>
      <sheetName val="SG"/>
      <sheetName val="기본단가표"/>
      <sheetName val="마산방향"/>
      <sheetName val="마산방향철근집계"/>
      <sheetName val="교대"/>
      <sheetName val="수목표준대가"/>
      <sheetName val="투찰가"/>
      <sheetName val="목포방향"/>
      <sheetName val="노임단가"/>
      <sheetName val="A LINE"/>
      <sheetName val="공토공단위당"/>
      <sheetName val="대로근거"/>
      <sheetName val="중로근거"/>
      <sheetName val="8.PILE  (돌출)"/>
      <sheetName val="gvl"/>
      <sheetName val="bm(CIcable)"/>
      <sheetName val="5.소재"/>
      <sheetName val="인건비 "/>
      <sheetName val="당초계약"/>
      <sheetName val="인건비"/>
      <sheetName val="등록자료"/>
      <sheetName val="물돌리기수량집계"/>
      <sheetName val="물돌리기연장산출"/>
      <sheetName val="물돌리기"/>
      <sheetName val="토공정보"/>
      <sheetName val="TYPE-1"/>
      <sheetName val="우각부보강"/>
      <sheetName val="우수공"/>
      <sheetName val="계수시트"/>
      <sheetName val="원가계산서"/>
      <sheetName val="대치판정"/>
      <sheetName val="횡배수관재료-"/>
      <sheetName val="계산서(직선부)"/>
      <sheetName val="콘크리트측구연장"/>
      <sheetName val="포장공"/>
      <sheetName val="-몰탈콘크리트"/>
      <sheetName val="-배수구조물공토공"/>
      <sheetName val="예산명세서"/>
      <sheetName val="자료입력"/>
      <sheetName val="용량(1-2)"/>
      <sheetName val="노무단가"/>
      <sheetName val="G.R300경비"/>
      <sheetName val="TYPE-A"/>
      <sheetName val="실행철강하도"/>
      <sheetName val="산출근거"/>
      <sheetName val="연결관암거"/>
      <sheetName val="CAL"/>
      <sheetName val="산출내역서집계표"/>
      <sheetName val="1공구"/>
      <sheetName val="전기공사"/>
      <sheetName val="7단가"/>
      <sheetName val="도장수량(하1)"/>
      <sheetName val="주형"/>
      <sheetName val="JUCKEYK"/>
      <sheetName val="tggwan(mac)"/>
      <sheetName val="원형1호맨홀토공수량"/>
      <sheetName val="견적서-을지"/>
      <sheetName val="기계경비"/>
      <sheetName val="설계조건"/>
      <sheetName val="3지구단위"/>
      <sheetName val="상부수량(1)"/>
      <sheetName val="광양 3기 유입수"/>
      <sheetName val="CABLE SIZE-3"/>
      <sheetName val="S0"/>
      <sheetName val="SLAB&quot;1&quot;"/>
      <sheetName val="전체철근집계"/>
      <sheetName val="위치조서"/>
      <sheetName val="INPUT(덕도방향-시점)"/>
      <sheetName val="기둥"/>
      <sheetName val="저판(버림100)"/>
      <sheetName val="MSG 수량"/>
      <sheetName val="군남내역서"/>
      <sheetName val="상수도토공집계표"/>
      <sheetName val="전기"/>
      <sheetName val="구의33고"/>
      <sheetName val="용집"/>
      <sheetName val="토목"/>
      <sheetName val="기계상세"/>
      <sheetName val="코드표"/>
      <sheetName val="남양주부대"/>
      <sheetName val="INFO"/>
      <sheetName val="뚝토공"/>
      <sheetName val="보차도경계석"/>
      <sheetName val="노임"/>
      <sheetName val="(전기)설계예산서"/>
      <sheetName val="SE-611"/>
      <sheetName val="3BL공동구 수량"/>
      <sheetName val="수로단위수량"/>
      <sheetName val="공비대비"/>
      <sheetName val="INPUT"/>
      <sheetName val="기둥(원형)"/>
      <sheetName val="1-1평균터파기고(1)"/>
      <sheetName val="RangeObject"/>
      <sheetName val="static.cal"/>
      <sheetName val="내역서변경성원"/>
      <sheetName val="Total"/>
      <sheetName val="COVER"/>
      <sheetName val="공통가설"/>
      <sheetName val="단가조사"/>
      <sheetName val="일위대가(가설)"/>
      <sheetName val="EQT-ESTN"/>
      <sheetName val="자재단가"/>
      <sheetName val="6공구(당초)"/>
      <sheetName val="(A)내역서"/>
      <sheetName val="수량산출서"/>
      <sheetName val="평균터파기고(1-2,ASP)"/>
      <sheetName val="STEEL BOX 단면설계(SEC.8)"/>
      <sheetName val="합계금액"/>
      <sheetName val="교각(P1)수량"/>
      <sheetName val="3.바닥판설계"/>
      <sheetName val="기본자료"/>
      <sheetName val="노견단위수량"/>
      <sheetName val="일위목록"/>
      <sheetName val="요율"/>
      <sheetName val="시점부교대"/>
      <sheetName val="말뚝지지력산정"/>
      <sheetName val="2000전체분"/>
      <sheetName val="2000년1차"/>
      <sheetName val="설계서을"/>
      <sheetName val="APT"/>
      <sheetName val="교각1"/>
      <sheetName val="견적사양비교표"/>
      <sheetName val="CABdata"/>
      <sheetName val="내역(정지)"/>
      <sheetName val="계정"/>
      <sheetName val="제수변수량"/>
      <sheetName val="공기변수량"/>
      <sheetName val="일위대가(목록)"/>
      <sheetName val="산근(목록)"/>
      <sheetName val="재료비"/>
      <sheetName val="이형관중량"/>
      <sheetName val="날개벽"/>
      <sheetName val="DAN"/>
      <sheetName val="유입량"/>
      <sheetName val="깨기"/>
      <sheetName val="C3"/>
      <sheetName val="cable-data"/>
      <sheetName val="4.장비손료"/>
      <sheetName val="가시설(TYPE-A)"/>
      <sheetName val="총괄표"/>
      <sheetName val="터널조도"/>
      <sheetName val="A 견적"/>
      <sheetName val="구분표"/>
      <sheetName val="금액내역서"/>
      <sheetName val="원가입력"/>
      <sheetName val="내역서(기계)"/>
      <sheetName val="화재 탐지 설비"/>
      <sheetName val="IW-LIST"/>
      <sheetName val="woo(mac)"/>
      <sheetName val="횡배수관"/>
      <sheetName val="3.하중산정4.지지력"/>
      <sheetName val="산근1,2"/>
      <sheetName val="물가시세"/>
      <sheetName val="콘_재료분리(1)"/>
      <sheetName val="매설지선굴착"/>
      <sheetName val="총괄"/>
      <sheetName val="단가산출"/>
      <sheetName val="4)유동표"/>
      <sheetName val="구천"/>
      <sheetName val="9GNG운반"/>
      <sheetName val="흄관기초"/>
      <sheetName val="COST"/>
      <sheetName val="MOTOR"/>
      <sheetName val="단면가정"/>
      <sheetName val="목차"/>
      <sheetName val="우수"/>
      <sheetName val="교대시점"/>
      <sheetName val="을"/>
      <sheetName val="1.우편집중내역서"/>
      <sheetName val="COPING"/>
      <sheetName val="노무비단가"/>
      <sheetName val="A-4"/>
      <sheetName val="수입"/>
      <sheetName val="대림경상68억"/>
      <sheetName val="토 적 표"/>
      <sheetName val="내역서-2"/>
      <sheetName val="시설일위"/>
      <sheetName val="표층포설및다짐"/>
      <sheetName val="Data&amp;Result"/>
      <sheetName val="현장관리비"/>
      <sheetName val="제출내역 (2)"/>
      <sheetName val="TIE-IN"/>
      <sheetName val="RPF_일반수량(35m)"/>
      <sheetName val="1_토총"/>
      <sheetName val="2_관로집"/>
      <sheetName val="3_구조물집계"/>
      <sheetName val="4_포장공"/>
      <sheetName val="5_부대공"/>
      <sheetName val="6_주요자재대"/>
      <sheetName val="7_폐기물"/>
      <sheetName val="1_설계조건"/>
      <sheetName val="5_소재"/>
      <sheetName val="Sheet3_(2)"/>
      <sheetName val="chart_update"/>
      <sheetName val="5_배수관로"/>
      <sheetName val="총괄집계_"/>
      <sheetName val="날개벽철근집계_"/>
      <sheetName val="1_토공집계"/>
      <sheetName val="2_관대집계표"/>
      <sheetName val="3_구조물공"/>
      <sheetName val="7_폐기물집계"/>
      <sheetName val="PVC접합개소_산출서"/>
      <sheetName val="3_2_3차처리시설"/>
      <sheetName val="부하계산서"/>
      <sheetName val="인건-측정"/>
      <sheetName val="11.우각부 보강"/>
      <sheetName val="입력자료(노무비)"/>
      <sheetName val="1.재료집계"/>
      <sheetName val="재료집계표(1)"/>
      <sheetName val="2.토공"/>
      <sheetName val="토공수량집계표"/>
      <sheetName val="토적집계표"/>
      <sheetName val="A-LINE"/>
      <sheetName val="B-LINE"/>
      <sheetName val="C-LINE"/>
      <sheetName val="D-LINE"/>
      <sheetName val="E-LINE"/>
      <sheetName val="처리장토공"/>
      <sheetName val="맨홀깨기수량산출"/>
      <sheetName val="PE정화조철거수량산출"/>
      <sheetName val="3.오수관로공"/>
      <sheetName val="관로공재료집계"/>
      <sheetName val="하수관로수량산출"/>
      <sheetName val="하수관연장조서"/>
      <sheetName val="가정하수관수량산출"/>
      <sheetName val="터파기표준토공(비포장)"/>
      <sheetName val="터파기표준토공(콘크리트)"/>
      <sheetName val="터파기표준토공(ASP)"/>
      <sheetName val="터파기표준토공(비포장) (2)"/>
      <sheetName val="터파기표준토공(콘크리트) (2)"/>
      <sheetName val="소행맨홀토공단위수량"/>
      <sheetName val="가정하수관조서"/>
      <sheetName val="가정하수관토공조서"/>
      <sheetName val="가정하수관토공조서 (2)"/>
      <sheetName val="4.구조물공"/>
      <sheetName val="구조물공재료집계표"/>
      <sheetName val="구조물공수량집계표"/>
      <sheetName val="1)옹벽수량산출(H=2.5)"/>
      <sheetName val="옹벽단위수량(2.5)"/>
      <sheetName val="옹벽설치조서"/>
      <sheetName val="맨홀토공수량산출"/>
      <sheetName val="1호맨홀(비포장)"/>
      <sheetName val="1호맨홀(비포장,변경)"/>
      <sheetName val="1호맨홀(콘크리트)"/>
      <sheetName val="1호맨홀(콘크리트,변경)"/>
      <sheetName val="1호맨홀(아스콘덧씌우기)"/>
      <sheetName val="1호맨홀(아스콘덧씌우기,변경)"/>
      <sheetName val="관보호콘크리트수량산출"/>
      <sheetName val="환기구수량산출"/>
      <sheetName val="담장수량산출"/>
      <sheetName val="5.포장공"/>
      <sheetName val="포장공재료집계표"/>
      <sheetName val="ASP포장수량산출"/>
      <sheetName val="콘크리트포장수량산출"/>
      <sheetName val="포장복구면적"/>
      <sheetName val="콘크리트포장"/>
      <sheetName val="6.부대공"/>
      <sheetName val="부대공"/>
      <sheetName val="7.L형옹벽식측구및기타"/>
      <sheetName val="측구집계표"/>
      <sheetName val="측구토공"/>
      <sheetName val="L형옹벽측구"/>
      <sheetName val="L형측구"/>
      <sheetName val="U형플륨관"/>
      <sheetName val="우수수량산출"/>
      <sheetName val="다이크"/>
      <sheetName val="흙막이"/>
      <sheetName val="맨홀방수"/>
      <sheetName val="공사비예산서(토목분)"/>
      <sheetName val="기초자료"/>
      <sheetName val="MYUN(MAC)"/>
      <sheetName val="5CHBDC"/>
      <sheetName val="POOM_MOTO"/>
      <sheetName val="96노임기준"/>
      <sheetName val="Sheet2"/>
      <sheetName val="시설물일위"/>
      <sheetName val="PIPE"/>
      <sheetName val="공기"/>
      <sheetName val="VXXXXXXX"/>
      <sheetName val="삭제및변경불가"/>
      <sheetName val="원가계산 (2)"/>
      <sheetName val="공종"/>
      <sheetName val="법면단"/>
      <sheetName val="석축설면"/>
      <sheetName val="법면설면"/>
      <sheetName val="석축단"/>
      <sheetName val="법면수집"/>
      <sheetName val="금액"/>
      <sheetName val="설계내역"/>
      <sheetName val="기초입력 DATA"/>
      <sheetName val="P-산#1-1(WOWA1)"/>
      <sheetName val="차수별내역서"/>
      <sheetName val="지급자재"/>
      <sheetName val="개산공사비"/>
      <sheetName val="실행대비"/>
      <sheetName val="JUCK"/>
      <sheetName val="000 단가"/>
      <sheetName val="지구단위계획"/>
      <sheetName val="대가수량"/>
      <sheetName val="Sheet17"/>
      <sheetName val="설계"/>
      <sheetName val="2호맨홀공제수량"/>
      <sheetName val="7.PILE  (돌출)"/>
      <sheetName val="45,46"/>
      <sheetName val="SORCE1"/>
      <sheetName val="잡철물"/>
      <sheetName val="맨홀수량산출(A-LINE)"/>
      <sheetName val="카렌스센터계량기설치공사"/>
      <sheetName val="현장관리비집계표"/>
      <sheetName val="동해title"/>
      <sheetName val="기둥(하중)"/>
      <sheetName val="식재가격"/>
      <sheetName val="식재총괄"/>
      <sheetName val="쌍송교"/>
      <sheetName val="진접"/>
      <sheetName val="대3류 "/>
      <sheetName val="직영(직영)"/>
      <sheetName val="공정계획(내부계획25%,내부w.f)"/>
      <sheetName val="99총공사내역서"/>
      <sheetName val="지질조사"/>
      <sheetName val="M-MG1"/>
      <sheetName val="pvc vent"/>
      <sheetName val="직노"/>
      <sheetName val="N賃率-職"/>
      <sheetName val="횡배수관토공수량"/>
      <sheetName val="총공사비집계표"/>
      <sheetName val="플랜트 설치"/>
      <sheetName val="변경내역"/>
      <sheetName val="01"/>
      <sheetName val="INPUT-DATA"/>
      <sheetName val="장비"/>
      <sheetName val="Baby일위대가"/>
      <sheetName val="본체"/>
      <sheetName val="품셈TABLE"/>
      <sheetName val="포장공제집계"/>
      <sheetName val="기계설비-물가변동"/>
      <sheetName val="옹벽"/>
      <sheetName val="주요설비계산"/>
      <sheetName val="SILICATE"/>
      <sheetName val="총괄표 "/>
      <sheetName val="수량-양식"/>
      <sheetName val="가감수량"/>
      <sheetName val="실행내역"/>
      <sheetName val="경비단가"/>
      <sheetName val="★도급내역(2공구)"/>
      <sheetName val="날개벽(시점좌측)"/>
      <sheetName val="설계예산서"/>
      <sheetName val="예산내역서"/>
      <sheetName val="깨기 총괄"/>
      <sheetName val="이토변실(A3-LINE)"/>
      <sheetName val="고유코드_설계"/>
      <sheetName val="설계예시"/>
      <sheetName val="일위산출"/>
      <sheetName val="건축내역서"/>
      <sheetName val="설비내역서"/>
      <sheetName val="전기내역서"/>
      <sheetName val="단가조사서"/>
      <sheetName val="2003상반기노임기준"/>
      <sheetName val="가점"/>
      <sheetName val="index"/>
      <sheetName val="etc"/>
      <sheetName val="슬래브(유곡)"/>
      <sheetName val="실행예산"/>
      <sheetName val="비탈면보호공수량산출"/>
      <sheetName val="값"/>
      <sheetName val="중기조종사 단위단가"/>
      <sheetName val="아파트 내역"/>
      <sheetName val="골재집계"/>
      <sheetName val="-레미콘집계"/>
      <sheetName val="자갈,시멘트,모래산출"/>
      <sheetName val="-철근집계"/>
      <sheetName val="포장재료(1)"/>
      <sheetName val="-흄관집계"/>
      <sheetName val="기초단가"/>
      <sheetName val="증감대비표(전체변경)"/>
      <sheetName val="원가계산서(공동+분담)"/>
      <sheetName val="원가계산서(공동)"/>
      <sheetName val="임시정보시트"/>
      <sheetName val="참조"/>
      <sheetName val="약품설비"/>
      <sheetName val="BQ(실행)"/>
      <sheetName val="기본"/>
      <sheetName val="하중계산"/>
      <sheetName val="관로토공집계표"/>
      <sheetName val="산근1(인건비)"/>
      <sheetName val="단면 (2)"/>
      <sheetName val="물푸기집계"/>
      <sheetName val="관로구간산출(H)"/>
      <sheetName val="물푸기산근"/>
      <sheetName val="매입세율"/>
      <sheetName val="원가계산서(분담-지열)"/>
      <sheetName val="공종별증감대비표"/>
      <sheetName val="건축"/>
      <sheetName val="조경"/>
      <sheetName val="기계"/>
      <sheetName val="지열"/>
      <sheetName val="단가산출내역(노임부분수정)"/>
      <sheetName val="직공비"/>
      <sheetName val="제수"/>
      <sheetName val="일집"/>
      <sheetName val="일위"/>
      <sheetName val="50"/>
      <sheetName val="기계단가"/>
      <sheetName val="물집"/>
      <sheetName val="입출재고현황 (2)"/>
      <sheetName val="갑지(추정)"/>
      <sheetName val="부하(성남)"/>
      <sheetName val="일위대가집계"/>
      <sheetName val="세목전체"/>
      <sheetName val="1련박스"/>
      <sheetName val="新철폐복2"/>
      <sheetName val="新철폐복3"/>
      <sheetName val="교각계산"/>
      <sheetName val="참조-(1)"/>
      <sheetName val="2021용량계산"/>
      <sheetName val="사다리"/>
      <sheetName val="안정성검토"/>
      <sheetName val="설계기준"/>
      <sheetName val="단위중량"/>
      <sheetName val="날개벽수량표"/>
      <sheetName val="S-F4301"/>
      <sheetName val="activity"/>
      <sheetName val="부재력정리"/>
      <sheetName val="steel data sheet"/>
      <sheetName val="SEISMIC"/>
      <sheetName val="Turki"/>
      <sheetName val="1.2 Staff Schedule"/>
      <sheetName val="총원가.24"/>
      <sheetName val="WIND"/>
      <sheetName val="BCPAB"/>
      <sheetName val="CALCULATION"/>
      <sheetName val="CAB_OD"/>
      <sheetName val="ITB COST"/>
      <sheetName val="General Data"/>
      <sheetName val="감시비교(자동제어비교)"/>
      <sheetName val="세금자료"/>
      <sheetName val="수량산출서 (2)"/>
      <sheetName val="하수급견적대비"/>
      <sheetName val="FAB_I"/>
      <sheetName val="80이상"/>
      <sheetName val="인부노임"/>
      <sheetName val="공사내역"/>
      <sheetName val="EP0618"/>
      <sheetName val="당초"/>
      <sheetName val="MFAB"/>
      <sheetName val="MFRT"/>
      <sheetName val="MPKG"/>
      <sheetName val="MPRD"/>
      <sheetName val="단가비교표"/>
      <sheetName val="3.하중"/>
      <sheetName val="잡비계산"/>
      <sheetName val="경산"/>
      <sheetName val="부대tu"/>
      <sheetName val="자재단가 (2)"/>
      <sheetName val="건설기계가격표"/>
      <sheetName val="중기시간당사용료1"/>
      <sheetName val="중기시간당사용료2"/>
      <sheetName val="건설기계가격표 (2)"/>
      <sheetName val="중기시간당사용료1 (2)"/>
      <sheetName val="중기시간당사용료2 (2)"/>
      <sheetName val="구역화물운임,소운반"/>
      <sheetName val="운반10.5ton"/>
      <sheetName val="작업량및단가계산 (2)"/>
      <sheetName val="자재대가표1 (2)"/>
      <sheetName val="자재대가표2 (2)"/>
      <sheetName val="소운반4.5ton "/>
      <sheetName val="자재대가표1"/>
      <sheetName val="자재대가표2"/>
      <sheetName val="중기작업"/>
      <sheetName val="중기대가"/>
      <sheetName val="중기작업1 (2)"/>
      <sheetName val="중기작업2 (2)"/>
      <sheetName val="중기대가 (2)"/>
      <sheetName val="일위대가1"/>
      <sheetName val="일위대가1 (2)"/>
      <sheetName val="일위대가2"/>
      <sheetName val="공장가공"/>
      <sheetName val="공사원가(총)"/>
      <sheetName val="공사원가(수)"/>
      <sheetName val="공사원가(평)"/>
      <sheetName val="공사원가(부대공) "/>
      <sheetName val="관급수원공"/>
      <sheetName val="수원총"/>
      <sheetName val="제당"/>
      <sheetName val="여수토"/>
      <sheetName val="사통"/>
      <sheetName val="관급평야부"/>
      <sheetName val="평야부"/>
      <sheetName val="시험비"/>
      <sheetName val="중기대수1"/>
      <sheetName val="시험수량1"/>
      <sheetName val="공사요율"/>
      <sheetName val="2000,9월 일위"/>
      <sheetName val="공통단가"/>
      <sheetName val="운반비"/>
      <sheetName val="단가표"/>
      <sheetName val="설 계"/>
      <sheetName val="일반공사"/>
      <sheetName val="POOM_MOTO2"/>
      <sheetName val="안산기계장치"/>
      <sheetName val="수지"/>
      <sheetName val="손익분석"/>
      <sheetName val="1-1"/>
      <sheetName val="3.바닥판  "/>
      <sheetName val="자재집게표 "/>
      <sheetName val="물량집계"/>
      <sheetName val="전신환매도율"/>
      <sheetName val="Culvert"/>
      <sheetName val="정렬"/>
      <sheetName val="제진기"/>
      <sheetName val="도급"/>
      <sheetName val="준검 내역서"/>
      <sheetName val="기술부 VENDOR LIST"/>
      <sheetName val="PIPE내역(FCN)"/>
      <sheetName val="계산중"/>
      <sheetName val="설계예산"/>
      <sheetName val="역T형단위수량"/>
      <sheetName val="기존구조물철거집계계표"/>
      <sheetName val="원계약서"/>
      <sheetName val="도면자료제출일정"/>
      <sheetName val="rate"/>
      <sheetName val="2차"/>
      <sheetName val="견적서"/>
      <sheetName val="2.대외공문"/>
      <sheetName val="A"/>
      <sheetName val="내역서적용수량 (지방도893)"/>
      <sheetName val="Macro(차단기)"/>
      <sheetName val="약품공급2"/>
      <sheetName val="설계산출표지"/>
      <sheetName val="예가표"/>
      <sheetName val="설계가"/>
      <sheetName val="잡철단가대비"/>
      <sheetName val="교량전기"/>
      <sheetName val="수량명세서"/>
      <sheetName val="간접"/>
      <sheetName val="차선도색현황"/>
      <sheetName val="직재"/>
      <sheetName val="변화치수"/>
      <sheetName val="1.설계기준"/>
      <sheetName val="2-2직관자재산출서-A-LINE"/>
      <sheetName val="설계예산2"/>
      <sheetName val="U형측구"/>
      <sheetName val="1호토공"/>
      <sheetName val="Ⅴ-2.공종별내역"/>
      <sheetName val="TARGET"/>
      <sheetName val="역T형"/>
      <sheetName val="포장총괄집계표"/>
      <sheetName val="특수기호강도거푸집"/>
      <sheetName val="종배수관면벽신"/>
      <sheetName val="종배수관(신)"/>
      <sheetName val="전기산출"/>
      <sheetName val="danga"/>
      <sheetName val="ilch"/>
      <sheetName val="D-3109"/>
      <sheetName val="TB-내역서"/>
      <sheetName val="내역(한신APT)"/>
      <sheetName val="401"/>
      <sheetName val="IMPEADENCE MAP 취수장"/>
      <sheetName val="1단계총괄내역서"/>
      <sheetName val="맨홀_토공"/>
    </sheetNames>
    <sheetDataSet>
      <sheetData sheetId="0" refreshError="1">
        <row r="24">
          <cell r="C24" t="str">
            <v>D=100×11¼˚</v>
          </cell>
          <cell r="E24">
            <v>10</v>
          </cell>
        </row>
        <row r="25">
          <cell r="C25" t="str">
            <v>D=150×11¼˚</v>
          </cell>
          <cell r="E25">
            <v>12</v>
          </cell>
        </row>
        <row r="26">
          <cell r="C26" t="str">
            <v>D=100×11¼˚</v>
          </cell>
          <cell r="E26">
            <v>17</v>
          </cell>
        </row>
        <row r="27">
          <cell r="C27" t="str">
            <v>D=100×22½˚</v>
          </cell>
          <cell r="E27">
            <v>20</v>
          </cell>
        </row>
        <row r="28">
          <cell r="C28" t="str">
            <v>D=150×22½˚</v>
          </cell>
          <cell r="E28">
            <v>4</v>
          </cell>
        </row>
        <row r="29">
          <cell r="C29" t="str">
            <v>D=100×22½˚</v>
          </cell>
          <cell r="E29">
            <v>5</v>
          </cell>
        </row>
        <row r="30">
          <cell r="C30" t="str">
            <v>D=100×45˚</v>
          </cell>
          <cell r="E30">
            <v>5</v>
          </cell>
        </row>
        <row r="31">
          <cell r="C31" t="str">
            <v>D=150×45˚</v>
          </cell>
          <cell r="E31">
            <v>5</v>
          </cell>
        </row>
        <row r="32">
          <cell r="C32" t="str">
            <v>D=100×45˚</v>
          </cell>
          <cell r="E32">
            <v>4</v>
          </cell>
        </row>
        <row r="33">
          <cell r="C33" t="str">
            <v>D=100×90˚</v>
          </cell>
          <cell r="E33">
            <v>6</v>
          </cell>
        </row>
        <row r="34">
          <cell r="C34" t="str">
            <v>D=100×90˚</v>
          </cell>
          <cell r="E34">
            <v>5</v>
          </cell>
        </row>
        <row r="35">
          <cell r="C35" t="str">
            <v>D=100×90˚</v>
          </cell>
          <cell r="E35">
            <v>55</v>
          </cell>
        </row>
        <row r="36">
          <cell r="C36" t="str">
            <v>D=100×100</v>
          </cell>
          <cell r="E36">
            <v>5</v>
          </cell>
        </row>
        <row r="37">
          <cell r="C37" t="str">
            <v>D=100×100</v>
          </cell>
          <cell r="E37">
            <v>5</v>
          </cell>
        </row>
        <row r="38">
          <cell r="C38" t="str">
            <v>D=100×100</v>
          </cell>
          <cell r="E38">
            <v>6</v>
          </cell>
        </row>
        <row r="39">
          <cell r="C39" t="str">
            <v>D=100×100</v>
          </cell>
          <cell r="E39">
            <v>4</v>
          </cell>
        </row>
        <row r="40">
          <cell r="C40" t="str">
            <v>D=100×100</v>
          </cell>
          <cell r="E40">
            <v>5</v>
          </cell>
        </row>
        <row r="41">
          <cell r="C41" t="str">
            <v>D=100×100</v>
          </cell>
          <cell r="E41">
            <v>8</v>
          </cell>
        </row>
        <row r="42">
          <cell r="C42" t="str">
            <v>D=80</v>
          </cell>
          <cell r="E42">
            <v>9</v>
          </cell>
        </row>
        <row r="43">
          <cell r="C43" t="str">
            <v>D=100</v>
          </cell>
          <cell r="E43">
            <v>10</v>
          </cell>
        </row>
        <row r="44">
          <cell r="C44" t="str">
            <v>D=150</v>
          </cell>
          <cell r="E44">
            <v>12</v>
          </cell>
        </row>
        <row r="45">
          <cell r="C45" t="str">
            <v>D=200</v>
          </cell>
          <cell r="E45">
            <v>18</v>
          </cell>
        </row>
        <row r="46">
          <cell r="C46" t="str">
            <v>D=250</v>
          </cell>
          <cell r="E46">
            <v>25</v>
          </cell>
        </row>
        <row r="47">
          <cell r="C47" t="str">
            <v>D=300</v>
          </cell>
          <cell r="E47">
            <v>34</v>
          </cell>
        </row>
        <row r="48">
          <cell r="C48" t="str">
            <v>D=80</v>
          </cell>
          <cell r="E48">
            <v>7.9</v>
          </cell>
        </row>
        <row r="49">
          <cell r="C49" t="str">
            <v>D=100</v>
          </cell>
          <cell r="E49">
            <v>9.6</v>
          </cell>
        </row>
        <row r="50">
          <cell r="C50" t="str">
            <v>D=150</v>
          </cell>
          <cell r="E50">
            <v>15.6</v>
          </cell>
        </row>
        <row r="51">
          <cell r="C51" t="str">
            <v>D=200</v>
          </cell>
          <cell r="E51">
            <v>22.5</v>
          </cell>
        </row>
        <row r="52">
          <cell r="C52" t="str">
            <v>D=250</v>
          </cell>
          <cell r="E52">
            <v>31.5</v>
          </cell>
        </row>
        <row r="53">
          <cell r="C53" t="str">
            <v>D=300</v>
          </cell>
          <cell r="E53">
            <v>41.5</v>
          </cell>
        </row>
        <row r="54">
          <cell r="C54" t="str">
            <v>D=80</v>
          </cell>
          <cell r="E54">
            <v>42</v>
          </cell>
        </row>
        <row r="55">
          <cell r="C55" t="str">
            <v>D=100</v>
          </cell>
          <cell r="E55">
            <v>50</v>
          </cell>
        </row>
        <row r="56">
          <cell r="C56" t="str">
            <v>D=150</v>
          </cell>
          <cell r="E56">
            <v>90</v>
          </cell>
        </row>
        <row r="57">
          <cell r="C57" t="str">
            <v>D=200</v>
          </cell>
          <cell r="E57">
            <v>140</v>
          </cell>
        </row>
        <row r="58">
          <cell r="C58" t="str">
            <v>D=300</v>
          </cell>
          <cell r="E58">
            <v>280</v>
          </cell>
        </row>
        <row r="59">
          <cell r="C59" t="str">
            <v>D=80</v>
          </cell>
          <cell r="E59">
            <v>94</v>
          </cell>
        </row>
        <row r="60">
          <cell r="C60" t="str">
            <v>D=100</v>
          </cell>
          <cell r="E60">
            <v>110</v>
          </cell>
        </row>
        <row r="61">
          <cell r="C61" t="str">
            <v>D=80</v>
          </cell>
          <cell r="E61">
            <v>13.5</v>
          </cell>
          <cell r="I61" t="str">
            <v>×</v>
          </cell>
        </row>
        <row r="62">
          <cell r="C62" t="str">
            <v>D=100</v>
          </cell>
          <cell r="E62">
            <v>16.399999999999999</v>
          </cell>
          <cell r="I62" t="str">
            <v>×</v>
          </cell>
        </row>
        <row r="63">
          <cell r="C63" t="str">
            <v>D=100</v>
          </cell>
          <cell r="E63">
            <v>16.399999999999999</v>
          </cell>
          <cell r="I63" t="str">
            <v>×</v>
          </cell>
        </row>
        <row r="64">
          <cell r="C64" t="str">
            <v>D=100</v>
          </cell>
          <cell r="E64">
            <v>16.399999999999999</v>
          </cell>
          <cell r="I64" t="str">
            <v>×</v>
          </cell>
        </row>
        <row r="65">
          <cell r="C65" t="str">
            <v>D=100</v>
          </cell>
          <cell r="E65">
            <v>16.399999999999999</v>
          </cell>
          <cell r="I65" t="str">
            <v>×</v>
          </cell>
        </row>
        <row r="66">
          <cell r="C66" t="str">
            <v>D=100</v>
          </cell>
          <cell r="E66">
            <v>16.399999999999999</v>
          </cell>
          <cell r="I66" t="str">
            <v>×</v>
          </cell>
        </row>
        <row r="67">
          <cell r="C67" t="str">
            <v>D=100</v>
          </cell>
          <cell r="E67">
            <v>16.399999999999999</v>
          </cell>
          <cell r="I67" t="str">
            <v>×</v>
          </cell>
        </row>
        <row r="68">
          <cell r="C68" t="str">
            <v>D=100</v>
          </cell>
          <cell r="E68">
            <v>16.399999999999999</v>
          </cell>
          <cell r="I68" t="str">
            <v>×</v>
          </cell>
        </row>
        <row r="69">
          <cell r="C69" t="str">
            <v>D=125</v>
          </cell>
          <cell r="E69">
            <v>21</v>
          </cell>
          <cell r="I69" t="str">
            <v>×</v>
          </cell>
        </row>
        <row r="70">
          <cell r="C70" t="str">
            <v>D=150</v>
          </cell>
          <cell r="E70">
            <v>25.3</v>
          </cell>
          <cell r="I70" t="str">
            <v>×</v>
          </cell>
        </row>
        <row r="71">
          <cell r="C71" t="str">
            <v>D=200</v>
          </cell>
          <cell r="E71">
            <v>33.799999999999997</v>
          </cell>
          <cell r="I71" t="str">
            <v>×</v>
          </cell>
        </row>
        <row r="72">
          <cell r="C72" t="str">
            <v>D=250</v>
          </cell>
          <cell r="E72">
            <v>44.3</v>
          </cell>
          <cell r="I72" t="str">
            <v>×</v>
          </cell>
        </row>
        <row r="73">
          <cell r="C73" t="str">
            <v>D=300</v>
          </cell>
          <cell r="E73">
            <v>56.3</v>
          </cell>
          <cell r="I73" t="str">
            <v>×</v>
          </cell>
        </row>
        <row r="74">
          <cell r="C74" t="str">
            <v>D=350</v>
          </cell>
          <cell r="E74">
            <v>69.599999999999994</v>
          </cell>
          <cell r="I74" t="str">
            <v>×</v>
          </cell>
        </row>
        <row r="75">
          <cell r="C75" t="str">
            <v>D=400</v>
          </cell>
          <cell r="E75">
            <v>83.7</v>
          </cell>
          <cell r="I75" t="str">
            <v>×</v>
          </cell>
        </row>
        <row r="76">
          <cell r="C76" t="str">
            <v>D=450</v>
          </cell>
          <cell r="E76">
            <v>98.5</v>
          </cell>
          <cell r="I76" t="str">
            <v>×</v>
          </cell>
        </row>
        <row r="77">
          <cell r="C77" t="str">
            <v>D=500</v>
          </cell>
          <cell r="E77">
            <v>115.6</v>
          </cell>
          <cell r="I77" t="str">
            <v>×</v>
          </cell>
        </row>
        <row r="78">
          <cell r="C78" t="str">
            <v>D=600</v>
          </cell>
          <cell r="E78">
            <v>152</v>
          </cell>
          <cell r="I78" t="str">
            <v>×</v>
          </cell>
        </row>
        <row r="79">
          <cell r="C79" t="str">
            <v>D=700</v>
          </cell>
          <cell r="E79">
            <v>193</v>
          </cell>
          <cell r="I79" t="str">
            <v>×</v>
          </cell>
        </row>
        <row r="80">
          <cell r="C80" t="str">
            <v>D=800</v>
          </cell>
          <cell r="E80">
            <v>238.7</v>
          </cell>
          <cell r="I80" t="str">
            <v>×</v>
          </cell>
        </row>
        <row r="81">
          <cell r="C81" t="str">
            <v>D=900</v>
          </cell>
          <cell r="E81">
            <v>288.7</v>
          </cell>
          <cell r="I81" t="str">
            <v>×</v>
          </cell>
        </row>
        <row r="82">
          <cell r="C82" t="str">
            <v>D=1000</v>
          </cell>
          <cell r="E82">
            <v>343.2</v>
          </cell>
          <cell r="I82" t="str">
            <v>×</v>
          </cell>
        </row>
        <row r="83">
          <cell r="C83" t="str">
            <v>D=1100</v>
          </cell>
          <cell r="E83">
            <v>399.5</v>
          </cell>
          <cell r="I83" t="str">
            <v>×</v>
          </cell>
        </row>
        <row r="84">
          <cell r="C84" t="str">
            <v>D=1200</v>
          </cell>
          <cell r="E84">
            <v>465.9</v>
          </cell>
          <cell r="I84" t="str">
            <v>×</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조건 "/>
      <sheetName val="설계기준설명"/>
      <sheetName val="총괄표"/>
      <sheetName val="2.단면가정 (BASE)"/>
      <sheetName val="2.단면가정  (2)"/>
      <sheetName val="2.단면가정  (3)"/>
      <sheetName val="2.단면가정  (4)"/>
      <sheetName val="2.단면가정  (5)"/>
      <sheetName val="2.단면가정  (6)"/>
      <sheetName val="3.하중및토압(탄성,가동)"/>
      <sheetName val="4.하중 5.안정검토(가동)(탄성)"/>
      <sheetName val="3.하중및토압 (고정)"/>
      <sheetName val="4.하중 5.안정검토(고정)"/>
      <sheetName val="6.벽체계산"/>
      <sheetName val="7.흉벽계산(구식)"/>
      <sheetName val="7.흉벽계산(ASCON)"/>
      <sheetName val="7.흉벽계산(CON)"/>
      <sheetName val="8.PILE (원지반)"/>
      <sheetName val="8.PILE  (돌출)"/>
      <sheetName val="두부보강(허용)"/>
      <sheetName val="9.FOOTING(2)"/>
      <sheetName val="9.FOOTING(3)"/>
      <sheetName val="9.FOOTING(4)"/>
      <sheetName val="9.FOOTING(5)"/>
      <sheetName val="9.FOOTING(6)"/>
      <sheetName val="10.날개벽 (A)"/>
      <sheetName val="10.날개벽(B)"/>
      <sheetName val="10.날개벽 (C)"/>
      <sheetName val="11.고정슈교좌면검토"/>
      <sheetName val="11.가동슈교좌면검토 "/>
      <sheetName val="11.탄성슈교좌면검토 "/>
      <sheetName val="12.접속슬라브CON) "/>
      <sheetName val="12.접속슬라브(ASCON)"/>
      <sheetName val="주철근조립도"/>
      <sheetName val="Sheet3"/>
      <sheetName val="Sheet1"/>
      <sheetName val="조작대(1연)"/>
      <sheetName val="원형1호맨홀토공수량"/>
      <sheetName val="guard(mac)"/>
      <sheetName val="단면가정"/>
      <sheetName val="토사(PE)"/>
      <sheetName val="INPUT"/>
      <sheetName val="부대내역"/>
      <sheetName val="가시설(TYPE-A)"/>
      <sheetName val="SHEET PILE공자재수량집계표"/>
      <sheetName val="6PILE  (돌출)"/>
      <sheetName val="수량산출"/>
      <sheetName val="노임단가"/>
      <sheetName val="제원"/>
      <sheetName val="COPING"/>
      <sheetName val="#REF"/>
      <sheetName val="DATE"/>
      <sheetName val="danga"/>
      <sheetName val="ilch"/>
      <sheetName val="일위대가목차"/>
      <sheetName val="3BL공동구 수량"/>
      <sheetName val="전기"/>
      <sheetName val="교각계산"/>
      <sheetName val="기둥(원형)"/>
      <sheetName val="일반맨홀수량집계"/>
      <sheetName val="Sheet17"/>
      <sheetName val="1호맨홀가감수량"/>
      <sheetName val="1-1평균터파기고(1)"/>
      <sheetName val="1호맨홀수량산출"/>
      <sheetName val="ABUT수량-A1"/>
      <sheetName val="단위중량"/>
      <sheetName val="말뚝지지력산정"/>
      <sheetName val="월송Ic교1"/>
      <sheetName val="원가입력"/>
      <sheetName val="가시설수량"/>
      <sheetName val="기둥"/>
      <sheetName val="저판(버림100)"/>
      <sheetName val="맨홀공 수량집계표"/>
      <sheetName val="역T형"/>
      <sheetName val="맨홀수량집계"/>
      <sheetName val="옹벽철근"/>
      <sheetName val="밸브설치"/>
      <sheetName val="Y-WORK"/>
      <sheetName val="곡관"/>
      <sheetName val="일반공사"/>
      <sheetName val="대치판정"/>
      <sheetName val="단위수량"/>
      <sheetName val="1. 설계조건 2.단면가정 3. 하중계산"/>
      <sheetName val="DATA 입력란"/>
      <sheetName val="일반맨홀수량집계(A-7 LINE)"/>
      <sheetName val="DATA"/>
      <sheetName val="WORK"/>
      <sheetName val="관경별내역서"/>
      <sheetName val="1호인버트수량"/>
      <sheetName val="7.전산해석결과"/>
      <sheetName val="우각부검토"/>
      <sheetName val="입력DATA"/>
      <sheetName val="바닥판"/>
      <sheetName val="단면 (2)"/>
      <sheetName val="보차도경계석"/>
      <sheetName val="뚝토공"/>
      <sheetName val="관로조서(1)"/>
      <sheetName val="3.하중산정4.지지력"/>
      <sheetName val="마산방향철근집계"/>
      <sheetName val="진주방향"/>
      <sheetName val="마산방향"/>
      <sheetName val="버스운행안내"/>
      <sheetName val="예방접종계획"/>
      <sheetName val="근태계획서"/>
      <sheetName val="SORCE1"/>
      <sheetName val="가시설단위수량"/>
      <sheetName val="2.5MGD-65UVT"/>
      <sheetName val="2.5MGD-55UVT"/>
      <sheetName val="12.5MGD-65UVT"/>
      <sheetName val="12.5-55UVT"/>
      <sheetName val="25MGD-65UVT"/>
      <sheetName val="25-55UVT"/>
      <sheetName val="Sproportions"/>
      <sheetName val="제수"/>
      <sheetName val="지장물C"/>
      <sheetName val="DIAPHRAGM"/>
      <sheetName val="설계조건"/>
      <sheetName val="조도계산서 (도서)"/>
      <sheetName val="제수변실산출근거"/>
      <sheetName val="공기"/>
      <sheetName val="SLAB"/>
      <sheetName val="내역서"/>
      <sheetName val="자재집계"/>
      <sheetName val="A LINE"/>
      <sheetName val="일위대가"/>
      <sheetName val="단면(RW1)"/>
      <sheetName val="사다리"/>
      <sheetName val="정렬"/>
      <sheetName val="Sheet1 (2)"/>
      <sheetName val="SLAB&quot;1&quot;"/>
      <sheetName val="교각1"/>
      <sheetName val="C.배수관공"/>
      <sheetName val="원형맨홀수량"/>
      <sheetName val="플랜트 설치"/>
      <sheetName val="콘크리트30기초(DCIP)"/>
      <sheetName val="부재치수입력"/>
      <sheetName val="내역서 "/>
      <sheetName val="입력란"/>
      <sheetName val="97노임단가"/>
      <sheetName val="용수량(생활용수)"/>
      <sheetName val="날개벽수량표"/>
      <sheetName val="1.우편집중내역서"/>
      <sheetName val="평가내역"/>
      <sheetName val="배수공 시멘트 및 골재량 산출"/>
      <sheetName val="제수변수량"/>
      <sheetName val="LEGEND"/>
      <sheetName val="맨홀수량산출"/>
      <sheetName val="SLIDES"/>
      <sheetName val="정부노임단가"/>
      <sheetName val="수량명세서"/>
      <sheetName val="신당동집계표"/>
      <sheetName val="A형(손잡이4개)-1EA(700X700)"/>
      <sheetName val="조명시설"/>
      <sheetName val="4.포장집계"/>
      <sheetName val="배수통관(좌)"/>
      <sheetName val="날개벽(시점좌측)"/>
      <sheetName val="우각부보강"/>
      <sheetName val="설계"/>
      <sheetName val="시행후면적"/>
      <sheetName val="화산경계"/>
      <sheetName val="안정계산"/>
      <sheetName val="단면검토"/>
      <sheetName val="총괄"/>
      <sheetName val="기계시공"/>
      <sheetName val="ASP포장"/>
      <sheetName val="을"/>
      <sheetName val="Sheet2"/>
      <sheetName val="U-TYPE(1)"/>
      <sheetName val="가감수량"/>
      <sheetName val="기둥(하중)"/>
      <sheetName val="통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ABUT수량_A1"/>
      <sheetName val="4)유동표"/>
      <sheetName val="터널조도"/>
      <sheetName val="총괄내역서"/>
      <sheetName val="입찰안"/>
      <sheetName val="우각부보강"/>
      <sheetName val="동원(3)"/>
      <sheetName val="예정(3)"/>
      <sheetName val="종배수관"/>
      <sheetName val="중산교"/>
      <sheetName val="#REF"/>
      <sheetName val="6PILE  (돌출)"/>
      <sheetName val="원가"/>
      <sheetName val="식재총괄"/>
      <sheetName val="노임"/>
      <sheetName val="설계"/>
      <sheetName val="기본DATA"/>
      <sheetName val="ETC"/>
      <sheetName val="XXXXXX"/>
      <sheetName val="주요자재집계"/>
      <sheetName val="몰탈자재집계"/>
      <sheetName val="수량총괄집계"/>
      <sheetName val="철근총괄집계"/>
      <sheetName val="BOX수량집계"/>
      <sheetName val="BOX철근"/>
      <sheetName val="BOX수량"/>
      <sheetName val="출입문수량집계"/>
      <sheetName val="출입문철근"/>
      <sheetName val="출입문(A-A)수량"/>
      <sheetName val="출입문(B-B)수량"/>
      <sheetName val="출입문(C-C)수량 "/>
      <sheetName val="출입문(D-D)수량"/>
      <sheetName val="출입문마감부"/>
      <sheetName val="접속슬래브"/>
      <sheetName val="U-TYPE수량집계"/>
      <sheetName val="U-TYPE철근"/>
      <sheetName val="U-TYPE(334~360)"/>
      <sheetName val="U-TYPE(360~380)"/>
      <sheetName val="U-TYPE(380~400)"/>
      <sheetName val="U-TYPE(400~420)"/>
      <sheetName val="간지"/>
      <sheetName val="원형1호맨홀토공수량"/>
      <sheetName val="옹벽철근"/>
      <sheetName val="단위수량(출력X)"/>
      <sheetName val="수량집계"/>
      <sheetName val="200"/>
      <sheetName val="Sheet1"/>
      <sheetName val="일위"/>
      <sheetName val="INPUT"/>
      <sheetName val="일위대가"/>
      <sheetName val="청천내"/>
      <sheetName val="실행철강하도"/>
      <sheetName val="1.설계조건"/>
      <sheetName val="NOMUBI"/>
      <sheetName val="sw1"/>
      <sheetName val="주형"/>
      <sheetName val="배수장토목공사비"/>
      <sheetName val="전신환매도율"/>
      <sheetName val="tggwan(mac)"/>
      <sheetName val="수안보-MBR1"/>
      <sheetName val="1SPAN"/>
      <sheetName val="J형측구단위수량"/>
      <sheetName val="설비"/>
      <sheetName val="단위수량"/>
      <sheetName val="말뚝지지력산정"/>
      <sheetName val="터파기및재료"/>
      <sheetName val="단면치수"/>
      <sheetName val="SG"/>
      <sheetName val="별표집계"/>
      <sheetName val="단위중량"/>
      <sheetName val="眞비상(진주)"/>
      <sheetName val="원형측구(B-type)"/>
      <sheetName val="가도공"/>
      <sheetName val="제수"/>
      <sheetName val="신기1-LINE별연장"/>
      <sheetName val="자재단가"/>
      <sheetName val="토량산출서"/>
      <sheetName val="일반맨홀수량집계"/>
      <sheetName val="약품설비"/>
      <sheetName val="PIER수량m1"/>
      <sheetName val="BID"/>
      <sheetName val="바닥판"/>
      <sheetName val="현장타설맨홀수량산출"/>
      <sheetName val="가압장(토목)"/>
      <sheetName val="SORCE1"/>
      <sheetName val="A-4"/>
      <sheetName val="70%"/>
      <sheetName val="주방환기"/>
      <sheetName val="식생블럭단위수량"/>
      <sheetName val="내역서"/>
      <sheetName val="1-1"/>
      <sheetName val="물가시세"/>
      <sheetName val="말뚝기초"/>
      <sheetName val="Sheet17"/>
      <sheetName val="Macro(차단기)"/>
      <sheetName val="교각1"/>
      <sheetName val="DATE"/>
      <sheetName val="배수공 주요자재 집계표"/>
      <sheetName val="산출근거"/>
      <sheetName val="Sheet1 (2)"/>
      <sheetName val="2000년1차"/>
      <sheetName val="기초계산(Pmax)"/>
      <sheetName val="계산중"/>
      <sheetName val="횡배위치"/>
      <sheetName val="수질정화시설"/>
      <sheetName val="JUCKEYK"/>
      <sheetName val="도근좌표"/>
      <sheetName val="단면 (2)"/>
      <sheetName val="J直材4"/>
      <sheetName val="제잡비.xls"/>
      <sheetName val="토사(PE)"/>
      <sheetName val="부하계산서"/>
      <sheetName val="capbeam(1)"/>
      <sheetName val="Stem Footing"/>
      <sheetName val="입출재고현황 (2)"/>
      <sheetName val="데리네이타현황"/>
      <sheetName val="인건-측정"/>
      <sheetName val="EACT10"/>
      <sheetName val="COPING"/>
      <sheetName val="이토변실(A3-LINE)"/>
      <sheetName val="가시설단위수량"/>
      <sheetName val="노임이"/>
      <sheetName val="통합"/>
      <sheetName val="ASP포장"/>
      <sheetName val="깨기"/>
      <sheetName val="전체내역 (2)"/>
      <sheetName val="노임단가"/>
      <sheetName val="인건비 "/>
      <sheetName val="자압"/>
      <sheetName val="품셈TABLE"/>
      <sheetName val="위치조서"/>
      <sheetName val="방음벽기초(H=4m)"/>
      <sheetName val="관로공수량집계표(본선)"/>
      <sheetName val="집계장(대목_실행)"/>
      <sheetName val="전계가"/>
      <sheetName val="횡배수관토공수량"/>
      <sheetName val="9GNG운반"/>
      <sheetName val="98수문일위"/>
      <sheetName val="지장물C"/>
      <sheetName val="주beam"/>
      <sheetName val="하수급견적대비"/>
      <sheetName val="부속동"/>
      <sheetName val="내역서(당초변경)"/>
      <sheetName val="도로토적"/>
      <sheetName val="HANDHOLE(2)"/>
      <sheetName val="일반공사"/>
      <sheetName val="장비집계"/>
      <sheetName val="토공1차"/>
      <sheetName val="Macro1"/>
      <sheetName val="8-3기계경비"/>
      <sheetName val="8.PILE  (돌출)"/>
      <sheetName val="기둥(원형)"/>
      <sheetName val="대치판정"/>
      <sheetName val="3BL공동구 수량"/>
      <sheetName val="실행내역서"/>
      <sheetName val="설계조건"/>
      <sheetName val="DATA"/>
      <sheetName val="계약서"/>
      <sheetName val="집수정(600-700)"/>
      <sheetName val="WORK"/>
      <sheetName val="기초자료"/>
      <sheetName val="기존"/>
      <sheetName val="공사내역"/>
      <sheetName val="연결임시"/>
      <sheetName val="단면검토"/>
      <sheetName val="평균터파기고(1-2,ASP)"/>
      <sheetName val="조도계산서 (도서)"/>
      <sheetName val="화산경계"/>
      <sheetName val="우배수"/>
      <sheetName val="출입구총집계"/>
      <sheetName val="노무비"/>
      <sheetName val="내역"/>
      <sheetName val="실행비교"/>
      <sheetName val="자재단가비교표"/>
      <sheetName val="토공집계"/>
      <sheetName val="공사개요"/>
      <sheetName val="정부노임단가"/>
      <sheetName val="부대내역"/>
      <sheetName val="공사비집계"/>
      <sheetName val="1호맨홀토공"/>
      <sheetName val="1련박스"/>
      <sheetName val="guard(mac)"/>
      <sheetName val="1-1평균터파기고(1)"/>
      <sheetName val="안정계산"/>
      <sheetName val="우수"/>
      <sheetName val="지장물"/>
      <sheetName val="ITEM"/>
      <sheetName val="DIAPHRAGM"/>
      <sheetName val="물량집계"/>
      <sheetName val="공기"/>
      <sheetName val="MOTOR"/>
      <sheetName val="적용단위길이"/>
      <sheetName val="단면가정"/>
      <sheetName val="변화치수"/>
      <sheetName val="날개벽"/>
      <sheetName val="맨홀수량"/>
      <sheetName val="공용시설내역"/>
      <sheetName val="Sheet2"/>
      <sheetName val="일위대가목차"/>
      <sheetName val="안전노무비(3월)"/>
      <sheetName val="전력구구조물산근2구간"/>
      <sheetName val="플랜트 설치"/>
      <sheetName val="PROJECT BRIEF(EX.NEW)"/>
      <sheetName val="부하(성남)"/>
      <sheetName val="단가비교"/>
      <sheetName val="2000년하반기"/>
      <sheetName val="배수내역 (2)"/>
      <sheetName val="입력DATA"/>
      <sheetName val="반중력식옹벽"/>
      <sheetName val="좌측"/>
      <sheetName val="흄관기초"/>
      <sheetName val="공량산출서"/>
      <sheetName val="조명시설"/>
      <sheetName val="수리계산(2021)"/>
      <sheetName val="제-노임"/>
      <sheetName val="제직재"/>
      <sheetName val="ilch"/>
      <sheetName val="3련 BOX"/>
      <sheetName val="가시설수량"/>
      <sheetName val="C"/>
      <sheetName val="PARAMETER"/>
      <sheetName val="LEGEND"/>
      <sheetName val="전기일위대가"/>
      <sheetName val="일위(PN)"/>
      <sheetName val="증감대비"/>
      <sheetName val="가설건물"/>
      <sheetName val="견적내역서"/>
      <sheetName val="보차도경계석"/>
      <sheetName val="PIPE"/>
      <sheetName val="FLANGE"/>
      <sheetName val="VALVE"/>
      <sheetName val="1.설계기준"/>
      <sheetName val="4.구조물boq"/>
      <sheetName val="POOM_MOTO"/>
      <sheetName val="U-TYPE(1)"/>
      <sheetName val="대로근거"/>
      <sheetName val="중로근거"/>
      <sheetName val="조도계산(1)"/>
      <sheetName val="일위대가표"/>
      <sheetName val="일위대가(계측기설치)"/>
      <sheetName val="부안변전"/>
      <sheetName val="배수통관(좌)"/>
      <sheetName val="FOOTING단면력"/>
      <sheetName val="SLAB&quot;1&quot;"/>
      <sheetName val="충주"/>
      <sheetName val="2.단면가정"/>
      <sheetName val="내역을"/>
      <sheetName val="지급자재"/>
      <sheetName val="L형옹벽단위수량(25)"/>
      <sheetName val="L형옹벽단위수량(35)"/>
      <sheetName val="외천교"/>
      <sheetName val="SCH"/>
      <sheetName val="수목단가"/>
      <sheetName val="시설수량표"/>
      <sheetName val="도장"/>
      <sheetName val="시멘트"/>
      <sheetName val="출입문(C-C)수량_4"/>
      <sheetName val="출입문(C-C)수량_"/>
      <sheetName val="출입문(C-C)수량_1"/>
      <sheetName val="출입문(C-C)수량_2"/>
      <sheetName val="출입문(C-C)수량_3"/>
      <sheetName val="자재집게표 "/>
      <sheetName val="차선도색현황"/>
      <sheetName val="TYPE-A"/>
      <sheetName val="MFAB"/>
      <sheetName val="MFRT"/>
      <sheetName val="MPKG"/>
      <sheetName val="MPRD"/>
      <sheetName val="자료입력"/>
      <sheetName val="현장관리비 산출내역"/>
      <sheetName val="단가비교표"/>
      <sheetName val="상 부"/>
      <sheetName val="도장수량(하1)"/>
      <sheetName val="기초1"/>
      <sheetName val="수문일1"/>
      <sheetName val="수량"/>
      <sheetName val="ⴭⴭⴭⴭ"/>
      <sheetName val="코드표"/>
      <sheetName val="집수정"/>
      <sheetName val="IMPEADENCE MAP 취수장"/>
      <sheetName val="우수맨홀공제단위수량"/>
      <sheetName val="옹벽(수량)"/>
      <sheetName val="45,46"/>
      <sheetName val="CALCULATION"/>
      <sheetName val="용소리교"/>
      <sheetName val="횡배수관 토공량 산출"/>
      <sheetName val="배수통관토공수량"/>
      <sheetName val="상수도토공집계표"/>
      <sheetName val="수량산출"/>
      <sheetName val="공사요율"/>
      <sheetName val="물질수지(2011)"/>
      <sheetName val="Sheet5"/>
      <sheetName val="화재 탐지 설비"/>
      <sheetName val="샌딩 에폭시 도장"/>
      <sheetName val="토목공사일반"/>
      <sheetName val="회사정보"/>
      <sheetName val="수량3"/>
      <sheetName val="단가"/>
      <sheetName val="지중자재단가"/>
      <sheetName val="20관리비율"/>
      <sheetName val="차액보증"/>
      <sheetName val="1공구내역서(1)"/>
      <sheetName val="A(Rev.3)"/>
      <sheetName val="증감내역서"/>
      <sheetName val="4.고용보험"/>
      <sheetName val="포장공"/>
      <sheetName val="집계표"/>
      <sheetName val="경비단가"/>
      <sheetName val="중기일위대가"/>
      <sheetName val="토지조서"/>
      <sheetName val="토지평가조서(발송용)"/>
      <sheetName val="토지가격산출근거(발송용)"/>
      <sheetName val="토지가격산출근거"/>
      <sheetName val="2009.06지가변동율"/>
      <sheetName val="2006 표준지공시지가"/>
      <sheetName val="제시액조서(토지)"/>
      <sheetName val="기타요인 산출근거"/>
      <sheetName val="리스(CIF)산출"/>
      <sheetName val="토지평가조서"/>
      <sheetName val="anaysis_sheet"/>
      <sheetName val="편입조서"/>
      <sheetName val="가설공사비"/>
      <sheetName val="날개벽수량표"/>
      <sheetName val="배수관토공산출"/>
      <sheetName val="제수변실산출근거"/>
      <sheetName val="97노임단가"/>
      <sheetName val="지구단위계획"/>
      <sheetName val="Type(123)"/>
      <sheetName val="양식"/>
      <sheetName val="인건비"/>
      <sheetName val="1,2공구원가계산서"/>
      <sheetName val="2공구산출내역"/>
      <sheetName val="1공구산출내역서"/>
      <sheetName val="투찰내역"/>
      <sheetName val="포장재료(1)"/>
      <sheetName val="양수장(기계)"/>
      <sheetName val="조정금액결과표 (차수별)"/>
      <sheetName val="단중표"/>
      <sheetName val="현경"/>
      <sheetName val="상부수량(1)"/>
      <sheetName val="쌍송교"/>
      <sheetName val="b_balju_cho"/>
      <sheetName val="견적접수"/>
      <sheetName val="기초별표"/>
      <sheetName val="기계경비일람"/>
      <sheetName val="맨홀수량산출"/>
      <sheetName val="1_설계조건"/>
      <sheetName val="Sheet1_(2)"/>
      <sheetName val="6PILE__(돌출)"/>
      <sheetName val="항목별세부내역"/>
      <sheetName val="기술자료 (연수)"/>
      <sheetName val="취수탑"/>
      <sheetName val="1. 설계조건 2.단면가정 3. 하중계산"/>
      <sheetName val="DATA 입력란"/>
      <sheetName val="단가조사서"/>
      <sheetName val="조건표"/>
      <sheetName val="설계내역서"/>
      <sheetName val="woo(mac)"/>
      <sheetName val="총수량집계표"/>
      <sheetName val="직노"/>
      <sheetName val="L형옹벽(key)"/>
      <sheetName val="건축내역"/>
      <sheetName val="원가계산서"/>
      <sheetName val="A_4"/>
      <sheetName val="대비"/>
      <sheetName val="입찰결과보고"/>
      <sheetName val="PROCESS"/>
      <sheetName val="기계경비"/>
      <sheetName val="c_balju"/>
      <sheetName val="기초공"/>
      <sheetName val="수공기"/>
      <sheetName val="국공유지및사유지"/>
      <sheetName val="관개"/>
      <sheetName val="입찰"/>
      <sheetName val="변경집계표"/>
      <sheetName val="백호우계수"/>
      <sheetName val="일위_파일"/>
      <sheetName val="신표지1"/>
      <sheetName val="당초내역서"/>
      <sheetName val="배수공1"/>
      <sheetName val="토공"/>
      <sheetName val="철근단면적"/>
      <sheetName val="EQUIP LIST"/>
      <sheetName val="단가 및 재료비"/>
      <sheetName val="횡배수관위치조서"/>
      <sheetName val="투찰"/>
      <sheetName val="변경서식"/>
      <sheetName val="cost"/>
      <sheetName val="금액"/>
      <sheetName val="상부집계표"/>
      <sheetName val="날개벽(시점좌측)"/>
      <sheetName val="가시설(TYPE-A)"/>
      <sheetName val="용수량(생활용수)"/>
      <sheetName val="산출내역서집계표"/>
      <sheetName val="JUCK"/>
      <sheetName val="금액내역서"/>
      <sheetName val="하나모듈옥외소화전이설"/>
      <sheetName val="토공정보"/>
      <sheetName val="오동"/>
      <sheetName val="대조"/>
      <sheetName val="나한"/>
      <sheetName val="견적서"/>
      <sheetName val="MSG 수량"/>
      <sheetName val="집계"/>
      <sheetName val="표층포설및다짐"/>
      <sheetName val="입출재고현황_(2)"/>
      <sheetName val="일위집계표"/>
      <sheetName val="수량이동"/>
      <sheetName val="심사계산"/>
      <sheetName val="심사물량"/>
      <sheetName val="암거단위"/>
      <sheetName val="횡 연장"/>
      <sheetName val="자압1"/>
      <sheetName val="건축-물가변동"/>
      <sheetName val="농로수량집계"/>
      <sheetName val="농로토공집계"/>
      <sheetName val="L형 옹벽"/>
      <sheetName val="구조물철거타공정이월"/>
      <sheetName val="평균높이산출근거"/>
      <sheetName val="card1"/>
      <sheetName val="시행후면적"/>
      <sheetName val="세목전체"/>
      <sheetName val="집1"/>
      <sheetName val="단가산출"/>
      <sheetName val="전기일위목록"/>
      <sheetName val="요율"/>
      <sheetName val="과천MAIN"/>
      <sheetName val="배수공"/>
      <sheetName val="SKETCH"/>
      <sheetName val="REINF."/>
      <sheetName val="LOADS"/>
      <sheetName val="CHECK1"/>
      <sheetName val="설계개요"/>
      <sheetName val="보도경계블럭"/>
      <sheetName val="총괄표"/>
      <sheetName val="포장공사"/>
      <sheetName val="허용지지력"/>
      <sheetName val="양수장내역"/>
      <sheetName val="부대공사비"/>
      <sheetName val="감가상각"/>
      <sheetName val="수량산출서(당초)"/>
      <sheetName val="기계시공"/>
      <sheetName val="중기경유지급대장"/>
      <sheetName val="중기잡유공제"/>
      <sheetName val="중기잡유지급대장"/>
      <sheetName val="중기임차료"/>
      <sheetName val="중기경유공제"/>
      <sheetName val="진접"/>
      <sheetName val="D-3109"/>
      <sheetName val="골재산출"/>
      <sheetName val="수지예산"/>
      <sheetName val="Excel"/>
      <sheetName val="9902"/>
      <sheetName val="대창(장성)"/>
      <sheetName val="자재집계표"/>
      <sheetName val="표지판현황"/>
      <sheetName val="3. 지하차도 물량 집계표"/>
      <sheetName val="토공(우물통,기타) "/>
      <sheetName val="받이단위량"/>
      <sheetName val="마산방향"/>
      <sheetName val="진주방향"/>
      <sheetName val="하수실행"/>
      <sheetName val="경비2내역"/>
      <sheetName val="단 box"/>
      <sheetName val="교각토공"/>
      <sheetName val="개별직종노임단가(2003.9)"/>
      <sheetName val="PE관"/>
      <sheetName val="입력"/>
      <sheetName val="부안일위"/>
      <sheetName val="대림경상68억"/>
      <sheetName val="(A)내역서"/>
      <sheetName val="맨홀수량집계"/>
      <sheetName val="노무비단가"/>
      <sheetName val="단가산출서"/>
      <sheetName val="전기단가조사서"/>
      <sheetName val="날개벽(TYPE2)"/>
      <sheetName val="고창방향"/>
      <sheetName val="입력값"/>
      <sheetName val="측구집계"/>
      <sheetName val="설계기준 및 하중계산"/>
      <sheetName val="토목내역서"/>
      <sheetName val="계산식"/>
      <sheetName val="일반맨홀수량집계(A-7 LINE)"/>
      <sheetName val="건축집계"/>
      <sheetName val="가람과비교"/>
      <sheetName val="표준지"/>
      <sheetName val="변경후-SHEET"/>
      <sheetName val="전기 원가계산서"/>
      <sheetName val="대창(함평)-창열"/>
      <sheetName val="단가(반정1교-원주)"/>
      <sheetName val="단가표 "/>
      <sheetName val="계수시트"/>
      <sheetName val="97 사업추정(WEKI)"/>
      <sheetName val="말뚝물량"/>
      <sheetName val="설 계"/>
      <sheetName val="밸브설치"/>
      <sheetName val="98비정기소모"/>
      <sheetName val="재료비"/>
      <sheetName val="견적서(대외) (2)"/>
      <sheetName val="수량산출서"/>
      <sheetName val="피벗테이블데이터분석"/>
      <sheetName val="RAHMEN"/>
      <sheetName val="특수기호강도거푸집"/>
      <sheetName val="종배수관면벽신"/>
      <sheetName val="종배수관(신)"/>
      <sheetName val="가격조사서"/>
      <sheetName val="인구밀도산정"/>
      <sheetName val="BOX(1.5X1.5)"/>
      <sheetName val="다이꾸"/>
      <sheetName val="자료"/>
      <sheetName val="조서입력"/>
      <sheetName val="입력창"/>
      <sheetName val="결과창"/>
      <sheetName val="10.1"/>
      <sheetName val="산근"/>
      <sheetName val="공사비 내역 (가)"/>
      <sheetName val="AHU집계"/>
      <sheetName val="공조기휀"/>
      <sheetName val="공조기"/>
      <sheetName val="INPUT-DATA"/>
      <sheetName val="물질수지"/>
      <sheetName val="N賃率-職"/>
      <sheetName val="간선계산"/>
      <sheetName val="경비"/>
      <sheetName val="공사비예비관리공감측설산출내역"/>
      <sheetName val="공감비"/>
      <sheetName val="수로단위수량"/>
      <sheetName val="제수변수량"/>
      <sheetName val="공사비예산서(토목분)"/>
      <sheetName val="L_RPTA05_목록"/>
      <sheetName val="지진시"/>
      <sheetName val="unitpric"/>
      <sheetName val="noyim"/>
      <sheetName val="junggi"/>
      <sheetName val="일위대가(뷔페)"/>
      <sheetName val="Macro2"/>
      <sheetName val="단가조건(02년)"/>
      <sheetName val="단가대비표"/>
      <sheetName val="05년"/>
      <sheetName val="자재집계표2 "/>
      <sheetName val="전체원가계산서작업용"/>
      <sheetName val="전체내역작업용"/>
      <sheetName val="퇴직공제부금산출근거"/>
      <sheetName val="내역서적용수량 (지방도893)"/>
      <sheetName val="견적대비표"/>
      <sheetName val="수원역(전체분)설계서"/>
      <sheetName val="표지"/>
      <sheetName val="반중력식옹벽3.5"/>
      <sheetName val="2"/>
      <sheetName val="수로BOX"/>
      <sheetName val="cash"/>
      <sheetName val="000000"/>
      <sheetName val="토목주소"/>
      <sheetName val="프랜트면허"/>
      <sheetName val="역T형"/>
      <sheetName val="5.모델링"/>
      <sheetName val="내역(포장)"/>
      <sheetName val="횡날개수집"/>
      <sheetName val="BQ(실행)"/>
      <sheetName val="1호인버트수량"/>
      <sheetName val="활성탄 여과지토공"/>
      <sheetName val="깨기 총괄"/>
      <sheetName val="수입"/>
      <sheetName val="수지"/>
      <sheetName val="데이타"/>
      <sheetName val="주관사업"/>
      <sheetName val="법곳동"/>
      <sheetName val="대화동"/>
      <sheetName val="명세표"/>
      <sheetName val="Intro2"/>
      <sheetName val="Id"/>
      <sheetName val="변수"/>
      <sheetName val="1월"/>
      <sheetName val="3.바닥판설계"/>
      <sheetName val="nys"/>
      <sheetName val="자(3.0m)"/>
      <sheetName val="제출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8"/>
      <sheetName val="노임단가"/>
      <sheetName val="기자재비"/>
      <sheetName val="전선 및 전선관"/>
      <sheetName val="용산1(해보)"/>
      <sheetName val="1단계"/>
      <sheetName val="총 원가계산"/>
      <sheetName val="맨홀수량산출"/>
      <sheetName val="참조"/>
      <sheetName val="BOQ"/>
      <sheetName val="일반맨홀수량집계(A-7 LINE)"/>
      <sheetName val="8.PILE  (돌출)"/>
      <sheetName val="단면가정"/>
      <sheetName val="부대내역"/>
      <sheetName val="원가계산서"/>
      <sheetName val="밸브설치"/>
      <sheetName val="도로구조공사비"/>
      <sheetName val="도로토공공사비"/>
      <sheetName val="여수토공사비"/>
      <sheetName val="1.설계기준"/>
      <sheetName val="구리토평1전기"/>
      <sheetName val="단가산출서"/>
      <sheetName val="2공구산출내역"/>
      <sheetName val="견적서"/>
      <sheetName val="가공비"/>
      <sheetName val="단가"/>
      <sheetName val="시설물일위"/>
      <sheetName val="물가자료"/>
      <sheetName val="도급FORM"/>
      <sheetName val="예산내역"/>
      <sheetName val="적용기준"/>
      <sheetName val="데리네이타현황"/>
      <sheetName val="3BL공동구 수량"/>
      <sheetName val="일반맨홀수량집계"/>
      <sheetName val="data2"/>
      <sheetName val="Y-WORK"/>
      <sheetName val="WORK"/>
      <sheetName val="삼원"/>
      <sheetName val="그린"/>
      <sheetName val="한창-을"/>
      <sheetName val="내역"/>
      <sheetName val="품셈"/>
      <sheetName val="수량산출"/>
      <sheetName val="전기"/>
      <sheetName val="데이타"/>
      <sheetName val="DATA"/>
      <sheetName val="총괄수지표"/>
      <sheetName val="A-4"/>
      <sheetName val="코드표"/>
      <sheetName val="비교표"/>
      <sheetName val="외주"/>
      <sheetName val="견적"/>
      <sheetName val="이월"/>
      <sheetName val="일위대가(가설)"/>
      <sheetName val="내역서"/>
      <sheetName val="기성"/>
      <sheetName val="정부노임단가"/>
      <sheetName val="기초공"/>
      <sheetName val="기둥(원형)"/>
      <sheetName val="전기일위대가"/>
      <sheetName val="노임"/>
      <sheetName val="TABLE"/>
      <sheetName val="일위대가"/>
      <sheetName val="공예율"/>
      <sheetName val="설계내역일위"/>
      <sheetName val="노임(1차)"/>
      <sheetName val="Sheet15"/>
      <sheetName val="70%"/>
      <sheetName val="직노"/>
      <sheetName val="설비"/>
      <sheetName val="DWG-CAB-I"/>
      <sheetName val="원가계산서 "/>
      <sheetName val="개요"/>
      <sheetName val="000000"/>
      <sheetName val="Sheet1"/>
      <sheetName val="노임 단가"/>
      <sheetName val="SORCE1"/>
      <sheetName val="가시설단위수량"/>
      <sheetName val="단위수량"/>
      <sheetName val="약품설비"/>
      <sheetName val="Sensitivity"/>
      <sheetName val="b_balju"/>
      <sheetName val="일위대가(계측기설치)"/>
      <sheetName val="PREFACE"/>
      <sheetName val="설계예시"/>
      <sheetName val="기초단가"/>
      <sheetName val="토목검측서"/>
      <sheetName val="ilch"/>
      <sheetName val="일위대가목차"/>
      <sheetName val="Sheet3"/>
      <sheetName val="CT "/>
      <sheetName val="D-3503"/>
      <sheetName val="당초명세(평)"/>
      <sheetName val="지표"/>
      <sheetName val="일위대가목록"/>
      <sheetName val="BEND LOSS"/>
      <sheetName val="부하계산서"/>
      <sheetName val="BQ"/>
      <sheetName val="예산명세서"/>
      <sheetName val="실행"/>
      <sheetName val="단중표"/>
      <sheetName val="골조시행"/>
      <sheetName val="1호인버트수량"/>
      <sheetName val="토공집계표"/>
      <sheetName val="암거단위-1련"/>
      <sheetName val="Testing"/>
      <sheetName val="기타#9"/>
      <sheetName val="투자효율분석"/>
      <sheetName val="토목내역서 (도급단가)"/>
      <sheetName val="단가목록"/>
      <sheetName val="c_balju"/>
      <sheetName val="선금급신청서"/>
      <sheetName val="보건노"/>
      <sheetName val="BOX수량"/>
      <sheetName val="SLAB"/>
      <sheetName val="대로근거"/>
      <sheetName val="중로근거"/>
      <sheetName val="변화치수"/>
      <sheetName val="인건비 "/>
      <sheetName val="#REF"/>
      <sheetName val="내역서 "/>
      <sheetName val="신규단가"/>
      <sheetName val="단 box"/>
      <sheetName val="문학간접"/>
      <sheetName val="간접"/>
      <sheetName val="중기손료"/>
      <sheetName val="특수선일위대가"/>
      <sheetName val="공사비집계"/>
      <sheetName val="준검 내역서"/>
      <sheetName val="Sheet10"/>
      <sheetName val="단가및재료비"/>
      <sheetName val="Total"/>
      <sheetName val="주공 갑지"/>
      <sheetName val="A"/>
      <sheetName val="기초코드"/>
      <sheetName val="토목공종세부"/>
      <sheetName val="1000 DB구축 부표"/>
      <sheetName val="대가"/>
      <sheetName val="일용노임단가"/>
      <sheetName val="일위대가표"/>
      <sheetName val="토목품셈"/>
      <sheetName val="가도공"/>
      <sheetName val="토사(PE)"/>
      <sheetName val="경비산출"/>
      <sheetName val="DATE"/>
      <sheetName val="건축내역"/>
      <sheetName val="쌍송교"/>
      <sheetName val="일위대가집계"/>
      <sheetName val="사용자정의"/>
      <sheetName val="제품표준규격"/>
      <sheetName val="철거산출근거"/>
      <sheetName val="램머"/>
      <sheetName val="기계경비(시간당)"/>
      <sheetName val="1공구내역서(1)"/>
      <sheetName val="익산"/>
      <sheetName val="설계명세서"/>
      <sheetName val="자료입력"/>
      <sheetName val="중기산출"/>
      <sheetName val="IMP(MAIN)"/>
      <sheetName val="IMP (REACTOR)"/>
      <sheetName val="부하(성남)"/>
      <sheetName val="기별(종합)"/>
      <sheetName val="1안"/>
      <sheetName val="내역1"/>
      <sheetName val="일위목록"/>
      <sheetName val="도로경계블럭단위수량"/>
      <sheetName val="도로경계블럭단위토공"/>
      <sheetName val="L형측구단위수량"/>
      <sheetName val="L형측구연장조서"/>
      <sheetName val="내역표지"/>
      <sheetName val="교각계산"/>
      <sheetName val="토적집계표"/>
      <sheetName val="공통가설공사"/>
      <sheetName val="1.설계조건"/>
      <sheetName val="산출근거"/>
      <sheetName val="입출재고현황 (2)"/>
      <sheetName val="토공수량산출"/>
      <sheetName val="토적계산서"/>
      <sheetName val="약품공급2"/>
      <sheetName val="SELTDATA"/>
      <sheetName val="원가"/>
      <sheetName val="을 1"/>
      <sheetName val="을 2"/>
      <sheetName val="경산"/>
      <sheetName val="구천"/>
      <sheetName val="입찰안"/>
      <sheetName val="N賃率-職"/>
      <sheetName val="관접합및부설"/>
      <sheetName val="설계조건"/>
      <sheetName val="안정계산"/>
      <sheetName val="단면검토"/>
      <sheetName val="횡배수관설치현황"/>
      <sheetName val="참조자료"/>
      <sheetName val="6차2회변경내역서"/>
      <sheetName val="식재일위대가"/>
      <sheetName val="BQ(실행)"/>
      <sheetName val="깨기"/>
      <sheetName val="오산갈곳"/>
      <sheetName val="공사비명세서"/>
      <sheetName val="별표 "/>
      <sheetName val="도급양식"/>
      <sheetName val="단가대비표"/>
      <sheetName val="토공(완충)"/>
      <sheetName val="차액보증"/>
      <sheetName val="물량표"/>
      <sheetName val="토목"/>
      <sheetName val="금액내역서"/>
      <sheetName val="날개벽수량표"/>
      <sheetName val="Mc1"/>
      <sheetName val="22신설수량"/>
      <sheetName val="통장출금액"/>
      <sheetName val="CONCRETE"/>
      <sheetName val="Site Expenses"/>
      <sheetName val="자료(통합)"/>
      <sheetName val="대상공사(조달청)"/>
      <sheetName val="품셈표"/>
      <sheetName val="실행갑지"/>
      <sheetName val="공사개요"/>
      <sheetName val="DS-최종"/>
      <sheetName val="세부내역"/>
      <sheetName val="기계경비"/>
      <sheetName val="신우"/>
      <sheetName val="type-F"/>
      <sheetName val="경비2내역"/>
      <sheetName val="진주방향"/>
      <sheetName val="적격점수&lt;300억미만&gt;"/>
      <sheetName val="공통부대비"/>
      <sheetName val="ITEM"/>
      <sheetName val="총괄표"/>
      <sheetName val="토공대가"/>
      <sheetName val="구조대가"/>
      <sheetName val="포설대가1"/>
      <sheetName val="부대대가"/>
      <sheetName val="M-MG1"/>
      <sheetName val="기본자료입력"/>
      <sheetName val="변경내역"/>
      <sheetName val="상 부"/>
      <sheetName val="Sheet4"/>
      <sheetName val="단가표"/>
      <sheetName val="COPING"/>
      <sheetName val="작업일보"/>
      <sheetName val="교량전기"/>
      <sheetName val="CODE"/>
      <sheetName val="통합"/>
      <sheetName val="물가시세"/>
      <sheetName val="부분별수량산출(조합기초)"/>
      <sheetName val="수량집계"/>
      <sheetName val="MOTOR"/>
      <sheetName val="미드수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토공유용계획"/>
      <sheetName val="유입관로집계"/>
      <sheetName val="유입관로토적"/>
      <sheetName val="처리장집계"/>
      <sheetName val="처리장토적"/>
      <sheetName val="진입도로토적"/>
      <sheetName val="집계표"/>
      <sheetName val="토사(PE)"/>
      <sheetName val="99노임단가"/>
      <sheetName val="수리계산"/>
      <sheetName val="Sheet1"/>
      <sheetName val="DIAPHRAGM"/>
    </sheetNames>
    <sheetDataSet>
      <sheetData sheetId="0" refreshError="1">
        <row r="24">
          <cell r="B24" t="str">
            <v>수평곡관</v>
          </cell>
          <cell r="C24" t="str">
            <v>D=100×11¼˚</v>
          </cell>
          <cell r="D24" t="str">
            <v xml:space="preserve"> ⊃</v>
          </cell>
          <cell r="E24">
            <v>10</v>
          </cell>
        </row>
        <row r="25">
          <cell r="B25" t="str">
            <v>수평곡관</v>
          </cell>
          <cell r="C25" t="str">
            <v>D=150×11¼˚</v>
          </cell>
          <cell r="D25" t="str">
            <v xml:space="preserve"> ⊃</v>
          </cell>
          <cell r="E25">
            <v>12</v>
          </cell>
        </row>
        <row r="26">
          <cell r="B26" t="str">
            <v>수평곡관</v>
          </cell>
          <cell r="C26" t="str">
            <v>D=100×11¼˚</v>
          </cell>
          <cell r="D26" t="str">
            <v xml:space="preserve"> ⊃</v>
          </cell>
          <cell r="E26">
            <v>17</v>
          </cell>
        </row>
        <row r="27">
          <cell r="B27" t="str">
            <v>수평곡관</v>
          </cell>
          <cell r="C27" t="str">
            <v>D=100×22½˚</v>
          </cell>
          <cell r="D27" t="str">
            <v xml:space="preserve"> ⊃</v>
          </cell>
          <cell r="E27">
            <v>20</v>
          </cell>
        </row>
        <row r="28">
          <cell r="B28" t="str">
            <v>수평곡관</v>
          </cell>
          <cell r="C28" t="str">
            <v>D=150×22½˚</v>
          </cell>
          <cell r="D28" t="str">
            <v xml:space="preserve"> ⊃</v>
          </cell>
          <cell r="E28">
            <v>4</v>
          </cell>
        </row>
        <row r="29">
          <cell r="B29" t="str">
            <v>수평곡관</v>
          </cell>
          <cell r="C29" t="str">
            <v>D=100×22½˚</v>
          </cell>
          <cell r="D29" t="str">
            <v xml:space="preserve"> ⊃</v>
          </cell>
          <cell r="E29">
            <v>5</v>
          </cell>
        </row>
        <row r="30">
          <cell r="B30" t="str">
            <v>수평곡관</v>
          </cell>
          <cell r="C30" t="str">
            <v>D=100×45˚</v>
          </cell>
          <cell r="D30" t="str">
            <v xml:space="preserve"> ⊃</v>
          </cell>
          <cell r="E30">
            <v>5</v>
          </cell>
        </row>
        <row r="31">
          <cell r="B31" t="str">
            <v>수평곡관</v>
          </cell>
          <cell r="C31" t="str">
            <v>D=150×45˚</v>
          </cell>
          <cell r="D31" t="str">
            <v xml:space="preserve"> ⊃</v>
          </cell>
          <cell r="E31">
            <v>5</v>
          </cell>
        </row>
        <row r="32">
          <cell r="B32" t="str">
            <v>수평곡관</v>
          </cell>
          <cell r="C32" t="str">
            <v>D=100×45˚</v>
          </cell>
          <cell r="D32" t="str">
            <v xml:space="preserve"> ⊃</v>
          </cell>
          <cell r="E32">
            <v>4</v>
          </cell>
        </row>
        <row r="33">
          <cell r="B33" t="str">
            <v>수평곡관</v>
          </cell>
          <cell r="C33" t="str">
            <v>D=100×90˚</v>
          </cell>
          <cell r="D33" t="str">
            <v xml:space="preserve"> ⊃</v>
          </cell>
          <cell r="E33">
            <v>6</v>
          </cell>
        </row>
        <row r="34">
          <cell r="B34" t="str">
            <v>수평곡관</v>
          </cell>
          <cell r="C34" t="str">
            <v>D=100×90˚</v>
          </cell>
          <cell r="D34" t="str">
            <v xml:space="preserve"> ⊃</v>
          </cell>
          <cell r="E34">
            <v>5</v>
          </cell>
        </row>
        <row r="35">
          <cell r="B35" t="str">
            <v>수평곡관</v>
          </cell>
          <cell r="C35" t="str">
            <v>D=100×90˚</v>
          </cell>
          <cell r="D35" t="str">
            <v xml:space="preserve"> ⊃</v>
          </cell>
          <cell r="E35">
            <v>55</v>
          </cell>
        </row>
        <row r="36">
          <cell r="B36" t="str">
            <v>소켓플랜지T형관</v>
          </cell>
          <cell r="C36" t="str">
            <v>D=100×100</v>
          </cell>
          <cell r="E36">
            <v>5</v>
          </cell>
        </row>
        <row r="37">
          <cell r="B37" t="str">
            <v>소켓플랜지T형관</v>
          </cell>
          <cell r="C37" t="str">
            <v>D=100×100</v>
          </cell>
          <cell r="E37">
            <v>5</v>
          </cell>
        </row>
        <row r="38">
          <cell r="B38" t="str">
            <v>소켓플랜지T형관</v>
          </cell>
          <cell r="C38" t="str">
            <v>D=100×100</v>
          </cell>
          <cell r="E38">
            <v>6</v>
          </cell>
        </row>
        <row r="39">
          <cell r="B39" t="str">
            <v>소켓T형관</v>
          </cell>
          <cell r="C39" t="str">
            <v>D=100×100</v>
          </cell>
          <cell r="E39">
            <v>4</v>
          </cell>
        </row>
        <row r="40">
          <cell r="B40" t="str">
            <v>소켓T형관</v>
          </cell>
          <cell r="C40" t="str">
            <v>D=100×100</v>
          </cell>
          <cell r="E40">
            <v>5</v>
          </cell>
        </row>
        <row r="41">
          <cell r="B41" t="str">
            <v>소켓T형관</v>
          </cell>
          <cell r="C41" t="str">
            <v>D=100×100</v>
          </cell>
          <cell r="E41">
            <v>8</v>
          </cell>
        </row>
        <row r="42">
          <cell r="B42" t="str">
            <v>이 음 관</v>
          </cell>
          <cell r="C42" t="str">
            <v>D=80</v>
          </cell>
          <cell r="E42">
            <v>9</v>
          </cell>
        </row>
        <row r="43">
          <cell r="B43" t="str">
            <v>이 음 관</v>
          </cell>
          <cell r="C43" t="str">
            <v>D=100</v>
          </cell>
          <cell r="E43">
            <v>10</v>
          </cell>
        </row>
        <row r="44">
          <cell r="B44" t="str">
            <v>이 음 관</v>
          </cell>
          <cell r="C44" t="str">
            <v>D=150</v>
          </cell>
          <cell r="E44">
            <v>12</v>
          </cell>
        </row>
        <row r="45">
          <cell r="B45" t="str">
            <v>이 음 관</v>
          </cell>
          <cell r="C45" t="str">
            <v>D=200</v>
          </cell>
          <cell r="E45">
            <v>18</v>
          </cell>
        </row>
        <row r="46">
          <cell r="B46" t="str">
            <v>이 음 관</v>
          </cell>
          <cell r="C46" t="str">
            <v>D=250</v>
          </cell>
          <cell r="E46">
            <v>25</v>
          </cell>
        </row>
        <row r="47">
          <cell r="B47" t="str">
            <v>이 음 관</v>
          </cell>
          <cell r="C47" t="str">
            <v>D=300</v>
          </cell>
          <cell r="E47">
            <v>34</v>
          </cell>
        </row>
        <row r="48">
          <cell r="B48" t="str">
            <v>플랜지관</v>
          </cell>
          <cell r="C48" t="str">
            <v>D=80</v>
          </cell>
          <cell r="E48">
            <v>7.9</v>
          </cell>
        </row>
        <row r="49">
          <cell r="B49" t="str">
            <v>플랜지관</v>
          </cell>
          <cell r="C49" t="str">
            <v>D=100</v>
          </cell>
          <cell r="E49">
            <v>9.6</v>
          </cell>
        </row>
        <row r="50">
          <cell r="B50" t="str">
            <v>플랜지관</v>
          </cell>
          <cell r="C50" t="str">
            <v>D=150</v>
          </cell>
          <cell r="E50">
            <v>15.6</v>
          </cell>
        </row>
        <row r="51">
          <cell r="B51" t="str">
            <v>플랜지관</v>
          </cell>
          <cell r="C51" t="str">
            <v>D=200</v>
          </cell>
          <cell r="E51">
            <v>22.5</v>
          </cell>
        </row>
        <row r="52">
          <cell r="B52" t="str">
            <v>플랜지관</v>
          </cell>
          <cell r="C52" t="str">
            <v>D=250</v>
          </cell>
          <cell r="E52">
            <v>31.5</v>
          </cell>
        </row>
        <row r="53">
          <cell r="B53" t="str">
            <v>플랜지관</v>
          </cell>
          <cell r="C53" t="str">
            <v>D=300</v>
          </cell>
          <cell r="E53">
            <v>41.5</v>
          </cell>
        </row>
        <row r="54">
          <cell r="B54" t="str">
            <v>제 수 변</v>
          </cell>
          <cell r="C54" t="str">
            <v>D=80</v>
          </cell>
          <cell r="E54">
            <v>42</v>
          </cell>
        </row>
        <row r="55">
          <cell r="B55" t="str">
            <v>제 수 변</v>
          </cell>
          <cell r="C55" t="str">
            <v>D=100</v>
          </cell>
          <cell r="E55">
            <v>50</v>
          </cell>
        </row>
        <row r="56">
          <cell r="B56" t="str">
            <v>제 수 변</v>
          </cell>
          <cell r="C56" t="str">
            <v>D=150</v>
          </cell>
          <cell r="E56">
            <v>90</v>
          </cell>
        </row>
        <row r="57">
          <cell r="B57" t="str">
            <v>제 수 변</v>
          </cell>
          <cell r="C57" t="str">
            <v>D=200</v>
          </cell>
          <cell r="E57">
            <v>140</v>
          </cell>
        </row>
        <row r="58">
          <cell r="B58" t="str">
            <v>제 수 변</v>
          </cell>
          <cell r="C58" t="str">
            <v>D=300</v>
          </cell>
          <cell r="E58">
            <v>280</v>
          </cell>
        </row>
        <row r="59">
          <cell r="B59" t="str">
            <v>공 기 변</v>
          </cell>
          <cell r="C59" t="str">
            <v>D=80</v>
          </cell>
          <cell r="E59">
            <v>94</v>
          </cell>
        </row>
        <row r="60">
          <cell r="B60" t="str">
            <v>공 기 변</v>
          </cell>
          <cell r="C60" t="str">
            <v>D=100</v>
          </cell>
          <cell r="E60">
            <v>110</v>
          </cell>
        </row>
        <row r="61">
          <cell r="B61" t="str">
            <v>단    관</v>
          </cell>
          <cell r="C61" t="str">
            <v>D=80</v>
          </cell>
          <cell r="E61">
            <v>13.5</v>
          </cell>
          <cell r="H61">
            <v>0.8</v>
          </cell>
          <cell r="I61" t="str">
            <v>×</v>
          </cell>
          <cell r="J61" t="str">
            <v>＋</v>
          </cell>
        </row>
        <row r="62">
          <cell r="B62" t="str">
            <v>플랜지단관</v>
          </cell>
          <cell r="C62" t="str">
            <v>D=100</v>
          </cell>
          <cell r="E62">
            <v>16.399999999999999</v>
          </cell>
          <cell r="H62">
            <v>0.8</v>
          </cell>
          <cell r="I62" t="str">
            <v>×</v>
          </cell>
          <cell r="J62" t="str">
            <v>＋</v>
          </cell>
        </row>
        <row r="63">
          <cell r="B63" t="str">
            <v>플랜지단관</v>
          </cell>
          <cell r="C63" t="str">
            <v>D=100</v>
          </cell>
          <cell r="E63">
            <v>16.399999999999999</v>
          </cell>
          <cell r="H63">
            <v>0.92</v>
          </cell>
          <cell r="I63" t="str">
            <v>×</v>
          </cell>
          <cell r="J63" t="str">
            <v>＋</v>
          </cell>
        </row>
        <row r="64">
          <cell r="B64" t="str">
            <v>플랜지단관</v>
          </cell>
          <cell r="C64" t="str">
            <v>D=100</v>
          </cell>
          <cell r="E64">
            <v>16.399999999999999</v>
          </cell>
          <cell r="H64">
            <v>-2</v>
          </cell>
          <cell r="I64" t="str">
            <v>×</v>
          </cell>
          <cell r="J64" t="str">
            <v>＋</v>
          </cell>
        </row>
        <row r="65">
          <cell r="B65" t="str">
            <v>플랜지단관</v>
          </cell>
          <cell r="C65" t="str">
            <v>D=100</v>
          </cell>
          <cell r="E65">
            <v>16.399999999999999</v>
          </cell>
          <cell r="H65">
            <v>-1</v>
          </cell>
          <cell r="I65" t="str">
            <v>×</v>
          </cell>
          <cell r="J65" t="str">
            <v>＋</v>
          </cell>
        </row>
        <row r="66">
          <cell r="B66" t="str">
            <v>플랜지단관</v>
          </cell>
          <cell r="C66" t="str">
            <v>D=100</v>
          </cell>
          <cell r="E66">
            <v>16.399999999999999</v>
          </cell>
          <cell r="H66">
            <v>0</v>
          </cell>
          <cell r="I66" t="str">
            <v>×</v>
          </cell>
          <cell r="J66" t="str">
            <v>＋</v>
          </cell>
        </row>
        <row r="67">
          <cell r="B67" t="str">
            <v>플랜지단관</v>
          </cell>
          <cell r="C67" t="str">
            <v>D=100</v>
          </cell>
          <cell r="E67">
            <v>16.399999999999999</v>
          </cell>
          <cell r="H67">
            <v>1</v>
          </cell>
          <cell r="I67" t="str">
            <v>×</v>
          </cell>
          <cell r="J67" t="str">
            <v>＋</v>
          </cell>
        </row>
        <row r="68">
          <cell r="B68" t="str">
            <v>플랜지단관</v>
          </cell>
          <cell r="C68" t="str">
            <v>D=100</v>
          </cell>
          <cell r="E68">
            <v>16.399999999999999</v>
          </cell>
          <cell r="H68">
            <v>2</v>
          </cell>
          <cell r="I68" t="str">
            <v>×</v>
          </cell>
          <cell r="J68" t="str">
            <v>＋</v>
          </cell>
        </row>
        <row r="69">
          <cell r="B69" t="str">
            <v>단    관</v>
          </cell>
          <cell r="C69" t="str">
            <v>D=125</v>
          </cell>
          <cell r="E69">
            <v>21</v>
          </cell>
          <cell r="H69">
            <v>3</v>
          </cell>
          <cell r="I69" t="str">
            <v>×</v>
          </cell>
          <cell r="J69" t="str">
            <v>＋</v>
          </cell>
        </row>
        <row r="70">
          <cell r="B70" t="str">
            <v>단    관</v>
          </cell>
          <cell r="C70" t="str">
            <v>D=150</v>
          </cell>
          <cell r="E70">
            <v>25.3</v>
          </cell>
          <cell r="H70">
            <v>4</v>
          </cell>
          <cell r="I70" t="str">
            <v>×</v>
          </cell>
          <cell r="J70" t="str">
            <v>＋</v>
          </cell>
        </row>
        <row r="71">
          <cell r="B71" t="str">
            <v>단    관</v>
          </cell>
          <cell r="C71" t="str">
            <v>D=200</v>
          </cell>
          <cell r="E71">
            <v>33.799999999999997</v>
          </cell>
          <cell r="H71">
            <v>5</v>
          </cell>
          <cell r="I71" t="str">
            <v>×</v>
          </cell>
          <cell r="J71" t="str">
            <v>＋</v>
          </cell>
        </row>
        <row r="72">
          <cell r="B72" t="str">
            <v>단    관</v>
          </cell>
          <cell r="C72" t="str">
            <v>D=250</v>
          </cell>
          <cell r="E72">
            <v>44.3</v>
          </cell>
          <cell r="H72">
            <v>6</v>
          </cell>
          <cell r="I72" t="str">
            <v>×</v>
          </cell>
          <cell r="J72" t="str">
            <v>＋</v>
          </cell>
        </row>
        <row r="73">
          <cell r="B73" t="str">
            <v>단    관</v>
          </cell>
          <cell r="C73" t="str">
            <v>D=300</v>
          </cell>
          <cell r="E73">
            <v>56.3</v>
          </cell>
          <cell r="H73">
            <v>7</v>
          </cell>
          <cell r="I73" t="str">
            <v>×</v>
          </cell>
          <cell r="J73" t="str">
            <v>＋</v>
          </cell>
        </row>
        <row r="74">
          <cell r="B74" t="str">
            <v>단    관</v>
          </cell>
          <cell r="C74" t="str">
            <v>D=350</v>
          </cell>
          <cell r="E74">
            <v>69.599999999999994</v>
          </cell>
          <cell r="H74">
            <v>8</v>
          </cell>
          <cell r="I74" t="str">
            <v>×</v>
          </cell>
          <cell r="J74" t="str">
            <v>＋</v>
          </cell>
        </row>
        <row r="75">
          <cell r="B75" t="str">
            <v>단    관</v>
          </cell>
          <cell r="C75" t="str">
            <v>D=400</v>
          </cell>
          <cell r="E75">
            <v>83.7</v>
          </cell>
          <cell r="H75">
            <v>9</v>
          </cell>
          <cell r="I75" t="str">
            <v>×</v>
          </cell>
          <cell r="J75" t="str">
            <v>＋</v>
          </cell>
        </row>
        <row r="76">
          <cell r="B76" t="str">
            <v>단    관</v>
          </cell>
          <cell r="C76" t="str">
            <v>D=450</v>
          </cell>
          <cell r="E76">
            <v>98.5</v>
          </cell>
          <cell r="H76">
            <v>10</v>
          </cell>
          <cell r="I76" t="str">
            <v>×</v>
          </cell>
          <cell r="J76" t="str">
            <v>＋</v>
          </cell>
        </row>
        <row r="77">
          <cell r="B77" t="str">
            <v>단    관</v>
          </cell>
          <cell r="C77" t="str">
            <v>D=500</v>
          </cell>
          <cell r="E77">
            <v>115.6</v>
          </cell>
          <cell r="H77">
            <v>11</v>
          </cell>
          <cell r="I77" t="str">
            <v>×</v>
          </cell>
          <cell r="J77" t="str">
            <v>＋</v>
          </cell>
        </row>
        <row r="78">
          <cell r="B78" t="str">
            <v>단    관</v>
          </cell>
          <cell r="C78" t="str">
            <v>D=600</v>
          </cell>
          <cell r="E78">
            <v>152</v>
          </cell>
          <cell r="H78">
            <v>12</v>
          </cell>
          <cell r="I78" t="str">
            <v>×</v>
          </cell>
          <cell r="J78" t="str">
            <v>＋</v>
          </cell>
        </row>
        <row r="79">
          <cell r="B79" t="str">
            <v>단    관</v>
          </cell>
          <cell r="C79" t="str">
            <v>D=700</v>
          </cell>
          <cell r="E79">
            <v>193</v>
          </cell>
          <cell r="H79">
            <v>13</v>
          </cell>
          <cell r="I79" t="str">
            <v>×</v>
          </cell>
          <cell r="J79" t="str">
            <v>＋</v>
          </cell>
        </row>
        <row r="80">
          <cell r="B80" t="str">
            <v>단    관</v>
          </cell>
          <cell r="C80" t="str">
            <v>D=800</v>
          </cell>
          <cell r="E80">
            <v>238.7</v>
          </cell>
          <cell r="H80">
            <v>14</v>
          </cell>
          <cell r="I80" t="str">
            <v>×</v>
          </cell>
          <cell r="J80" t="str">
            <v>＋</v>
          </cell>
        </row>
        <row r="81">
          <cell r="B81" t="str">
            <v>단    관</v>
          </cell>
          <cell r="C81" t="str">
            <v>D=900</v>
          </cell>
          <cell r="E81">
            <v>288.7</v>
          </cell>
          <cell r="H81">
            <v>15</v>
          </cell>
          <cell r="I81" t="str">
            <v>×</v>
          </cell>
          <cell r="J81" t="str">
            <v>＋</v>
          </cell>
        </row>
        <row r="82">
          <cell r="B82" t="str">
            <v>단    관</v>
          </cell>
          <cell r="C82" t="str">
            <v>D=1000</v>
          </cell>
          <cell r="E82">
            <v>343.2</v>
          </cell>
          <cell r="H82">
            <v>16</v>
          </cell>
          <cell r="I82" t="str">
            <v>×</v>
          </cell>
          <cell r="J82" t="str">
            <v>＋</v>
          </cell>
        </row>
        <row r="83">
          <cell r="B83" t="str">
            <v>단    관</v>
          </cell>
          <cell r="C83" t="str">
            <v>D=1100</v>
          </cell>
          <cell r="E83">
            <v>399.5</v>
          </cell>
          <cell r="H83">
            <v>17</v>
          </cell>
          <cell r="I83" t="str">
            <v>×</v>
          </cell>
          <cell r="J83" t="str">
            <v>＋</v>
          </cell>
        </row>
        <row r="84">
          <cell r="B84" t="str">
            <v>단    관</v>
          </cell>
          <cell r="C84" t="str">
            <v>D=1200</v>
          </cell>
          <cell r="E84">
            <v>465.9</v>
          </cell>
          <cell r="H84">
            <v>18</v>
          </cell>
          <cell r="I84" t="str">
            <v>×</v>
          </cell>
          <cell r="J84" t="str">
            <v>＋</v>
          </cell>
        </row>
        <row r="85">
          <cell r="B85" t="str">
            <v>없음</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4">
          <cell r="B24" t="str">
            <v>수평곡관</v>
          </cell>
        </row>
      </sheetData>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토공유용계획"/>
      <sheetName val="유입관로집계"/>
      <sheetName val="유입관로토적"/>
      <sheetName val="처리장집계"/>
      <sheetName val="처리장토적"/>
      <sheetName val="진입도로토적"/>
      <sheetName val="집계표"/>
      <sheetName val="토사(PE)"/>
      <sheetName val="99노임단가"/>
      <sheetName val="수리계산"/>
      <sheetName val="데이타"/>
    </sheetNames>
    <sheetDataSet>
      <sheetData sheetId="0" refreshError="1">
        <row r="24">
          <cell r="B24" t="str">
            <v>수평곡관</v>
          </cell>
          <cell r="C24" t="str">
            <v>D=100×11¼˚</v>
          </cell>
          <cell r="D24" t="str">
            <v xml:space="preserve"> ⊃</v>
          </cell>
          <cell r="E24">
            <v>10</v>
          </cell>
        </row>
        <row r="25">
          <cell r="B25" t="str">
            <v>수평곡관</v>
          </cell>
          <cell r="C25" t="str">
            <v>D=150×11¼˚</v>
          </cell>
          <cell r="D25" t="str">
            <v xml:space="preserve"> ⊃</v>
          </cell>
          <cell r="E25">
            <v>12</v>
          </cell>
        </row>
        <row r="26">
          <cell r="B26" t="str">
            <v>수평곡관</v>
          </cell>
          <cell r="C26" t="str">
            <v>D=100×11¼˚</v>
          </cell>
          <cell r="D26" t="str">
            <v xml:space="preserve"> ⊃</v>
          </cell>
          <cell r="E26">
            <v>17</v>
          </cell>
        </row>
        <row r="27">
          <cell r="B27" t="str">
            <v>수평곡관</v>
          </cell>
          <cell r="C27" t="str">
            <v>D=100×22½˚</v>
          </cell>
          <cell r="D27" t="str">
            <v xml:space="preserve"> ⊃</v>
          </cell>
          <cell r="E27">
            <v>20</v>
          </cell>
        </row>
        <row r="28">
          <cell r="B28" t="str">
            <v>수평곡관</v>
          </cell>
          <cell r="C28" t="str">
            <v>D=150×22½˚</v>
          </cell>
          <cell r="D28" t="str">
            <v xml:space="preserve"> ⊃</v>
          </cell>
          <cell r="E28">
            <v>4</v>
          </cell>
        </row>
        <row r="29">
          <cell r="B29" t="str">
            <v>수평곡관</v>
          </cell>
          <cell r="C29" t="str">
            <v>D=100×22½˚</v>
          </cell>
          <cell r="D29" t="str">
            <v xml:space="preserve"> ⊃</v>
          </cell>
          <cell r="E29">
            <v>5</v>
          </cell>
        </row>
        <row r="30">
          <cell r="B30" t="str">
            <v>수평곡관</v>
          </cell>
          <cell r="C30" t="str">
            <v>D=100×45˚</v>
          </cell>
          <cell r="D30" t="str">
            <v xml:space="preserve"> ⊃</v>
          </cell>
          <cell r="E30">
            <v>5</v>
          </cell>
        </row>
        <row r="31">
          <cell r="B31" t="str">
            <v>수평곡관</v>
          </cell>
          <cell r="C31" t="str">
            <v>D=150×45˚</v>
          </cell>
          <cell r="D31" t="str">
            <v xml:space="preserve"> ⊃</v>
          </cell>
          <cell r="E31">
            <v>5</v>
          </cell>
        </row>
        <row r="32">
          <cell r="B32" t="str">
            <v>수평곡관</v>
          </cell>
          <cell r="C32" t="str">
            <v>D=100×45˚</v>
          </cell>
          <cell r="D32" t="str">
            <v xml:space="preserve"> ⊃</v>
          </cell>
          <cell r="E32">
            <v>4</v>
          </cell>
        </row>
        <row r="33">
          <cell r="B33" t="str">
            <v>수평곡관</v>
          </cell>
          <cell r="C33" t="str">
            <v>D=100×90˚</v>
          </cell>
          <cell r="D33" t="str">
            <v xml:space="preserve"> ⊃</v>
          </cell>
          <cell r="E33">
            <v>6</v>
          </cell>
        </row>
        <row r="34">
          <cell r="B34" t="str">
            <v>수평곡관</v>
          </cell>
          <cell r="C34" t="str">
            <v>D=100×90˚</v>
          </cell>
          <cell r="D34" t="str">
            <v xml:space="preserve"> ⊃</v>
          </cell>
          <cell r="E34">
            <v>5</v>
          </cell>
        </row>
        <row r="35">
          <cell r="B35" t="str">
            <v>수평곡관</v>
          </cell>
          <cell r="C35" t="str">
            <v>D=100×90˚</v>
          </cell>
          <cell r="D35" t="str">
            <v xml:space="preserve"> ⊃</v>
          </cell>
          <cell r="E35">
            <v>55</v>
          </cell>
        </row>
        <row r="36">
          <cell r="B36" t="str">
            <v>소켓플랜지T형관</v>
          </cell>
          <cell r="C36" t="str">
            <v>D=100×100</v>
          </cell>
          <cell r="E36">
            <v>5</v>
          </cell>
        </row>
        <row r="37">
          <cell r="B37" t="str">
            <v>소켓플랜지T형관</v>
          </cell>
          <cell r="C37" t="str">
            <v>D=100×100</v>
          </cell>
          <cell r="E37">
            <v>5</v>
          </cell>
        </row>
        <row r="38">
          <cell r="B38" t="str">
            <v>소켓플랜지T형관</v>
          </cell>
          <cell r="C38" t="str">
            <v>D=100×100</v>
          </cell>
          <cell r="E38">
            <v>6</v>
          </cell>
        </row>
        <row r="39">
          <cell r="B39" t="str">
            <v>소켓T형관</v>
          </cell>
          <cell r="C39" t="str">
            <v>D=100×100</v>
          </cell>
          <cell r="E39">
            <v>4</v>
          </cell>
        </row>
        <row r="40">
          <cell r="B40" t="str">
            <v>소켓T형관</v>
          </cell>
          <cell r="C40" t="str">
            <v>D=100×100</v>
          </cell>
          <cell r="E40">
            <v>5</v>
          </cell>
        </row>
        <row r="41">
          <cell r="B41" t="str">
            <v>소켓T형관</v>
          </cell>
          <cell r="C41" t="str">
            <v>D=100×100</v>
          </cell>
          <cell r="E41">
            <v>8</v>
          </cell>
        </row>
        <row r="42">
          <cell r="B42" t="str">
            <v>이 음 관</v>
          </cell>
          <cell r="C42" t="str">
            <v>D=80</v>
          </cell>
          <cell r="E42">
            <v>9</v>
          </cell>
        </row>
        <row r="43">
          <cell r="B43" t="str">
            <v>이 음 관</v>
          </cell>
          <cell r="C43" t="str">
            <v>D=100</v>
          </cell>
          <cell r="E43">
            <v>10</v>
          </cell>
        </row>
        <row r="44">
          <cell r="B44" t="str">
            <v>이 음 관</v>
          </cell>
          <cell r="C44" t="str">
            <v>D=150</v>
          </cell>
          <cell r="E44">
            <v>12</v>
          </cell>
        </row>
        <row r="45">
          <cell r="B45" t="str">
            <v>이 음 관</v>
          </cell>
          <cell r="C45" t="str">
            <v>D=200</v>
          </cell>
          <cell r="E45">
            <v>18</v>
          </cell>
        </row>
        <row r="46">
          <cell r="B46" t="str">
            <v>이 음 관</v>
          </cell>
          <cell r="C46" t="str">
            <v>D=250</v>
          </cell>
          <cell r="E46">
            <v>25</v>
          </cell>
        </row>
        <row r="47">
          <cell r="B47" t="str">
            <v>이 음 관</v>
          </cell>
          <cell r="C47" t="str">
            <v>D=300</v>
          </cell>
          <cell r="E47">
            <v>34</v>
          </cell>
        </row>
        <row r="48">
          <cell r="B48" t="str">
            <v>플랜지관</v>
          </cell>
          <cell r="C48" t="str">
            <v>D=80</v>
          </cell>
          <cell r="E48">
            <v>7.9</v>
          </cell>
        </row>
        <row r="49">
          <cell r="B49" t="str">
            <v>플랜지관</v>
          </cell>
          <cell r="C49" t="str">
            <v>D=100</v>
          </cell>
          <cell r="E49">
            <v>9.6</v>
          </cell>
        </row>
        <row r="50">
          <cell r="B50" t="str">
            <v>플랜지관</v>
          </cell>
          <cell r="C50" t="str">
            <v>D=150</v>
          </cell>
          <cell r="E50">
            <v>15.6</v>
          </cell>
        </row>
        <row r="51">
          <cell r="B51" t="str">
            <v>플랜지관</v>
          </cell>
          <cell r="C51" t="str">
            <v>D=200</v>
          </cell>
          <cell r="E51">
            <v>22.5</v>
          </cell>
        </row>
        <row r="52">
          <cell r="B52" t="str">
            <v>플랜지관</v>
          </cell>
          <cell r="C52" t="str">
            <v>D=250</v>
          </cell>
          <cell r="E52">
            <v>31.5</v>
          </cell>
        </row>
        <row r="53">
          <cell r="B53" t="str">
            <v>플랜지관</v>
          </cell>
          <cell r="C53" t="str">
            <v>D=300</v>
          </cell>
          <cell r="E53">
            <v>41.5</v>
          </cell>
        </row>
        <row r="54">
          <cell r="B54" t="str">
            <v>제 수 변</v>
          </cell>
          <cell r="C54" t="str">
            <v>D=80</v>
          </cell>
          <cell r="E54">
            <v>42</v>
          </cell>
        </row>
        <row r="55">
          <cell r="B55" t="str">
            <v>제 수 변</v>
          </cell>
          <cell r="C55" t="str">
            <v>D=100</v>
          </cell>
          <cell r="E55">
            <v>50</v>
          </cell>
        </row>
        <row r="56">
          <cell r="B56" t="str">
            <v>제 수 변</v>
          </cell>
          <cell r="C56" t="str">
            <v>D=150</v>
          </cell>
          <cell r="E56">
            <v>90</v>
          </cell>
        </row>
        <row r="57">
          <cell r="B57" t="str">
            <v>제 수 변</v>
          </cell>
          <cell r="C57" t="str">
            <v>D=200</v>
          </cell>
          <cell r="E57">
            <v>140</v>
          </cell>
        </row>
        <row r="58">
          <cell r="B58" t="str">
            <v>제 수 변</v>
          </cell>
          <cell r="C58" t="str">
            <v>D=300</v>
          </cell>
          <cell r="E58">
            <v>280</v>
          </cell>
        </row>
        <row r="59">
          <cell r="B59" t="str">
            <v>공 기 변</v>
          </cell>
          <cell r="C59" t="str">
            <v>D=80</v>
          </cell>
          <cell r="E59">
            <v>94</v>
          </cell>
        </row>
        <row r="60">
          <cell r="B60" t="str">
            <v>공 기 변</v>
          </cell>
          <cell r="C60" t="str">
            <v>D=100</v>
          </cell>
          <cell r="E60">
            <v>110</v>
          </cell>
        </row>
        <row r="61">
          <cell r="B61" t="str">
            <v>단    관</v>
          </cell>
          <cell r="C61" t="str">
            <v>D=80</v>
          </cell>
          <cell r="E61">
            <v>13.5</v>
          </cell>
          <cell r="H61">
            <v>0.8</v>
          </cell>
          <cell r="I61" t="str">
            <v>×</v>
          </cell>
          <cell r="J61" t="str">
            <v>＋</v>
          </cell>
        </row>
        <row r="62">
          <cell r="B62" t="str">
            <v>플랜지단관</v>
          </cell>
          <cell r="C62" t="str">
            <v>D=100</v>
          </cell>
          <cell r="E62">
            <v>16.399999999999999</v>
          </cell>
          <cell r="H62">
            <v>0.8</v>
          </cell>
          <cell r="I62" t="str">
            <v>×</v>
          </cell>
          <cell r="J62" t="str">
            <v>＋</v>
          </cell>
        </row>
        <row r="63">
          <cell r="B63" t="str">
            <v>플랜지단관</v>
          </cell>
          <cell r="C63" t="str">
            <v>D=100</v>
          </cell>
          <cell r="E63">
            <v>16.399999999999999</v>
          </cell>
          <cell r="H63">
            <v>0.92</v>
          </cell>
          <cell r="I63" t="str">
            <v>×</v>
          </cell>
          <cell r="J63" t="str">
            <v>＋</v>
          </cell>
        </row>
        <row r="64">
          <cell r="B64" t="str">
            <v>플랜지단관</v>
          </cell>
          <cell r="C64" t="str">
            <v>D=100</v>
          </cell>
          <cell r="E64">
            <v>16.399999999999999</v>
          </cell>
          <cell r="H64">
            <v>-2</v>
          </cell>
          <cell r="I64" t="str">
            <v>×</v>
          </cell>
          <cell r="J64" t="str">
            <v>＋</v>
          </cell>
        </row>
        <row r="65">
          <cell r="B65" t="str">
            <v>플랜지단관</v>
          </cell>
          <cell r="C65" t="str">
            <v>D=100</v>
          </cell>
          <cell r="E65">
            <v>16.399999999999999</v>
          </cell>
          <cell r="H65">
            <v>-1</v>
          </cell>
          <cell r="I65" t="str">
            <v>×</v>
          </cell>
          <cell r="J65" t="str">
            <v>＋</v>
          </cell>
        </row>
        <row r="66">
          <cell r="B66" t="str">
            <v>플랜지단관</v>
          </cell>
          <cell r="C66" t="str">
            <v>D=100</v>
          </cell>
          <cell r="E66">
            <v>16.399999999999999</v>
          </cell>
          <cell r="H66">
            <v>0</v>
          </cell>
          <cell r="I66" t="str">
            <v>×</v>
          </cell>
          <cell r="J66" t="str">
            <v>＋</v>
          </cell>
        </row>
        <row r="67">
          <cell r="B67" t="str">
            <v>플랜지단관</v>
          </cell>
          <cell r="C67" t="str">
            <v>D=100</v>
          </cell>
          <cell r="E67">
            <v>16.399999999999999</v>
          </cell>
          <cell r="H67">
            <v>1</v>
          </cell>
          <cell r="I67" t="str">
            <v>×</v>
          </cell>
          <cell r="J67" t="str">
            <v>＋</v>
          </cell>
        </row>
        <row r="68">
          <cell r="B68" t="str">
            <v>플랜지단관</v>
          </cell>
          <cell r="C68" t="str">
            <v>D=100</v>
          </cell>
          <cell r="E68">
            <v>16.399999999999999</v>
          </cell>
          <cell r="H68">
            <v>2</v>
          </cell>
          <cell r="I68" t="str">
            <v>×</v>
          </cell>
          <cell r="J68" t="str">
            <v>＋</v>
          </cell>
        </row>
        <row r="69">
          <cell r="B69" t="str">
            <v>단    관</v>
          </cell>
          <cell r="C69" t="str">
            <v>D=125</v>
          </cell>
          <cell r="E69">
            <v>21</v>
          </cell>
          <cell r="H69">
            <v>3</v>
          </cell>
          <cell r="I69" t="str">
            <v>×</v>
          </cell>
          <cell r="J69" t="str">
            <v>＋</v>
          </cell>
        </row>
        <row r="70">
          <cell r="B70" t="str">
            <v>단    관</v>
          </cell>
          <cell r="C70" t="str">
            <v>D=150</v>
          </cell>
          <cell r="E70">
            <v>25.3</v>
          </cell>
          <cell r="H70">
            <v>4</v>
          </cell>
          <cell r="I70" t="str">
            <v>×</v>
          </cell>
          <cell r="J70" t="str">
            <v>＋</v>
          </cell>
        </row>
        <row r="71">
          <cell r="B71" t="str">
            <v>단    관</v>
          </cell>
          <cell r="C71" t="str">
            <v>D=200</v>
          </cell>
          <cell r="E71">
            <v>33.799999999999997</v>
          </cell>
          <cell r="H71">
            <v>5</v>
          </cell>
          <cell r="I71" t="str">
            <v>×</v>
          </cell>
          <cell r="J71" t="str">
            <v>＋</v>
          </cell>
        </row>
        <row r="72">
          <cell r="B72" t="str">
            <v>단    관</v>
          </cell>
          <cell r="C72" t="str">
            <v>D=250</v>
          </cell>
          <cell r="E72">
            <v>44.3</v>
          </cell>
          <cell r="H72">
            <v>6</v>
          </cell>
          <cell r="I72" t="str">
            <v>×</v>
          </cell>
          <cell r="J72" t="str">
            <v>＋</v>
          </cell>
        </row>
        <row r="73">
          <cell r="B73" t="str">
            <v>단    관</v>
          </cell>
          <cell r="C73" t="str">
            <v>D=300</v>
          </cell>
          <cell r="E73">
            <v>56.3</v>
          </cell>
          <cell r="H73">
            <v>7</v>
          </cell>
          <cell r="I73" t="str">
            <v>×</v>
          </cell>
          <cell r="J73" t="str">
            <v>＋</v>
          </cell>
        </row>
        <row r="74">
          <cell r="B74" t="str">
            <v>단    관</v>
          </cell>
          <cell r="C74" t="str">
            <v>D=350</v>
          </cell>
          <cell r="E74">
            <v>69.599999999999994</v>
          </cell>
          <cell r="H74">
            <v>8</v>
          </cell>
          <cell r="I74" t="str">
            <v>×</v>
          </cell>
          <cell r="J74" t="str">
            <v>＋</v>
          </cell>
        </row>
        <row r="75">
          <cell r="B75" t="str">
            <v>단    관</v>
          </cell>
          <cell r="C75" t="str">
            <v>D=400</v>
          </cell>
          <cell r="E75">
            <v>83.7</v>
          </cell>
          <cell r="H75">
            <v>9</v>
          </cell>
          <cell r="I75" t="str">
            <v>×</v>
          </cell>
          <cell r="J75" t="str">
            <v>＋</v>
          </cell>
        </row>
        <row r="76">
          <cell r="B76" t="str">
            <v>단    관</v>
          </cell>
          <cell r="C76" t="str">
            <v>D=450</v>
          </cell>
          <cell r="E76">
            <v>98.5</v>
          </cell>
          <cell r="H76">
            <v>10</v>
          </cell>
          <cell r="I76" t="str">
            <v>×</v>
          </cell>
          <cell r="J76" t="str">
            <v>＋</v>
          </cell>
        </row>
        <row r="77">
          <cell r="B77" t="str">
            <v>단    관</v>
          </cell>
          <cell r="C77" t="str">
            <v>D=500</v>
          </cell>
          <cell r="E77">
            <v>115.6</v>
          </cell>
          <cell r="H77">
            <v>11</v>
          </cell>
          <cell r="I77" t="str">
            <v>×</v>
          </cell>
          <cell r="J77" t="str">
            <v>＋</v>
          </cell>
        </row>
        <row r="78">
          <cell r="B78" t="str">
            <v>단    관</v>
          </cell>
          <cell r="C78" t="str">
            <v>D=600</v>
          </cell>
          <cell r="E78">
            <v>152</v>
          </cell>
          <cell r="H78">
            <v>12</v>
          </cell>
          <cell r="I78" t="str">
            <v>×</v>
          </cell>
          <cell r="J78" t="str">
            <v>＋</v>
          </cell>
        </row>
        <row r="79">
          <cell r="B79" t="str">
            <v>단    관</v>
          </cell>
          <cell r="C79" t="str">
            <v>D=700</v>
          </cell>
          <cell r="E79">
            <v>193</v>
          </cell>
          <cell r="H79">
            <v>13</v>
          </cell>
          <cell r="I79" t="str">
            <v>×</v>
          </cell>
          <cell r="J79" t="str">
            <v>＋</v>
          </cell>
        </row>
        <row r="80">
          <cell r="B80" t="str">
            <v>단    관</v>
          </cell>
          <cell r="C80" t="str">
            <v>D=800</v>
          </cell>
          <cell r="E80">
            <v>238.7</v>
          </cell>
          <cell r="H80">
            <v>14</v>
          </cell>
          <cell r="I80" t="str">
            <v>×</v>
          </cell>
          <cell r="J80" t="str">
            <v>＋</v>
          </cell>
        </row>
        <row r="81">
          <cell r="B81" t="str">
            <v>단    관</v>
          </cell>
          <cell r="C81" t="str">
            <v>D=900</v>
          </cell>
          <cell r="E81">
            <v>288.7</v>
          </cell>
          <cell r="H81">
            <v>15</v>
          </cell>
          <cell r="I81" t="str">
            <v>×</v>
          </cell>
          <cell r="J81" t="str">
            <v>＋</v>
          </cell>
        </row>
        <row r="82">
          <cell r="B82" t="str">
            <v>단    관</v>
          </cell>
          <cell r="C82" t="str">
            <v>D=1000</v>
          </cell>
          <cell r="E82">
            <v>343.2</v>
          </cell>
          <cell r="H82">
            <v>16</v>
          </cell>
          <cell r="I82" t="str">
            <v>×</v>
          </cell>
          <cell r="J82" t="str">
            <v>＋</v>
          </cell>
        </row>
        <row r="83">
          <cell r="B83" t="str">
            <v>단    관</v>
          </cell>
          <cell r="C83" t="str">
            <v>D=1100</v>
          </cell>
          <cell r="E83">
            <v>399.5</v>
          </cell>
          <cell r="H83">
            <v>17</v>
          </cell>
          <cell r="I83" t="str">
            <v>×</v>
          </cell>
          <cell r="J83" t="str">
            <v>＋</v>
          </cell>
        </row>
        <row r="84">
          <cell r="B84" t="str">
            <v>단    관</v>
          </cell>
          <cell r="C84" t="str">
            <v>D=1200</v>
          </cell>
          <cell r="E84">
            <v>465.9</v>
          </cell>
          <cell r="H84">
            <v>18</v>
          </cell>
          <cell r="I84" t="str">
            <v>×</v>
          </cell>
          <cell r="J84" t="str">
            <v>＋</v>
          </cell>
        </row>
        <row r="85">
          <cell r="B85" t="str">
            <v>없음</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4">
          <cell r="B24" t="str">
            <v>수평곡관</v>
          </cell>
        </row>
      </sheetData>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제수"/>
      <sheetName val="도장수량(하1)"/>
      <sheetName val="주형"/>
      <sheetName val="자재단가비교표"/>
      <sheetName val="INPUT"/>
      <sheetName val="DATE"/>
      <sheetName val="상수도토공집계표"/>
      <sheetName val="설계내역서"/>
      <sheetName val="건축공사"/>
      <sheetName val="중산교"/>
      <sheetName val="설계조건"/>
      <sheetName val="평균터파기고(1-2,ASP)"/>
      <sheetName val="guard(mac)"/>
      <sheetName val="포장수량집계"/>
      <sheetName val="터파기및재료"/>
      <sheetName val="반중력식옹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사(PE)"/>
      <sheetName val="토사(PE-역사이펀)"/>
      <sheetName val="토사(PE-관보호공 0.3)"/>
      <sheetName val="토사(PE-관보호공 1.0)"/>
      <sheetName val="토사(PE-토류벽)"/>
      <sheetName val="토사(PE,CON B=)"/>
      <sheetName val="토사(흄관)"/>
      <sheetName val="토사(흄관-토류벽)"/>
      <sheetName val="토사(BOX-토류벽)"/>
      <sheetName val="토사(흄관,CON B=)"/>
      <sheetName val="토사(PE-관보호공)"/>
      <sheetName val="DATE"/>
      <sheetName val="가시설(TYPE-A)"/>
      <sheetName val="1호맨홀가감수량"/>
      <sheetName val="1-1평균터파기고(1)"/>
      <sheetName val="1호맨홀수량산출"/>
      <sheetName val="수량산출"/>
      <sheetName val="물집"/>
      <sheetName val="용수량(생활용수)"/>
      <sheetName val="가시설수량"/>
      <sheetName val="말뚝지지력산정"/>
      <sheetName val="기본토사"/>
      <sheetName val="총괄내역서"/>
      <sheetName val="#REF"/>
      <sheetName val="일위대가"/>
      <sheetName val="단가대비표"/>
      <sheetName val="일위대가(가설)"/>
      <sheetName val="노임단가"/>
      <sheetName val="8.PILE  (돌출)"/>
      <sheetName val="신당동집계표"/>
      <sheetName val="단위별용량계산"/>
      <sheetName val="일위대가목차"/>
      <sheetName val="XXXXXX"/>
      <sheetName val="원가계산서"/>
      <sheetName val="집계표"/>
      <sheetName val="내역서"/>
      <sheetName val="구조물공집계"/>
      <sheetName val="가.맨홀토공"/>
      <sheetName val="(1)맨홀"/>
      <sheetName val="(가)맨홀평균H"/>
      <sheetName val="(나)맨홀구조물토공"/>
      <sheetName val="나.맨홀구체공"/>
      <sheetName val="(가)맨홀H"/>
      <sheetName val="(나)수량산출"/>
      <sheetName val="주요자재집계표"/>
      <sheetName val="Sheet1"/>
      <sheetName val="Sheet2"/>
      <sheetName val="Sheet3"/>
      <sheetName val="일위대가표"/>
      <sheetName val="준검 내역서"/>
      <sheetName val="우배수"/>
      <sheetName val="계산식"/>
      <sheetName val="청천내"/>
      <sheetName val="5.7 부대공"/>
      <sheetName val="주요자재집계"/>
      <sheetName val="부대공수량집계표"/>
      <sheetName val="부대공산출"/>
      <sheetName val="지장물보호공수량 "/>
      <sheetName val="지장물보호공산근"/>
      <sheetName val="관보호공집계"/>
      <sheetName val="관보호공산출"/>
      <sheetName val="물푸기(관로)"/>
      <sheetName val="물푸기연장"/>
      <sheetName val="기존맨홀 철거 산출"/>
      <sheetName val="기존관철거산출"/>
      <sheetName val="원형맨홀철거산출"/>
      <sheetName val="L형측구깨기및 복구자재 집계표"/>
      <sheetName val="L형측구깨기및 복구수량 집계표"/>
      <sheetName val="L형측구연장"/>
      <sheetName val="기존관 폐쇄수량집계"/>
      <sheetName val="우수토실폐쇄"/>
      <sheetName val="관보호공단위수량"/>
      <sheetName val="기존맨홀천공단위수량"/>
      <sheetName val="원형맨홀철거"/>
      <sheetName val="옹벽깨기및복구"/>
      <sheetName val="L형측구깨기및복구수량"/>
      <sheetName val="맨홀수량산출(A-LINE)"/>
      <sheetName val="단면가정"/>
      <sheetName val="이형관"/>
      <sheetName val="토목"/>
      <sheetName val="표지"/>
      <sheetName val="1.토총"/>
      <sheetName val="토적"/>
      <sheetName val="가정오수"/>
      <sheetName val="2.관로집"/>
      <sheetName val="관부설"/>
      <sheetName val="가정연결"/>
      <sheetName val="3.구조물집계"/>
      <sheetName val="맨홀높이"/>
      <sheetName val="맨홀2"/>
      <sheetName val="4.포장공"/>
      <sheetName val="관로"/>
      <sheetName val="가정연결관"/>
      <sheetName val="5.부대공"/>
      <sheetName val="(1)가시설공"/>
      <sheetName val="(2)경고"/>
      <sheetName val="(3)기타"/>
      <sheetName val="6.주요자재대"/>
      <sheetName val="7.폐기물"/>
      <sheetName val="토실"/>
      <sheetName val="조명시설"/>
      <sheetName val="단가"/>
      <sheetName val="제출내역 (2)"/>
      <sheetName val="INPUT"/>
      <sheetName val="Sheet1 (2)"/>
      <sheetName val="입찰안"/>
      <sheetName val="ABUT수량-A1"/>
      <sheetName val="데이타"/>
      <sheetName val="1호맨홀토공"/>
      <sheetName val="가시설단위수량"/>
      <sheetName val="관경별내역서"/>
      <sheetName val="단위중량"/>
      <sheetName val="SORCE1"/>
      <sheetName val="관로토공"/>
      <sheetName val="1호인버트수량"/>
      <sheetName val="공량산출서"/>
      <sheetName val="MOTOR"/>
      <sheetName val="플랜트 설치"/>
      <sheetName val="정부노임단가"/>
      <sheetName val="효성CB 1P기초"/>
      <sheetName val="BQ"/>
      <sheetName val="총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
      <sheetName val="이재혁 (2)"/>
      <sheetName val="Sheet14"/>
      <sheetName val="Sheet15"/>
      <sheetName val="Sheet16"/>
      <sheetName val="이재혁 (3)"/>
      <sheetName val="교각1"/>
    </sheetNames>
    <sheetDataSet>
      <sheetData sheetId="0">
        <row r="27">
          <cell r="T27">
            <v>1.5</v>
          </cell>
        </row>
      </sheetData>
      <sheetData sheetId="1"/>
      <sheetData sheetId="2"/>
      <sheetData sheetId="3"/>
      <sheetData sheetId="4"/>
      <sheetData sheetId="5"/>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2-X방향 "/>
      <sheetName val="총괄내역서"/>
      <sheetName val="공사개요"/>
      <sheetName val="2.단면가정3.모델링"/>
      <sheetName val="포장공(집계)"/>
      <sheetName val="1062-X방향_"/>
      <sheetName val="2_단면가정3_모델링"/>
      <sheetName val="#REF"/>
      <sheetName val="기둥"/>
      <sheetName val="철집"/>
      <sheetName val="T형( 파일기초) 공현1교"/>
      <sheetName val="1.설계조건"/>
      <sheetName val="type-1응력검토"/>
      <sheetName val="1.1설계기준"/>
      <sheetName val="1.2해석단면및모델링"/>
      <sheetName val="1.8 결과요약"/>
      <sheetName val="1.7단면력도정리"/>
      <sheetName val="3련 BOX"/>
      <sheetName val="H-PILE"/>
      <sheetName val="슬래브집계(주동교)"/>
      <sheetName val="목표세부명세"/>
      <sheetName val="주형지지보"/>
      <sheetName val="입력-----&gt;출력제외"/>
      <sheetName val="PIPE ROOF"/>
      <sheetName val="토류공"/>
      <sheetName val="가설수로공"/>
      <sheetName val="일반총괄"/>
      <sheetName val="토공"/>
    </sheetNames>
    <sheetDataSet>
      <sheetData sheetId="0" refreshError="1">
        <row r="92">
          <cell r="A92" t="str">
            <v>1-2) 사용성 및 축하중 검토</v>
          </cell>
        </row>
        <row r="94">
          <cell r="A94" t="str">
            <v xml:space="preserve"> ① X-방향</v>
          </cell>
        </row>
        <row r="96">
          <cell r="A96" t="str">
            <v xml:space="preserve">  a) 단면제원</v>
          </cell>
        </row>
        <row r="102">
          <cell r="A102" t="str">
            <v xml:space="preserve">  b) 세장비</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맨홀평균H"/>
      <sheetName val="맨홀수량산출"/>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guard(mac)"/>
      <sheetName val="-15.0"/>
      <sheetName val="정부노임단가"/>
      <sheetName val="MOTOR"/>
      <sheetName val="단위집계표"/>
      <sheetName val="소비자가"/>
      <sheetName val="내역"/>
      <sheetName val="2000년1차"/>
      <sheetName val="교각1"/>
      <sheetName val="기본"/>
      <sheetName val="투찰"/>
      <sheetName val="DATA"/>
      <sheetName val="직공비"/>
      <sheetName val="C_D"/>
      <sheetName val="단위수량"/>
      <sheetName val="LEGEND"/>
    </sheetNames>
    <sheetDataSet>
      <sheetData sheetId="0" refreshError="1">
        <row r="3">
          <cell r="A3" t="str">
            <v>코드</v>
          </cell>
          <cell r="B3" t="str">
            <v>품명</v>
          </cell>
          <cell r="C3" t="str">
            <v>규격</v>
          </cell>
          <cell r="D3" t="str">
            <v>단위</v>
          </cell>
          <cell r="E3" t="str">
            <v>단가</v>
          </cell>
          <cell r="F3" t="str">
            <v>단가</v>
          </cell>
          <cell r="G3" t="str">
            <v xml:space="preserve"> PAGE</v>
          </cell>
          <cell r="H3" t="str">
            <v xml:space="preserve"> 금  액 </v>
          </cell>
          <cell r="I3" t="str">
            <v xml:space="preserve"> PAGE</v>
          </cell>
          <cell r="J3" t="str">
            <v xml:space="preserve">금  액 </v>
          </cell>
          <cell r="K3" t="str">
            <v>PAGE</v>
          </cell>
          <cell r="L3" t="str">
            <v xml:space="preserve">금   액 </v>
          </cell>
        </row>
        <row r="4">
          <cell r="A4">
            <v>10110</v>
          </cell>
          <cell r="B4" t="str">
            <v>전 선 관</v>
          </cell>
          <cell r="C4" t="str">
            <v>PE 16C</v>
          </cell>
          <cell r="D4" t="str">
            <v>M</v>
          </cell>
          <cell r="F4">
            <v>140</v>
          </cell>
          <cell r="I4">
            <v>714</v>
          </cell>
          <cell r="J4">
            <v>140</v>
          </cell>
          <cell r="K4">
            <v>851</v>
          </cell>
          <cell r="L4">
            <v>140</v>
          </cell>
        </row>
        <row r="5">
          <cell r="A5">
            <v>10120</v>
          </cell>
          <cell r="B5" t="str">
            <v>전 선 관</v>
          </cell>
          <cell r="C5" t="str">
            <v>PE 22C</v>
          </cell>
          <cell r="D5" t="str">
            <v>M</v>
          </cell>
          <cell r="F5">
            <v>186</v>
          </cell>
          <cell r="I5">
            <v>714</v>
          </cell>
          <cell r="J5">
            <v>200</v>
          </cell>
          <cell r="K5">
            <v>851</v>
          </cell>
          <cell r="L5">
            <v>186</v>
          </cell>
        </row>
        <row r="6">
          <cell r="A6">
            <v>10130</v>
          </cell>
          <cell r="B6" t="str">
            <v>전 선 관</v>
          </cell>
          <cell r="C6" t="str">
            <v>PE 28C</v>
          </cell>
          <cell r="D6" t="str">
            <v>M</v>
          </cell>
          <cell r="F6">
            <v>285</v>
          </cell>
          <cell r="I6">
            <v>714</v>
          </cell>
          <cell r="J6">
            <v>330</v>
          </cell>
          <cell r="K6">
            <v>851</v>
          </cell>
          <cell r="L6">
            <v>285</v>
          </cell>
        </row>
        <row r="7">
          <cell r="A7">
            <v>10140</v>
          </cell>
          <cell r="B7" t="str">
            <v>전 선 관</v>
          </cell>
          <cell r="C7" t="str">
            <v>PE 36C</v>
          </cell>
          <cell r="D7" t="str">
            <v>M</v>
          </cell>
          <cell r="F7">
            <v>413</v>
          </cell>
          <cell r="I7">
            <v>714</v>
          </cell>
          <cell r="J7">
            <v>490</v>
          </cell>
          <cell r="K7">
            <v>851</v>
          </cell>
          <cell r="L7">
            <v>413</v>
          </cell>
        </row>
        <row r="8">
          <cell r="A8">
            <v>10150</v>
          </cell>
          <cell r="B8" t="str">
            <v>전 선 관</v>
          </cell>
          <cell r="C8" t="str">
            <v>PE 42C</v>
          </cell>
          <cell r="D8" t="str">
            <v>M</v>
          </cell>
          <cell r="F8">
            <v>544</v>
          </cell>
          <cell r="I8">
            <v>714</v>
          </cell>
          <cell r="J8">
            <v>570</v>
          </cell>
          <cell r="K8">
            <v>851</v>
          </cell>
          <cell r="L8">
            <v>544</v>
          </cell>
        </row>
        <row r="9">
          <cell r="A9">
            <v>10160</v>
          </cell>
          <cell r="B9" t="str">
            <v>전 선 관</v>
          </cell>
          <cell r="C9" t="str">
            <v>PE 54C</v>
          </cell>
          <cell r="D9" t="str">
            <v>M</v>
          </cell>
          <cell r="F9">
            <v>769</v>
          </cell>
          <cell r="I9">
            <v>714</v>
          </cell>
          <cell r="J9">
            <v>860</v>
          </cell>
          <cell r="K9">
            <v>851</v>
          </cell>
          <cell r="L9">
            <v>769</v>
          </cell>
        </row>
        <row r="10">
          <cell r="A10">
            <v>10170</v>
          </cell>
          <cell r="B10" t="str">
            <v>전 선 관</v>
          </cell>
          <cell r="C10" t="str">
            <v>PE 70C</v>
          </cell>
          <cell r="D10" t="str">
            <v>M</v>
          </cell>
          <cell r="F10">
            <v>988</v>
          </cell>
          <cell r="I10">
            <v>714</v>
          </cell>
          <cell r="J10">
            <v>1200</v>
          </cell>
          <cell r="K10">
            <v>851</v>
          </cell>
          <cell r="L10">
            <v>988</v>
          </cell>
        </row>
        <row r="11">
          <cell r="A11">
            <v>10180</v>
          </cell>
          <cell r="B11" t="str">
            <v>전 선 관</v>
          </cell>
          <cell r="C11" t="str">
            <v>PE 100C</v>
          </cell>
          <cell r="D11" t="str">
            <v>M</v>
          </cell>
          <cell r="F11">
            <v>1933</v>
          </cell>
          <cell r="I11">
            <v>714</v>
          </cell>
          <cell r="J11">
            <v>2500</v>
          </cell>
          <cell r="K11">
            <v>851</v>
          </cell>
          <cell r="L11">
            <v>1933</v>
          </cell>
        </row>
        <row r="12">
          <cell r="A12">
            <v>10190</v>
          </cell>
          <cell r="B12" t="str">
            <v>전 선 관</v>
          </cell>
          <cell r="C12" t="str">
            <v>ST 16C</v>
          </cell>
          <cell r="D12" t="str">
            <v>M</v>
          </cell>
          <cell r="F12">
            <v>665</v>
          </cell>
          <cell r="G12">
            <v>374</v>
          </cell>
          <cell r="H12">
            <v>665</v>
          </cell>
        </row>
        <row r="13">
          <cell r="A13">
            <v>10200</v>
          </cell>
          <cell r="B13" t="str">
            <v>전 선 관</v>
          </cell>
          <cell r="C13" t="str">
            <v>ST 22C</v>
          </cell>
          <cell r="D13" t="str">
            <v>M</v>
          </cell>
          <cell r="F13">
            <v>852</v>
          </cell>
          <cell r="G13">
            <v>374</v>
          </cell>
          <cell r="H13">
            <v>852</v>
          </cell>
        </row>
        <row r="14">
          <cell r="A14">
            <v>10210</v>
          </cell>
          <cell r="B14" t="str">
            <v>전 선 관</v>
          </cell>
          <cell r="C14" t="str">
            <v>ST 28C</v>
          </cell>
          <cell r="D14" t="str">
            <v>M</v>
          </cell>
          <cell r="F14">
            <v>1112</v>
          </cell>
          <cell r="G14">
            <v>374</v>
          </cell>
          <cell r="H14">
            <v>1112</v>
          </cell>
        </row>
        <row r="15">
          <cell r="A15">
            <v>10220</v>
          </cell>
          <cell r="B15" t="str">
            <v>전 선 관</v>
          </cell>
          <cell r="C15" t="str">
            <v>ST 36C</v>
          </cell>
          <cell r="D15" t="str">
            <v>M</v>
          </cell>
          <cell r="F15">
            <v>1365</v>
          </cell>
          <cell r="G15">
            <v>374</v>
          </cell>
          <cell r="H15">
            <v>1365</v>
          </cell>
        </row>
        <row r="16">
          <cell r="A16">
            <v>10230</v>
          </cell>
          <cell r="B16" t="str">
            <v>전 선 관</v>
          </cell>
          <cell r="C16" t="str">
            <v>ST 42C</v>
          </cell>
          <cell r="D16" t="str">
            <v>M</v>
          </cell>
          <cell r="F16">
            <v>1582</v>
          </cell>
          <cell r="G16">
            <v>374</v>
          </cell>
          <cell r="H16">
            <v>1582</v>
          </cell>
        </row>
        <row r="17">
          <cell r="A17">
            <v>10240</v>
          </cell>
          <cell r="B17" t="str">
            <v>전 선 관</v>
          </cell>
          <cell r="C17" t="str">
            <v>ST 54C</v>
          </cell>
          <cell r="D17" t="str">
            <v>M</v>
          </cell>
          <cell r="F17">
            <v>2206</v>
          </cell>
          <cell r="G17">
            <v>374</v>
          </cell>
          <cell r="H17">
            <v>2206</v>
          </cell>
        </row>
        <row r="18">
          <cell r="A18">
            <v>10250</v>
          </cell>
          <cell r="B18" t="str">
            <v>전 선 관</v>
          </cell>
          <cell r="C18" t="str">
            <v>ST 70C</v>
          </cell>
          <cell r="D18" t="str">
            <v>M</v>
          </cell>
          <cell r="F18">
            <v>2805</v>
          </cell>
          <cell r="G18">
            <v>374</v>
          </cell>
          <cell r="H18">
            <v>2805</v>
          </cell>
        </row>
        <row r="19">
          <cell r="A19">
            <v>10260</v>
          </cell>
          <cell r="B19" t="str">
            <v>전 선 관</v>
          </cell>
          <cell r="C19" t="str">
            <v>ST 80C</v>
          </cell>
          <cell r="D19" t="str">
            <v>M</v>
          </cell>
          <cell r="F19">
            <v>3151</v>
          </cell>
          <cell r="G19">
            <v>374</v>
          </cell>
          <cell r="H19">
            <v>3151</v>
          </cell>
        </row>
        <row r="20">
          <cell r="A20">
            <v>10270</v>
          </cell>
          <cell r="B20" t="str">
            <v>전 선 관</v>
          </cell>
          <cell r="C20" t="str">
            <v>ST 104C</v>
          </cell>
          <cell r="D20" t="str">
            <v>M</v>
          </cell>
          <cell r="F20">
            <v>5019</v>
          </cell>
          <cell r="G20">
            <v>374</v>
          </cell>
          <cell r="H20">
            <v>5019</v>
          </cell>
        </row>
        <row r="21">
          <cell r="A21">
            <v>11110</v>
          </cell>
          <cell r="B21" t="str">
            <v>케 이 블</v>
          </cell>
          <cell r="C21" t="str">
            <v>CV 5.5㎟ /1C</v>
          </cell>
          <cell r="D21" t="str">
            <v>M</v>
          </cell>
          <cell r="F21">
            <v>270</v>
          </cell>
          <cell r="I21">
            <v>686</v>
          </cell>
          <cell r="J21">
            <v>270</v>
          </cell>
          <cell r="K21">
            <v>835</v>
          </cell>
          <cell r="L21">
            <v>270</v>
          </cell>
        </row>
        <row r="22">
          <cell r="A22">
            <v>11120</v>
          </cell>
          <cell r="B22" t="str">
            <v>케 이 블</v>
          </cell>
          <cell r="C22" t="str">
            <v>CV 8㎟ /1C</v>
          </cell>
          <cell r="D22" t="str">
            <v>M</v>
          </cell>
          <cell r="F22">
            <v>350</v>
          </cell>
          <cell r="I22">
            <v>686</v>
          </cell>
          <cell r="J22">
            <v>350</v>
          </cell>
          <cell r="K22">
            <v>835</v>
          </cell>
          <cell r="L22">
            <v>350</v>
          </cell>
        </row>
        <row r="23">
          <cell r="A23">
            <v>11130</v>
          </cell>
          <cell r="B23" t="str">
            <v>케 이 블</v>
          </cell>
          <cell r="C23" t="str">
            <v>CV 14㎟ /1C</v>
          </cell>
          <cell r="D23" t="str">
            <v>M</v>
          </cell>
          <cell r="F23">
            <v>615</v>
          </cell>
          <cell r="I23">
            <v>686</v>
          </cell>
          <cell r="J23">
            <v>615</v>
          </cell>
          <cell r="K23">
            <v>835</v>
          </cell>
          <cell r="L23">
            <v>615</v>
          </cell>
        </row>
        <row r="24">
          <cell r="A24">
            <v>11140</v>
          </cell>
          <cell r="B24" t="str">
            <v>케 이 블</v>
          </cell>
          <cell r="C24" t="str">
            <v>CV 22㎟ /1C</v>
          </cell>
          <cell r="D24" t="str">
            <v>M</v>
          </cell>
          <cell r="F24">
            <v>812</v>
          </cell>
          <cell r="I24">
            <v>686</v>
          </cell>
          <cell r="J24">
            <v>812</v>
          </cell>
          <cell r="K24">
            <v>835</v>
          </cell>
          <cell r="L24">
            <v>812</v>
          </cell>
        </row>
        <row r="25">
          <cell r="A25">
            <v>11150</v>
          </cell>
          <cell r="B25" t="str">
            <v>케 이 블</v>
          </cell>
          <cell r="C25" t="str">
            <v>CV 38㎟ /1C</v>
          </cell>
          <cell r="D25" t="str">
            <v>M</v>
          </cell>
          <cell r="F25">
            <v>1250</v>
          </cell>
          <cell r="I25">
            <v>686</v>
          </cell>
          <cell r="J25">
            <v>1250</v>
          </cell>
          <cell r="K25">
            <v>835</v>
          </cell>
          <cell r="L25">
            <v>1250</v>
          </cell>
        </row>
        <row r="26">
          <cell r="A26">
            <v>11160</v>
          </cell>
          <cell r="B26" t="str">
            <v>케 이 블</v>
          </cell>
          <cell r="C26" t="str">
            <v>CV 60㎟ /1C</v>
          </cell>
          <cell r="D26" t="str">
            <v>M</v>
          </cell>
          <cell r="F26">
            <v>1957</v>
          </cell>
          <cell r="I26">
            <v>686</v>
          </cell>
          <cell r="J26">
            <v>1957</v>
          </cell>
          <cell r="K26">
            <v>835</v>
          </cell>
          <cell r="L26">
            <v>1957</v>
          </cell>
        </row>
        <row r="27">
          <cell r="A27">
            <v>11170</v>
          </cell>
          <cell r="B27" t="str">
            <v>케 이 블</v>
          </cell>
          <cell r="C27" t="str">
            <v>CV 100㎟ /1C</v>
          </cell>
          <cell r="D27" t="str">
            <v>M</v>
          </cell>
          <cell r="F27">
            <v>3196</v>
          </cell>
          <cell r="I27">
            <v>686</v>
          </cell>
          <cell r="J27">
            <v>3196</v>
          </cell>
          <cell r="K27">
            <v>835</v>
          </cell>
          <cell r="L27">
            <v>3196</v>
          </cell>
        </row>
        <row r="28">
          <cell r="A28">
            <v>11180</v>
          </cell>
          <cell r="B28" t="str">
            <v>케 이 블</v>
          </cell>
          <cell r="C28" t="str">
            <v>CV 3.5㎟ /2C</v>
          </cell>
          <cell r="D28" t="str">
            <v>M</v>
          </cell>
          <cell r="F28">
            <v>465</v>
          </cell>
          <cell r="I28">
            <v>686</v>
          </cell>
          <cell r="J28">
            <v>465</v>
          </cell>
          <cell r="K28">
            <v>835</v>
          </cell>
          <cell r="L28">
            <v>465</v>
          </cell>
        </row>
        <row r="29">
          <cell r="A29">
            <v>12110</v>
          </cell>
          <cell r="B29" t="str">
            <v>전    선</v>
          </cell>
          <cell r="C29" t="str">
            <v xml:space="preserve">GV 5.5㎟ </v>
          </cell>
          <cell r="D29" t="str">
            <v>M</v>
          </cell>
          <cell r="F29">
            <v>277</v>
          </cell>
          <cell r="I29">
            <v>683</v>
          </cell>
          <cell r="J29">
            <v>277</v>
          </cell>
          <cell r="K29">
            <v>828</v>
          </cell>
          <cell r="L29">
            <v>277</v>
          </cell>
        </row>
        <row r="30">
          <cell r="A30">
            <v>12120</v>
          </cell>
          <cell r="B30" t="str">
            <v>전    선</v>
          </cell>
          <cell r="C30" t="str">
            <v xml:space="preserve">GV 14㎟ </v>
          </cell>
          <cell r="D30" t="str">
            <v>M</v>
          </cell>
          <cell r="F30">
            <v>715</v>
          </cell>
          <cell r="I30">
            <v>683</v>
          </cell>
          <cell r="J30">
            <v>715</v>
          </cell>
          <cell r="K30">
            <v>828</v>
          </cell>
          <cell r="L30">
            <v>715</v>
          </cell>
        </row>
        <row r="31">
          <cell r="A31">
            <v>13110</v>
          </cell>
          <cell r="B31" t="str">
            <v>압착단자</v>
          </cell>
          <cell r="C31" t="str">
            <v xml:space="preserve">14㎟ </v>
          </cell>
          <cell r="D31" t="str">
            <v>EA</v>
          </cell>
          <cell r="F31">
            <v>39</v>
          </cell>
          <cell r="I31">
            <v>703</v>
          </cell>
          <cell r="J31">
            <v>42</v>
          </cell>
          <cell r="K31">
            <v>845</v>
          </cell>
          <cell r="L31">
            <v>39</v>
          </cell>
        </row>
        <row r="32">
          <cell r="A32">
            <v>14120</v>
          </cell>
          <cell r="B32" t="str">
            <v>압착단자</v>
          </cell>
          <cell r="C32" t="str">
            <v xml:space="preserve">22㎟ </v>
          </cell>
          <cell r="D32" t="str">
            <v>EA</v>
          </cell>
          <cell r="F32">
            <v>55</v>
          </cell>
          <cell r="I32">
            <v>703</v>
          </cell>
          <cell r="J32">
            <v>60</v>
          </cell>
          <cell r="K32">
            <v>845</v>
          </cell>
          <cell r="L32">
            <v>55</v>
          </cell>
        </row>
        <row r="33">
          <cell r="A33">
            <v>14150</v>
          </cell>
          <cell r="B33" t="str">
            <v>압착단자</v>
          </cell>
          <cell r="C33" t="str">
            <v xml:space="preserve">38㎟ </v>
          </cell>
          <cell r="D33" t="str">
            <v>EA</v>
          </cell>
          <cell r="F33">
            <v>84</v>
          </cell>
          <cell r="I33">
            <v>703</v>
          </cell>
          <cell r="J33">
            <v>96</v>
          </cell>
          <cell r="K33">
            <v>845</v>
          </cell>
          <cell r="L33">
            <v>84</v>
          </cell>
        </row>
        <row r="34">
          <cell r="A34">
            <v>14160</v>
          </cell>
          <cell r="B34" t="str">
            <v>압착단자</v>
          </cell>
          <cell r="C34" t="str">
            <v xml:space="preserve">60㎟ </v>
          </cell>
          <cell r="D34" t="str">
            <v>EA</v>
          </cell>
          <cell r="F34">
            <v>145</v>
          </cell>
          <cell r="I34">
            <v>703</v>
          </cell>
          <cell r="J34">
            <v>145</v>
          </cell>
          <cell r="K34">
            <v>845</v>
          </cell>
          <cell r="L34">
            <v>150</v>
          </cell>
        </row>
        <row r="35">
          <cell r="A35">
            <v>14170</v>
          </cell>
          <cell r="B35" t="str">
            <v>압착단자</v>
          </cell>
          <cell r="C35" t="str">
            <v xml:space="preserve">100㎟ </v>
          </cell>
          <cell r="D35" t="str">
            <v>EA</v>
          </cell>
          <cell r="F35">
            <v>230</v>
          </cell>
          <cell r="I35">
            <v>703</v>
          </cell>
          <cell r="J35">
            <v>256</v>
          </cell>
          <cell r="K35">
            <v>845</v>
          </cell>
          <cell r="L35">
            <v>230</v>
          </cell>
        </row>
        <row r="36">
          <cell r="A36">
            <v>15110</v>
          </cell>
          <cell r="B36" t="str">
            <v>가로등주</v>
          </cell>
          <cell r="C36" t="str">
            <v>8.5M POLE 1.5ARM 1등용</v>
          </cell>
          <cell r="D36" t="str">
            <v>본</v>
          </cell>
          <cell r="F36">
            <v>156581</v>
          </cell>
          <cell r="G36">
            <v>68</v>
          </cell>
          <cell r="H36">
            <v>156581</v>
          </cell>
        </row>
        <row r="37">
          <cell r="A37">
            <v>15120</v>
          </cell>
          <cell r="B37" t="str">
            <v>가로등주</v>
          </cell>
          <cell r="C37" t="str">
            <v>8.5M POLE 2.0ARM 1등용</v>
          </cell>
          <cell r="D37" t="str">
            <v>본</v>
          </cell>
          <cell r="F37">
            <v>160300</v>
          </cell>
          <cell r="G37">
            <v>69</v>
          </cell>
          <cell r="H37">
            <v>160300</v>
          </cell>
        </row>
        <row r="38">
          <cell r="A38">
            <v>15130</v>
          </cell>
          <cell r="B38" t="str">
            <v>가로등주</v>
          </cell>
          <cell r="C38" t="str">
            <v>8.5M POLE 1.5ARM 2등용</v>
          </cell>
          <cell r="D38" t="str">
            <v>본</v>
          </cell>
          <cell r="F38">
            <v>178545</v>
          </cell>
          <cell r="G38">
            <v>69</v>
          </cell>
          <cell r="H38">
            <v>178545</v>
          </cell>
        </row>
        <row r="39">
          <cell r="A39">
            <v>15140</v>
          </cell>
          <cell r="B39" t="str">
            <v>가로등주</v>
          </cell>
          <cell r="C39" t="str">
            <v>8.5M POLE 2.0ARM 2등용</v>
          </cell>
          <cell r="D39" t="str">
            <v>본</v>
          </cell>
          <cell r="F39">
            <v>183009</v>
          </cell>
          <cell r="G39">
            <v>70</v>
          </cell>
          <cell r="H39">
            <v>183009</v>
          </cell>
        </row>
        <row r="40">
          <cell r="A40">
            <v>15150</v>
          </cell>
          <cell r="B40" t="str">
            <v>가로등주</v>
          </cell>
          <cell r="C40" t="str">
            <v>9M POLE 2.0ARM 1등용</v>
          </cell>
          <cell r="D40" t="str">
            <v>본</v>
          </cell>
          <cell r="F40">
            <v>202363</v>
          </cell>
          <cell r="G40">
            <v>69</v>
          </cell>
          <cell r="H40">
            <v>202363</v>
          </cell>
        </row>
        <row r="41">
          <cell r="A41">
            <v>15160</v>
          </cell>
          <cell r="B41" t="str">
            <v>가로등주</v>
          </cell>
          <cell r="C41" t="str">
            <v>9M POLE 2.5ARM 1등용</v>
          </cell>
          <cell r="D41" t="str">
            <v>본</v>
          </cell>
          <cell r="F41">
            <v>199572</v>
          </cell>
          <cell r="G41">
            <v>69</v>
          </cell>
          <cell r="H41">
            <v>199572</v>
          </cell>
        </row>
        <row r="42">
          <cell r="A42">
            <v>15170</v>
          </cell>
          <cell r="B42" t="str">
            <v>가로등주</v>
          </cell>
          <cell r="C42" t="str">
            <v>9M POLE 2.0ARM 2등용</v>
          </cell>
          <cell r="D42" t="str">
            <v>본</v>
          </cell>
          <cell r="F42">
            <v>231318</v>
          </cell>
          <cell r="G42">
            <v>70</v>
          </cell>
          <cell r="H42">
            <v>231318</v>
          </cell>
        </row>
        <row r="43">
          <cell r="A43">
            <v>15180</v>
          </cell>
          <cell r="B43" t="str">
            <v>가로등주</v>
          </cell>
          <cell r="C43" t="str">
            <v>9M POLE 2.8ARM 2등용</v>
          </cell>
          <cell r="D43" t="str">
            <v>본</v>
          </cell>
          <cell r="F43">
            <v>240472</v>
          </cell>
          <cell r="G43">
            <v>70</v>
          </cell>
          <cell r="H43">
            <v>240472</v>
          </cell>
        </row>
        <row r="44">
          <cell r="A44">
            <v>15190</v>
          </cell>
          <cell r="B44" t="str">
            <v>가로등주</v>
          </cell>
          <cell r="C44" t="str">
            <v>10M POLE 2.0ARM 1등용</v>
          </cell>
          <cell r="D44" t="str">
            <v>본</v>
          </cell>
          <cell r="F44">
            <v>210590</v>
          </cell>
          <cell r="G44">
            <v>69</v>
          </cell>
          <cell r="H44">
            <v>210590</v>
          </cell>
        </row>
        <row r="45">
          <cell r="A45">
            <v>15200</v>
          </cell>
          <cell r="B45" t="str">
            <v>가로등주</v>
          </cell>
          <cell r="C45" t="str">
            <v>10M POLE 2.5ARM 1등용</v>
          </cell>
          <cell r="D45" t="str">
            <v>본</v>
          </cell>
          <cell r="F45">
            <v>213372</v>
          </cell>
          <cell r="G45">
            <v>69</v>
          </cell>
          <cell r="H45">
            <v>213372</v>
          </cell>
        </row>
        <row r="46">
          <cell r="A46">
            <v>15210</v>
          </cell>
          <cell r="B46" t="str">
            <v>가로등주</v>
          </cell>
          <cell r="C46" t="str">
            <v>10M POLE 2.0ARM 2등용</v>
          </cell>
          <cell r="D46" t="str">
            <v>본</v>
          </cell>
          <cell r="F46">
            <v>240463</v>
          </cell>
          <cell r="G46">
            <v>70</v>
          </cell>
          <cell r="H46">
            <v>240463</v>
          </cell>
        </row>
        <row r="47">
          <cell r="A47">
            <v>15220</v>
          </cell>
          <cell r="B47" t="str">
            <v>가로등주</v>
          </cell>
          <cell r="C47" t="str">
            <v>10M POLE 2.5ARM 2등용</v>
          </cell>
          <cell r="D47" t="str">
            <v>본</v>
          </cell>
          <cell r="F47">
            <v>242400</v>
          </cell>
          <cell r="G47">
            <v>70</v>
          </cell>
          <cell r="H47">
            <v>242400</v>
          </cell>
        </row>
        <row r="48">
          <cell r="A48">
            <v>16110</v>
          </cell>
          <cell r="B48" t="str">
            <v>램    프</v>
          </cell>
          <cell r="C48" t="str">
            <v>NH 250W</v>
          </cell>
          <cell r="D48" t="str">
            <v>EA</v>
          </cell>
          <cell r="F48">
            <v>11718</v>
          </cell>
          <cell r="G48">
            <v>171</v>
          </cell>
          <cell r="H48">
            <v>11718</v>
          </cell>
        </row>
        <row r="49">
          <cell r="A49">
            <v>16120</v>
          </cell>
          <cell r="B49" t="str">
            <v>램    프</v>
          </cell>
          <cell r="C49" t="str">
            <v>NH 400W</v>
          </cell>
          <cell r="D49" t="str">
            <v>EA</v>
          </cell>
          <cell r="F49">
            <v>13254</v>
          </cell>
          <cell r="G49">
            <v>171</v>
          </cell>
          <cell r="H49">
            <v>13254</v>
          </cell>
        </row>
        <row r="50">
          <cell r="A50">
            <v>16130</v>
          </cell>
          <cell r="B50" t="str">
            <v>램    프</v>
          </cell>
          <cell r="C50" t="str">
            <v>MH 150W</v>
          </cell>
          <cell r="D50" t="str">
            <v>EA</v>
          </cell>
          <cell r="F50">
            <v>0</v>
          </cell>
          <cell r="G50">
            <v>171</v>
          </cell>
        </row>
        <row r="51">
          <cell r="A51">
            <v>16140</v>
          </cell>
          <cell r="B51" t="str">
            <v>램    프</v>
          </cell>
          <cell r="C51" t="str">
            <v>MH 175W</v>
          </cell>
          <cell r="D51" t="str">
            <v>EA</v>
          </cell>
          <cell r="F51">
            <v>13218</v>
          </cell>
          <cell r="G51">
            <v>171</v>
          </cell>
          <cell r="H51">
            <v>13218</v>
          </cell>
        </row>
        <row r="52">
          <cell r="A52">
            <v>16150</v>
          </cell>
          <cell r="B52" t="str">
            <v>램    프</v>
          </cell>
          <cell r="C52" t="str">
            <v>MH 250W</v>
          </cell>
          <cell r="D52" t="str">
            <v>EA</v>
          </cell>
          <cell r="F52">
            <v>14236</v>
          </cell>
          <cell r="G52">
            <v>171</v>
          </cell>
          <cell r="H52">
            <v>14236</v>
          </cell>
        </row>
        <row r="53">
          <cell r="A53">
            <v>16160</v>
          </cell>
          <cell r="B53" t="str">
            <v>램    프</v>
          </cell>
          <cell r="C53" t="str">
            <v>MH 400W</v>
          </cell>
          <cell r="D53" t="str">
            <v>EA</v>
          </cell>
          <cell r="F53">
            <v>16272</v>
          </cell>
          <cell r="G53">
            <v>171</v>
          </cell>
          <cell r="H53">
            <v>16272</v>
          </cell>
        </row>
        <row r="54">
          <cell r="A54">
            <v>17110</v>
          </cell>
          <cell r="B54" t="str">
            <v>안 정 기</v>
          </cell>
          <cell r="C54" t="str">
            <v>NH 250W</v>
          </cell>
          <cell r="D54" t="str">
            <v>EA</v>
          </cell>
          <cell r="F54">
            <v>15300</v>
          </cell>
          <cell r="G54">
            <v>171</v>
          </cell>
          <cell r="H54">
            <v>15300</v>
          </cell>
        </row>
        <row r="55">
          <cell r="A55">
            <v>17120</v>
          </cell>
          <cell r="B55" t="str">
            <v>안 정 기</v>
          </cell>
          <cell r="C55" t="str">
            <v>NH 400W</v>
          </cell>
          <cell r="D55" t="str">
            <v>EA</v>
          </cell>
          <cell r="F55">
            <v>18809</v>
          </cell>
          <cell r="G55">
            <v>171</v>
          </cell>
          <cell r="H55">
            <v>18809</v>
          </cell>
        </row>
        <row r="56">
          <cell r="A56">
            <v>17180</v>
          </cell>
          <cell r="B56" t="str">
            <v>안 정 기</v>
          </cell>
          <cell r="C56" t="str">
            <v>MH 150W</v>
          </cell>
          <cell r="D56" t="str">
            <v>EA</v>
          </cell>
          <cell r="F56">
            <v>0</v>
          </cell>
          <cell r="G56">
            <v>171</v>
          </cell>
        </row>
        <row r="57">
          <cell r="A57">
            <v>17190</v>
          </cell>
          <cell r="B57" t="str">
            <v>안 정 기</v>
          </cell>
          <cell r="C57" t="str">
            <v>MH 175W</v>
          </cell>
          <cell r="D57" t="str">
            <v>EA</v>
          </cell>
          <cell r="F57">
            <v>20409</v>
          </cell>
          <cell r="G57">
            <v>171</v>
          </cell>
          <cell r="H57">
            <v>20409</v>
          </cell>
        </row>
        <row r="58">
          <cell r="A58">
            <v>17200</v>
          </cell>
          <cell r="B58" t="str">
            <v>안 정 기</v>
          </cell>
          <cell r="C58" t="str">
            <v>MH 250W</v>
          </cell>
          <cell r="D58" t="str">
            <v>EA</v>
          </cell>
          <cell r="F58">
            <v>22954</v>
          </cell>
          <cell r="G58">
            <v>171</v>
          </cell>
          <cell r="H58">
            <v>22954</v>
          </cell>
        </row>
        <row r="59">
          <cell r="A59">
            <v>17210</v>
          </cell>
          <cell r="B59" t="str">
            <v>안 정 기</v>
          </cell>
          <cell r="C59" t="str">
            <v>MH 400W</v>
          </cell>
          <cell r="D59" t="str">
            <v>EA</v>
          </cell>
          <cell r="F59">
            <v>27545</v>
          </cell>
          <cell r="G59">
            <v>171</v>
          </cell>
          <cell r="H59">
            <v>27545</v>
          </cell>
        </row>
        <row r="60">
          <cell r="A60">
            <v>18110</v>
          </cell>
          <cell r="B60" t="str">
            <v>등 기 구</v>
          </cell>
          <cell r="C60" t="str">
            <v>세종로 대형</v>
          </cell>
          <cell r="D60" t="str">
            <v>EA</v>
          </cell>
          <cell r="F60">
            <v>44509</v>
          </cell>
          <cell r="G60">
            <v>171</v>
          </cell>
          <cell r="H60">
            <v>44509</v>
          </cell>
        </row>
        <row r="61">
          <cell r="A61">
            <v>19110</v>
          </cell>
          <cell r="B61" t="str">
            <v>차 단 기</v>
          </cell>
          <cell r="C61" t="str">
            <v>MCCB 2P 50AF</v>
          </cell>
          <cell r="D61" t="str">
            <v>EA</v>
          </cell>
          <cell r="F61">
            <v>5000</v>
          </cell>
          <cell r="I61">
            <v>751</v>
          </cell>
          <cell r="J61">
            <v>5000</v>
          </cell>
        </row>
        <row r="62">
          <cell r="A62">
            <v>20110</v>
          </cell>
          <cell r="B62" t="str">
            <v>단 자 대</v>
          </cell>
          <cell r="C62" t="str">
            <v>4P 60A</v>
          </cell>
          <cell r="D62" t="str">
            <v>EA</v>
          </cell>
          <cell r="F62">
            <v>1620</v>
          </cell>
          <cell r="I62">
            <v>704</v>
          </cell>
          <cell r="J62">
            <v>1700</v>
          </cell>
          <cell r="K62">
            <v>844</v>
          </cell>
          <cell r="L62">
            <v>1620</v>
          </cell>
        </row>
        <row r="63">
          <cell r="A63">
            <v>21110</v>
          </cell>
          <cell r="B63" t="str">
            <v>앙카볼트</v>
          </cell>
          <cell r="C63" t="str">
            <v>Φ25 x 450L</v>
          </cell>
          <cell r="D63" t="str">
            <v>EA</v>
          </cell>
          <cell r="F63">
            <v>1180</v>
          </cell>
          <cell r="K63">
            <v>76</v>
          </cell>
          <cell r="L63">
            <v>1180</v>
          </cell>
        </row>
        <row r="64">
          <cell r="A64">
            <v>22110</v>
          </cell>
          <cell r="B64" t="str">
            <v>접 지 봉</v>
          </cell>
          <cell r="C64" t="str">
            <v>Φ14 x 1000L</v>
          </cell>
          <cell r="D64" t="str">
            <v>EA</v>
          </cell>
          <cell r="F64">
            <v>2000</v>
          </cell>
          <cell r="I64">
            <v>768</v>
          </cell>
          <cell r="J64">
            <v>2000</v>
          </cell>
          <cell r="K64">
            <v>914</v>
          </cell>
          <cell r="L64">
            <v>2200</v>
          </cell>
        </row>
        <row r="65">
          <cell r="A65">
            <v>22120</v>
          </cell>
          <cell r="B65" t="str">
            <v>접 지 봉</v>
          </cell>
          <cell r="C65" t="str">
            <v>Φ16 x 1800L</v>
          </cell>
          <cell r="D65" t="str">
            <v>EA</v>
          </cell>
          <cell r="F65">
            <v>3700</v>
          </cell>
          <cell r="I65">
            <v>768</v>
          </cell>
          <cell r="J65">
            <v>3700</v>
          </cell>
          <cell r="K65">
            <v>914</v>
          </cell>
          <cell r="L65">
            <v>3960</v>
          </cell>
        </row>
        <row r="66">
          <cell r="A66">
            <v>23110</v>
          </cell>
          <cell r="B66" t="str">
            <v>웨 샤 캡</v>
          </cell>
          <cell r="C66" t="str">
            <v>ST 22C</v>
          </cell>
          <cell r="D66" t="str">
            <v>EA</v>
          </cell>
          <cell r="F66">
            <v>1636</v>
          </cell>
          <cell r="I66">
            <v>709</v>
          </cell>
          <cell r="J66">
            <v>1636</v>
          </cell>
          <cell r="K66">
            <v>855</v>
          </cell>
          <cell r="L66">
            <v>1640</v>
          </cell>
        </row>
        <row r="67">
          <cell r="A67">
            <v>23120</v>
          </cell>
          <cell r="B67" t="str">
            <v>웨 샤 캡</v>
          </cell>
          <cell r="C67" t="str">
            <v>ST 28C</v>
          </cell>
          <cell r="D67" t="str">
            <v>EA</v>
          </cell>
          <cell r="F67">
            <v>2100</v>
          </cell>
          <cell r="I67">
            <v>709</v>
          </cell>
          <cell r="J67">
            <v>2100</v>
          </cell>
          <cell r="K67">
            <v>855</v>
          </cell>
          <cell r="L67">
            <v>2103</v>
          </cell>
        </row>
        <row r="68">
          <cell r="A68">
            <v>23130</v>
          </cell>
          <cell r="B68" t="str">
            <v>웨 샤 캡</v>
          </cell>
          <cell r="C68" t="str">
            <v>ST 36C</v>
          </cell>
          <cell r="D68" t="str">
            <v>EA</v>
          </cell>
          <cell r="F68">
            <v>2480</v>
          </cell>
          <cell r="I68">
            <v>709</v>
          </cell>
          <cell r="J68">
            <v>2480</v>
          </cell>
          <cell r="K68">
            <v>855</v>
          </cell>
          <cell r="L68">
            <v>2486</v>
          </cell>
        </row>
        <row r="69">
          <cell r="A69">
            <v>23140</v>
          </cell>
          <cell r="B69" t="str">
            <v>웨 샤 캡</v>
          </cell>
          <cell r="C69" t="str">
            <v>ST 42C</v>
          </cell>
          <cell r="D69" t="str">
            <v>EA</v>
          </cell>
          <cell r="F69">
            <v>2770</v>
          </cell>
          <cell r="I69">
            <v>709</v>
          </cell>
          <cell r="J69">
            <v>2770</v>
          </cell>
          <cell r="K69">
            <v>855</v>
          </cell>
          <cell r="L69">
            <v>2773</v>
          </cell>
        </row>
        <row r="70">
          <cell r="A70">
            <v>23150</v>
          </cell>
          <cell r="B70" t="str">
            <v>웨 샤 캡</v>
          </cell>
          <cell r="C70" t="str">
            <v>ST 54C</v>
          </cell>
          <cell r="D70" t="str">
            <v>EA</v>
          </cell>
          <cell r="F70">
            <v>3440</v>
          </cell>
          <cell r="I70">
            <v>709</v>
          </cell>
          <cell r="J70">
            <v>3440</v>
          </cell>
          <cell r="K70">
            <v>855</v>
          </cell>
          <cell r="L70">
            <v>3442</v>
          </cell>
        </row>
        <row r="71">
          <cell r="A71">
            <v>23160</v>
          </cell>
          <cell r="B71" t="str">
            <v>웨 샤 캡</v>
          </cell>
          <cell r="C71" t="str">
            <v>ST 70C</v>
          </cell>
          <cell r="D71" t="str">
            <v>EA</v>
          </cell>
          <cell r="F71">
            <v>9560</v>
          </cell>
          <cell r="I71">
            <v>709</v>
          </cell>
          <cell r="J71">
            <v>9560</v>
          </cell>
          <cell r="K71">
            <v>855</v>
          </cell>
          <cell r="L71">
            <v>9562</v>
          </cell>
        </row>
        <row r="72">
          <cell r="A72">
            <v>23170</v>
          </cell>
          <cell r="B72" t="str">
            <v>웨 샤 캡</v>
          </cell>
          <cell r="C72" t="str">
            <v>ST 104C</v>
          </cell>
          <cell r="D72" t="str">
            <v>EA</v>
          </cell>
          <cell r="F72">
            <v>23906</v>
          </cell>
          <cell r="I72">
            <v>709</v>
          </cell>
          <cell r="J72">
            <v>23910</v>
          </cell>
          <cell r="K72">
            <v>855</v>
          </cell>
          <cell r="L72">
            <v>23906</v>
          </cell>
        </row>
        <row r="73">
          <cell r="A73">
            <v>24110</v>
          </cell>
          <cell r="B73" t="str">
            <v>반경철관</v>
          </cell>
          <cell r="C73" t="str">
            <v>50x2x2400</v>
          </cell>
          <cell r="D73" t="str">
            <v>EA</v>
          </cell>
          <cell r="F73">
            <v>8600</v>
          </cell>
          <cell r="I73">
            <v>790</v>
          </cell>
          <cell r="J73">
            <v>8600</v>
          </cell>
          <cell r="K73">
            <v>943</v>
          </cell>
          <cell r="L73">
            <v>8600</v>
          </cell>
        </row>
        <row r="74">
          <cell r="A74">
            <v>24120</v>
          </cell>
          <cell r="B74" t="str">
            <v>반경철관</v>
          </cell>
          <cell r="C74" t="str">
            <v>80x2x2400</v>
          </cell>
          <cell r="D74" t="str">
            <v>EA</v>
          </cell>
          <cell r="F74">
            <v>9800</v>
          </cell>
          <cell r="I74">
            <v>790</v>
          </cell>
          <cell r="J74">
            <v>9800</v>
          </cell>
          <cell r="K74">
            <v>943</v>
          </cell>
          <cell r="L74">
            <v>9800</v>
          </cell>
        </row>
        <row r="75">
          <cell r="A75">
            <v>25110</v>
          </cell>
          <cell r="B75" t="str">
            <v>반경관취부밴드</v>
          </cell>
          <cell r="D75" t="str">
            <v>EA</v>
          </cell>
          <cell r="F75">
            <v>1200</v>
          </cell>
          <cell r="I75">
            <v>790</v>
          </cell>
          <cell r="J75">
            <v>1200</v>
          </cell>
          <cell r="K75">
            <v>943</v>
          </cell>
          <cell r="L75">
            <v>1200</v>
          </cell>
        </row>
        <row r="76">
          <cell r="A76">
            <v>26110</v>
          </cell>
          <cell r="B76" t="str">
            <v>제 어 반</v>
          </cell>
          <cell r="C76" t="str">
            <v>L - 1</v>
          </cell>
          <cell r="D76" t="str">
            <v>면</v>
          </cell>
          <cell r="F76">
            <v>1300000</v>
          </cell>
          <cell r="I76">
            <v>788</v>
          </cell>
          <cell r="J76">
            <v>1300000</v>
          </cell>
        </row>
        <row r="77">
          <cell r="A77">
            <v>27110</v>
          </cell>
          <cell r="B77" t="str">
            <v>노 무 비</v>
          </cell>
          <cell r="C77" t="str">
            <v>배전전공</v>
          </cell>
          <cell r="D77" t="str">
            <v>인</v>
          </cell>
          <cell r="E77">
            <v>176675</v>
          </cell>
          <cell r="F77">
            <v>0</v>
          </cell>
        </row>
        <row r="78">
          <cell r="A78">
            <v>27120</v>
          </cell>
          <cell r="B78" t="str">
            <v>노 무 비</v>
          </cell>
          <cell r="C78" t="str">
            <v>플랜트전공</v>
          </cell>
          <cell r="D78" t="str">
            <v>인</v>
          </cell>
          <cell r="E78">
            <v>62877</v>
          </cell>
          <cell r="F78">
            <v>0</v>
          </cell>
        </row>
        <row r="79">
          <cell r="A79">
            <v>27130</v>
          </cell>
          <cell r="B79" t="str">
            <v>노 무 비</v>
          </cell>
          <cell r="C79" t="str">
            <v>내선전공</v>
          </cell>
          <cell r="D79" t="str">
            <v>인</v>
          </cell>
          <cell r="E79">
            <v>53181</v>
          </cell>
          <cell r="F79">
            <v>0</v>
          </cell>
        </row>
        <row r="80">
          <cell r="A80">
            <v>27140</v>
          </cell>
          <cell r="B80" t="str">
            <v>노 무 비</v>
          </cell>
          <cell r="C80" t="str">
            <v>저압케이블공</v>
          </cell>
          <cell r="D80" t="str">
            <v>인</v>
          </cell>
          <cell r="E80">
            <v>63007</v>
          </cell>
          <cell r="F80">
            <v>0</v>
          </cell>
        </row>
        <row r="81">
          <cell r="A81">
            <v>27150</v>
          </cell>
          <cell r="B81" t="str">
            <v>노 무 비</v>
          </cell>
          <cell r="C81" t="str">
            <v>특고압케이블공</v>
          </cell>
          <cell r="D81" t="str">
            <v>인</v>
          </cell>
          <cell r="E81">
            <v>86408</v>
          </cell>
          <cell r="F81">
            <v>0</v>
          </cell>
        </row>
        <row r="82">
          <cell r="A82">
            <v>27160</v>
          </cell>
          <cell r="B82" t="str">
            <v>노 무 비</v>
          </cell>
          <cell r="C82" t="str">
            <v>철도신호공</v>
          </cell>
          <cell r="D82" t="str">
            <v>인</v>
          </cell>
          <cell r="E82">
            <v>85260</v>
          </cell>
          <cell r="F82">
            <v>0</v>
          </cell>
        </row>
        <row r="83">
          <cell r="A83">
            <v>27170</v>
          </cell>
          <cell r="B83" t="str">
            <v>노 무 비</v>
          </cell>
          <cell r="C83" t="str">
            <v>보통인부</v>
          </cell>
          <cell r="D83" t="str">
            <v>인</v>
          </cell>
          <cell r="E83">
            <v>34947</v>
          </cell>
          <cell r="F83">
            <v>0</v>
          </cell>
        </row>
        <row r="84">
          <cell r="A84">
            <v>27180</v>
          </cell>
          <cell r="B84" t="str">
            <v>노 무 비</v>
          </cell>
          <cell r="C84" t="str">
            <v>통신외선공</v>
          </cell>
          <cell r="D84" t="str">
            <v>인</v>
          </cell>
          <cell r="E84">
            <v>84302</v>
          </cell>
          <cell r="F84">
            <v>0</v>
          </cell>
        </row>
        <row r="85">
          <cell r="A85">
            <v>27190</v>
          </cell>
          <cell r="B85" t="str">
            <v>노 무 비</v>
          </cell>
          <cell r="C85" t="str">
            <v>통신설비공</v>
          </cell>
          <cell r="D85" t="str">
            <v>인</v>
          </cell>
          <cell r="E85">
            <v>73709</v>
          </cell>
          <cell r="F85">
            <v>0</v>
          </cell>
        </row>
        <row r="86">
          <cell r="A86">
            <v>27200</v>
          </cell>
          <cell r="B86" t="str">
            <v>노 무 비</v>
          </cell>
          <cell r="C86" t="str">
            <v>통신내선공</v>
          </cell>
          <cell r="D86" t="str">
            <v>인</v>
          </cell>
          <cell r="E86">
            <v>70804</v>
          </cell>
          <cell r="F86">
            <v>0</v>
          </cell>
        </row>
        <row r="87">
          <cell r="A87">
            <v>27210</v>
          </cell>
          <cell r="B87" t="str">
            <v>노 무 비</v>
          </cell>
          <cell r="C87" t="str">
            <v>통신케이블공</v>
          </cell>
          <cell r="D87" t="str">
            <v>인</v>
          </cell>
          <cell r="E87">
            <v>87823</v>
          </cell>
          <cell r="F87">
            <v>0</v>
          </cell>
        </row>
        <row r="88">
          <cell r="A88">
            <v>27220</v>
          </cell>
          <cell r="B88" t="str">
            <v>노 무 비</v>
          </cell>
          <cell r="C88" t="str">
            <v>계장공</v>
          </cell>
          <cell r="D88" t="str">
            <v>인</v>
          </cell>
          <cell r="E88">
            <v>59259</v>
          </cell>
          <cell r="F88">
            <v>0</v>
          </cell>
        </row>
        <row r="89">
          <cell r="A89">
            <v>27230</v>
          </cell>
          <cell r="B89" t="str">
            <v>노 무 비</v>
          </cell>
          <cell r="C89" t="str">
            <v>전기공사기사1급</v>
          </cell>
          <cell r="D89" t="str">
            <v>인</v>
          </cell>
          <cell r="E89">
            <v>65241</v>
          </cell>
          <cell r="F89">
            <v>0</v>
          </cell>
        </row>
        <row r="90">
          <cell r="A90">
            <v>27240</v>
          </cell>
          <cell r="B90" t="str">
            <v>노 무 비</v>
          </cell>
          <cell r="C90" t="str">
            <v>전기공사기사2급</v>
          </cell>
          <cell r="D90" t="str">
            <v>인</v>
          </cell>
          <cell r="E90">
            <v>57636</v>
          </cell>
          <cell r="F90">
            <v>0</v>
          </cell>
        </row>
        <row r="91">
          <cell r="A91">
            <v>27250</v>
          </cell>
          <cell r="B91" t="str">
            <v>노 무 비</v>
          </cell>
          <cell r="C91" t="str">
            <v>통신기사1급</v>
          </cell>
          <cell r="D91" t="str">
            <v>인</v>
          </cell>
          <cell r="E91">
            <v>89527</v>
          </cell>
          <cell r="F91">
            <v>0</v>
          </cell>
        </row>
        <row r="92">
          <cell r="A92">
            <v>27260</v>
          </cell>
          <cell r="B92" t="str">
            <v>노 무 비</v>
          </cell>
          <cell r="C92" t="str">
            <v>통신기사2급</v>
          </cell>
          <cell r="D92" t="str">
            <v>인</v>
          </cell>
          <cell r="E92">
            <v>78395</v>
          </cell>
          <cell r="F9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3구조물공간지"/>
      <sheetName val="1집계표간지"/>
      <sheetName val="구조물공집계표"/>
      <sheetName val="토공집계표"/>
      <sheetName val="2여과지"/>
      <sheetName val="여과지집계표"/>
      <sheetName val="여과지"/>
      <sheetName val="여과지토적표"/>
      <sheetName val="3배수지"/>
      <sheetName val="배수지집계표"/>
      <sheetName val="배수지"/>
      <sheetName val="배수지토적표"/>
      <sheetName val="4염소투입실"/>
      <sheetName val="염소투입실집계표"/>
      <sheetName val="염소투입실공사"/>
      <sheetName val="간지"/>
      <sheetName val="자재총괄"/>
      <sheetName val="시멘트레미콘구입량"/>
      <sheetName val="골재구입량"/>
      <sheetName val="1.토공집계"/>
      <sheetName val="2.관대집계표"/>
      <sheetName val="접합"/>
      <sheetName val="3.구조물공"/>
      <sheetName val="4.포장공"/>
      <sheetName val="5.부대공"/>
      <sheetName val="6.주요자재대"/>
      <sheetName val="7.폐기물집계"/>
      <sheetName val="VXXX"/>
      <sheetName val="Recovered_Sheet1"/>
      <sheetName val="관로공집계"/>
      <sheetName val="수밀검사조서"/>
      <sheetName val="본관조서(PVC)"/>
      <sheetName val="PVC접합개소 산출서"/>
      <sheetName val="PVC이중벽관D300집계"/>
      <sheetName val="PVC이중벽관D300집계-OPEN"/>
      <sheetName val="PVCDC300단위집계-OPEN"/>
      <sheetName val="PVCDC300단위수량-OPEN"/>
      <sheetName val="PVC이중벽관D300집계-가설흙막이"/>
      <sheetName val="PVCDC300단위집계-가설흙막이"/>
      <sheetName val="PVCDC300단위수량-가설흙막이"/>
      <sheetName val="전체맨홀집계"/>
      <sheetName val="원형1호맨홀집계표"/>
      <sheetName val="오수맨홀조서"/>
      <sheetName val="원형1맨홀(무근)집계표"/>
      <sheetName val="원형1호맨홀(철근)집계표"/>
      <sheetName val="오수원형1호맨홀단위집계"/>
      <sheetName val="오수원형맨홀1호"/>
      <sheetName val="원형1호맨홀(철근)단위수량집계"/>
      <sheetName val="원형1호맨홀(철근)단위수량"/>
      <sheetName val="표지"/>
      <sheetName val="1.토총"/>
      <sheetName val="토적"/>
      <sheetName val="가정오수"/>
      <sheetName val="2.관로집"/>
      <sheetName val="관부설"/>
      <sheetName val="가정연결"/>
      <sheetName val="3.구조물집계"/>
      <sheetName val="맨홀높이"/>
      <sheetName val="맨홀2"/>
      <sheetName val="관로"/>
      <sheetName val="가정연결관"/>
      <sheetName val="(1)가시설공"/>
      <sheetName val="(2)경고"/>
      <sheetName val="(3)기타"/>
      <sheetName val="7.폐기물"/>
      <sheetName val="토실"/>
      <sheetName val="지장물보호(수집)"/>
      <sheetName val="지장물산근"/>
      <sheetName val="지장물보호공단위수량"/>
      <sheetName val="자재집계표"/>
      <sheetName val="주요자재집계표"/>
      <sheetName val="토공"/>
      <sheetName val="총괄토공집계"/>
      <sheetName val="시점부토공"/>
      <sheetName val="종점부토공"/>
      <sheetName val="교각토공"/>
      <sheetName val="총괄집계 "/>
      <sheetName val="총괄철근집계(1)"/>
      <sheetName val="총괄철근집계(2)"/>
      <sheetName val="구조물공"/>
      <sheetName val="본체집계"/>
      <sheetName val="본체철근집계"/>
      <sheetName val="날개벽철근집계 "/>
      <sheetName val="본체그림"/>
      <sheetName val="본체수량"/>
      <sheetName val="접속슬래브집계"/>
      <sheetName val="접속(시점)"/>
      <sheetName val="접속(종점)"/>
      <sheetName val="총괄집계표"/>
      <sheetName val="재료집계표"/>
      <sheetName val="몰탈집계표"/>
      <sheetName val="포장집계표"/>
      <sheetName val="본선부집계"/>
      <sheetName val="TYPE별조서"/>
      <sheetName val="본선부산출"/>
      <sheetName val="진입부보도집계"/>
      <sheetName val="진입보도산출"/>
      <sheetName val="접속도로집계"/>
      <sheetName val="진입로집계"/>
      <sheetName val="진입로"/>
      <sheetName val="점자블럭집계"/>
      <sheetName val="점자블럭산출"/>
      <sheetName val="공제량집계"/>
      <sheetName val="공제량"/>
      <sheetName val="경계석총집계"/>
      <sheetName val="보차도수량집계"/>
      <sheetName val="보차도경계조서"/>
      <sheetName val="보차도산출"/>
      <sheetName val="도로경계석집계"/>
      <sheetName val="도로경계조서"/>
      <sheetName val="도로경계산출"/>
      <sheetName val="VXXXXX"/>
      <sheetName val="방음벽수량"/>
      <sheetName val="방음벽기초수량"/>
      <sheetName val="방음벽설치현황"/>
      <sheetName val="단위수량"/>
      <sheetName val="가설방음판넬"/>
      <sheetName val="가설방진망"/>
      <sheetName val="세륜세차시설"/>
      <sheetName val="가도수량집계"/>
      <sheetName val="가도토공"/>
      <sheetName val="가도포장수량집계표"/>
      <sheetName val="가포장조서"/>
      <sheetName val="가도단위수량"/>
      <sheetName val="가배수관"/>
      <sheetName val="골재덮개시설"/>
      <sheetName val="준공표지판집계"/>
      <sheetName val="경계표주집계(X)"/>
      <sheetName val="경계수량(X)"/>
      <sheetName val="경계표주단위수량(X)"/>
      <sheetName val="기존도로유지관리비"/>
      <sheetName val="식재공"/>
      <sheetName val="산림복구비"/>
      <sheetName val="가설건물"/>
      <sheetName val="가옥철거조서"/>
      <sheetName val="자재집계산출"/>
      <sheetName val="Sheet1"/>
      <sheetName val="데이타"/>
      <sheetName val="변수값"/>
      <sheetName val="중기상차"/>
      <sheetName val="AS복구"/>
      <sheetName val="중기터파기"/>
      <sheetName val="공사설명서"/>
      <sheetName val="부대내역"/>
      <sheetName val="식재"/>
      <sheetName val="시설물"/>
      <sheetName val="식재출력용"/>
      <sheetName val="유지관리"/>
      <sheetName val="단가"/>
      <sheetName val="일위대가"/>
      <sheetName val="조견표"/>
      <sheetName val="기계경비(일반)"/>
      <sheetName val="산출근거(마산, 만천, 가례)"/>
      <sheetName val="산출근거(남강)"/>
      <sheetName val="산출근거(가설도로 조성)"/>
      <sheetName val="산출근거(가설도로 성토다짐)"/>
      <sheetName val="산출근거(가설도로 살수)"/>
      <sheetName val="산출근거(가설도로 유지보수)"/>
      <sheetName val="세부내역"/>
      <sheetName val="터파기및재료"/>
      <sheetName val="진주방향"/>
      <sheetName val="해평견적"/>
      <sheetName val="자재단가(완)"/>
      <sheetName val="노임단가(완)"/>
      <sheetName val="일위대가_목록"/>
      <sheetName val="일위대가(노임수정(완), 자재 및 물린단산수정필요)"/>
      <sheetName val="2007기계경비산출표(완)"/>
      <sheetName val="단가산출_목록"/>
      <sheetName val="단가산출서"/>
      <sheetName val="시험비 단가"/>
      <sheetName val="내역서"/>
      <sheetName val="일반화물자동차운임"/>
      <sheetName val="수안보-MBR1"/>
      <sheetName val="내역"/>
      <sheetName val="총괄내역서"/>
      <sheetName val="bearing"/>
      <sheetName val="연동내역"/>
      <sheetName val="수량산출"/>
      <sheetName val="우수받이"/>
      <sheetName val="Sheet1 (2)"/>
      <sheetName val="장비집계"/>
      <sheetName val="고양관재"/>
      <sheetName val="SLAB"/>
      <sheetName val="배수공총괄 집계표(횡)"/>
      <sheetName val="보차도경계석집계표(종)"/>
      <sheetName val="보차도경계석 조서"/>
      <sheetName val="보차도경계석단위량"/>
      <sheetName val="경계석집계표(종)"/>
      <sheetName val="경계석"/>
      <sheetName val="경계석단위량"/>
      <sheetName val="배수집계표(종)"/>
      <sheetName val="종배수관"/>
      <sheetName val="빗물받이집계"/>
      <sheetName val="빗물받이조서"/>
      <sheetName val="빗물받이단위량"/>
      <sheetName val="맨홀집계표 "/>
      <sheetName val="맨홀조서"/>
      <sheetName val="맨홀단위량"/>
      <sheetName val="구조물철거타공정이월"/>
      <sheetName val="단가일람"/>
      <sheetName val="조경일람"/>
      <sheetName val="내역서(전기)"/>
      <sheetName val="조명시설"/>
      <sheetName val="일위대가목차"/>
      <sheetName val="고압수량(철거)"/>
      <sheetName val="증감내역서"/>
      <sheetName val="우배수"/>
      <sheetName val="계산식"/>
      <sheetName val="차수별내역서"/>
      <sheetName val="총괄내역서(설계)"/>
      <sheetName val="실행대비"/>
      <sheetName val="JUCK"/>
      <sheetName val="#REF"/>
      <sheetName val="2000,9월 일위"/>
      <sheetName val="공통단가"/>
      <sheetName val="단가조사"/>
      <sheetName val="코드표"/>
      <sheetName val="재료비"/>
      <sheetName val="운반비"/>
      <sheetName val="단가표"/>
      <sheetName val="가도공"/>
      <sheetName val="관경고용테이프수집"/>
      <sheetName val="관경고용산근"/>
      <sheetName val="원가"/>
      <sheetName val="집계표"/>
      <sheetName val="집수정(600-700)"/>
      <sheetName val="Sheet5"/>
      <sheetName val="BD"/>
      <sheetName val="금액"/>
      <sheetName val="일위대가표"/>
      <sheetName val="전차선로 물량표"/>
      <sheetName val="한강운반비"/>
      <sheetName val="자재"/>
      <sheetName val="공통(20-91)"/>
      <sheetName val="자료"/>
      <sheetName val="보차도경계석"/>
      <sheetName val="5.정산서"/>
      <sheetName val="관접합및부설"/>
      <sheetName val="관급자재대"/>
      <sheetName val="레미콘"/>
      <sheetName val="pe이중벽관"/>
      <sheetName val="pe이중벽관 (우수)"/>
      <sheetName val="D100관"/>
      <sheetName val="D16"/>
      <sheetName val="D20"/>
      <sheetName val="D25"/>
      <sheetName val="D50"/>
      <sheetName val="D75,D100"/>
      <sheetName val="입찰"/>
      <sheetName val="현경"/>
      <sheetName val="인건비 "/>
      <sheetName val="정부노임단가"/>
      <sheetName val="식재인부"/>
      <sheetName val="안전시설(수집)"/>
      <sheetName val="안전시설"/>
      <sheetName val="중부"/>
      <sheetName val="북부"/>
      <sheetName val="남부"/>
      <sheetName val="이월도표"/>
      <sheetName val="추적+궁합"/>
      <sheetName val="로또정석"/>
      <sheetName val="최근21회정석"/>
      <sheetName val="당첨금"/>
      <sheetName val="로또그림"/>
      <sheetName val="로또용어"/>
      <sheetName val="로또abc"/>
      <sheetName val="로또10계명"/>
      <sheetName val="Sheet7"/>
      <sheetName val="Sheet6"/>
      <sheetName val="Sheet4"/>
      <sheetName val="Sheet3 (2)"/>
      <sheetName val="summary"/>
      <sheetName val="chart"/>
      <sheetName val="chart update"/>
      <sheetName val="남평1"/>
      <sheetName val="남평2"/>
      <sheetName val="남평3"/>
      <sheetName val="회동1"/>
      <sheetName val="회동2"/>
      <sheetName val="회동3"/>
      <sheetName val="회동4"/>
      <sheetName val="왕십리방향"/>
      <sheetName val="5.배수관로"/>
      <sheetName val="주요자재"/>
      <sheetName val="폐기물처리"/>
      <sheetName val="연결관산출조서"/>
      <sheetName val="3.2 3차처리시설"/>
      <sheetName val="자재집계"/>
      <sheetName val="설비동집계표-전체"/>
      <sheetName val="설비동집계"/>
      <sheetName val="설비동산근"/>
      <sheetName val="불인산저장조집계"/>
      <sheetName val="설비동-불인산저장조"/>
      <sheetName val="물돌리기수량집계"/>
      <sheetName val="물돌리기연장산출"/>
      <sheetName val="물돌리기"/>
      <sheetName val="수압시험수집"/>
      <sheetName val="수압시험산근"/>
      <sheetName val="입찰안"/>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도근좌표"/>
      <sheetName val="계산서(곡선부)"/>
      <sheetName val="포장재료집계표"/>
      <sheetName val="1-4-2.관(약)"/>
      <sheetName val="수지표"/>
      <sheetName val="셀명"/>
      <sheetName val="공사"/>
      <sheetName val="-치수표(곡선부)"/>
      <sheetName val="건축내역"/>
      <sheetName val="견적대비표"/>
      <sheetName val="맨홀수량산출"/>
      <sheetName val="데리네이타현황"/>
      <sheetName val="토공연장"/>
      <sheetName val="토공 total"/>
      <sheetName val="8.석축단위(H=1.5M)"/>
      <sheetName val="FOB발"/>
      <sheetName val="기기리스트"/>
      <sheetName val="원형맨홀수량"/>
      <sheetName val="계수시트"/>
      <sheetName val="원가계산서"/>
      <sheetName val="1.설계조건"/>
      <sheetName val="bm(CIcable)"/>
      <sheetName val="5.소재"/>
      <sheetName val="노임단가"/>
      <sheetName val="토사(PE)"/>
      <sheetName val="공토공단위당"/>
      <sheetName val="일위대가(계측기설치)"/>
      <sheetName val="음봉방향"/>
      <sheetName val="DATA"/>
      <sheetName val="guard(mac)"/>
      <sheetName val="수목표준대가"/>
      <sheetName val="교대"/>
      <sheetName val="CAL"/>
      <sheetName val="ABUT수량-A1"/>
      <sheetName val="계림(함평)"/>
      <sheetName val="계림(장성)"/>
      <sheetName val="신당동집계표"/>
      <sheetName val="신당동산출근거"/>
      <sheetName val="기계경비(시간당)"/>
      <sheetName val="램머"/>
      <sheetName val="WORK"/>
      <sheetName val="수로BOX"/>
      <sheetName val="남평내역"/>
      <sheetName val="부대tu"/>
      <sheetName val="삭제및변경불가"/>
      <sheetName val="교각1"/>
      <sheetName val="산출근거"/>
      <sheetName val="설계조건"/>
      <sheetName val="요율"/>
      <sheetName val="상부공"/>
      <sheetName val="차액보증"/>
      <sheetName val="슬래브"/>
      <sheetName val="원가계산"/>
      <sheetName val="값"/>
      <sheetName val="증감대비표(전체변경)"/>
      <sheetName val="원가계산서(공동+분담)"/>
      <sheetName val="원가계산서(공동)"/>
      <sheetName val="원가계산서(분담-지열)"/>
      <sheetName val="공종별증감대비표"/>
      <sheetName val="건축"/>
      <sheetName val="토목"/>
      <sheetName val="조경"/>
      <sheetName val="기계"/>
      <sheetName val="지열"/>
      <sheetName val="기초입력 DATA"/>
      <sheetName val="대로근거"/>
      <sheetName val="중로근거"/>
      <sheetName val="설비"/>
      <sheetName val="공사비"/>
      <sheetName val="날개벽(시점좌측)"/>
      <sheetName val="노무"/>
      <sheetName val="일위대가(가설)"/>
      <sheetName val="설계예시"/>
      <sheetName val="일위산출"/>
      <sheetName val="건축내역서"/>
      <sheetName val="설비내역서"/>
      <sheetName val="전기내역서"/>
      <sheetName val="중기조종사 단위단가"/>
      <sheetName val="아파트 내역"/>
      <sheetName val="APT"/>
      <sheetName val="골재집계"/>
      <sheetName val="-레미콘집계"/>
      <sheetName val="-몰탈콘크리트"/>
      <sheetName val="자갈,시멘트,모래산출"/>
      <sheetName val="-철근집계"/>
      <sheetName val="포장재료(1)"/>
      <sheetName val="-흄관집계"/>
      <sheetName val="상부집계표"/>
      <sheetName val="단가조사서"/>
      <sheetName val="6PILE  (돌출)"/>
      <sheetName val="말뚝지지력산정"/>
      <sheetName val="물가대비표"/>
      <sheetName val="설계명세서"/>
      <sheetName val="CODE"/>
      <sheetName val="nys"/>
      <sheetName val="용역비내역-진짜"/>
      <sheetName val="설 계"/>
      <sheetName val="5.모델링"/>
      <sheetName val="공사개요"/>
      <sheetName val="법면단"/>
      <sheetName val="4차원가계산서"/>
      <sheetName val="L형 옹벽"/>
      <sheetName val="비탈면보호공수량산출"/>
      <sheetName val="★도급내역(2공구)"/>
      <sheetName val="개산공사비"/>
      <sheetName val="석축설면"/>
      <sheetName val="법면설면"/>
      <sheetName val="석축단"/>
      <sheetName val="법면수집"/>
      <sheetName val="전기일위대가"/>
      <sheetName val="COPING"/>
      <sheetName val="Total"/>
      <sheetName val="2003상반기노임기준"/>
      <sheetName val="가점"/>
      <sheetName val="index"/>
      <sheetName val="etc"/>
      <sheetName val="슬래브(유곡)"/>
      <sheetName val="실행내역"/>
      <sheetName val="자재단가"/>
      <sheetName val="경비단가"/>
      <sheetName val="T13(P68~72,78)"/>
      <sheetName val="DATA1"/>
      <sheetName val="자압1"/>
      <sheetName val="세금자료"/>
      <sheetName val="Cost bd-&quot;A&quot;"/>
      <sheetName val="8.PILE  (돌출)"/>
      <sheetName val="설계내역"/>
      <sheetName val="P-산#1-1(WOWA1)"/>
      <sheetName val="지급자재"/>
      <sheetName val="우각부보강"/>
      <sheetName val="단면가정"/>
      <sheetName val="인건비"/>
      <sheetName val="매입세율"/>
      <sheetName val="단가및재료비"/>
      <sheetName val="부하계산서"/>
      <sheetName val="1호맨홀토공"/>
      <sheetName val="노임"/>
      <sheetName val="내역서단가산출용"/>
      <sheetName val="깨기 총괄"/>
      <sheetName val="실행예산"/>
      <sheetName val="손익분석"/>
      <sheetName val="부하(성남)"/>
      <sheetName val="구동"/>
      <sheetName val="설계예산서"/>
      <sheetName val="예산내역서"/>
      <sheetName val="토적표"/>
      <sheetName val="배수공수집"/>
      <sheetName val="토목공사"/>
      <sheetName val="견적서을지"/>
      <sheetName val="SG"/>
      <sheetName val="H-PILE수량집계"/>
      <sheetName val="총괄집계_"/>
      <sheetName val="날개벽철근집계_"/>
      <sheetName val="PVC접합개소_산출서"/>
      <sheetName val="1_토공집계"/>
      <sheetName val="2_관대집계표"/>
      <sheetName val="3_구조물공"/>
      <sheetName val="4_포장공"/>
      <sheetName val="5_부대공"/>
      <sheetName val="6_주요자재대"/>
      <sheetName val="7_폐기물집계"/>
      <sheetName val="1_토총"/>
      <sheetName val="2_관로집"/>
      <sheetName val="3_구조물집계"/>
      <sheetName val="7_폐기물"/>
      <sheetName val="조건표"/>
      <sheetName val="조명율표"/>
      <sheetName val="POOM_MOTO"/>
      <sheetName val="CON'C"/>
      <sheetName val="전기실(고압)"/>
      <sheetName val="상호참고자료"/>
      <sheetName val="공사기본내용입력"/>
      <sheetName val="발주처자료입력"/>
      <sheetName val="회사기본자료"/>
      <sheetName val="하자보증자료"/>
      <sheetName val="기술자관련자료"/>
      <sheetName val="관경별내역서"/>
      <sheetName val="INPUT"/>
      <sheetName val="기본일위"/>
      <sheetName val="중기사용료"/>
      <sheetName val="원가계산 (2)"/>
      <sheetName val="개비온집계"/>
      <sheetName val="개비온 단위"/>
      <sheetName val="Sheet17"/>
      <sheetName val="BOX"/>
      <sheetName val="MOTOR"/>
      <sheetName val="기계경비적용기준"/>
      <sheetName val="자압"/>
      <sheetName val="b_balju"/>
      <sheetName val="내역서갑지"/>
      <sheetName val="내역서을지"/>
      <sheetName val="철거산출근거"/>
      <sheetName val="교각별철근수량집계표"/>
      <sheetName val="조작대(1연)"/>
      <sheetName val="이토변실"/>
      <sheetName val="가시설단위수량"/>
      <sheetName val="SORCE1"/>
      <sheetName val="물가자료"/>
      <sheetName val="BID"/>
      <sheetName val="Sheet2"/>
      <sheetName val="이토변실(A3-LINE)"/>
      <sheetName val="고유코드_설계"/>
      <sheetName val="가감수량"/>
      <sheetName val="전체철근집계"/>
      <sheetName val="3.하중산정4.지지력"/>
      <sheetName val="토공(우물통,기타) "/>
      <sheetName val="SLAB&quot;1&quot;"/>
      <sheetName val="설계"/>
      <sheetName val="일위대가(건축)"/>
      <sheetName val="위치조서"/>
      <sheetName val="조건"/>
      <sheetName val="기존도수로깨기"/>
      <sheetName val="집수정단위수량600 "/>
      <sheetName val="S.중기사용료"/>
      <sheetName val="입력란"/>
      <sheetName val="잡비계산"/>
      <sheetName val="부시수량"/>
      <sheetName val="마산방향"/>
      <sheetName val="마산방향철근집계"/>
      <sheetName val="7.PILE  (돌출)"/>
      <sheetName val="산출"/>
      <sheetName val="파일의이용"/>
      <sheetName val="유입부"/>
      <sheetName val="배수지집꓄표"/>
      <sheetName val="밀도포장수량집계표"/>
      <sheetName val="전기"/>
      <sheetName val="맨홀수량집계"/>
      <sheetName val="3련 BOX"/>
      <sheetName val="용수량(생활용수)"/>
      <sheetName val="2)관접합"/>
      <sheetName val="D"/>
      <sheetName val="암거공"/>
      <sheetName val="토공집계"/>
      <sheetName val="기초단가"/>
      <sheetName val="공사요율"/>
      <sheetName val="이름정의"/>
      <sheetName val="초기화면"/>
      <sheetName val="노임단가(2009.상)"/>
      <sheetName val="10.1 중기기초단가"/>
      <sheetName val="ilch"/>
      <sheetName val="영업소산출근거"/>
      <sheetName val="자재단가_사급"/>
      <sheetName val="중기적산목록"/>
      <sheetName val="L_RPTB02_01"/>
      <sheetName val="실행철강하도"/>
      <sheetName val="버스운행안내"/>
      <sheetName val="예방접종계획"/>
      <sheetName val="근태계획서"/>
      <sheetName val="70%"/>
      <sheetName val="단위단가"/>
      <sheetName val="Macro(차단기)"/>
      <sheetName val="40단가산출서"/>
      <sheetName val="40집계"/>
      <sheetName val="감시비교(자동제어비교)"/>
      <sheetName val="교각계산"/>
      <sheetName val="내역갑지"/>
      <sheetName val="전선 및 전선관"/>
      <sheetName val="7월11일"/>
      <sheetName val="기본단가표"/>
      <sheetName val="오수관연장산출"/>
      <sheetName val="배수장토목공사비"/>
      <sheetName val="공사비증감"/>
      <sheetName val="깨기"/>
      <sheetName val="단면A-A(TR)"/>
      <sheetName val="도급"/>
      <sheetName val="LP-S"/>
      <sheetName val="공사비 증감 내역서"/>
      <sheetName val="진천방향"/>
      <sheetName val="기초자료입력"/>
      <sheetName val="데크수량집계표 (3)"/>
      <sheetName val="수량(숲생태관람데크)"/>
      <sheetName val="수량(암석원관람데크)"/>
      <sheetName val="수량(개비자관람데크)"/>
      <sheetName val="만병초관람데크"/>
      <sheetName val="난간A"/>
      <sheetName val="난간B"/>
      <sheetName val="습지원관람데크"/>
      <sheetName val="전망대"/>
      <sheetName val="전망데크"/>
      <sheetName val="데크산책로A"/>
      <sheetName val="데크산책로B"/>
      <sheetName val="데크산책로C"/>
      <sheetName val="관람데크A"/>
      <sheetName val="관람데크B"/>
      <sheetName val="관람데크C"/>
      <sheetName val="입구계단A"/>
      <sheetName val="입구계단B"/>
      <sheetName val="입구계단C"/>
      <sheetName val="입구계단D"/>
      <sheetName val="입구계단E"/>
      <sheetName val="암석원관람데크"/>
      <sheetName val="숲생태관람데크"/>
      <sheetName val="개비자관람데크"/>
      <sheetName val="소비자가"/>
      <sheetName val="간지 (세)"/>
      <sheetName val="총괄 내역서"/>
      <sheetName val="99노임단가"/>
      <sheetName val="unitpric"/>
      <sheetName val="역T형"/>
      <sheetName val="산출근거1"/>
      <sheetName val="원형1호맨홀토공수량"/>
      <sheetName val="산출근거(마산,_만천,_가례)"/>
      <sheetName val="산출근거(가설도로_조성)"/>
      <sheetName val="산출근거(가설도로_성토다짐)"/>
      <sheetName val="산출근거(가설도로_살수)"/>
      <sheetName val="산출근거(가설도로_유지보수)"/>
      <sheetName val="일위대가(노임수정(완),_자재_및_물린단산수정필요)"/>
      <sheetName val="시험비_단가"/>
      <sheetName val="1-4-2_관(약)"/>
      <sheetName val="배수공총괄_집계표(횡)"/>
      <sheetName val="보차도경계석_조서"/>
      <sheetName val="맨홀집계표_"/>
      <sheetName val="Sheet1_(2)"/>
      <sheetName val="전차선로_물량표"/>
      <sheetName val="pe이중벽관_(우수)"/>
      <sheetName val="토목검측서"/>
      <sheetName val="평가데이터"/>
      <sheetName val="공구"/>
      <sheetName val="노견단위수량"/>
      <sheetName val="산출내역서"/>
      <sheetName val="입찰견적보고서"/>
      <sheetName val="제잡비계산"/>
      <sheetName val="인천성심병원"/>
      <sheetName val="수량총"/>
      <sheetName val="토공총"/>
      <sheetName val="역T형교대(말뚝기초)"/>
      <sheetName val="수량BOQ"/>
      <sheetName val="설명"/>
      <sheetName val="4차공사"/>
      <sheetName val="수자재단위당"/>
      <sheetName val="EP0618"/>
      <sheetName val="산근터빈"/>
      <sheetName val="이토밸브실수량집계(D600)"/>
      <sheetName val="wall"/>
      <sheetName val="일위대가 "/>
      <sheetName val="견적"/>
      <sheetName val="경  비 "/>
      <sheetName val="노무비"/>
      <sheetName val="HVAC"/>
      <sheetName val="[고양관재.XLSŝ보차도경계석집계표(종)"/>
      <sheetName val="97노임단가"/>
      <sheetName val="총괄표"/>
      <sheetName val="군남내역서"/>
      <sheetName val="우수공"/>
      <sheetName val="관로토공"/>
      <sheetName val="1호맨홀가감수량"/>
      <sheetName val="가시설(TYPE-A)"/>
      <sheetName val="1-1평균터파기고(1)"/>
      <sheetName val="1호맨홀수량산출"/>
      <sheetName val="계약서"/>
      <sheetName val="역T형(H=6.0) (2)"/>
      <sheetName val="단가산출"/>
      <sheetName val="࠶IĂ_x0000_嫗ऀࠀ"/>
      <sheetName val="내역서적용수량"/>
      <sheetName val="BQ(실행)"/>
      <sheetName val="갑지"/>
      <sheetName val="ITEM"/>
      <sheetName val="경산"/>
      <sheetName val="인건-측정"/>
      <sheetName val="elecdtla"/>
      <sheetName val="교사기준면적(초등)"/>
      <sheetName val="참고사항"/>
      <sheetName val="근로자자료입력"/>
      <sheetName val="6-1. 관개량조서"/>
      <sheetName val="교대(A1-A2)"/>
      <sheetName val="재료비단가"/>
      <sheetName val="투자비"/>
      <sheetName val="조성원가DATA"/>
      <sheetName val="사업비"/>
      <sheetName val="1,2공구원가계산서"/>
      <sheetName val="2공구산출내역"/>
      <sheetName val="1공구산출내역서"/>
      <sheetName val="기초코드"/>
      <sheetName val="을"/>
      <sheetName val="영동(D)"/>
      <sheetName val="2차기성내역서"/>
      <sheetName val="기술자자료입력"/>
      <sheetName val="각종양식"/>
      <sheetName val="백호우계수"/>
      <sheetName val="시설물일위"/>
      <sheetName val="하중계산"/>
      <sheetName val="토목(대안)"/>
      <sheetName val="일반수량"/>
      <sheetName val="단가결정"/>
      <sheetName val="공사 총괄 내역서"/>
      <sheetName val="FB25JN"/>
      <sheetName val="1공구"/>
      <sheetName val="국산화"/>
      <sheetName val="취수탑"/>
      <sheetName val="관급자재"/>
      <sheetName val="2.토목공사"/>
      <sheetName val="총계"/>
      <sheetName val="기둥(원형)"/>
      <sheetName val="공비대비"/>
      <sheetName val="TOTAL_BOQ"/>
      <sheetName val="01"/>
      <sheetName val="예산서"/>
      <sheetName val="서∼군(2)"/>
      <sheetName val="천방교접속"/>
      <sheetName val="대포2교접속"/>
      <sheetName val="총_구조물공"/>
      <sheetName val="A1-DATA"/>
      <sheetName val="단면"/>
      <sheetName val="type-F"/>
      <sheetName val="신광초조도계선사업"/>
      <sheetName val="횡배수관재료-"/>
      <sheetName val="계산서(직선부)"/>
      <sheetName val="콘크리트측구연장"/>
      <sheetName val="포장공"/>
      <sheetName val="-배수구조물공토공"/>
      <sheetName val="교량하부공"/>
      <sheetName val="SPEC"/>
      <sheetName val="예산명세서"/>
      <sheetName val="자료입력"/>
      <sheetName val="철콘"/>
      <sheetName val="노무단가"/>
      <sheetName val="구의33고"/>
      <sheetName val="기계상세"/>
      <sheetName val="우수"/>
      <sheetName val="G.R300경비"/>
      <sheetName val="매설지선굴착"/>
      <sheetName val="적현로"/>
      <sheetName val="INTRO."/>
      <sheetName val="제품"/>
      <sheetName val="지수"/>
      <sheetName val="토공정보"/>
      <sheetName val="TYPE-1"/>
      <sheetName val="단위수량(출력X)"/>
      <sheetName val="수량집계"/>
      <sheetName val="토적표(2차기성)"/>
      <sheetName val="쌍송교"/>
      <sheetName val="원가서"/>
      <sheetName val="투찰"/>
      <sheetName val="계장 품셈표"/>
      <sheetName val="관경결정"/>
      <sheetName val="전력구구조물산근"/>
      <sheetName val="전등설비"/>
      <sheetName val="Y-WORK"/>
      <sheetName val="1-1"/>
      <sheetName val="통관-유입(벌어짐)유출(도수)"/>
      <sheetName val="구체"/>
      <sheetName val="좌측날개벽"/>
      <sheetName val="우측날개벽"/>
      <sheetName val="2005(공무2)"/>
      <sheetName val="고상실행"/>
      <sheetName val="경율산정.XLS"/>
      <sheetName val="물가시세"/>
      <sheetName val="기계경비산출기준"/>
      <sheetName val="구역화물"/>
      <sheetName val="회사기초자료"/>
      <sheetName val="시험비"/>
      <sheetName val="공종단가목록"/>
      <sheetName val="건설기계가격"/>
      <sheetName val="b_balju_cho"/>
      <sheetName val="역사이펀평균높이"/>
      <sheetName val="강교(Sub)"/>
      <sheetName val="돌담교 상부수량"/>
      <sheetName val="중기일위대가"/>
      <sheetName val="배수공1"/>
      <sheetName val="단가산출내역(노임부분수정)"/>
      <sheetName val="산근"/>
      <sheetName val="목록"/>
      <sheetName val="명세서"/>
      <sheetName val="입력"/>
      <sheetName val="내역서1999.8최종"/>
      <sheetName val="토공유용계획"/>
      <sheetName val="유입관로집계"/>
      <sheetName val="유입관로토적"/>
      <sheetName val="처리장집계"/>
      <sheetName val="처리장토적"/>
      <sheetName val="진입도로토적"/>
      <sheetName val="3BL공동구 수량"/>
      <sheetName val="s"/>
      <sheetName val="을지"/>
      <sheetName val="기본"/>
      <sheetName val="하중조건(평상시)"/>
      <sheetName val="큰다리교깨기"/>
      <sheetName val="자재집게표 "/>
      <sheetName val="심사물량"/>
      <sheetName val="심사계산"/>
      <sheetName val="5.2.6~7공사요율"/>
      <sheetName val="EACT10"/>
      <sheetName val="COVER"/>
      <sheetName val="시가지우회도로공내역서"/>
      <sheetName val="송장"/>
      <sheetName val="철근정산"/>
      <sheetName val="골막이(야매)"/>
      <sheetName val="공사명입력"/>
      <sheetName val="지수적용공사비내역서"/>
      <sheetName val="DATA 입력란"/>
      <sheetName val="날개벽"/>
      <sheetName val="토목주소"/>
      <sheetName val="프랜트면허"/>
      <sheetName val="계정"/>
      <sheetName val="자재목록"/>
      <sheetName val="일위목록"/>
      <sheetName val="중기목록"/>
      <sheetName val="단가목록"/>
      <sheetName val="안정검토(온1)"/>
      <sheetName val="주형"/>
      <sheetName val="conclusion"/>
      <sheetName val="comparables"/>
      <sheetName val="Deduction"/>
      <sheetName val="other"/>
      <sheetName val="결정단가"/>
      <sheetName val="증감대비"/>
      <sheetName val="외천교"/>
      <sheetName val="A-4"/>
      <sheetName val="접합 및 부설 "/>
      <sheetName val="pier(각형)"/>
      <sheetName val="산출내역서집계표"/>
      <sheetName val="2.고용보험료산출근거"/>
      <sheetName val="자재수량"/>
      <sheetName val="pier-1"/>
      <sheetName val="대치판정"/>
      <sheetName val="노무비 근거"/>
      <sheetName val="SPC노임(5월)"/>
      <sheetName val="맨홀수량산출(A-LINE)"/>
      <sheetName val="CTEMCOST"/>
      <sheetName val="Macro1"/>
      <sheetName val="빗물받이(910-510-410)"/>
      <sheetName val="S0"/>
      <sheetName val="수입"/>
      <sheetName val="동일대내"/>
      <sheetName val="준검 내역서"/>
      <sheetName val="자재코드"/>
      <sheetName val="1호인버트수량"/>
      <sheetName val="기계경비"/>
      <sheetName val="3.공통공사대비"/>
      <sheetName val="자재대"/>
      <sheetName val="단위수량산출"/>
      <sheetName val="공종"/>
      <sheetName val="A LINE"/>
      <sheetName val="용량(1-2)"/>
      <sheetName val="CON기초"/>
      <sheetName val="actual"/>
      <sheetName val="8.설치품셈"/>
      <sheetName val="96보완계획7.12"/>
      <sheetName val="1.우편집중내역서"/>
      <sheetName val="Sheet16 (2)"/>
      <sheetName val="가시설수량"/>
      <sheetName val="내역서01"/>
      <sheetName val="배수공 주요자재 집계표"/>
      <sheetName val="용수량_생활용수_"/>
      <sheetName val="배수관집계"/>
      <sheetName val="계화배수"/>
      <sheetName val="개별직종노임단가(2005.1)"/>
      <sheetName val="L형옹벽단위수량(35)"/>
      <sheetName val="충주"/>
      <sheetName val="설계서(7)"/>
      <sheetName val="DATA2"/>
      <sheetName val="1.수인터널"/>
      <sheetName val="STEEL BOX 단면설계(SEC.8)"/>
      <sheetName val="(A)내역서"/>
      <sheetName val="2"/>
      <sheetName val="3연box"/>
      <sheetName val="산출1"/>
      <sheetName val="표준건축비"/>
      <sheetName val="설비동거푸집"/>
      <sheetName val="설비동기타"/>
      <sheetName val="공용시설내역"/>
      <sheetName val="공사비예산서(토목분)"/>
      <sheetName val="원가입력"/>
      <sheetName val="개별직종노임단가(2003.9)"/>
      <sheetName val="단가대비표"/>
      <sheetName val="신호등일위대가"/>
      <sheetName val="수량"/>
      <sheetName val="하부철근수량"/>
      <sheetName val="배수공"/>
      <sheetName val="측구공"/>
      <sheetName val="지구단위계획내역서"/>
      <sheetName val="일위대가 1"/>
      <sheetName val="설계내역서"/>
      <sheetName val="산거 1(인력투입)"/>
      <sheetName val="일위대가 2"/>
      <sheetName val="일위대가 3"/>
      <sheetName val="데이터"/>
      <sheetName val="구분표"/>
      <sheetName val="구간별"/>
      <sheetName val="참조-(2)"/>
      <sheetName val="Macro2"/>
      <sheetName val="인부노임"/>
      <sheetName val="노임단가명세표"/>
      <sheetName val="단가적용기준"/>
      <sheetName val="FOOTING단면력"/>
      <sheetName val="주현(해보)"/>
      <sheetName val="주현(영광)"/>
      <sheetName val="GT 1050x650"/>
      <sheetName val="설계예산2"/>
      <sheetName val="철근총괄집계표"/>
      <sheetName val="TYPE-A"/>
      <sheetName val="2호맨홀공제수량"/>
      <sheetName val="합계금액"/>
      <sheetName val="static.cal"/>
      <sheetName val="7단가"/>
      <sheetName val="건축일위"/>
      <sheetName val="그라우팅일위"/>
      <sheetName val="인원조직표"/>
      <sheetName val="에너지동"/>
      <sheetName val="점자블럭산_x0002_"/>
      <sheetName val=""/>
      <sheetName val="공종목록표"/>
      <sheetName val="수목단가"/>
      <sheetName val="시설수량표"/>
      <sheetName val="식재수량표"/>
      <sheetName val="개거산출내역"/>
      <sheetName val="Site Expenses"/>
      <sheetName val="SRC-B3U2"/>
      <sheetName val="3련_BOX"/>
      <sheetName val="1_토공집계1"/>
      <sheetName val="2_관대집계표1"/>
      <sheetName val="3_구조물공1"/>
      <sheetName val="4_포장공1"/>
      <sheetName val="5_부대공1"/>
      <sheetName val="6_주요자재대1"/>
      <sheetName val="7_폐기물집계1"/>
      <sheetName val="1_토총1"/>
      <sheetName val="2_관로집1"/>
      <sheetName val="3_구조물집계1"/>
      <sheetName val="7_폐기물1"/>
      <sheetName val="총괄집계_1"/>
      <sheetName val="날개벽철근집계_1"/>
      <sheetName val="PVC접합개소_산출서1"/>
      <sheetName val="산출근거(마산,_만천,_가례)1"/>
      <sheetName val="산출근거(가설도로_조성)1"/>
      <sheetName val="산출근거(가설도로_성토다짐)1"/>
      <sheetName val="산출근거(가설도로_살수)1"/>
      <sheetName val="산출근거(가설도로_유지보수)1"/>
      <sheetName val="본체"/>
      <sheetName val="기초계산(Pmax)"/>
      <sheetName val="L형_옹벽"/>
      <sheetName val="5_정산서"/>
      <sheetName val="토공_total"/>
      <sheetName val="8_석축단위(H=1_5M)"/>
      <sheetName val="깨기_총괄"/>
      <sheetName val="기초입력_DATA"/>
      <sheetName val="설_계"/>
      <sheetName val="원가계산_(2)"/>
      <sheetName val="신우"/>
      <sheetName val="I.설계조건"/>
      <sheetName val="단"/>
      <sheetName val="단면 (2)"/>
      <sheetName val="방음벽기초"/>
      <sheetName val="기초공"/>
      <sheetName val="Help"/>
      <sheetName val="대비"/>
      <sheetName val="대정2공구"/>
      <sheetName val="tggwan(mac)"/>
      <sheetName val="기둥"/>
      <sheetName val="저판(버림100)"/>
      <sheetName val="직공비"/>
      <sheetName val="옹벽(수량)"/>
      <sheetName val="U-TYPE(1)"/>
      <sheetName val="배수내역"/>
      <sheetName val="변수"/>
      <sheetName val="단가비교표"/>
      <sheetName val="설계산출기초"/>
      <sheetName val="도급예산내역서봉투"/>
      <sheetName val="공사원가계산서"/>
      <sheetName val="설계산출표지"/>
      <sheetName val="도급예산내역서총괄표"/>
      <sheetName val="을부담운반비"/>
      <sheetName val="운반비산출"/>
      <sheetName val="신길1동"/>
      <sheetName val="청천내"/>
      <sheetName val="1. 설계조건 2.단면가정 3. 하중계산"/>
      <sheetName val="예정(3)"/>
      <sheetName val="특수선일위대가"/>
      <sheetName val="공문(신)"/>
      <sheetName val="적용단위길이"/>
      <sheetName val="LEGEND"/>
      <sheetName val="매입세"/>
      <sheetName val="토량1-1"/>
      <sheetName val="품셈TABLE"/>
      <sheetName val="CONCRETE"/>
      <sheetName val="와동25-3(변경)"/>
      <sheetName val="Graph (LGEN)"/>
      <sheetName val="out_prog"/>
      <sheetName val="선적schedule (2)"/>
      <sheetName val="경상비"/>
      <sheetName val="11.우각부 보강"/>
      <sheetName val="몰탈재료산출"/>
      <sheetName val="6호기"/>
      <sheetName val="일반공사"/>
      <sheetName val="효성CB 1P기초"/>
      <sheetName val="공량산출서"/>
      <sheetName val="도로경계블럭연장조서"/>
      <sheetName val="원가계산서구조조정"/>
      <sheetName val="도로포장면적산출(1)"/>
      <sheetName val="정부노임"/>
      <sheetName val="직접경비"/>
      <sheetName val="직접인건비"/>
      <sheetName val="99노임기준"/>
      <sheetName val="4.고용보험"/>
      <sheetName val="3.고용보험료산출근거"/>
      <sheetName val="판"/>
      <sheetName val="금액결정"/>
      <sheetName val="기준액"/>
      <sheetName val="중기손료"/>
      <sheetName val="소상 &quot;1&quot;"/>
      <sheetName val="비계공사"/>
      <sheetName val="밸브설치"/>
      <sheetName val="개요"/>
      <sheetName val="화성태안9공구내역(실행)"/>
      <sheetName val="INPUT(덕도방향-시점)"/>
      <sheetName val="이티입력"/>
      <sheetName val="4)유동표"/>
      <sheetName val="가시설공개요"/>
      <sheetName val="지장물C"/>
      <sheetName val="상세"/>
      <sheetName val="터널조도"/>
      <sheetName val="안정계산"/>
      <sheetName val="단면검토"/>
      <sheetName val="1.설계기준"/>
      <sheetName val="공통가설"/>
      <sheetName val="ITB COST"/>
      <sheetName val="차도조도계산"/>
      <sheetName val="부대공"/>
      <sheetName val="NAV000"/>
      <sheetName val="우수총괄표 (2)"/>
      <sheetName val="간지(2)"/>
      <sheetName val="우수수량집계"/>
      <sheetName val="간지(3)"/>
      <sheetName val="관기초집계"/>
      <sheetName val="관기초"/>
      <sheetName val="관로터파기"/>
      <sheetName val="우수연결관"/>
      <sheetName val="관로연장"/>
      <sheetName val="간지(4)"/>
      <sheetName val="맨홀수량집계표"/>
      <sheetName val="1호차도"/>
      <sheetName val="2호차도"/>
      <sheetName val="맨홀수량"/>
      <sheetName val="간지(5)"/>
      <sheetName val="날개벽집계"/>
      <sheetName val="날개벽D600"/>
      <sheetName val="날개벽D800"/>
      <sheetName val="날개벽도면"/>
      <sheetName val="간지(6)"/>
      <sheetName val="우수받이집수정집계"/>
      <sheetName val="우수받이재료"/>
      <sheetName val="우수받이토공"/>
      <sheetName val="집수정재료"/>
      <sheetName val="간지(7)"/>
      <sheetName val="간지(9)"/>
      <sheetName val="대창(함평)"/>
      <sheetName val="대창(장성)"/>
      <sheetName val="대창(함평)-창열"/>
      <sheetName val="토목내역서"/>
      <sheetName val="조정금액결과표 (차수별)"/>
      <sheetName val="하수급견적대비"/>
      <sheetName val="매입"/>
      <sheetName val="바닥판"/>
      <sheetName val="4.중기단가산출"/>
      <sheetName val="1.물가시세표"/>
      <sheetName val="공사비내역서"/>
      <sheetName val="토목원가계산"/>
      <sheetName val="중기사용료산출근거"/>
      <sheetName val="단가산출2"/>
      <sheetName val="단가 및 재료비"/>
      <sheetName val="백암비스타내역"/>
      <sheetName val="토적(3차분)"/>
      <sheetName val="토량운반계산"/>
      <sheetName val="noyim"/>
      <sheetName val="도면명"/>
      <sheetName val="교대(A1)"/>
      <sheetName val="L_RPTA05_목록"/>
      <sheetName val="종배수관(신)"/>
      <sheetName val="CT "/>
      <sheetName val="관련자료입력"/>
      <sheetName val="장비일위대가2002하"/>
      <sheetName val=" 상부공통집계(총괄)"/>
      <sheetName val="J01"/>
      <sheetName val="중기상찠"/>
      <sheetName val="PumpSpec"/>
      <sheetName val="X17-TOTAL"/>
      <sheetName val="7-2"/>
      <sheetName val="산정표"/>
      <sheetName val="차도부연장현황"/>
      <sheetName val="전기단가조사서"/>
      <sheetName val="순공사비"/>
      <sheetName val="LOPCALC"/>
      <sheetName val="품목"/>
      <sheetName val="단가입력"/>
      <sheetName val="산업"/>
      <sheetName val="개별지가"/>
      <sheetName val="옹벽철근"/>
      <sheetName val="CABdata"/>
      <sheetName val="기계가격"/>
      <sheetName val="노단"/>
      <sheetName val="단산"/>
      <sheetName val="명세"/>
      <sheetName val="일대"/>
      <sheetName val="2000년1차"/>
      <sheetName val="간선계산"/>
      <sheetName val="여과지동"/>
      <sheetName val="기초자료"/>
    </sheetNames>
    <sheetDataSet>
      <sheetData sheetId="0" refreshError="1">
        <row r="24">
          <cell r="B24" t="str">
            <v>수평곡관</v>
          </cell>
          <cell r="C24" t="str">
            <v>D=100×11¼˚</v>
          </cell>
          <cell r="D24" t="str">
            <v xml:space="preserve"> ⊃</v>
          </cell>
          <cell r="E24">
            <v>10</v>
          </cell>
        </row>
        <row r="25">
          <cell r="B25" t="str">
            <v>수평곡관</v>
          </cell>
          <cell r="C25" t="str">
            <v>D=150×11¼˚</v>
          </cell>
          <cell r="D25" t="str">
            <v xml:space="preserve"> ⊃</v>
          </cell>
          <cell r="E25">
            <v>12</v>
          </cell>
        </row>
        <row r="26">
          <cell r="B26" t="str">
            <v>수평곡관</v>
          </cell>
          <cell r="C26" t="str">
            <v>D=100×11¼˚</v>
          </cell>
          <cell r="D26" t="str">
            <v xml:space="preserve"> ⊃</v>
          </cell>
          <cell r="E26">
            <v>17</v>
          </cell>
        </row>
        <row r="27">
          <cell r="B27" t="str">
            <v>수평곡관</v>
          </cell>
          <cell r="C27" t="str">
            <v>D=100×22½˚</v>
          </cell>
          <cell r="D27" t="str">
            <v xml:space="preserve"> ⊃</v>
          </cell>
          <cell r="E27">
            <v>20</v>
          </cell>
        </row>
        <row r="28">
          <cell r="B28" t="str">
            <v>수평곡관</v>
          </cell>
          <cell r="C28" t="str">
            <v>D=150×22½˚</v>
          </cell>
          <cell r="D28" t="str">
            <v xml:space="preserve"> ⊃</v>
          </cell>
          <cell r="E28">
            <v>4</v>
          </cell>
        </row>
        <row r="29">
          <cell r="B29" t="str">
            <v>수평곡관</v>
          </cell>
          <cell r="C29" t="str">
            <v>D=100×22½˚</v>
          </cell>
          <cell r="D29" t="str">
            <v xml:space="preserve"> ⊃</v>
          </cell>
          <cell r="E29">
            <v>5</v>
          </cell>
        </row>
        <row r="30">
          <cell r="B30" t="str">
            <v>수평곡관</v>
          </cell>
          <cell r="C30" t="str">
            <v>D=100×45˚</v>
          </cell>
          <cell r="D30" t="str">
            <v xml:space="preserve"> ⊃</v>
          </cell>
          <cell r="E30">
            <v>5</v>
          </cell>
        </row>
        <row r="31">
          <cell r="B31" t="str">
            <v>수평곡관</v>
          </cell>
          <cell r="C31" t="str">
            <v>D=150×45˚</v>
          </cell>
          <cell r="D31" t="str">
            <v xml:space="preserve"> ⊃</v>
          </cell>
          <cell r="E31">
            <v>5</v>
          </cell>
        </row>
        <row r="32">
          <cell r="B32" t="str">
            <v>수평곡관</v>
          </cell>
          <cell r="C32" t="str">
            <v>D=100×45˚</v>
          </cell>
          <cell r="D32" t="str">
            <v xml:space="preserve"> ⊃</v>
          </cell>
          <cell r="E32">
            <v>4</v>
          </cell>
        </row>
        <row r="33">
          <cell r="B33" t="str">
            <v>수평곡관</v>
          </cell>
          <cell r="C33" t="str">
            <v>D=100×90˚</v>
          </cell>
          <cell r="D33" t="str">
            <v xml:space="preserve"> ⊃</v>
          </cell>
          <cell r="E33">
            <v>6</v>
          </cell>
        </row>
        <row r="34">
          <cell r="B34" t="str">
            <v>수평곡관</v>
          </cell>
          <cell r="C34" t="str">
            <v>D=100×90˚</v>
          </cell>
          <cell r="D34" t="str">
            <v xml:space="preserve"> ⊃</v>
          </cell>
          <cell r="E34">
            <v>5</v>
          </cell>
        </row>
        <row r="35">
          <cell r="B35" t="str">
            <v>수평곡관</v>
          </cell>
          <cell r="C35" t="str">
            <v>D=100×90˚</v>
          </cell>
          <cell r="D35" t="str">
            <v xml:space="preserve"> ⊃</v>
          </cell>
          <cell r="E35">
            <v>55</v>
          </cell>
        </row>
        <row r="36">
          <cell r="B36" t="str">
            <v>소켓플랜지T형관</v>
          </cell>
          <cell r="C36" t="str">
            <v>D=100×100</v>
          </cell>
          <cell r="E36">
            <v>5</v>
          </cell>
        </row>
        <row r="37">
          <cell r="B37" t="str">
            <v>소켓플랜지T형관</v>
          </cell>
          <cell r="C37" t="str">
            <v>D=100×100</v>
          </cell>
          <cell r="E37">
            <v>5</v>
          </cell>
        </row>
        <row r="38">
          <cell r="B38" t="str">
            <v>소켓플랜지T형관</v>
          </cell>
          <cell r="C38" t="str">
            <v>D=100×100</v>
          </cell>
          <cell r="E38">
            <v>6</v>
          </cell>
        </row>
        <row r="39">
          <cell r="B39" t="str">
            <v>소켓T형관</v>
          </cell>
          <cell r="C39" t="str">
            <v>D=100×100</v>
          </cell>
          <cell r="E39">
            <v>4</v>
          </cell>
        </row>
        <row r="40">
          <cell r="B40" t="str">
            <v>소켓T형관</v>
          </cell>
          <cell r="C40" t="str">
            <v>D=100×100</v>
          </cell>
          <cell r="E40">
            <v>5</v>
          </cell>
        </row>
        <row r="41">
          <cell r="B41" t="str">
            <v>소켓T형관</v>
          </cell>
          <cell r="C41" t="str">
            <v>D=100×100</v>
          </cell>
          <cell r="E41">
            <v>8</v>
          </cell>
        </row>
        <row r="42">
          <cell r="B42" t="str">
            <v>이 음 관</v>
          </cell>
          <cell r="C42" t="str">
            <v>D=80</v>
          </cell>
          <cell r="E42">
            <v>9</v>
          </cell>
        </row>
        <row r="43">
          <cell r="B43" t="str">
            <v>이 음 관</v>
          </cell>
          <cell r="C43" t="str">
            <v>D=100</v>
          </cell>
          <cell r="E43">
            <v>10</v>
          </cell>
        </row>
        <row r="44">
          <cell r="B44" t="str">
            <v>이 음 관</v>
          </cell>
          <cell r="C44" t="str">
            <v>D=150</v>
          </cell>
          <cell r="E44">
            <v>12</v>
          </cell>
        </row>
        <row r="45">
          <cell r="B45" t="str">
            <v>이 음 관</v>
          </cell>
          <cell r="C45" t="str">
            <v>D=200</v>
          </cell>
          <cell r="E45">
            <v>18</v>
          </cell>
        </row>
        <row r="46">
          <cell r="B46" t="str">
            <v>이 음 관</v>
          </cell>
          <cell r="C46" t="str">
            <v>D=250</v>
          </cell>
          <cell r="E46">
            <v>25</v>
          </cell>
        </row>
        <row r="47">
          <cell r="B47" t="str">
            <v>이 음 관</v>
          </cell>
          <cell r="C47" t="str">
            <v>D=300</v>
          </cell>
          <cell r="E47">
            <v>34</v>
          </cell>
        </row>
        <row r="48">
          <cell r="B48" t="str">
            <v>플랜지관</v>
          </cell>
          <cell r="C48" t="str">
            <v>D=80</v>
          </cell>
          <cell r="E48">
            <v>7.9</v>
          </cell>
        </row>
        <row r="49">
          <cell r="B49" t="str">
            <v>플랜지관</v>
          </cell>
          <cell r="C49" t="str">
            <v>D=100</v>
          </cell>
          <cell r="E49">
            <v>9.6</v>
          </cell>
        </row>
        <row r="50">
          <cell r="B50" t="str">
            <v>플랜지관</v>
          </cell>
          <cell r="C50" t="str">
            <v>D=150</v>
          </cell>
          <cell r="E50">
            <v>15.6</v>
          </cell>
        </row>
        <row r="51">
          <cell r="B51" t="str">
            <v>플랜지관</v>
          </cell>
          <cell r="C51" t="str">
            <v>D=200</v>
          </cell>
          <cell r="E51">
            <v>22.5</v>
          </cell>
        </row>
        <row r="52">
          <cell r="B52" t="str">
            <v>플랜지관</v>
          </cell>
          <cell r="C52" t="str">
            <v>D=250</v>
          </cell>
          <cell r="E52">
            <v>31.5</v>
          </cell>
        </row>
        <row r="53">
          <cell r="B53" t="str">
            <v>플랜지관</v>
          </cell>
          <cell r="C53" t="str">
            <v>D=300</v>
          </cell>
          <cell r="E53">
            <v>41.5</v>
          </cell>
        </row>
        <row r="54">
          <cell r="B54" t="str">
            <v>제 수 변</v>
          </cell>
          <cell r="C54" t="str">
            <v>D=80</v>
          </cell>
          <cell r="E54">
            <v>42</v>
          </cell>
        </row>
        <row r="55">
          <cell r="B55" t="str">
            <v>제 수 변</v>
          </cell>
          <cell r="C55" t="str">
            <v>D=100</v>
          </cell>
          <cell r="E55">
            <v>50</v>
          </cell>
        </row>
        <row r="56">
          <cell r="B56" t="str">
            <v>제 수 변</v>
          </cell>
          <cell r="C56" t="str">
            <v>D=150</v>
          </cell>
          <cell r="E56">
            <v>90</v>
          </cell>
        </row>
        <row r="57">
          <cell r="B57" t="str">
            <v>제 수 변</v>
          </cell>
          <cell r="C57" t="str">
            <v>D=200</v>
          </cell>
          <cell r="E57">
            <v>140</v>
          </cell>
        </row>
        <row r="58">
          <cell r="B58" t="str">
            <v>제 수 변</v>
          </cell>
          <cell r="C58" t="str">
            <v>D=300</v>
          </cell>
          <cell r="E58">
            <v>280</v>
          </cell>
        </row>
        <row r="59">
          <cell r="B59" t="str">
            <v>공 기 변</v>
          </cell>
          <cell r="C59" t="str">
            <v>D=80</v>
          </cell>
          <cell r="E59">
            <v>94</v>
          </cell>
        </row>
        <row r="60">
          <cell r="B60" t="str">
            <v>공 기 변</v>
          </cell>
          <cell r="C60" t="str">
            <v>D=100</v>
          </cell>
          <cell r="E60">
            <v>110</v>
          </cell>
        </row>
        <row r="61">
          <cell r="B61" t="str">
            <v>단    관</v>
          </cell>
          <cell r="C61" t="str">
            <v>D=80</v>
          </cell>
          <cell r="E61">
            <v>13.5</v>
          </cell>
          <cell r="H61">
            <v>0.8</v>
          </cell>
          <cell r="I61" t="str">
            <v>×</v>
          </cell>
          <cell r="J61" t="str">
            <v>＋</v>
          </cell>
        </row>
        <row r="62">
          <cell r="B62" t="str">
            <v>플랜지단관</v>
          </cell>
          <cell r="C62" t="str">
            <v>D=100</v>
          </cell>
          <cell r="E62">
            <v>16.399999999999999</v>
          </cell>
          <cell r="H62">
            <v>0.8</v>
          </cell>
          <cell r="I62" t="str">
            <v>×</v>
          </cell>
          <cell r="J62" t="str">
            <v>＋</v>
          </cell>
        </row>
        <row r="63">
          <cell r="B63" t="str">
            <v>플랜지단관</v>
          </cell>
          <cell r="C63" t="str">
            <v>D=100</v>
          </cell>
          <cell r="E63">
            <v>16.399999999999999</v>
          </cell>
          <cell r="H63">
            <v>0.92</v>
          </cell>
          <cell r="I63" t="str">
            <v>×</v>
          </cell>
          <cell r="J63" t="str">
            <v>＋</v>
          </cell>
        </row>
        <row r="64">
          <cell r="B64" t="str">
            <v>플랜지단관</v>
          </cell>
          <cell r="C64" t="str">
            <v>D=100</v>
          </cell>
          <cell r="E64">
            <v>16.399999999999999</v>
          </cell>
          <cell r="H64">
            <v>-2</v>
          </cell>
          <cell r="I64" t="str">
            <v>×</v>
          </cell>
          <cell r="J64" t="str">
            <v>＋</v>
          </cell>
        </row>
        <row r="65">
          <cell r="B65" t="str">
            <v>플랜지단관</v>
          </cell>
          <cell r="C65" t="str">
            <v>D=100</v>
          </cell>
          <cell r="E65">
            <v>16.399999999999999</v>
          </cell>
          <cell r="H65">
            <v>-1</v>
          </cell>
          <cell r="I65" t="str">
            <v>×</v>
          </cell>
          <cell r="J65" t="str">
            <v>＋</v>
          </cell>
        </row>
        <row r="66">
          <cell r="B66" t="str">
            <v>플랜지단관</v>
          </cell>
          <cell r="C66" t="str">
            <v>D=100</v>
          </cell>
          <cell r="E66">
            <v>16.399999999999999</v>
          </cell>
          <cell r="H66">
            <v>0</v>
          </cell>
          <cell r="I66" t="str">
            <v>×</v>
          </cell>
          <cell r="J66" t="str">
            <v>＋</v>
          </cell>
        </row>
        <row r="67">
          <cell r="B67" t="str">
            <v>플랜지단관</v>
          </cell>
          <cell r="C67" t="str">
            <v>D=100</v>
          </cell>
          <cell r="E67">
            <v>16.399999999999999</v>
          </cell>
          <cell r="H67">
            <v>1</v>
          </cell>
          <cell r="I67" t="str">
            <v>×</v>
          </cell>
          <cell r="J67" t="str">
            <v>＋</v>
          </cell>
        </row>
        <row r="68">
          <cell r="B68" t="str">
            <v>플랜지단관</v>
          </cell>
          <cell r="C68" t="str">
            <v>D=100</v>
          </cell>
          <cell r="E68">
            <v>16.399999999999999</v>
          </cell>
          <cell r="H68">
            <v>2</v>
          </cell>
          <cell r="I68" t="str">
            <v>×</v>
          </cell>
          <cell r="J68" t="str">
            <v>＋</v>
          </cell>
        </row>
        <row r="69">
          <cell r="B69" t="str">
            <v>단    관</v>
          </cell>
          <cell r="C69" t="str">
            <v>D=125</v>
          </cell>
          <cell r="E69">
            <v>21</v>
          </cell>
          <cell r="H69">
            <v>3</v>
          </cell>
          <cell r="I69" t="str">
            <v>×</v>
          </cell>
          <cell r="J69" t="str">
            <v>＋</v>
          </cell>
        </row>
        <row r="70">
          <cell r="B70" t="str">
            <v>단    관</v>
          </cell>
          <cell r="C70" t="str">
            <v>D=150</v>
          </cell>
          <cell r="E70">
            <v>25.3</v>
          </cell>
          <cell r="H70">
            <v>4</v>
          </cell>
          <cell r="I70" t="str">
            <v>×</v>
          </cell>
          <cell r="J70" t="str">
            <v>＋</v>
          </cell>
        </row>
        <row r="71">
          <cell r="B71" t="str">
            <v>단    관</v>
          </cell>
          <cell r="C71" t="str">
            <v>D=200</v>
          </cell>
          <cell r="E71">
            <v>33.799999999999997</v>
          </cell>
          <cell r="H71">
            <v>5</v>
          </cell>
          <cell r="I71" t="str">
            <v>×</v>
          </cell>
          <cell r="J71" t="str">
            <v>＋</v>
          </cell>
        </row>
        <row r="72">
          <cell r="B72" t="str">
            <v>단    관</v>
          </cell>
          <cell r="C72" t="str">
            <v>D=250</v>
          </cell>
          <cell r="E72">
            <v>44.3</v>
          </cell>
          <cell r="H72">
            <v>6</v>
          </cell>
          <cell r="I72" t="str">
            <v>×</v>
          </cell>
          <cell r="J72" t="str">
            <v>＋</v>
          </cell>
        </row>
        <row r="73">
          <cell r="B73" t="str">
            <v>단    관</v>
          </cell>
          <cell r="C73" t="str">
            <v>D=300</v>
          </cell>
          <cell r="E73">
            <v>56.3</v>
          </cell>
          <cell r="H73">
            <v>7</v>
          </cell>
          <cell r="I73" t="str">
            <v>×</v>
          </cell>
          <cell r="J73" t="str">
            <v>＋</v>
          </cell>
        </row>
        <row r="74">
          <cell r="B74" t="str">
            <v>단    관</v>
          </cell>
          <cell r="C74" t="str">
            <v>D=350</v>
          </cell>
          <cell r="E74">
            <v>69.599999999999994</v>
          </cell>
          <cell r="H74">
            <v>8</v>
          </cell>
          <cell r="I74" t="str">
            <v>×</v>
          </cell>
          <cell r="J74" t="str">
            <v>＋</v>
          </cell>
        </row>
        <row r="75">
          <cell r="B75" t="str">
            <v>단    관</v>
          </cell>
          <cell r="C75" t="str">
            <v>D=400</v>
          </cell>
          <cell r="E75">
            <v>83.7</v>
          </cell>
          <cell r="H75">
            <v>9</v>
          </cell>
          <cell r="I75" t="str">
            <v>×</v>
          </cell>
          <cell r="J75" t="str">
            <v>＋</v>
          </cell>
        </row>
        <row r="76">
          <cell r="B76" t="str">
            <v>단    관</v>
          </cell>
          <cell r="C76" t="str">
            <v>D=450</v>
          </cell>
          <cell r="E76">
            <v>98.5</v>
          </cell>
          <cell r="H76">
            <v>10</v>
          </cell>
          <cell r="I76" t="str">
            <v>×</v>
          </cell>
          <cell r="J76" t="str">
            <v>＋</v>
          </cell>
        </row>
        <row r="77">
          <cell r="B77" t="str">
            <v>단    관</v>
          </cell>
          <cell r="C77" t="str">
            <v>D=500</v>
          </cell>
          <cell r="E77">
            <v>115.6</v>
          </cell>
          <cell r="H77">
            <v>11</v>
          </cell>
          <cell r="I77" t="str">
            <v>×</v>
          </cell>
          <cell r="J77" t="str">
            <v>＋</v>
          </cell>
        </row>
        <row r="78">
          <cell r="B78" t="str">
            <v>단    관</v>
          </cell>
          <cell r="C78" t="str">
            <v>D=600</v>
          </cell>
          <cell r="E78">
            <v>152</v>
          </cell>
          <cell r="H78">
            <v>12</v>
          </cell>
          <cell r="I78" t="str">
            <v>×</v>
          </cell>
          <cell r="J78" t="str">
            <v>＋</v>
          </cell>
        </row>
        <row r="79">
          <cell r="B79" t="str">
            <v>단    관</v>
          </cell>
          <cell r="C79" t="str">
            <v>D=700</v>
          </cell>
          <cell r="E79">
            <v>193</v>
          </cell>
          <cell r="H79">
            <v>13</v>
          </cell>
          <cell r="I79" t="str">
            <v>×</v>
          </cell>
          <cell r="J79" t="str">
            <v>＋</v>
          </cell>
        </row>
        <row r="80">
          <cell r="B80" t="str">
            <v>단    관</v>
          </cell>
          <cell r="C80" t="str">
            <v>D=800</v>
          </cell>
          <cell r="E80">
            <v>238.7</v>
          </cell>
          <cell r="H80">
            <v>14</v>
          </cell>
          <cell r="I80" t="str">
            <v>×</v>
          </cell>
          <cell r="J80" t="str">
            <v>＋</v>
          </cell>
        </row>
        <row r="81">
          <cell r="B81" t="str">
            <v>단    관</v>
          </cell>
          <cell r="C81" t="str">
            <v>D=900</v>
          </cell>
          <cell r="E81">
            <v>288.7</v>
          </cell>
          <cell r="H81">
            <v>15</v>
          </cell>
          <cell r="I81" t="str">
            <v>×</v>
          </cell>
          <cell r="J81" t="str">
            <v>＋</v>
          </cell>
        </row>
        <row r="82">
          <cell r="B82" t="str">
            <v>단    관</v>
          </cell>
          <cell r="C82" t="str">
            <v>D=1000</v>
          </cell>
          <cell r="E82">
            <v>343.2</v>
          </cell>
          <cell r="H82">
            <v>16</v>
          </cell>
          <cell r="I82" t="str">
            <v>×</v>
          </cell>
          <cell r="J82" t="str">
            <v>＋</v>
          </cell>
        </row>
        <row r="83">
          <cell r="B83" t="str">
            <v>단    관</v>
          </cell>
          <cell r="C83" t="str">
            <v>D=1100</v>
          </cell>
          <cell r="E83">
            <v>399.5</v>
          </cell>
          <cell r="H83">
            <v>17</v>
          </cell>
          <cell r="I83" t="str">
            <v>×</v>
          </cell>
          <cell r="J83" t="str">
            <v>＋</v>
          </cell>
        </row>
        <row r="84">
          <cell r="B84" t="str">
            <v>단    관</v>
          </cell>
          <cell r="C84" t="str">
            <v>D=1200</v>
          </cell>
          <cell r="E84">
            <v>465.9</v>
          </cell>
          <cell r="H84">
            <v>18</v>
          </cell>
          <cell r="I84" t="str">
            <v>×</v>
          </cell>
          <cell r="J84" t="str">
            <v>＋</v>
          </cell>
        </row>
        <row r="85">
          <cell r="B85" t="str">
            <v>없음</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4">
          <cell r="I24">
            <v>0</v>
          </cell>
        </row>
      </sheetData>
      <sheetData sheetId="21"/>
      <sheetData sheetId="22"/>
      <sheetData sheetId="23"/>
      <sheetData sheetId="24">
        <row r="24">
          <cell r="I24">
            <v>0</v>
          </cell>
        </row>
      </sheetData>
      <sheetData sheetId="25"/>
      <sheetData sheetId="26">
        <row r="24">
          <cell r="I24">
            <v>0</v>
          </cell>
        </row>
      </sheetData>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row r="24">
          <cell r="I24">
            <v>0</v>
          </cell>
        </row>
      </sheetData>
      <sheetData sheetId="59"/>
      <sheetData sheetId="60"/>
      <sheetData sheetId="61"/>
      <sheetData sheetId="62">
        <row r="24">
          <cell r="I24">
            <v>0</v>
          </cell>
        </row>
      </sheetData>
      <sheetData sheetId="63"/>
      <sheetData sheetId="64">
        <row r="24">
          <cell r="I24">
            <v>0</v>
          </cell>
        </row>
      </sheetData>
      <sheetData sheetId="65">
        <row r="24">
          <cell r="I24">
            <v>0</v>
          </cell>
        </row>
      </sheetData>
      <sheetData sheetId="66" refreshError="1"/>
      <sheetData sheetId="67"/>
      <sheetData sheetId="68">
        <row r="24">
          <cell r="I24">
            <v>0</v>
          </cell>
        </row>
      </sheetData>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24">
          <cell r="I24">
            <v>0</v>
          </cell>
        </row>
      </sheetData>
      <sheetData sheetId="90"/>
      <sheetData sheetId="91"/>
      <sheetData sheetId="92">
        <row r="24">
          <cell r="I24">
            <v>0</v>
          </cell>
        </row>
      </sheetData>
      <sheetData sheetId="93"/>
      <sheetData sheetId="94"/>
      <sheetData sheetId="95"/>
      <sheetData sheetId="96"/>
      <sheetData sheetId="97"/>
      <sheetData sheetId="98"/>
      <sheetData sheetId="99"/>
      <sheetData sheetId="100"/>
      <sheetData sheetId="101"/>
      <sheetData sheetId="102"/>
      <sheetData sheetId="103">
        <row r="27">
          <cell r="D27">
            <v>0</v>
          </cell>
        </row>
      </sheetData>
      <sheetData sheetId="104"/>
      <sheetData sheetId="105"/>
      <sheetData sheetId="106"/>
      <sheetData sheetId="107"/>
      <sheetData sheetId="108"/>
      <sheetData sheetId="109"/>
      <sheetData sheetId="110"/>
      <sheetData sheetId="111">
        <row r="24">
          <cell r="I24">
            <v>0</v>
          </cell>
        </row>
      </sheetData>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24">
          <cell r="I24">
            <v>0</v>
          </cell>
        </row>
      </sheetData>
      <sheetData sheetId="134">
        <row r="24">
          <cell r="I24">
            <v>0</v>
          </cell>
        </row>
      </sheetData>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수량 집계"/>
      <sheetName val="자재산출"/>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row r="164">
          <cell r="R164">
            <v>952.33000000000015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원가(전기)"/>
      <sheetName val="집계표(통복)"/>
      <sheetName val="통복(전기)"/>
      <sheetName val="통복(기자재)"/>
      <sheetName val="통복(계측제어기자재)"/>
      <sheetName val="집계표(장당)"/>
      <sheetName val="장당(전기)"/>
      <sheetName val="장당(기자재)"/>
      <sheetName val="장당(계측제어기자재)"/>
      <sheetName val="집계표(안중)"/>
      <sheetName val="안중(전기)"/>
      <sheetName val="안중(기자재)"/>
      <sheetName val="안중(계측제어기자재)"/>
      <sheetName val="한전위탁비(통복)"/>
      <sheetName val="한전위탁비(장당)"/>
      <sheetName val="한전위탁비(안중)"/>
      <sheetName val="일위집계"/>
      <sheetName val="일위대가"/>
      <sheetName val="단가비교"/>
      <sheetName val="노무비단가"/>
      <sheetName val="원가계산(통복)"/>
      <sheetName val="원가계산(장당)"/>
      <sheetName val="원가계산(안중)"/>
      <sheetName val="전기일위대가"/>
      <sheetName val="8.PILE  (돌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간 지"/>
      <sheetName val="1.설계조건"/>
      <sheetName val="BOX 설계"/>
      <sheetName val="SAP DATA"/>
      <sheetName val="단면력 집계"/>
      <sheetName val="구체철근량"/>
      <sheetName val="사용성 검토"/>
      <sheetName val="주철근조립도"/>
      <sheetName val="말뚝지지력산정"/>
      <sheetName val="부력안정검토"/>
      <sheetName val="산근(PE,300)"/>
      <sheetName val="특2호하천산근"/>
      <sheetName val="특2호부관하천산근"/>
      <sheetName val="원형맨홀수량"/>
      <sheetName val="원형1호맨홀토공수량"/>
      <sheetName val="설계조건"/>
      <sheetName val="3BL공동구 수량"/>
      <sheetName val="단면가정"/>
      <sheetName val="지장물C"/>
      <sheetName val="DATE"/>
      <sheetName val="내역서"/>
      <sheetName val="8.PILE  (돌출)"/>
      <sheetName val="재료비 (2)"/>
      <sheetName val="총괄표"/>
      <sheetName val="GONG1818"/>
      <sheetName val="Sheet1"/>
      <sheetName val="업무"/>
      <sheetName val="토사(PE)"/>
      <sheetName val="보차도경계석"/>
      <sheetName val="s"/>
      <sheetName val="단위수량"/>
      <sheetName val="3.하중산정4.지지력"/>
      <sheetName val="기계경비"/>
      <sheetName val="원가입력"/>
      <sheetName val="type-F"/>
      <sheetName val="crude.SLAB RE-bar"/>
      <sheetName val="CRUDE RE-bar"/>
      <sheetName val="견적990322"/>
      <sheetName val="Front"/>
      <sheetName val="wall"/>
      <sheetName val="ABUT수량-A1"/>
      <sheetName val="안정검토"/>
      <sheetName val="단면설계"/>
      <sheetName val="옹벽"/>
      <sheetName val="조작대(1연)"/>
      <sheetName val="설직재-1"/>
      <sheetName val="기초자료"/>
      <sheetName val="플랜트 설치"/>
      <sheetName val="수량BOQ"/>
      <sheetName val="수량산출"/>
      <sheetName val="A LINE"/>
      <sheetName val="DATA"/>
      <sheetName val="버스운행안내"/>
      <sheetName val="근태계획서"/>
      <sheetName val="교각1"/>
      <sheetName val="표지"/>
      <sheetName val="변화치수"/>
      <sheetName val="내력서"/>
      <sheetName val="SPEC"/>
      <sheetName val="단가"/>
      <sheetName val="기둥(원형)"/>
    </sheetNames>
    <sheetDataSet>
      <sheetData sheetId="0"/>
      <sheetData sheetId="1"/>
      <sheetData sheetId="2"/>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맨홀수량산출"/>
      <sheetName val="에폭시방식"/>
      <sheetName val="가감수량"/>
      <sheetName val="단위수량"/>
      <sheetName val="토사(PE)"/>
      <sheetName val="수량산출"/>
      <sheetName val="8.PILE  (돌출)"/>
      <sheetName val="지장물C"/>
      <sheetName val="부대내역"/>
      <sheetName val="오수맨홀구조물공(1호)"/>
      <sheetName val="1호맨홀토공"/>
      <sheetName val="말뚝지지력산정"/>
    </sheetNames>
    <sheetDataSet>
      <sheetData sheetId="0"/>
      <sheetData sheetId="1"/>
      <sheetData sheetId="2"/>
      <sheetData sheetId="3"/>
      <sheetData sheetId="4">
        <row r="3">
          <cell r="A3">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말뚝지지력산정"/>
      <sheetName val="콘크리트포장"/>
      <sheetName val="진입도로포장산출"/>
      <sheetName val="진입부포장면적위치조서"/>
      <sheetName val="진입부수량집계표"/>
      <sheetName val="콘크리트포장집계표"/>
      <sheetName val="포장공집계"/>
      <sheetName val="토적표"/>
      <sheetName val="토공집계표"/>
      <sheetName val="토공분석표"/>
      <sheetName val="집계표"/>
      <sheetName val="자재대"/>
      <sheetName val="간지"/>
      <sheetName val="표지"/>
      <sheetName val="1.설계조건"/>
      <sheetName val="하도금액분계"/>
      <sheetName val="대로근거"/>
      <sheetName val="중로근거"/>
      <sheetName val="내역서 "/>
      <sheetName val="단가"/>
      <sheetName val="견적990322"/>
      <sheetName val="기둥(원형)"/>
      <sheetName val="철근단면적"/>
      <sheetName val="교각1"/>
      <sheetName val="#REF"/>
      <sheetName val="원형맨홀수량"/>
      <sheetName val="합계금액"/>
      <sheetName val="산출근거"/>
      <sheetName val="단면가정"/>
      <sheetName val="ABUT수량-A1"/>
      <sheetName val="danga"/>
      <sheetName val="ilch"/>
      <sheetName val="가도공"/>
      <sheetName val="DATA"/>
      <sheetName val="DATE"/>
      <sheetName val="guard(mac)"/>
      <sheetName val="SLAB&quot;1&quot;"/>
      <sheetName val="방음벽기초(H=4m)"/>
      <sheetName val="입찰안"/>
      <sheetName val="9GNG운반"/>
      <sheetName val="일위대가표"/>
      <sheetName val="대비"/>
      <sheetName val="Y-WORK"/>
      <sheetName val="WVAL"/>
      <sheetName val="8.PILE  (돌출)"/>
      <sheetName val="ITEM"/>
      <sheetName val="용산1(해보)"/>
      <sheetName val="터파기및재료"/>
      <sheetName val="1,2,3,4,5단위수량"/>
      <sheetName val="hvac(제어동)"/>
      <sheetName val="총괄표"/>
      <sheetName val="Macro(전선)"/>
      <sheetName val="hvac내역서(제어동)"/>
      <sheetName val="sw1"/>
      <sheetName val="Sheet1"/>
      <sheetName val="일위대가9803"/>
      <sheetName val="일반부표"/>
      <sheetName val="N賃率-職"/>
      <sheetName val="제직재"/>
      <sheetName val="설직재-1"/>
      <sheetName val="제-노임"/>
      <sheetName val="식생블럭단위수량"/>
      <sheetName val="단면 (2)"/>
      <sheetName val="교각계산"/>
      <sheetName val="토목"/>
      <sheetName val="설명서 "/>
      <sheetName val="노임이"/>
      <sheetName val="전기"/>
      <sheetName val="전체"/>
      <sheetName val="CODE"/>
      <sheetName val="보온자재단가표"/>
      <sheetName val="자료"/>
      <sheetName val="COPING"/>
      <sheetName val="코드표"/>
      <sheetName val="좌측"/>
      <sheetName val="관리,공감"/>
      <sheetName val="주차구획선수량"/>
      <sheetName val="노임"/>
      <sheetName val="1"/>
      <sheetName val="내역서"/>
      <sheetName val="시설물기초"/>
      <sheetName val="송라터널총괄"/>
      <sheetName val="input"/>
      <sheetName val="70%"/>
      <sheetName val="참조"/>
      <sheetName val="분석"/>
      <sheetName val="W3단면"/>
      <sheetName val="대전21토목내역서"/>
      <sheetName val="단위수량"/>
      <sheetName val="데이타"/>
      <sheetName val="Front"/>
      <sheetName val="wall"/>
      <sheetName val="자재단가"/>
      <sheetName val="구조물철거타공정이월"/>
      <sheetName val="TYPE-A"/>
      <sheetName val="1.설계기준"/>
      <sheetName val="설계내역서"/>
      <sheetName val="기기리스트"/>
      <sheetName val="내역서_"/>
      <sheetName val="몰탈재료산출"/>
      <sheetName val="일위대가(가설)"/>
      <sheetName val="노임단가"/>
      <sheetName val="INPUT(덕도방향-시점)"/>
      <sheetName val="금액내역서"/>
      <sheetName val="철근량"/>
      <sheetName val="설계조건"/>
      <sheetName val="3BL공동구 수량"/>
      <sheetName val="원형1호맨홀토공수량"/>
      <sheetName val="본체"/>
      <sheetName val="6PILE  (돌출)"/>
      <sheetName val="설계예산"/>
      <sheetName val="Macro1"/>
      <sheetName val="업체별기성내역"/>
      <sheetName val="연령현황"/>
      <sheetName val="우수공"/>
      <sheetName val="품셈TABLE"/>
      <sheetName val="수량산출"/>
      <sheetName val="안산기계장치"/>
      <sheetName val="기계경비(시간당)"/>
      <sheetName val="램머"/>
      <sheetName val="역T형"/>
      <sheetName val="H-pile(298x299)"/>
      <sheetName val="H-pile(250x250)"/>
      <sheetName val="2호맨홀공제수량"/>
      <sheetName val="정부노임단가"/>
      <sheetName val="가중치"/>
      <sheetName val="견적조건"/>
      <sheetName val="개략"/>
      <sheetName val="날개벽수량표"/>
      <sheetName val="덕전리"/>
      <sheetName val="토적계산서"/>
      <sheetName val="개산공사비"/>
      <sheetName val="2000용수잠관-수량집계"/>
      <sheetName val="을"/>
      <sheetName val="신규 수주분(사용자 정의)"/>
      <sheetName val="안정계산"/>
      <sheetName val="단면검토"/>
      <sheetName val="DATA2000"/>
      <sheetName val="하수급견적대비"/>
      <sheetName val="내역"/>
      <sheetName val="총괄내역서"/>
      <sheetName val="WORK"/>
      <sheetName val="물량표S"/>
      <sheetName val="물량표(신)"/>
      <sheetName val="총집계"/>
      <sheetName val="99노임기준"/>
      <sheetName val="PAINT"/>
      <sheetName val="SUMMARY"/>
      <sheetName val="물량표"/>
      <sheetName val="단가산출서1"/>
      <sheetName val="식재총괄"/>
      <sheetName val="플랜트 설치"/>
      <sheetName val="식재일위대가"/>
      <sheetName val="표  지"/>
      <sheetName val="BID"/>
      <sheetName val="토목품셈"/>
      <sheetName val="세목전체"/>
      <sheetName val="20관리비율"/>
      <sheetName val="찍기"/>
      <sheetName val="실행철강하도"/>
      <sheetName val="지장물C"/>
      <sheetName val="Sheet2"/>
      <sheetName val="plan&amp;section of foundation"/>
      <sheetName val="pile bearing capa &amp; arrenge"/>
      <sheetName val="design load"/>
      <sheetName val="working load at the btm ft."/>
      <sheetName val="stability check"/>
      <sheetName val="design criteria"/>
      <sheetName val="crude.SLAB RE-bar"/>
      <sheetName val="CRUDE RE-bar"/>
      <sheetName val="물가자료"/>
      <sheetName val="슬래브"/>
      <sheetName val="마산방향철근집계"/>
      <sheetName val="진주방향"/>
      <sheetName val="마산방향"/>
      <sheetName val="일위대가(계측기설치)"/>
      <sheetName val="DATA 입력란"/>
      <sheetName val="CPM챠트"/>
      <sheetName val="내역및총괄"/>
      <sheetName val="절취및터파기"/>
      <sheetName val="가로등내역서"/>
      <sheetName val="내력서"/>
      <sheetName val="배수통관(좌)"/>
      <sheetName val="음료실행"/>
      <sheetName val="98수문일위"/>
      <sheetName val="법면"/>
      <sheetName val="부대공"/>
      <sheetName val="구조물공"/>
      <sheetName val="중기일위대가"/>
      <sheetName val="포장공"/>
      <sheetName val="토공"/>
      <sheetName val="배수공1"/>
      <sheetName val="공통가설"/>
      <sheetName val="전기일위대가"/>
      <sheetName val="기자재비"/>
      <sheetName val="공사비예산서(토목분)"/>
      <sheetName val="토공총괄표"/>
      <sheetName val="원형측구(B-type)"/>
      <sheetName val="3.하중산정4.지지력"/>
      <sheetName val="표지 (2)"/>
      <sheetName val="식재인부"/>
      <sheetName val="Sheet1 (2)"/>
      <sheetName val="갑지(추정)"/>
      <sheetName val="신표지1"/>
      <sheetName val="관경별우수관집계"/>
      <sheetName val="1.우편집중내역서"/>
      <sheetName val="현장일반사항"/>
      <sheetName val="내역표지"/>
      <sheetName val="한강운반비"/>
      <sheetName val="조작대(1연)"/>
      <sheetName val="산출내역서집계표"/>
      <sheetName val="수량BOQ"/>
      <sheetName val="토공총괄집계"/>
      <sheetName val="Total"/>
      <sheetName val="맨홀수량"/>
      <sheetName val="토사(PE)"/>
      <sheetName val="신우"/>
      <sheetName val="뚝토공"/>
      <sheetName val="2.입력sheet"/>
      <sheetName val="M1"/>
      <sheetName val="2.가정단면"/>
      <sheetName val="옥룡잡비"/>
      <sheetName val="손익분석"/>
      <sheetName val="일위대가(건축)"/>
      <sheetName val="원하도급내역서(당초)"/>
      <sheetName val="견적서"/>
      <sheetName val="공량산출서"/>
      <sheetName val="교대(A1)"/>
      <sheetName val="총괄"/>
      <sheetName val="건축공사"/>
      <sheetName val="물가시세표"/>
      <sheetName val="BOX(1.5X1.5)"/>
      <sheetName val="U-TYPE(1)"/>
      <sheetName val="설계명세"/>
      <sheetName val="산근(PE,300)"/>
      <sheetName val="특2호부관하천산근"/>
      <sheetName val="특2호하천산근"/>
      <sheetName val="SLIDES"/>
      <sheetName val="BOX전기내역"/>
      <sheetName val="소운반"/>
      <sheetName val="토공(우물통,기타) "/>
      <sheetName val="수량집계표"/>
      <sheetName val="실행대비"/>
      <sheetName val="2000년1차"/>
      <sheetName val="지주목시비량산출서"/>
      <sheetName val="일반공사"/>
      <sheetName val="지급자재"/>
      <sheetName val="직공비"/>
      <sheetName val="유림골조"/>
      <sheetName val="증감내역서"/>
      <sheetName val="차액보증"/>
      <sheetName val="7.PILE  (돌출)"/>
      <sheetName val="MOTOR"/>
      <sheetName val="정렬"/>
      <sheetName val="기계경비일람"/>
      <sheetName val="PD-5(직선)"/>
      <sheetName val="갑지"/>
      <sheetName val="기초일위"/>
      <sheetName val="수목단가"/>
      <sheetName val="시설수량표"/>
      <sheetName val="시설일위"/>
      <sheetName val="식재수량표"/>
      <sheetName val="식재일위"/>
      <sheetName val="1TL종점(1)"/>
      <sheetName val="도로경계블럭연장조서"/>
      <sheetName val="평균터파기"/>
      <sheetName val="CON포장수량"/>
      <sheetName val="CONUNIT"/>
      <sheetName val="토량1-1"/>
      <sheetName val="도장수량(하1)"/>
      <sheetName val="주형"/>
      <sheetName val="COMPARISON TABLE"/>
      <sheetName val="부대공Ⅱ"/>
      <sheetName val="옹벽"/>
      <sheetName val="기계시공"/>
      <sheetName val="설계변경원가계산총괄표"/>
      <sheetName val="우수관"/>
      <sheetName val="날개벽(시점좌측)"/>
      <sheetName val="설계기준"/>
      <sheetName val="갑지1"/>
      <sheetName val="입찰보고"/>
      <sheetName val="견적대비"/>
      <sheetName val="단가조사서"/>
      <sheetName val="목차"/>
      <sheetName val="통영LNG입찰현황"/>
      <sheetName val="(3.품질관리 시험 총괄표)"/>
      <sheetName val="토목주소"/>
      <sheetName val="프랜트면허"/>
      <sheetName val="별표 "/>
      <sheetName val="조명율표"/>
      <sheetName val="단가조사-2"/>
      <sheetName val="VE절감"/>
      <sheetName val="별총"/>
      <sheetName val="COL"/>
      <sheetName val="간지9)"/>
      <sheetName val="금융비용"/>
      <sheetName val="기안"/>
      <sheetName val="대비표"/>
      <sheetName val="1.2.1 마루높이결정"/>
      <sheetName val="BOILING검토"/>
      <sheetName val="차선도색현황"/>
      <sheetName val="&lt;목록&gt;"/>
      <sheetName val="6호기"/>
      <sheetName val="계단"/>
      <sheetName val="DIAPHRAGM"/>
      <sheetName val="Pier 3"/>
      <sheetName val="계화배수"/>
      <sheetName val="기둥"/>
      <sheetName val="저판(버림100)"/>
      <sheetName val="전력구구조물산근"/>
      <sheetName val="배수내역"/>
      <sheetName val="공내역"/>
      <sheetName val="방음벽기초"/>
      <sheetName val="1. 설계조건 2.단면가정 3. 하중계산"/>
      <sheetName val="1_설계조건"/>
      <sheetName val="plan&amp;section_of_foundation"/>
      <sheetName val="working_load_at_the_btm_ft_"/>
      <sheetName val="stability_check"/>
      <sheetName val="design_criteria"/>
      <sheetName val="design_load"/>
      <sheetName val="수로단위수량"/>
      <sheetName val="단가조사"/>
      <sheetName val="용수량(생활용수)"/>
      <sheetName val="소업1교"/>
      <sheetName val="수량산출근거"/>
      <sheetName val="지구단위계획"/>
      <sheetName val="일위대가1"/>
      <sheetName val="부하계산서"/>
      <sheetName val="-몰탈콘크리트"/>
      <sheetName val="종배수관(신)"/>
      <sheetName val="적용단위길이"/>
      <sheetName val="자료입력"/>
      <sheetName val="종배수관면벽신"/>
      <sheetName val="상시"/>
      <sheetName val="Sheet3"/>
      <sheetName val="포장복구집계"/>
      <sheetName val="type-F"/>
      <sheetName val="참조M"/>
      <sheetName val="기초(중마오수)"/>
      <sheetName val="상승요인분석"/>
      <sheetName val="A-4"/>
      <sheetName val="수입"/>
      <sheetName val="조경"/>
      <sheetName val="SILICATE"/>
      <sheetName val="TB-내역서"/>
      <sheetName val="costing_CV"/>
      <sheetName val="ITB COST"/>
      <sheetName val="costing_ESDV"/>
      <sheetName val="costing_Misc"/>
      <sheetName val="costing_MOV"/>
      <sheetName val="costing_Press"/>
      <sheetName val="자압"/>
      <sheetName val="개요"/>
      <sheetName val="ACUNIT"/>
      <sheetName val="웅진교-S2"/>
      <sheetName val="집계표(육상)"/>
      <sheetName val="조건표"/>
      <sheetName val="공사내역"/>
      <sheetName val="지급자재조서"/>
      <sheetName val="관경"/>
      <sheetName val="토목내역"/>
      <sheetName val="시행후면적"/>
      <sheetName val="시가지우회도로공내역서"/>
      <sheetName val="o현장경비"/>
      <sheetName val="보차도경계석"/>
      <sheetName val="재료"/>
      <sheetName val="11.자재단가"/>
      <sheetName val="단가(반정1교-원주)"/>
      <sheetName val="Sheet10"/>
      <sheetName val="Dike for 49T03 &amp; 49T04"/>
      <sheetName val="Dike for 49T02, 05~07, 19 (1)"/>
      <sheetName val="노무비계"/>
      <sheetName val="sheeet2"/>
      <sheetName val="단면 _2_"/>
      <sheetName val="수정내역서"/>
      <sheetName val="예산작성기준(전기)"/>
      <sheetName val="주경기-오배수"/>
      <sheetName val="TEL"/>
      <sheetName val="설계예산서"/>
      <sheetName val="※참고자료※"/>
      <sheetName val="전력"/>
      <sheetName val="UEC영화관본공사내역"/>
      <sheetName val="대운산출"/>
      <sheetName val="세부내역"/>
      <sheetName val="소방현물"/>
      <sheetName val="재집"/>
      <sheetName val="직재"/>
      <sheetName val="역T형(H=6.0) (2)"/>
      <sheetName val="XL4Poppy"/>
      <sheetName val="PAD TR보호대기초"/>
      <sheetName val="가로등기초"/>
      <sheetName val="안정검토"/>
      <sheetName val="단면설계"/>
      <sheetName val="데리네이타현황"/>
      <sheetName val="자재목록"/>
      <sheetName val="입력"/>
      <sheetName val="산근"/>
      <sheetName val="하중"/>
      <sheetName val="거래처등록"/>
      <sheetName val="바닥판(1)"/>
      <sheetName val="단가일람"/>
      <sheetName val="단위량당중기"/>
      <sheetName val="P3"/>
      <sheetName val="전선 및 전선관"/>
      <sheetName val="시선유도표지집계표"/>
      <sheetName val="WEON"/>
      <sheetName val="각사별공사비분개 "/>
      <sheetName val="단가(1)"/>
      <sheetName val="spiral"/>
      <sheetName val="주beam"/>
      <sheetName val="약품공급2"/>
      <sheetName val="2011.(4)"/>
      <sheetName val="원가입력"/>
      <sheetName val="석축"/>
      <sheetName val="BID9697"/>
      <sheetName val="횡배수관"/>
      <sheetName val="간선계산"/>
      <sheetName val="기둥(하중)"/>
      <sheetName val="ENE-CAL 1"/>
      <sheetName val="Baby일위대가"/>
      <sheetName val="주식"/>
      <sheetName val="Sheet15"/>
      <sheetName val="인명부"/>
      <sheetName val="현황산출서"/>
      <sheetName val="품의"/>
      <sheetName val="맨홀평균높이"/>
      <sheetName val="결과조달"/>
      <sheetName val="변경후-SHEET"/>
      <sheetName val="woo(mac)"/>
      <sheetName val="수량집계"/>
      <sheetName val="날개벽"/>
      <sheetName val="예상"/>
      <sheetName val="2002년12월"/>
      <sheetName val="터널구조물산근"/>
      <sheetName val="업무"/>
      <sheetName val="명세서"/>
      <sheetName val="변화치수"/>
      <sheetName val="2000전체분"/>
      <sheetName val="수목표준대가"/>
      <sheetName val="ASP"/>
      <sheetName val="GAEYO"/>
      <sheetName val="SUMDO"/>
      <sheetName val="ENDDO"/>
      <sheetName val="PLDB"/>
      <sheetName val="AAA"/>
      <sheetName val="M-HOUR"/>
      <sheetName val="공기"/>
      <sheetName val="Sheet5"/>
      <sheetName val="공정별 수량산출서"/>
      <sheetName val="일반시방서"/>
      <sheetName val="일위대가(조경)"/>
      <sheetName val="공사원가계산서"/>
      <sheetName val="자재 및 폐기물견적(2008)"/>
      <sheetName val="인천제철"/>
      <sheetName val="대림경상68억"/>
      <sheetName val="상수도공-간지"/>
      <sheetName val="주요자재집계표"/>
      <sheetName val="통합"/>
      <sheetName val=" 냉각수펌프"/>
      <sheetName val="기초공"/>
      <sheetName val="유림총괄"/>
      <sheetName val="설계기준 및 하중계산"/>
      <sheetName val="내역서(전기)"/>
      <sheetName val="1062-X방향 "/>
      <sheetName val="00000"/>
      <sheetName val="공사비산출내역"/>
      <sheetName val="포장물량집계"/>
      <sheetName val="집계"/>
      <sheetName val="수량산출서 갑지"/>
      <sheetName val="기계내역"/>
      <sheetName val="은행"/>
      <sheetName val="inter"/>
      <sheetName val="입력시트"/>
      <sheetName val="공사현황"/>
      <sheetName val="준검 내역서"/>
      <sheetName val="전차선로 물량표"/>
      <sheetName val="공종별수량집계"/>
      <sheetName val="Sheet6"/>
      <sheetName val="북방3터널"/>
      <sheetName val="실행"/>
      <sheetName val="예산내역서"/>
      <sheetName val="원가계산서"/>
      <sheetName val="예산대비"/>
      <sheetName val="배수공"/>
      <sheetName val="BOX-1515"/>
      <sheetName val="BOX-1510"/>
      <sheetName val="산근목록"/>
      <sheetName val="맨홀수량산출"/>
      <sheetName val="3CHBDC"/>
      <sheetName val="사급자재"/>
      <sheetName val="CAT_5"/>
      <sheetName val="간접비내역-1"/>
      <sheetName val="슬래브(유곡)"/>
      <sheetName val="전계가"/>
      <sheetName val="0226"/>
      <sheetName val="기계경비"/>
      <sheetName val="공통부대비"/>
      <sheetName val="M_DB"/>
      <sheetName val="TYPE"/>
      <sheetName val="costing_FE"/>
      <sheetName val="공종집계"/>
      <sheetName val="중기집계"/>
      <sheetName val="코드"/>
      <sheetName val="단가산출"/>
      <sheetName val="2공구산출내역"/>
      <sheetName val="대정2공구"/>
      <sheetName val="중기사용료산출근거"/>
      <sheetName val="단가 및 재료비"/>
      <sheetName val="포장직선구간"/>
      <sheetName val="1호맨홀토공"/>
      <sheetName val="CTEMCOST"/>
      <sheetName val="현장관리비"/>
      <sheetName val="계산서(곡선부)"/>
      <sheetName val="-치수표(곡선부)"/>
      <sheetName val="설정"/>
      <sheetName val="품셈총괄표"/>
      <sheetName val="FOOTING단면력"/>
      <sheetName val="공구"/>
      <sheetName val="추정공사비_산출내역1.xlsx"/>
      <sheetName val="IMPEADENCE MAP 취수장"/>
      <sheetName val="cable data1"/>
      <sheetName val="배수철근"/>
      <sheetName val="(A)내역서"/>
      <sheetName val="BSD (2)"/>
      <sheetName val="재료비"/>
      <sheetName val="건축내역"/>
      <sheetName val="국공유지및사유지"/>
      <sheetName val="DESCRIPTION"/>
      <sheetName val="내역(전체)"/>
      <sheetName val="BOQ"/>
      <sheetName val="2000년하반기"/>
      <sheetName val="wk prgs"/>
      <sheetName val="Berm"/>
      <sheetName val="화단 철거"/>
      <sheetName val="수지예산"/>
      <sheetName val="예정(3)"/>
      <sheetName val="경산"/>
      <sheetName val="CAL"/>
      <sheetName val="도"/>
      <sheetName val="평가데이터"/>
      <sheetName val="Macro(차단기)"/>
      <sheetName val="터널조도"/>
      <sheetName val="도급예산내역서봉투"/>
      <sheetName val="도급예산내역서총괄표"/>
      <sheetName val="분전함신설"/>
      <sheetName val="설계산출표지"/>
      <sheetName val="을부담운반비"/>
      <sheetName val="운반비산출"/>
      <sheetName val="접지1종"/>
      <sheetName val="맨홀토공수량"/>
      <sheetName val="견적대비 견적서"/>
      <sheetName val="음봉방향"/>
      <sheetName val="점수계산1-2"/>
      <sheetName val="측구공"/>
      <sheetName val="Sheet16"/>
      <sheetName val="Sheet14"/>
      <sheetName val="부하"/>
      <sheetName val="APT"/>
      <sheetName val="Sheet13"/>
      <sheetName val="최적단면"/>
      <sheetName val="1호-아(오)0.4"/>
      <sheetName val="기본DATA"/>
      <sheetName val="Model"/>
      <sheetName val="CONSTRUCTION COMPONENT"/>
      <sheetName val="중동공구"/>
      <sheetName val="입력값"/>
      <sheetName val="인건비"/>
      <sheetName val="옥내아파트(전기)"/>
      <sheetName val="소비자가"/>
      <sheetName val="CABLE SIZE-3"/>
      <sheetName val="대치판정"/>
      <sheetName val="결재갑지"/>
      <sheetName val="공사비증감"/>
      <sheetName val="중기비"/>
      <sheetName val="EQ"/>
      <sheetName val="아스콘단위"/>
      <sheetName val="tggwan(mac)"/>
      <sheetName val="EP0618"/>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오리-죽전(ver1.5)"/>
      <sheetName val="7.PILE  (돌출)"/>
      <sheetName val="MAIN"/>
      <sheetName val="1.설계조건"/>
      <sheetName val="4.2기둥부단면"/>
      <sheetName val="6.교좌면보강"/>
      <sheetName val="XXXXXX"/>
      <sheetName val="VXXXXX"/>
      <sheetName val="주의사항"/>
      <sheetName val="목차"/>
      <sheetName val="본문1"/>
      <sheetName val="하중결정"/>
      <sheetName val="지반반력계수"/>
      <sheetName val="모델링"/>
      <sheetName val="철근량"/>
      <sheetName val="우각부"/>
      <sheetName val="주철근조립도"/>
      <sheetName val="사용성"/>
      <sheetName val="안정검토"/>
      <sheetName val="부력검토"/>
      <sheetName val="온도"/>
      <sheetName val="기둥검토"/>
      <sheetName val="거더검토"/>
      <sheetName val="전산input"/>
      <sheetName val="전산output"/>
      <sheetName val="조명시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토공유용계획"/>
      <sheetName val="유입관로집계"/>
      <sheetName val="유입관로토적"/>
      <sheetName val="처리장집계"/>
      <sheetName val="처리장토적"/>
      <sheetName val="진입도로토적"/>
      <sheetName val="노원열병합  건축공사기성내역서"/>
      <sheetName val="1.설계기준"/>
      <sheetName val="3.바닥판  "/>
      <sheetName val="터파기및재료"/>
      <sheetName val="조명시설"/>
    </sheetNames>
    <sheetDataSet>
      <sheetData sheetId="0" refreshError="1">
        <row r="61">
          <cell r="G61">
            <v>4.3</v>
          </cell>
        </row>
        <row r="62">
          <cell r="G62">
            <v>4.7</v>
          </cell>
        </row>
        <row r="63">
          <cell r="G63">
            <v>5.9</v>
          </cell>
        </row>
        <row r="64">
          <cell r="G64">
            <v>6</v>
          </cell>
        </row>
        <row r="65">
          <cell r="G65">
            <v>9.4</v>
          </cell>
        </row>
        <row r="66">
          <cell r="G66">
            <v>13.3</v>
          </cell>
        </row>
        <row r="67">
          <cell r="G67">
            <v>16.399999999999999</v>
          </cell>
        </row>
        <row r="68">
          <cell r="G68">
            <v>20.7</v>
          </cell>
        </row>
        <row r="69">
          <cell r="G69">
            <v>24.3</v>
          </cell>
        </row>
        <row r="70">
          <cell r="G70">
            <v>30.2</v>
          </cell>
        </row>
        <row r="71">
          <cell r="G71">
            <v>37.4</v>
          </cell>
        </row>
        <row r="72">
          <cell r="G72">
            <v>53.8</v>
          </cell>
        </row>
        <row r="73">
          <cell r="G73">
            <v>77.099999999999994</v>
          </cell>
        </row>
        <row r="74">
          <cell r="G74">
            <v>94.9</v>
          </cell>
        </row>
        <row r="75">
          <cell r="G75">
            <v>116.5</v>
          </cell>
        </row>
        <row r="76">
          <cell r="G76">
            <v>150.9</v>
          </cell>
        </row>
        <row r="77">
          <cell r="G77">
            <v>156</v>
          </cell>
        </row>
        <row r="78">
          <cell r="G78">
            <v>175</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PILE  (돌출)"/>
      <sheetName val="조명시설"/>
      <sheetName val="단위중량"/>
      <sheetName val="반응조"/>
      <sheetName val="갑지"/>
      <sheetName val="6PILE  _돌출_"/>
      <sheetName val="옹벽조금수정"/>
      <sheetName val="소업1교"/>
      <sheetName val="약품설비"/>
      <sheetName val="3BL공동구 수량"/>
      <sheetName val="샘플표지"/>
      <sheetName val="D200"/>
      <sheetName val="총괄내역서"/>
      <sheetName val="부안일위"/>
      <sheetName val="참조"/>
      <sheetName val="사통"/>
      <sheetName val="물가시세"/>
      <sheetName val="노임단가"/>
      <sheetName val="진주방향"/>
      <sheetName val="내역표지"/>
      <sheetName val="빗물받이(910-510-410)"/>
      <sheetName val="내역서"/>
      <sheetName val="공사비집계"/>
      <sheetName val="총 괄 표"/>
      <sheetName val="입찰안"/>
      <sheetName val="#REF"/>
      <sheetName val="2.단면가정 "/>
      <sheetName val="SLAB&quot;1&quot;"/>
      <sheetName val="S.중기사용료"/>
      <sheetName val="97노임단가"/>
      <sheetName val="입력란"/>
      <sheetName val="U-TYPE(1)"/>
      <sheetName val="8.PILE  (돌출)"/>
      <sheetName val="본선 토공 분배표"/>
      <sheetName val="포장공자재집계표"/>
      <sheetName val="DATE"/>
      <sheetName val="집계표(육상)"/>
      <sheetName val="지급자재"/>
      <sheetName val="가설건물"/>
      <sheetName val="토공 갑지"/>
      <sheetName val="인사자료총집계"/>
      <sheetName val="견적서(토공)"/>
      <sheetName val="공사비증감"/>
      <sheetName val="가격조사서"/>
      <sheetName val="예가표"/>
      <sheetName val="내역"/>
      <sheetName val="Sheet2"/>
      <sheetName val="6PILE 과속방지턱집계표!$K$12 (돌출)"/>
      <sheetName val="업무처리전"/>
      <sheetName val="간지(1)"/>
      <sheetName val="1,2,3,4,5단위수량"/>
      <sheetName val="총괄"/>
      <sheetName val="일위대가"/>
      <sheetName val="Sheet1"/>
      <sheetName val="해전배수"/>
      <sheetName val="수문일1"/>
      <sheetName val="결과조달"/>
      <sheetName val="세대구분"/>
      <sheetName val="연돌일위집계"/>
      <sheetName val="단면 (2)"/>
      <sheetName val="터파기및재료"/>
      <sheetName val="수지표"/>
      <sheetName val="셀명"/>
      <sheetName val="하도내역 (철콘)"/>
      <sheetName val="원형1호맨홀토공수량"/>
      <sheetName val="수량3"/>
      <sheetName val="안산기계장치"/>
      <sheetName val="교각계산"/>
      <sheetName val="6PILE+옹벽집계!$G$6+옹벽집계!$H$10  (돌출"/>
      <sheetName val="간선계산"/>
      <sheetName val="오동"/>
      <sheetName val="대조"/>
      <sheetName val="나한"/>
      <sheetName val="산출근거"/>
      <sheetName val="수량집계"/>
      <sheetName val="견적의뢰서"/>
      <sheetName val="2000년1차"/>
      <sheetName val="2000전체분"/>
      <sheetName val="200"/>
      <sheetName val="경상비"/>
      <sheetName val="금액내역서"/>
      <sheetName val="ELECTRIC"/>
      <sheetName val="SCHEDULE"/>
      <sheetName val="수량집계표"/>
      <sheetName val="밸브설치"/>
      <sheetName val="DAILY"/>
      <sheetName val="포장물량집계"/>
      <sheetName val="산출내역서"/>
      <sheetName val="실행철강하도"/>
      <sheetName val="원가"/>
      <sheetName val="실정보고"/>
      <sheetName val="갑지1"/>
      <sheetName val="Sheet1 (2)"/>
      <sheetName val="DATA98"/>
      <sheetName val="목표세부명세"/>
      <sheetName val="공문"/>
      <sheetName val="COVER"/>
      <sheetName val="Sheet4"/>
      <sheetName val="bid"/>
      <sheetName val="1062-X방향 "/>
      <sheetName val="발주설계서(당초)"/>
      <sheetName val="2호맨홀공제수량"/>
      <sheetName val="고창방향"/>
      <sheetName val="일위대가(계측기설치)"/>
      <sheetName val="말뚝지지력산정"/>
      <sheetName val="기성내역"/>
      <sheetName val="공사내역"/>
      <sheetName val="단가"/>
      <sheetName val="실행"/>
      <sheetName val="날개벽(시점좌측)"/>
      <sheetName val="제출내역 (2)"/>
      <sheetName val="단면A-A(TR)"/>
      <sheetName val="CTEMCOST"/>
      <sheetName val="합천내역"/>
      <sheetName val="F-302"/>
      <sheetName val="F301.303"/>
      <sheetName val="plan&amp;section of foundation"/>
      <sheetName val="design load"/>
      <sheetName val="working load at the btm ft."/>
      <sheetName val="stability check"/>
      <sheetName val="design criteria"/>
      <sheetName val="산근"/>
      <sheetName val="D-3109"/>
      <sheetName val="대비표"/>
      <sheetName val="Total"/>
      <sheetName val="inter"/>
      <sheetName val="B"/>
      <sheetName val="PROCURE"/>
      <sheetName val="out_prog"/>
      <sheetName val="선적schedule (2)"/>
      <sheetName val="4.2유효폭의 계산"/>
      <sheetName val="입찰"/>
      <sheetName val="현경"/>
      <sheetName val="슬래브"/>
      <sheetName val="일위대가목록"/>
      <sheetName val="수로집계"/>
      <sheetName val="6PILE__(돌출)"/>
      <sheetName val="3BL공동구_수량"/>
      <sheetName val="1TL종점(1)"/>
      <sheetName val="지장물C"/>
      <sheetName val="식재"/>
      <sheetName val="시설물"/>
      <sheetName val="식재출력용"/>
      <sheetName val="유지관리"/>
      <sheetName val="000000"/>
      <sheetName val="가도공"/>
      <sheetName val="공종단가"/>
      <sheetName val="배수관산출"/>
      <sheetName val="수안보-MBR1"/>
      <sheetName val="3.공통공사대비"/>
      <sheetName val="DATA입력"/>
      <sheetName val="2공구산출내역"/>
      <sheetName val="산근터빈"/>
      <sheetName val="TOTAL_BOQ"/>
      <sheetName val="SIL98"/>
      <sheetName val="음봉방향"/>
      <sheetName val="포장공"/>
      <sheetName val="당초내역서"/>
      <sheetName val="공통비총괄표"/>
      <sheetName val="1. 설계조건 2.단면가정 3. 하중계산"/>
      <sheetName val="DATA 입력란"/>
      <sheetName val="토목품셈"/>
      <sheetName val="PAD TR보호대기초"/>
      <sheetName val="가로등기초"/>
      <sheetName val="HANDHOLE(2)"/>
      <sheetName val="전차선로 물량표"/>
      <sheetName val="뚝토공"/>
      <sheetName val="교통표지판수량집계표"/>
      <sheetName val="일위(PN)"/>
      <sheetName val="을 2"/>
      <sheetName val="을 1"/>
      <sheetName val="손익분석"/>
      <sheetName val="TYPE-1"/>
      <sheetName val="4)유동표"/>
      <sheetName val="본부소개"/>
      <sheetName val="공사비예산서(토목분)"/>
      <sheetName val="ABUT수량-A1"/>
      <sheetName val="1.설계조건"/>
      <sheetName val="단위수량"/>
      <sheetName val="우수받이재료집계표"/>
      <sheetName val="전체변경예정공정표_2012.07.30"/>
      <sheetName val="대림경상68억"/>
      <sheetName val="간 지1"/>
      <sheetName val="산마루측구단위수량"/>
      <sheetName val="바닥판"/>
      <sheetName val="자료"/>
      <sheetName val="6PILE  _돌_x001c__"/>
      <sheetName val="type-F"/>
      <sheetName val="격점수량"/>
      <sheetName val="교각정보"/>
      <sheetName val="기기리스트"/>
      <sheetName val="공사비증감(P4) "/>
      <sheetName val="DATA2000"/>
      <sheetName val="실행예산"/>
      <sheetName val="주식"/>
      <sheetName val="집계표"/>
      <sheetName val="SG"/>
      <sheetName val="일위대가목차"/>
      <sheetName val="Quantity"/>
      <sheetName val="Sheet15"/>
      <sheetName val="정보"/>
      <sheetName val="신당동집계표"/>
      <sheetName val="대비"/>
      <sheetName val="약품공급2"/>
      <sheetName val="장비"/>
      <sheetName val="산근1"/>
      <sheetName val="노무"/>
      <sheetName val="자재"/>
      <sheetName val="BOX 본체"/>
      <sheetName val="1호맨홀토공"/>
      <sheetName val="무근깨기"/>
      <sheetName val="설계조건"/>
      <sheetName val="인건비"/>
      <sheetName val="3.하중산정4.지지력"/>
      <sheetName val="대로근거"/>
      <sheetName val="수량명세서"/>
      <sheetName val="메서,변+증"/>
      <sheetName val="식생블럭단위수량"/>
      <sheetName val="갑지(추정)"/>
      <sheetName val="프랜트면허"/>
      <sheetName val="토목주소"/>
      <sheetName val="archi(본사)"/>
      <sheetName val="2002상반기노임기준"/>
      <sheetName val="단가일람"/>
      <sheetName val="조경일람"/>
      <sheetName val="1NYS(당)"/>
      <sheetName val="본체"/>
      <sheetName val="관로토공집계표"/>
      <sheetName val="배수통관(좌)"/>
      <sheetName val="산출근거(S4)"/>
      <sheetName val="건축내역서"/>
      <sheetName val="설비내역서"/>
      <sheetName val="전기내역서"/>
      <sheetName val="견적서"/>
      <sheetName val="도봉2지구"/>
      <sheetName val="비목군분류일위"/>
      <sheetName val="사유서제출현황-2"/>
      <sheetName val="내역(전체)"/>
      <sheetName val="수량산출내역1115"/>
      <sheetName val="TOWER 10TON"/>
      <sheetName val="TOWER 12TON"/>
      <sheetName val="공량산출서"/>
      <sheetName val="노무비"/>
      <sheetName val="EQUIP"/>
      <sheetName val="부하(성남)"/>
      <sheetName val="합의경상"/>
      <sheetName val="배수내역"/>
      <sheetName val="최적단면"/>
      <sheetName val="INPUT"/>
      <sheetName val="토목"/>
      <sheetName val="기계(집계표)"/>
      <sheetName val="주요자재집계"/>
      <sheetName val="A-4"/>
      <sheetName val="건축"/>
      <sheetName val="기자재비"/>
      <sheetName val="Sheet3"/>
      <sheetName val="대,유,램"/>
      <sheetName val="경영상태"/>
      <sheetName val="민자토목설변1차"/>
      <sheetName val="허용지지력"/>
      <sheetName val="Output"/>
      <sheetName val="단면B-B(EA)"/>
      <sheetName val="역T형"/>
      <sheetName val="유림골조"/>
      <sheetName val="가공비"/>
      <sheetName val="수량산출"/>
      <sheetName val="설계산출표지"/>
      <sheetName val="시행후면적"/>
      <sheetName val="일위대가1"/>
      <sheetName val="COPING"/>
      <sheetName val="기본"/>
      <sheetName val="가설사무소수량집계"/>
      <sheetName val="하천하류 철근수량 집계표"/>
      <sheetName val="BOX(1.5X1.5)"/>
      <sheetName val="신표지1"/>
      <sheetName val="화재 탐지 설비"/>
      <sheetName val="9509"/>
      <sheetName val="직노"/>
      <sheetName val="6PILE___돌출_"/>
      <sheetName val="맨홀수량산출"/>
      <sheetName val="참고사항"/>
      <sheetName val="근로자자료입력"/>
      <sheetName val="96보완계획7.12"/>
      <sheetName val="견적대비표"/>
      <sheetName val="01.견적내역서"/>
      <sheetName val="중기사용료"/>
      <sheetName val="교량전기"/>
      <sheetName val="I一般比"/>
      <sheetName val="입상내역"/>
      <sheetName val="방음벽기초"/>
      <sheetName val="비탈면보호공수량산출"/>
      <sheetName val="단가산출서"/>
      <sheetName val="도배공사언고"/>
      <sheetName val="배수내역(98년도분)"/>
      <sheetName val="I.설계조건"/>
      <sheetName val="수지예산"/>
      <sheetName val="2.단면가정"/>
      <sheetName val="2.교량(신설)"/>
      <sheetName val="A1(토공)"/>
      <sheetName val="A1(구조물)"/>
      <sheetName val="수량집계(1)"/>
      <sheetName val="철근집계표"/>
      <sheetName val="포장직선구간"/>
      <sheetName val="Sheet17"/>
      <sheetName val="코드표"/>
      <sheetName val="★도급내역"/>
      <sheetName val="직재"/>
      <sheetName val="1.토공"/>
      <sheetName val="집수정"/>
      <sheetName val="마감사양"/>
      <sheetName val="예정(3)"/>
      <sheetName val="현장관리비"/>
      <sheetName val="계산근거"/>
      <sheetName val="woo(mac)"/>
      <sheetName val="20-6(L)"/>
      <sheetName val="관로조사공"/>
      <sheetName val="본선차로수량집계표"/>
      <sheetName val="김여중"/>
      <sheetName val="대운산출"/>
      <sheetName val="Basic"/>
      <sheetName val="D"/>
      <sheetName val="L"/>
      <sheetName val="M"/>
      <sheetName val="Part AB"/>
      <sheetName val="Part I"/>
      <sheetName val="Part M"/>
      <sheetName val="S"/>
      <sheetName val="E"/>
      <sheetName val="Resource"/>
      <sheetName val="Exrate"/>
      <sheetName val="40단가산출서"/>
      <sheetName val="40집계"/>
      <sheetName val="골재및자재집계표"/>
      <sheetName val="수문보고"/>
      <sheetName val="할증 "/>
      <sheetName val="정부노임단가"/>
      <sheetName val="침하계"/>
      <sheetName val="입출재고현황 (2)"/>
      <sheetName val="간접비"/>
      <sheetName val="2_단면가정_"/>
      <sheetName val="총_괄_표"/>
      <sheetName val="토공_갑지"/>
      <sheetName val="공사비증감(P4)_"/>
      <sheetName val="본선_토공_분배표"/>
      <sheetName val="단면_(2)"/>
      <sheetName val="하도내역_(철콘)"/>
      <sheetName val="교각1"/>
      <sheetName val="70%"/>
      <sheetName val="소비자가"/>
      <sheetName val="공통가설공사"/>
      <sheetName val="부대토목"/>
      <sheetName val="토공계산서(부체도로)"/>
      <sheetName val="2000시행예상"/>
      <sheetName val="차액보증"/>
      <sheetName val="L형집계"/>
      <sheetName val="YES-T"/>
      <sheetName val="일반수량"/>
      <sheetName val="변경집계표"/>
      <sheetName val="IW-LIST"/>
      <sheetName val="DRUM"/>
      <sheetName val="96노임기준"/>
      <sheetName val="CAL(1)."/>
      <sheetName val="12CGOU"/>
      <sheetName val="Bend_fact "/>
      <sheetName val="요약배부"/>
      <sheetName val="주관사업"/>
      <sheetName val="STAFF ANALYSIS"/>
      <sheetName val="C"/>
      <sheetName val="자재집계표"/>
      <sheetName val="설비"/>
      <sheetName val="교대(A1-A2)"/>
      <sheetName val="단가조사"/>
      <sheetName val="40총괄"/>
      <sheetName val="수로단위수량"/>
      <sheetName val="우수받이"/>
      <sheetName val="옹벽"/>
      <sheetName val="J형측구단위수량"/>
      <sheetName val="소산진입"/>
      <sheetName val="금융비용"/>
      <sheetName val="부대공"/>
      <sheetName val="토공"/>
      <sheetName val="CIVIL4"/>
      <sheetName val="토적표(우안)"/>
      <sheetName val="토적표(좌안)"/>
      <sheetName val="제수변수량H2.15"/>
      <sheetName val="_공기변수량"/>
      <sheetName val="2.대외공문"/>
      <sheetName val="표준단면수량(출력안함)"/>
      <sheetName val="3련 BOX"/>
      <sheetName val="날개벽"/>
      <sheetName val="깨기"/>
      <sheetName val="건설기계_목록"/>
      <sheetName val="토사(PE)"/>
      <sheetName val="기계경비"/>
      <sheetName val="구조물공"/>
      <sheetName val="배수관설치현황"/>
      <sheetName val="칠산대교 중앙부"/>
      <sheetName val="칠산대교 시종점부"/>
      <sheetName val="데리네이타현황"/>
      <sheetName val="갑지(집행)"/>
      <sheetName val="전기"/>
      <sheetName val="여과지동"/>
      <sheetName val="기초자료"/>
      <sheetName val="가압장구체수량산출서"/>
      <sheetName val="일위"/>
      <sheetName val="01.인원현황 (계획)"/>
      <sheetName val="의뢰서"/>
      <sheetName val="중기비"/>
      <sheetName val="돌담교 상부수량"/>
      <sheetName val="찍기"/>
      <sheetName val="BOX"/>
      <sheetName val="계약용량(서포)"/>
      <sheetName val="BOX-1510"/>
      <sheetName val="품셈TABLE"/>
      <sheetName val="지하"/>
      <sheetName val="기초일위"/>
      <sheetName val="수목단가"/>
      <sheetName val="시설수량표"/>
      <sheetName val="시설일위"/>
      <sheetName val="식재수량표"/>
      <sheetName val="식재일위"/>
      <sheetName val="일위목록"/>
      <sheetName val="자재단가"/>
      <sheetName val="중로근거"/>
      <sheetName val="제직재"/>
      <sheetName val="설직재-1"/>
      <sheetName val="제-노임"/>
      <sheetName val="좌측"/>
      <sheetName val="DATA"/>
      <sheetName val="당초"/>
      <sheetName val="실행내역서"/>
      <sheetName val="guard(mac)"/>
      <sheetName val="이름"/>
      <sheetName val="부하계산서"/>
      <sheetName val="외주현황.wq1"/>
      <sheetName val="매립"/>
      <sheetName val="LOB"/>
      <sheetName val="설계"/>
      <sheetName val="C-직노1"/>
      <sheetName val="Supplement2"/>
      <sheetName val=""/>
      <sheetName val="노임"/>
      <sheetName val="평가데이터"/>
      <sheetName val="내역서(교량)전체"/>
      <sheetName val="우각부보강"/>
      <sheetName val="철근량"/>
      <sheetName val="국공유지및사유지"/>
      <sheetName val="기계경비일람"/>
      <sheetName val="4-1.노무비(직영)"/>
      <sheetName val="조건표"/>
      <sheetName val="동원(3)"/>
      <sheetName val="9GNG운반"/>
      <sheetName val="용산1(해보)"/>
      <sheetName val="시중노임"/>
      <sheetName val="배수공"/>
      <sheetName val="간지"/>
      <sheetName val="연습"/>
      <sheetName val="대부예산서"/>
      <sheetName val="기초공"/>
      <sheetName val="기둥(원형)"/>
      <sheetName val="1을"/>
      <sheetName val="수입"/>
      <sheetName val="1.수인터널"/>
      <sheetName val="가옥철거"/>
      <sheetName val="총수량 (기성)"/>
      <sheetName val="단위단가"/>
      <sheetName val="운반"/>
      <sheetName val="화전내"/>
      <sheetName val="낙찰표"/>
      <sheetName val="AN-01"/>
      <sheetName val="PRICES"/>
      <sheetName val="골조시행"/>
      <sheetName val="우수"/>
      <sheetName val="관급자재대"/>
      <sheetName val="내역-가"/>
      <sheetName val="1단계"/>
      <sheetName val="집계표(OPTION)"/>
      <sheetName val="T.T.P 단위수량"/>
      <sheetName val="J01"/>
      <sheetName val="보차도경계석"/>
      <sheetName val="설계예시"/>
      <sheetName val="전선 및 전선관"/>
      <sheetName val="예상"/>
      <sheetName val="이토변실(A3-LINE)"/>
      <sheetName val="수량산출서"/>
      <sheetName val="을"/>
      <sheetName val="전력구구조물산근"/>
      <sheetName val="DHEQSUPT"/>
      <sheetName val="ASP 일반구간_250A"/>
      <sheetName val="F301_303"/>
      <sheetName val="plan&amp;section_of_foundation"/>
      <sheetName val="design_load"/>
      <sheetName val="working_load_at_the_btm_ft_"/>
      <sheetName val="stability_check"/>
      <sheetName val="design_criteria"/>
      <sheetName val="CAL(1)_"/>
      <sheetName val="Bend_fact_"/>
      <sheetName val="STAFF_ANALYSIS"/>
      <sheetName val="Sheet1_(2)"/>
      <sheetName val="횡배날개"/>
      <sheetName val="BQMPALOC"/>
      <sheetName val="Cash2"/>
      <sheetName val="Z"/>
      <sheetName val="건축물터파기"/>
      <sheetName val="CODE"/>
      <sheetName val="MOTOR"/>
      <sheetName val="견적서세부내용"/>
      <sheetName val="견적내용입력"/>
      <sheetName val="옹벽집계표"/>
      <sheetName val="중기목록"/>
      <sheetName val="운반단가"/>
      <sheetName val="에너지동"/>
      <sheetName val="중기목록표"/>
      <sheetName val="계화총괄"/>
      <sheetName val="계화배수(3대)"/>
      <sheetName val="토공 total"/>
      <sheetName val="단위수량산출"/>
      <sheetName val="기계경비적용기준"/>
      <sheetName val="설계내역"/>
      <sheetName val="6PILE (돌출)"/>
      <sheetName val="일위7"/>
      <sheetName val="일위6"/>
      <sheetName val="일위5"/>
      <sheetName val="노무단가비교표"/>
      <sheetName val="일위1"/>
      <sheetName val="일위2"/>
      <sheetName val="일위3"/>
      <sheetName val="일위4"/>
      <sheetName val="단가대비표"/>
      <sheetName val="일위8"/>
      <sheetName val="일위9"/>
      <sheetName val="철거산출근거"/>
      <sheetName val="일위대가(1)"/>
      <sheetName val="목록"/>
      <sheetName val="자재단가표"/>
      <sheetName val="조합일"/>
      <sheetName val="철거일"/>
      <sheetName val="내역검토사항"/>
      <sheetName val="간1"/>
      <sheetName val="공사예산서"/>
      <sheetName val="예산서(사급분)"/>
      <sheetName val="설계내역집계표"/>
      <sheetName val="간2"/>
      <sheetName val="총괄자재집계표"/>
      <sheetName val="수량총괄표"/>
      <sheetName val="간3"/>
      <sheetName val="품셈총괄표"/>
      <sheetName val="품셈"/>
      <sheetName val="간4"/>
      <sheetName val="부표총괄표"/>
      <sheetName val="부표"/>
      <sheetName val="간5"/>
      <sheetName val="별표총괄표"/>
      <sheetName val="별표"/>
      <sheetName val="운반거리"/>
      <sheetName val="간6"/>
      <sheetName val="간7"/>
      <sheetName val="일위대가표"/>
      <sheetName val="구조물철거개소별명세"/>
      <sheetName val="지장물조서"/>
      <sheetName val="2.하중산정"/>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refreshError="1"/>
      <sheetData sheetId="558" refreshError="1"/>
      <sheetData sheetId="559" refreshError="1"/>
      <sheetData sheetId="56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토공유용계획"/>
      <sheetName val="유입관로집계"/>
      <sheetName val="유입관로토적"/>
      <sheetName val="처리장집계"/>
      <sheetName val="처리장토적"/>
      <sheetName val="진입도로토적"/>
      <sheetName val="노원열병합  건축공사기성내역서"/>
      <sheetName val="1.설계기준"/>
      <sheetName val="3.바닥판  "/>
      <sheetName val="조명시설"/>
      <sheetName val="터파기및재료"/>
    </sheetNames>
    <sheetDataSet>
      <sheetData sheetId="0" refreshError="1">
        <row r="61">
          <cell r="G61">
            <v>4.3</v>
          </cell>
        </row>
        <row r="62">
          <cell r="G62">
            <v>4.7</v>
          </cell>
        </row>
        <row r="63">
          <cell r="G63">
            <v>5.9</v>
          </cell>
        </row>
        <row r="64">
          <cell r="G64">
            <v>6</v>
          </cell>
        </row>
        <row r="65">
          <cell r="G65">
            <v>9.4</v>
          </cell>
        </row>
        <row r="66">
          <cell r="G66">
            <v>13.3</v>
          </cell>
        </row>
        <row r="67">
          <cell r="G67">
            <v>16.399999999999999</v>
          </cell>
        </row>
        <row r="68">
          <cell r="G68">
            <v>20.7</v>
          </cell>
        </row>
        <row r="69">
          <cell r="G69">
            <v>24.3</v>
          </cell>
        </row>
        <row r="70">
          <cell r="G70">
            <v>30.2</v>
          </cell>
        </row>
        <row r="71">
          <cell r="G71">
            <v>37.4</v>
          </cell>
        </row>
        <row r="72">
          <cell r="G72">
            <v>53.8</v>
          </cell>
        </row>
        <row r="73">
          <cell r="G73">
            <v>77.099999999999994</v>
          </cell>
        </row>
        <row r="74">
          <cell r="G74">
            <v>94.9</v>
          </cell>
        </row>
        <row r="75">
          <cell r="G75">
            <v>116.5</v>
          </cell>
        </row>
        <row r="76">
          <cell r="G76">
            <v>150.9</v>
          </cell>
        </row>
        <row r="77">
          <cell r="G77">
            <v>156</v>
          </cell>
        </row>
        <row r="78">
          <cell r="G78">
            <v>175</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수량산출"/>
      <sheetName val="DATE"/>
      <sheetName val="수목표준대가"/>
      <sheetName val="단위수량"/>
      <sheetName val="이토변실(A3-LINE)"/>
      <sheetName val="조명시설"/>
      <sheetName val="1련박스"/>
      <sheetName val="우수"/>
      <sheetName val="코드표"/>
      <sheetName val="변압기 및 발전기 용량"/>
      <sheetName val="실행철강하도"/>
      <sheetName val="우각부보강"/>
      <sheetName val="일반공사"/>
      <sheetName val="말뚝지지력산정"/>
      <sheetName val="기둥(원형)"/>
      <sheetName val="원형1호맨홀토공수량"/>
      <sheetName val="총괄내역서"/>
      <sheetName val="ⴭⴭⴭⴭⴭ"/>
      <sheetName val="앵커구조계산"/>
      <sheetName val="가압장구체수량산출서"/>
      <sheetName val="단면가정"/>
      <sheetName val="토사(PE)"/>
      <sheetName val="진주방향"/>
      <sheetName val="우배수"/>
      <sheetName val="정부노임단가"/>
      <sheetName val="제출내역 (2)"/>
      <sheetName val="터파기및재료"/>
      <sheetName val="토적표"/>
      <sheetName val="6PILE  (돌출)"/>
      <sheetName val="CODE"/>
      <sheetName val="typ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변화치수"/>
      <sheetName val="기초공"/>
      <sheetName val="기둥(원형)"/>
      <sheetName val="말뚝지지력산정"/>
      <sheetName val="안정검토"/>
      <sheetName val="ABUT수량-A1"/>
      <sheetName val="보도경계블럭"/>
      <sheetName val="터파기및재료"/>
      <sheetName val="설계조건"/>
      <sheetName val="안정계산"/>
      <sheetName val="단면검토"/>
      <sheetName val="품셈TABLE"/>
      <sheetName val="가시설(TYPE-A)"/>
      <sheetName val="1-1평균터파기고(1)"/>
      <sheetName val="조명시설"/>
      <sheetName val="8.PILE  (돌출)"/>
      <sheetName val="DATE"/>
      <sheetName val="3.하중산정4.지지력"/>
      <sheetName val="원형1호맨홀토공수량"/>
      <sheetName val="현황산출서"/>
      <sheetName val="정부노임단가"/>
      <sheetName val="N賃率-職"/>
      <sheetName val="#REF"/>
      <sheetName val="차액보증"/>
      <sheetName val="3BL공동구 수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조건 "/>
      <sheetName val="설계기준설명"/>
      <sheetName val="총괄표"/>
      <sheetName val="2.단면가정 (BASE)"/>
      <sheetName val="2.단면가정  (2)"/>
      <sheetName val="2.단면가정  (3)"/>
      <sheetName val="2.단면가정  (4)"/>
      <sheetName val="2.단면가정  (5)"/>
      <sheetName val="2.단면가정  (6)"/>
      <sheetName val="3.하중및토압(탄성,가동)"/>
      <sheetName val="4.하중 5.안정검토(가동)(탄성)"/>
      <sheetName val="3.하중및토압 (고정)"/>
      <sheetName val="4.하중 5.안정검토(고정)"/>
      <sheetName val="6.벽체계산"/>
      <sheetName val="7.흉벽계산(구식)"/>
      <sheetName val="7.흉벽계산(ASCON)"/>
      <sheetName val="7.흉벽계산(CON)"/>
      <sheetName val="8.PILE (원지반)"/>
      <sheetName val="8.PILE  (돌출)"/>
      <sheetName val="두부보강(허용)"/>
      <sheetName val="9.FOOTING(2)"/>
      <sheetName val="9.FOOTING(3)"/>
      <sheetName val="9.FOOTING(4)"/>
      <sheetName val="9.FOOTING(5)"/>
      <sheetName val="9.FOOTING(6)"/>
      <sheetName val="10.날개벽 (A)"/>
      <sheetName val="10.날개벽(B)"/>
      <sheetName val="10.날개벽 (C)"/>
      <sheetName val="11.고정슈교좌면검토"/>
      <sheetName val="11.가동슈교좌면검토 "/>
      <sheetName val="11.탄성슈교좌면검토 "/>
      <sheetName val="12.접속슬라브CON) "/>
      <sheetName val="12.접속슬라브(ASCON)"/>
      <sheetName val="주철근조립도"/>
      <sheetName val="Sheet3"/>
      <sheetName val="Sheet1"/>
      <sheetName val="설계조건"/>
      <sheetName val="안정계산"/>
      <sheetName val="단면검토"/>
      <sheetName val="뚝토공"/>
      <sheetName val="U-TYPE(1)"/>
      <sheetName val="가시설단위수량"/>
      <sheetName val="SOR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토적집계표"/>
      <sheetName val="토적표"/>
      <sheetName val="3BL공동구 수량"/>
      <sheetName val="3BL수량집계"/>
      <sheetName val="45BL공동구수량"/>
      <sheetName val="50BL공동구 수량 "/>
      <sheetName val="45,50BL수량집계"/>
      <sheetName val="수량집계표"/>
      <sheetName val="토사(PE)"/>
      <sheetName val="설계조건"/>
      <sheetName val="안정계산"/>
      <sheetName val="단면검토"/>
      <sheetName val="변화치수"/>
      <sheetName val="말뚝지지력산정"/>
      <sheetName val="산근(PE,300)"/>
      <sheetName val="특2호하천산근"/>
      <sheetName val="특2호부관하천산근"/>
      <sheetName val="신당동집계표"/>
      <sheetName val="일위대가"/>
      <sheetName val="8.PILE  (돌출)"/>
      <sheetName val="기초공"/>
      <sheetName val="기둥(원형)"/>
      <sheetName val="DIAPHRAGM"/>
      <sheetName val="진주방향"/>
      <sheetName val="DATE"/>
      <sheetName val="터파기및재료"/>
      <sheetName val="평균H"/>
      <sheetName val="1련박스"/>
      <sheetName val="ABUT수량-A1"/>
      <sheetName val="우배수"/>
      <sheetName val="가정단면"/>
      <sheetName val="버스운행안내"/>
      <sheetName val="교각1"/>
      <sheetName val="공사비 내역 (가)"/>
      <sheetName val="차액보증"/>
      <sheetName val="저판(버림100)"/>
      <sheetName val="내역서"/>
      <sheetName val="총괄내역서"/>
      <sheetName val="가시설단위수량"/>
      <sheetName val="1호맨홀토공"/>
      <sheetName val="옹벽철근"/>
      <sheetName val="COPING"/>
      <sheetName val="소업1교"/>
      <sheetName val="보도경계블럭"/>
      <sheetName val="일위대가목차"/>
      <sheetName val="날개벽"/>
    </sheetNames>
    <sheetDataSet>
      <sheetData sheetId="0" refreshError="1"/>
      <sheetData sheetId="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CE1"/>
      <sheetName val="단위수량"/>
      <sheetName val="가시설단위수량"/>
      <sheetName val="3BL공동구 수량"/>
    </sheetNames>
    <sheetDataSet>
      <sheetData sheetId="0" refreshError="1"/>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단위수량"/>
      <sheetName val="자재 집계표"/>
      <sheetName val="주요자재집계표"/>
      <sheetName val="수량집계표"/>
      <sheetName val="맨홀공"/>
      <sheetName val="수량산출"/>
      <sheetName val="맨홀수량집계"/>
      <sheetName val="SORCE1"/>
      <sheetName val="가시설단위수량"/>
      <sheetName val="3BL공동구 수량"/>
      <sheetName val="Y-WORK"/>
      <sheetName val="말뚝지지력산정"/>
      <sheetName val="합계금액"/>
      <sheetName val="변화치수"/>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사(PE)"/>
      <sheetName val="토사(PE-토류벽)"/>
      <sheetName val="토사(흄관)"/>
      <sheetName val="토사(흄관-토류벽)"/>
      <sheetName val="토사(BOX-토류벽)"/>
      <sheetName val="토사(PE-관보호공)"/>
      <sheetName val="토사(PE,CON B=)"/>
      <sheetName val="토사(흄관,CON B=)"/>
      <sheetName val="토사(PE-역사이펀)"/>
      <sheetName val="토사(PE-관보호공 0.3)"/>
      <sheetName val="토사(PE-관보호공 1.0)"/>
      <sheetName val="DATE"/>
      <sheetName val="가시설(TYPE-A)"/>
      <sheetName val="1호맨홀가감수량"/>
      <sheetName val="1-1평균터파기고(1)"/>
      <sheetName val="1호맨홀수량산출"/>
      <sheetName val="수량산출"/>
      <sheetName val="물집"/>
      <sheetName val="용수량(생활용수)"/>
      <sheetName val="가시설수량"/>
      <sheetName val="말뚝지지력산정"/>
      <sheetName val="기본토사"/>
      <sheetName val="총괄내역서"/>
      <sheetName val="#REF"/>
      <sheetName val="일위대가"/>
      <sheetName val="단가대비표"/>
      <sheetName val="일위대가(가설)"/>
      <sheetName val="노임단가"/>
      <sheetName val="8.PILE  (돌출)"/>
      <sheetName val="신당동집계표"/>
      <sheetName val="단위별용량계산"/>
      <sheetName val="일위대가목차"/>
      <sheetName val="XXXXXX"/>
      <sheetName val="원가계산서"/>
      <sheetName val="집계표"/>
      <sheetName val="내역서"/>
      <sheetName val="구조물공집계"/>
      <sheetName val="가.맨홀토공"/>
      <sheetName val="(1)맨홀"/>
      <sheetName val="(가)맨홀평균H"/>
      <sheetName val="(나)맨홀구조물토공"/>
      <sheetName val="나.맨홀구체공"/>
      <sheetName val="(가)맨홀H"/>
      <sheetName val="(나)수량산출"/>
      <sheetName val="주요자재집계표"/>
      <sheetName val="Sheet1"/>
      <sheetName val="Sheet2"/>
      <sheetName val="Sheet3"/>
      <sheetName val="일위대가표"/>
      <sheetName val="준검 내역서"/>
      <sheetName val="우배수"/>
      <sheetName val="계산식"/>
      <sheetName val="청천내"/>
      <sheetName val="5.7 부대공"/>
      <sheetName val="주요자재집계"/>
      <sheetName val="부대공수량집계표"/>
      <sheetName val="부대공산출"/>
      <sheetName val="지장물보호공수량 "/>
      <sheetName val="지장물보호공산근"/>
      <sheetName val="관보호공집계"/>
      <sheetName val="관보호공산출"/>
      <sheetName val="물푸기(관로)"/>
      <sheetName val="물푸기연장"/>
      <sheetName val="기존맨홀 철거 산출"/>
      <sheetName val="기존관철거산출"/>
      <sheetName val="원형맨홀철거산출"/>
      <sheetName val="L형측구깨기및 복구자재 집계표"/>
      <sheetName val="L형측구깨기및 복구수량 집계표"/>
      <sheetName val="L형측구연장"/>
      <sheetName val="기존관 폐쇄수량집계"/>
      <sheetName val="우수토실폐쇄"/>
      <sheetName val="관보호공단위수량"/>
      <sheetName val="기존맨홀천공단위수량"/>
      <sheetName val="원형맨홀철거"/>
      <sheetName val="옹벽깨기및복구"/>
      <sheetName val="L형측구깨기및복구수량"/>
      <sheetName val="맨홀수량산출(A-LINE)"/>
      <sheetName val="단면가정"/>
      <sheetName val="이형관"/>
      <sheetName val="토목"/>
      <sheetName val="표지"/>
      <sheetName val="1.토총"/>
      <sheetName val="토적"/>
      <sheetName val="가정오수"/>
      <sheetName val="2.관로집"/>
      <sheetName val="관부설"/>
      <sheetName val="가정연결"/>
      <sheetName val="3.구조물집계"/>
      <sheetName val="맨홀높이"/>
      <sheetName val="맨홀2"/>
      <sheetName val="4.포장공"/>
      <sheetName val="관로"/>
      <sheetName val="가정연결관"/>
      <sheetName val="5.부대공"/>
      <sheetName val="(1)가시설공"/>
      <sheetName val="(2)경고"/>
      <sheetName val="(3)기타"/>
      <sheetName val="6.주요자재대"/>
      <sheetName val="7.폐기물"/>
      <sheetName val="토실"/>
      <sheetName val="조명시설"/>
      <sheetName val="단가"/>
      <sheetName val="제출내역 (2)"/>
      <sheetName val="INPUT"/>
      <sheetName val="Sheet1 (2)"/>
      <sheetName val="입찰안"/>
      <sheetName val="ABUT수량-A1"/>
      <sheetName val="데이타"/>
      <sheetName val="1호맨홀토공"/>
      <sheetName val="가시설단위수량"/>
      <sheetName val="관경별내역서"/>
      <sheetName val="단위중량"/>
      <sheetName val="SORCE1"/>
      <sheetName val="관로토공"/>
      <sheetName val="1호인버트수량"/>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표지)"/>
      <sheetName val="적산자료(표지)"/>
      <sheetName val="주입적산기준"/>
      <sheetName val="플랜트적산"/>
      <sheetName val="기계적산"/>
      <sheetName val="주입적산-2"/>
      <sheetName val="주입비(M3당)"/>
      <sheetName val="플랜트 설치"/>
      <sheetName val="노무비.장비.기계기구단가"/>
      <sheetName val="자재단가"/>
      <sheetName val="천공적산"/>
      <sheetName val="천공일위대가"/>
      <sheetName val="토사(P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공종</v>
          </cell>
          <cell r="B1" t="str">
            <v>규격</v>
          </cell>
          <cell r="C1" t="str">
            <v>수량</v>
          </cell>
          <cell r="D1" t="str">
            <v>단위</v>
          </cell>
          <cell r="E1" t="str">
            <v>재료비</v>
          </cell>
          <cell r="G1" t="str">
            <v>노무비</v>
          </cell>
          <cell r="I1" t="str">
            <v>경비</v>
          </cell>
          <cell r="K1" t="str">
            <v>합계</v>
          </cell>
          <cell r="M1" t="str">
            <v>비고</v>
          </cell>
        </row>
        <row r="2">
          <cell r="E2" t="str">
            <v>단가</v>
          </cell>
          <cell r="F2" t="str">
            <v>금액</v>
          </cell>
          <cell r="G2" t="str">
            <v>단가</v>
          </cell>
          <cell r="H2" t="str">
            <v>금액</v>
          </cell>
          <cell r="I2" t="str">
            <v>단가</v>
          </cell>
          <cell r="J2" t="str">
            <v>금액</v>
          </cell>
          <cell r="K2" t="str">
            <v>단가</v>
          </cell>
          <cell r="L2" t="str">
            <v>금액</v>
          </cell>
        </row>
        <row r="3">
          <cell r="A3" t="str">
            <v>플랜트 설치 해체</v>
          </cell>
        </row>
        <row r="4">
          <cell r="A4" t="str">
            <v>갱내 할증(노무비×1.20)</v>
          </cell>
        </row>
        <row r="6">
          <cell r="A6" t="str">
            <v>플랜트설치</v>
          </cell>
        </row>
        <row r="7">
          <cell r="A7" t="str">
            <v>기계설치공</v>
          </cell>
        </row>
        <row r="8">
          <cell r="A8" t="str">
            <v>특별인부</v>
          </cell>
        </row>
        <row r="9">
          <cell r="A9" t="str">
            <v>보통인부</v>
          </cell>
        </row>
        <row r="10">
          <cell r="A10" t="str">
            <v>지게차</v>
          </cell>
        </row>
        <row r="12">
          <cell r="A12" t="str">
            <v>플랜트 배관</v>
          </cell>
        </row>
        <row r="13">
          <cell r="A13" t="str">
            <v>기계배관공</v>
          </cell>
        </row>
        <row r="14">
          <cell r="A14" t="str">
            <v>특별인부</v>
          </cell>
        </row>
        <row r="16">
          <cell r="A16" t="str">
            <v>플랜트 배선</v>
          </cell>
        </row>
        <row r="17">
          <cell r="A17" t="str">
            <v>전공</v>
          </cell>
        </row>
        <row r="18">
          <cell r="A18" t="str">
            <v>특별인부</v>
          </cell>
        </row>
        <row r="20">
          <cell r="A20" t="str">
            <v>재료적치대</v>
          </cell>
        </row>
        <row r="21">
          <cell r="A21" t="str">
            <v>형틀목공</v>
          </cell>
        </row>
        <row r="22">
          <cell r="A22" t="str">
            <v>특별인부</v>
          </cell>
        </row>
        <row r="23">
          <cell r="A23" t="str">
            <v>보통인부</v>
          </cell>
        </row>
        <row r="25">
          <cell r="A25" t="str">
            <v>시운전</v>
          </cell>
        </row>
        <row r="26">
          <cell r="A26" t="str">
            <v>기계운전원</v>
          </cell>
        </row>
        <row r="27">
          <cell r="A27" t="str">
            <v>보통인부</v>
          </cell>
        </row>
      </sheetData>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모듈"/>
      <sheetName val="일위대가집계표"/>
      <sheetName val="일위대가표"/>
      <sheetName val="DATA"/>
      <sheetName val="일위대가표지"/>
      <sheetName val="시행분집계"/>
      <sheetName val="일위대가시행분"/>
      <sheetName val="단가산출표지"/>
      <sheetName val="단가산출집계"/>
      <sheetName val="구조물총"/>
      <sheetName val="BOX총"/>
      <sheetName val="BOX재료"/>
      <sheetName val="박스단위(1.5×1.0)본선"/>
      <sheetName val="날개단위(1.5×1.5)마을"/>
      <sheetName val="날개수량(1.5×1.5)2마을"/>
      <sheetName val="난간,지수단위"/>
      <sheetName val="난간,지수수량"/>
      <sheetName val="박스연장조서 "/>
      <sheetName val="우오수공집계"/>
      <sheetName val="우수받이집계"/>
      <sheetName val="우수받이단위"/>
      <sheetName val="우수받이위치조서"/>
      <sheetName val="오수관집계"/>
      <sheetName val="오수관연장조서"/>
      <sheetName val="Sheet1"/>
      <sheetName val="Sheet2"/>
      <sheetName val="Sheet3"/>
      <sheetName val="자재별집계"/>
      <sheetName val="총재료집계"/>
      <sheetName val="개거재료집계"/>
      <sheetName val="개거수량산출"/>
      <sheetName val="개거위치조서"/>
      <sheetName val="덮개재료집계"/>
      <sheetName val="덮개수량산출"/>
      <sheetName val="덮개위치조서"/>
      <sheetName val="토적계산"/>
      <sheetName val="폐기물산출"/>
      <sheetName val="깨기재료집계"/>
      <sheetName val="깨기수량산출"/>
      <sheetName val="깨기위치조서"/>
      <sheetName val="중보용수로취입수문재료표"/>
      <sheetName val="중보용수로취입수문"/>
      <sheetName val="중보용수로취입수깨기수량"/>
      <sheetName val="갑지"/>
      <sheetName val="내역표지"/>
      <sheetName val="원가(02발주)"/>
      <sheetName val="사급 관급"/>
      <sheetName val="관급자재 (2)"/>
      <sheetName val="사급자재"/>
      <sheetName val="관급자재"/>
      <sheetName val="원가(상우)"/>
      <sheetName val="상와우(변경)"/>
      <sheetName val="원가(상좌)"/>
      <sheetName val="상와좌(변경)"/>
      <sheetName val="원가(이전)"/>
      <sheetName val="이전(변경)"/>
      <sheetName val="원가(구하)"/>
      <sheetName val="구하(변경)"/>
      <sheetName val="원가(구상)"/>
      <sheetName val="구상(변경)"/>
      <sheetName val="비교"/>
      <sheetName val="MOTOR"/>
      <sheetName val="횡배위치"/>
      <sheetName val="노임단가"/>
      <sheetName val="적용단위길이"/>
      <sheetName val="지진시"/>
      <sheetName val="ABUT수량-A1"/>
      <sheetName val="기초코드"/>
      <sheetName val="FOOTING단면력"/>
      <sheetName val="내역서"/>
      <sheetName val="DATE"/>
      <sheetName val="Macro1"/>
      <sheetName val="토목공사"/>
      <sheetName val="U-TYPE(1)"/>
      <sheetName val="ⴭⴭⴭⴭ"/>
      <sheetName val="물가시세"/>
      <sheetName val="집계표(육상)"/>
      <sheetName val="L_RPTA05_목록"/>
      <sheetName val="약전닥트"/>
      <sheetName val="일지-H"/>
      <sheetName val="FA설치명세"/>
      <sheetName val="정부노임단가"/>
      <sheetName val="8.3해석단면 선정"/>
      <sheetName val="플랜트 설치"/>
      <sheetName val="3련 BOX"/>
      <sheetName val="001"/>
      <sheetName val="토사(PE)"/>
      <sheetName val="조도계산서 (도서)"/>
      <sheetName val="일반공사"/>
    </sheetNames>
    <definedNames>
      <definedName name="수식입력매크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s>
    <definedNames>
      <definedName name="_xlbgnm.a10"/>
      <definedName name="_xlbgnm.a11"/>
      <definedName name="_xlbgnm.a12"/>
      <definedName name="_xlbgnm.a13"/>
      <definedName name="_xlbgnm.a14"/>
      <definedName name="_xlbgnm.a15"/>
      <definedName name="_xlbgnm.a16"/>
      <definedName name="_xlbgnm.a17"/>
      <definedName name="_xlbgnm.a2"/>
      <definedName name="_xlbgnm.a3"/>
      <definedName name="_xlbgnm.a4"/>
      <definedName name="_xlbgnm.a5"/>
      <definedName name="_xlbgnm.a6"/>
      <definedName name="_xlbgnm.a7"/>
      <definedName name="_xlbgnm.a8"/>
      <definedName name="_xlbgnm.a9"/>
      <definedName name="AAAAAAAAAAAAAAAAAAAAAAAAA"/>
      <definedName name="_xlbgnm.as18"/>
      <definedName name="_xlbgnm.as26"/>
      <definedName name="_xlbgnm.az16"/>
      <definedName name="_xlbgnm.az24"/>
      <definedName name="_xlbgnm.b1"/>
      <definedName name="DDDDDDDDDDDDDDDD"/>
      <definedName name="DSFDS"/>
      <definedName name="_xlbgnm.e11"/>
      <definedName name="_xlbgnm.e12"/>
      <definedName name="_xlbgnm.e13"/>
      <definedName name="_xlbgnm.e14"/>
      <definedName name="_xlbgnm.e15"/>
      <definedName name="ERERWERE"/>
      <definedName name="erwqew"/>
      <definedName name="fa"/>
      <definedName name="FDSFAFAFS"/>
      <definedName name="FDSFSD"/>
      <definedName name="FFFFFFFFFFFFFFFFFFFFFF"/>
      <definedName name="FFFFFFFFFFFFFFFFFFFFFFFFFFFFFF"/>
      <definedName name="FSDF"/>
      <definedName name="GGGGGGGGGG"/>
      <definedName name="GHHHHHHHHHHHHHHHHHHHHH"/>
      <definedName name="HHHHHHHHHHHHHH"/>
      <definedName name="Module1.PR"/>
      <definedName name="QQQQQQQQQQQQQ"/>
      <definedName name="rffff"/>
      <definedName name="RQQQQ"/>
      <definedName name="SFD"/>
      <definedName name="TTTTTTTTTTT"/>
      <definedName name="TTTTTTTTTTTTTTTT"/>
      <definedName name="_xlbgnm.w10"/>
      <definedName name="_xlbgnm.w11"/>
      <definedName name="_xlbgnm.w12"/>
      <definedName name="_xlbgnm.w13"/>
      <definedName name="_xlbgnm.w2"/>
      <definedName name="_xlbgnm.w3"/>
      <definedName name="_xlbgnm.w4"/>
      <definedName name="_xlbgnm.w5"/>
      <definedName name="_xlbgnm.w6"/>
      <definedName name="_xlbgnm.w7"/>
      <definedName name="_xlbgnm.w8"/>
      <definedName name="_xlbgnm.w9"/>
      <definedName name="WWWWWWWWWWW"/>
      <definedName name="_xlbgnm.x2"/>
      <definedName name="_xlbgnm.x3"/>
      <definedName name="_xlbgnm.x5"/>
      <definedName name="_xlbgnm.x6"/>
      <definedName name="YYYYYYYYYY"/>
      <definedName name="_xlbgnm.Z1"/>
      <definedName name="_xlbgnm.Z2"/>
      <definedName name="ㄱㄱㄱㄱㄱㄱㄱ"/>
      <definedName name="쇼ㅑ"/>
      <definedName name="ㅇㅇㅇㅇㅇㅇㅇㅇㅇㅇ"/>
      <definedName name="우수받이"/>
      <definedName name="종점날개벽"/>
      <definedName name="종점부"/>
      <definedName name="종점접속슬래브"/>
      <definedName name="ㅋㅋㅋㅋ"/>
      <definedName name="ㅍ퓨"/>
      <definedName name="퓨"/>
      <definedName name="ㅎㅇㅁㄴ"/>
      <definedName name="호ㅣㅣ"/>
      <definedName name="ㅏㅏㅏㅏ"/>
      <definedName name="ㅏㅣㅏㅓㅣ"/>
      <definedName name="ㅐㅣㅡ"/>
      <definedName name="ㅑㅐㅔㅐㅔ"/>
      <definedName name="ㅓㅓㅓㅓ"/>
      <definedName name="ㅓㅜㅡ"/>
      <definedName name="ㅡㅡㅡㅡ"/>
    </defined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우각부보강"/>
    </sheetNames>
    <sheetDataSet>
      <sheetData sheetId="0" refreshError="1"/>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77"/>
      <sheetName val="#REF"/>
      <sheetName val="6PILE  (돌출)"/>
    </sheet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회의9602"/>
      <sheetName val="우수"/>
      <sheetName val="6PILE  (돌출)"/>
      <sheetName val="Sheet1"/>
      <sheetName val="내역서적용수량 (지방도893)"/>
      <sheetName val="공사비증감"/>
    </sheetNames>
    <definedNames>
      <definedName name="PTIN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토적집계표"/>
      <sheetName val="토적표"/>
      <sheetName val="3BL공동구 수량"/>
      <sheetName val="3BL수량집계"/>
      <sheetName val="45BL공동구수량"/>
      <sheetName val="50BL공동구 수량 "/>
      <sheetName val="45,50BL수량집계"/>
      <sheetName val="수량집계표"/>
      <sheetName val="터파기및재료"/>
      <sheetName val="말뚝지지력산정"/>
      <sheetName val="ABUT수량-A1"/>
      <sheetName val="type-F"/>
      <sheetName val="신당동집계표"/>
      <sheetName val="설계조건"/>
      <sheetName val="단면검토"/>
      <sheetName val="gongsu"/>
      <sheetName val="변화치수"/>
      <sheetName val="교각계산"/>
    </sheetNames>
    <sheetDataSet>
      <sheetData sheetId="0" refreshError="1"/>
      <sheetData sheetId="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토사(PE)"/>
      <sheetName val="단가"/>
      <sheetName val="입찰"/>
      <sheetName val="DATE"/>
      <sheetName val="현경"/>
      <sheetName val="우배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간 지"/>
      <sheetName val="1.설계조건"/>
      <sheetName val="BOX 설계"/>
      <sheetName val="SAP DATA"/>
      <sheetName val="단면력 집계"/>
      <sheetName val="구체철근량"/>
      <sheetName val="사용성 검토"/>
      <sheetName val="주철근조립도"/>
      <sheetName val="말뚝지지력산정"/>
      <sheetName val="부력안정검토"/>
      <sheetName val="Sheet1"/>
      <sheetName val="Sheet2"/>
      <sheetName val="Sheet3"/>
      <sheetName val="bm(CIcable)"/>
      <sheetName val="3BL공동구 수량"/>
      <sheetName val="DATE"/>
      <sheetName val="4)유동표"/>
      <sheetName val="터파기및재료"/>
      <sheetName val="교각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구조물토공집계"/>
      <sheetName val="구조물집계 "/>
      <sheetName val="1호토공집계"/>
      <sheetName val="1호토공"/>
      <sheetName val="K-토공집계"/>
      <sheetName val="K-토적표"/>
      <sheetName val="M-토공"/>
      <sheetName val="1호조서"/>
      <sheetName val="맨홀집계"/>
      <sheetName val="1호맨홀"/>
      <sheetName val="U형집계"/>
      <sheetName val="U형수량"/>
      <sheetName val="차집관보호공"/>
      <sheetName val="L형옹벽토공 "/>
      <sheetName val="L형옹벽"/>
      <sheetName val="L-토공"/>
      <sheetName val="U형슬래브집계 "/>
      <sheetName val="U형슬래브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사(PE)"/>
      <sheetName val="토사(PE-토류벽)"/>
      <sheetName val="토사(흄관)"/>
      <sheetName val="토사(흄관-토류벽)"/>
      <sheetName val="토사(BOX-토류벽)"/>
      <sheetName val="토사(PE-관보호공)"/>
      <sheetName val="토사(PE,CON B=)"/>
      <sheetName val="토사(흄관,CON B=)"/>
      <sheetName val="토사(PE-역사이펀)"/>
      <sheetName val="토사(PE-관보호공 0.3)"/>
      <sheetName val="토사(PE-관보호공 1.0)"/>
      <sheetName val="말뚝지지력산정"/>
      <sheetName val="기본토사"/>
      <sheetName val="총괄내역서"/>
      <sheetName val="토목"/>
      <sheetName val="공량산출서"/>
      <sheetName val="MOTOR"/>
      <sheetName val="플랜트 설치"/>
      <sheetName val="DATE"/>
      <sheetName val="정부노임단가"/>
      <sheetName val="효성CB 1P기초"/>
      <sheetName val="BQ"/>
      <sheetName val="총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약품공급2"/>
      <sheetName val="DATE"/>
      <sheetName val="DATA"/>
      <sheetName val="P-산#1-1(WOWA1)"/>
      <sheetName val="지장물C"/>
      <sheetName val="6PILE  (돌출)"/>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데이타"/>
      <sheetName val="수목(가-마)"/>
      <sheetName val="수목(바-주목)"/>
      <sheetName val="수목(중국단풍-)"/>
      <sheetName val="지주목수"/>
      <sheetName val="VXXXXX"/>
      <sheetName val="일위대가"/>
      <sheetName val="일위대가(내역)"/>
      <sheetName val="foxz"/>
      <sheetName val="표지"/>
      <sheetName val="실행집계"/>
      <sheetName val="원실행"/>
      <sheetName val="공통가설계"/>
      <sheetName val="공통가설비"/>
      <sheetName val="현관계"/>
      <sheetName val="현관"/>
      <sheetName val="원가LIST"/>
      <sheetName val="월별투입계획"/>
      <sheetName val="[수목일위.XLS][수목일위.XLS]el_______12"/>
      <sheetName val="___"/>
      <sheetName val="현황"/>
      <sheetName val="현황(1공구)"/>
      <sheetName val="현황(2공구)"/>
      <sheetName val="현황(3공구)"/>
      <sheetName val="간지"/>
      <sheetName val="1공구 단가 (정원)"/>
      <sheetName val="1공구 단가 (산광)"/>
      <sheetName val="1공구 단가 (용호)"/>
      <sheetName val="간지 (2)"/>
      <sheetName val="2공구 단가(인성)"/>
      <sheetName val="2공구 단가(대동)"/>
      <sheetName val="2공구 단가(산광)"/>
      <sheetName val="Sheet3"/>
      <sheetName val="터널구조물산근"/>
      <sheetName val="도로구조물산근"/>
      <sheetName val="Sheet1"/>
      <sheetName val="Sheet2"/>
      <sheetName val="터널굴착단산"/>
      <sheetName val="장약패턴90M2"/>
      <sheetName val="토공산근"/>
      <sheetName val="단가산출근거"/>
      <sheetName val="설계가"/>
      <sheetName val="구조물공수량명세서"/>
      <sheetName val="공사비"/>
      <sheetName val="단가산출"/>
      <sheetName val="가드레일산근"/>
      <sheetName val="수량집계표"/>
      <sheetName val="수량"/>
      <sheetName val="단가비교"/>
      <sheetName val="적용2002"/>
      <sheetName val="중기"/>
      <sheetName val="실행내역서"/>
      <sheetName val="1.토공"/>
      <sheetName val="2.배수공"/>
      <sheetName val="3.구조물공"/>
      <sheetName val="4.포장공"/>
      <sheetName val="5부대공"/>
      <sheetName val="6사급자재대"/>
      <sheetName val="공통가설공"/>
      <sheetName val="BASIC1"/>
      <sheetName val="재료비"/>
      <sheetName val="노무비"/>
      <sheetName val="중기비"/>
      <sheetName val="Sheet4"/>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PACKING LIST"/>
      <sheetName val="조경공사(총괄)"/>
      <sheetName val="내역"/>
      <sheetName val="수목일위"/>
      <sheetName val="기초일위"/>
      <sheetName val="시설일위"/>
      <sheetName val="지주목 및 비료산출기준"/>
      <sheetName val="지주목및비료산출"/>
      <sheetName val="시설물수량산출서"/>
      <sheetName val="노임"/>
      <sheetName val="1. 설계예산서"/>
      <sheetName val="2. 목차"/>
      <sheetName val="3.설계설명서"/>
      <sheetName val="4.시방서갑지"/>
      <sheetName val="5.시방서(일반시방서)"/>
      <sheetName val="6.시방서갑지(특기)"/>
      <sheetName val="7.예정공정표"/>
      <sheetName val="예정공정표"/>
      <sheetName val="8. 설계예산서"/>
      <sheetName val="16.설계서용지(갑)"/>
      <sheetName val="17. 내역서갑지"/>
      <sheetName val="원가계산서"/>
      <sheetName val="공종별집계표"/>
      <sheetName val="내 역 서"/>
      <sheetName val="일 위 대 가 표"/>
      <sheetName val="일위대가표(자동제어반제작)"/>
      <sheetName val="수 량 산 출 서"/>
      <sheetName val="계통도갑지"/>
      <sheetName val="[수목일위.XLS][수목일위.XLS]el_______13"/>
      <sheetName val="기계경비산출기준"/>
      <sheetName val="물가시세"/>
      <sheetName val="수량집계A"/>
      <sheetName val="철근집계A"/>
      <sheetName val="진주방향"/>
      <sheetName val="AS포장복구 "/>
      <sheetName val="한강운반비"/>
      <sheetName val="가설공사비"/>
      <sheetName val="도로구조공사비"/>
      <sheetName val="도로토공공사비"/>
      <sheetName val="여수토공사비"/>
      <sheetName val="변수값"/>
      <sheetName val="중기상차"/>
      <sheetName val="AS복구"/>
      <sheetName val="중기터파기"/>
      <sheetName val="내역서"/>
      <sheetName val="총괄내역서"/>
      <sheetName val="자료"/>
      <sheetName val="문학간접"/>
      <sheetName val="간접"/>
      <sheetName val="원가서"/>
      <sheetName val="일위대가표"/>
      <sheetName val="일위대가 "/>
      <sheetName val="Total"/>
      <sheetName val="수목데이타"/>
      <sheetName val="1,2공구원가계산서"/>
      <sheetName val="2공구산출내역"/>
      <sheetName val="1공구산출내역서"/>
      <sheetName val="준검 내역서"/>
      <sheetName val="투찰"/>
      <sheetName val="건축2"/>
      <sheetName val="원가"/>
      <sheetName val="DATE"/>
      <sheetName val="단가대비표"/>
      <sheetName val="금액"/>
      <sheetName val="견적"/>
      <sheetName val="노무"/>
      <sheetName val="실행(ALT1)"/>
      <sheetName val="공사비산출내역"/>
      <sheetName val="별표집계"/>
      <sheetName val="데리네이타현황"/>
      <sheetName val="변경내역"/>
      <sheetName val="수량산출"/>
      <sheetName val="1차증가원가계산"/>
      <sheetName val="제출내역 (2)"/>
      <sheetName val="계정"/>
      <sheetName val="관급자재"/>
      <sheetName val="폐기물"/>
      <sheetName val="COVER"/>
      <sheetName val="관접합및부설"/>
      <sheetName val="단가"/>
      <sheetName val="다공관8"/>
      <sheetName val="다공관12"/>
      <sheetName val="다공관20"/>
      <sheetName val="다공관22"/>
      <sheetName val="영구ANCHOR(1사면)"/>
      <sheetName val="영구ANCHOR(8-2사면)"/>
      <sheetName val="격자블럭공"/>
      <sheetName val="격자블럭호표"/>
      <sheetName val="기초자료"/>
      <sheetName val="장비손료"/>
      <sheetName val="자재"/>
      <sheetName val="토공"/>
      <sheetName val="b_balju_cho"/>
      <sheetName val="연습"/>
      <sheetName val="기준액"/>
      <sheetName val="기초단가"/>
      <sheetName val="BOJUNGGM"/>
      <sheetName val="실행(표지,갑,을)"/>
      <sheetName val="nys"/>
      <sheetName val="수량산출서"/>
      <sheetName val="조건"/>
      <sheetName val="일위목록"/>
      <sheetName val="장비집계"/>
      <sheetName val="공사개요"/>
      <sheetName val="전차선로 물량표"/>
      <sheetName val="#REF"/>
      <sheetName val="공통(20-91)"/>
      <sheetName val="토공총괄표"/>
      <sheetName val="공사설명서"/>
      <sheetName val="6호기"/>
      <sheetName val="공사요율산출표"/>
      <sheetName val="설계서(본관)"/>
      <sheetName val="결재판"/>
      <sheetName val="FB25JN"/>
      <sheetName val="16-1"/>
      <sheetName val="단위단가"/>
      <sheetName val="요율"/>
      <sheetName val="노임단가"/>
      <sheetName val="갑지"/>
      <sheetName val="전기일위목록"/>
      <sheetName val="전기대가"/>
      <sheetName val="산출조서표지"/>
      <sheetName val="공량산출"/>
      <sheetName val="단가산출_목록"/>
      <sheetName val="가시설"/>
      <sheetName val="카렌스센터계량기설치공사"/>
      <sheetName val="2000.11월설계내역"/>
      <sheetName val="값"/>
      <sheetName val="버스운행안내"/>
      <sheetName val="근태계획서"/>
      <sheetName val="예방접종계획"/>
      <sheetName val="수목표준대가"/>
      <sheetName val="공구원가계산"/>
      <sheetName val="자재단가조사표-수목"/>
      <sheetName val="계산서(곡선부)"/>
      <sheetName val="포장재료집계표"/>
      <sheetName val="골재집계"/>
      <sheetName val="-레미콘집계"/>
      <sheetName val="-몰탈콘크리트"/>
      <sheetName val="자갈,시멘트,모래산출"/>
      <sheetName val="-철근집계"/>
      <sheetName val="포장재료(1)"/>
      <sheetName val="-흄관집계"/>
      <sheetName val="계획금액"/>
      <sheetName val="을지"/>
      <sheetName val="기준비용"/>
      <sheetName val="설계예산서"/>
      <sheetName val="2003상반기노임기준"/>
      <sheetName val="부대내역"/>
      <sheetName val="제잡비계산"/>
      <sheetName val="일위산출"/>
      <sheetName val="시설물일위"/>
      <sheetName val="가설공사"/>
      <sheetName val="단가결정"/>
      <sheetName val="내역아"/>
      <sheetName val="울타리"/>
      <sheetName val="전익자재"/>
      <sheetName val="기본단가표"/>
      <sheetName val="코드"/>
      <sheetName val="수목단가"/>
      <sheetName val="시설수량표"/>
      <sheetName val="식재수량표"/>
      <sheetName val="자재단가"/>
      <sheetName val="LP-S"/>
      <sheetName val="경영"/>
      <sheetName val="98년"/>
      <sheetName val="실적"/>
      <sheetName val="중기조종사 단위단가"/>
      <sheetName val="삭제금지단가"/>
      <sheetName val="세부내역"/>
      <sheetName val="증감내역서"/>
      <sheetName val="콘크스"/>
      <sheetName val="자판실행"/>
      <sheetName val="참조 (2)"/>
      <sheetName val="실행대비"/>
      <sheetName val="소비자가"/>
      <sheetName val="배수장토목공사비"/>
      <sheetName val="용역비내역-진짜"/>
      <sheetName val="산출기초"/>
      <sheetName val="설명서 "/>
      <sheetName val="토목"/>
      <sheetName val="노임이"/>
      <sheetName val="Recovered_Sheet1"/>
      <sheetName val="수량계표"/>
      <sheetName val="건축-물가변동"/>
      <sheetName val="A-4"/>
      <sheetName val="WORK"/>
      <sheetName val="건축"/>
      <sheetName val="기초입력 DATA"/>
      <sheetName val="원가계산"/>
      <sheetName val="원가계산 (2)"/>
      <sheetName val="2호맨홀공제수량"/>
      <sheetName val="표_재료"/>
      <sheetName val="입찰견적보고서"/>
      <sheetName val="-치수표(곡선부)"/>
      <sheetName val="단가산출서"/>
      <sheetName val="전체"/>
      <sheetName val="9811"/>
      <sheetName val="설명"/>
      <sheetName val="기타 정보통신공사"/>
      <sheetName val="내역서생태통로"/>
      <sheetName val="원가계산(생태통로)"/>
      <sheetName val="생태통로"/>
      <sheetName val="내역서(석산부지)"/>
      <sheetName val="원가계산(석산부지)"/>
      <sheetName val="석산부지녹화"/>
      <sheetName val="일위대가목록(식재)"/>
      <sheetName val="일위대가 (식재)"/>
      <sheetName val="자재단가(식재)"/>
      <sheetName val="노임단가(식재)"/>
      <sheetName val="70%"/>
      <sheetName val="기초코드"/>
      <sheetName val="금액내역서"/>
      <sheetName val="신청서"/>
      <sheetName val="도급기성"/>
      <sheetName val="Sheet1 (2)"/>
      <sheetName val="갈현동"/>
      <sheetName val="대비표"/>
      <sheetName val="식재"/>
      <sheetName val="시설물"/>
      <sheetName val="식재출력용"/>
      <sheetName val="유지관리"/>
      <sheetName val="우수받이"/>
      <sheetName val="입력"/>
      <sheetName val="안내"/>
      <sheetName val="DATA"/>
      <sheetName val="인건비"/>
      <sheetName val="결재갑지"/>
      <sheetName val="직재"/>
      <sheetName val="재집"/>
      <sheetName val="중기사용료산출근거"/>
      <sheetName val="단가산출2"/>
      <sheetName val="단가 및 재료비"/>
      <sheetName val="집계(공통)"/>
      <sheetName val="집계(건축-총괄)"/>
      <sheetName val="집계(건축-공동주택)"/>
      <sheetName val="집계(건축-업무)"/>
      <sheetName val="집계(건축-지하)"/>
      <sheetName val="집계(건축-근생)"/>
      <sheetName val="내역(건축-공동주택)"/>
      <sheetName val="집계(기계-총괄)"/>
      <sheetName val="집계(기계-공동주택)"/>
      <sheetName val="집계(기계-업무)"/>
      <sheetName val="집계(기계-지하)"/>
      <sheetName val="집계(기계-근생)"/>
      <sheetName val="집계(기계-복리)"/>
      <sheetName val="집계(토목)"/>
      <sheetName val="제경비적용기준"/>
      <sheetName val="공사자료입력"/>
      <sheetName val="CC16-내역서"/>
      <sheetName val="설계"/>
      <sheetName val="월간관리비"/>
      <sheetName val="산출근거"/>
      <sheetName val="재료단가"/>
      <sheetName val="임금단가"/>
      <sheetName val="장비목록표"/>
      <sheetName val="장비운전경비"/>
      <sheetName val="골조-APT 갑지"/>
      <sheetName val="토사(PE)"/>
      <sheetName val="1공구원가계산"/>
      <sheetName val="1공구원가계산서"/>
      <sheetName val="골조시행"/>
      <sheetName val="전등설비"/>
      <sheetName val="지급자재"/>
      <sheetName val="BID"/>
      <sheetName val="가설건물"/>
      <sheetName val="예산내역서"/>
      <sheetName val="총계"/>
      <sheetName val="정부노임단가"/>
      <sheetName val="CON'C"/>
      <sheetName val="토목검측서"/>
      <sheetName val="iec"/>
      <sheetName val="ks"/>
      <sheetName val="선로정수"/>
      <sheetName val="적용공정"/>
      <sheetName val="시멘트"/>
      <sheetName val="참조(2)"/>
      <sheetName val="참조"/>
      <sheetName val="도급"/>
      <sheetName val="Sheet5"/>
      <sheetName val="구조물5월기성내역"/>
      <sheetName val="시중노임단가"/>
      <sheetName val="입찰"/>
      <sheetName val="현경"/>
      <sheetName val="CTEMCOST"/>
      <sheetName val="자재 집계표"/>
      <sheetName val="가감수량"/>
      <sheetName val="맨홀수량산출"/>
      <sheetName val="설계총괄표"/>
      <sheetName val="해외(원화)"/>
      <sheetName val="표지 (2)"/>
      <sheetName val="설계예산"/>
      <sheetName val="106C0300"/>
      <sheetName val="년도별노임표"/>
      <sheetName val="중기목록표"/>
      <sheetName val="재료"/>
      <sheetName val="단가일람"/>
      <sheetName val="조경일람"/>
      <sheetName val="기계경비(시간당)"/>
      <sheetName val="램머"/>
      <sheetName val="E.P.T수량산출서"/>
      <sheetName val="이름표지정"/>
      <sheetName val="협력업체"/>
      <sheetName val="총괄"/>
      <sheetName val="포장수량단위"/>
      <sheetName val="노임,재료비"/>
      <sheetName val="3.바닥판  "/>
      <sheetName val="제경비율"/>
      <sheetName val="소요자재"/>
      <sheetName val="노무산출서"/>
      <sheetName val="경비"/>
      <sheetName val="목차"/>
      <sheetName val="산출내역서"/>
      <sheetName val="조경집계표"/>
      <sheetName val="7.원가계산서(품셈)"/>
      <sheetName val="조경내역서"/>
      <sheetName val="수량집계"/>
      <sheetName val="일위대가목록"/>
      <sheetName val="일위대가1"/>
      <sheetName val="단가산출근거 목록표"/>
      <sheetName val="단 가 산 출 근 거"/>
      <sheetName val="중기 목록표"/>
      <sheetName val="시간당 중기사용료"/>
      <sheetName val="노임단가목록"/>
      <sheetName val="환율및 기초자료"/>
      <sheetName val="인건비 "/>
      <sheetName val="터파기및재료"/>
      <sheetName val="48일위(기존)"/>
      <sheetName val="재료값"/>
      <sheetName val="경비_원본"/>
      <sheetName val="계측제어설비"/>
      <sheetName val="산출내역서집계표"/>
      <sheetName val="11-2.아파트내역"/>
      <sheetName val="물가대비표"/>
      <sheetName val="30집계표"/>
      <sheetName val="기계경비"/>
      <sheetName val="조명시설"/>
      <sheetName val="빙장비사양"/>
      <sheetName val="장비사양"/>
      <sheetName val="지질조사"/>
      <sheetName val="부대tu"/>
      <sheetName val="팔당터널(1공구)"/>
      <sheetName val="관련자료입력"/>
      <sheetName val="산출근거(복구)"/>
      <sheetName val="단가표"/>
      <sheetName val="1단계"/>
      <sheetName val="자재단가2007.10"/>
      <sheetName val="자재단가2008.4"/>
      <sheetName val="을-ATYPE"/>
      <sheetName val="1안"/>
      <sheetName val="2000년1차"/>
      <sheetName val="2000전체분"/>
      <sheetName val="건축내역서"/>
      <sheetName val="케이블트레이"/>
      <sheetName val="설계내역서"/>
      <sheetName val="L_RPTB02_01"/>
      <sheetName val="6-1. 관개량조서"/>
      <sheetName val="평당공사비산정"/>
      <sheetName val="플랜트 설치"/>
      <sheetName val="내역갑지"/>
      <sheetName val="총집계표"/>
      <sheetName val="공사비증감"/>
      <sheetName val="토목(대안)"/>
      <sheetName val="수목_바_주목_"/>
      <sheetName val="조내역"/>
      <sheetName val="화성태안9공구내역(실행)"/>
      <sheetName val="아파트 내역"/>
      <sheetName val="공통가설"/>
      <sheetName val="에너지동"/>
      <sheetName val="심사물량"/>
      <sheetName val="심사계산"/>
      <sheetName val="날개벽"/>
      <sheetName val="암거단위"/>
      <sheetName val="횡 연장"/>
      <sheetName val="2공구하도급내역서"/>
      <sheetName val="표  지"/>
      <sheetName val="99노임기준"/>
      <sheetName val="토목내역서"/>
      <sheetName val="평가데이터"/>
      <sheetName val="연결임시"/>
      <sheetName val="01"/>
      <sheetName val="조건표"/>
      <sheetName val="직접노무비"/>
      <sheetName val="Sheet15"/>
      <sheetName val="2.고용보험료산출근거"/>
      <sheetName val="DATA1"/>
      <sheetName val="인제내역"/>
      <sheetName val="입력란"/>
      <sheetName val="97노임단가"/>
      <sheetName val="전기공사"/>
      <sheetName val="장비경비"/>
      <sheetName val="INDEX  LIST"/>
      <sheetName val="타공종이기"/>
      <sheetName val="AL공사(원)"/>
      <sheetName val="백호우계수"/>
      <sheetName val="상부공철근집계(ABC)"/>
      <sheetName val="적용기준"/>
      <sheetName val="판매시설"/>
      <sheetName val="가로등"/>
      <sheetName val="단가(자재)"/>
      <sheetName val="단가(노임)"/>
      <sheetName val="기초목록"/>
      <sheetName val="쌍송교"/>
      <sheetName val="FOB발"/>
      <sheetName val="설계내역"/>
      <sheetName val="00노임기준"/>
      <sheetName val="말고개터널조명전압강하"/>
      <sheetName val="순공사비내역서"/>
      <sheetName val="일위대가목록표"/>
      <sheetName val="기계경비목록"/>
      <sheetName val="단가산출목록"/>
      <sheetName val="노무비단가"/>
      <sheetName val="단목객토단위수량산출"/>
      <sheetName val="단위수량산출"/>
      <sheetName val="맹암거,초지"/>
      <sheetName val="대상수목수량"/>
      <sheetName val="전기"/>
      <sheetName val="Sheet17"/>
      <sheetName val="산출(부하간선)"/>
      <sheetName val="기초1"/>
      <sheetName val="램프"/>
      <sheetName val="건설기계"/>
      <sheetName val="사급자재"/>
      <sheetName val="LOOKUP"/>
      <sheetName val="공정표"/>
      <sheetName val="화장실"/>
      <sheetName val="말뚝지지력산정"/>
      <sheetName val="매채조회"/>
      <sheetName val="내역(APT)"/>
      <sheetName val="총괄표"/>
      <sheetName val="고유코드_설계"/>
      <sheetName val="노임단가표"/>
      <sheetName val="토공수량"/>
      <sheetName val="세금자료"/>
      <sheetName val="실행,원가 최종예상"/>
      <sheetName val="설계명세서"/>
      <sheetName val="내역(전체_금차)"/>
      <sheetName val="제경비_전체"/>
      <sheetName val="제경비_금차준공분"/>
      <sheetName val="일위"/>
      <sheetName val="참고사항"/>
      <sheetName val="근로자자료입력"/>
      <sheetName val="토목주소"/>
      <sheetName val="프랜트면허"/>
      <sheetName val="내역서1999.8최종"/>
      <sheetName val="배수장공사비명세서"/>
      <sheetName val="아파트"/>
      <sheetName val="투자비"/>
      <sheetName val="조성원가DATA"/>
      <sheetName val="사업비"/>
      <sheetName val="원가data"/>
      <sheetName val="COST"/>
      <sheetName val="원가계산하도"/>
      <sheetName val="고시단가"/>
      <sheetName val="7.계측제어"/>
      <sheetName val="6.동력"/>
      <sheetName val="13.방송공사"/>
      <sheetName val="15.소방공사"/>
      <sheetName val="12.옥외 방송공사"/>
      <sheetName val="8.옥외 보안등공사"/>
      <sheetName val="9.전등공사"/>
      <sheetName val="4.전력간선공사"/>
      <sheetName val="1.전력인입"/>
      <sheetName val="10.전열 공사"/>
      <sheetName val="11.전화공사"/>
      <sheetName val="5.CABLE TRAY"/>
      <sheetName val="3.피뢰공사"/>
      <sheetName val="14.TV공사"/>
      <sheetName val="기기리스트"/>
      <sheetName val="1.2 동력(철거)"/>
      <sheetName val="1.접지공사"/>
      <sheetName val="일위대가목록표(1)"/>
      <sheetName val="일위대가표(1)"/>
      <sheetName val="일위대가목록표(2)"/>
      <sheetName val="일위대가표(2)"/>
      <sheetName val="자재단가조사서"/>
      <sheetName val="노임단가조사서"/>
      <sheetName val="산근1"/>
      <sheetName val="산근2"/>
      <sheetName val="산근3"/>
      <sheetName val="산근4"/>
      <sheetName val="산근5"/>
      <sheetName val="산근6"/>
      <sheetName val="산근7"/>
      <sheetName val="산근8"/>
      <sheetName val="산근9"/>
      <sheetName val="산근10"/>
      <sheetName val="산근11"/>
      <sheetName val="산근12"/>
      <sheetName val="산근13"/>
      <sheetName val="JOIN(2span)"/>
      <sheetName val="바닥판"/>
      <sheetName val="주빔의 설계"/>
      <sheetName val="철근량산정및사용성검토"/>
      <sheetName val="입력DATA"/>
      <sheetName val="코드표"/>
      <sheetName val=" 상부공통집계(총괄)"/>
      <sheetName val="7월11일"/>
      <sheetName val="적점"/>
      <sheetName val="안양동교 1안"/>
      <sheetName val="여과지동"/>
      <sheetName val="부표총괄"/>
      <sheetName val="9509"/>
      <sheetName val="★도급내역(2공구)"/>
      <sheetName val="밸브설치"/>
      <sheetName val="Tool"/>
      <sheetName val="그림"/>
      <sheetName val="토공(우물통,기타) "/>
      <sheetName val="날개벽(시점좌측)"/>
      <sheetName val="구체"/>
      <sheetName val="좌측날개벽"/>
      <sheetName val="우측날개벽"/>
      <sheetName val="맨홀수량집계"/>
      <sheetName val="중기집계"/>
      <sheetName val="단가목록"/>
      <sheetName val="자재목록"/>
      <sheetName val="노임목록"/>
      <sheetName val="시점교대"/>
      <sheetName val="구조물공"/>
      <sheetName val="부대공"/>
      <sheetName val="배수공"/>
      <sheetName val="포장공"/>
      <sheetName val="원가계산서구조조정"/>
      <sheetName val="98수문일위"/>
      <sheetName val="배수내역"/>
      <sheetName val="일위집계(기존)"/>
      <sheetName val="DANGA"/>
      <sheetName val="정화조방수미장"/>
      <sheetName val="계정code"/>
      <sheetName val="1-4-2.관(약)"/>
      <sheetName val="중기사용료"/>
      <sheetName val="골조물량"/>
      <sheetName val="화설내"/>
      <sheetName val="철콘"/>
      <sheetName val="총괄내역서(설계)"/>
      <sheetName val="BSD (2)"/>
      <sheetName val="시공"/>
      <sheetName val="00상노임"/>
      <sheetName val="견적율"/>
      <sheetName val="입찰안"/>
      <sheetName val="1-최종안"/>
      <sheetName val="사업분석-분양가결정"/>
      <sheetName val="매립"/>
      <sheetName val="신표지1"/>
      <sheetName val="EARTH"/>
      <sheetName val="현장관리비"/>
      <sheetName val="토공실행"/>
      <sheetName val="월별수입"/>
      <sheetName val="21301동"/>
      <sheetName val="기본정보입력"/>
      <sheetName val="장비투입계획"/>
      <sheetName val="직원투입계획"/>
      <sheetName val="본사공가현황"/>
      <sheetName val="TABLE DB"/>
      <sheetName val="쌍용 data base"/>
      <sheetName val="LD"/>
      <sheetName val="약품설비"/>
      <sheetName val="G.R300경비"/>
      <sheetName val="주공 갑지"/>
      <sheetName val="pier(각형)"/>
      <sheetName val="기구조직"/>
      <sheetName val="H-PILE수량집계"/>
      <sheetName val="상호참고자료"/>
      <sheetName val="발주처자료입력"/>
      <sheetName val="회사기본자료"/>
      <sheetName val="하자보증자료"/>
      <sheetName val="기술자관련자료"/>
      <sheetName val="건설산출"/>
      <sheetName val="재정비직인"/>
      <sheetName val="패널"/>
      <sheetName val="공사별 가중치 산출근거(토목)"/>
      <sheetName val="가중치근거(조경)"/>
      <sheetName val="공사별 가중치 산출근거(건축)"/>
      <sheetName val="CABLE SIZE-1"/>
      <sheetName val="예가표"/>
      <sheetName val="1공구_단가_(정원)"/>
      <sheetName val="1공구_단가_(산광)"/>
      <sheetName val="1공구_단가_(용호)"/>
      <sheetName val="간지_(2)"/>
      <sheetName val="2공구_단가(인성)"/>
      <sheetName val="2공구_단가(대동)"/>
      <sheetName val="2공구_단가(산광)"/>
      <sheetName val="el\설계서\수목일위_XLS]데이타"/>
      <sheetName val="1_토공"/>
      <sheetName val="2_배수공"/>
      <sheetName val="3_구조물공"/>
      <sheetName val="4_포장공"/>
      <sheetName val="PACKING_LIST"/>
      <sheetName val="지주목_및_비료산출기준"/>
      <sheetName val="el\설계서\수목일위_XLS"/>
      <sheetName val="준검_내역서"/>
      <sheetName val="일위대가_"/>
      <sheetName val="제출내역_(2)"/>
      <sheetName val="AS포장복구_"/>
      <sheetName val="전차선로_물량표"/>
      <sheetName val="[수목일위.XLS][수목일위.XLS]el\설계서\수목일위"/>
      <sheetName val="자재일람"/>
      <sheetName val="[수목일위.XLS][수목일위.XLS]el________2"/>
      <sheetName val="[수목일위.XLS][수목일위.XLS]el________3"/>
      <sheetName val="공사진행"/>
      <sheetName val="설계변경내역 98"/>
      <sheetName val="실행"/>
      <sheetName val="해평견적"/>
      <sheetName val="Macro2"/>
      <sheetName val="Macro1"/>
      <sheetName val="[수목일위.XLS][수목일위.XLS]el________4"/>
      <sheetName val="[수목일위.XLS][수목일위.XLS]el________5"/>
      <sheetName val="[수목일위.XLS][수목일위.XLS]el_______10"/>
      <sheetName val="[수목일위.XLS][수목일위.XLS]el_______11"/>
      <sheetName val="[수목일위.XLS][수목일위.XLS]el________6"/>
      <sheetName val="[수목일위.XLS][수목일위.XLS]el________7"/>
      <sheetName val="[수목일위.XLS][수목일위.XLS]el________8"/>
      <sheetName val="[수목일위.XLS][수목일위.XLS]el________9"/>
      <sheetName val="단위수량"/>
      <sheetName val="수정"/>
      <sheetName val="경비내역(을)-1"/>
      <sheetName val="기본단가"/>
      <sheetName val="토공사(흙막이)"/>
      <sheetName val="[수목일위.XLS]el\설계서\수목일위.XLS]데이타"/>
      <sheetName val="[수목일위.XLS]el\설계서\수목일위.XLS"/>
    </sheetNames>
    <sheetDataSet>
      <sheetData sheetId="0" refreshError="1">
        <row r="5">
          <cell r="B5">
            <v>0.09</v>
          </cell>
        </row>
        <row r="18">
          <cell r="B18">
            <v>0.14000000000000001</v>
          </cell>
          <cell r="C18">
            <v>0.09</v>
          </cell>
        </row>
        <row r="19">
          <cell r="B19">
            <v>0.23</v>
          </cell>
          <cell r="C19">
            <v>0.14000000000000001</v>
          </cell>
        </row>
        <row r="20">
          <cell r="B20">
            <v>0.32</v>
          </cell>
          <cell r="C20">
            <v>0.19</v>
          </cell>
        </row>
        <row r="22">
          <cell r="B22">
            <v>0.5</v>
          </cell>
          <cell r="C22">
            <v>0.28999999999999998</v>
          </cell>
        </row>
        <row r="24">
          <cell r="B24">
            <v>0.68</v>
          </cell>
          <cell r="C24">
            <v>0.39</v>
          </cell>
        </row>
        <row r="48">
          <cell r="B48">
            <v>0.11</v>
          </cell>
          <cell r="C48">
            <v>7.0000000000000007E-2</v>
          </cell>
        </row>
        <row r="49">
          <cell r="B49">
            <v>0.17</v>
          </cell>
          <cell r="C49">
            <v>0.1</v>
          </cell>
        </row>
        <row r="50">
          <cell r="B50">
            <v>0.23</v>
          </cell>
          <cell r="C50">
            <v>0.14000000000000001</v>
          </cell>
        </row>
        <row r="51">
          <cell r="B51">
            <v>0.3</v>
          </cell>
          <cell r="C51">
            <v>0.18</v>
          </cell>
        </row>
        <row r="52">
          <cell r="B52">
            <v>0.37</v>
          </cell>
          <cell r="C52">
            <v>0.22</v>
          </cell>
        </row>
        <row r="54">
          <cell r="B54">
            <v>0.51</v>
          </cell>
          <cell r="C54">
            <v>0.3</v>
          </cell>
        </row>
        <row r="56">
          <cell r="B56">
            <v>0.65</v>
          </cell>
          <cell r="C56">
            <v>0.39</v>
          </cell>
        </row>
        <row r="59">
          <cell r="B59">
            <v>0.87</v>
          </cell>
          <cell r="C59">
            <v>0.52</v>
          </cell>
        </row>
      </sheetData>
      <sheetData sheetId="1" refreshError="1">
        <row r="2">
          <cell r="E2">
            <v>23200</v>
          </cell>
        </row>
        <row r="3">
          <cell r="E3">
            <v>44600</v>
          </cell>
        </row>
        <row r="4">
          <cell r="E4">
            <v>66500</v>
          </cell>
        </row>
        <row r="5">
          <cell r="E5">
            <v>123000</v>
          </cell>
        </row>
        <row r="6">
          <cell r="E6">
            <v>3600</v>
          </cell>
        </row>
        <row r="7">
          <cell r="E7">
            <v>6400</v>
          </cell>
        </row>
        <row r="8">
          <cell r="E8">
            <v>13000</v>
          </cell>
        </row>
        <row r="9">
          <cell r="E9">
            <v>22300</v>
          </cell>
        </row>
        <row r="10">
          <cell r="E10">
            <v>47700</v>
          </cell>
        </row>
        <row r="11">
          <cell r="E11">
            <v>203800</v>
          </cell>
        </row>
        <row r="12">
          <cell r="E12">
            <v>407710</v>
          </cell>
        </row>
        <row r="13">
          <cell r="E13">
            <v>815430</v>
          </cell>
        </row>
        <row r="14">
          <cell r="E14">
            <v>1630860</v>
          </cell>
        </row>
        <row r="15">
          <cell r="E15">
            <v>6100</v>
          </cell>
        </row>
        <row r="16">
          <cell r="E16">
            <v>9700</v>
          </cell>
        </row>
        <row r="17">
          <cell r="E17">
            <v>13500</v>
          </cell>
        </row>
        <row r="18">
          <cell r="E18">
            <v>20800</v>
          </cell>
        </row>
        <row r="19">
          <cell r="E19">
            <v>37500</v>
          </cell>
        </row>
        <row r="20">
          <cell r="E20">
            <v>18600</v>
          </cell>
        </row>
        <row r="21">
          <cell r="E21">
            <v>42000</v>
          </cell>
        </row>
        <row r="22">
          <cell r="E22">
            <v>41500</v>
          </cell>
        </row>
        <row r="23">
          <cell r="E23">
            <v>68250</v>
          </cell>
        </row>
        <row r="24">
          <cell r="E24">
            <v>76100</v>
          </cell>
        </row>
        <row r="25">
          <cell r="E25">
            <v>157500</v>
          </cell>
        </row>
        <row r="26">
          <cell r="E26">
            <v>127000</v>
          </cell>
        </row>
        <row r="27">
          <cell r="E27">
            <v>380</v>
          </cell>
        </row>
        <row r="28">
          <cell r="E28">
            <v>910</v>
          </cell>
        </row>
        <row r="29">
          <cell r="E29">
            <v>1400</v>
          </cell>
        </row>
        <row r="30">
          <cell r="E30">
            <v>3460</v>
          </cell>
        </row>
        <row r="31">
          <cell r="E31">
            <v>3100</v>
          </cell>
        </row>
        <row r="32">
          <cell r="E32">
            <v>5300</v>
          </cell>
        </row>
        <row r="33">
          <cell r="E33">
            <v>8500</v>
          </cell>
        </row>
        <row r="34">
          <cell r="E34">
            <v>23700</v>
          </cell>
        </row>
        <row r="35">
          <cell r="E35">
            <v>71170</v>
          </cell>
        </row>
        <row r="36">
          <cell r="E36">
            <v>4070</v>
          </cell>
        </row>
        <row r="37">
          <cell r="E37">
            <v>5100</v>
          </cell>
        </row>
        <row r="38">
          <cell r="E38">
            <v>10000</v>
          </cell>
        </row>
        <row r="39">
          <cell r="E39">
            <v>23500</v>
          </cell>
        </row>
        <row r="40">
          <cell r="E40">
            <v>45600</v>
          </cell>
        </row>
        <row r="42">
          <cell r="E42">
            <v>27000</v>
          </cell>
        </row>
        <row r="44">
          <cell r="E44">
            <v>2200</v>
          </cell>
        </row>
        <row r="45">
          <cell r="E45">
            <v>3200</v>
          </cell>
        </row>
        <row r="46">
          <cell r="E46">
            <v>16300</v>
          </cell>
        </row>
        <row r="47">
          <cell r="E47">
            <v>22400</v>
          </cell>
        </row>
        <row r="48">
          <cell r="E48">
            <v>271810</v>
          </cell>
        </row>
        <row r="49">
          <cell r="E49">
            <v>327470</v>
          </cell>
        </row>
        <row r="50">
          <cell r="E50">
            <v>427240</v>
          </cell>
        </row>
        <row r="51">
          <cell r="E51">
            <v>1500</v>
          </cell>
        </row>
        <row r="52">
          <cell r="E52">
            <v>2200</v>
          </cell>
        </row>
        <row r="53">
          <cell r="E53">
            <v>5800</v>
          </cell>
        </row>
        <row r="54">
          <cell r="E54">
            <v>14000</v>
          </cell>
        </row>
        <row r="55">
          <cell r="E55">
            <v>20000</v>
          </cell>
        </row>
        <row r="56">
          <cell r="E56">
            <v>30100</v>
          </cell>
        </row>
        <row r="57">
          <cell r="E57">
            <v>45200</v>
          </cell>
        </row>
        <row r="58">
          <cell r="E58">
            <v>13500</v>
          </cell>
        </row>
        <row r="59">
          <cell r="E59">
            <v>25600</v>
          </cell>
        </row>
        <row r="60">
          <cell r="E60">
            <v>55600</v>
          </cell>
        </row>
        <row r="61">
          <cell r="E61">
            <v>13600</v>
          </cell>
        </row>
        <row r="62">
          <cell r="E62">
            <v>42500</v>
          </cell>
        </row>
        <row r="63">
          <cell r="E63">
            <v>50400</v>
          </cell>
        </row>
        <row r="64">
          <cell r="E64">
            <v>82000</v>
          </cell>
        </row>
        <row r="65">
          <cell r="E65">
            <v>18900</v>
          </cell>
        </row>
        <row r="66">
          <cell r="E66">
            <v>52600</v>
          </cell>
        </row>
        <row r="67">
          <cell r="E67">
            <v>98600</v>
          </cell>
        </row>
        <row r="68">
          <cell r="E68">
            <v>148200</v>
          </cell>
        </row>
        <row r="69">
          <cell r="E69">
            <v>48200</v>
          </cell>
        </row>
        <row r="70">
          <cell r="E70">
            <v>164700</v>
          </cell>
        </row>
        <row r="71">
          <cell r="E71">
            <v>294200</v>
          </cell>
        </row>
        <row r="72">
          <cell r="E72">
            <v>411900</v>
          </cell>
        </row>
        <row r="73">
          <cell r="E73">
            <v>258900</v>
          </cell>
        </row>
        <row r="74">
          <cell r="E74">
            <v>482500</v>
          </cell>
        </row>
        <row r="75">
          <cell r="E75">
            <v>765000</v>
          </cell>
        </row>
        <row r="76">
          <cell r="E76">
            <v>5800</v>
          </cell>
        </row>
        <row r="77">
          <cell r="E77">
            <v>12900</v>
          </cell>
        </row>
        <row r="78">
          <cell r="E78">
            <v>29400</v>
          </cell>
        </row>
        <row r="79">
          <cell r="E79">
            <v>52000</v>
          </cell>
        </row>
        <row r="80">
          <cell r="E80">
            <v>91700</v>
          </cell>
        </row>
        <row r="81">
          <cell r="E81">
            <v>12000</v>
          </cell>
        </row>
        <row r="82">
          <cell r="E82">
            <v>18600</v>
          </cell>
        </row>
        <row r="83">
          <cell r="E83">
            <v>33600</v>
          </cell>
        </row>
        <row r="84">
          <cell r="E84">
            <v>61800</v>
          </cell>
        </row>
        <row r="85">
          <cell r="E85">
            <v>244540</v>
          </cell>
        </row>
        <row r="86">
          <cell r="E86">
            <v>24800</v>
          </cell>
        </row>
        <row r="87">
          <cell r="E87">
            <v>36600</v>
          </cell>
        </row>
        <row r="88">
          <cell r="E88">
            <v>54300</v>
          </cell>
        </row>
        <row r="89">
          <cell r="E89">
            <v>85200</v>
          </cell>
        </row>
        <row r="90">
          <cell r="E90">
            <v>220600</v>
          </cell>
        </row>
        <row r="91">
          <cell r="E91">
            <v>367400</v>
          </cell>
        </row>
        <row r="92">
          <cell r="E92">
            <v>4600</v>
          </cell>
        </row>
        <row r="93">
          <cell r="E93">
            <v>7200</v>
          </cell>
        </row>
        <row r="94">
          <cell r="E94">
            <v>13200</v>
          </cell>
        </row>
        <row r="95">
          <cell r="E95">
            <v>30300</v>
          </cell>
        </row>
        <row r="96">
          <cell r="E96">
            <v>164700</v>
          </cell>
        </row>
        <row r="97">
          <cell r="E97">
            <v>12000</v>
          </cell>
        </row>
        <row r="98">
          <cell r="E98">
            <v>19600</v>
          </cell>
        </row>
        <row r="99">
          <cell r="E99">
            <v>35900</v>
          </cell>
        </row>
        <row r="100">
          <cell r="E100">
            <v>64400</v>
          </cell>
        </row>
        <row r="101">
          <cell r="E101">
            <v>20100</v>
          </cell>
        </row>
        <row r="102">
          <cell r="E102">
            <v>30500</v>
          </cell>
        </row>
        <row r="103">
          <cell r="E103">
            <v>63000</v>
          </cell>
        </row>
        <row r="104">
          <cell r="E104">
            <v>114000</v>
          </cell>
        </row>
        <row r="105">
          <cell r="E105">
            <v>173000</v>
          </cell>
        </row>
        <row r="106">
          <cell r="E106">
            <v>361000</v>
          </cell>
        </row>
        <row r="107">
          <cell r="E107">
            <v>476170</v>
          </cell>
        </row>
        <row r="108">
          <cell r="E108">
            <v>663000</v>
          </cell>
        </row>
        <row r="109">
          <cell r="E109">
            <v>998000</v>
          </cell>
        </row>
        <row r="110">
          <cell r="E110">
            <v>2224530</v>
          </cell>
        </row>
        <row r="111">
          <cell r="E111">
            <v>23600</v>
          </cell>
        </row>
        <row r="112">
          <cell r="E112">
            <v>72600</v>
          </cell>
        </row>
        <row r="113">
          <cell r="E113">
            <v>175300</v>
          </cell>
        </row>
        <row r="114">
          <cell r="E114">
            <v>600</v>
          </cell>
        </row>
        <row r="115">
          <cell r="E115">
            <v>29300</v>
          </cell>
        </row>
        <row r="116">
          <cell r="E116">
            <v>82300</v>
          </cell>
        </row>
        <row r="117">
          <cell r="E117">
            <v>120000</v>
          </cell>
        </row>
        <row r="118">
          <cell r="E118">
            <v>180000</v>
          </cell>
        </row>
        <row r="119">
          <cell r="E119">
            <v>8300</v>
          </cell>
        </row>
        <row r="120">
          <cell r="E120">
            <v>25200</v>
          </cell>
        </row>
        <row r="121">
          <cell r="E121">
            <v>25500</v>
          </cell>
        </row>
        <row r="122">
          <cell r="E122">
            <v>49100</v>
          </cell>
        </row>
        <row r="123">
          <cell r="E123">
            <v>81700</v>
          </cell>
        </row>
        <row r="124">
          <cell r="E124">
            <v>25100</v>
          </cell>
        </row>
        <row r="125">
          <cell r="E125">
            <v>40000</v>
          </cell>
        </row>
        <row r="126">
          <cell r="E126">
            <v>77200</v>
          </cell>
        </row>
        <row r="127">
          <cell r="E127">
            <v>136000</v>
          </cell>
        </row>
        <row r="128">
          <cell r="E128">
            <v>2600</v>
          </cell>
        </row>
        <row r="129">
          <cell r="E129">
            <v>8030</v>
          </cell>
        </row>
        <row r="130">
          <cell r="E130">
            <v>12650</v>
          </cell>
        </row>
        <row r="131">
          <cell r="E131">
            <v>10000</v>
          </cell>
        </row>
        <row r="132">
          <cell r="E132">
            <v>18000</v>
          </cell>
        </row>
        <row r="133">
          <cell r="E133">
            <v>36000</v>
          </cell>
        </row>
        <row r="134">
          <cell r="E134">
            <v>54700</v>
          </cell>
        </row>
        <row r="135">
          <cell r="E135">
            <v>97500</v>
          </cell>
        </row>
        <row r="136">
          <cell r="E136">
            <v>289060</v>
          </cell>
        </row>
        <row r="137">
          <cell r="E137">
            <v>12500</v>
          </cell>
        </row>
        <row r="138">
          <cell r="E138">
            <v>23600</v>
          </cell>
        </row>
        <row r="139">
          <cell r="E139">
            <v>43800</v>
          </cell>
        </row>
        <row r="140">
          <cell r="E140">
            <v>81100</v>
          </cell>
        </row>
        <row r="141">
          <cell r="E141">
            <v>2300</v>
          </cell>
        </row>
        <row r="142">
          <cell r="E142">
            <v>10500</v>
          </cell>
        </row>
        <row r="143">
          <cell r="E143">
            <v>16100</v>
          </cell>
        </row>
        <row r="144">
          <cell r="E144">
            <v>33500</v>
          </cell>
        </row>
        <row r="145">
          <cell r="E145">
            <v>4800</v>
          </cell>
        </row>
        <row r="146">
          <cell r="E146">
            <v>11200</v>
          </cell>
        </row>
        <row r="147">
          <cell r="E147">
            <v>21000</v>
          </cell>
        </row>
        <row r="148">
          <cell r="E148">
            <v>180000</v>
          </cell>
        </row>
        <row r="149">
          <cell r="E149">
            <v>308700</v>
          </cell>
        </row>
        <row r="150">
          <cell r="E150">
            <v>372960</v>
          </cell>
        </row>
        <row r="151">
          <cell r="E151">
            <v>406000</v>
          </cell>
        </row>
        <row r="152">
          <cell r="E152">
            <v>1662040</v>
          </cell>
        </row>
        <row r="153">
          <cell r="E153">
            <v>11000</v>
          </cell>
        </row>
        <row r="154">
          <cell r="E154">
            <v>23500</v>
          </cell>
        </row>
        <row r="155">
          <cell r="E155">
            <v>36700</v>
          </cell>
        </row>
        <row r="156">
          <cell r="E156">
            <v>7300</v>
          </cell>
        </row>
        <row r="157">
          <cell r="E157">
            <v>21900</v>
          </cell>
        </row>
        <row r="158">
          <cell r="E158">
            <v>61000</v>
          </cell>
        </row>
        <row r="159">
          <cell r="E159">
            <v>99900</v>
          </cell>
        </row>
        <row r="160">
          <cell r="E160">
            <v>14800</v>
          </cell>
        </row>
        <row r="161">
          <cell r="E161">
            <v>33100</v>
          </cell>
        </row>
        <row r="162">
          <cell r="E162">
            <v>131040</v>
          </cell>
        </row>
        <row r="163">
          <cell r="E163">
            <v>1300</v>
          </cell>
        </row>
        <row r="164">
          <cell r="E164">
            <v>2000</v>
          </cell>
        </row>
        <row r="165">
          <cell r="E165">
            <v>3900</v>
          </cell>
        </row>
        <row r="166">
          <cell r="E166">
            <v>2400</v>
          </cell>
        </row>
        <row r="168">
          <cell r="E168">
            <v>3670</v>
          </cell>
        </row>
        <row r="169">
          <cell r="E169">
            <v>8820</v>
          </cell>
        </row>
        <row r="170">
          <cell r="E170">
            <v>11760</v>
          </cell>
        </row>
        <row r="171">
          <cell r="E171">
            <v>10100</v>
          </cell>
        </row>
        <row r="172">
          <cell r="E172">
            <v>17100</v>
          </cell>
        </row>
        <row r="173">
          <cell r="E173">
            <v>31100</v>
          </cell>
        </row>
        <row r="174">
          <cell r="E174">
            <v>162500</v>
          </cell>
        </row>
        <row r="176">
          <cell r="E176">
            <v>21000</v>
          </cell>
        </row>
        <row r="177">
          <cell r="E177">
            <v>30100</v>
          </cell>
        </row>
        <row r="178">
          <cell r="E178">
            <v>98800</v>
          </cell>
        </row>
        <row r="179">
          <cell r="E179">
            <v>158000</v>
          </cell>
        </row>
        <row r="180">
          <cell r="E180">
            <v>202000</v>
          </cell>
        </row>
        <row r="183">
          <cell r="E183">
            <v>1300</v>
          </cell>
        </row>
        <row r="184">
          <cell r="E184">
            <v>2800</v>
          </cell>
        </row>
        <row r="185">
          <cell r="E185">
            <v>4000</v>
          </cell>
        </row>
        <row r="186">
          <cell r="E186">
            <v>10500</v>
          </cell>
        </row>
        <row r="187">
          <cell r="E187">
            <v>24700</v>
          </cell>
        </row>
        <row r="188">
          <cell r="E188">
            <v>50600</v>
          </cell>
        </row>
        <row r="189">
          <cell r="E189">
            <v>88000</v>
          </cell>
        </row>
        <row r="190">
          <cell r="E190">
            <v>176500</v>
          </cell>
        </row>
        <row r="191">
          <cell r="E191">
            <v>8100</v>
          </cell>
        </row>
        <row r="192">
          <cell r="E192">
            <v>10900</v>
          </cell>
        </row>
        <row r="193">
          <cell r="E193">
            <v>18600</v>
          </cell>
        </row>
        <row r="194">
          <cell r="E194">
            <v>76120</v>
          </cell>
        </row>
        <row r="195">
          <cell r="E195">
            <v>101000</v>
          </cell>
        </row>
        <row r="196">
          <cell r="E196">
            <v>149000</v>
          </cell>
        </row>
        <row r="197">
          <cell r="E197">
            <v>290000</v>
          </cell>
        </row>
        <row r="198">
          <cell r="E198">
            <v>466000</v>
          </cell>
        </row>
        <row r="199">
          <cell r="E199">
            <v>1544760</v>
          </cell>
        </row>
        <row r="200">
          <cell r="E200">
            <v>5600</v>
          </cell>
        </row>
        <row r="201">
          <cell r="E201">
            <v>17200</v>
          </cell>
        </row>
        <row r="202">
          <cell r="E202">
            <v>9200</v>
          </cell>
        </row>
        <row r="203">
          <cell r="E203">
            <v>18200</v>
          </cell>
        </row>
        <row r="204">
          <cell r="E204">
            <v>34700</v>
          </cell>
        </row>
        <row r="205">
          <cell r="E205">
            <v>65100</v>
          </cell>
        </row>
        <row r="206">
          <cell r="E206">
            <v>108000</v>
          </cell>
        </row>
        <row r="207">
          <cell r="E207">
            <v>150000</v>
          </cell>
        </row>
        <row r="210">
          <cell r="E210">
            <v>9500</v>
          </cell>
        </row>
        <row r="211">
          <cell r="E211">
            <v>16000</v>
          </cell>
        </row>
        <row r="212">
          <cell r="E212">
            <v>26400</v>
          </cell>
        </row>
        <row r="213">
          <cell r="E213">
            <v>47700</v>
          </cell>
        </row>
        <row r="214">
          <cell r="E214">
            <v>70600</v>
          </cell>
        </row>
        <row r="215">
          <cell r="E215">
            <v>154700</v>
          </cell>
        </row>
        <row r="216">
          <cell r="E216">
            <v>430</v>
          </cell>
        </row>
        <row r="217">
          <cell r="E217">
            <v>1100</v>
          </cell>
        </row>
        <row r="218">
          <cell r="E218">
            <v>1000</v>
          </cell>
        </row>
        <row r="219">
          <cell r="E219">
            <v>1500</v>
          </cell>
        </row>
        <row r="220">
          <cell r="E220">
            <v>4700</v>
          </cell>
        </row>
        <row r="221">
          <cell r="E221">
            <v>22300</v>
          </cell>
        </row>
        <row r="222">
          <cell r="E222">
            <v>36400</v>
          </cell>
        </row>
        <row r="223">
          <cell r="E223">
            <v>52900</v>
          </cell>
        </row>
        <row r="224">
          <cell r="E224">
            <v>4000</v>
          </cell>
        </row>
        <row r="225">
          <cell r="E225">
            <v>8200</v>
          </cell>
        </row>
        <row r="552">
          <cell r="E552">
            <v>48300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sheetData sheetId="69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노임단가"/>
      <sheetName val="총괄"/>
      <sheetName val="갑,을"/>
      <sheetName val="표지"/>
      <sheetName val="개요"/>
      <sheetName val="사통"/>
      <sheetName val="단가검토"/>
      <sheetName val="설치중량 "/>
      <sheetName val="철거중량"/>
      <sheetName val="수문일위 "/>
      <sheetName val="자재단가"/>
      <sheetName val="수량산출"/>
      <sheetName val="결과조달"/>
      <sheetName val="설계개요"/>
      <sheetName val="발주내역"/>
      <sheetName val="단가"/>
      <sheetName val="사유서(출)"/>
      <sheetName val="약품설비"/>
      <sheetName val="도로구조공사비"/>
      <sheetName val="도로토공공사비"/>
      <sheetName val="여수토공사비"/>
      <sheetName val="내역"/>
      <sheetName val="한전납입금"/>
      <sheetName val="품셈(기초)"/>
      <sheetName val="내역서"/>
      <sheetName val="#REF"/>
      <sheetName val="일위"/>
      <sheetName val="ABUT수량-A1"/>
      <sheetName val="계약일반사항"/>
      <sheetName val="제경비요율"/>
      <sheetName val="노무비"/>
      <sheetName val="총괄표"/>
      <sheetName val="산출근거"/>
      <sheetName val="공사비"/>
      <sheetName val="조경일람"/>
      <sheetName val="예가표"/>
      <sheetName val="실행철강하도"/>
      <sheetName val="교각계산"/>
      <sheetName val="부안일위"/>
      <sheetName val="구조물철거타공정이월"/>
      <sheetName val="1.동력공사"/>
      <sheetName val="재료값"/>
      <sheetName val="사리부설"/>
      <sheetName val="자재견적 (대왕) (2)"/>
      <sheetName val="일위대가(가설)"/>
      <sheetName val="산수배수"/>
      <sheetName val="1,2공구원가계산서"/>
      <sheetName val="2공구산출내역"/>
      <sheetName val="1공구산출내역서"/>
      <sheetName val="투찰내역"/>
      <sheetName val="집계표"/>
      <sheetName val="전차선로 물량표"/>
      <sheetName val="조명시설"/>
      <sheetName val="밸브설치"/>
      <sheetName val="터파기및재료"/>
      <sheetName val="설계"/>
      <sheetName val="1단계"/>
      <sheetName val="단면가정"/>
      <sheetName val="부대내역"/>
      <sheetName val="철집"/>
      <sheetName val="CCTV내역서"/>
      <sheetName val="unit"/>
      <sheetName val="현장관리비 산출내역"/>
      <sheetName val="전기"/>
      <sheetName val="VXXXXX"/>
      <sheetName val="단위가격 "/>
      <sheetName val="년도별"/>
      <sheetName val="설계(원가)"/>
      <sheetName val="내역서(변경2)"/>
      <sheetName val="내역서 (변경)"/>
      <sheetName val="자재집계표"/>
      <sheetName val="환토"/>
      <sheetName val="단가산출(운반장비)"/>
      <sheetName val="토공집계표"/>
      <sheetName val="토공계산서"/>
      <sheetName val="운반성토집계"/>
      <sheetName val="토적집계"/>
      <sheetName val="토적표"/>
      <sheetName val="비탈면보호공수량"/>
      <sheetName val="구조물깨기"/>
      <sheetName val="구조물깨기산근"/>
      <sheetName val="배수공집계표"/>
      <sheetName val="배수토공"/>
      <sheetName val="측구공"/>
      <sheetName val="L형측구"/>
      <sheetName val="도로경계석"/>
      <sheetName val="산마루측구"/>
      <sheetName val=" U형배수관"/>
      <sheetName val="도수로"/>
      <sheetName val="집수정(측구)"/>
      <sheetName val="용수로"/>
      <sheetName val="우오수공"/>
      <sheetName val="관수량"/>
      <sheetName val="우수받이"/>
      <sheetName val="집수정 (우오수)"/>
      <sheetName val="암거공"/>
      <sheetName val="박스암거"/>
      <sheetName val="맹암거공"/>
      <sheetName val="설계변경(운동장)"/>
      <sheetName val="운동장맹암거1"/>
      <sheetName val="운동장맹암거2"/>
      <sheetName val="집수정(맹암거)"/>
      <sheetName val="운동장맹암거(평면도)"/>
      <sheetName val="옹벽공"/>
      <sheetName val="포장공"/>
      <sheetName val="소로수량"/>
      <sheetName val="소로수량산출"/>
      <sheetName val="보도수량"/>
      <sheetName val="가로수수량"/>
      <sheetName val="차선도색"/>
      <sheetName val="차선수량"/>
      <sheetName val="도수로원가"/>
      <sheetName val="도수로내역"/>
      <sheetName val="도수로수량"/>
      <sheetName val="수토공단위당"/>
      <sheetName val="내역표지"/>
      <sheetName val="단면 (2)"/>
      <sheetName val="일위대가"/>
      <sheetName val="남양내역"/>
      <sheetName val="Sheet1 (2)"/>
      <sheetName val="재료비"/>
      <sheetName val="날개벽"/>
      <sheetName val="일위대가표"/>
      <sheetName val="PIPE내역_FCN_"/>
      <sheetName val="8.PILE  (돌출)"/>
      <sheetName val="총괄내역서"/>
      <sheetName val="Sheet1"/>
      <sheetName val="DATE"/>
      <sheetName val="금액내역서"/>
      <sheetName val="1.설계기준"/>
      <sheetName val="D-623D"/>
      <sheetName val="제출내역 (2)"/>
      <sheetName val="산근(PE,300)"/>
      <sheetName val="특2호부관하천산근"/>
      <sheetName val="교각1"/>
      <sheetName val="CODE"/>
      <sheetName val="COPING"/>
      <sheetName val="기초공"/>
      <sheetName val="MOTOR"/>
      <sheetName val="기둥(원형)"/>
      <sheetName val="차액보증"/>
      <sheetName val="S.중기사용료"/>
      <sheetName val="입력란"/>
      <sheetName val="97노임단가"/>
      <sheetName val="말뚝지지력산정"/>
      <sheetName val="입력값"/>
      <sheetName val="설계기준 및 하중계산"/>
      <sheetName val="참조"/>
      <sheetName val="설명"/>
      <sheetName val="시공여유율"/>
      <sheetName val="고창방향"/>
      <sheetName val="일위대가(목록)"/>
      <sheetName val="자원리스트"/>
      <sheetName val="공사비예산서(토목분)"/>
      <sheetName val="전기혼잡제경비(45)"/>
      <sheetName val="대비"/>
      <sheetName val="별첨1-임식"/>
      <sheetName val="기본자료"/>
      <sheetName val="1.토공"/>
      <sheetName val="전선 및 전선관"/>
      <sheetName val="찍기"/>
      <sheetName val="P-산#1-1(WOWA1)"/>
      <sheetName val="매립"/>
      <sheetName val="98수문일위"/>
      <sheetName val="유림골조"/>
      <sheetName val="가설공사비"/>
      <sheetName val="6PILE  (돌출)"/>
      <sheetName val="요율"/>
      <sheetName val="NYS"/>
      <sheetName val="DATA"/>
      <sheetName val="토적"/>
      <sheetName val="공내역"/>
      <sheetName val="PAD TR보호대기초"/>
      <sheetName val="가로등기초"/>
      <sheetName val="HANDHOLE(2)"/>
      <sheetName val="일위대가(계측기설치)"/>
      <sheetName val="Sheet2"/>
      <sheetName val="횡배수관집현황(2공구)"/>
      <sheetName val="건              축"/>
      <sheetName val="문학간접"/>
      <sheetName val="98NS-N"/>
      <sheetName val="TOTAL3"/>
      <sheetName val="시행후면적"/>
      <sheetName val="지장물C"/>
      <sheetName val="원형1호맨홀토공수량"/>
      <sheetName val="1NYS(당)"/>
      <sheetName val="천방교접속"/>
      <sheetName val="일위_파일"/>
      <sheetName val="변경집계표"/>
      <sheetName val="공사비집계"/>
      <sheetName val="중기비"/>
      <sheetName val="설치중량_"/>
      <sheetName val="수문일위_"/>
      <sheetName val="자재견적_(대왕)_(2)"/>
      <sheetName val="입찰안"/>
      <sheetName val="양수장내역"/>
      <sheetName val="양수장"/>
      <sheetName val="견적대비"/>
      <sheetName val="BID"/>
      <sheetName val="A-4"/>
      <sheetName val="공문"/>
      <sheetName val="갑지"/>
      <sheetName val="부표총괄"/>
      <sheetName val="조건표"/>
      <sheetName val="지급자재"/>
      <sheetName val="날개벽(시점좌측)"/>
      <sheetName val="단가산출내역(노임부분수정)"/>
      <sheetName val="MACRO(MCC)"/>
      <sheetName val="원가계산서"/>
      <sheetName val="작업일보"/>
      <sheetName val="표준계약서"/>
      <sheetName val="본선 토공 분배표"/>
      <sheetName val="장비"/>
      <sheetName val="부하계산서"/>
      <sheetName val="부하(성남)"/>
      <sheetName val="하수급견적대비"/>
      <sheetName val="산근1"/>
      <sheetName val="관리,공감"/>
      <sheetName val="입찰"/>
      <sheetName val="설계내역"/>
      <sheetName val="소야공정계획표"/>
      <sheetName val="자재대"/>
      <sheetName val="현경"/>
      <sheetName val="간선계산"/>
      <sheetName val="점수계산1-2"/>
      <sheetName val="전화번호DATA (2001)"/>
      <sheetName val="노무"/>
      <sheetName val="자압"/>
      <sheetName val="주형"/>
      <sheetName val="자재"/>
      <sheetName val="내역서1"/>
      <sheetName val="1.설계조건"/>
      <sheetName val="대치판정"/>
      <sheetName val="cover예산"/>
      <sheetName val="cover설계서"/>
      <sheetName val="예산서갑지"/>
      <sheetName val="원가계산"/>
      <sheetName val="원가근거 "/>
      <sheetName val="관급자재집계"/>
      <sheetName val="내역서집계"/>
      <sheetName val="내역서(1. 옥외전력 및 수변전설비)"/>
      <sheetName val="내역서(2. 접지 및 피뢰침 설비)"/>
      <sheetName val="내역서(3. CABLE TRAY)"/>
      <sheetName val="내역서(4. 가압장 동력)"/>
      <sheetName val="내역서(5. 약품투입동,응집침전지 동력)"/>
      <sheetName val="내역서(6. 여과지 동력)"/>
      <sheetName val="내역서(7. 농축조,농축분배조 동력)"/>
      <sheetName val="내역서(8. 조정농축조,조정농축분배조 동력)"/>
      <sheetName val="내역서(9. 탈리액농축조,탈리액농축분배조 동력)"/>
      <sheetName val="내역서(10. 탈수기동,회수펌프동 동력)"/>
      <sheetName val="내역서(11. 식당 및 창고 전력간선,전열)"/>
      <sheetName val="내역서(12. 식당 및 창고 전등)"/>
      <sheetName val="내역서(13. 가압장 전력간선,전열)"/>
      <sheetName val="내역서(14. 가압장 전등)"/>
      <sheetName val="내역서(15. 여과지 전력간선,전열)"/>
      <sheetName val="내역서(16. 여과지 전등)"/>
      <sheetName val="내역서(17. 각 농축분배조 전등.전열)"/>
      <sheetName val="내역서(18. 옥외 약전 및 방송)"/>
      <sheetName val="내역서(19. 각동 약전 및 방송)"/>
      <sheetName val="부대설비"/>
      <sheetName val="대가갑지"/>
      <sheetName val="분전반설치비 일위대가"/>
      <sheetName val="그림갑지"/>
      <sheetName val="잡철물제작"/>
      <sheetName val="관로굴착"/>
      <sheetName val="단가갑지"/>
      <sheetName val="단가비교표"/>
      <sheetName val="산출서갑지"/>
      <sheetName val="공량갑지"/>
      <sheetName val="공량(1. 옥외전력 및 수변전, 외등설비)"/>
      <sheetName val="공량(2. 접지 및 피뢰침 설비)"/>
      <sheetName val="공량(3. CABLE TRAY)"/>
      <sheetName val="공량(4. 가압장 동력)"/>
      <sheetName val="공량(5. 약품투입동,응집침전지 동력)"/>
      <sheetName val="공량(6. 여과지 동력)"/>
      <sheetName val="공량(7. 농축조,농축분배조 동력)"/>
      <sheetName val="공량(8. 조정농축조,조정농축분배조 동력)"/>
      <sheetName val="공량(9. 탈리액농축조,탈리액농축분배조 동력)"/>
      <sheetName val="공량(10. 탈수기동,회수펌프동 동력)"/>
      <sheetName val="공량(11. 식당 및 창고 전력간선,전열)"/>
      <sheetName val="공량(12. 식당 및 창고 전등)"/>
      <sheetName val="공량(13. 가압장 전력간선,전열)"/>
      <sheetName val="공량(14. 가압장 전등)"/>
      <sheetName val="공량(15. 여과지 전력간선,전열)"/>
      <sheetName val="공량(16. 여과지 전등)"/>
      <sheetName val="공량(17. 각 농축분배조 전등.전열)"/>
      <sheetName val="공량(18. 옥외 약전 및 방송)"/>
      <sheetName val="공량(19. 각동 약전 및 방송"/>
      <sheetName val="산출조서갑지"/>
      <sheetName val="산출조서(1.옥외전력 및 수변전, 외등설비)"/>
      <sheetName val="산출조서(2. 접지 및 피뢰침 설비)"/>
      <sheetName val="산출조서(3. CABLE TRAY)"/>
      <sheetName val="산출조서(4. 가압장 동력)"/>
      <sheetName val="산출조서(5. 약품투입동,응집침전지 동력)"/>
      <sheetName val="산출조서(6. 여과지 동력)"/>
      <sheetName val="산출조서(7. 농축조,농축분배조 동력)"/>
      <sheetName val="산출조서(8. 조정농축조,조정농축분배조 동력)"/>
      <sheetName val="산출조서(9. 탈리액농축조,탈리액농축분배조 동력)"/>
      <sheetName val="산출조서(10. 탈수기동,회수펌프동 동력)"/>
      <sheetName val="산출조서(11. 식당 및 창고 전력간선,전열)"/>
      <sheetName val="산출조서(12. 식당 및 창고 전등)"/>
      <sheetName val="산출조서(13. 가압장 전력간선,전열)"/>
      <sheetName val="산출조서(L1. 관리동 전등)"/>
      <sheetName val="산출조서(L2. 침사지 전등,전열)"/>
      <sheetName val="산출조서(15. 여과지 전력간선,전열)"/>
      <sheetName val="산출조서(16. 여과지 전등)"/>
      <sheetName val="산출조서(17. 각 농축분배조 전등.전열)"/>
      <sheetName val="산출조서(18. 옥외 약전 및 방송)"/>
      <sheetName val="산출조서(19. 각동 약전 및 방송)"/>
      <sheetName val="견적갑지"/>
      <sheetName val="Sheet6"/>
      <sheetName val="Sheet7"/>
      <sheetName val="Sheet8"/>
      <sheetName val="Sheet9"/>
      <sheetName val="Sheet10"/>
      <sheetName val="Sheet11"/>
      <sheetName val="Sheet12"/>
      <sheetName val="Sheet13"/>
      <sheetName val="Sheet14"/>
      <sheetName val="Sheet15"/>
      <sheetName val="Sheet16"/>
      <sheetName val="Sheet5"/>
      <sheetName val="한전 수탁비 계산 내역"/>
      <sheetName val="CUBICLE설치비 일위대가 "/>
      <sheetName val="9811"/>
      <sheetName val="NFB"/>
      <sheetName val="여과지동"/>
      <sheetName val="일위집계표"/>
      <sheetName val="1호맨홀토공"/>
      <sheetName val="공사비총괄표"/>
      <sheetName val="현산지구200420"/>
      <sheetName val="가공비"/>
      <sheetName val="입상내역"/>
      <sheetName val="상 부"/>
      <sheetName val="원가계산서 "/>
      <sheetName val="고용보험료"/>
      <sheetName val="예산내역서"/>
      <sheetName val="9509"/>
      <sheetName val="배수내역"/>
      <sheetName val="공  종  별  집  계  표"/>
      <sheetName val="일  위  대  가  목  록"/>
      <sheetName val="일 위 대 가 표"/>
      <sheetName val="단  가  대  비  표"/>
      <sheetName val="연습"/>
      <sheetName val="건축내역"/>
      <sheetName val="본지점중"/>
      <sheetName val="96보완계획7.12"/>
      <sheetName val="업무처리전"/>
      <sheetName val="단가일람"/>
      <sheetName val="원가계산서(집계)"/>
      <sheetName val="SG"/>
      <sheetName val="반중력식옹벽"/>
      <sheetName val="당초명세(평)"/>
      <sheetName val="계화배수"/>
      <sheetName val="설계내역서"/>
      <sheetName val="INPUT"/>
      <sheetName val="참조자료"/>
      <sheetName val="청하배수"/>
      <sheetName val="계산근거"/>
      <sheetName val="_x0000__x000c__x0000__x000c__x0000__x0000_耀僵䅛_x0000__x0000__x0000__x0000__x0001__x0000__x0000__x0000_‎ӥ_x001b__x0000__x000c__x0000__x000c__x0000__x0000_"/>
      <sheetName val="_x0000__x000c__x0000__x000c__x0000__x0000_렀హ䆍_x0000__x0000__x0000__x0000__x0001__x0000__x0000__x0000_2_x0000__x0000__x0000__x0000__x0000__x001c__x0000__x000c__x0000_"/>
      <sheetName val="설계조건"/>
      <sheetName val="안정계산"/>
      <sheetName val="단면검토"/>
      <sheetName val="관급수량총"/>
      <sheetName val="자재단가비교표"/>
      <sheetName val="공장유"/>
      <sheetName val="기계경비일람"/>
      <sheetName val="입력단가"/>
      <sheetName val="200"/>
      <sheetName val="유입량"/>
      <sheetName val="MODELING"/>
      <sheetName val="일위대가목차"/>
      <sheetName val="다곡2교"/>
      <sheetName val="기자재비"/>
      <sheetName val="EP0618"/>
      <sheetName val="기존구조물철거집계계표"/>
      <sheetName val="안정검토"/>
      <sheetName val="건축"/>
      <sheetName val="건축-물가변동"/>
      <sheetName val="일반문틀 설치"/>
      <sheetName val="샌딩 에폭시 도장"/>
      <sheetName val="스텐문틀설치"/>
      <sheetName val="주beam"/>
      <sheetName val="경비2내역"/>
      <sheetName val="아파트 "/>
      <sheetName val="A(Rev.3)"/>
      <sheetName val="Macro"/>
      <sheetName val="Taux"/>
      <sheetName val="장문교(대전)"/>
      <sheetName val="주재료비"/>
      <sheetName val="계화총괄"/>
      <sheetName val="계화배수(3대)"/>
      <sheetName val="공통"/>
      <sheetName val="약품공급2"/>
      <sheetName val="수지예산서(세부) (2)"/>
      <sheetName val="M-EQPT-Z"/>
      <sheetName val="가제당공사비"/>
      <sheetName val="기초처리공사비"/>
      <sheetName val="복통공사비"/>
      <sheetName val="본제당공사비"/>
      <sheetName val="시험비"/>
      <sheetName val="중기운반비"/>
      <sheetName val="진입도로공사비"/>
      <sheetName val="취수탑공사비"/>
      <sheetName val="토취장복구"/>
      <sheetName val="공통비총괄표"/>
      <sheetName val="재개발"/>
      <sheetName val="토총괄 (2)"/>
      <sheetName val="음봉방향"/>
      <sheetName val="국내"/>
      <sheetName val="입력시트"/>
      <sheetName val="3.하중산정4.지지력"/>
      <sheetName val="단가산출서(표지)"/>
      <sheetName val="목차"/>
      <sheetName val="요율산출"/>
      <sheetName val="공종별예산조사"/>
      <sheetName val="수량산출서"/>
      <sheetName val="터파기,맨홀"/>
      <sheetName val="1공구8.개소"/>
      <sheetName val="운반"/>
      <sheetName val="운반산출"/>
      <sheetName val="작업부산물수량"/>
      <sheetName val="산업폐기물"/>
      <sheetName val="조립식 가설건물"/>
      <sheetName val="감독차량유지"/>
      <sheetName val="실행내역서"/>
      <sheetName val="2000년1차"/>
      <sheetName val="굴화내역"/>
      <sheetName val="굴화적격"/>
      <sheetName val="재료노무비율"/>
      <sheetName val="설계단가"/>
      <sheetName val="아파트내역"/>
      <sheetName val="48일위"/>
      <sheetName val="48수량"/>
      <sheetName val="22수량"/>
      <sheetName val="49일위"/>
      <sheetName val="22일위"/>
      <sheetName val="49수량"/>
      <sheetName val="증감내역서"/>
      <sheetName val="기기리스트"/>
      <sheetName val="충돌 내용"/>
      <sheetName val="CAT_5"/>
      <sheetName val="총괄내역"/>
      <sheetName val="제진기"/>
      <sheetName val="단가산출"/>
      <sheetName val="설계명세서"/>
      <sheetName val="예산명세서"/>
      <sheetName val="자료입력"/>
      <sheetName val="석탄2.3물량"/>
      <sheetName val="수문일위(2012)"/>
      <sheetName val="산출내역서집계표"/>
      <sheetName val="1공구 건정토건 철콘"/>
      <sheetName val="2공구하도급내역서"/>
      <sheetName val="토량1-1"/>
      <sheetName val="적현로"/>
      <sheetName val="변경내역서"/>
      <sheetName val="수목단가"/>
      <sheetName val="시설수량표"/>
      <sheetName val="식재수량표"/>
      <sheetName val="전체"/>
      <sheetName val="관급자재"/>
      <sheetName val="제경비"/>
      <sheetName val="초기화면"/>
      <sheetName val="토공사"/>
      <sheetName val="정렬"/>
      <sheetName val="계약내역서"/>
      <sheetName val="직공비"/>
      <sheetName val="을"/>
      <sheetName val="토공총괄표"/>
      <sheetName val="TYPE-A"/>
      <sheetName val="견적"/>
      <sheetName val="수량이동"/>
      <sheetName val="가도공"/>
      <sheetName val="분전함신설"/>
      <sheetName val="접지1종"/>
      <sheetName val="Y-WORK"/>
      <sheetName val=" 냉각수펌프"/>
      <sheetName val="INPUT(덕도방향-시점)"/>
      <sheetName val="정공공사"/>
      <sheetName val="기계경비(시간당)"/>
      <sheetName val="램머"/>
      <sheetName val="단가조사"/>
      <sheetName val="Baby일위대가"/>
      <sheetName val="조건"/>
      <sheetName val="전체도급"/>
      <sheetName val="부대대비"/>
      <sheetName val="냉연집계"/>
      <sheetName val="1-1"/>
      <sheetName val="COPING-1"/>
      <sheetName val="역T형교대-2수량"/>
      <sheetName val="공사비내역서"/>
      <sheetName val="산근터빈"/>
      <sheetName val="3.공통공사대비"/>
      <sheetName val="Macro2"/>
      <sheetName val="새공통"/>
      <sheetName val="화해(함평)"/>
      <sheetName val="화해(장성)"/>
      <sheetName val="자재일위(경)"/>
      <sheetName val="각형맨홀"/>
      <sheetName val="Sheet4"/>
      <sheetName val="준검 내역서"/>
      <sheetName val="strut type"/>
      <sheetName val="DATA1"/>
      <sheetName val="간접비"/>
      <sheetName val="단위수량"/>
      <sheetName val="SHL"/>
      <sheetName val="실행예산(97.12.17)"/>
      <sheetName val="집계표(육상)"/>
      <sheetName val="TOWER 12TON"/>
      <sheetName val="TOWER 10TON"/>
      <sheetName val="Macro1"/>
      <sheetName val="소일위대가코드표"/>
      <sheetName val="공사총원가계산서"/>
      <sheetName val="하수처리장-토목원가"/>
      <sheetName val="하수처리장-토목"/>
      <sheetName val="지장물취득비"/>
      <sheetName val="조경원가"/>
      <sheetName val="조경내역"/>
      <sheetName val="하수처리장-건축원가"/>
      <sheetName val="하수처리장-건축"/>
      <sheetName val="설비집계"/>
      <sheetName val="설비내역"/>
      <sheetName val="기계원가계산"/>
      <sheetName val="하수처리장-기계내역"/>
      <sheetName val="중계펌프장-기계내역"/>
      <sheetName val="전기원가"/>
      <sheetName val="전기집계"/>
      <sheetName val="하수처리장-전기집계"/>
      <sheetName val="하수처리장-전기내역"/>
      <sheetName val="중계펌프장-전기집계"/>
      <sheetName val="중계펌프장-전기내역"/>
      <sheetName val="이설도로유용토"/>
      <sheetName val="사  업  비  수  지  예  산  서"/>
      <sheetName val="갑지(추정)"/>
      <sheetName val="시설물일위"/>
      <sheetName val="손익분석"/>
      <sheetName val="일반부표"/>
      <sheetName val="공사비증감"/>
      <sheetName val="NAI"/>
      <sheetName val="1공구원가계산서"/>
      <sheetName val="플랜트 설치"/>
      <sheetName val="교량하부공"/>
      <sheetName val="제수변수량"/>
      <sheetName val="000000"/>
      <sheetName val="하수처리장-사급자재대"/>
      <sheetName val="사급자재대-기계"/>
      <sheetName val="사급자재대-전기"/>
      <sheetName val="시운전비"/>
      <sheetName val="차집관로, 중계펌프장원가"/>
      <sheetName val="수량산출서 갑지"/>
      <sheetName val="포장물량집계"/>
      <sheetName val="b_balju_cho"/>
      <sheetName val="인부신상자료"/>
      <sheetName val="BLOCK(1)"/>
      <sheetName val="위치조서"/>
      <sheetName val="Total"/>
      <sheetName val="단면설계"/>
      <sheetName val="수지예산"/>
      <sheetName val="소산진입"/>
      <sheetName val="사업수지"/>
      <sheetName val="DHEQSUPT"/>
      <sheetName val=""/>
      <sheetName val="3도로"/>
      <sheetName val="자료"/>
      <sheetName val="단위가격"/>
      <sheetName val="단가보완"/>
      <sheetName val="무근깨기"/>
      <sheetName val="tggwan(mac)"/>
      <sheetName val="IW-LIST"/>
      <sheetName val="공사총원가계多⾊"/>
      <sheetName val="국공유지및사유지"/>
      <sheetName val="골조시행"/>
      <sheetName val="토사(PE)"/>
      <sheetName val="연면적(평)단가"/>
      <sheetName val="간접비총계"/>
      <sheetName val="부안변전"/>
      <sheetName val="공통부대비"/>
      <sheetName val="A1"/>
      <sheetName val="집수정(600-700)"/>
      <sheetName val="직원유류수불현황"/>
      <sheetName val="GI-LIST"/>
      <sheetName val="수로단위수량"/>
      <sheetName val="ESC(K치)"/>
      <sheetName val="착공내역서"/>
      <sheetName val="맨홀수량산출"/>
      <sheetName val="대부예산서"/>
      <sheetName val="관로조서"/>
      <sheetName val="세골재  T2 변경 현황"/>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맨홀공제단위수량"/>
      <sheetName val="공제길이"/>
      <sheetName val="지수단관"/>
      <sheetName val="기존맨홀파취복구"/>
      <sheetName val="직관 산출 근거"/>
      <sheetName val="자재산출"/>
      <sheetName val="수량산출"/>
      <sheetName val="수량 집계"/>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자재산출"/>
      <sheetName val="수량 집계"/>
      <sheetName val="주요자재 "/>
    </sheetNames>
    <sheetDataSet>
      <sheetData sheetId="0" refreshError="1">
        <row r="72">
          <cell r="F72">
            <v>2.819</v>
          </cell>
        </row>
        <row r="73">
          <cell r="F73">
            <v>5.07</v>
          </cell>
        </row>
        <row r="75">
          <cell r="F75">
            <v>0.14099999999999999</v>
          </cell>
        </row>
        <row r="78">
          <cell r="R78">
            <v>126.16</v>
          </cell>
        </row>
        <row r="87">
          <cell r="R87">
            <v>79.289999999999992</v>
          </cell>
        </row>
        <row r="121">
          <cell r="R121">
            <v>1</v>
          </cell>
        </row>
      </sheetData>
      <sheetData sheetId="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버팀보"/>
      <sheetName val="수량산출"/>
      <sheetName val="수량집계"/>
      <sheetName val="SK판넬"/>
      <sheetName val="H-PILE"/>
    </sheetNames>
    <sheetDataSet>
      <sheetData sheetId="0"/>
      <sheetData sheetId="1"/>
      <sheetData sheetId="2"/>
      <sheetData sheetId="3"/>
      <sheetData sheetId="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설계요약표"/>
      <sheetName val="1.설계조건"/>
      <sheetName val="2.단면가정"/>
      <sheetName val="3.부력검토"/>
      <sheetName val="3-1.스프링부력검토"/>
      <sheetName val="4.하중계산"/>
      <sheetName val="5.모델링 -지반반력계수"/>
      <sheetName val="5.3하중조합"/>
      <sheetName val="5.4단면력정리"/>
      <sheetName val="2)단면력도"/>
      <sheetName val="6.1사용철근량요약표"/>
      <sheetName val="6.2철근량및사용성"/>
      <sheetName val="6.3우각부철근량"/>
      <sheetName val="7.1요약표]"/>
      <sheetName val="7.2기둥계산"/>
      <sheetName val="7.1거더및기둥검토 1"/>
      <sheetName val="7.3 거더설계"/>
      <sheetName val="8.기초지지력검토"/>
      <sheetName val="ANCHOR작용-SAPINPUT"/>
      <sheetName val="상시-SAPINPUT"/>
      <sheetName val="단면력정리"/>
      <sheetName val="앵커시설계하중계산"/>
      <sheetName val="앵커계산"/>
      <sheetName val="6.5주철근조립도"/>
      <sheetName val="7.(Env)"/>
      <sheetName val=" Diagram"/>
      <sheetName val="9.3기둥검토"/>
      <sheetName val="유효분포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실행대비"/>
      <sheetName val="말뚝지지력산정"/>
      <sheetName val="토적표"/>
      <sheetName val="돌담교 상부수량"/>
      <sheetName val="SLAB&quot;1&quot;"/>
      <sheetName val="H-PILE수량집계"/>
      <sheetName val="수량-가로등"/>
      <sheetName val="단가"/>
      <sheetName val="단위수량"/>
      <sheetName val="가시설수량"/>
      <sheetName val="기안"/>
      <sheetName val="1단계"/>
      <sheetName val="우수받이"/>
      <sheetName val="역T형교대(말뚝기초)"/>
      <sheetName val="건축"/>
      <sheetName val="원가계산"/>
      <sheetName val="토목주소"/>
      <sheetName val="해평견적"/>
      <sheetName val="3BL공동구 수량"/>
      <sheetName val="기초단가"/>
      <sheetName val="중기손료"/>
      <sheetName val="산출근거"/>
      <sheetName val="견적단가"/>
      <sheetName val="일위대가9803"/>
      <sheetName val="단중표"/>
      <sheetName val="내역서1999.8최종"/>
      <sheetName val="테이블"/>
      <sheetName val="POL6차-PIPING"/>
      <sheetName val="b_balju_cho"/>
      <sheetName val="산근"/>
      <sheetName val="총괄"/>
      <sheetName val="8.석축단위(H=1.5M)"/>
      <sheetName val="수량산출"/>
      <sheetName val="데이타"/>
      <sheetName val="단가대비표"/>
      <sheetName val="노임단가"/>
      <sheetName val="SAP_INPUT"/>
      <sheetName val="갑지(추정)"/>
      <sheetName val="개산공사비"/>
      <sheetName val="철거산출근거"/>
      <sheetName val="설계기준"/>
      <sheetName val="내역1"/>
      <sheetName val="건축명"/>
      <sheetName val="기계명"/>
      <sheetName val="전기명"/>
      <sheetName val="토목명"/>
      <sheetName val="용수량(생활용수)"/>
      <sheetName val="제원및배치"/>
      <sheetName val="돌담교_상부수량"/>
      <sheetName val="CON기초"/>
      <sheetName val="tggwan(mac)"/>
      <sheetName val="INPUT"/>
      <sheetName val="BID"/>
      <sheetName val="2.가정단면"/>
      <sheetName val="노임이"/>
      <sheetName val="실행철강하도"/>
      <sheetName val="사급자재"/>
      <sheetName val="노무비단가"/>
      <sheetName val="2.토목공사"/>
      <sheetName val="방음벽기초"/>
      <sheetName val="6PILE  (돌출)"/>
      <sheetName val="2호맨홀공제수량"/>
      <sheetName val="설계명세서"/>
      <sheetName val="공사개요"/>
      <sheetName val="설계예시"/>
      <sheetName val="입력자료"/>
      <sheetName val="내역서 제출"/>
      <sheetName val="전기"/>
      <sheetName val="BOX-1510"/>
      <sheetName val="집수정(600-700)"/>
      <sheetName val="교각계산"/>
      <sheetName val="중동공구"/>
      <sheetName val="CON'C"/>
      <sheetName val="날개벽수량표"/>
      <sheetName val="8.PILE  (돌출)"/>
      <sheetName val="건물철거"/>
      <sheetName val="기타배수구조물깨기-단위수량"/>
      <sheetName val="내역을"/>
      <sheetName val="COPING"/>
      <sheetName val="표지"/>
      <sheetName val="자재단가"/>
      <sheetName val="I一般比"/>
      <sheetName val="Sheet1"/>
      <sheetName val="Sheet2"/>
      <sheetName val="계단"/>
      <sheetName val=" 상부공통집계(총괄)"/>
      <sheetName val="1.설계조건"/>
      <sheetName val="#REF"/>
      <sheetName val="신규보류입력"/>
      <sheetName val="이름정의"/>
      <sheetName val="입력"/>
      <sheetName val="초기화면"/>
      <sheetName val="내역표지"/>
      <sheetName val="정부노임단가"/>
      <sheetName val="단면치수"/>
      <sheetName val="데리네이타현황"/>
      <sheetName val="Sheet3"/>
      <sheetName val="안전장치"/>
      <sheetName val="6호기"/>
      <sheetName val="적용기준"/>
      <sheetName val="수목단가"/>
      <sheetName val="시설수량표"/>
      <sheetName val="식재수량표"/>
      <sheetName val="노임,재료비"/>
      <sheetName val="T13(P68~72,78)"/>
      <sheetName val="Macro2"/>
      <sheetName val="년도별노임표"/>
      <sheetName val="중기목록표"/>
      <sheetName val="소비자가"/>
      <sheetName val="건축내역"/>
      <sheetName val="단가조사서"/>
      <sheetName val="터파기및재료"/>
      <sheetName val="2000전체분"/>
      <sheetName val="2000년1차"/>
      <sheetName val="관급자재대"/>
      <sheetName val="입찰안"/>
      <sheetName val="식재인부"/>
      <sheetName val="공사비 증감 내역서"/>
      <sheetName val="갑지"/>
      <sheetName val="구체"/>
      <sheetName val="좌측날개벽"/>
      <sheetName val="우측날개벽"/>
      <sheetName val="작업입력"/>
      <sheetName val="Macro1"/>
      <sheetName val="노임"/>
      <sheetName val="2003상반기노임기준"/>
      <sheetName val="가도공"/>
      <sheetName val="터파기단면도(보도)"/>
      <sheetName val="FILE1"/>
      <sheetName val="대림경상68억"/>
      <sheetName val="청주(철골발주의뢰서)"/>
      <sheetName val="일위대가표"/>
      <sheetName val="차액보증"/>
      <sheetName val="건축내역서"/>
      <sheetName val="설비내역서"/>
      <sheetName val="전기내역서"/>
      <sheetName val="집계표"/>
      <sheetName val="실행"/>
      <sheetName val="골조시행"/>
      <sheetName val="ABUT수량-A1"/>
      <sheetName val="A2"/>
      <sheetName val="setup"/>
      <sheetName val="Total"/>
      <sheetName val="덕전리"/>
      <sheetName val="대창(함평)"/>
      <sheetName val="대창(장성)"/>
      <sheetName val="대창(함평)-창열"/>
      <sheetName val="7.PILE  (돌출)"/>
      <sheetName val="기계경비(시간당)"/>
      <sheetName val="램머"/>
      <sheetName val="pier-1"/>
      <sheetName val="집계"/>
      <sheetName val="기본일위"/>
      <sheetName val="일위목록"/>
      <sheetName val="초"/>
      <sheetName val="토공개요C"/>
      <sheetName val="정공공사"/>
      <sheetName val="관경별내역서"/>
      <sheetName val="조작대(1연)"/>
      <sheetName val="Sheet1 (2)"/>
      <sheetName val="수로BOX"/>
      <sheetName val="원가계산서"/>
      <sheetName val="수량"/>
      <sheetName val="대전가오_견출_집계표"/>
      <sheetName val="공사"/>
      <sheetName val="BOX(1.5X1.5)"/>
      <sheetName val="일반수량"/>
      <sheetName val="건축일위"/>
      <sheetName val="그라우팅일위"/>
      <sheetName val="문산방향-교대(A2)"/>
      <sheetName val="설계변경총괄표(계산식)"/>
      <sheetName val="우수공"/>
      <sheetName val="설명서 "/>
      <sheetName val="토목"/>
      <sheetName val="구조물철거타공정이월"/>
      <sheetName val="예산명세서"/>
      <sheetName val="자료입력"/>
      <sheetName val="증감내역서"/>
      <sheetName val="산출내역서집계표"/>
      <sheetName val="대비"/>
      <sheetName val="2-1. 경관조명 내역총괄표"/>
      <sheetName val="날개벽(TYPE2)"/>
      <sheetName val="DATE"/>
      <sheetName val="99노임기준"/>
      <sheetName val="토공개요"/>
      <sheetName val="토공(1)"/>
      <sheetName val="FAB별"/>
      <sheetName val="AS포장복구 "/>
      <sheetName val="내역"/>
      <sheetName val="운임료"/>
      <sheetName val="총괄표"/>
      <sheetName val="Sheet5"/>
      <sheetName val="연결관암거"/>
      <sheetName val="도로"/>
      <sheetName val="내역서"/>
      <sheetName val="공구"/>
      <sheetName val="관로토공"/>
      <sheetName val="2공구산출내역"/>
      <sheetName val="식재가격"/>
      <sheetName val="식재총괄"/>
      <sheetName val="교각1"/>
      <sheetName val="단가산출서1"/>
      <sheetName val="바닥판"/>
      <sheetName val="입력DATA"/>
      <sheetName val="총괄내역서"/>
      <sheetName val="신천3호용수로"/>
      <sheetName val="3련 BOX"/>
      <sheetName val="CC16-내역서"/>
      <sheetName val="4.2유효폭의 계산"/>
      <sheetName val="이토변실"/>
      <sheetName val="단위단가"/>
      <sheetName val="교대(A1)"/>
      <sheetName val="건축공사실행"/>
      <sheetName val="건축계약내역"/>
      <sheetName val="수량산출서"/>
      <sheetName val="맨홀수량"/>
      <sheetName val="중기단가LIST"/>
      <sheetName val="산출기준"/>
      <sheetName val="개별직종노임"/>
      <sheetName val="엔지니어링노임"/>
      <sheetName val="연동내역"/>
      <sheetName val="건설성적"/>
      <sheetName val="GT 1050x650"/>
      <sheetName val="간지"/>
      <sheetName val="입력란"/>
      <sheetName val="97노임단가"/>
      <sheetName val="기본단가표"/>
      <sheetName val="철거현황"/>
      <sheetName val="개별직종노임단가(2003.9)"/>
      <sheetName val="견적서"/>
      <sheetName val="원가&amp;하도급원가"/>
      <sheetName val="각형맨홀"/>
      <sheetName val="대로근거"/>
      <sheetName val="중로근거"/>
      <sheetName val="부대내역"/>
      <sheetName val="격점수량"/>
      <sheetName val="II손익관리"/>
      <sheetName val="기존건물 깨기원단위"/>
      <sheetName val="시장성초안camera"/>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입력란"/>
      <sheetName val="물가시세표"/>
      <sheetName val="잡철물제작설치"/>
      <sheetName val="99노임단가"/>
      <sheetName val="M.단산서"/>
      <sheetName val="M.드레인슈"/>
      <sheetName val="M.중기사용료"/>
      <sheetName val="M중기입력"/>
      <sheetName val="P.단산서"/>
      <sheetName val="p.드레인슈"/>
      <sheetName val="P.중기사용료"/>
      <sheetName val="P.중기입력"/>
      <sheetName val="S.단산서"/>
      <sheetName val="S.중기사용료"/>
      <sheetName val="S.중기입력"/>
      <sheetName val="SCP단산서"/>
      <sheetName val="SCP중기사용료"/>
      <sheetName val="SCP중기입력"/>
      <sheetName val="pack단산서"/>
      <sheetName val="pack중기사용료"/>
      <sheetName val="pack중기입력"/>
      <sheetName val="중기데이타"/>
      <sheetName val="Sheet12"/>
      <sheetName val="Sheet13"/>
      <sheetName val="Module1"/>
      <sheetName val="Module2"/>
      <sheetName val="중기데타"/>
      <sheetName val="97노임단가"/>
      <sheetName val="수량산출"/>
      <sheetName val="H-PILE수량집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원가계산서"/>
      <sheetName val="총괄"/>
      <sheetName val="내역서"/>
      <sheetName val="일위대가표목록표"/>
      <sheetName val="일위대가표"/>
      <sheetName val="JSP수량산출서"/>
      <sheetName val="SDA 수량산출"/>
      <sheetName val="SDA공법단가산출서 "/>
      <sheetName val="재료할증표"/>
      <sheetName val="자재단가"/>
      <sheetName val="DAT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공구"/>
      <sheetName val="기계경비(시간당)"/>
      <sheetName val="램머"/>
      <sheetName val="장비집계"/>
      <sheetName val="3BL공동구 수량"/>
      <sheetName val="자재집계표"/>
      <sheetName val="Sheet1"/>
      <sheetName val="가중치"/>
      <sheetName val="말뚝지지력산정"/>
      <sheetName val="제-노임"/>
      <sheetName val="제직재"/>
      <sheetName val="설계예산서"/>
      <sheetName val="용수량(생활용수)"/>
      <sheetName val="DATE"/>
      <sheetName val="신표지1"/>
      <sheetName val="집계표"/>
      <sheetName val="청천내"/>
      <sheetName val="명세서"/>
      <sheetName val="수량산출"/>
      <sheetName val="구천"/>
      <sheetName val="내역"/>
      <sheetName val="평가데이터"/>
      <sheetName val="산출금액내역"/>
      <sheetName val="내역서"/>
      <sheetName val="경산"/>
      <sheetName val="#REF"/>
      <sheetName val="일위"/>
      <sheetName val="기계경비"/>
      <sheetName val="9GNG운반"/>
      <sheetName val="실행철강하도"/>
      <sheetName val="현장예산"/>
      <sheetName val="예총"/>
      <sheetName val="2000년1차"/>
      <sheetName val="2000전체분"/>
      <sheetName val="자재대"/>
      <sheetName val="일위대가9803"/>
      <sheetName val="동원인원"/>
      <sheetName val="주차구획선수량"/>
      <sheetName val="요율"/>
      <sheetName val="조경내역서"/>
      <sheetName val="포장공"/>
      <sheetName val="연결관암거"/>
      <sheetName val="2공구하도급내역서"/>
      <sheetName val="총괄"/>
      <sheetName val="TOTAL_BOQ"/>
      <sheetName val="입력란"/>
      <sheetName val="97노임단가"/>
      <sheetName val="본선차로수량집계표"/>
      <sheetName val="도급예산내역서봉투"/>
      <sheetName val="공사원가계산서"/>
      <sheetName val="설계산출표지"/>
      <sheetName val="도급예산내역서총괄표"/>
      <sheetName val="을부담운반비"/>
      <sheetName val="운반비산출"/>
      <sheetName val="Total"/>
      <sheetName val="자재단가"/>
      <sheetName val="Sheet5"/>
      <sheetName val="3.공통공사대비"/>
      <sheetName val="품셈집계표"/>
      <sheetName val="자재조사표"/>
      <sheetName val="옹벽일반수량"/>
      <sheetName val="범례표"/>
      <sheetName val="조명율표"/>
      <sheetName val="설계서을"/>
      <sheetName val="수량3"/>
      <sheetName val="우수맨홀공제단위수량"/>
      <sheetName val="한강운반비"/>
      <sheetName val="신우"/>
      <sheetName val="원본(갑지)"/>
      <sheetName val="단열-자재"/>
      <sheetName val="공제수량총집계표"/>
      <sheetName val="임금단가"/>
      <sheetName val="총집계표"/>
      <sheetName val="가압장(토목)"/>
      <sheetName val="파형강관집계"/>
      <sheetName val="토적표"/>
      <sheetName val="공사개요"/>
      <sheetName val="설계예산"/>
      <sheetName val="배관배선 단가조사"/>
      <sheetName val="일위대가집계"/>
      <sheetName val="용산1(해보)"/>
      <sheetName val="Sheet3"/>
      <sheetName val="대치판정"/>
      <sheetName val="Sheet2"/>
      <sheetName val="날개벽수량표"/>
      <sheetName val="원가"/>
      <sheetName val="준검 내역서"/>
      <sheetName val="대창(함평)"/>
      <sheetName val="대창(장성)"/>
      <sheetName val="대창(함평)-창열"/>
      <sheetName val="터파기및재료"/>
      <sheetName val="WORK"/>
      <sheetName val="내역서단가산출용"/>
      <sheetName val="심사공종"/>
      <sheetName val="단가산출"/>
      <sheetName val="교대(A1)"/>
      <sheetName val="6PILE  (돌출)"/>
      <sheetName val="3BL공동구_수량"/>
      <sheetName val="안정검토"/>
      <sheetName val="단면설계"/>
      <sheetName val="설계내역서"/>
      <sheetName val="공사기본내용입력"/>
      <sheetName val="12호기내역서(건축분)"/>
      <sheetName val="ABUT수량-A1"/>
      <sheetName val="산출근거"/>
      <sheetName val="설비"/>
      <sheetName val="대로근거"/>
      <sheetName val="T13(P68~72,78)"/>
      <sheetName val="견적"/>
      <sheetName val="연습"/>
      <sheetName val="총투입계"/>
      <sheetName val="코드표"/>
      <sheetName val="현장경비"/>
      <sheetName val="방배동내역(리라)"/>
      <sheetName val="건축공사집계표"/>
      <sheetName val="방배동내역 (총괄)"/>
      <sheetName val="부대공사총괄"/>
      <sheetName val="데이타"/>
      <sheetName val="9.정착구 보강"/>
      <sheetName val="CTEMCOST"/>
      <sheetName val="이토변실(A3-LINE)"/>
      <sheetName val="bid"/>
      <sheetName val="SANBAISU"/>
      <sheetName val="토목검측서"/>
      <sheetName val="1차 내역서"/>
      <sheetName val="slurrywall설계가"/>
      <sheetName val="빙장비사양"/>
      <sheetName val="환경기계공정표 (3)"/>
      <sheetName val="DATA 입력란"/>
      <sheetName val="1. 설계조건 2.단면가정 3. 하중계산"/>
      <sheetName val="BSD (2)"/>
      <sheetName val="철근량"/>
      <sheetName val="일반수량"/>
      <sheetName val="H-PILE수량집계"/>
      <sheetName val="구조물터파기수량집계"/>
      <sheetName val="부하계산서"/>
      <sheetName val="전선 및 전선관"/>
      <sheetName val="을"/>
      <sheetName val="SG"/>
      <sheetName val="초기화면"/>
      <sheetName val="관급자재"/>
      <sheetName val="노임이"/>
      <sheetName val="총괄내역서"/>
      <sheetName val="절대삭제금지"/>
      <sheetName val="2002하반기노임기준"/>
      <sheetName val="단가 (2)"/>
      <sheetName val="2호맨홀공제수량"/>
      <sheetName val="맨홀수량"/>
      <sheetName val="내역갑지"/>
      <sheetName val="전기단가조사서"/>
      <sheetName val="배수공 시멘트 및 골재량 산출"/>
      <sheetName val="공량(1월22일)"/>
      <sheetName val="측구터파기공수량집계"/>
      <sheetName val="96보완계획7.12"/>
      <sheetName val="이름정의"/>
      <sheetName val="Macro1"/>
      <sheetName val="중로근거"/>
      <sheetName val="비교1"/>
      <sheetName val="물량표"/>
      <sheetName val="Sheet4"/>
      <sheetName val="구의33고"/>
      <sheetName val="시선유도표지집계표"/>
      <sheetName val="70%"/>
      <sheetName val="실행내역"/>
      <sheetName val="설계"/>
      <sheetName val="을지"/>
      <sheetName val="danga"/>
      <sheetName val="ilch"/>
      <sheetName val="현금흐름"/>
      <sheetName val="배수공"/>
      <sheetName val="물가시세"/>
      <sheetName val="1차"/>
      <sheetName val="데리네이타현황"/>
      <sheetName val="시설물단가표"/>
      <sheetName val="노무비단가표"/>
      <sheetName val="기초자료입력"/>
      <sheetName val="화설내"/>
      <sheetName val="98수문일위"/>
      <sheetName val="교각계산"/>
      <sheetName val="우각부보강"/>
      <sheetName val="Sheet1 (2)"/>
      <sheetName val="원형1호맨홀토공수량"/>
      <sheetName val="배수철근"/>
      <sheetName val="프랜트면허"/>
      <sheetName val="파일의이용"/>
      <sheetName val="증감내역서"/>
      <sheetName val="마산방향"/>
      <sheetName val="진주방향"/>
      <sheetName val="실행내역서"/>
      <sheetName val="DATA"/>
      <sheetName val="COPING"/>
      <sheetName val="상 부"/>
      <sheetName val="지중자재단가"/>
      <sheetName val="날개벽(시점좌측)"/>
      <sheetName val="수량집계"/>
      <sheetName val="견적서"/>
      <sheetName val="일위대가표"/>
      <sheetName val="변경비교-을"/>
      <sheetName val="15"/>
      <sheetName val="덕전리"/>
      <sheetName val="내역서 (2)"/>
      <sheetName val="N賃率-職"/>
      <sheetName val="기초코드"/>
      <sheetName val="SORCE1"/>
      <sheetName val="자료입력"/>
      <sheetName val="(A)내역서"/>
      <sheetName val="신호등일위대가"/>
      <sheetName val="흄관기초"/>
      <sheetName val="일반수량총괄집계"/>
      <sheetName val="200"/>
      <sheetName val="원형맨홀수량"/>
      <sheetName val="표지"/>
      <sheetName val="간지"/>
      <sheetName val="토목(용인)"/>
      <sheetName val="입찰안"/>
      <sheetName val="준공평가"/>
      <sheetName val="내역서(전기)"/>
      <sheetName val="목차"/>
      <sheetName val="일위단위"/>
      <sheetName val="토사(PE)"/>
      <sheetName val="중기사용료"/>
      <sheetName val="전기"/>
      <sheetName val="노무비"/>
      <sheetName val="재료비단가"/>
      <sheetName val="고유코드_설계"/>
      <sheetName val="도기류"/>
      <sheetName val="건축내역"/>
      <sheetName val="할증"/>
      <sheetName val="확약서"/>
      <sheetName val="간접"/>
      <sheetName val="빗물받이(910-510-410)"/>
      <sheetName val="날개벽(TYPE2)"/>
      <sheetName val="옹벽공 수량집계표"/>
      <sheetName val="교사기준면적(중)"/>
      <sheetName val="오수주요자재"/>
      <sheetName val="식재인부"/>
      <sheetName val="공내역"/>
      <sheetName val="7.PILE  (돌출)"/>
      <sheetName val="8.PILE  (돌출)"/>
      <sheetName val="사  업  비  수  지  예  산  서"/>
      <sheetName val="하조서"/>
      <sheetName val="날개벽"/>
      <sheetName val="현장경상비"/>
      <sheetName val="VXXXXXX"/>
      <sheetName val="물가대비표"/>
      <sheetName val="Sheet2 (2)"/>
      <sheetName val="단위단가"/>
      <sheetName val="수주추정"/>
      <sheetName val="Customer Databas"/>
      <sheetName val="guard(mac)"/>
      <sheetName val="단가조사-2"/>
      <sheetName val="9-1차이내역"/>
      <sheetName val="EACT10"/>
      <sheetName val="하수급견적대비"/>
      <sheetName val="직노"/>
      <sheetName val="환율CHANGE"/>
      <sheetName val="2_단면가정"/>
      <sheetName val="총괄표"/>
      <sheetName val="슬래브수량"/>
      <sheetName val="본사공가현황"/>
      <sheetName val="9811"/>
      <sheetName val="위치조서"/>
      <sheetName val="수산(당)"/>
      <sheetName val="우수받이"/>
      <sheetName val="단가조건(02년)"/>
      <sheetName val="교각1"/>
      <sheetName val="고창방향"/>
      <sheetName val="각형맨홀"/>
      <sheetName val="구조물공집계"/>
      <sheetName val="상행-교대(A1-A2)"/>
      <sheetName val="수목표준대가"/>
      <sheetName val="MAT"/>
      <sheetName val="INPUT"/>
      <sheetName val="실행견적"/>
      <sheetName val="수입"/>
      <sheetName val="계양가시설"/>
      <sheetName val="내역서1999.8최종"/>
      <sheetName val="총괄서"/>
      <sheetName val="청 구"/>
      <sheetName val="설계산출기초"/>
      <sheetName val="내역서01"/>
      <sheetName val="공사비집계"/>
      <sheetName val="수량증감표"/>
      <sheetName val="터파기운반비산출"/>
      <sheetName val="산적토운반비산출"/>
      <sheetName val="적용단가"/>
      <sheetName val="실행대비"/>
      <sheetName val="노임"/>
      <sheetName val="98NS-N"/>
      <sheetName val="추가예산"/>
      <sheetName val="단중표"/>
      <sheetName val="현장관리비참조"/>
      <sheetName val="다곡2교"/>
      <sheetName val="포장복구집계"/>
      <sheetName val="실행간접비용"/>
      <sheetName val="database"/>
      <sheetName val="몰탈"/>
      <sheetName val="대비"/>
      <sheetName val="집수정(600-700)"/>
      <sheetName val="설계명세서"/>
      <sheetName val="설계예시"/>
      <sheetName val="기초단가"/>
      <sheetName val="부대내역"/>
      <sheetName val="1.수인터널"/>
      <sheetName val="단위수량산출"/>
      <sheetName val="시점경사로"/>
      <sheetName val="A-8 PD(도로중앙)"/>
      <sheetName val="3BL공동구_수량1"/>
      <sheetName val="3_공통공사대비"/>
      <sheetName val="9_정착구_보강"/>
      <sheetName val="6PILE__(돌출)"/>
      <sheetName val="방배동내역_(총괄)"/>
      <sheetName val="준검_내역서"/>
      <sheetName val="단가_(2)"/>
      <sheetName val="1차_내역서"/>
      <sheetName val="전선_및_전선관"/>
      <sheetName val="배관배선_단가조사"/>
      <sheetName val="환경기계공정표_(3)"/>
      <sheetName val="DATA_입력란"/>
      <sheetName val="1__설계조건_2_단면가정_3__하중계산"/>
      <sheetName val="BSD_(2)"/>
      <sheetName val="배수공_시멘트_및_골재량_산출"/>
      <sheetName val="96보완계획7_12"/>
      <sheetName val="7_PILE__(돌출)"/>
      <sheetName val="8_PILE__(돌출)"/>
      <sheetName val="사__업__비__수__지__예__산__서"/>
      <sheetName val="차선도색-연장,수량(1)"/>
      <sheetName val="호프"/>
      <sheetName val="골재집계"/>
      <sheetName val="-레미콘집계"/>
      <sheetName val="-몰탈콘크리트"/>
      <sheetName val="자갈,시멘트,모래산출"/>
      <sheetName val="-철근집계"/>
      <sheetName val="포장재료(1)"/>
      <sheetName val="-흄관집계"/>
      <sheetName val="총괄내역"/>
      <sheetName val="중요"/>
      <sheetName val="총내역서"/>
      <sheetName val="산출내역서집계표"/>
      <sheetName val="PROJECT BRIEF(EX.NEW)"/>
      <sheetName val="Site Expenses"/>
      <sheetName val="남양내역"/>
      <sheetName val="MAIN_TABLE"/>
      <sheetName val="1.설계조건"/>
      <sheetName val="s"/>
      <sheetName val="용역비내역-진짜"/>
      <sheetName val="원가서"/>
      <sheetName val="단가"/>
      <sheetName val="배수공 주요자재 집계표"/>
      <sheetName val="GI-LIST"/>
      <sheetName val="해평견적"/>
      <sheetName val="건축공사"/>
      <sheetName val="일위대가(1)"/>
      <sheetName val="포장물량집계"/>
      <sheetName val="표지 (2)"/>
      <sheetName val="VII-2현장경비"/>
      <sheetName val="Ⅴ-2.공종별내역"/>
      <sheetName val="예가표"/>
      <sheetName val="시점교대"/>
      <sheetName val="출장내역"/>
      <sheetName val="공사설명서"/>
      <sheetName val="수안보-MBR1"/>
      <sheetName val="세부내역서"/>
      <sheetName val="감액총괄표"/>
      <sheetName val="시운전연료"/>
      <sheetName val="b_balju"/>
      <sheetName val="입력시트"/>
      <sheetName val="산근"/>
      <sheetName val="갑지"/>
      <sheetName val="수로단위수량"/>
      <sheetName val="현장소운반"/>
      <sheetName val="관구보호몰탈"/>
      <sheetName val="차액보증"/>
      <sheetName val="우수"/>
      <sheetName val="TYPE-A"/>
      <sheetName val="우수공"/>
      <sheetName val="출력X"/>
      <sheetName val="1.CB"/>
      <sheetName val="변수"/>
      <sheetName val="교대철근집계"/>
      <sheetName val="단면 (2)"/>
      <sheetName val="설계내역"/>
      <sheetName val="공량산출서"/>
      <sheetName val="03전반노무비"/>
      <sheetName val="내역_FILE"/>
      <sheetName val="품셈"/>
      <sheetName val="업무처리전"/>
      <sheetName val="노단"/>
      <sheetName val="단산"/>
      <sheetName val="명세"/>
      <sheetName val="일대"/>
      <sheetName val="입력"/>
      <sheetName val="토공(우물통,기타) "/>
      <sheetName val="연결임시"/>
      <sheetName val="흙쌓기도수로설치현황"/>
      <sheetName val="계수시트"/>
      <sheetName val="11.1 단면hwp"/>
      <sheetName val="조건"/>
      <sheetName val="설계가"/>
      <sheetName val="단가조정표"/>
      <sheetName val="단가(1)"/>
      <sheetName val="wall"/>
      <sheetName val="인부임"/>
      <sheetName val="원가+내역"/>
      <sheetName val="선정요령"/>
      <sheetName val="역T형교대(말뚝기초)"/>
      <sheetName val="옹벽수량집계"/>
      <sheetName val="기둥(원형)"/>
      <sheetName val="경영상태"/>
      <sheetName val="단위수량"/>
      <sheetName val="반포2차"/>
      <sheetName val="첨"/>
      <sheetName val="6공구(당초)"/>
      <sheetName val="터파기단면도(보도)"/>
      <sheetName val="입력DATA"/>
      <sheetName val="바닥판"/>
      <sheetName val="setup"/>
      <sheetName val="pier-1"/>
      <sheetName val="관접합및부설"/>
      <sheetName val="단양 00 아파트-세부내역"/>
      <sheetName val="정부노임단가"/>
      <sheetName val="공사"/>
      <sheetName val="일위대가_가설_"/>
      <sheetName val="06 일위대가목록"/>
      <sheetName val="공사현황"/>
      <sheetName val="수량집계표"/>
      <sheetName val="탄성1"/>
      <sheetName val="직접경비"/>
      <sheetName val="직접인건비"/>
      <sheetName val="조경"/>
      <sheetName val="1000 DB구축 부표"/>
      <sheetName val="공사비"/>
      <sheetName val="연도손익"/>
      <sheetName val="회수금"/>
      <sheetName val="대체용지"/>
      <sheetName val="건자이자"/>
      <sheetName val="내부매출원가"/>
      <sheetName val="지구 리스트"/>
      <sheetName val="용지비"/>
      <sheetName val="특수선일위대가"/>
      <sheetName val="시설물기초"/>
      <sheetName val="SLAB&quot;1&quot;"/>
      <sheetName val="갑지1"/>
      <sheetName val="공용(현대건설공구)"/>
      <sheetName val="현대건설공구(UNIT)"/>
      <sheetName val="공사비증감"/>
      <sheetName val="음성방향"/>
      <sheetName val="산출기준자료"/>
      <sheetName val="구역화물"/>
      <sheetName val="시험비"/>
      <sheetName val="일위대가목록"/>
      <sheetName val="단위목록"/>
      <sheetName val="6호기"/>
      <sheetName val="토목주소"/>
      <sheetName val="배수통관(좌)"/>
      <sheetName val="INPUT(덕도방향-시점)"/>
      <sheetName val="평내중"/>
      <sheetName val="금액내역서"/>
      <sheetName val="노임단가"/>
      <sheetName val="낙석방지수량"/>
      <sheetName val="연도별cash"/>
      <sheetName val="대림경상68억"/>
      <sheetName val="GR"/>
      <sheetName val="토목공사"/>
      <sheetName val="Baby일위대가"/>
      <sheetName val="내역(신례)"/>
      <sheetName val="연장및면적(좌측)"/>
      <sheetName val="금액"/>
      <sheetName val="PI"/>
      <sheetName val="건축내역서 (경제상무실)"/>
      <sheetName val="원가계산하도"/>
      <sheetName val="입력자료"/>
      <sheetName val="설내역서 "/>
      <sheetName val="내역전기"/>
      <sheetName val="인원투입"/>
      <sheetName val="코드"/>
      <sheetName val="중강당 내역"/>
      <sheetName val="앵커구조계산"/>
      <sheetName val="입찰견적보고서"/>
      <sheetName val="1차설계변경내역"/>
      <sheetName val="관경별내역서"/>
      <sheetName val="내역표지"/>
      <sheetName val="기본일위"/>
      <sheetName val="기초일위"/>
      <sheetName val="수목단가"/>
      <sheetName val="시설수량표"/>
      <sheetName val="시설일위"/>
      <sheetName val="식재수량표"/>
      <sheetName val="tggwan(mac)"/>
      <sheetName val="단면가정"/>
      <sheetName val="설계조건"/>
      <sheetName val="마산월령동골조물량변경"/>
      <sheetName val="도로경계단위"/>
      <sheetName val="용역단가"/>
      <sheetName val="상호참고자료"/>
      <sheetName val="발주처자료입력"/>
      <sheetName val="회사기본자료"/>
      <sheetName val="하자보증자료"/>
      <sheetName val="기술자관련자료"/>
      <sheetName val="일위대가(가설)"/>
      <sheetName val="계림(함평)"/>
      <sheetName val="계림(장성)"/>
      <sheetName val="달서천-대비"/>
      <sheetName val="현장관리비"/>
      <sheetName val="관급자재대"/>
      <sheetName val="중기사용료산출근거"/>
      <sheetName val="단가 및 재료비"/>
      <sheetName val="가열로SW"/>
      <sheetName val="도장수량(하1)"/>
      <sheetName val="주형"/>
      <sheetName val="공사품의서"/>
      <sheetName val="99노임단가"/>
      <sheetName val="1"/>
      <sheetName val="unitpric"/>
      <sheetName val="noyim"/>
      <sheetName val="GAEYO"/>
      <sheetName val="공사비 증감 내역서"/>
      <sheetName val="가로등내역서"/>
      <sheetName val="4.2.1 마루높이 검토"/>
      <sheetName val="맨홀수량산출(A-LINE)"/>
      <sheetName val="배수공수집"/>
      <sheetName val="08-공사비총괄표"/>
      <sheetName val="01-적용기준"/>
      <sheetName val="산근(1)"/>
      <sheetName val="sub"/>
      <sheetName val="전체내역서"/>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조명일위"/>
      <sheetName val="도급내역"/>
      <sheetName val="물집"/>
      <sheetName val="도급금액"/>
      <sheetName val="재노경"/>
      <sheetName val="뚝토공"/>
      <sheetName val="몰탈재료산출"/>
      <sheetName val="사통"/>
      <sheetName val="산수배수"/>
      <sheetName val="포장공자재집계표"/>
      <sheetName val="nys"/>
      <sheetName val="유림골조"/>
      <sheetName val="플랜트 설치"/>
      <sheetName val="효성CB 1P기초"/>
      <sheetName val="조견표"/>
      <sheetName val="전차선로 물량표"/>
      <sheetName val="부표총괄"/>
      <sheetName val="내역서적용수량"/>
      <sheetName val="갑지(추정)"/>
      <sheetName val="단가산출서"/>
      <sheetName val="단가산출서 (2)"/>
      <sheetName val="05-원가계산"/>
      <sheetName val="인건비"/>
      <sheetName val="1.설계기준"/>
      <sheetName val="산출내역서"/>
      <sheetName val="(당평)자재"/>
      <sheetName val="당초명세(평)"/>
      <sheetName val="개요"/>
      <sheetName val="참조"/>
      <sheetName val="부대tu"/>
      <sheetName val="설-원가"/>
      <sheetName val="노임단가 (2)"/>
      <sheetName val="사각맨홀"/>
      <sheetName val="노면및방향"/>
      <sheetName val="집수A"/>
      <sheetName val="일위대가-1"/>
      <sheetName val="토공"/>
      <sheetName val="수량명세서"/>
      <sheetName val="보도포장연장조서-표준차도부"/>
      <sheetName val="표준차도부연장조서-ASP"/>
      <sheetName val=" 상부공통집계(총괄)"/>
      <sheetName val="3.하중계산"/>
      <sheetName val="건축공사실행"/>
      <sheetName val="하도급 검토"/>
      <sheetName val="제경비율"/>
      <sheetName val="공사명입력"/>
      <sheetName val="근로자자료입력"/>
      <sheetName val="폐기물"/>
      <sheetName val="CAT_5"/>
      <sheetName val="3.하중산정4.지지력"/>
      <sheetName val="토공정보"/>
      <sheetName val="관로토공"/>
      <sheetName val="보차도경계석"/>
      <sheetName val="4.내진설계"/>
      <sheetName val=" ｹ-ﾌﾞﾙ"/>
      <sheetName val="공사분석"/>
      <sheetName val="품셈TABLE"/>
      <sheetName val="낙찰표"/>
      <sheetName val="단 box"/>
      <sheetName val="포장공수량집계표"/>
      <sheetName val="참고자료"/>
      <sheetName val="45,46"/>
      <sheetName val="2공구산출내역"/>
      <sheetName val="참고사항"/>
      <sheetName val="1.우편집중내역서"/>
      <sheetName val="가계부"/>
      <sheetName val="제품목록"/>
      <sheetName val="매입매출관리"/>
      <sheetName val="Sheet22"/>
      <sheetName val="설계명세서(종합)"/>
      <sheetName val="소요자재"/>
      <sheetName val="노무산출서"/>
      <sheetName val="자재"/>
      <sheetName val="경비_원본"/>
      <sheetName val="총 원가계산"/>
      <sheetName val="수량산출서-2"/>
      <sheetName val="인부노임"/>
      <sheetName val="순공사비"/>
      <sheetName val="특별교실"/>
      <sheetName val="단"/>
      <sheetName val="원유_BANK"/>
      <sheetName val="계산서(곡선부)"/>
      <sheetName val="포장재료집계표"/>
      <sheetName val="-치수표(곡선부)"/>
      <sheetName val="결과조달"/>
      <sheetName val="시화점실행"/>
      <sheetName val="전 기"/>
      <sheetName val="해외(원화)"/>
      <sheetName val="콘크리트타설집계표"/>
      <sheetName val="철근단면적"/>
      <sheetName val="J형측구단위수량"/>
      <sheetName val="공통비(전체)"/>
      <sheetName val="연속벽현황"/>
      <sheetName val="소방"/>
      <sheetName val="APT"/>
      <sheetName val="개별직종노임단가(2005.1)"/>
      <sheetName val="예산명세서"/>
      <sheetName val="90.03실행 "/>
      <sheetName val="1차기성"/>
      <sheetName val="포장공수량집계"/>
      <sheetName val="ELECTRIC"/>
      <sheetName val="수질정화시설"/>
      <sheetName val="앵커설치(590)"/>
      <sheetName val="1.1설계기준"/>
      <sheetName val="inputdata"/>
      <sheetName val="DATA입력"/>
      <sheetName val="말뚝기초(안정검토)-외측"/>
      <sheetName val="가도공"/>
      <sheetName val="이음개소"/>
      <sheetName val="직재"/>
      <sheetName val="재집"/>
      <sheetName val="1_CB"/>
      <sheetName val="옹벽공_수량집계표"/>
      <sheetName val="A-8_PD(도로중앙)"/>
      <sheetName val="Flaer_Area"/>
      <sheetName val="상_부"/>
      <sheetName val="내역서1999_8최종"/>
      <sheetName val="Customer_Databas"/>
      <sheetName val="1_설계기준"/>
      <sheetName val="1_수인터널"/>
      <sheetName val="청_구"/>
      <sheetName val="Sheet1_(2)"/>
      <sheetName val="단가_및_재료비"/>
      <sheetName val="Sheet2_(2)"/>
      <sheetName val="건축내역서_(경제상무실)"/>
      <sheetName val="설내역서_"/>
      <sheetName val="계측제어설비"/>
      <sheetName val="지급(1)"/>
      <sheetName val="공사내역서(을)실행"/>
      <sheetName val="1.3.1절점좌표"/>
      <sheetName val="품종별월계"/>
      <sheetName val="전신환매도율"/>
      <sheetName val="골막이(야매)"/>
      <sheetName val="일위집계표"/>
      <sheetName val="인건비 "/>
      <sheetName val="집수정"/>
      <sheetName val="Y-WORK"/>
      <sheetName val="BJJIN"/>
      <sheetName val="공비현2"/>
      <sheetName val="세금자료"/>
      <sheetName val="원하도급내역서(당초)"/>
      <sheetName val="사유서제출현황-2"/>
      <sheetName val="List"/>
      <sheetName val="법면단"/>
      <sheetName val="A4288"/>
      <sheetName val="영동(D)"/>
      <sheetName val="아파트 내역"/>
      <sheetName val="난방방식분류"/>
      <sheetName val="공사정보입력"/>
      <sheetName val="건축내역서"/>
      <sheetName val="설비내역서"/>
      <sheetName val="전기내역서"/>
      <sheetName val="공정data"/>
      <sheetName val="기존포장깨기"/>
      <sheetName val="석축헐기"/>
      <sheetName val="협력업체"/>
      <sheetName val="공사비_증감_내역서"/>
      <sheetName val="PROJECT_BRIEF(EX_NEW)"/>
      <sheetName val="Site_Expenses"/>
      <sheetName val="기계"/>
      <sheetName val="sst,stl창호"/>
      <sheetName val="역T형"/>
      <sheetName val="ETC"/>
      <sheetName val="A4"/>
      <sheetName val="기안"/>
      <sheetName val="2-1. 경관조명 내역총괄표"/>
      <sheetName val="ⴭⴭⴭⴭⴭ"/>
      <sheetName val="단면치수"/>
      <sheetName val="돌담교 상부수량"/>
      <sheetName val="쇠(1)"/>
      <sheetName val="가격(3)"/>
      <sheetName val="관경"/>
      <sheetName val="전기혼잡제경비(45)"/>
      <sheetName val="안전시설"/>
      <sheetName val="단가산출서(기계)"/>
      <sheetName val="배관단가조사서"/>
      <sheetName val="DB"/>
      <sheetName val="2"/>
      <sheetName val="3"/>
      <sheetName val="4"/>
      <sheetName val="6"/>
      <sheetName val="횡배수관집현황(2공구)"/>
      <sheetName val="구조물철거타공정이월"/>
      <sheetName val="5수지"/>
      <sheetName val="수불계획서(전체)"/>
      <sheetName val="포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집계"/>
      <sheetName val="주요자재"/>
      <sheetName val="A1"/>
      <sheetName val="A2"/>
      <sheetName val="교대"/>
      <sheetName val="#REF"/>
      <sheetName val="8.PILE  (돌출)"/>
      <sheetName val="경산"/>
      <sheetName val="용수량(생활용수)"/>
      <sheetName val="조명시설"/>
      <sheetName val="6PILE  (돌출)"/>
      <sheetName val="토사(PE)"/>
      <sheetName val="수량산출"/>
      <sheetName val="DATE"/>
      <sheetName val="터파기및재료"/>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사(PE)"/>
      <sheetName val="토사(PE-토류벽)"/>
      <sheetName val="토사(흄관)"/>
      <sheetName val="토사(흄관-토류벽)"/>
      <sheetName val="토사(BOX-토류벽)"/>
      <sheetName val="토사(PE-관보호공)"/>
      <sheetName val="토사(PE,CON B=)"/>
      <sheetName val="토사(흄관,CON B=)"/>
      <sheetName val="토사(PE-역사이펀)"/>
      <sheetName val="토사(PE-관보호공 0.3)"/>
      <sheetName val="토사(PE-관보호공 1.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적용"/>
      <sheetName val="주요자재집계"/>
      <sheetName val="총괄수량"/>
      <sheetName val="본선포장집계 "/>
      <sheetName val="본선도로조서"/>
      <sheetName val="포장증가량총괄집계표"/>
      <sheetName val="포장증가단위"/>
      <sheetName val="포장증가조서"/>
      <sheetName val="#REF"/>
      <sheetName val="관로토공산출근거"/>
      <sheetName val="포장공"/>
      <sheetName val="원형1호맨홀토공수량"/>
      <sheetName val="1호맨홀토공"/>
      <sheetName val="guard(mac)"/>
      <sheetName val="노임단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사(PE)"/>
      <sheetName val="토사(PE-역사이펀)"/>
      <sheetName val="토사(PE-관보호공 0.3)"/>
      <sheetName val="토사(PE-관보호공 1.0)"/>
      <sheetName val="토사(PE-토류벽)"/>
      <sheetName val="토사(PE,CON B=)"/>
      <sheetName val="토사(흄관)"/>
      <sheetName val="토사(흄관-토류벽)"/>
      <sheetName val="토사(BOX-토류벽)"/>
      <sheetName val="토사(흄관,CON B=)"/>
      <sheetName val="토사(PE-관보호공)"/>
      <sheetName val="#REF"/>
      <sheetName val="DATE"/>
      <sheetName val="일위대가"/>
      <sheetName val="단가대비표"/>
      <sheetName val="일위대가(가설)"/>
      <sheetName val="노임단가"/>
      <sheetName val="8.PILE  (돌출)"/>
      <sheetName val="신당동집계표"/>
      <sheetName val="단위별용량계산"/>
      <sheetName val="일위대가목차"/>
      <sheetName val="XXXXXX"/>
      <sheetName val="원가계산서"/>
      <sheetName val="집계표"/>
      <sheetName val="내역서"/>
      <sheetName val="물집"/>
      <sheetName val="구조물공집계"/>
      <sheetName val="가.맨홀토공"/>
      <sheetName val="(1)맨홀"/>
      <sheetName val="(가)맨홀평균H"/>
      <sheetName val="(나)맨홀구조물토공"/>
      <sheetName val="나.맨홀구체공"/>
      <sheetName val="(가)맨홀H"/>
      <sheetName val="(나)수량산출"/>
      <sheetName val="주요자재집계표"/>
      <sheetName val="Sheet1"/>
      <sheetName val="Sheet2"/>
      <sheetName val="Sheet3"/>
      <sheetName val="일위대가표"/>
      <sheetName val="준검 내역서"/>
      <sheetName val="우배수"/>
      <sheetName val="계산식"/>
      <sheetName val="청천내"/>
      <sheetName val="5.7 부대공"/>
      <sheetName val="주요자재집계"/>
      <sheetName val="부대공수량집계표"/>
      <sheetName val="부대공산출"/>
      <sheetName val="지장물보호공수량 "/>
      <sheetName val="지장물보호공산근"/>
      <sheetName val="관보호공집계"/>
      <sheetName val="관보호공산출"/>
      <sheetName val="물푸기(관로)"/>
      <sheetName val="물푸기연장"/>
      <sheetName val="기존맨홀 철거 산출"/>
      <sheetName val="기존관철거산출"/>
      <sheetName val="원형맨홀철거산출"/>
      <sheetName val="L형측구깨기및 복구자재 집계표"/>
      <sheetName val="L형측구깨기및 복구수량 집계표"/>
      <sheetName val="L형측구연장"/>
      <sheetName val="기존관 폐쇄수량집계"/>
      <sheetName val="우수토실폐쇄"/>
      <sheetName val="관보호공단위수량"/>
      <sheetName val="기존맨홀천공단위수량"/>
      <sheetName val="원형맨홀철거"/>
      <sheetName val="옹벽깨기및복구"/>
      <sheetName val="L형측구깨기및복구수량"/>
      <sheetName val="맨홀수량산출(A-LINE)"/>
      <sheetName val="단면가정"/>
      <sheetName val="이형관"/>
      <sheetName val="토목"/>
      <sheetName val="표지"/>
      <sheetName val="1.토총"/>
      <sheetName val="토적"/>
      <sheetName val="가정오수"/>
      <sheetName val="2.관로집"/>
      <sheetName val="관부설"/>
      <sheetName val="가정연결"/>
      <sheetName val="3.구조물집계"/>
      <sheetName val="맨홀높이"/>
      <sheetName val="맨홀2"/>
      <sheetName val="4.포장공"/>
      <sheetName val="관로"/>
      <sheetName val="가정연결관"/>
      <sheetName val="5.부대공"/>
      <sheetName val="(1)가시설공"/>
      <sheetName val="(2)경고"/>
      <sheetName val="(3)기타"/>
      <sheetName val="6.주요자재대"/>
      <sheetName val="7.폐기물"/>
      <sheetName val="토실"/>
      <sheetName val="조명시설"/>
      <sheetName val="단가"/>
      <sheetName val="제출내역 (2)"/>
      <sheetName val="INPUT"/>
      <sheetName val="Sheet1 (2)"/>
      <sheetName val="입찰안"/>
      <sheetName val="ABUT수량-A1"/>
      <sheetName val="데이타"/>
      <sheetName val="1호맨홀토공"/>
      <sheetName val="말뚝지지력산정"/>
      <sheetName val="가시설단위수량"/>
      <sheetName val="관경별내역서"/>
      <sheetName val="기본토사"/>
      <sheetName val="단위중량"/>
      <sheetName val="SORCE1"/>
      <sheetName val="관로토공"/>
      <sheetName val="1호인버트수량"/>
      <sheetName val="수량산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군포하수0722"/>
      <sheetName val="토사(PE)"/>
      <sheetName val="DATE"/>
      <sheetName val="수량산출"/>
      <sheetName val="8.PILE  (돌출)"/>
      <sheetName val="계수시트"/>
      <sheetName val="조명시설"/>
      <sheetName val="가시설단위수량"/>
      <sheetName val="SORCE1"/>
      <sheetName val="단위수량"/>
      <sheetName val="구조물공집계"/>
      <sheetName val="용수량(생활용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조건표"/>
      <sheetName val="방음벽기초"/>
      <sheetName val="맨홀수량산출"/>
      <sheetName val="터파기및재료"/>
      <sheetName val="토사(PE)"/>
      <sheetName val="지구단위계획내역서"/>
      <sheetName val="BID"/>
      <sheetName val="내역"/>
      <sheetName val="1호인버트수량"/>
      <sheetName val="수량산출"/>
      <sheetName val="하남내역"/>
      <sheetName val="남평내역"/>
      <sheetName val="용소리교"/>
      <sheetName val="안정성검토"/>
      <sheetName val="하중계산"/>
      <sheetName val="설계기준"/>
      <sheetName val="노임단가"/>
      <sheetName val="이름정의"/>
      <sheetName val="초기화면"/>
      <sheetName val="DATA 입력란"/>
      <sheetName val="1. 설계조건 2.단면가정 3. 하중계산"/>
      <sheetName val="구역화물"/>
      <sheetName val="이형관"/>
      <sheetName val="안전보건교육"/>
      <sheetName val="전체내역"/>
      <sheetName val="날개벽수량표"/>
      <sheetName val="고양관재"/>
      <sheetName val="일위대가"/>
      <sheetName val="준검 내역서"/>
      <sheetName val="시행예산"/>
      <sheetName val="2)관접합"/>
      <sheetName val="INDEX"/>
      <sheetName val="2호맨홀공제수량"/>
      <sheetName val="토공(우물통,기타) "/>
      <sheetName val="토적기초자료"/>
      <sheetName val="구조물공"/>
      <sheetName val="배수공"/>
      <sheetName val="부대공"/>
      <sheetName val="토공"/>
      <sheetName val="포장공"/>
    </sheetNames>
    <sheetDataSet>
      <sheetData sheetId="0" refreshError="1">
        <row r="61">
          <cell r="I61" t="str">
            <v>×</v>
          </cell>
        </row>
        <row r="62">
          <cell r="I62" t="str">
            <v>×</v>
          </cell>
        </row>
        <row r="63">
          <cell r="I63" t="str">
            <v>×</v>
          </cell>
        </row>
        <row r="64">
          <cell r="I64" t="str">
            <v>×</v>
          </cell>
        </row>
        <row r="65">
          <cell r="I65" t="str">
            <v>×</v>
          </cell>
        </row>
        <row r="66">
          <cell r="I66" t="str">
            <v>×</v>
          </cell>
        </row>
        <row r="67">
          <cell r="I67" t="str">
            <v>×</v>
          </cell>
        </row>
        <row r="68">
          <cell r="I68" t="str">
            <v>×</v>
          </cell>
        </row>
        <row r="69">
          <cell r="I69" t="str">
            <v>×</v>
          </cell>
        </row>
        <row r="70">
          <cell r="I70" t="str">
            <v>×</v>
          </cell>
        </row>
        <row r="71">
          <cell r="I71" t="str">
            <v>×</v>
          </cell>
        </row>
        <row r="72">
          <cell r="I72" t="str">
            <v>×</v>
          </cell>
        </row>
        <row r="73">
          <cell r="I73" t="str">
            <v>×</v>
          </cell>
        </row>
        <row r="74">
          <cell r="I74" t="str">
            <v>×</v>
          </cell>
        </row>
        <row r="75">
          <cell r="I75" t="str">
            <v>×</v>
          </cell>
        </row>
        <row r="76">
          <cell r="I76" t="str">
            <v>×</v>
          </cell>
        </row>
        <row r="77">
          <cell r="I77" t="str">
            <v>×</v>
          </cell>
        </row>
        <row r="78">
          <cell r="I78" t="str">
            <v>×</v>
          </cell>
        </row>
        <row r="79">
          <cell r="I79" t="str">
            <v>×</v>
          </cell>
        </row>
        <row r="80">
          <cell r="I80" t="str">
            <v>×</v>
          </cell>
        </row>
        <row r="81">
          <cell r="I81" t="str">
            <v>×</v>
          </cell>
        </row>
        <row r="82">
          <cell r="I82" t="str">
            <v>×</v>
          </cell>
        </row>
        <row r="83">
          <cell r="I83" t="str">
            <v>×</v>
          </cell>
        </row>
        <row r="84">
          <cell r="I84"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조건 "/>
      <sheetName val="설계기준설명"/>
      <sheetName val="총괄표"/>
      <sheetName val="2.단면가정 (BASE)"/>
      <sheetName val="2.단면가정  (2)"/>
      <sheetName val="2.단면가정  (3)"/>
      <sheetName val="2.단면가정  (4)"/>
      <sheetName val="2.단면가정  (5)"/>
      <sheetName val="2.단면가정  (6)"/>
      <sheetName val="3.하중및토압(탄성,가동)"/>
      <sheetName val="4.하중 5.안정검토(가동)(탄성)"/>
      <sheetName val="3.하중및토압 (고정)"/>
      <sheetName val="4.하중 5.안정검토(고정)"/>
      <sheetName val="6.벽체계산"/>
      <sheetName val="7.흉벽계산(구식)"/>
      <sheetName val="7.흉벽계산(ASCON)"/>
      <sheetName val="7.흉벽계산(CON)"/>
      <sheetName val="8.PILE (원지반)"/>
      <sheetName val="8.PILE  (돌출)"/>
      <sheetName val="두부보강(허용)"/>
      <sheetName val="9.FOOTING(2)"/>
      <sheetName val="9.FOOTING(3)"/>
      <sheetName val="9.FOOTING(4)"/>
      <sheetName val="9.FOOTING(5)"/>
      <sheetName val="9.FOOTING(6)"/>
      <sheetName val="10.날개벽 (A)"/>
      <sheetName val="10.날개벽(B)"/>
      <sheetName val="10.날개벽 (C)"/>
      <sheetName val="11.고정슈교좌면검토"/>
      <sheetName val="11.가동슈교좌면검토 "/>
      <sheetName val="11.탄성슈교좌면검토 "/>
      <sheetName val="12.접속슬라브CON) "/>
      <sheetName val="12.접속슬라브(ASCON)"/>
      <sheetName val="주철근조립도"/>
      <sheetName val="Sheet3"/>
      <sheetName val="Sheet1"/>
      <sheetName val="용소리교"/>
      <sheetName val="토공(우물통,기타) "/>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표지"/>
      <sheetName val="1.토총"/>
      <sheetName val="토적"/>
      <sheetName val="가정오수"/>
      <sheetName val="2.관로집"/>
      <sheetName val="관부설"/>
      <sheetName val="가정연결"/>
      <sheetName val="3.구조물집계"/>
      <sheetName val="맨홀높이"/>
      <sheetName val="맨홀2"/>
      <sheetName val="4.포장공"/>
      <sheetName val="관로"/>
      <sheetName val="가정연결관"/>
      <sheetName val="5.부대공"/>
      <sheetName val="(1)가시설공"/>
      <sheetName val="(2)경고"/>
      <sheetName val="(3)기타"/>
      <sheetName val="6.주요자재대"/>
      <sheetName val="7.폐기물"/>
      <sheetName val="토실"/>
      <sheetName val="안전시설(수집)"/>
      <sheetName val="안전시설"/>
      <sheetName val="신당동집계표"/>
      <sheetName val="부대tu"/>
      <sheetName val="기계경비(시간당)"/>
      <sheetName val="램머"/>
      <sheetName val="토사(PE)"/>
      <sheetName val="WORK"/>
      <sheetName val="수로BOX"/>
      <sheetName val="남평내역"/>
      <sheetName val="1호인버트수량"/>
      <sheetName val="교량하부공"/>
      <sheetName val="조건표"/>
      <sheetName val="터파기및재료"/>
      <sheetName val="토목"/>
      <sheetName val="일위대가표"/>
      <sheetName val="설비"/>
      <sheetName val="요율"/>
      <sheetName val="자재대"/>
      <sheetName val="고양관재"/>
      <sheetName val="SORCE1"/>
      <sheetName val="내역"/>
      <sheetName val="데이터"/>
      <sheetName val="초기화면"/>
      <sheetName val="설계명세서"/>
      <sheetName val="Sheet1"/>
      <sheetName val="코드표"/>
      <sheetName val="자재코드"/>
      <sheetName val="공토공단위당"/>
      <sheetName val="구분표"/>
      <sheetName val="연결임시"/>
      <sheetName val="토공"/>
      <sheetName val="맨홀수량산출"/>
      <sheetName val="G.R300경비"/>
      <sheetName val="경산"/>
      <sheetName val="토사(PE "/>
      <sheetName val="토사(PE_x0009_"/>
      <sheetName val="진주방향"/>
      <sheetName val="DATA 입력란"/>
      <sheetName val="1. 설계조건 2.단면가정 3. 하중계산"/>
      <sheetName val="구조물"/>
      <sheetName val="토공(우물통,기타) "/>
      <sheetName val="인건비 "/>
      <sheetName val="간지"/>
      <sheetName val="자재총괄"/>
      <sheetName val="시멘트레미콘구입량"/>
      <sheetName val="골재구입량"/>
      <sheetName val="3구조물공간지"/>
      <sheetName val="1집계표간지"/>
      <sheetName val="구조물공집계표"/>
      <sheetName val="토공집계표"/>
      <sheetName val="2여과지"/>
      <sheetName val="여과지집계표"/>
      <sheetName val="여과지"/>
      <sheetName val="여과지토적표"/>
      <sheetName val="3배수지"/>
      <sheetName val="배수지집계표"/>
      <sheetName val="배수지"/>
      <sheetName val="배수지토적표"/>
      <sheetName val="4염소투입실"/>
      <sheetName val="염소투입실집계표"/>
      <sheetName val="염소투입실공사"/>
      <sheetName val="지장물보호(수집)"/>
      <sheetName val="지장물산근"/>
      <sheetName val="지장물보호공단위수량"/>
      <sheetName val="자재집계표"/>
      <sheetName val="주요자재집계표"/>
      <sheetName val="총괄토공집계"/>
      <sheetName val="시점부토공"/>
      <sheetName val="종점부토공"/>
      <sheetName val="교각토공"/>
      <sheetName val="총괄집계 "/>
      <sheetName val="총괄철근집계(1)"/>
      <sheetName val="총괄철근집계(2)"/>
      <sheetName val="구조물공"/>
      <sheetName val="본체집계"/>
      <sheetName val="본체철근집계"/>
      <sheetName val="날개벽철근집계 "/>
      <sheetName val="본체그림"/>
      <sheetName val="본체수량"/>
      <sheetName val="접속슬래브집계"/>
      <sheetName val="접속(시점)"/>
      <sheetName val="접속(종점)"/>
      <sheetName val="1.토공집계"/>
      <sheetName val="2.관대집계표"/>
      <sheetName val="접합"/>
      <sheetName val="3.구조물공"/>
      <sheetName val="7.폐기물집계"/>
      <sheetName val="VXXXXX"/>
      <sheetName val="방음벽수량"/>
      <sheetName val="방음벽기초수량"/>
      <sheetName val="방음벽설치현황"/>
      <sheetName val="단위수량"/>
      <sheetName val="가설방음판넬"/>
      <sheetName val="가설방진망"/>
      <sheetName val="세륜세차시설"/>
      <sheetName val="가도수량집계"/>
      <sheetName val="가도토공"/>
      <sheetName val="가도포장수량집계표"/>
      <sheetName val="가포장조서"/>
      <sheetName val="가도단위수량"/>
      <sheetName val="가배수관"/>
      <sheetName val="골재덮개시설"/>
      <sheetName val="준공표지판집계"/>
      <sheetName val="경계표주집계(X)"/>
      <sheetName val="경계수량(X)"/>
      <sheetName val="경계표주단위수량(X)"/>
      <sheetName val="기존도로유지관리비"/>
      <sheetName val="식재공"/>
      <sheetName val="산림복구비"/>
      <sheetName val="가설건물"/>
      <sheetName val="가옥철거조서"/>
      <sheetName val="자재집계산출"/>
      <sheetName val="우수받이"/>
      <sheetName val="Sheet1 (2)"/>
      <sheetName val="총괄집계표"/>
      <sheetName val="재료집계표"/>
      <sheetName val="몰탈집계표"/>
      <sheetName val="포장집계표"/>
      <sheetName val="본선부집계"/>
      <sheetName val="TYPE별조서"/>
      <sheetName val="본선부산출"/>
      <sheetName val="진입부보도집계"/>
      <sheetName val="진입보도산출"/>
      <sheetName val="접속도로집계"/>
      <sheetName val="진입로집계"/>
      <sheetName val="진입로"/>
      <sheetName val="점자블럭집계"/>
      <sheetName val="점자블럭산출"/>
      <sheetName val="공제량집계"/>
      <sheetName val="공제량"/>
      <sheetName val="경계석총집계"/>
      <sheetName val="보차도수량집계"/>
      <sheetName val="보차도경계조서"/>
      <sheetName val="보차도산출"/>
      <sheetName val="도로경계석집계"/>
      <sheetName val="도로경계조서"/>
      <sheetName val="도로경계산출"/>
      <sheetName val="VXXX"/>
      <sheetName val="Recovered_Sheet1"/>
      <sheetName val="관로공집계"/>
      <sheetName val="수밀검사조서"/>
      <sheetName val="본관조서(PVC)"/>
      <sheetName val="PVC접합개소 산출서"/>
      <sheetName val="PVC이중벽관D300집계"/>
      <sheetName val="PVC이중벽관D300집계-OPEN"/>
      <sheetName val="PVCDC300단위집계-OPEN"/>
      <sheetName val="PVCDC300단위수량-OPEN"/>
      <sheetName val="PVC이중벽관D300집계-가설흙막이"/>
      <sheetName val="PVCDC300단위집계-가설흙막이"/>
      <sheetName val="PVCDC300단위수량-가설흙막이"/>
      <sheetName val="전체맨홀집계"/>
      <sheetName val="원형1호맨홀집계표"/>
      <sheetName val="오수맨홀조서"/>
      <sheetName val="원형1맨홀(무근)집계표"/>
      <sheetName val="원형1호맨홀(철근)집계표"/>
      <sheetName val="오수원형1호맨홀단위집계"/>
      <sheetName val="오수원형맨홀1호"/>
      <sheetName val="원형1호맨홀(철근)단위수량집계"/>
      <sheetName val="원형1호맨홀(철근)단위수량"/>
      <sheetName val="식재"/>
      <sheetName val="시설물"/>
      <sheetName val="식재출력용"/>
      <sheetName val="유지관리"/>
      <sheetName val="단가"/>
      <sheetName val="배수공총괄 집계표(횡)"/>
      <sheetName val="보차도경계석집계표(종)"/>
      <sheetName val="보차도경계석 조서"/>
      <sheetName val="보차도경계석단위량"/>
      <sheetName val="경계석집계표(종)"/>
      <sheetName val="경계석"/>
      <sheetName val="경계석단위량"/>
      <sheetName val="배수집계표(종)"/>
      <sheetName val="종배수관"/>
      <sheetName val="빗물받이집계"/>
      <sheetName val="빗물받이조서"/>
      <sheetName val="빗물받이단위량"/>
      <sheetName val="맨홀집계표 "/>
      <sheetName val="맨홀조서"/>
      <sheetName val="맨홀단위량"/>
      <sheetName val="세부내역"/>
      <sheetName val="일위대가"/>
      <sheetName val="조견표"/>
      <sheetName val="기계경비(일반)"/>
      <sheetName val="산출근거(마산, 만천, 가례)"/>
      <sheetName val="산출근거(남강)"/>
      <sheetName val="산출근거(가설도로 조성)"/>
      <sheetName val="산출근거(가설도로 성토다짐)"/>
      <sheetName val="산출근거(가설도로 살수)"/>
      <sheetName val="산출근거(가설도로 유지보수)"/>
      <sheetName val="수량산출"/>
      <sheetName val="데이타"/>
      <sheetName val="bearing"/>
      <sheetName val="연동내역"/>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관경고용테이프수집"/>
      <sheetName val="관경고용산근"/>
      <sheetName val="맨홀수량산출(A-LINE)"/>
      <sheetName val="이름정의"/>
      <sheetName val="관로토공"/>
      <sheetName val="1-1합"/>
      <sheetName val="1-1오"/>
      <sheetName val="1-1우"/>
      <sheetName val="ygd1-2"/>
      <sheetName val="ygr1-3"/>
      <sheetName val="ygr1-2"/>
      <sheetName val="ygr1-4"/>
      <sheetName val="A1"/>
      <sheetName val="계산서(곡선부)"/>
      <sheetName val="포장재료집계표"/>
      <sheetName val="청천내"/>
      <sheetName val="기본일위"/>
      <sheetName val="배수공"/>
      <sheetName val="부대공"/>
      <sheetName val="포장공"/>
      <sheetName val="중기손료"/>
      <sheetName val="노임"/>
      <sheetName val="측구공"/>
      <sheetName val="지구단위계획내역서"/>
      <sheetName val="내역서01"/>
      <sheetName val="일위대가 1"/>
      <sheetName val="설계내역서"/>
      <sheetName val="산거 1(인력투입)"/>
      <sheetName val="일위대가 2"/>
      <sheetName val="일위대가 3"/>
      <sheetName val="평가내역"/>
      <sheetName val="2호맨홀공제수량"/>
      <sheetName val="분석투자 내역(광명)"/>
      <sheetName val="내역서(교량)전체"/>
      <sheetName val="가시설수량"/>
      <sheetName val="Sensitivity"/>
      <sheetName val="고유코드_설계"/>
      <sheetName val="산출근거"/>
      <sheetName val="구간별"/>
      <sheetName val="이토변실(A3-LINE)"/>
      <sheetName val="직접경비"/>
      <sheetName val="직접인건비"/>
      <sheetName val="투입집계표"/>
      <sheetName val="이형관재료표(A-L)"/>
      <sheetName val="내#일산설치"/>
      <sheetName val="석축설면"/>
      <sheetName val="법면단"/>
      <sheetName val="교각별철근수량집계표"/>
      <sheetName val="파이프류"/>
      <sheetName val="용소리교"/>
      <sheetName val="토적기초자료"/>
      <sheetName val="배수관집계"/>
      <sheetName val="#REF"/>
      <sheetName val="설계조건"/>
      <sheetName val="안정계산"/>
      <sheetName val="단면검토"/>
      <sheetName val="Control"/>
      <sheetName val="횡배수관설치현황"/>
      <sheetName val="철거산출근거"/>
      <sheetName val="해외(원화)"/>
      <sheetName val="조명시설"/>
      <sheetName val="도수로현황"/>
      <sheetName val="슬래브"/>
      <sheetName val="Sheet5"/>
      <sheetName val="공사개요"/>
      <sheetName val="1_토총"/>
      <sheetName val="2_관로집"/>
      <sheetName val="3_구조물집계"/>
      <sheetName val="4_포장공"/>
      <sheetName val="5_부대공"/>
      <sheetName val="6_주요자재대"/>
      <sheetName val="7_폐기물"/>
      <sheetName val="집계표"/>
      <sheetName val="공종"/>
      <sheetName val="ABUT수량-A1"/>
      <sheetName val="가시설단위수량"/>
      <sheetName val="01.10월"/>
      <sheetName val="지구단위계획"/>
      <sheetName val="옹벽기초자료"/>
      <sheetName val="현황산출서"/>
      <sheetName val="내역서"/>
      <sheetName val="CTEMCOST"/>
      <sheetName val="자재단가"/>
      <sheetName val="역T형옹벽(3.0)"/>
      <sheetName val="중부"/>
      <sheetName val="북부"/>
      <sheetName val="남부"/>
      <sheetName val="이월도표"/>
      <sheetName val="추적+궁합"/>
      <sheetName val="로또정석"/>
      <sheetName val="최근21회정석"/>
      <sheetName val="당첨금"/>
      <sheetName val="로또그림"/>
      <sheetName val="로또용어"/>
      <sheetName val="로또abc"/>
      <sheetName val="로또10계명"/>
      <sheetName val="Sheet7"/>
      <sheetName val="Sheet6"/>
      <sheetName val="Sheet4"/>
      <sheetName val="Sheet3 (2)"/>
      <sheetName val="summary"/>
      <sheetName val="chart"/>
      <sheetName val="chart update"/>
      <sheetName val="남평1"/>
      <sheetName val="남평2"/>
      <sheetName val="남평3"/>
      <sheetName val="회동1"/>
      <sheetName val="회동2"/>
      <sheetName val="회동3"/>
      <sheetName val="회동4"/>
      <sheetName val="부대내역"/>
      <sheetName val="기본단가표"/>
      <sheetName val="안정성검토"/>
      <sheetName val="하중계산"/>
      <sheetName val="설계기준"/>
      <sheetName val="TOTAL_BOQ"/>
      <sheetName val="경율산정.XLS"/>
      <sheetName val="날개벽수량표"/>
      <sheetName val="3연box"/>
      <sheetName val="단 box"/>
      <sheetName val="정부노임단가"/>
      <sheetName val="시행예산"/>
      <sheetName val="기계가격"/>
      <sheetName val="공구"/>
      <sheetName val="전차선로 물량표"/>
      <sheetName val="한강운반비"/>
      <sheetName val="공통(20-91)"/>
      <sheetName val="식재인부"/>
      <sheetName val="공종단가"/>
      <sheetName val="APT"/>
      <sheetName val="구역화물"/>
      <sheetName val="1호맨홀자연토공"/>
      <sheetName val="골재집계"/>
      <sheetName val="자갈,시멘트,모래산출"/>
      <sheetName val="2@ BOX"/>
      <sheetName val="MOTOR"/>
      <sheetName val="국산화"/>
      <sheetName val="교각별수량"/>
      <sheetName val="9902"/>
      <sheetName val="변경원가서갑"/>
      <sheetName val="범례표"/>
      <sheetName val="총괄내역서"/>
      <sheetName val="변수값"/>
      <sheetName val="중기상차"/>
      <sheetName val="AS복구"/>
      <sheetName val="중기터파기"/>
      <sheetName val="장비집계"/>
      <sheetName val="가도공"/>
      <sheetName val="방음벽기초"/>
      <sheetName val="우수"/>
      <sheetName val="기초공"/>
      <sheetName val="기둥(원형)"/>
      <sheetName val="자재단가(완)"/>
      <sheetName val="노임단가(완)"/>
      <sheetName val="일위대가_목록"/>
      <sheetName val="일위대가(노임수정(완), 자재 및 물린단산수정필요)"/>
      <sheetName val="2007기계경비산출표(완)"/>
      <sheetName val="단가산출_목록"/>
      <sheetName val="단가산출서"/>
      <sheetName val="시험비 단가"/>
      <sheetName val="일반화물자동차운임"/>
      <sheetName val="공사설명서"/>
      <sheetName val="레미콘"/>
      <sheetName val="pe이중벽관"/>
      <sheetName val="pe이중벽관 (우수)"/>
      <sheetName val="D100관"/>
      <sheetName val="D16"/>
      <sheetName val="D20"/>
      <sheetName val="D25"/>
      <sheetName val="D50"/>
      <sheetName val="D75,D100"/>
      <sheetName val="SLAB"/>
      <sheetName val="토공 total"/>
      <sheetName val="진천방향"/>
      <sheetName val="노임단가"/>
      <sheetName val="수안보-MBR1"/>
      <sheetName val="계수시트"/>
      <sheetName val="평균터파기고(1-2,ASP)"/>
      <sheetName val="토목검측서"/>
      <sheetName val="분뇨"/>
      <sheetName val="인구"/>
      <sheetName val="환경평가"/>
      <sheetName val="구천"/>
      <sheetName val="중기사용료산출근거"/>
      <sheetName val="단가 및 재료비"/>
      <sheetName val="2000년1차"/>
      <sheetName val="설계예산서"/>
      <sheetName val="예산내역서"/>
      <sheetName val="우각부보강"/>
      <sheetName val="전력구구조물산근"/>
      <sheetName val="값"/>
      <sheetName val="단위중량"/>
      <sheetName val="고재중량"/>
      <sheetName val="에너지요금"/>
      <sheetName val="을지"/>
      <sheetName val="1_토총2"/>
      <sheetName val="2_관로집2"/>
      <sheetName val="3_구조물집계2"/>
      <sheetName val="4_포장공2"/>
      <sheetName val="5_부대공2"/>
      <sheetName val="6_주요자재대2"/>
      <sheetName val="7_폐기물2"/>
      <sheetName val="1_토총1"/>
      <sheetName val="2_관로집1"/>
      <sheetName val="3_구조물집계1"/>
      <sheetName val="4_포장공1"/>
      <sheetName val="5_부대공1"/>
      <sheetName val="6_주요자재대1"/>
      <sheetName val="7_폐기물1"/>
      <sheetName val="nys"/>
      <sheetName val="노무비단가"/>
      <sheetName val="단가일람"/>
      <sheetName val="가로등 조도계산"/>
      <sheetName val="총괄"/>
      <sheetName val="도대하도변경최종정산조경"/>
      <sheetName val="우배수"/>
      <sheetName val="8.PILE  (돌출)"/>
      <sheetName val="소방일위 "/>
      <sheetName val="일위대가(교통성검토)"/>
      <sheetName val="일위총괄"/>
      <sheetName val="일대가(도시계획시설결정)"/>
      <sheetName val="보정율산정근거"/>
      <sheetName val="환경성 산출근거"/>
      <sheetName val="일위대가(사전환경성)"/>
      <sheetName val="요율적용(건설)"/>
      <sheetName val="재해성 산출근거"/>
      <sheetName val="일위대가(재해성검토)"/>
      <sheetName val="적성평가 산출근거"/>
      <sheetName val="일위대가(토지적성평가)"/>
      <sheetName val="중기솔뇨"/>
      <sheetName val="수량집계"/>
      <sheetName val="wall"/>
      <sheetName val="안전보건교육"/>
      <sheetName val="SG"/>
      <sheetName val="조경일람"/>
      <sheetName val="내역서(전기)"/>
      <sheetName val="관접합및부설"/>
      <sheetName val="구조물철거타공정이월"/>
      <sheetName val="관급자재대"/>
      <sheetName val="고압수량(철거)"/>
      <sheetName val="총괄내역서(설계)"/>
      <sheetName val="해평견적"/>
      <sheetName val="자압"/>
      <sheetName val="99노임단가"/>
      <sheetName val="지구단위계획수립(공사수행)"/>
      <sheetName val="주공 갑지"/>
      <sheetName val="편입용지조서"/>
      <sheetName val="금액내역서"/>
      <sheetName val="실행철강하도"/>
      <sheetName val="2.단면가정"/>
      <sheetName val="4.2.1 마루높이 검토"/>
      <sheetName val="집수정(600-700)"/>
      <sheetName val="1-4-2.관(약)"/>
      <sheetName val="input"/>
      <sheetName val="guard(mac)"/>
      <sheetName val="부시수량"/>
      <sheetName val="설명"/>
      <sheetName val="자압1"/>
      <sheetName val="Total"/>
      <sheetName val="수압시험수집"/>
      <sheetName val="수압시험산근"/>
      <sheetName val="을"/>
      <sheetName val="일위대가목차"/>
      <sheetName val="원가계산"/>
      <sheetName val="견적대비표"/>
      <sheetName val="BID"/>
      <sheetName val="데리네이타현황"/>
      <sheetName val="원가"/>
      <sheetName val="금액"/>
      <sheetName val="차수별내역서"/>
      <sheetName val="입찰"/>
      <sheetName val="현경"/>
      <sheetName val="수지표"/>
      <sheetName val="셀명"/>
      <sheetName val="공사"/>
      <sheetName val="증감내역서"/>
      <sheetName val="계산식"/>
      <sheetName val="자료"/>
      <sheetName val="교각1"/>
      <sheetName val="건축내역"/>
      <sheetName val="P-산#1-1(WOWA1)"/>
      <sheetName val="잡비계산"/>
      <sheetName val="BD"/>
      <sheetName val="개산공사비"/>
      <sheetName val="차액보증"/>
      <sheetName val="음봉방향"/>
      <sheetName val="4차공사"/>
      <sheetName val="천방교접속"/>
      <sheetName val="대포2교접속"/>
      <sheetName val="총_구조물공"/>
      <sheetName val="-치수표(곡선부)"/>
      <sheetName val="말뚝지지력산정"/>
      <sheetName val="참고사항"/>
      <sheetName val="근로자자료입력"/>
      <sheetName val="8.석축단위(H=1.5M)"/>
      <sheetName val="1월요청,실사(운용통보기준)"/>
      <sheetName val="삭제및변경불가"/>
      <sheetName val="상부집계표"/>
      <sheetName val="날개벽(시점좌측)"/>
      <sheetName val="수자재단위당"/>
      <sheetName val="5.정산서"/>
      <sheetName val="5.배수관로"/>
      <sheetName val="주요자재"/>
      <sheetName val="폐기물처리"/>
      <sheetName val="DATA"/>
      <sheetName val="기기리스트"/>
      <sheetName val="3.2 3차처리시설"/>
      <sheetName val="자재집계"/>
      <sheetName val="설비동집계표-전체"/>
      <sheetName val="설비동집계"/>
      <sheetName val="설비동산근"/>
      <sheetName val="불인산저장조집계"/>
      <sheetName val="설비동-불인산저장조"/>
      <sheetName val="왕십리방향"/>
      <sheetName val="횡배수관재료-"/>
      <sheetName val="계산서(직선부)"/>
      <sheetName val="콘크리트측구연장"/>
      <sheetName val="-몰탈콘크리트"/>
      <sheetName val="-배수구조물공토공"/>
      <sheetName val="예산명세서"/>
      <sheetName val="자료입력"/>
      <sheetName val="원형맨홀수량"/>
      <sheetName val="연결관산출조서"/>
      <sheetName val="ⴭⴭⴭⴭ"/>
      <sheetName val="비탈면보호공수량산출"/>
      <sheetName val="법면설면"/>
      <sheetName val="석축단"/>
      <sheetName val="법면수집"/>
      <sheetName val="설계내역"/>
      <sheetName val="기초입력 DATA"/>
      <sheetName val="자재"/>
      <sheetName val="지급자재"/>
      <sheetName val="실행대비"/>
      <sheetName val="JUCK"/>
      <sheetName val="-레미콘집계"/>
      <sheetName val="-철근집계"/>
      <sheetName val="포장재료(1)"/>
      <sheetName val="-흄관집계"/>
      <sheetName val="단가조사"/>
      <sheetName val="Sheet2"/>
      <sheetName val="단면가정"/>
      <sheetName val="EP0618"/>
      <sheetName val="토적(3차분)"/>
      <sheetName val="토량운반계산"/>
      <sheetName val="T13(P68~72,78)"/>
      <sheetName val="용역비내역-진짜"/>
      <sheetName val="데크수량집계표 (3)"/>
      <sheetName val="수량(숲생태관람데크)"/>
      <sheetName val="수량(암석원관람데크)"/>
      <sheetName val="수량(개비자관람데크)"/>
      <sheetName val="만병초관람데크"/>
      <sheetName val="난간A"/>
      <sheetName val="난간B"/>
      <sheetName val="습지원관람데크"/>
      <sheetName val="전망대"/>
      <sheetName val="전망데크"/>
      <sheetName val="데크산책로A"/>
      <sheetName val="데크산책로B"/>
      <sheetName val="데크산책로C"/>
      <sheetName val="관람데크A"/>
      <sheetName val="관람데크B"/>
      <sheetName val="관람데크C"/>
      <sheetName val="입구계단A"/>
      <sheetName val="입구계단B"/>
      <sheetName val="입구계단C"/>
      <sheetName val="입구계단D"/>
      <sheetName val="입구계단E"/>
      <sheetName val="암석원관람데크"/>
      <sheetName val="숲생태관람데크"/>
      <sheetName val="개비자관람데크"/>
      <sheetName val="2003상반기노임기준"/>
      <sheetName val="CODE"/>
      <sheetName val="슬래브(유곡)"/>
      <sheetName val="가점"/>
      <sheetName val="index"/>
      <sheetName val="etc"/>
      <sheetName val="4차원가계산서"/>
      <sheetName val="L형 옹벽"/>
      <sheetName val="설 계"/>
      <sheetName val="집수정단위수량600 "/>
      <sheetName val="장비단가(010427)"/>
      <sheetName val="2. 공원조도"/>
      <sheetName val="역T형"/>
    </sheetNames>
    <sheetDataSet>
      <sheetData sheetId="0" refreshError="1">
        <row r="61">
          <cell r="I61" t="str">
            <v>×</v>
          </cell>
        </row>
        <row r="62">
          <cell r="I62" t="str">
            <v>×</v>
          </cell>
        </row>
        <row r="63">
          <cell r="I63" t="str">
            <v>×</v>
          </cell>
        </row>
        <row r="64">
          <cell r="I64" t="str">
            <v>×</v>
          </cell>
        </row>
        <row r="65">
          <cell r="I65" t="str">
            <v>×</v>
          </cell>
        </row>
        <row r="66">
          <cell r="I66" t="str">
            <v>×</v>
          </cell>
        </row>
        <row r="67">
          <cell r="I67" t="str">
            <v>×</v>
          </cell>
        </row>
        <row r="68">
          <cell r="I68" t="str">
            <v>×</v>
          </cell>
        </row>
        <row r="69">
          <cell r="I69" t="str">
            <v>×</v>
          </cell>
        </row>
        <row r="70">
          <cell r="I70" t="str">
            <v>×</v>
          </cell>
        </row>
        <row r="71">
          <cell r="I71" t="str">
            <v>×</v>
          </cell>
        </row>
        <row r="72">
          <cell r="I72" t="str">
            <v>×</v>
          </cell>
        </row>
        <row r="73">
          <cell r="I73" t="str">
            <v>×</v>
          </cell>
        </row>
        <row r="74">
          <cell r="I74" t="str">
            <v>×</v>
          </cell>
        </row>
        <row r="75">
          <cell r="I75" t="str">
            <v>×</v>
          </cell>
        </row>
        <row r="76">
          <cell r="I76" t="str">
            <v>×</v>
          </cell>
        </row>
        <row r="77">
          <cell r="I77" t="str">
            <v>×</v>
          </cell>
        </row>
        <row r="78">
          <cell r="I78" t="str">
            <v>×</v>
          </cell>
        </row>
        <row r="79">
          <cell r="I79" t="str">
            <v>×</v>
          </cell>
        </row>
        <row r="80">
          <cell r="I80" t="str">
            <v>×</v>
          </cell>
        </row>
        <row r="81">
          <cell r="I81" t="str">
            <v>×</v>
          </cell>
        </row>
        <row r="82">
          <cell r="I82" t="str">
            <v>×</v>
          </cell>
        </row>
        <row r="83">
          <cell r="I83" t="str">
            <v>×</v>
          </cell>
        </row>
        <row r="84">
          <cell r="I84" t="str">
            <v>×</v>
          </cell>
        </row>
      </sheetData>
      <sheetData sheetId="1"/>
      <sheetData sheetId="2"/>
      <sheetData sheetId="3"/>
      <sheetData sheetId="4"/>
      <sheetData sheetId="5"/>
      <sheetData sheetId="6"/>
      <sheetData sheetId="7"/>
      <sheetData sheetId="8"/>
      <sheetData sheetId="9">
        <row r="31">
          <cell r="I31">
            <v>0</v>
          </cell>
        </row>
      </sheetData>
      <sheetData sheetId="10"/>
      <sheetData sheetId="11">
        <row r="31">
          <cell r="I31">
            <v>0</v>
          </cell>
        </row>
      </sheetData>
      <sheetData sheetId="12"/>
      <sheetData sheetId="13"/>
      <sheetData sheetId="14"/>
      <sheetData sheetId="15"/>
      <sheetData sheetId="16"/>
      <sheetData sheetId="17"/>
      <sheetData sheetId="18"/>
      <sheetData sheetId="19"/>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배수"/>
      <sheetName val="계산식"/>
      <sheetName val="총괄내역서"/>
      <sheetName val="2000년1차"/>
      <sheetName val="기초자료"/>
      <sheetName val="3.하중계산"/>
      <sheetName val="설계조건"/>
      <sheetName val="내역서"/>
      <sheetName val="토목"/>
      <sheetName val="DATE"/>
      <sheetName val="집계표"/>
      <sheetName val="우배수토공"/>
      <sheetName val="교각"/>
      <sheetName val="토사(PE)"/>
      <sheetName val="단가표"/>
      <sheetName val="실행철강하도"/>
      <sheetName val="단가"/>
      <sheetName val="약품공급2"/>
      <sheetName val="정부노임단가"/>
      <sheetName val="BID"/>
      <sheetName val="데리네이타현황"/>
      <sheetName val="기계경비"/>
      <sheetName val="지구단위계획"/>
      <sheetName val="산식3"/>
      <sheetName val="노임단가"/>
      <sheetName val="우수"/>
      <sheetName val="수량산출"/>
      <sheetName val="구분표"/>
      <sheetName val="전기"/>
      <sheetName val="입력변수"/>
      <sheetName val="기계경비단가"/>
      <sheetName val="복구경비"/>
      <sheetName val="표지"/>
      <sheetName val="환경인력"/>
      <sheetName val="터파기및재료"/>
      <sheetName val="일위대가"/>
      <sheetName val="97노임단가"/>
      <sheetName val="입력란"/>
      <sheetName val="S.중기사용료"/>
      <sheetName val="SORCE1"/>
      <sheetName val="내역"/>
      <sheetName val="조건표"/>
      <sheetName val="상수도토공집계표"/>
      <sheetName val="노임단가명세서"/>
      <sheetName val="남한강 2단계 전체분"/>
      <sheetName val="2차 설계내역서(변경)"/>
      <sheetName val="말뚝지지력산정"/>
      <sheetName val="중기사용료"/>
      <sheetName val="적용노임"/>
      <sheetName val="일반자재"/>
      <sheetName val="원가입력"/>
      <sheetName val="Sheet1"/>
      <sheetName val="Sheet1 (2)"/>
      <sheetName val="A LINE"/>
      <sheetName val="6PILE  (돌출)"/>
      <sheetName val="DATA 입력부"/>
      <sheetName val="wall"/>
      <sheetName val="기둥(원형)"/>
      <sheetName val="기초공"/>
      <sheetName val="맨홀수량산출"/>
      <sheetName val="하중계산"/>
      <sheetName val="INPUT"/>
      <sheetName val="3.바닥판설계"/>
      <sheetName val="종배수관"/>
      <sheetName val="직접인건비호표(항목60%)"/>
      <sheetName val="직접경비호표"/>
      <sheetName val="간지"/>
      <sheetName val="원형1호맨홀토공수량"/>
      <sheetName val="SLAB&quot;1&quot;"/>
      <sheetName val="플랜트 설치"/>
      <sheetName val="1호맨홀토공"/>
      <sheetName val="평균터파기고(1-2,ASP)"/>
      <sheetName val="99노임단가"/>
      <sheetName val="금광1터널"/>
      <sheetName val="중기조종사 단위단가"/>
      <sheetName val="STEEL BOX 단면설계(SEC.8)"/>
      <sheetName val="Baby일위대가"/>
      <sheetName val="기준액"/>
      <sheetName val="토공(우물통,기타) "/>
      <sheetName val="기자재수량"/>
      <sheetName val="순성토"/>
      <sheetName val="연결관암거"/>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CE1"/>
      <sheetName val="단위수량"/>
      <sheetName val="가시설단위수량"/>
      <sheetName val="우배수"/>
      <sheetName val="DATE"/>
      <sheetName val="토공(우물통,기타) "/>
      <sheetName val="토사(PE)"/>
      <sheetName val="1호맨홀가감수량"/>
      <sheetName val="가시설(TYPE-A)"/>
      <sheetName val="1-1평균터파기고(1)"/>
      <sheetName val="1호맨홀수량산출"/>
      <sheetName val="대로근거"/>
      <sheetName val="맨홀수량산출"/>
      <sheetName val="6PILE  (돌출)"/>
      <sheetName val="단위중량"/>
      <sheetName val="관로토공"/>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토공유용계획"/>
      <sheetName val="유입관로집계"/>
      <sheetName val="유입관로토적"/>
      <sheetName val="처리장집계"/>
      <sheetName val="처리장토적"/>
      <sheetName val="진입도로토적"/>
      <sheetName val="SORCE1"/>
    </sheetNames>
    <sheetDataSet>
      <sheetData sheetId="0" refreshError="1">
        <row r="24">
          <cell r="B24" t="str">
            <v>수평곡관</v>
          </cell>
          <cell r="D24" t="str">
            <v xml:space="preserve"> ⊃</v>
          </cell>
        </row>
        <row r="25">
          <cell r="D25" t="str">
            <v xml:space="preserve"> ⊃</v>
          </cell>
        </row>
        <row r="26">
          <cell r="D26" t="str">
            <v xml:space="preserve"> ⊃</v>
          </cell>
        </row>
        <row r="27">
          <cell r="D27" t="str">
            <v xml:space="preserve"> ⊃</v>
          </cell>
        </row>
        <row r="28">
          <cell r="D28" t="str">
            <v xml:space="preserve"> ⊃</v>
          </cell>
        </row>
        <row r="29">
          <cell r="D29" t="str">
            <v xml:space="preserve"> ⊃</v>
          </cell>
        </row>
        <row r="30">
          <cell r="D30" t="str">
            <v xml:space="preserve"> ⊃</v>
          </cell>
        </row>
        <row r="31">
          <cell r="D31" t="str">
            <v xml:space="preserve"> ⊃</v>
          </cell>
        </row>
        <row r="32">
          <cell r="D32" t="str">
            <v xml:space="preserve"> ⊃</v>
          </cell>
        </row>
        <row r="33">
          <cell r="D33" t="str">
            <v xml:space="preserve"> ⊃</v>
          </cell>
        </row>
        <row r="34">
          <cell r="D34" t="str">
            <v xml:space="preserve"> ⊃</v>
          </cell>
        </row>
        <row r="35">
          <cell r="D35"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설계요약도"/>
      <sheetName val="목차"/>
      <sheetName val="1.설계조건"/>
      <sheetName val="2.단면가정"/>
      <sheetName val="3.모델링"/>
      <sheetName val="3.4스프링계수"/>
      <sheetName val="4.하중산정"/>
      <sheetName val="5하중조합"/>
      <sheetName val="6.단면력정리"/>
      <sheetName val="7.철근량산정"/>
      <sheetName val="7.1철근량 및사용성"/>
      <sheetName val="7.3우각부 철근량 검토"/>
      <sheetName val="7.4주철근조립도"/>
      <sheetName val="8.1거더및기둥검토"/>
      <sheetName val="8.2거더및기둥검토"/>
      <sheetName val="8.3 기둥단면 산정"/>
      <sheetName val="9.기초지지력검토"/>
      <sheetName val="상부슬래브중앙부"/>
      <sheetName val="상부슬래브내부지점부"/>
      <sheetName val="상부슬래브단지점부"/>
      <sheetName val="하부슬래브중앙부"/>
      <sheetName val="하부슬래브내부지점부"/>
      <sheetName val="하부슬래브단지점부"/>
      <sheetName val="측벽상부"/>
      <sheetName val="측벽중앙부"/>
      <sheetName val="측벽하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설계조건"/>
      <sheetName val="대로근거"/>
      <sheetName val="중로근거"/>
      <sheetName val="상부집계표"/>
      <sheetName val="INPUT(덕도방향-시점)"/>
      <sheetName val="Sheet1"/>
      <sheetName val="Sheet2"/>
      <sheetName val="Sheet3"/>
      <sheetName val="날개벽수량표"/>
      <sheetName val="SORCE1"/>
      <sheetName val="토목"/>
      <sheetName val="DATE"/>
      <sheetName val="1.설계조건"/>
      <sheetName val="대비2"/>
      <sheetName val="직재"/>
      <sheetName val="토공총괄표"/>
      <sheetName val="단위중량"/>
      <sheetName val="철근단면적"/>
      <sheetName val="수량산출"/>
      <sheetName val="ABUT수량-A1"/>
      <sheetName val="tggwan(mac)"/>
      <sheetName val="#REF"/>
      <sheetName val="대포2교접속"/>
      <sheetName val="일위대가9803"/>
      <sheetName val="6PILE  (돌출)"/>
      <sheetName val="9509"/>
      <sheetName val="총괄내역서"/>
      <sheetName val="금액내역서"/>
      <sheetName val="차액보증"/>
      <sheetName val="데리네이타현황"/>
      <sheetName val="출력X"/>
      <sheetName val="PO-BOQ"/>
      <sheetName val="IW-LIS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금액총괄표"/>
      <sheetName val="금액내역서"/>
      <sheetName val="laroux"/>
      <sheetName val="단가조사서"/>
      <sheetName val="장비단가비교표"/>
      <sheetName val="일위대가목차"/>
      <sheetName val="일위대가"/>
      <sheetName val="산출서"/>
      <sheetName val="집계표"/>
      <sheetName val="SUPPORT산출서"/>
      <sheetName val="support집계"/>
      <sheetName val="WALKWAY 집계"/>
      <sheetName val="HOISTRAIL집계"/>
      <sheetName val="2공구관급"/>
      <sheetName val="2공구도급"/>
      <sheetName val="VXXXXXX"/>
      <sheetName val="내역서"/>
      <sheetName val="기자재단가"/>
      <sheetName val="배관단가"/>
      <sheetName val="일위대가표"/>
      <sheetName val="단가표"/>
      <sheetName val="단가구분"/>
      <sheetName val="PCODE"/>
      <sheetName val="인건비"/>
      <sheetName val="배관자재 단가조사서"/>
      <sheetName val="설치공사"/>
      <sheetName val="XXXXXX"/>
      <sheetName val="년차사용내역"/>
      <sheetName val="전기1과자료"/>
      <sheetName val="각서(교통사고)"/>
      <sheetName val="개별계획서"/>
      <sheetName val="공사내용"/>
      <sheetName val="증설CM보수"/>
      <sheetName val="용접기현황"/>
      <sheetName val="무전기"/>
      <sheetName val="경위서"/>
      <sheetName val="작업일지"/>
      <sheetName val="일지"/>
      <sheetName val="월간공정"/>
      <sheetName val="계측관리(가로)"/>
      <sheetName val="당직표"/>
      <sheetName val="안전관리과일지"/>
      <sheetName val="공사현황보고"/>
      <sheetName val="000000"/>
      <sheetName val="VXXXX"/>
      <sheetName val="사급자재대"/>
      <sheetName val="단가비교"/>
      <sheetName val="4. 배관공사"/>
      <sheetName val="3.시운전비"/>
      <sheetName val="원가계산"/>
      <sheetName val="총괄내역"/>
      <sheetName val="산출내역"/>
      <sheetName val="토목"/>
      <sheetName val="품질관리비"/>
      <sheetName val="건축"/>
      <sheetName val="기계 "/>
      <sheetName val="수량산출서"/>
      <sheetName val="시운전비(계약직)"/>
      <sheetName val="침출배관"/>
      <sheetName val="ELECTRIC"/>
      <sheetName val="CTEMCOST"/>
      <sheetName val="SCHEDULE"/>
      <sheetName val="WORK"/>
      <sheetName val="H腏ISTRAIL집계"/>
      <sheetName val="2공구도급_x0007_嘀塘塘塘_x0003_됁᳅ׁĀ기자재단가_x0004_、¼²֬Ā일위대"/>
      <sheetName val="9-1차이내역."/>
      <sheetName val="실행철강하도"/>
      <sheetName val="결과조달"/>
      <sheetName val="연돌일위집계"/>
      <sheetName val="약품공급2"/>
      <sheetName val="밸브설치"/>
      <sheetName val="건축내역"/>
      <sheetName val="설계"/>
      <sheetName val="정부노임단가"/>
      <sheetName val="직재"/>
      <sheetName val="예가표"/>
      <sheetName val="각종손료"/>
      <sheetName val="일위목록"/>
      <sheetName val="견적서"/>
      <sheetName val="?????"/>
      <sheetName val="지수결과표-3"/>
      <sheetName val="SEC 1-D850"/>
      <sheetName val="#REF"/>
      <sheetName val="3.공통공사대비"/>
      <sheetName val="소방"/>
      <sheetName val="기자재비"/>
      <sheetName val="목표세부명세"/>
      <sheetName val="노임"/>
      <sheetName val="조건표"/>
      <sheetName val="¿ø°¡°è»ê¼­"/>
      <sheetName val="±Ý¾×ÃÑ°ýÇ¥"/>
      <sheetName val="±Ý¾×³»¿ª¼­"/>
      <sheetName val="´Ü°¡Á¶»ç¼­"/>
      <sheetName val="Àåºñ´Ü°¡ºñ±³Ç¥"/>
      <sheetName val="ÀÏÀ§´ë°¡¸ñÂ÷"/>
      <sheetName val="ÀÏÀ§´ë°¡"/>
      <sheetName val="»êÃâ¼­"/>
      <sheetName val="Áý°èÇ¥"/>
      <sheetName val="SUPPORT»êÃâ¼­"/>
      <sheetName val="supportÁý°è"/>
      <sheetName val="WALKWAY Áý°è"/>
      <sheetName val="HOISTRAILÁý°è"/>
      <sheetName val="2°ø±¸°ü±Þ"/>
      <sheetName val="2°ø±¸µµ±Þ"/>
      <sheetName val="³»¿ª¼­"/>
      <sheetName val="±âÀÚÀç´Ü°¡"/>
      <sheetName val="¹è°ü´Ü°¡"/>
      <sheetName val="ÀÏÀ§´ë°¡Ç¥"/>
      <sheetName val="´Ü°¡Ç¥"/>
      <sheetName val="´Ü°¡±¸ºÐ"/>
      <sheetName val="³âÂ÷»ç¿ë³»¿ª"/>
      <sheetName val="Àü±â1°úÀÚ·á"/>
      <sheetName val="°¢¼­(±³Åë»ç°í)"/>
      <sheetName val="°³º°°èÈ¹¼­"/>
      <sheetName val="°ø»ç³»¿ë"/>
      <sheetName val="Áõ¼³CMº¸¼ö"/>
      <sheetName val="¿ëÁ¢±âÇöÈ²"/>
      <sheetName val="¹«Àü±â"/>
      <sheetName val="°æÀ§¼­"/>
      <sheetName val="ÀÛ¾÷ÀÏÁö"/>
      <sheetName val="ÀÏÁö"/>
      <sheetName val="¿ù°£°øÁ¤"/>
      <sheetName val="°èÃø°ü¸®(°¡·Î)"/>
      <sheetName val="´çÁ÷Ç¥"/>
      <sheetName val="¾ÈÀü°ü¸®°úÀÏÁö"/>
      <sheetName val="°ø»çÇöÈ²º¸°í"/>
      <sheetName val="ÀÎ°Çºñ"/>
      <sheetName val="¹è°üÀÚÀç ´Ü°¡Á¶»ç¼­"/>
      <sheetName val="¼ö·®»êÃâ¼­"/>
      <sheetName val="»êÃâ³»¿ª"/>
      <sheetName val="Åä¸ñ"/>
      <sheetName val="Ç°Áú°ü¸®ºñ"/>
      <sheetName val="°ÇÃà"/>
      <sheetName val="±â°è "/>
      <sheetName val="¼³Ä¡°ø»ç"/>
      <sheetName val="»ç±ÞÀÚÀç´ë"/>
      <sheetName val="´Ü°¡ºñ±³"/>
      <sheetName val="4. ¹è°ü°ø»ç"/>
      <sheetName val="3.½Ã¿îÀüºñ"/>
      <sheetName val="¿ø°¡°è»ê"/>
      <sheetName val="ÃÑ°ý³»¿ª"/>
      <sheetName val="½Ã¿îÀüºñ(°è¾àÁ÷)"/>
      <sheetName val="Ä§Ãâ¹è°ü"/>
      <sheetName val="°á°úÁ¶´Þ"/>
      <sheetName val="½ÇÇàÃ¶°­ÇÏµµ"/>
      <sheetName val="¼³°è"/>
      <sheetName val="°ßÀû¼­"/>
      <sheetName val="¿¬µ¹ÀÏÀ§Áý°è"/>
      <sheetName val="2000년1차"/>
      <sheetName val="예정(3)"/>
      <sheetName val="동원(3)"/>
      <sheetName val="단가"/>
      <sheetName val="PRICE"/>
      <sheetName val="해전배수"/>
      <sheetName val="전기공사"/>
      <sheetName val="IMP(MAIN)"/>
      <sheetName val="IMP (REACTOR)"/>
      <sheetName val="EQT-ESTN"/>
      <sheetName val="내역"/>
      <sheetName val="손익분석"/>
      <sheetName val="연습"/>
      <sheetName val="물가자료"/>
      <sheetName val="단가산출"/>
      <sheetName val="배관배선 단가조사"/>
      <sheetName val="일위대가집계"/>
      <sheetName val="코드표"/>
      <sheetName val="견적"/>
      <sheetName val="급여조견표"/>
      <sheetName val="노임단가"/>
      <sheetName val="식재"/>
      <sheetName val="시설물"/>
      <sheetName val="식재출력용"/>
      <sheetName val="유지관리"/>
      <sheetName val="할증 "/>
      <sheetName val="총괄내역서"/>
      <sheetName val="CIVIL4"/>
      <sheetName val="조경"/>
      <sheetName val="철집"/>
      <sheetName val="삼원"/>
      <sheetName val="그린"/>
      <sheetName val="한창-을"/>
      <sheetName val="품셈"/>
      <sheetName val="수량산출"/>
      <sheetName val="예산대비"/>
      <sheetName val="산출조서1"/>
      <sheetName val="대림경상68억"/>
      <sheetName val="1단계"/>
      <sheetName val="전기내역서(총계)"/>
      <sheetName val="G2설비도급"/>
      <sheetName val="국내"/>
      <sheetName val="금융"/>
      <sheetName val="일위대가(여기까지)"/>
      <sheetName val="공량산출서"/>
      <sheetName val="106C0300"/>
      <sheetName val="Baby일위대가"/>
      <sheetName val="설계개요"/>
      <sheetName val="주소"/>
      <sheetName val="금융비용"/>
      <sheetName val="입찰내역 발주처 양식"/>
      <sheetName val="일위대가(계측기설치)"/>
      <sheetName val="Sheet1"/>
      <sheetName val="Sheet1 (2)"/>
      <sheetName val="하수급견적대비"/>
      <sheetName val="기성2"/>
      <sheetName val="기준FACTOR"/>
      <sheetName val="집계"/>
      <sheetName val="데이타"/>
      <sheetName val="식재인부"/>
      <sheetName val="COVER"/>
      <sheetName val="수로단위수량"/>
      <sheetName val="EP0618"/>
      <sheetName val="설계예산서"/>
      <sheetName val="오억미만"/>
      <sheetName val="물집"/>
      <sheetName val="배관단가조사서"/>
      <sheetName val="총괄표"/>
      <sheetName val="sheets"/>
      <sheetName val="Sheet2"/>
      <sheetName val="공사개요(사업승인)"/>
      <sheetName val="공사비예산서(토목분)"/>
      <sheetName val="TR"/>
      <sheetName val="약품설비"/>
      <sheetName val="Macro2"/>
      <sheetName val="단면 (2)"/>
      <sheetName val="원가"/>
      <sheetName val="기기리스트"/>
      <sheetName val="일위대가(1)"/>
      <sheetName val="프로젝트"/>
      <sheetName val="충돌 내용"/>
      <sheetName val="아울렛박스"/>
      <sheetName val="COPING"/>
      <sheetName val="기본일위"/>
      <sheetName val="I一般比"/>
      <sheetName val="J直材4"/>
      <sheetName val="설직재_1"/>
      <sheetName val="_REF"/>
      <sheetName val="N賃率_職"/>
      <sheetName val="일위"/>
      <sheetName val="제직재"/>
      <sheetName val="직노"/>
      <sheetName val="내역서2안"/>
      <sheetName val="경산"/>
      <sheetName val="실행내역"/>
      <sheetName val="INPUT"/>
      <sheetName val="GI_LIST"/>
      <sheetName val="표지 (2)"/>
      <sheetName val="h-013211-2"/>
      <sheetName val="교각1"/>
      <sheetName val="조명투자및환수계획"/>
      <sheetName val="제조중간결과"/>
      <sheetName val="내역서 (2)"/>
      <sheetName val="공사비집계"/>
      <sheetName val="업무분장"/>
      <sheetName val="일위(PN)"/>
      <sheetName val="카렌스센터계량기설치공사"/>
      <sheetName val="정공공사"/>
      <sheetName val="2.대외공문"/>
      <sheetName val="Code"/>
      <sheetName val="대공종"/>
      <sheetName val="계정"/>
      <sheetName val="남양시작동자105노65기1.3화1.2"/>
      <sheetName val="남양시작동010313100%"/>
      <sheetName val="조명율"/>
      <sheetName val="경상직원"/>
      <sheetName val="조건"/>
      <sheetName val="입력"/>
      <sheetName val="항목등록"/>
      <sheetName val="TOT"/>
      <sheetName val="견적990322"/>
      <sheetName val="협조전"/>
      <sheetName val="부대대비"/>
      <sheetName val="TEL"/>
      <sheetName val="냉연집계"/>
      <sheetName val="관람석제출"/>
      <sheetName val="96수출"/>
      <sheetName val="소상 &quot;1&quot;"/>
      <sheetName val="98지급계획"/>
      <sheetName val="시험장S자로가로등공사"/>
      <sheetName val="내역(정지)"/>
      <sheetName val="남양구조시험동"/>
      <sheetName val="공통비(전체)"/>
      <sheetName val="_____"/>
      <sheetName val="01"/>
      <sheetName val="6호기"/>
      <sheetName val="SG"/>
      <sheetName val="참조 (2)"/>
      <sheetName val="참조"/>
      <sheetName val="6차2회변경내역서"/>
      <sheetName val="공문"/>
      <sheetName val="9811"/>
      <sheetName val="차액보증"/>
      <sheetName val="DATA"/>
      <sheetName val="제경비산출서"/>
      <sheetName val="초기화면"/>
      <sheetName val="PAD TR보호대기초"/>
      <sheetName val="가로등기초"/>
      <sheetName val="HANDHOLE(2)"/>
      <sheetName val="갑지(추정)"/>
      <sheetName val="일위_파일"/>
      <sheetName val="BID"/>
      <sheetName val="일반부표"/>
      <sheetName val="직재집계"/>
      <sheetName val="직노집계"/>
      <sheetName val="설직재-1"/>
      <sheetName val="N賃率-職"/>
      <sheetName val="WALKWAY_집계"/>
      <sheetName val="배관자재_단가조사서"/>
      <sheetName val="4__배관공사"/>
      <sheetName val="3_시운전비"/>
      <sheetName val="기계_"/>
      <sheetName val="설계내역"/>
      <sheetName val="5.월별목표금액(월시공금액만표시)"/>
      <sheetName val="본선 토공 분배표"/>
      <sheetName val="2월분"/>
      <sheetName val="1995년 섹터별 매출"/>
      <sheetName val="부분별수량산출(조합기초)"/>
      <sheetName val="원본(갑지)"/>
      <sheetName val="ENE-CAL 1"/>
      <sheetName val="항목별자금청구3"/>
      <sheetName val="장비비청구9"/>
      <sheetName val="사진기기능"/>
      <sheetName val="간접비"/>
      <sheetName val="2000시행총괄"/>
      <sheetName val="청하배수"/>
      <sheetName val="조내역"/>
      <sheetName val="물가대비표"/>
      <sheetName val="cal"/>
      <sheetName val="설계명세서"/>
      <sheetName val="기초자료입력"/>
      <sheetName val="PRICES"/>
      <sheetName val="Detail"/>
      <sheetName val="수지계산"/>
      <sheetName val="가스비열"/>
      <sheetName val="CB"/>
      <sheetName val="분석내역(총괄)"/>
      <sheetName val="표지"/>
      <sheetName val="상무대B"/>
      <sheetName val="전차포술2중대"/>
      <sheetName val="보병학교"/>
      <sheetName val="3_공통공사대비"/>
      <sheetName val="WALKWAY_Áý°è"/>
      <sheetName val="¹è°üÀÚÀç_´Ü°¡Á¶»ç¼­"/>
      <sheetName val="±â°è_"/>
      <sheetName val="4__¹è°ü°ø»ç"/>
      <sheetName val="3_½Ã¿îÀüºñ"/>
      <sheetName val="9-1차이내역_"/>
      <sheetName val="2공구도급嘀塘塘塘됁᳅ׁĀ기자재단가、¼²֬Ā일위대"/>
      <sheetName val="IMP_(REACTOR)"/>
      <sheetName val="DATE"/>
      <sheetName val="부하계산서"/>
      <sheetName val="입찰안"/>
    </sheetNames>
    <sheetDataSet>
      <sheetData sheetId="0"/>
      <sheetData sheetId="1"/>
      <sheetData sheetId="2" refreshError="1">
        <row r="4">
          <cell r="D4" t="str">
            <v>대</v>
          </cell>
        </row>
        <row r="5">
          <cell r="D5" t="str">
            <v>대</v>
          </cell>
        </row>
        <row r="7">
          <cell r="D7" t="str">
            <v>대</v>
          </cell>
        </row>
        <row r="8">
          <cell r="D8" t="str">
            <v>대</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표"/>
      <sheetName val="설계예산내역서(전체분)"/>
      <sheetName val="Sheet1"/>
      <sheetName val="본선"/>
      <sheetName val="교차로개선"/>
      <sheetName val="관급"/>
      <sheetName val="DONGA4"/>
      <sheetName val="노무단가"/>
      <sheetName val="변화치수"/>
      <sheetName val="백호우계수"/>
      <sheetName val="토사(P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기계 공사 집계표"/>
      <sheetName val="기자재비"/>
      <sheetName val="기자재설치비"/>
      <sheetName val="배관자재비"/>
      <sheetName val="배관설치비"/>
      <sheetName val="기자재설치비산출서"/>
      <sheetName val="기자재견적비교표"/>
      <sheetName val="배관단가 비교표"/>
      <sheetName val="일위대가(1호표-14호표).XLS"/>
      <sheetName val="일위대가(15호표-33호표).XLS"/>
      <sheetName val="노임단가"/>
      <sheetName val="표지"/>
      <sheetName val="1.토총"/>
      <sheetName val="토적"/>
      <sheetName val="가정오수"/>
      <sheetName val="2.관로집"/>
      <sheetName val="관부설"/>
      <sheetName val="가정연결"/>
      <sheetName val="3.구조물집계"/>
      <sheetName val="맨홀높이"/>
      <sheetName val="맨홀2"/>
      <sheetName val="4.포장공"/>
      <sheetName val="관로"/>
      <sheetName val="가정연결관"/>
      <sheetName val="5.부대공"/>
      <sheetName val="(1)가시설공"/>
      <sheetName val="(2)경고"/>
      <sheetName val="(3)기타"/>
      <sheetName val="6.주요자재대"/>
      <sheetName val="7.폐기물"/>
      <sheetName val="토실"/>
      <sheetName val="일위대가목차"/>
      <sheetName val="코드표"/>
      <sheetName val="조건표"/>
      <sheetName val="유역면적"/>
      <sheetName val="기계경비일람"/>
      <sheetName val="단면별연장"/>
      <sheetName val="횡배수관집현황(2공구)"/>
      <sheetName val="횡배수관재료-"/>
      <sheetName val="계산서(직선부)"/>
      <sheetName val="포장재료집계표"/>
      <sheetName val="콘크리트측구연장"/>
      <sheetName val="포장공"/>
      <sheetName val="-몰탈콘크리트"/>
      <sheetName val="-배수구조물공토공"/>
      <sheetName val="단가조사"/>
      <sheetName val="진주방향"/>
      <sheetName val="마산방향"/>
      <sheetName val="마산방향철근집계"/>
      <sheetName val="종배수관면벽신"/>
      <sheetName val="피벗테이블데이터분석"/>
      <sheetName val="일위대가집계"/>
      <sheetName val="Y-J"/>
      <sheetName val="대치판정"/>
      <sheetName val="3BL공동구 수량"/>
      <sheetName val="사각1,특1호"/>
      <sheetName val="암거치수표"/>
      <sheetName val="재료집계표빽업"/>
      <sheetName val="암거수리계산서"/>
      <sheetName val="◀암거수리계산조서"/>
      <sheetName val="최종단면▶"/>
      <sheetName val="1.설계기준 "/>
      <sheetName val="토사(PE)"/>
      <sheetName val="단면가정"/>
      <sheetName val="수량산출"/>
    </sheetNames>
    <definedNames>
      <definedName name="DUCT_GONG" refersTo="='노임단가'!$D$116" sheetId="1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6">
          <cell r="D116">
            <v>58041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조건 "/>
      <sheetName val="설계기준설명"/>
      <sheetName val="총괄표"/>
      <sheetName val="2.단면가정 (BASE)"/>
      <sheetName val="2.단면가정  (2)"/>
      <sheetName val="2.단면가정  (3)"/>
      <sheetName val="2.단면가정  (4)"/>
      <sheetName val="2.단면가정  (5)"/>
      <sheetName val="2.단면가정  (6)"/>
      <sheetName val="3.하중및토압(탄성,가동)"/>
      <sheetName val="4.하중 5.안정검토(가동)(탄성)"/>
      <sheetName val="3.하중및토압 (고정)"/>
      <sheetName val="4.하중 5.안정검토(고정)"/>
      <sheetName val="6.벽체계산"/>
      <sheetName val="7.흉벽계산(구식)"/>
      <sheetName val="7.흉벽계산(ASCON)"/>
      <sheetName val="7.흉벽계산(CON)"/>
      <sheetName val="8.PILE (원지반)"/>
      <sheetName val="8.PILE  (돌출)"/>
      <sheetName val="두부보강(허용)"/>
      <sheetName val="9.FOOTING(2)"/>
      <sheetName val="9.FOOTING(3)"/>
      <sheetName val="9.FOOTING(4)"/>
      <sheetName val="9.FOOTING(5)"/>
      <sheetName val="9.FOOTING(6)"/>
      <sheetName val="10.날개벽 (A)"/>
      <sheetName val="10.날개벽(B)"/>
      <sheetName val="10.날개벽 (C)"/>
      <sheetName val="11.고정슈교좌면검토"/>
      <sheetName val="11.가동슈교좌면검토 "/>
      <sheetName val="11.탄성슈교좌면검토 "/>
      <sheetName val="12.접속슬라브CON) "/>
      <sheetName val="12.접속슬라브(ASCON)"/>
      <sheetName val="주철근조립도"/>
      <sheetName val="Sheet3"/>
      <sheetName val="Sheet1"/>
      <sheetName val="Baby일위대가"/>
      <sheetName val="A LINE"/>
      <sheetName val="쌍송교"/>
      <sheetName val="단위수량산출"/>
      <sheetName val="토사(PE)"/>
      <sheetName val="NI`"/>
      <sheetName val="N1토적"/>
      <sheetName val="NI-7`"/>
      <sheetName val="NI-7-1"/>
      <sheetName val="NI-7-2`"/>
      <sheetName val="NI-8`"/>
      <sheetName val="N2`"/>
      <sheetName val="N2토적"/>
      <sheetName val="N3`"/>
      <sheetName val="N3-9"/>
      <sheetName val="N4`"/>
      <sheetName val="N5`"/>
      <sheetName val="H1`"/>
      <sheetName val="수량산출"/>
      <sheetName val="단면가정"/>
      <sheetName val="지장물C"/>
      <sheetName val="노무비단가"/>
      <sheetName val="조작대(1연)"/>
      <sheetName val="원형맨홀수량"/>
      <sheetName val="말뚝지지력산정"/>
      <sheetName val="부대내역"/>
      <sheetName val="SLAB"/>
      <sheetName val="danga"/>
      <sheetName val="ilch"/>
      <sheetName val="월송Ic교1"/>
      <sheetName val="마산방향철근집계"/>
      <sheetName val="진주방향"/>
      <sheetName val="마산방향"/>
      <sheetName val="공사용침사지집계"/>
      <sheetName val="DATE"/>
      <sheetName val="연결관암거"/>
      <sheetName val="부대공"/>
      <sheetName val="토공"/>
      <sheetName val="덕전리"/>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조건 "/>
      <sheetName val="설계기준설명"/>
      <sheetName val="총괄표"/>
      <sheetName val="2.단면가정 (BASE)"/>
      <sheetName val="2.단면가정  (2)"/>
      <sheetName val="2.단면가정  (3)"/>
      <sheetName val="2.단면가정  (4)"/>
      <sheetName val="2.단면가정  (5)"/>
      <sheetName val="2.단면가정  (6)"/>
      <sheetName val="3.하중및토압(탄성,가동)"/>
      <sheetName val="4.하중 5.안정검토(가동)(탄성)"/>
      <sheetName val="3.하중및토압 (고정)"/>
      <sheetName val="4.하중 5.안정검토(고정)"/>
      <sheetName val="6.벽체계산"/>
      <sheetName val="7.흉벽계산(구식)"/>
      <sheetName val="7.흉벽계산(ASCON)"/>
      <sheetName val="7.흉벽계산(CON)"/>
      <sheetName val="8.PILE (원지반)"/>
      <sheetName val="8.PILE  (돌출)"/>
      <sheetName val="두부보강(허용)"/>
      <sheetName val="9.FOOTING(2)"/>
      <sheetName val="9.FOOTING(3)"/>
      <sheetName val="9.FOOTING(4)"/>
      <sheetName val="9.FOOTING(5)"/>
      <sheetName val="9.FOOTING(6)"/>
      <sheetName val="10.날개벽 (A)"/>
      <sheetName val="10.날개벽(B)"/>
      <sheetName val="10.날개벽 (C)"/>
      <sheetName val="11.고정슈교좌면검토"/>
      <sheetName val="11.가동슈교좌면검토 "/>
      <sheetName val="11.탄성슈교좌면검토 "/>
      <sheetName val="12.접속슬라브CON) "/>
      <sheetName val="12.접속슬라브(ASCON)"/>
      <sheetName val="주철근조립도"/>
      <sheetName val="Sheet3"/>
      <sheetName val="Sheet1"/>
      <sheetName val="월송Ic교1"/>
      <sheetName val="DATE"/>
      <sheetName val="우배수"/>
      <sheetName val="지장물C"/>
      <sheetName val="노무비단가"/>
      <sheetName val="진주방향"/>
      <sheetName val="조명시설"/>
      <sheetName val="6PILE  (돌출)"/>
      <sheetName val="1. 설계조건 2.단면가정 3. 하중계산"/>
      <sheetName val="DATA 입력란"/>
      <sheetName val="역T형"/>
      <sheetName val="U-TYPE구간"/>
      <sheetName val="계단 종점부구간"/>
      <sheetName val="집수정"/>
      <sheetName val="BOX 구간"/>
      <sheetName val="D-철근총괄"/>
      <sheetName val="H-철근총괄  "/>
      <sheetName val="중기일위대가"/>
      <sheetName val="노임단가"/>
      <sheetName val="5지진시"/>
      <sheetName val="SG"/>
      <sheetName val="4.2.1 마루높이 검토"/>
      <sheetName val="내역서"/>
      <sheetName val="INPUT"/>
      <sheetName val="원가계산기준율"/>
      <sheetName val="공사비총괄(부대공사)"/>
      <sheetName val="교로1지구공사비명세서"/>
      <sheetName val="갑지"/>
      <sheetName val="조작대(1연)"/>
      <sheetName val="원형1호맨홀토공수량"/>
      <sheetName val="guard(mac)"/>
      <sheetName val="단면가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역T형교대(직접기초)"/>
      <sheetName val="날개벽TYPE-(A)"/>
      <sheetName val="날개벽TYPE-(B)"/>
      <sheetName val="날개벽TYPE-(C)"/>
      <sheetName val="Sheet7"/>
      <sheetName val="Sheet8"/>
      <sheetName val="Sheet9"/>
      <sheetName val="Sheet10"/>
      <sheetName val="Sheet11"/>
      <sheetName val="Sheet12"/>
      <sheetName val="Sheet13"/>
      <sheetName val="Sheet14"/>
      <sheetName val="Sheet15"/>
      <sheetName val="Sheet16"/>
      <sheetName val="Module1"/>
      <sheetName val="집계표"/>
      <sheetName val="A LINE"/>
    </sheetNames>
    <sheetDataSet>
      <sheetData sheetId="0" refreshError="1">
        <row r="339">
          <cell r="J339">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제목"/>
      <sheetName val="자재"/>
      <sheetName val="집계표"/>
      <sheetName val="관로토공"/>
      <sheetName val="제수변실토공"/>
      <sheetName val="공기변실토공"/>
      <sheetName val="펌프실토공"/>
      <sheetName val="제수변실"/>
      <sheetName val="공기변실"/>
      <sheetName val="제수변보호통"/>
      <sheetName val="지상식소화전"/>
      <sheetName val="펌프실"/>
      <sheetName val="수량양식"/>
      <sheetName val="A간지"/>
      <sheetName val="A집계"/>
      <sheetName val="A관자재계"/>
      <sheetName val="A관로"/>
      <sheetName val="A토공계"/>
      <sheetName val="A관로토공"/>
      <sheetName val="A평균H"/>
      <sheetName val="A맨홀계"/>
      <sheetName val="A맨홀"/>
      <sheetName val="A맨홀H"/>
      <sheetName val="A연결관"/>
      <sheetName val="A연결토공"/>
      <sheetName val="A연결조서"/>
      <sheetName val="A터파기단위"/>
      <sheetName val="C.배수관공"/>
      <sheetName val="가배수관"/>
      <sheetName val="2.10횡배수관"/>
      <sheetName val="전체현황"/>
      <sheetName val="평균터파기"/>
      <sheetName val="RC관집계"/>
      <sheetName val="RC관현황"/>
      <sheetName val="보강집계"/>
      <sheetName val="보강현황"/>
      <sheetName val="흄관집계"/>
      <sheetName val="흄관현황"/>
      <sheetName val="종배수관집계"/>
      <sheetName val="종배수관현황"/>
      <sheetName val="종배수관단위"/>
      <sheetName val="2.12기존배수관세척"/>
      <sheetName val="2.13날개벽및면벽"/>
      <sheetName val="RC관날개벽"/>
      <sheetName val="보강날개벽"/>
      <sheetName val="흄관날개벽"/>
      <sheetName val="면벽수량집계"/>
      <sheetName val="2.14집수정"/>
      <sheetName val="성토부집수정집계"/>
      <sheetName val="절토부집수정집계"/>
      <sheetName val="집수정현황"/>
      <sheetName val="집수정부분합"/>
      <sheetName val="Sheet13"/>
      <sheetName val="xxxxxx"/>
      <sheetName val="배수관공집계"/>
      <sheetName val="횡집계"/>
      <sheetName val="배수관집계표"/>
      <sheetName val="횡배수관현황"/>
      <sheetName val="날개면벽집계"/>
      <sheetName val="날개벽"/>
      <sheetName val="단위수량"/>
      <sheetName val="평균터파기고"/>
      <sheetName val="평균터파기1"/>
      <sheetName val="H"/>
      <sheetName val="깍기공"/>
      <sheetName val="날개벽유동집계표"/>
      <sheetName val="유입방지턱수량"/>
      <sheetName val="유입방지턱표지"/>
      <sheetName val="유입방지턱단위수량"/>
      <sheetName val="배수관로집계"/>
      <sheetName val="배수관로수량현황"/>
      <sheetName val="배수관로수량집계"/>
      <sheetName val="배수관로수량집계L-8,9,11"/>
      <sheetName val="배수관공(IC)"/>
      <sheetName val="배수관수량집계(1)"/>
      <sheetName val="배수관수량집계(2)"/>
      <sheetName val="횡배수관공수량집계"/>
      <sheetName val="횡배수관연장조서"/>
      <sheetName val="제작관수량집계"/>
      <sheetName val="토피별RC관현황"/>
      <sheetName val="보강흄관수량집계"/>
      <sheetName val="토피별보강흄관현황"/>
      <sheetName val="흄관수량집계"/>
      <sheetName val="토피별흄관현황"/>
      <sheetName val="종배수관수량집계"/>
      <sheetName val="배수날개면벽수량집계"/>
      <sheetName val="날개벽수량(RC관)"/>
      <sheetName val="날개벽수량(보강흄관)"/>
      <sheetName val="날개벽수량(흄관)"/>
      <sheetName val="면벽수량"/>
      <sheetName val="집수정수량집계(1)"/>
      <sheetName val="집수정수량집계(2)"/>
      <sheetName val="흙쌓기부집수정"/>
      <sheetName val="땅깍기부집수정(1)"/>
      <sheetName val="땅깍기부집수정(2)"/>
      <sheetName val="땅깍기부집수정(3)"/>
      <sheetName val="원가계산서(년도별)"/>
      <sheetName val="집계표(도급)"/>
      <sheetName val="내역서(도급)"/>
      <sheetName val="6월호"/>
      <sheetName val="AA3000"/>
      <sheetName val="AA3100"/>
      <sheetName val="비계"/>
      <sheetName val="AA3200"/>
      <sheetName val="동바리"/>
      <sheetName val="AA3300"/>
      <sheetName val="특수거푸집"/>
      <sheetName val="AA3400"/>
      <sheetName val="지급자재명세서(1)"/>
      <sheetName val="지급자재명세서(2)"/>
      <sheetName val="지급자재명세서(3)"/>
      <sheetName val="철근"/>
      <sheetName val="시멘트및콘크리트"/>
      <sheetName val="골재"/>
      <sheetName val="아스콘및코팅재집계표"/>
      <sheetName val="골재집계"/>
      <sheetName val="타공종이월수량"/>
      <sheetName val="타공종이기수량"/>
      <sheetName val="증감총괄"/>
      <sheetName val="내역"/>
      <sheetName val="잡비"/>
      <sheetName val="증감"/>
      <sheetName val="측구공수량집계표"/>
      <sheetName val="맹암거수량집계표"/>
      <sheetName val="배수관수량집계표"/>
      <sheetName val="배수관공총괄수량집계표"/>
      <sheetName val="절성경계보강공현황및집계 "/>
      <sheetName val="집수정공수량집계표"/>
      <sheetName val="암거공토공수량집계표"/>
      <sheetName val="암거공일반수량집계표"/>
      <sheetName val="암거공철근집계표"/>
      <sheetName val="강판집계표"/>
      <sheetName val="수로보호공현황및집계"/>
      <sheetName val="도수로집계표"/>
      <sheetName val="U형개거집계표"/>
      <sheetName val="침전조집계표"/>
      <sheetName val="석축집계표"/>
      <sheetName val="암거간지1"/>
      <sheetName val="총괄집계"/>
      <sheetName val="구체집계표"/>
      <sheetName val="암거간지2"/>
      <sheetName val="암거간지3"/>
      <sheetName val="암거간지5"/>
      <sheetName val="구체집계2.0x2.0(0-3)"/>
      <sheetName val="구체2.0X2.0(0-3)"/>
      <sheetName val="구체집계2.0x2.0(3-5)"/>
      <sheetName val="구체2.0x2.0(3-5)"/>
      <sheetName val="구체집계2.0x2.0(5-7)"/>
      <sheetName val="구체2.0x2.0(5-7)"/>
      <sheetName val="구체집계2.0x2.0(7-10)"/>
      <sheetName val="구체2.0x2.0(7-10)"/>
      <sheetName val="암거간지2@"/>
      <sheetName val="구체집계2@2.5x2.5"/>
      <sheetName val="구체2@2.5x2.5"/>
      <sheetName val="암거간지"/>
      <sheetName val="구체집계3.0x2.0(0-3)"/>
      <sheetName val="구체3.0x2.0(0-3)"/>
      <sheetName val="구체집계3.0x2.0(6-8)"/>
      <sheetName val="구체3.0x2.0(6-8)"/>
      <sheetName val="암거간지7"/>
      <sheetName val="암거간지8"/>
      <sheetName val="구체집계3.5x3.5(8-10)"/>
      <sheetName val="구체3.5x3.5(8-10)"/>
      <sheetName val="암거간지10"/>
      <sheetName val="구체집계4.5x4.5(2-3)"/>
      <sheetName val="구체4.5x4.5(2-3)"/>
      <sheetName val="구체집계4.5x4.5(4-5)"/>
      <sheetName val="구체4.5x4.5(4-5)"/>
      <sheetName val="암거현황"/>
      <sheetName val="터파기"/>
      <sheetName val="구체2.5x2.0(6-8)"/>
      <sheetName val="구체3.5x3.5-8-10"/>
      <sheetName val="암거간지4"/>
      <sheetName val="C.간지"/>
      <sheetName val="배수관공집계표"/>
      <sheetName val="2.10간지"/>
      <sheetName val="횡배수관집계표(현장)"/>
      <sheetName val="횡배수관현황(현장)"/>
      <sheetName val="평균터파기(현장)"/>
      <sheetName val="횡배수산근(현장)"/>
      <sheetName val="2.11간지"/>
      <sheetName val="종배수관및흄관집계표"/>
      <sheetName val="종배수관수량"/>
      <sheetName val="흄관수집계"/>
      <sheetName val="흄관평균터파기"/>
      <sheetName val="흄관산출(0+725)"/>
      <sheetName val="2.13간지"/>
      <sheetName val="날개벽및면벽집계표"/>
      <sheetName val="날개벽수량집계표"/>
      <sheetName val="날개벽단위수량"/>
      <sheetName val="2.14간지"/>
      <sheetName val="콘크리트집수정수량집계"/>
      <sheetName val="땅깍기부집수정집계"/>
      <sheetName val="갑지"/>
      <sheetName val="목차"/>
      <sheetName val="변경사유서간지"/>
      <sheetName val="변경사유서"/>
      <sheetName val="공사비집계표간지"/>
      <sheetName val="공사비집계표"/>
      <sheetName val="공사비증감내역서간지"/>
      <sheetName val="공사비증감내역서"/>
      <sheetName val="수량산출서간지"/>
      <sheetName val="상림1교간지"/>
      <sheetName val="상림1교수량집계표"/>
      <sheetName val="상림1교(교대A1)당초"/>
      <sheetName val="상림1교(교대A1)변경"/>
      <sheetName val="횡단면도"/>
      <sheetName val="사진대지"/>
      <sheetName val="상림1A1"/>
      <sheetName val="기타공표지"/>
      <sheetName val="기타공유동수량집계"/>
      <sheetName val="a,수로보호공"/>
      <sheetName val="수로보호공집계"/>
      <sheetName val="수로보호공현황(형식1~3)"/>
      <sheetName val="수로보호공현황(형식-4)"/>
      <sheetName val="수로보호공현황(형식-5)"/>
      <sheetName val="b.수로이설"/>
      <sheetName val="c.돌붙임후면배수표지"/>
      <sheetName val="d.기존배수관폐쇄표지"/>
      <sheetName val="e.기존BOX폐쇄표지"/>
      <sheetName val="f기존배수관세척"/>
      <sheetName val="g계단"/>
      <sheetName val="j.제작집수정표지"/>
      <sheetName val="제작집수정유동집"/>
      <sheetName val="제작집수정집계"/>
      <sheetName val="제작집수정현황"/>
      <sheetName val="제작집수정수량(1)"/>
      <sheetName val="제작집수정수량(2)"/>
      <sheetName val="k. 문비"/>
      <sheetName val="문비수량집계"/>
      <sheetName val="문비현황"/>
      <sheetName val="문비단위수량"/>
      <sheetName val="Module1"/>
      <sheetName val="표지(하천명)"/>
      <sheetName val="총괄자재"/>
      <sheetName val="표지"/>
      <sheetName val="제목(집계)"/>
      <sheetName val="주요"/>
      <sheetName val="주요자재"/>
      <sheetName val="제목 (토공)"/>
      <sheetName val="토공집계표"/>
      <sheetName val="토공수량(좌안)"/>
      <sheetName val="토적표좌안"/>
      <sheetName val="규준틀및경계말목 (좌안)"/>
      <sheetName val="제목(호안)"/>
      <sheetName val="호안공집계"/>
      <sheetName val="전석집계"/>
      <sheetName val="전석수량(좌1)"/>
      <sheetName val="전석면적(좌1)"/>
      <sheetName val="u형측구 집계표"/>
      <sheetName val="1지구u형측구"/>
      <sheetName val="2지구u형측구 "/>
      <sheetName val="간지"/>
      <sheetName val="파형강판 총수량집계표"/>
      <sheetName val="통로"/>
      <sheetName val="철근수량 집계표"/>
      <sheetName val="전신환매도율"/>
      <sheetName val="DATE"/>
      <sheetName val="우배수"/>
      <sheetName val="터파기및재료"/>
      <sheetName val="시멘트,모래"/>
      <sheetName val="배수관공수량집계"/>
      <sheetName val="면벽단위"/>
      <sheetName val="흄관단위"/>
      <sheetName val="흄관토공수량"/>
      <sheetName val="흄관설치현황"/>
      <sheetName val="BOQ"/>
      <sheetName val="내역서"/>
      <sheetName val=""/>
      <sheetName val="신일위"/>
      <sheetName val="변일위"/>
      <sheetName val="재집"/>
      <sheetName val="종평"/>
      <sheetName val="토집"/>
      <sheetName val="담장"/>
      <sheetName val="조경"/>
      <sheetName val="옹집"/>
      <sheetName val="옹벽수량"/>
      <sheetName val="45,46"/>
      <sheetName val="총괄갑 "/>
      <sheetName val="Baby일위대가"/>
      <sheetName val="공사비증감"/>
      <sheetName val="역T형옹벽(3.0)"/>
      <sheetName val="을지"/>
      <sheetName val="보차도경계석"/>
      <sheetName val="1+214(수로)"/>
      <sheetName val="1+185(통로)"/>
      <sheetName val="구체,날개,보강철근수량"/>
      <sheetName val="난간및차수벽철근량"/>
      <sheetName val="접속저판"/>
      <sheetName val="저"/>
      <sheetName val="교각1"/>
      <sheetName val="A LINE"/>
      <sheetName val="토공(우물통,기타) "/>
      <sheetName val="물가시세"/>
      <sheetName val="노임단가"/>
      <sheetName val="2"/>
      <sheetName val="96보완계획7.12"/>
      <sheetName val="준검 내역서"/>
      <sheetName val="교대(A1)"/>
      <sheetName val="말뚝지지력산정"/>
      <sheetName val="포장공"/>
      <sheetName val="CB"/>
      <sheetName val="일위대가(가설)"/>
      <sheetName val="수량산출서"/>
      <sheetName val="국도접속 차도부수량"/>
      <sheetName val="정화조동내역"/>
      <sheetName val="만수배관단가"/>
      <sheetName val="FRP배관단가(만수)"/>
      <sheetName val="철근계"/>
      <sheetName val="7.PILE  (돌출)"/>
      <sheetName val="일위대가표"/>
      <sheetName val="금액내역서"/>
      <sheetName val="실행철강하도"/>
      <sheetName val="99총공사내역서"/>
      <sheetName val="BOQ(전체)"/>
      <sheetName val="원형1호맨홀토공수량"/>
      <sheetName val="하도금액분계"/>
      <sheetName val="공사개요"/>
      <sheetName val="견적서"/>
      <sheetName val="단면가정"/>
      <sheetName val="일반공사"/>
      <sheetName val="일위대가"/>
      <sheetName val="인사자료총집계"/>
      <sheetName val="연결관암거"/>
      <sheetName val="MAIN_TABLE"/>
      <sheetName val="변수값"/>
      <sheetName val="중기상차"/>
      <sheetName val="AS복구"/>
      <sheetName val="중기터파기"/>
      <sheetName val="BID"/>
      <sheetName val="수량-가로등"/>
      <sheetName val="기초단가"/>
      <sheetName val="내역(설계)"/>
      <sheetName val="TOTAL_BOQ"/>
      <sheetName val="직노"/>
      <sheetName val="수량산출"/>
      <sheetName val="골재산출"/>
      <sheetName val="8.PILE  (돌출)"/>
      <sheetName val="E총"/>
      <sheetName val="단가 "/>
      <sheetName val="노임"/>
      <sheetName val="철거산출근거"/>
      <sheetName val="날개벽(시점좌측)"/>
      <sheetName val="부대내역"/>
      <sheetName val="관급자재"/>
      <sheetName val="개비온집계"/>
      <sheetName val="개비온 단위"/>
      <sheetName val="접도구역경계표주현황"/>
      <sheetName val="노무비"/>
      <sheetName val="단가"/>
      <sheetName val="내역(2000년)"/>
      <sheetName val="중기일위대가"/>
      <sheetName val="건축공사실행"/>
      <sheetName val="INPUT"/>
      <sheetName val="VXXXXX"/>
      <sheetName val="구조물공"/>
      <sheetName val="배수공"/>
      <sheetName val="부대공"/>
      <sheetName val="토공"/>
      <sheetName val="5.공종별예산내역서"/>
      <sheetName val="1차설계변경내역"/>
      <sheetName val="2000년1차"/>
      <sheetName val="Macro1"/>
      <sheetName val="토목"/>
      <sheetName val="도급-집계"/>
      <sheetName val="가로등내역서"/>
      <sheetName val="소비자가"/>
      <sheetName val="품셈TABLE"/>
      <sheetName val="단가산출"/>
      <sheetName val="Sheet1 (2)"/>
      <sheetName val="매매"/>
      <sheetName val="보도포장산출"/>
      <sheetName val="기본사항"/>
      <sheetName val="7기초"/>
      <sheetName val="#REF"/>
      <sheetName val="덕전리"/>
      <sheetName val="표층포설및다짐"/>
      <sheetName val="1차증가원가계산"/>
      <sheetName val="J直材4"/>
      <sheetName val="가도공"/>
      <sheetName val="현장"/>
      <sheetName val="데리네이타현황"/>
      <sheetName val="내역(원안-대안)"/>
      <sheetName val="200"/>
      <sheetName val="관급"/>
      <sheetName val="COPING"/>
      <sheetName val="VXXXXXX"/>
      <sheetName val="표지-내역서 (2)"/>
      <sheetName val="연건보고현황"/>
      <sheetName val="공사비증(-)감대비표"/>
      <sheetName val="원가계산서(1공구)-전기"/>
      <sheetName val="원가계산서(1공구)-소방"/>
      <sheetName val="중총괄표(1공구)"/>
      <sheetName val="소총괄표(1공구)"/>
      <sheetName val="내역서(1공구)"/>
      <sheetName val="변경개요"/>
      <sheetName val="지급자재 단가비교"/>
      <sheetName val="표지-일위대가"/>
      <sheetName val="합산자재"/>
      <sheetName val="일목"/>
      <sheetName val="일위대가(통신)"/>
      <sheetName val="일위"/>
      <sheetName val="원격(노무)"/>
      <sheetName val="원격(자재)"/>
      <sheetName val="일위(원격)"/>
      <sheetName val="원격(노임)"/>
      <sheetName val="단가조사"/>
      <sheetName val="옵션"/>
      <sheetName val="감독차량비"/>
      <sheetName val="가로등주설치(9M)"/>
      <sheetName val="가로등주설치(10~12M)"/>
      <sheetName val="보안등설치(5~7M)"/>
      <sheetName val="터널등기구지지금구노무비"/>
      <sheetName val="기계화터파기"/>
      <sheetName val="한전인입공사비(1공구)"/>
      <sheetName val="한전공사비(대전-당진)"/>
      <sheetName val="기초입력 DATA"/>
      <sheetName val="49-119"/>
      <sheetName val="guard(mac)"/>
      <sheetName val="용산1(해보)"/>
      <sheetName val="6PILE  (돌출)"/>
      <sheetName val="70%"/>
      <sheetName val="집수정공수량집勄표"/>
      <sheetName val="암거공일반수량집계呜"/>
      <sheetName val="수로보호공현황갏집계"/>
      <sheetName val="배수관로수량집Ⳅ"/>
      <sheetName val="변경사유서간줮"/>
      <sheetName val="롴벽단위"/>
      <sheetName val="흀관토공수량"/>
      <sheetName val="FRP배관단가(㧌수)"/>
      <sheetName val="총괄내역서"/>
      <sheetName val="전신"/>
      <sheetName val="도급내역"/>
      <sheetName val="재정비직인"/>
      <sheetName val="재정비내역"/>
      <sheetName val="지적고시내역"/>
      <sheetName val="내역서적용수량"/>
      <sheetName val="퇴직금(울산천상)"/>
      <sheetName val="연결임시"/>
      <sheetName val="U-TYPE(1)"/>
      <sheetName val="DATA2000"/>
      <sheetName val="1,2,3,4,5단위수량"/>
      <sheetName val="(포장)BOQ-실적공사"/>
      <sheetName val="일위대가목차"/>
      <sheetName val="현금"/>
      <sheetName val="데이타"/>
      <sheetName val="식재인부"/>
      <sheetName val="제경비"/>
      <sheetName val="총괄표"/>
      <sheetName val="산출서"/>
      <sheetName val="남양시작동자105노65기1.3화1.2"/>
      <sheetName val="DANGA"/>
      <sheetName val="기본자료"/>
      <sheetName val="집1"/>
      <sheetName val="진주방향"/>
      <sheetName val="마산방향"/>
      <sheetName val="마산방향철근집계"/>
      <sheetName val="절취및터파기"/>
      <sheetName val="부대시설"/>
      <sheetName val="Apt내역"/>
      <sheetName val="기기리스트"/>
      <sheetName val="97 사업추정(WEKI)"/>
      <sheetName val="단가산출서"/>
      <sheetName val="양지교"/>
      <sheetName val="조경시설물"/>
      <sheetName val="위치조서"/>
      <sheetName val="대로근거"/>
      <sheetName val="차액보증"/>
      <sheetName val="공비대비"/>
      <sheetName val="J형측구단위수량"/>
      <sheetName val="이토변실(A3-LINE)"/>
      <sheetName val="횡배수관집현황(2공구)"/>
      <sheetName val="자재 집계표"/>
      <sheetName val="일위목록"/>
      <sheetName val="요율"/>
      <sheetName val="지수"/>
      <sheetName val="기타#9"/>
      <sheetName val="슬래브(유곡)"/>
      <sheetName val="6호기"/>
      <sheetName val="TIE-IN"/>
      <sheetName val="맨홀"/>
      <sheetName val="교각토공"/>
      <sheetName val="고창방향"/>
      <sheetName val="(A)내역서"/>
      <sheetName val="쌍송교"/>
      <sheetName val="구조     ."/>
      <sheetName val="ABUT수량-A1"/>
      <sheetName val="토공사(흙막이)"/>
      <sheetName val="내역서전체"/>
      <sheetName val="수자재단위당"/>
      <sheetName val="주형"/>
      <sheetName val="산출근거"/>
      <sheetName val="참고자료"/>
      <sheetName val="참고사항"/>
      <sheetName val="노무비단가"/>
      <sheetName val="WEIGHT LIST"/>
      <sheetName val="유림골조"/>
      <sheetName val="적용건축"/>
      <sheetName val="포장수량산출"/>
      <sheetName val="토공총괄집계표"/>
      <sheetName val="제목(수량)"/>
      <sheetName val="수량총괄집계"/>
      <sheetName val="수안보-MBR1"/>
      <sheetName val="기둥(원형)"/>
      <sheetName val="기초공"/>
      <sheetName val="하부철근수량"/>
      <sheetName val="자재단가"/>
      <sheetName val="1.일반수량산출단면"/>
      <sheetName val="입찰안"/>
      <sheetName val="건축내역"/>
      <sheetName val="내역을"/>
      <sheetName val="도근좌표"/>
      <sheetName val="암거날개벽재료집계"/>
      <sheetName val="원가계산서"/>
      <sheetName val="내역서(삼호)"/>
      <sheetName val="토공사"/>
      <sheetName val="고분전시관"/>
      <sheetName val="설비"/>
      <sheetName val="투찰"/>
      <sheetName val="일반전기"/>
      <sheetName val="식재"/>
      <sheetName val="시설물"/>
      <sheetName val="식재출력용"/>
      <sheetName val="유지관리"/>
      <sheetName val="기초일위"/>
      <sheetName val="OPGW기별"/>
      <sheetName val="횡배수관"/>
      <sheetName val="단위수량산출"/>
      <sheetName val="수량집계표(舊)"/>
      <sheetName val="개요"/>
      <sheetName val="000000"/>
      <sheetName val="취수탑"/>
      <sheetName val="2공구산출내역"/>
      <sheetName val="상부공"/>
      <sheetName val="시점교대"/>
      <sheetName val="Sheet15"/>
      <sheetName val="1.설계조건"/>
      <sheetName val="DATA98"/>
      <sheetName val="9902"/>
      <sheetName val="3.하중산정4.양수압5.지지력"/>
      <sheetName val="N賃率-職"/>
      <sheetName val="총차분(토목)"/>
      <sheetName val="L_RPTB~1"/>
      <sheetName val="코드표"/>
      <sheetName val="C_배수관공"/>
      <sheetName val="2_10횡배수관"/>
      <sheetName val="2_12기존배수관세척"/>
      <sheetName val="2_13날개벽및면벽"/>
      <sheetName val="2_14집수정"/>
      <sheetName val="구체집계2_0x2_0(0-3)"/>
      <sheetName val="구체2_0X2_0(0-3)"/>
      <sheetName val="구체집계2_0x2_0(3-5)"/>
      <sheetName val="구체2_0x2_0(3-5)"/>
      <sheetName val="구체집계2_0x2_0(5-7)"/>
      <sheetName val="구체2_0x2_0(5-7)"/>
      <sheetName val="구체집계2_0x2_0(7-10)"/>
      <sheetName val="구체2_0x2_0(7-10)"/>
      <sheetName val="구체집계2@2_5x2_5"/>
      <sheetName val="구체2@2_5x2_5"/>
      <sheetName val="구체집계3_0x2_0(0-3)"/>
      <sheetName val="구체3_0x2_0(0-3)"/>
      <sheetName val="구체집계3_0x2_0(6-8)"/>
      <sheetName val="구체3_0x2_0(6-8)"/>
      <sheetName val="구체집계3_5x3_5(8-10)"/>
      <sheetName val="구체3_5x3_5(8-10)"/>
      <sheetName val="구체집계4_5x4_5(2-3)"/>
      <sheetName val="구체4_5x4_5(2-3)"/>
      <sheetName val="구체집계4_5x4_5(4-5)"/>
      <sheetName val="구체4_5x4_5(4-5)"/>
      <sheetName val="구체2_5x2_0(6-8)"/>
      <sheetName val="구체3_5x3_5-8-10"/>
      <sheetName val="절성경계보강공현황및집계_"/>
      <sheetName val="b_수로이설"/>
      <sheetName val="c_돌붙임후면배수표지"/>
      <sheetName val="d_기존배수관폐쇄표지"/>
      <sheetName val="e_기존BOX폐쇄표지"/>
      <sheetName val="j_제작집수정표지"/>
      <sheetName val="k__문비"/>
      <sheetName val="파형강판_총수량집계표"/>
      <sheetName val="철근수량_집계표"/>
      <sheetName val="제목_(토공)"/>
      <sheetName val="규준틀및경계말목_(좌안)"/>
      <sheetName val="u형측구_집계표"/>
      <sheetName val="2지구u형측구_"/>
      <sheetName val="토공(우물통,기타)_"/>
      <sheetName val="C_간지"/>
      <sheetName val="2_10간지"/>
      <sheetName val="2_11간지"/>
      <sheetName val="2_13간지"/>
      <sheetName val="2_14간지"/>
      <sheetName val="일위대가목록"/>
      <sheetName val="도로구조공사비"/>
      <sheetName val="도로토공공사비"/>
      <sheetName val="여수토공사비"/>
      <sheetName val="DATA 입력부"/>
      <sheetName val="(집계) 노면표시"/>
      <sheetName val="주요량(96)"/>
      <sheetName val="내역서(사업소)"/>
      <sheetName val="1. 설계조건 2.단면가정 3. 하중계산"/>
      <sheetName val="DATA 입력란"/>
      <sheetName val="역T형교대(직접기초)"/>
      <sheetName val="수량집계"/>
      <sheetName val="잡비계산"/>
      <sheetName val="단가산출(총괄)"/>
      <sheetName val="일위총괄"/>
      <sheetName val="내역표지"/>
      <sheetName val="산출내역(하도)"/>
      <sheetName val="손익차9월2"/>
      <sheetName val="사다리"/>
      <sheetName val="패널"/>
      <sheetName val="급수"/>
      <sheetName val="경율산정"/>
      <sheetName val="본체"/>
      <sheetName val="안정검토"/>
      <sheetName val="9GNG운반"/>
      <sheetName val="당진1,2호기전선관설치및접지4차공사내역서-을지"/>
      <sheetName val="조명율표"/>
      <sheetName val="단위중량"/>
      <sheetName val="단중표"/>
      <sheetName val="공조기(삭제)"/>
      <sheetName val="수목데이타 "/>
      <sheetName val="내역서(기계)"/>
      <sheetName val="전력구구조물산근"/>
      <sheetName val="앨범표지"/>
      <sheetName val="투찰금액"/>
      <sheetName val="설계예산서"/>
      <sheetName val="단가목록"/>
      <sheetName val="장비단가표"/>
      <sheetName val="깨기수량"/>
      <sheetName val="본선집계표"/>
      <sheetName val="우수받이재료집계표"/>
      <sheetName val="FRP산출근거"/>
      <sheetName val="단가표"/>
      <sheetName val="초기화면"/>
      <sheetName val="4)유동표"/>
      <sheetName val="토적표(1)"/>
      <sheetName val="Mc1"/>
      <sheetName val="집수정(600-700)"/>
      <sheetName val="소업1교"/>
      <sheetName val="평형공사비"/>
      <sheetName val="토 적 표"/>
      <sheetName val="자재목록"/>
      <sheetName val="공사비_NDE"/>
      <sheetName val="토공총"/>
      <sheetName val="설직재-1"/>
      <sheetName val="통합"/>
      <sheetName val="노면표시수량집계"/>
      <sheetName val="노면표지 수량"/>
      <sheetName val="표지 (2)"/>
      <sheetName val="수량3"/>
      <sheetName val="설계기준"/>
      <sheetName val="가설공사비"/>
      <sheetName val="1호맨홀토공"/>
      <sheetName val="웅진교-S2"/>
      <sheetName val="바닥판"/>
      <sheetName val="입력DATA"/>
      <sheetName val="공비현2"/>
      <sheetName val="배수공시멘트 및 골재량산출"/>
      <sheetName val="횡배수관설치현황"/>
      <sheetName val="EACT10"/>
      <sheetName val="총괄갑_"/>
      <sheetName val="역T형옹벽(3_0)"/>
      <sheetName val="96보완계획7_12"/>
      <sheetName val="준검_내역서"/>
      <sheetName val="A_LINE"/>
      <sheetName val="7_PILE__ԯ_x0000_缀_x0000_"/>
      <sheetName val="토사(PE)"/>
      <sheetName val="건물"/>
      <sheetName val="7_PILE__頀⮿︀䛕"/>
      <sheetName val="가도뻸"/>
      <sheetName val="맨홀_공사비"/>
      <sheetName val="DATA"/>
      <sheetName val="단가산출서총괄"/>
      <sheetName val="흄ꔀ수량집계"/>
      <sheetName val="강전사 (2)"/>
      <sheetName val="총괄"/>
      <sheetName val="도급"/>
      <sheetName val="4.주beam"/>
      <sheetName val="5지진시"/>
      <sheetName val="날개벽수량표"/>
      <sheetName val="기계설비표선정수장"/>
      <sheetName val="콘_재료분리(1)"/>
      <sheetName val="맨홀토공"/>
      <sheetName val="호표"/>
      <sheetName val="기술조건"/>
      <sheetName val="기초자료입력"/>
      <sheetName val="기계경비(시간당)"/>
      <sheetName val="램머"/>
      <sheetName val="YM-IL1"/>
      <sheetName val="DAN"/>
      <sheetName val="백호우계수"/>
      <sheetName val="마감산출(다1)"/>
      <sheetName val="고정보수량집계"/>
      <sheetName val="조명시설"/>
      <sheetName val="7_PILE__(돌출)"/>
      <sheetName val="5_공종별예산내역서"/>
      <sheetName val="정렬"/>
      <sheetName val="설계서식"/>
      <sheetName val="흥양2교토공집계표"/>
      <sheetName val="을"/>
      <sheetName val="맨홀수량산출"/>
      <sheetName val="천안IP공장자100노100물량110할증"/>
      <sheetName val="지수산정"/>
      <sheetName val="Total"/>
      <sheetName val="PSCbeam설계"/>
      <sheetName val="순성토"/>
      <sheetName val="갱문및옹벽집계"/>
      <sheetName val="SLAB&quot;1&quot;"/>
      <sheetName val="횡 연장"/>
      <sheetName val="토공집계"/>
      <sheetName val="상-교대(A1-A2)"/>
      <sheetName val="SORCE1"/>
      <sheetName val="청천내"/>
      <sheetName val="SALE"/>
      <sheetName val="단위단가"/>
      <sheetName val="변수"/>
      <sheetName val="표  지"/>
      <sheetName val="조도계산서 (도서)"/>
      <sheetName val="기초자료"/>
      <sheetName val="날개벽(TYPE1)"/>
      <sheetName val="3.하중산정4.지지력"/>
      <sheetName val="리스(CIF)산출"/>
      <sheetName val="7_PILE__䈀ᅪ԰_x0000_"/>
      <sheetName val="7_PILE__︀ᇕ԰_x0000_"/>
      <sheetName val="▣횡배수수량산출참고"/>
      <sheetName val="설계내역서"/>
      <sheetName val="증감대비"/>
      <sheetName val="Sheet17"/>
      <sheetName val="흄관수睽꛲"/>
      <sheetName val="수목표준대가"/>
      <sheetName val="원가"/>
      <sheetName val="토공분배표"/>
      <sheetName val="1.설계기준"/>
      <sheetName val="내역1"/>
      <sheetName val="특수기호강도거푸집"/>
      <sheetName val="종배수관면벽신"/>
      <sheetName val="종배수관(신)"/>
      <sheetName val="마감"/>
      <sheetName val="환경기계공정표 (3)"/>
      <sheetName val="기본단가표"/>
      <sheetName val="단가대비표"/>
      <sheetName val="별표"/>
      <sheetName val="로우프"/>
      <sheetName val="나.다.라.마.바.피복재 산정"/>
      <sheetName val="XL4Poppy"/>
      <sheetName val="토 傠_x0013__xdaa2_"/>
      <sheetName val="토 捀_x0013__xdaa2_"/>
      <sheetName val="토 _x0005__x0000_"/>
      <sheetName val="ABUT수량-︀ᇕ"/>
      <sheetName val="ABUT수량-缀ᨪ"/>
      <sheetName val="ABUT수량-㔀቎"/>
      <sheetName val="토 挔_x0012_竖"/>
      <sheetName val="구체집계3_0x2__x0000__x0000_䤰_x0000__x0000__x0000_"/>
      <sheetName val="토 _x0000__x0000_"/>
      <sheetName val="산근(1)"/>
      <sheetName val="설계조건"/>
      <sheetName val="삭제금지단가"/>
      <sheetName val="내역서(전체)"/>
      <sheetName val="6공구(당초)"/>
      <sheetName val="지급자재缀ᨪ԰_x0000_缀"/>
      <sheetName val="ESC(K치)"/>
      <sheetName val="CON'C"/>
      <sheetName val="JUCKEYK"/>
      <sheetName val="Ⅱ실행비목"/>
      <sheetName val="구체집계2@︀ᇕ԰_x0000_缀_x0000__x0000_"/>
      <sheetName val="지급자재ᰀ፜搀፜"/>
      <sheetName val="교대(A1-A2)"/>
      <sheetName val="예가내역서"/>
      <sheetName val="대비"/>
      <sheetName val="원가계산서(1공구)-헾⿆"/>
      <sheetName val="인입관수량총괄"/>
      <sheetName val="기간등록"/>
      <sheetName val="상부집계표"/>
      <sheetName val="경비2내역"/>
      <sheetName val="건축수량산출"/>
      <sheetName val="단砀⫵"/>
      <sheetName val=" 상부공통집계(총괄)"/>
      <sheetName val=" 냉각수펌프"/>
      <sheetName val="공조기휀"/>
      <sheetName val="4차월말"/>
      <sheetName val="시설물기초"/>
      <sheetName val="원가계산서(1공구)-蒈+"/>
      <sheetName val="비탈면보호공수량산출"/>
      <sheetName val="구체3_5x3_5-8-1ׂ"/>
      <sheetName val="요_x0005_"/>
      <sheetName val="경산"/>
      <sheetName val="COA-17"/>
      <sheetName val="C-18"/>
      <sheetName val="스톱로그내역"/>
      <sheetName val="98NS-N"/>
      <sheetName val="부대tu"/>
      <sheetName val="현ᰀ"/>
      <sheetName val="FRP산출근橂"/>
      <sheetName val="건축기성"/>
      <sheetName val="일위대橂⿭_x0005_"/>
      <sheetName val="접도구역경계표주傠_x0013_"/>
      <sheetName val="접도구역경계표주_x0005__x0000_"/>
      <sheetName val="간지양식"/>
      <sheetName val="98지급계획"/>
      <sheetName val="구체3_5x3_5-8-1԰"/>
      <sheetName val="원가계산서(1԰_x0000_缀_x0000__x0000__x0000_"/>
      <sheetName val="구체집계4_5x4_5_x0005__x0000__x0000__x0000_"/>
      <sheetName val="구체3_0x2_0(԰_x0000_缀_x0000_"/>
      <sheetName val="구체집계4_5x4_5尜_x0013_層_x0013_闰"/>
      <sheetName val="원가계산서(1ᰀ፜搀፜ን"/>
      <sheetName val="구체3_5x3_5-8-1렀"/>
      <sheetName val="구체3_0x2_0(᳇፜搀፜"/>
      <sheetName val="내역서(설비+소방)"/>
      <sheetName val="구체3_0x2_0(렀቟԰_x0000_"/>
      <sheetName val="구체집계4_5x4_5徸〒_x0005__x0000_"/>
      <sheetName val="통로암거 4.5 ×4.5 토피0~3m  수량 집계표0"/>
      <sheetName val="물가자료"/>
      <sheetName val="구조물"/>
      <sheetName val="접도구역경계표주窨_x0013_"/>
      <sheetName val="접도구역경계표주畠_x0013_"/>
      <sheetName val="접도구역경계표주竈_x0013_"/>
      <sheetName val="접도구역경계표주挔_x0012_"/>
      <sheetName val="접도구역경계표주齘_x0013_"/>
      <sheetName val="접도구역경계표주僀_x0013_"/>
      <sheetName val="접도구역경계표주헾】"/>
      <sheetName val="접도구역경계표주贸_x0013_"/>
      <sheetName val="자료"/>
      <sheetName val="화설내"/>
      <sheetName val="일위怀፵"/>
      <sheetName val="재료비 (2)"/>
      <sheetName val="C1ㅇ"/>
      <sheetName val="재료비_(2)"/>
      <sheetName val="라멘기초"/>
      <sheetName val="구체3_0x2_0(ﻇᇕ԰_x0000_"/>
      <sheetName val="구체3_5x3_5-8-1㔀"/>
      <sheetName val="구체3_0x2_0(㗇቎԰_x0000_"/>
      <sheetName val="구체3_0x2_0(㔀቎԰_x0000_"/>
      <sheetName val="투洬"/>
      <sheetName val="길어깨(현황)"/>
      <sheetName val="산출"/>
      <sheetName val="구체집계4_5x4丵〒_x0005__x0000__x0000__x0000_"/>
      <sheetName val="접도구역경계표주丵〒"/>
      <sheetName val="구체집계3_0x2尜_x0013_層_x0013_闰〒_x0005_"/>
      <sheetName val="단면설계"/>
      <sheetName val="구체집계4_5x4_5丵〒_x0005__x0000_"/>
      <sheetName val="현장경비"/>
      <sheetName val="구체집계3_0x2壸5丵⿋_x0005__x0000_"/>
      <sheetName val="변경내역"/>
      <sheetName val="구체집계3_0x2喐6嗜6丵⿄_x0005_"/>
      <sheetName val="구체집계4_5x4_5헾】_x0005__x0000_"/>
      <sheetName val="구체3_0x2_0(Ⰰ⡛琀⡛"/>
      <sheetName val="돈암사업"/>
      <sheetName val="시점교︀"/>
      <sheetName val="TYPE1"/>
      <sheetName val="4.2.1 마루높이 검토"/>
      <sheetName val="공사비집계"/>
      <sheetName val="적용단위길이"/>
      <sheetName val="피벗테이블데이터분석"/>
      <sheetName val="NYS"/>
      <sheetName val="설계조건 및 단면가정"/>
      <sheetName val="부재치수입력"/>
      <sheetName val="동해title"/>
      <sheetName val="별표 "/>
      <sheetName val="분양금할인"/>
      <sheetName val="구체집계2@栀ᚃ가ᚃ︀崙ԯ"/>
      <sheetName val="농로수량집계"/>
      <sheetName val="농로토공집계"/>
      <sheetName val="단가표 (2)"/>
      <sheetName val="Back"/>
      <sheetName val="Source"/>
      <sheetName val="Preface"/>
      <sheetName val="토공A"/>
      <sheetName val="정부노임단가"/>
      <sheetName val="두앙"/>
      <sheetName val="토공정보"/>
      <sheetName val="9811"/>
      <sheetName val="부표총괄"/>
      <sheetName val="9509"/>
      <sheetName val="PipWT"/>
      <sheetName val="사업부배부A"/>
      <sheetName val="산근"/>
      <sheetName val="CANOPY"/>
      <sheetName val="하수급견적대비"/>
      <sheetName val="투澘"/>
      <sheetName val="깨기"/>
      <sheetName val="201동 산출근거"/>
      <sheetName val="구조물공1"/>
      <sheetName val="배수및구조물공1"/>
      <sheetName val="월말"/>
      <sheetName val="평교-내역"/>
      <sheetName val="99년신청"/>
      <sheetName val="-레미콘집계"/>
      <sheetName val="-몰탈콘크리트"/>
      <sheetName val="자갈,시멘트,모래산출"/>
      <sheetName val="-철근집계"/>
      <sheetName val="포장재료(1)"/>
      <sheetName val="-흄관집계"/>
      <sheetName val="포장직선구간"/>
      <sheetName val="맨홀수량"/>
      <sheetName val="난간,앙카"/>
      <sheetName val="시점부수량산출서"/>
      <sheetName val="기둥설계(no)"/>
      <sheetName val="기초판설계(교축직각)"/>
      <sheetName val="용소리교"/>
      <sheetName val="5흙막이"/>
      <sheetName val="3BL공동구 수량"/>
      <sheetName val="지급자재"/>
      <sheetName val="대치판정"/>
      <sheetName val="wall"/>
      <sheetName val="중분대수량산출"/>
      <sheetName val="unit 4"/>
      <sheetName val="정산서 "/>
      <sheetName val="SLAB"/>
      <sheetName val="찍기"/>
      <sheetName val="설계"/>
      <sheetName val="대,유,램"/>
      <sheetName val="G.R300경비"/>
      <sheetName val="전차선로 물량표"/>
      <sheetName val="한강운반비"/>
      <sheetName val="공통(20-91)"/>
      <sheetName val="일위대가 집계표"/>
      <sheetName val="출입구총집계"/>
      <sheetName val="전체도급"/>
      <sheetName val="충주"/>
      <sheetName val="투吐"/>
      <sheetName val="자재단가 (2)"/>
      <sheetName val="투헾"/>
      <sheetName val="설비내역"/>
      <sheetName val="본공사"/>
      <sheetName val="간선계산"/>
      <sheetName val="50201련박스"/>
      <sheetName val="수입"/>
      <sheetName val="특판제외"/>
      <sheetName val="투_x0010_"/>
      <sheetName val="투䴨"/>
      <sheetName val="투䡲"/>
      <sheetName val="신공항A-9(원가수정)"/>
      <sheetName val="내역5"/>
      <sheetName val="골조시행"/>
      <sheetName val="ELECTRIC"/>
      <sheetName val="전등설비"/>
      <sheetName val="구조물견적서"/>
      <sheetName val="마감산출"/>
      <sheetName val="업체별기성내역"/>
      <sheetName val="투䱨"/>
      <sheetName val="맨홀(2~4)"/>
      <sheetName val="(4)소요정착장검토"/>
      <sheetName val="SULKEA"/>
      <sheetName val="도"/>
      <sheetName val="Base_Data"/>
      <sheetName val="OCT.FDN"/>
      <sheetName val="PI"/>
      <sheetName val="working load at the btm ft."/>
      <sheetName val="stability check"/>
      <sheetName val="design criteria"/>
      <sheetName val="D-3503"/>
      <sheetName val="CAL"/>
      <sheetName val="DRAIN DRUM PIT D-301"/>
      <sheetName val="2.설계제원"/>
      <sheetName val="WIND"/>
      <sheetName val="calcul"/>
      <sheetName val="HORI. VESSEL"/>
      <sheetName val="단면검토"/>
      <sheetName val="TYPE-A"/>
      <sheetName val="부재력정리"/>
      <sheetName val="REBAR"/>
      <sheetName val="POL6차-PIPING"/>
      <sheetName val="상선"/>
      <sheetName val="계정"/>
      <sheetName val="투㟨"/>
      <sheetName val="자재수량"/>
      <sheetName val="Sheet1_(2)"/>
      <sheetName val="기본단가"/>
      <sheetName val="인건비단가"/>
      <sheetName val="8설7발"/>
      <sheetName val="구체2_0x︀ᇕ԰_x0000_缀_x0000__x0000__x0000_"/>
      <sheetName val="Macro3"/>
      <sheetName val="Macro2"/>
      <sheetName val="단가비교표"/>
      <sheetName val="예산서"/>
      <sheetName val="계산조건"/>
      <sheetName val="안양1공구_건축"/>
      <sheetName val="현대물량"/>
      <sheetName val="주beam"/>
      <sheetName val="중기손료"/>
      <sheetName val="증감내역서"/>
      <sheetName val="구체3_5x3_5-8-1 "/>
      <sheetName val="구체3_0x2_0( ⱗ氀ⱗ"/>
      <sheetName val="구체3_0x2_0(䈀ᅪ԰_x0000_"/>
      <sheetName val="초"/>
      <sheetName val="woo(mac)"/>
      <sheetName val="공통가설공사"/>
      <sheetName val="가설건물"/>
      <sheetName val="현장식당(1)"/>
      <sheetName val="인수공규격"/>
      <sheetName val="기중"/>
      <sheetName val="일위2"/>
      <sheetName val="2호맨홀공제수량"/>
      <sheetName val="위치조렀"/>
      <sheetName val="위치조怀"/>
      <sheetName val="제1차변경도급"/>
      <sheetName val="위치조ࠀ"/>
      <sheetName val="토공산근"/>
      <sheetName val="토목내역서"/>
      <sheetName val="토적표"/>
      <sheetName val="6.교좌면보강"/>
      <sheetName val="96노임기준"/>
      <sheetName val="매출"/>
      <sheetName val="단가(1)"/>
      <sheetName val="표지-내역서壒〚_x0005__x0000_"/>
      <sheetName val="0506생활권구적"/>
      <sheetName val="총수량집계표"/>
      <sheetName val="소야공정계획표"/>
      <sheetName val="unitpric"/>
      <sheetName val="지점별강우량"/>
      <sheetName val="BQ"/>
      <sheetName val="1,2공구원가계산서"/>
      <sheetName val="1공구산출내역서"/>
      <sheetName val="단면 (2)"/>
      <sheetName val="국내조달(통합-1)"/>
      <sheetName val="토량산출서"/>
      <sheetName val="마스터원본"/>
      <sheetName val="교통처리우회도로"/>
      <sheetName val="구조물철거타공정이월"/>
      <sheetName val="총괄수량집계표"/>
      <sheetName val="06 일위대가목록"/>
      <sheetName val="파형강관및곡선부보강및날개벽"/>
      <sheetName val="단가 및 재료비"/>
      <sheetName val="중기사용료산출근거"/>
      <sheetName val="단  가  대  비  표"/>
      <sheetName val="일  위  대  가  목  록"/>
      <sheetName val="SG"/>
      <sheetName val="도기류"/>
      <sheetName val="노임이"/>
      <sheetName val="구체집계2_0x2_0(7-렀቟԰"/>
      <sheetName val="공내역"/>
      <sheetName val="문화재 시굴조사비(표지)"/>
      <sheetName val="원심력수로관"/>
      <sheetName val="기㔀቎԰"/>
      <sheetName val="관접합및부설"/>
      <sheetName val="재료집계"/>
      <sheetName val="Bid_Detail"/>
      <sheetName val="구체집계2_0x2䈀㉪ԯ_x0000_缀_x0000__x0000_"/>
      <sheetName val="3.7교축하중"/>
      <sheetName val="조명율_x0005_"/>
      <sheetName val="갑지(추정)"/>
      <sheetName val="실행내역서을지"/>
      <sheetName val="8.석축단위(H=1.5M)"/>
      <sheetName val="중로근거"/>
      <sheetName val="발주설계서(당초)"/>
      <sheetName val="97_사업추정(WEKI)"/>
      <sheetName val="국도접속_차도부수량"/>
      <sheetName val="노임단가 (2)"/>
      <sheetName val="A_7"/>
      <sheetName val="변압기 및 발전기 용량"/>
      <sheetName val="내역서(삼礊め"/>
      <sheetName val="주차구획선수량"/>
      <sheetName val="단가일람"/>
      <sheetName val="조경일람"/>
      <sheetName val="배수문수량산출(3)"/>
      <sheetName val="맨홀조서"/>
      <sheetName val="★도급내역"/>
      <sheetName val="일용노임단가"/>
      <sheetName val="1TL종점(1)"/>
      <sheetName val="24분기"/>
      <sheetName val="안산기계장치"/>
      <sheetName val="과"/>
      <sheetName val="평균높이산출근거"/>
      <sheetName val="관기초"/>
      <sheetName val="관기초1"/>
      <sheetName val="박스규격"/>
      <sheetName val="보통암3"/>
      <sheetName val="BOX토공"/>
      <sheetName val="연결관수량-전공구"/>
      <sheetName val="연약지반"/>
      <sheetName val="토사3"/>
      <sheetName val="리핑암3"/>
      <sheetName val="단﹃ᇕ"/>
      <sheetName val="기계설비"/>
      <sheetName val="공구"/>
      <sheetName val="3.바닥판설계"/>
      <sheetName val="예산총괄표"/>
      <sheetName val="95MAKER"/>
      <sheetName val="업체별기성"/>
      <sheetName val="식재가격"/>
      <sheetName val="식재총괄"/>
      <sheetName val="약품공급2"/>
      <sheetName val="(4-2)열관류값-2"/>
      <sheetName val="工관리비율"/>
      <sheetName val="工완성공사율"/>
      <sheetName val="환산"/>
      <sheetName val="배수내역"/>
      <sheetName val="내역률노무비"/>
      <sheetName val="MixBed"/>
      <sheetName val="CondPol"/>
      <sheetName val="코드1(매출계정)"/>
      <sheetName val="코드2(원가계정)"/>
      <sheetName val="코드5(투자비계정)"/>
      <sheetName val="CONCRETE"/>
      <sheetName val="하부철근수砀"/>
      <sheetName val="하부철근수_x0000_"/>
      <sheetName val="펌프장토공수량산출"/>
      <sheetName val="감리원배치기준"/>
      <sheetName val="식재출0_x0000_"/>
      <sheetName val="식재출砀鄌"/>
      <sheetName val="상행-교대(A1-A2)"/>
      <sheetName val="단가산출2"/>
      <sheetName val="단가산출1"/>
      <sheetName val="약전닥트"/>
      <sheetName val="건축부하"/>
      <sheetName val="FA설치명세"/>
      <sheetName val="FD"/>
      <sheetName val="집수정단위수량 "/>
      <sheetName val="구체2_0X2_0(0-3堀"/>
      <sheetName val="판정1교토공"/>
      <sheetName val="3련 BOX"/>
      <sheetName val="상수도토공집계표"/>
      <sheetName val="설계서을"/>
      <sheetName val="우수"/>
      <sheetName val="우수공"/>
      <sheetName val="건축원가"/>
      <sheetName val="2_1ᝓ㰀"/>
      <sheetName val="토목주소"/>
      <sheetName val="단면별연장"/>
      <sheetName val="날개수량1.5"/>
      <sheetName val="S1,3"/>
      <sheetName val="일반수량총괄집계"/>
      <sheetName val="화산경계"/>
      <sheetName val="미비용95"/>
      <sheetName val="물건조서"/>
      <sheetName val="콤보박스와 리스트박스의 연결"/>
      <sheetName val="개별요인비교번호"/>
      <sheetName val="일반자료"/>
      <sheetName val="이름표"/>
      <sheetName val="비교표준지"/>
      <sheetName val="DB"/>
      <sheetName val="6׈_x0000_"/>
      <sheetName val="2_14집䈀ᅪ"/>
      <sheetName val="2_14집԰_x0000_"/>
      <sheetName val="경영혁신본부"/>
      <sheetName val="도색수량산출근거(중로1류)"/>
      <sheetName val="아파트건축"/>
      <sheetName val="포장공자재집계표"/>
      <sheetName val="일람표(공정)"/>
      <sheetName val="1차 내역서"/>
      <sheetName val="이름정의"/>
      <sheetName val="토량1-1"/>
      <sheetName val="견적"/>
      <sheetName val="2000전체분"/>
      <sheetName val="Shee__"/>
      <sheetName val="시설일위"/>
      <sheetName val="조명일위"/>
      <sheetName val="주공 갑지"/>
      <sheetName val="토공수량산출"/>
      <sheetName val="토적계산서"/>
      <sheetName val="전선 및 전선관"/>
      <sheetName val="측구공수량집계"/>
      <sheetName val="일반_x0005__x0000_"/>
      <sheetName val="일반圠_x0018_"/>
      <sheetName val="원가계산서 "/>
      <sheetName val="역T형(H=6.0) (2)"/>
      <sheetName val="02자재"/>
      <sheetName val="6狈譈"/>
      <sheetName val="6磈᎙"/>
      <sheetName val="6È_x0000_"/>
      <sheetName val="고유코드_설계"/>
      <sheetName val="기자재비"/>
      <sheetName val="접도구역경계표주橂】"/>
      <sheetName val="OPG䈀塪ԯ"/>
      <sheetName val="OPG䈀屪ԯ"/>
      <sheetName val="도급자재"/>
      <sheetName val="삼성동50"/>
      <sheetName val="Total 단위경유량집계"/>
      <sheetName val="수로암거"/>
      <sheetName val="내역서 제출"/>
      <sheetName val="단   산"/>
      <sheetName val="실    단"/>
      <sheetName val="수목단가"/>
      <sheetName val="시설수량표"/>
      <sheetName val="식재수량표"/>
      <sheetName val="결과조달"/>
      <sheetName val="경상비"/>
      <sheetName val="공사비예산서(토목분)"/>
      <sheetName val="CODE"/>
      <sheetName val="전기일위대가"/>
      <sheetName val="부대대비"/>
      <sheetName val="냉연집계"/>
      <sheetName val="부하(성남)"/>
      <sheetName val="부하계산서"/>
      <sheetName val="조건"/>
      <sheetName val="입출재고현황 (2)"/>
      <sheetName val="산출내역서집계표"/>
      <sheetName val="정공공사"/>
      <sheetName val="원가계산"/>
      <sheetName val="실행대비"/>
      <sheetName val="2공구하도급내역서"/>
      <sheetName val="구천"/>
      <sheetName val="세부내역"/>
      <sheetName val="투찰추정"/>
      <sheetName val="도급내역5+800"/>
      <sheetName val="도급금액"/>
      <sheetName val="재노경"/>
      <sheetName val="적현로"/>
      <sheetName val="경상직원"/>
      <sheetName val="교대일반수량"/>
      <sheetName val="가로등위치"/>
      <sheetName val="장비집계"/>
      <sheetName val="ITEM"/>
      <sheetName val="ilch"/>
      <sheetName val="매탄-오"/>
      <sheetName val="매탄-합"/>
      <sheetName val="매산"/>
      <sheetName val="송죽c"/>
      <sheetName val="송죽"/>
      <sheetName val="구체3_5x3_5-8-1退"/>
      <sheetName val="MOTOR"/>
      <sheetName val="1"/>
      <sheetName val="CODE1"/>
      <sheetName val="6.자재단가"/>
      <sheetName val="마감집계"/>
      <sheetName val="부안일위"/>
      <sheetName val="슬래브"/>
      <sheetName val="사통"/>
      <sheetName val="건축명"/>
      <sheetName val="기계명"/>
      <sheetName val="전기명"/>
      <sheetName val="토목명"/>
      <sheetName val="교대토공시점"/>
      <sheetName val="파일의이용"/>
      <sheetName val="변경현황"/>
      <sheetName val="출력은 금물"/>
      <sheetName val="인부노임"/>
      <sheetName val="대포2교접속"/>
      <sheetName val="천방교접속"/>
      <sheetName val="투_x0000_"/>
      <sheetName val="세계수요종합OK"/>
      <sheetName val="교통대책내역"/>
      <sheetName val="교육종류"/>
      <sheetName val="투暷"/>
      <sheetName val="위치조"/>
      <sheetName val="특별교실"/>
      <sheetName val="고양시"/>
      <sheetName val="경영계획1월"/>
      <sheetName val="토목내역서 (도급단가)"/>
      <sheetName val="자료입력"/>
      <sheetName val="전睮"/>
      <sheetName val="위치조_x0001_"/>
      <sheetName val="투㚈"/>
      <sheetName val="tggwan(mac)"/>
      <sheetName val="값"/>
      <sheetName val="원가계산서(1栆ⅎ_x0000_⷇쐋ꍣ"/>
      <sheetName val="특수선일위대가"/>
      <sheetName val="공문(신)"/>
      <sheetName val="예가표"/>
      <sheetName val="토목공사"/>
      <sheetName val="7⠀ᩗ"/>
      <sheetName val="구체집계2_0x2_0(7-1렀቟"/>
      <sheetName val="설계서(본관)"/>
      <sheetName val="사업수지"/>
      <sheetName val="부표(010427)"/>
      <sheetName val="인건비 "/>
      <sheetName val="FRP산출근ᛅ"/>
      <sheetName val="일위총괄표"/>
      <sheetName val="FRP산출근헾"/>
      <sheetName val="C_배수ԯ_x0000_"/>
      <sheetName val="C_배수︀ᇕ"/>
      <sheetName val="2축기둥해석"/>
      <sheetName val="단락전류-A"/>
      <sheetName val="단䈀ᅪ"/>
      <sheetName val="Proposal"/>
      <sheetName val="암거단위-1련"/>
      <sheetName val="C-C(output)"/>
      <sheetName val="5.세운W-A"/>
      <sheetName val="시설물일위"/>
      <sheetName val="설계예시"/>
      <sheetName val="일반0_x0000_"/>
      <sheetName val="일반䢬ፓ"/>
      <sheetName val="일반䣈ፓ"/>
      <sheetName val="일반ﻈᇕ"/>
      <sheetName val="일반ﺬᇕ"/>
      <sheetName val="일반︀ᇕ"/>
      <sheetName val="일반ቀ"/>
      <sheetName val="포장총괄집계표"/>
      <sheetName val="부속동"/>
      <sheetName val="APT"/>
      <sheetName val="A4"/>
      <sheetName val="2.재료비"/>
      <sheetName val="1000 DB구축 부표"/>
      <sheetName val="물가시세표"/>
      <sheetName val="도로정위치부표"/>
      <sheetName val="도로조사부표"/>
      <sheetName val="철근량"/>
      <sheetName val="일위대가(1)"/>
      <sheetName val="전체"/>
      <sheetName val="입상내역"/>
      <sheetName val="총공사내역서"/>
      <sheetName val="설 계"/>
      <sheetName val="개소별수량산출"/>
      <sheetName val="직접인건비"/>
      <sheetName val="직접경비"/>
      <sheetName val="노임단"/>
      <sheetName val="운반공"/>
      <sheetName val="자재단"/>
      <sheetName val="장비단"/>
      <sheetName val="노무단가"/>
      <sheetName val="총 괄 표"/>
      <sheetName val="공사요율"/>
      <sheetName val="중기사용료"/>
      <sheetName val="적용노임"/>
      <sheetName val="일반자재"/>
    </sheetNames>
    <definedNames>
      <definedName name="매크로11"/>
      <definedName name="매크로4" sheetId="32"/>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sheetData sheetId="266"/>
      <sheetData sheetId="267"/>
      <sheetData sheetId="268"/>
      <sheetData sheetId="269"/>
      <sheetData sheetId="270"/>
      <sheetData sheetId="271"/>
      <sheetData sheetId="272" refreshError="1"/>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refreshError="1"/>
      <sheetData sheetId="380" refreshError="1"/>
      <sheetData sheetId="381" refreshError="1"/>
      <sheetData sheetId="382" refreshError="1"/>
      <sheetData sheetId="383"/>
      <sheetData sheetId="384"/>
      <sheetData sheetId="385" refreshError="1"/>
      <sheetData sheetId="386" refreshError="1"/>
      <sheetData sheetId="387" refreshError="1"/>
      <sheetData sheetId="388" refreshError="1"/>
      <sheetData sheetId="389" refreshError="1"/>
      <sheetData sheetId="390"/>
      <sheetData sheetId="391" refreshError="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sheetData sheetId="42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refreshError="1"/>
      <sheetData sheetId="702" refreshError="1"/>
      <sheetData sheetId="703" refreshError="1"/>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단위수량"/>
      <sheetName val="자재 집계표"/>
      <sheetName val="주요자재집계표"/>
      <sheetName val="수량집계표"/>
      <sheetName val="역T형교대(직접기초)"/>
      <sheetName val="맨홀공"/>
      <sheetName val="C.배수관공"/>
    </sheetNames>
    <sheetDataSet>
      <sheetData sheetId="0"/>
      <sheetData sheetId="1">
        <row r="7">
          <cell r="H7">
            <v>1.0840000000000001</v>
          </cell>
        </row>
        <row r="12">
          <cell r="H12">
            <v>1.61</v>
          </cell>
        </row>
      </sheetData>
      <sheetData sheetId="2"/>
      <sheetData sheetId="3"/>
      <sheetData sheetId="4"/>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111"/>
      <sheetName val="단위수량"/>
    </sheetNames>
    <definedNames>
      <definedName name="몰탈수량" refersTo="#REF!"/>
    </definedNames>
    <sheetDataSet>
      <sheetData sheetId="0" refreshError="1"/>
      <sheetData sheetId="1" refreshError="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표지)"/>
      <sheetName val="적산자료(표지)"/>
      <sheetName val="주입적산기준"/>
      <sheetName val="플랜트적산"/>
      <sheetName val="기계적산"/>
      <sheetName val="주입적산-2"/>
      <sheetName val="주입비(M3당)"/>
      <sheetName val="플랜트 설치"/>
      <sheetName val="노무비.장비.기계기구단가"/>
      <sheetName val="자재단가"/>
      <sheetName val="천공적산"/>
      <sheetName val="천공일위대가"/>
      <sheetName val="CGS(문곡-사북)"/>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공종</v>
          </cell>
          <cell r="B1" t="str">
            <v>규격</v>
          </cell>
          <cell r="C1" t="str">
            <v>수량</v>
          </cell>
          <cell r="D1" t="str">
            <v>단위</v>
          </cell>
          <cell r="E1" t="str">
            <v>재료비</v>
          </cell>
          <cell r="G1" t="str">
            <v>노무비</v>
          </cell>
          <cell r="I1" t="str">
            <v>경비</v>
          </cell>
          <cell r="K1" t="str">
            <v>합계</v>
          </cell>
          <cell r="M1" t="str">
            <v>비고</v>
          </cell>
        </row>
        <row r="2">
          <cell r="E2" t="str">
            <v>단가</v>
          </cell>
          <cell r="F2" t="str">
            <v>금액</v>
          </cell>
          <cell r="G2" t="str">
            <v>단가</v>
          </cell>
          <cell r="H2" t="str">
            <v>금액</v>
          </cell>
          <cell r="I2" t="str">
            <v>단가</v>
          </cell>
          <cell r="J2" t="str">
            <v>금액</v>
          </cell>
          <cell r="K2" t="str">
            <v>단가</v>
          </cell>
          <cell r="L2" t="str">
            <v>금액</v>
          </cell>
        </row>
        <row r="3">
          <cell r="A3" t="str">
            <v>플랜트 설치 해체</v>
          </cell>
        </row>
        <row r="4">
          <cell r="A4" t="str">
            <v>갱내 할증(노무비×1.20)</v>
          </cell>
        </row>
        <row r="6">
          <cell r="A6" t="str">
            <v>플랜트설치</v>
          </cell>
        </row>
        <row r="7">
          <cell r="A7" t="str">
            <v>기계설치공</v>
          </cell>
        </row>
        <row r="8">
          <cell r="A8" t="str">
            <v>특별인부</v>
          </cell>
        </row>
        <row r="9">
          <cell r="A9" t="str">
            <v>보통인부</v>
          </cell>
        </row>
        <row r="10">
          <cell r="A10" t="str">
            <v>지게차</v>
          </cell>
        </row>
        <row r="12">
          <cell r="A12" t="str">
            <v>플랜트 배관</v>
          </cell>
        </row>
        <row r="13">
          <cell r="A13" t="str">
            <v>기계배관공</v>
          </cell>
        </row>
        <row r="14">
          <cell r="A14" t="str">
            <v>특별인부</v>
          </cell>
        </row>
        <row r="16">
          <cell r="A16" t="str">
            <v>플랜트 배선</v>
          </cell>
        </row>
        <row r="17">
          <cell r="A17" t="str">
            <v>전공</v>
          </cell>
        </row>
        <row r="18">
          <cell r="A18" t="str">
            <v>특별인부</v>
          </cell>
        </row>
        <row r="20">
          <cell r="A20" t="str">
            <v>재료적치대</v>
          </cell>
        </row>
        <row r="21">
          <cell r="A21" t="str">
            <v>형틀목공</v>
          </cell>
        </row>
        <row r="22">
          <cell r="A22" t="str">
            <v>특별인부</v>
          </cell>
        </row>
        <row r="23">
          <cell r="A23" t="str">
            <v>보통인부</v>
          </cell>
        </row>
        <row r="25">
          <cell r="A25" t="str">
            <v>시운전</v>
          </cell>
        </row>
        <row r="26">
          <cell r="A26" t="str">
            <v>기계운전원</v>
          </cell>
        </row>
        <row r="27">
          <cell r="A27" t="str">
            <v>보통인부</v>
          </cell>
        </row>
      </sheetData>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1 (3)"/>
      <sheetName val="Sheet2 (3)"/>
      <sheetName val="Sheet3 (3)"/>
      <sheetName val="Sheet1 (2)"/>
      <sheetName val="노임단가"/>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호맨홀가시설토공(2~4)"/>
      <sheetName val="1호맨홀토공"/>
      <sheetName val="1호맨홀토공 (4)"/>
      <sheetName val="1호맨홀연결관토공 (2)"/>
      <sheetName val="노임단가"/>
      <sheetName val="DATE"/>
      <sheetName val="맨홀되메우기"/>
      <sheetName val="제원"/>
      <sheetName val="일위대가(계측기설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Sheet1 (2)"/>
      <sheetName val="노임단가"/>
      <sheetName val="인구밀도산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수량산출"/>
      <sheetName val="일위대가 "/>
      <sheetName val="당초계약"/>
      <sheetName val="변경내역"/>
      <sheetName val="단가"/>
      <sheetName val="도근좌표"/>
      <sheetName val="터파기및재료"/>
      <sheetName val="총괄내역서"/>
      <sheetName val="날개수량1.5"/>
      <sheetName val="산출근거"/>
      <sheetName val="수원공사비"/>
      <sheetName val="자재대"/>
      <sheetName val="입찰"/>
      <sheetName val="기초자료"/>
      <sheetName val="1.설계조건"/>
      <sheetName val="현경"/>
      <sheetName val="가시설단위수량"/>
      <sheetName val="6PILE  (돌출)"/>
      <sheetName val="원형1호맨홀토공수량"/>
      <sheetName val="4차원가계산서"/>
      <sheetName val="Sheet1 (2)"/>
      <sheetName val="표지"/>
      <sheetName val="노임단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설계조건 "/>
      <sheetName val="PILE "/>
      <sheetName val="6PILE  (돌출)"/>
      <sheetName val="빗물받이(910-510-410)"/>
      <sheetName val="woo(mac)"/>
      <sheetName val="플랜트 설치"/>
      <sheetName val="DATE"/>
      <sheetName val="원형1호맨홀토공수량"/>
      <sheetName val="4.2유효폭의 계산"/>
      <sheetName val="1.설계조건"/>
      <sheetName val="건물수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표지)"/>
      <sheetName val="적산자료(표지)"/>
      <sheetName val="주입적산기준"/>
      <sheetName val="플랜트적산"/>
      <sheetName val="기계적산"/>
      <sheetName val="주입적산-2"/>
      <sheetName val="주입비(M3당)"/>
      <sheetName val="플랜트 설치"/>
      <sheetName val="노무비.장비.기계기구단가"/>
      <sheetName val="자재단가"/>
      <sheetName val="천공적산"/>
      <sheetName val="천공일위대가"/>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공종</v>
          </cell>
          <cell r="B1" t="str">
            <v>규격</v>
          </cell>
          <cell r="C1" t="str">
            <v>수량</v>
          </cell>
          <cell r="D1" t="str">
            <v>단위</v>
          </cell>
          <cell r="E1" t="str">
            <v>재료비</v>
          </cell>
          <cell r="G1" t="str">
            <v>노무비</v>
          </cell>
          <cell r="I1" t="str">
            <v>경비</v>
          </cell>
          <cell r="K1" t="str">
            <v>합계</v>
          </cell>
          <cell r="M1" t="str">
            <v>비고</v>
          </cell>
        </row>
        <row r="2">
          <cell r="E2" t="str">
            <v>단가</v>
          </cell>
          <cell r="F2" t="str">
            <v>금액</v>
          </cell>
          <cell r="G2" t="str">
            <v>단가</v>
          </cell>
          <cell r="H2" t="str">
            <v>금액</v>
          </cell>
          <cell r="I2" t="str">
            <v>단가</v>
          </cell>
          <cell r="J2" t="str">
            <v>금액</v>
          </cell>
          <cell r="K2" t="str">
            <v>단가</v>
          </cell>
          <cell r="L2" t="str">
            <v>금액</v>
          </cell>
        </row>
        <row r="3">
          <cell r="A3" t="str">
            <v>플랜트 설치 해체</v>
          </cell>
        </row>
        <row r="4">
          <cell r="A4" t="str">
            <v>갱내 할증(노무비×1.20)</v>
          </cell>
        </row>
        <row r="6">
          <cell r="A6" t="str">
            <v>플랜트설치</v>
          </cell>
        </row>
        <row r="7">
          <cell r="A7" t="str">
            <v>기계설치공</v>
          </cell>
        </row>
        <row r="8">
          <cell r="A8" t="str">
            <v>특별인부</v>
          </cell>
        </row>
        <row r="9">
          <cell r="A9" t="str">
            <v>보통인부</v>
          </cell>
        </row>
        <row r="10">
          <cell r="A10" t="str">
            <v>지게차</v>
          </cell>
        </row>
        <row r="12">
          <cell r="A12" t="str">
            <v>플랜트 배관</v>
          </cell>
        </row>
        <row r="13">
          <cell r="A13" t="str">
            <v>기계배관공</v>
          </cell>
        </row>
        <row r="14">
          <cell r="A14" t="str">
            <v>특별인부</v>
          </cell>
        </row>
        <row r="16">
          <cell r="A16" t="str">
            <v>플랜트 배선</v>
          </cell>
        </row>
        <row r="17">
          <cell r="A17" t="str">
            <v>전공</v>
          </cell>
        </row>
        <row r="18">
          <cell r="A18" t="str">
            <v>특별인부</v>
          </cell>
        </row>
        <row r="20">
          <cell r="A20" t="str">
            <v>재료적치대</v>
          </cell>
        </row>
        <row r="21">
          <cell r="A21" t="str">
            <v>형틀목공</v>
          </cell>
        </row>
        <row r="22">
          <cell r="A22" t="str">
            <v>특별인부</v>
          </cell>
        </row>
        <row r="23">
          <cell r="A23" t="str">
            <v>보통인부</v>
          </cell>
        </row>
        <row r="25">
          <cell r="A25" t="str">
            <v>시운전</v>
          </cell>
        </row>
        <row r="26">
          <cell r="A26" t="str">
            <v>기계운전원</v>
          </cell>
        </row>
        <row r="27">
          <cell r="A27" t="str">
            <v>보통인부</v>
          </cell>
        </row>
      </sheetData>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배수관토공산출"/>
    </sheetNames>
    <sheetDataSet>
      <sheetData sheetId="0">
        <row r="61">
          <cell r="G61">
            <v>4.3</v>
          </cell>
        </row>
      </sheetData>
      <sheetData sheetId="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경안천1펌프장"/>
      <sheetName val="자중계산-2"/>
      <sheetName val="구조물기초설계(낮은부분)"/>
      <sheetName val="-"/>
      <sheetName val="하중계산"/>
      <sheetName val="지진하중 "/>
      <sheetName val="스프링계수"/>
      <sheetName val="수정지지력계수"/>
      <sheetName val="맨홀수량"/>
    </sheetNames>
    <sheetDataSet>
      <sheetData sheetId="0"/>
      <sheetData sheetId="1"/>
      <sheetData sheetId="2"/>
      <sheetData sheetId="3"/>
      <sheetData sheetId="4"/>
      <sheetData sheetId="5"/>
      <sheetData sheetId="6"/>
      <sheetData sheetId="7"/>
      <sheetData sheetId="8">
        <row r="6">
          <cell r="A6">
            <v>0</v>
          </cell>
          <cell r="B6">
            <v>5.3</v>
          </cell>
          <cell r="C6">
            <v>0</v>
          </cell>
          <cell r="D6">
            <v>1</v>
          </cell>
        </row>
        <row r="7">
          <cell r="A7">
            <v>5</v>
          </cell>
          <cell r="B7">
            <v>5.3</v>
          </cell>
          <cell r="C7">
            <v>0</v>
          </cell>
          <cell r="D7">
            <v>1.4</v>
          </cell>
        </row>
        <row r="8">
          <cell r="A8">
            <v>10</v>
          </cell>
          <cell r="B8">
            <v>5.3</v>
          </cell>
          <cell r="C8">
            <v>0</v>
          </cell>
          <cell r="D8">
            <v>1.9</v>
          </cell>
        </row>
        <row r="9">
          <cell r="A9">
            <v>15</v>
          </cell>
          <cell r="B9">
            <v>6.5</v>
          </cell>
          <cell r="C9">
            <v>1.2</v>
          </cell>
          <cell r="D9">
            <v>2.7</v>
          </cell>
        </row>
        <row r="10">
          <cell r="A10">
            <v>20</v>
          </cell>
          <cell r="B10">
            <v>7.9</v>
          </cell>
          <cell r="C10">
            <v>2</v>
          </cell>
          <cell r="D10">
            <v>3.9</v>
          </cell>
        </row>
        <row r="11">
          <cell r="A11">
            <v>21</v>
          </cell>
          <cell r="B11">
            <v>8.3000000000000007</v>
          </cell>
          <cell r="C11">
            <v>2.2000000000000002</v>
          </cell>
          <cell r="D11">
            <v>4.2</v>
          </cell>
        </row>
        <row r="12">
          <cell r="A12">
            <v>22</v>
          </cell>
          <cell r="B12">
            <v>8.6999999999999993</v>
          </cell>
          <cell r="C12">
            <v>2.52</v>
          </cell>
          <cell r="D12">
            <v>4.5</v>
          </cell>
        </row>
        <row r="13">
          <cell r="A13">
            <v>23</v>
          </cell>
          <cell r="B13">
            <v>9.1</v>
          </cell>
          <cell r="C13">
            <v>2.7</v>
          </cell>
          <cell r="D13">
            <v>4.9000000000000004</v>
          </cell>
        </row>
        <row r="14">
          <cell r="A14">
            <v>24</v>
          </cell>
          <cell r="B14">
            <v>9.5</v>
          </cell>
          <cell r="C14">
            <v>3</v>
          </cell>
          <cell r="D14">
            <v>5.2</v>
          </cell>
        </row>
        <row r="15">
          <cell r="A15">
            <v>25</v>
          </cell>
          <cell r="B15">
            <v>9.9</v>
          </cell>
          <cell r="C15">
            <v>3.3</v>
          </cell>
          <cell r="D15">
            <v>5.6</v>
          </cell>
        </row>
        <row r="16">
          <cell r="A16">
            <v>26</v>
          </cell>
          <cell r="B16">
            <v>10.4</v>
          </cell>
          <cell r="C16">
            <v>3.6</v>
          </cell>
          <cell r="D16">
            <v>6.1</v>
          </cell>
        </row>
        <row r="17">
          <cell r="A17">
            <v>27</v>
          </cell>
          <cell r="B17">
            <v>10.9</v>
          </cell>
          <cell r="C17">
            <v>4</v>
          </cell>
          <cell r="D17">
            <v>6.6</v>
          </cell>
        </row>
        <row r="18">
          <cell r="A18">
            <v>28</v>
          </cell>
          <cell r="B18">
            <v>11.4</v>
          </cell>
          <cell r="C18">
            <v>4.4000000000000004</v>
          </cell>
          <cell r="D18">
            <v>7.1</v>
          </cell>
        </row>
        <row r="19">
          <cell r="A19">
            <v>29</v>
          </cell>
          <cell r="B19">
            <v>13.7</v>
          </cell>
          <cell r="C19">
            <v>5.9</v>
          </cell>
          <cell r="D19">
            <v>8.8000000000000007</v>
          </cell>
        </row>
        <row r="20">
          <cell r="A20">
            <v>30</v>
          </cell>
          <cell r="B20">
            <v>16.100000000000001</v>
          </cell>
          <cell r="C20">
            <v>7.5</v>
          </cell>
          <cell r="D20">
            <v>10.6</v>
          </cell>
        </row>
        <row r="21">
          <cell r="A21">
            <v>31</v>
          </cell>
          <cell r="B21">
            <v>18.5</v>
          </cell>
          <cell r="C21">
            <v>9</v>
          </cell>
          <cell r="D21">
            <v>12.3</v>
          </cell>
        </row>
        <row r="22">
          <cell r="A22">
            <v>32</v>
          </cell>
          <cell r="B22">
            <v>20.9</v>
          </cell>
          <cell r="C22">
            <v>10.6</v>
          </cell>
          <cell r="D22">
            <v>14.1</v>
          </cell>
        </row>
        <row r="23">
          <cell r="A23">
            <v>33</v>
          </cell>
          <cell r="B23">
            <v>26.2</v>
          </cell>
          <cell r="C23">
            <v>15.5</v>
          </cell>
          <cell r="D23">
            <v>18.399999999999999</v>
          </cell>
        </row>
        <row r="24">
          <cell r="A24">
            <v>34</v>
          </cell>
          <cell r="B24">
            <v>31.5</v>
          </cell>
          <cell r="C24">
            <v>20.5</v>
          </cell>
          <cell r="D24">
            <v>22.8</v>
          </cell>
        </row>
        <row r="25">
          <cell r="A25">
            <v>35</v>
          </cell>
          <cell r="B25">
            <v>36.799999999999997</v>
          </cell>
          <cell r="C25">
            <v>25.5</v>
          </cell>
          <cell r="D25">
            <v>27.2</v>
          </cell>
        </row>
        <row r="26">
          <cell r="A26">
            <v>36</v>
          </cell>
          <cell r="B26">
            <v>42.2</v>
          </cell>
          <cell r="C26">
            <v>30.5</v>
          </cell>
          <cell r="D26">
            <v>31.6</v>
          </cell>
        </row>
        <row r="27">
          <cell r="A27">
            <v>37</v>
          </cell>
          <cell r="B27">
            <v>55.5</v>
          </cell>
          <cell r="C27">
            <v>51.3</v>
          </cell>
          <cell r="D27">
            <v>44</v>
          </cell>
        </row>
        <row r="28">
          <cell r="A28">
            <v>38</v>
          </cell>
          <cell r="B28">
            <v>68.900000000000006</v>
          </cell>
          <cell r="C28">
            <v>72.2</v>
          </cell>
          <cell r="D28">
            <v>56.4</v>
          </cell>
        </row>
        <row r="29">
          <cell r="A29">
            <v>39</v>
          </cell>
          <cell r="B29">
            <v>82.3</v>
          </cell>
          <cell r="C29">
            <v>93.1</v>
          </cell>
          <cell r="D29">
            <v>68.8</v>
          </cell>
        </row>
        <row r="30">
          <cell r="A30">
            <v>40</v>
          </cell>
          <cell r="B30">
            <v>95.7</v>
          </cell>
          <cell r="C30">
            <v>114</v>
          </cell>
          <cell r="D30">
            <v>81.2</v>
          </cell>
        </row>
      </sheetData>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
      <sheetName val="총괄내"/>
      <sheetName val="내역서"/>
      <sheetName val="일위식재"/>
      <sheetName val="일위시설"/>
      <sheetName val="단가"/>
      <sheetName val="수량1"/>
      <sheetName val="수량2"/>
      <sheetName val="별산1"/>
      <sheetName val="별산2"/>
      <sheetName val="중기"/>
      <sheetName val="부표"/>
      <sheetName val="수량3"/>
      <sheetName val="수량4"/>
      <sheetName val="코드표"/>
      <sheetName val="Cell목록"/>
      <sheetName val="표지"/>
      <sheetName val="본선"/>
      <sheetName val="교차로개선"/>
      <sheetName val="조경"/>
      <sheetName val="전기"/>
      <sheetName val="Sheet1"/>
      <sheetName val="집계표"/>
      <sheetName val="통보서"/>
      <sheetName val="청구서"/>
      <sheetName val="내역"/>
      <sheetName val="04 1"/>
      <sheetName val="DONGA3"/>
      <sheetName val="데리네이타현황"/>
      <sheetName val="단가산출"/>
      <sheetName val="노임"/>
      <sheetName val="백호우계수"/>
      <sheetName val="마산방향"/>
      <sheetName val="진주방향"/>
      <sheetName val="동원(3)"/>
      <sheetName val="단위수량"/>
      <sheetName val="현황산출서"/>
      <sheetName val="단가산출서"/>
      <sheetName val="수량산출"/>
      <sheetName val="Sheet1 (2)"/>
      <sheetName val="확약서"/>
      <sheetName val="노무비단가"/>
      <sheetName val="총괄내역"/>
      <sheetName val="총괄내역서"/>
      <sheetName val="총집계표"/>
      <sheetName val="DAN"/>
      <sheetName val="#REF"/>
      <sheetName val="시설일위"/>
      <sheetName val="조명일위"/>
      <sheetName val="산출근거"/>
      <sheetName val="간지"/>
      <sheetName val="원가계산서"/>
      <sheetName val="변화치수"/>
      <sheetName val="조명시설"/>
      <sheetName val="노임단가"/>
      <sheetName val="식재일위대가"/>
      <sheetName val="맨홀수량"/>
      <sheetName val="터파기및재료"/>
      <sheetName val="수자재단위당"/>
      <sheetName val="시운전연료"/>
      <sheetName val="내역(중앙)"/>
      <sheetName val="인상효1"/>
      <sheetName val="수토공단위당"/>
      <sheetName val="Sheet2"/>
      <sheetName val="새공통"/>
      <sheetName val="현장관리비"/>
      <sheetName val="내부마감"/>
      <sheetName val="45,46"/>
      <sheetName val="BID"/>
      <sheetName val="6PILE  (돌출)"/>
      <sheetName val="DATE"/>
      <sheetName val="토공정보"/>
      <sheetName val="배수관토공산출"/>
      <sheetName val="수정지지력계수"/>
      <sheetName val="ABUT수량-A1"/>
      <sheetName val="조명율표"/>
      <sheetName val="70%"/>
      <sheetName val="TYPE-A"/>
      <sheetName val="단가표"/>
      <sheetName val="PAINT"/>
      <sheetName val="식재가격"/>
      <sheetName val="식재총괄"/>
      <sheetName val="일위목록"/>
      <sheetName val="설비"/>
      <sheetName val="하중계산"/>
      <sheetName val="일반수량총괄집계"/>
      <sheetName val="단위중량"/>
      <sheetName val="본공사"/>
      <sheetName val="건축"/>
      <sheetName val="제품표준규격"/>
      <sheetName val="사용자정의"/>
      <sheetName val="여과지동"/>
      <sheetName val="기초자료"/>
      <sheetName val="기초코드"/>
      <sheetName val="내역표지"/>
      <sheetName val="자재(원원+원대)"/>
      <sheetName val="표지 (2)"/>
      <sheetName val="AS포장복구 "/>
      <sheetName val="일위대가"/>
      <sheetName val="관거공사비"/>
      <sheetName val="기초단가"/>
      <sheetName val="N賃率-職"/>
      <sheetName val="공통자료"/>
      <sheetName val="심사물량"/>
      <sheetName val="기성명세서(직영분)"/>
      <sheetName val="직영공사"/>
      <sheetName val="기초공"/>
      <sheetName val="기둥(원형)"/>
      <sheetName val="1.설계조건"/>
      <sheetName val="일위대가(가설)"/>
      <sheetName val="자재단가"/>
      <sheetName val="수량집계"/>
      <sheetName val="투찰추정"/>
      <sheetName val="단면 (2)"/>
      <sheetName val="CODE"/>
      <sheetName val="위치조서"/>
      <sheetName val="일위대가표"/>
      <sheetName val="교대(A1-A2)"/>
      <sheetName val="장비가동"/>
      <sheetName val="입찰"/>
      <sheetName val="현경"/>
      <sheetName val="일위대가목차"/>
      <sheetName val="준검 내역서"/>
      <sheetName val="시점교대"/>
      <sheetName val="사  업  비  수  지  예  산  서"/>
      <sheetName val="가도공"/>
      <sheetName val="3월내역"/>
      <sheetName val="진천방향"/>
      <sheetName val="경영상태"/>
      <sheetName val="노무비"/>
      <sheetName val="내역(창신)"/>
      <sheetName val="공양식"/>
      <sheetName val="부대공사비"/>
      <sheetName val="Y-WORK"/>
      <sheetName val="시설수량표"/>
      <sheetName val="시선유도봉,충격흡수시설물량"/>
      <sheetName val="표지병물량"/>
      <sheetName val="완도-군외"/>
      <sheetName val="기계경비(시간당)"/>
      <sheetName val="램머"/>
      <sheetName val="수량산출서-2"/>
      <sheetName val="대창(장성)"/>
      <sheetName val="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A1" t="str">
            <v>*규격별 식재품</v>
          </cell>
        </row>
        <row r="2">
          <cell r="A2" t="str">
            <v>코드</v>
          </cell>
          <cell r="B2" t="str">
            <v>내용</v>
          </cell>
          <cell r="C2" t="str">
            <v>단위</v>
          </cell>
          <cell r="D2" t="str">
            <v>조경공</v>
          </cell>
          <cell r="E2" t="str">
            <v>보통인부</v>
          </cell>
          <cell r="F2" t="str">
            <v>단위</v>
          </cell>
        </row>
        <row r="3">
          <cell r="A3" t="str">
            <v>H010</v>
          </cell>
          <cell r="B3" t="str">
            <v>1.0이하</v>
          </cell>
          <cell r="C3" t="str">
            <v>M</v>
          </cell>
          <cell r="D3">
            <v>5.6000000000000008E-2</v>
          </cell>
          <cell r="E3">
            <v>4.8000000000000001E-2</v>
          </cell>
          <cell r="F3" t="str">
            <v>지주목무</v>
          </cell>
        </row>
        <row r="4">
          <cell r="A4" t="str">
            <v>H015</v>
          </cell>
          <cell r="B4">
            <v>1.5</v>
          </cell>
          <cell r="D4">
            <v>7.1999999999999995E-2</v>
          </cell>
          <cell r="E4">
            <v>5.6000000000000008E-2</v>
          </cell>
          <cell r="F4" t="str">
            <v>지주목무</v>
          </cell>
        </row>
        <row r="5">
          <cell r="A5" t="str">
            <v>H020</v>
          </cell>
          <cell r="B5">
            <v>2</v>
          </cell>
          <cell r="D5">
            <v>8.8000000000000009E-2</v>
          </cell>
          <cell r="E5">
            <v>7.1999999999999995E-2</v>
          </cell>
          <cell r="F5" t="str">
            <v>지주목무</v>
          </cell>
        </row>
        <row r="6">
          <cell r="A6" t="str">
            <v>H025</v>
          </cell>
          <cell r="B6">
            <v>2.5</v>
          </cell>
          <cell r="D6">
            <v>0.15</v>
          </cell>
          <cell r="E6">
            <v>0.12</v>
          </cell>
        </row>
        <row r="7">
          <cell r="A7" t="str">
            <v>H030</v>
          </cell>
          <cell r="B7">
            <v>3</v>
          </cell>
          <cell r="D7">
            <v>0.19</v>
          </cell>
          <cell r="E7">
            <v>0.14000000000000001</v>
          </cell>
        </row>
        <row r="8">
          <cell r="A8" t="str">
            <v>H035</v>
          </cell>
          <cell r="B8">
            <v>3.5</v>
          </cell>
          <cell r="D8">
            <v>0.23</v>
          </cell>
          <cell r="E8">
            <v>0.17</v>
          </cell>
        </row>
        <row r="9">
          <cell r="A9" t="str">
            <v>H040</v>
          </cell>
          <cell r="B9">
            <v>4</v>
          </cell>
          <cell r="D9">
            <v>0.28999999999999998</v>
          </cell>
          <cell r="E9">
            <v>0.2</v>
          </cell>
        </row>
        <row r="10">
          <cell r="A10" t="str">
            <v>H045</v>
          </cell>
          <cell r="B10">
            <v>4.5</v>
          </cell>
          <cell r="D10">
            <v>0.33</v>
          </cell>
          <cell r="E10">
            <v>0.23</v>
          </cell>
        </row>
        <row r="11">
          <cell r="A11" t="str">
            <v>H050</v>
          </cell>
          <cell r="B11">
            <v>5</v>
          </cell>
          <cell r="D11">
            <v>0.38</v>
          </cell>
          <cell r="E11">
            <v>0.27</v>
          </cell>
        </row>
        <row r="12">
          <cell r="A12" t="str">
            <v>H055</v>
          </cell>
          <cell r="B12">
            <v>5.5</v>
          </cell>
          <cell r="D12">
            <v>0.43</v>
          </cell>
          <cell r="E12">
            <v>0.31</v>
          </cell>
        </row>
        <row r="13">
          <cell r="A13" t="str">
            <v>H060</v>
          </cell>
          <cell r="B13">
            <v>6</v>
          </cell>
          <cell r="D13">
            <v>0.49</v>
          </cell>
          <cell r="E13">
            <v>0.36</v>
          </cell>
        </row>
        <row r="14">
          <cell r="A14" t="str">
            <v>B004</v>
          </cell>
          <cell r="B14">
            <v>4</v>
          </cell>
          <cell r="C14" t="str">
            <v>CM</v>
          </cell>
          <cell r="D14">
            <v>0.11200000000000002</v>
          </cell>
          <cell r="E14">
            <v>7.1999999999999995E-2</v>
          </cell>
          <cell r="F14" t="str">
            <v>지주목무</v>
          </cell>
        </row>
        <row r="15">
          <cell r="A15" t="str">
            <v>B005</v>
          </cell>
          <cell r="B15">
            <v>5</v>
          </cell>
          <cell r="D15">
            <v>0.23</v>
          </cell>
          <cell r="E15">
            <v>0.14000000000000001</v>
          </cell>
        </row>
        <row r="16">
          <cell r="A16" t="str">
            <v>B006</v>
          </cell>
          <cell r="B16">
            <v>6</v>
          </cell>
          <cell r="D16">
            <v>0.32</v>
          </cell>
          <cell r="E16">
            <v>0.19</v>
          </cell>
        </row>
        <row r="17">
          <cell r="A17" t="str">
            <v>B007</v>
          </cell>
          <cell r="B17">
            <v>7</v>
          </cell>
          <cell r="D17">
            <v>0.41</v>
          </cell>
          <cell r="E17">
            <v>0.24</v>
          </cell>
        </row>
        <row r="18">
          <cell r="A18" t="str">
            <v>B008</v>
          </cell>
          <cell r="B18">
            <v>8</v>
          </cell>
          <cell r="D18">
            <v>0.5</v>
          </cell>
          <cell r="E18">
            <v>0.28999999999999998</v>
          </cell>
        </row>
        <row r="19">
          <cell r="A19" t="str">
            <v>B009</v>
          </cell>
          <cell r="B19">
            <v>9</v>
          </cell>
          <cell r="D19">
            <v>0.59</v>
          </cell>
          <cell r="E19">
            <v>0.35</v>
          </cell>
        </row>
        <row r="20">
          <cell r="A20" t="str">
            <v>B010</v>
          </cell>
          <cell r="B20">
            <v>10</v>
          </cell>
          <cell r="D20">
            <v>0.68</v>
          </cell>
          <cell r="E20">
            <v>0.39</v>
          </cell>
        </row>
        <row r="21">
          <cell r="A21" t="str">
            <v>B011</v>
          </cell>
          <cell r="B21">
            <v>11</v>
          </cell>
          <cell r="D21">
            <v>0.77</v>
          </cell>
          <cell r="E21">
            <v>0.45</v>
          </cell>
        </row>
        <row r="22">
          <cell r="A22" t="str">
            <v>B012</v>
          </cell>
          <cell r="B22">
            <v>12</v>
          </cell>
          <cell r="D22">
            <v>0.86</v>
          </cell>
          <cell r="E22">
            <v>0.5</v>
          </cell>
        </row>
        <row r="23">
          <cell r="A23" t="str">
            <v>B013</v>
          </cell>
          <cell r="B23">
            <v>13</v>
          </cell>
          <cell r="D23">
            <v>0.95</v>
          </cell>
          <cell r="E23">
            <v>0.55000000000000004</v>
          </cell>
        </row>
        <row r="24">
          <cell r="A24" t="str">
            <v>B014</v>
          </cell>
          <cell r="B24">
            <v>14</v>
          </cell>
          <cell r="D24">
            <v>1.03</v>
          </cell>
          <cell r="E24">
            <v>0.61</v>
          </cell>
        </row>
        <row r="25">
          <cell r="A25" t="str">
            <v>B015</v>
          </cell>
          <cell r="B25">
            <v>15</v>
          </cell>
          <cell r="D25">
            <v>1.1200000000000001</v>
          </cell>
          <cell r="E25">
            <v>0.66</v>
          </cell>
        </row>
        <row r="26">
          <cell r="A26" t="str">
            <v>B016</v>
          </cell>
          <cell r="B26">
            <v>16</v>
          </cell>
          <cell r="D26">
            <v>1.21</v>
          </cell>
          <cell r="E26">
            <v>0.71</v>
          </cell>
        </row>
        <row r="27">
          <cell r="A27" t="str">
            <v>B017</v>
          </cell>
          <cell r="B27">
            <v>17</v>
          </cell>
          <cell r="D27">
            <v>1.3</v>
          </cell>
          <cell r="E27">
            <v>0.77</v>
          </cell>
        </row>
        <row r="28">
          <cell r="A28" t="str">
            <v>B018</v>
          </cell>
          <cell r="B28">
            <v>18</v>
          </cell>
          <cell r="D28">
            <v>1.39</v>
          </cell>
          <cell r="E28">
            <v>0.83</v>
          </cell>
        </row>
        <row r="29">
          <cell r="A29" t="str">
            <v>B019</v>
          </cell>
          <cell r="B29">
            <v>19</v>
          </cell>
          <cell r="D29">
            <v>1.48</v>
          </cell>
          <cell r="E29">
            <v>0.88</v>
          </cell>
        </row>
        <row r="30">
          <cell r="A30" t="str">
            <v>B020</v>
          </cell>
          <cell r="B30">
            <v>20</v>
          </cell>
          <cell r="D30">
            <v>1.57</v>
          </cell>
          <cell r="E30">
            <v>0.94</v>
          </cell>
        </row>
        <row r="31">
          <cell r="A31" t="str">
            <v>B021</v>
          </cell>
          <cell r="B31">
            <v>21</v>
          </cell>
          <cell r="D31">
            <v>1.66</v>
          </cell>
          <cell r="E31">
            <v>0.99</v>
          </cell>
        </row>
        <row r="32">
          <cell r="A32" t="str">
            <v>B022</v>
          </cell>
          <cell r="B32">
            <v>22</v>
          </cell>
          <cell r="D32">
            <v>1.75</v>
          </cell>
          <cell r="E32">
            <v>1.05</v>
          </cell>
        </row>
        <row r="33">
          <cell r="A33" t="str">
            <v>B023</v>
          </cell>
          <cell r="B33">
            <v>23</v>
          </cell>
          <cell r="D33">
            <v>1.84</v>
          </cell>
          <cell r="E33">
            <v>1.1000000000000001</v>
          </cell>
        </row>
        <row r="34">
          <cell r="A34" t="str">
            <v>B024</v>
          </cell>
          <cell r="B34">
            <v>24</v>
          </cell>
          <cell r="D34">
            <v>1.93</v>
          </cell>
          <cell r="E34">
            <v>1.1599999999999999</v>
          </cell>
        </row>
        <row r="35">
          <cell r="A35" t="str">
            <v>B025</v>
          </cell>
          <cell r="B35">
            <v>25</v>
          </cell>
          <cell r="D35">
            <v>2.0099999999999998</v>
          </cell>
          <cell r="E35">
            <v>1.22</v>
          </cell>
        </row>
        <row r="36">
          <cell r="A36" t="str">
            <v>B026</v>
          </cell>
          <cell r="B36">
            <v>26</v>
          </cell>
          <cell r="D36">
            <v>2.1</v>
          </cell>
          <cell r="E36">
            <v>1.28</v>
          </cell>
        </row>
        <row r="37">
          <cell r="A37" t="str">
            <v>B027</v>
          </cell>
          <cell r="B37">
            <v>27</v>
          </cell>
          <cell r="D37">
            <v>2.19</v>
          </cell>
          <cell r="E37">
            <v>1.33</v>
          </cell>
        </row>
        <row r="38">
          <cell r="A38" t="str">
            <v>B028</v>
          </cell>
          <cell r="B38">
            <v>28</v>
          </cell>
          <cell r="D38">
            <v>2.2799999999999998</v>
          </cell>
          <cell r="E38">
            <v>1.37</v>
          </cell>
        </row>
        <row r="39">
          <cell r="A39" t="str">
            <v>B029</v>
          </cell>
          <cell r="B39">
            <v>29</v>
          </cell>
          <cell r="D39">
            <v>2.34</v>
          </cell>
          <cell r="E39">
            <v>1.4</v>
          </cell>
        </row>
        <row r="40">
          <cell r="A40" t="str">
            <v>B030</v>
          </cell>
          <cell r="B40">
            <v>30</v>
          </cell>
          <cell r="D40">
            <v>2.39</v>
          </cell>
          <cell r="E40">
            <v>1.44</v>
          </cell>
        </row>
        <row r="41">
          <cell r="A41" t="str">
            <v>R004</v>
          </cell>
          <cell r="B41">
            <v>4</v>
          </cell>
          <cell r="C41" t="str">
            <v>CM</v>
          </cell>
          <cell r="D41">
            <v>8.8000000000000009E-2</v>
          </cell>
          <cell r="E41">
            <v>5.6000000000000008E-2</v>
          </cell>
          <cell r="F41" t="str">
            <v>지주목무</v>
          </cell>
        </row>
        <row r="42">
          <cell r="A42" t="str">
            <v>R005</v>
          </cell>
          <cell r="B42">
            <v>5</v>
          </cell>
          <cell r="D42">
            <v>0.13600000000000001</v>
          </cell>
          <cell r="E42">
            <v>8.0000000000000016E-2</v>
          </cell>
          <cell r="F42" t="str">
            <v>지주목무</v>
          </cell>
        </row>
        <row r="43">
          <cell r="A43" t="str">
            <v>R006</v>
          </cell>
          <cell r="B43">
            <v>6</v>
          </cell>
          <cell r="D43">
            <v>0.23</v>
          </cell>
          <cell r="E43">
            <v>0.14000000000000001</v>
          </cell>
        </row>
        <row r="44">
          <cell r="A44" t="str">
            <v>R007</v>
          </cell>
          <cell r="B44">
            <v>7</v>
          </cell>
          <cell r="D44">
            <v>0.3</v>
          </cell>
          <cell r="E44">
            <v>0.18</v>
          </cell>
        </row>
        <row r="45">
          <cell r="A45" t="str">
            <v>R008</v>
          </cell>
          <cell r="B45">
            <v>8</v>
          </cell>
          <cell r="D45">
            <v>0.37</v>
          </cell>
          <cell r="E45">
            <v>0.22</v>
          </cell>
        </row>
        <row r="46">
          <cell r="A46" t="str">
            <v>R009</v>
          </cell>
          <cell r="B46">
            <v>9</v>
          </cell>
          <cell r="D46">
            <v>0.44</v>
          </cell>
          <cell r="E46">
            <v>0.26</v>
          </cell>
        </row>
        <row r="47">
          <cell r="A47" t="str">
            <v>R010</v>
          </cell>
          <cell r="B47">
            <v>10</v>
          </cell>
          <cell r="D47">
            <v>0.51</v>
          </cell>
          <cell r="E47">
            <v>0.3</v>
          </cell>
        </row>
        <row r="48">
          <cell r="A48" t="str">
            <v>R011</v>
          </cell>
          <cell r="B48">
            <v>11</v>
          </cell>
          <cell r="D48">
            <v>0.57999999999999996</v>
          </cell>
          <cell r="E48">
            <v>0.35</v>
          </cell>
        </row>
        <row r="49">
          <cell r="A49" t="str">
            <v>R012</v>
          </cell>
          <cell r="B49">
            <v>12</v>
          </cell>
          <cell r="D49">
            <v>0.65</v>
          </cell>
          <cell r="E49">
            <v>0.39</v>
          </cell>
        </row>
        <row r="50">
          <cell r="A50" t="str">
            <v>R013</v>
          </cell>
          <cell r="B50">
            <v>13</v>
          </cell>
          <cell r="D50">
            <v>0.72</v>
          </cell>
          <cell r="E50">
            <v>0.43</v>
          </cell>
        </row>
        <row r="51">
          <cell r="A51" t="str">
            <v>R014</v>
          </cell>
          <cell r="B51">
            <v>14</v>
          </cell>
          <cell r="D51">
            <v>0.8</v>
          </cell>
          <cell r="E51">
            <v>0.48</v>
          </cell>
        </row>
        <row r="52">
          <cell r="A52" t="str">
            <v>R015</v>
          </cell>
          <cell r="B52">
            <v>15</v>
          </cell>
          <cell r="D52">
            <v>0.87</v>
          </cell>
          <cell r="E52">
            <v>0.52</v>
          </cell>
        </row>
        <row r="53">
          <cell r="A53" t="str">
            <v>R016</v>
          </cell>
          <cell r="B53">
            <v>16</v>
          </cell>
          <cell r="D53">
            <v>0.94</v>
          </cell>
          <cell r="E53">
            <v>0.56999999999999995</v>
          </cell>
        </row>
        <row r="54">
          <cell r="A54" t="str">
            <v>R017</v>
          </cell>
          <cell r="B54">
            <v>17</v>
          </cell>
          <cell r="D54">
            <v>1.02</v>
          </cell>
          <cell r="E54">
            <v>0.62</v>
          </cell>
        </row>
        <row r="55">
          <cell r="A55" t="str">
            <v>R018</v>
          </cell>
          <cell r="B55">
            <v>18</v>
          </cell>
          <cell r="D55">
            <v>1.0900000000000001</v>
          </cell>
          <cell r="E55">
            <v>0.66</v>
          </cell>
        </row>
        <row r="56">
          <cell r="A56" t="str">
            <v>R019</v>
          </cell>
          <cell r="B56">
            <v>19</v>
          </cell>
          <cell r="D56">
            <v>1.17</v>
          </cell>
          <cell r="E56">
            <v>0.71</v>
          </cell>
        </row>
        <row r="57">
          <cell r="A57" t="str">
            <v>R020</v>
          </cell>
          <cell r="B57">
            <v>20</v>
          </cell>
          <cell r="D57">
            <v>1.25</v>
          </cell>
          <cell r="E57">
            <v>0.76</v>
          </cell>
        </row>
        <row r="58">
          <cell r="A58" t="str">
            <v>R021</v>
          </cell>
          <cell r="B58">
            <v>21</v>
          </cell>
          <cell r="D58">
            <v>1.32</v>
          </cell>
          <cell r="E58">
            <v>0.8</v>
          </cell>
        </row>
        <row r="59">
          <cell r="A59" t="str">
            <v>R022</v>
          </cell>
          <cell r="B59">
            <v>22</v>
          </cell>
          <cell r="D59">
            <v>1.4</v>
          </cell>
          <cell r="E59">
            <v>0.85</v>
          </cell>
        </row>
        <row r="60">
          <cell r="A60" t="str">
            <v>R023</v>
          </cell>
          <cell r="B60">
            <v>23</v>
          </cell>
          <cell r="D60">
            <v>1.47</v>
          </cell>
          <cell r="E60">
            <v>0.89</v>
          </cell>
        </row>
        <row r="61">
          <cell r="A61" t="str">
            <v>R024</v>
          </cell>
          <cell r="B61">
            <v>24</v>
          </cell>
          <cell r="D61">
            <v>1.55</v>
          </cell>
          <cell r="E61">
            <v>0.94</v>
          </cell>
        </row>
        <row r="62">
          <cell r="A62" t="str">
            <v>R025</v>
          </cell>
          <cell r="B62">
            <v>25</v>
          </cell>
          <cell r="D62">
            <v>1.62</v>
          </cell>
          <cell r="E62">
            <v>0.99</v>
          </cell>
        </row>
        <row r="63">
          <cell r="A63" t="str">
            <v>R026</v>
          </cell>
          <cell r="B63">
            <v>26</v>
          </cell>
          <cell r="D63">
            <v>1.7</v>
          </cell>
          <cell r="E63">
            <v>1.04</v>
          </cell>
        </row>
        <row r="64">
          <cell r="A64" t="str">
            <v>R027</v>
          </cell>
          <cell r="B64">
            <v>27</v>
          </cell>
          <cell r="D64">
            <v>1.78</v>
          </cell>
          <cell r="E64">
            <v>1.07</v>
          </cell>
        </row>
        <row r="65">
          <cell r="A65" t="str">
            <v>R028</v>
          </cell>
          <cell r="B65">
            <v>28</v>
          </cell>
          <cell r="D65">
            <v>1.83</v>
          </cell>
          <cell r="E65">
            <v>1.0900000000000001</v>
          </cell>
        </row>
        <row r="66">
          <cell r="A66" t="str">
            <v>R029</v>
          </cell>
          <cell r="B66">
            <v>29</v>
          </cell>
          <cell r="D66">
            <v>1.87</v>
          </cell>
          <cell r="E66">
            <v>1.1200000000000001</v>
          </cell>
        </row>
        <row r="67">
          <cell r="A67" t="str">
            <v>R030</v>
          </cell>
          <cell r="B67">
            <v>30</v>
          </cell>
          <cell r="D67">
            <v>1.91</v>
          </cell>
          <cell r="E67">
            <v>1.1499999999999999</v>
          </cell>
        </row>
        <row r="68">
          <cell r="A68" t="str">
            <v>HH03</v>
          </cell>
          <cell r="B68">
            <v>0.3</v>
          </cell>
          <cell r="D68">
            <v>0.01</v>
          </cell>
          <cell r="E68">
            <v>0.01</v>
          </cell>
        </row>
        <row r="69">
          <cell r="A69" t="str">
            <v>HH07</v>
          </cell>
          <cell r="B69">
            <v>0.7</v>
          </cell>
          <cell r="D69">
            <v>0.03</v>
          </cell>
          <cell r="E69">
            <v>0.02</v>
          </cell>
        </row>
        <row r="70">
          <cell r="A70" t="str">
            <v>HH11</v>
          </cell>
          <cell r="B70">
            <v>1.1000000000000001</v>
          </cell>
          <cell r="D70">
            <v>0.05</v>
          </cell>
          <cell r="E70">
            <v>0.03</v>
          </cell>
        </row>
        <row r="71">
          <cell r="A71" t="str">
            <v>HH15</v>
          </cell>
          <cell r="B71">
            <v>1.5</v>
          </cell>
          <cell r="D71">
            <v>0.09</v>
          </cell>
          <cell r="E71">
            <v>0.05</v>
          </cell>
        </row>
      </sheetData>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터파기및재료"/>
      <sheetName val="토공"/>
      <sheetName val="슬래브"/>
      <sheetName val="구조물공"/>
      <sheetName val="부대공"/>
      <sheetName val="배수공"/>
      <sheetName val="포장공"/>
      <sheetName val="6PILE  (돌출)"/>
      <sheetName val="토공(우물통,기타) "/>
      <sheetName val="내역"/>
      <sheetName val="토사(PE)"/>
      <sheetName val="연결임시"/>
      <sheetName val="부대tu"/>
      <sheetName val="구조물"/>
      <sheetName val="석축설면"/>
      <sheetName val="법면단"/>
      <sheetName val="맨홀수량산출"/>
      <sheetName val="2호맨홀공제수량"/>
      <sheetName val="8.PILE  (돌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표지)"/>
      <sheetName val="적산자료(표지)"/>
      <sheetName val="주입적산기준"/>
      <sheetName val="플랜트적산"/>
      <sheetName val="기계적산"/>
      <sheetName val="주입적산-2"/>
      <sheetName val="주입비(M3당)"/>
      <sheetName val="플랜트 설치"/>
      <sheetName val="노무비.장비.기계기구단가"/>
      <sheetName val="자재단가"/>
      <sheetName val="천공적산"/>
      <sheetName val="천공일위대가"/>
      <sheetName val="코드표"/>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공종</v>
          </cell>
          <cell r="B1" t="str">
            <v>규격</v>
          </cell>
          <cell r="C1" t="str">
            <v>수량</v>
          </cell>
          <cell r="D1" t="str">
            <v>단위</v>
          </cell>
          <cell r="E1" t="str">
            <v>재료비</v>
          </cell>
          <cell r="G1" t="str">
            <v>노무비</v>
          </cell>
          <cell r="I1" t="str">
            <v>경비</v>
          </cell>
          <cell r="K1" t="str">
            <v>합계</v>
          </cell>
          <cell r="M1" t="str">
            <v>비고</v>
          </cell>
        </row>
        <row r="2">
          <cell r="E2" t="str">
            <v>단가</v>
          </cell>
          <cell r="F2" t="str">
            <v>금액</v>
          </cell>
          <cell r="G2" t="str">
            <v>단가</v>
          </cell>
          <cell r="H2" t="str">
            <v>금액</v>
          </cell>
          <cell r="I2" t="str">
            <v>단가</v>
          </cell>
          <cell r="J2" t="str">
            <v>금액</v>
          </cell>
          <cell r="K2" t="str">
            <v>단가</v>
          </cell>
          <cell r="L2" t="str">
            <v>금액</v>
          </cell>
        </row>
        <row r="3">
          <cell r="A3" t="str">
            <v>플랜트 설치 해체</v>
          </cell>
        </row>
        <row r="4">
          <cell r="A4" t="str">
            <v>갱내 할증(노무비×1.20)</v>
          </cell>
        </row>
        <row r="6">
          <cell r="A6" t="str">
            <v>플랜트설치</v>
          </cell>
        </row>
        <row r="7">
          <cell r="A7" t="str">
            <v>기계설치공</v>
          </cell>
        </row>
        <row r="8">
          <cell r="A8" t="str">
            <v>특별인부</v>
          </cell>
        </row>
        <row r="9">
          <cell r="A9" t="str">
            <v>보통인부</v>
          </cell>
        </row>
        <row r="10">
          <cell r="A10" t="str">
            <v>지게차</v>
          </cell>
        </row>
        <row r="12">
          <cell r="A12" t="str">
            <v>플랜트 배관</v>
          </cell>
        </row>
        <row r="13">
          <cell r="A13" t="str">
            <v>기계배관공</v>
          </cell>
        </row>
        <row r="14">
          <cell r="A14" t="str">
            <v>특별인부</v>
          </cell>
        </row>
        <row r="16">
          <cell r="A16" t="str">
            <v>플랜트 배선</v>
          </cell>
        </row>
        <row r="17">
          <cell r="A17" t="str">
            <v>전공</v>
          </cell>
        </row>
        <row r="18">
          <cell r="A18" t="str">
            <v>특별인부</v>
          </cell>
        </row>
        <row r="20">
          <cell r="A20" t="str">
            <v>재료적치대</v>
          </cell>
        </row>
        <row r="21">
          <cell r="A21" t="str">
            <v>형틀목공</v>
          </cell>
        </row>
        <row r="22">
          <cell r="A22" t="str">
            <v>특별인부</v>
          </cell>
        </row>
        <row r="23">
          <cell r="A23" t="str">
            <v>보통인부</v>
          </cell>
        </row>
        <row r="25">
          <cell r="A25" t="str">
            <v>시운전</v>
          </cell>
        </row>
        <row r="26">
          <cell r="A26" t="str">
            <v>기계운전원</v>
          </cell>
        </row>
        <row r="27">
          <cell r="A27" t="str">
            <v>보통인부</v>
          </cell>
        </row>
      </sheetData>
      <sheetData sheetId="8" refreshError="1"/>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공구산출내역서"/>
      <sheetName val="1,2공구원가계산서"/>
      <sheetName val="2공구산출내역"/>
      <sheetName val="1공구원가계산"/>
      <sheetName val="2공구원가계산"/>
      <sheetName val="버스운행안내"/>
      <sheetName val="현황"/>
      <sheetName val="현황(1공구)"/>
      <sheetName val="현황(2공구)"/>
      <sheetName val="현황(3공구)"/>
      <sheetName val="간지"/>
      <sheetName val="1공구 단가 (정원)"/>
      <sheetName val="1공구 단가 (산광)"/>
      <sheetName val="1공구 단가 (용호)"/>
      <sheetName val="간지 (2)"/>
      <sheetName val="2공구 단가(인성)"/>
      <sheetName val="2공구 단가(대동)"/>
      <sheetName val="2공구 단가(산광)"/>
      <sheetName val="Sheet3"/>
      <sheetName val="터널굴착단산"/>
      <sheetName val="장약패턴90M2"/>
      <sheetName val="토공산근"/>
      <sheetName val="단가산출근거"/>
      <sheetName val="터널구조물산근"/>
      <sheetName val="도로구조물산근"/>
      <sheetName val="Sheet1"/>
      <sheetName val="Sheet2"/>
      <sheetName val="2004년 공정표(터널공)"/>
      <sheetName val="2004년 공정표(토공,배수구조물)"/>
      <sheetName val="공종별 수량"/>
      <sheetName val="구조물공수량명세서"/>
      <sheetName val="공사비"/>
      <sheetName val="단가산출"/>
      <sheetName val="일위대가"/>
      <sheetName val="가드레일산근"/>
      <sheetName val="수량집계표"/>
      <sheetName val="수량"/>
      <sheetName val="단가비교"/>
      <sheetName val="적용2002"/>
      <sheetName val="중기"/>
      <sheetName val="갑"/>
      <sheetName val="2공구(갑)"/>
      <sheetName val="2공구(을)"/>
      <sheetName val="선급금공제"/>
      <sheetName val="1_2공구원가계산서"/>
      <sheetName val="원가계산서"/>
      <sheetName val="데이타"/>
      <sheetName val="식재인부"/>
      <sheetName val="하수급견적대비"/>
      <sheetName val="실행철강하도"/>
      <sheetName val="70%"/>
      <sheetName val="중기조종사 단위단가"/>
      <sheetName val="일위집계(기존)"/>
      <sheetName val="내역"/>
      <sheetName val="자재단가"/>
      <sheetName val="도급내역서(한줄)"/>
      <sheetName val="설계"/>
      <sheetName val="투찰내역"/>
      <sheetName val="공사비집계"/>
      <sheetName val="식재"/>
      <sheetName val="시설물"/>
      <sheetName val="식재출력용"/>
      <sheetName val="유지관리"/>
      <sheetName val="단가"/>
      <sheetName val="토공유동표(전체.당초)"/>
      <sheetName val="증감내역서"/>
      <sheetName val="기초단가"/>
      <sheetName val="내역서"/>
      <sheetName val="#REF"/>
      <sheetName val="지급자재"/>
      <sheetName val="DANGA"/>
      <sheetName val="퍼스트"/>
      <sheetName val="원가"/>
      <sheetName val="교대(A1-A2)"/>
      <sheetName val="여과지동"/>
      <sheetName val="기초자료"/>
      <sheetName val="잔수량(작성)"/>
      <sheetName val="코드표"/>
      <sheetName val="입찰품의서"/>
      <sheetName val="공정집계_국별"/>
      <sheetName val="노임"/>
      <sheetName val="터파기및재료"/>
      <sheetName val="원가현황"/>
      <sheetName val="기흥하도용"/>
      <sheetName val="ESC(K치)"/>
      <sheetName val="1단계"/>
      <sheetName val="공사비증감"/>
      <sheetName val="Sheet22"/>
      <sheetName val="산출내역서집계표"/>
      <sheetName val="테이블"/>
      <sheetName val="A-4"/>
      <sheetName val="95조경공"/>
      <sheetName val="남평내역"/>
      <sheetName val="수곡내역"/>
      <sheetName val="을 2"/>
      <sheetName val="을 1"/>
      <sheetName val="롤러"/>
      <sheetName val="집계표"/>
      <sheetName val="2.대외공문"/>
      <sheetName val="자재일위(경)"/>
      <sheetName val="헐기"/>
      <sheetName val="배수내역"/>
      <sheetName val="입찰안"/>
      <sheetName val="토적표"/>
      <sheetName val="DATE"/>
      <sheetName val="AS포장복구 "/>
      <sheetName val="금호"/>
      <sheetName val="JUCKEYK"/>
      <sheetName val="설비"/>
      <sheetName val="시설물일위"/>
      <sheetName val="가설공사"/>
      <sheetName val="단가결정"/>
      <sheetName val="내역아"/>
      <sheetName val="울타리"/>
      <sheetName val="적현로"/>
      <sheetName val="설계예산"/>
      <sheetName val="화재 탐지 설비"/>
      <sheetName val="2련간지"/>
      <sheetName val="관급"/>
      <sheetName val="2월분"/>
      <sheetName val="적격점수&lt;300억미만&gt;"/>
      <sheetName val="수량산출"/>
      <sheetName val="원도급"/>
      <sheetName val="하도급"/>
      <sheetName val="저"/>
      <sheetName val="입찰"/>
      <sheetName val="현경"/>
      <sheetName val="투찰"/>
      <sheetName val="인건비"/>
      <sheetName val="맨홀수량산출"/>
      <sheetName val="원가계산서(변경)"/>
      <sheetName val="원가계산(2)"/>
      <sheetName val="일일"/>
      <sheetName val="사업관리"/>
      <sheetName val="기계경비(시간당)"/>
      <sheetName val="FILE1"/>
      <sheetName val="기초코드"/>
      <sheetName val="제출내역 (2)"/>
      <sheetName val="기"/>
      <sheetName val="전선(총)"/>
      <sheetName val="목차"/>
      <sheetName val="준검 내역서"/>
      <sheetName val="말뚝설계"/>
      <sheetName val="설계조건"/>
      <sheetName val="교각계산"/>
      <sheetName val="2004년_공정표(터널공)"/>
      <sheetName val="2004년_공정표(토공,배수구조물)"/>
      <sheetName val="공종별_수량"/>
      <sheetName val="1공구_단가_(정원)"/>
      <sheetName val="1공구_단가_(산광)"/>
      <sheetName val="1공구_단가_(용호)"/>
      <sheetName val="간지_(2)"/>
      <sheetName val="2공구_단가(인성)"/>
      <sheetName val="2공구_단가(대동)"/>
      <sheetName val="2공구_단가(산광)"/>
      <sheetName val="중기조종사_단위단가"/>
      <sheetName val="토공유동표(전체_당초)"/>
      <sheetName val="일위목록"/>
      <sheetName val="토목을"/>
      <sheetName val="기성내역"/>
      <sheetName val="부대내역"/>
      <sheetName val="노임단가"/>
      <sheetName val="대전-교대(A1-A2)"/>
      <sheetName val="수목데이타"/>
      <sheetName val="전체내역"/>
      <sheetName val="기본설계기준"/>
      <sheetName val="배수관연장조서"/>
      <sheetName val="총괄내역서"/>
      <sheetName val="9GNG운반"/>
      <sheetName val="공통가설"/>
      <sheetName val="내역서 (2)"/>
      <sheetName val="산출근거"/>
      <sheetName val="단가일람"/>
      <sheetName val="조경일람"/>
      <sheetName val="맨홀토공(3)"/>
      <sheetName val="총괄표"/>
      <sheetName val="우선실시설계(토목)"/>
      <sheetName val="우선실시설계(건축)"/>
      <sheetName val="2공구하도급내역서"/>
      <sheetName val="VOR"/>
      <sheetName val="제품현황"/>
      <sheetName val="PAY2002"/>
      <sheetName val="top"/>
      <sheetName val="내역원본"/>
      <sheetName val="2000년1차"/>
      <sheetName val="플랜트 설치"/>
      <sheetName val="맨홀수량산출(A-LINE)"/>
      <sheetName val="공종"/>
      <sheetName val="◀암거위치"/>
      <sheetName val="앵커구조계산"/>
      <sheetName val="맨홀토공"/>
      <sheetName val="단가 및 재료비"/>
      <sheetName val="중기사용료산출근거"/>
      <sheetName val="백암비스타내역"/>
      <sheetName val="물가대비표"/>
      <sheetName val="요율"/>
      <sheetName val="우수공,맨홀,집수정"/>
      <sheetName val="1-41_관부설공산출"/>
      <sheetName val="일위(토목)"/>
      <sheetName val="Sheet5"/>
      <sheetName val="본선토량운반계산서(1)0"/>
      <sheetName val="#2정산"/>
      <sheetName val="노무비"/>
      <sheetName val="내역서(교량)전체"/>
      <sheetName val="중기솔뇨"/>
      <sheetName val="단가산출서(기계)"/>
      <sheetName val="점수계산1-2"/>
      <sheetName val="06 일위대가목록"/>
      <sheetName val="시화점실행"/>
      <sheetName val="중기명"/>
      <sheetName val="주민번호"/>
      <sheetName val="토공(1)"/>
      <sheetName val="차수공(1)"/>
      <sheetName val="산출내역(4월)"/>
      <sheetName val="산출내역(5월) (2)"/>
      <sheetName val="총공사내역서"/>
      <sheetName val="코드"/>
      <sheetName val="기자재비"/>
      <sheetName val="일위대가목록"/>
      <sheetName val="C3"/>
      <sheetName val="S0"/>
      <sheetName val="총괄집계표"/>
      <sheetName val="소야공정계획표"/>
      <sheetName val="전체"/>
      <sheetName val="위치조서"/>
      <sheetName val="1공구원가계산서"/>
      <sheetName val="투찰금액"/>
      <sheetName val="S9"/>
      <sheetName val="S14"/>
      <sheetName val="평가데이터"/>
      <sheetName val="일위_파일"/>
      <sheetName val="간접(90)"/>
      <sheetName val="FB25JN"/>
      <sheetName val="날개벽"/>
      <sheetName val="수량산출서"/>
      <sheetName val="Sheet1 (2)"/>
      <sheetName val="BID"/>
      <sheetName val="안양동교 1안"/>
      <sheetName val="배수공"/>
      <sheetName val="품셈TABLE"/>
      <sheetName val="DATA"/>
      <sheetName val="내역5"/>
      <sheetName val="A1"/>
      <sheetName val="포장(수량)-관로부"/>
      <sheetName val="초곡1교(일반)"/>
      <sheetName val="일위대가표"/>
      <sheetName val="내역(중앙)"/>
      <sheetName val="공사기본내용입력"/>
      <sheetName val="간선"/>
      <sheetName val="데리네이타현황"/>
      <sheetName val="단가산출서"/>
      <sheetName val="JUCK"/>
      <sheetName val="대비2"/>
      <sheetName val="CT"/>
      <sheetName val="이월"/>
      <sheetName val="수량명세서"/>
      <sheetName val="4)유동표"/>
      <sheetName val="가중치"/>
      <sheetName val="guard(mac)"/>
      <sheetName val="대림경상68억"/>
      <sheetName val="갑지"/>
      <sheetName val="을_2"/>
      <sheetName val="을_1"/>
      <sheetName val="2_대외공문"/>
      <sheetName val="화재_탐지_설비"/>
      <sheetName val="백호우계수"/>
      <sheetName val="신고조서"/>
      <sheetName val="명세표(콘크리트) (3)"/>
      <sheetName val="명세서"/>
      <sheetName val="광주운남을"/>
      <sheetName val="수로BOX"/>
      <sheetName val="ABUT수량-A1"/>
      <sheetName val="일반수량총괄집계"/>
      <sheetName val="현장별"/>
      <sheetName val="날개벽(좌,우=45도,75도)"/>
      <sheetName val="단위수량"/>
      <sheetName val="견적"/>
      <sheetName val="원가서"/>
      <sheetName val="흥양2교토공집계표"/>
      <sheetName val="감가상각"/>
      <sheetName val="총집계표"/>
      <sheetName val="샌딩 에폭시 도장"/>
      <sheetName val="안정검토"/>
      <sheetName val="원내역"/>
      <sheetName val="실행간접비"/>
      <sheetName val="일위대가(1)"/>
      <sheetName val="방수"/>
      <sheetName val="학생내역"/>
      <sheetName val="200"/>
      <sheetName val="AS포장복구_"/>
      <sheetName val="98수문일위"/>
      <sheetName val="토사(PE)"/>
      <sheetName val="적용단위길이"/>
      <sheetName val="피벗테이블데이터분석"/>
      <sheetName val="특수기호강도거푸집"/>
      <sheetName val="종배수관면벽신"/>
      <sheetName val="종배수관(신)"/>
      <sheetName val="자료입력"/>
      <sheetName val="변경내역"/>
      <sheetName val="경비"/>
      <sheetName val="노무,재료"/>
      <sheetName val="일위대가목차"/>
      <sheetName val="물가시세표"/>
      <sheetName val="6공구(당초)"/>
      <sheetName val="교통대책내역"/>
      <sheetName val="조명시설"/>
      <sheetName val="장비가동"/>
      <sheetName val="일용노무비지급명세서(7)"/>
      <sheetName val="중기가동(7)"/>
      <sheetName val="Macro1"/>
      <sheetName val="차액보증"/>
      <sheetName val="당사실시1"/>
      <sheetName val="표준차도부연장집계-ASP"/>
      <sheetName val="팔당터널(1공구)"/>
      <sheetName val="운반공"/>
      <sheetName val="옹벽수량집계"/>
      <sheetName val="96노임기준"/>
      <sheetName val="식재일위대가"/>
      <sheetName val="3련 BOX"/>
      <sheetName val="단면치수"/>
      <sheetName val="날개벽수량표"/>
      <sheetName val="원,1,2차물량"/>
      <sheetName val="단위량당중기"/>
      <sheetName val="자재일람"/>
      <sheetName val="화해(함평)"/>
      <sheetName val="화해(장성)"/>
      <sheetName val="1공구_단가_(정원)1"/>
      <sheetName val="1공구_단가_(산광)1"/>
      <sheetName val="1공구_단가_(용호)1"/>
      <sheetName val="간지_(2)1"/>
      <sheetName val="2공구_단가(인성)1"/>
      <sheetName val="2공구_단가(대동)1"/>
      <sheetName val="2공구_단가(산광)1"/>
      <sheetName val="2004년_공정표(터널공)1"/>
      <sheetName val="2004년_공정표(토공,배수구조물)1"/>
      <sheetName val="공종별_수량1"/>
      <sheetName val="집 계 표"/>
      <sheetName val="토목공사"/>
      <sheetName val="장비단가"/>
      <sheetName val="금융비용"/>
      <sheetName val="정부노임단가"/>
      <sheetName val="2004년䀠공정표(터널공)"/>
      <sheetName val="적용2042"/>
      <sheetName val="진주방향"/>
      <sheetName val="우석문틀"/>
      <sheetName val="현장관리비"/>
      <sheetName val="수량집계"/>
      <sheetName val="시노"/>
      <sheetName val="콘크리트타설집계표"/>
      <sheetName val="Sheet6"/>
      <sheetName val="전문품의"/>
      <sheetName val="기초"/>
      <sheetName val="sand토적"/>
      <sheetName val="준공조서갑지"/>
      <sheetName val="타공종이기"/>
      <sheetName val="내역서2안"/>
      <sheetName val="통장출금액"/>
      <sheetName val="실행내역서(DCU)"/>
      <sheetName val="MC&amp;다변화"/>
      <sheetName val="단가표"/>
      <sheetName val="공정분류"/>
      <sheetName val="가시설공(1)"/>
      <sheetName val="예산명세서"/>
      <sheetName val="잡비"/>
      <sheetName val="TIE-IN"/>
      <sheetName val="inputdata"/>
      <sheetName val=" 갑지"/>
      <sheetName val="옥외외등집계표"/>
      <sheetName val="가설공사비"/>
      <sheetName val="도로구조공사비"/>
      <sheetName val="도로토공공사비"/>
      <sheetName val="여수토공사비"/>
      <sheetName val="터널조도"/>
      <sheetName val="증감대비"/>
      <sheetName val="공통(20-91)"/>
      <sheetName val="확약서"/>
      <sheetName val="원하대비"/>
      <sheetName val="단가조사"/>
      <sheetName val="입적표"/>
      <sheetName val="내역(창신)"/>
      <sheetName val="자재단가비교표"/>
      <sheetName val="바닥판"/>
      <sheetName val="사급자재"/>
      <sheetName val="옹벽철근"/>
      <sheetName val="맨홀수량"/>
      <sheetName val="T13(P68~72,78)"/>
      <sheetName val="6차2회변경내역서"/>
      <sheetName val="Mc1"/>
      <sheetName val="노임 단가"/>
      <sheetName val="하남내역"/>
      <sheetName val="건축내역"/>
      <sheetName val="실행내역서"/>
      <sheetName val="자금총괄"/>
      <sheetName val="목록"/>
      <sheetName val="조작대(18)"/>
      <sheetName val="교각토공"/>
      <sheetName val="변경증감내역서"/>
      <sheetName val="정거장"/>
      <sheetName val="길내기"/>
      <sheetName val="프랜트면허"/>
      <sheetName val="토목주소"/>
      <sheetName val="기본단가표"/>
      <sheetName val="주안3차A-A"/>
      <sheetName val="앵커(3안)"/>
      <sheetName val="참조자료"/>
      <sheetName val="기계경비"/>
      <sheetName val="토공"/>
      <sheetName val="설계예산서"/>
      <sheetName val="규준틀"/>
      <sheetName val="신천3호용수로"/>
      <sheetName val="남양내역"/>
      <sheetName val="주요물량"/>
      <sheetName val="99총공사내역서"/>
      <sheetName val="철거산출근거"/>
      <sheetName val="1-3.조건,바닥판 "/>
      <sheetName val="관로공표지"/>
      <sheetName val="말뚝지지력산정"/>
      <sheetName val="당초명세(평)"/>
      <sheetName val="일반수량"/>
      <sheetName val="상세"/>
      <sheetName val="시행예산"/>
      <sheetName val="부표총괄"/>
      <sheetName val="입찰견적보고서"/>
      <sheetName val="유림총괄"/>
      <sheetName val="공량산출서"/>
      <sheetName val="98NS-N"/>
      <sheetName val="건축"/>
      <sheetName val="교대(A1)"/>
      <sheetName val="4.2유효폭의 계산"/>
      <sheetName val="일위대가(가설)"/>
      <sheetName val="사다리"/>
      <sheetName val="G.R300경비"/>
      <sheetName val="구조물공"/>
      <sheetName val="부대공"/>
      <sheetName val="포장공"/>
      <sheetName val="노무비단가"/>
      <sheetName val="완도-군외"/>
      <sheetName val="골조시행"/>
      <sheetName val="신우"/>
      <sheetName val="제경비"/>
      <sheetName val="수주현황2월"/>
      <sheetName val="공통단가"/>
      <sheetName val="운반비"/>
      <sheetName val="포장공수량집계표"/>
      <sheetName val="98지급계획"/>
      <sheetName val="전신환매도율"/>
      <sheetName val="개요"/>
      <sheetName val="건축-물가변동"/>
      <sheetName val="날개벽(시점좌측)"/>
      <sheetName val="대치판정"/>
      <sheetName val="시점교대"/>
      <sheetName val="관리,공감"/>
      <sheetName val="C10집계2"/>
      <sheetName val="산출내역서"/>
      <sheetName val="WORK"/>
      <sheetName val="도급"/>
      <sheetName val="내역서단가산출용"/>
      <sheetName val="그레이더"/>
      <sheetName val="형식-1"/>
      <sheetName val="명일작업계획 (3)"/>
      <sheetName val="건설산출"/>
      <sheetName val="다곡2교"/>
      <sheetName val="MOTOR"/>
      <sheetName val="우수"/>
      <sheetName val="기계경비일람"/>
      <sheetName val="상-교대(A1-A2)"/>
      <sheetName val="인부신상자료"/>
      <sheetName val="nys"/>
      <sheetName val="월명지여방"/>
      <sheetName val="원가산출서"/>
      <sheetName val="A LINE"/>
      <sheetName val="오산운암"/>
      <sheetName val="추가예산"/>
      <sheetName val="준검_내역서"/>
      <sheetName val="7.공정표"/>
      <sheetName val="표지"/>
      <sheetName val="MEXICO-C"/>
      <sheetName val="호표"/>
      <sheetName val="환율change"/>
      <sheetName val="잡철물"/>
      <sheetName val="옥외배관기본공량"/>
      <sheetName val="할증 "/>
      <sheetName val="정보"/>
      <sheetName val="돈암사업"/>
      <sheetName val="견적대비표"/>
      <sheetName val="Y-WORK"/>
      <sheetName val="4 LINE"/>
      <sheetName val="7 th"/>
      <sheetName val="실행(ALT1)"/>
      <sheetName val="견적정보"/>
      <sheetName val="CONCRETE"/>
      <sheetName val="건축(을)"/>
      <sheetName val="IT-BAT"/>
      <sheetName val="실행내역서 "/>
      <sheetName val="설계내역서"/>
      <sheetName val="약품공급2"/>
      <sheetName val="TEL"/>
      <sheetName val="Customer Databas"/>
      <sheetName val="GRDBS"/>
      <sheetName val="전기실-1"/>
      <sheetName val="unit 4"/>
      <sheetName val="예총"/>
      <sheetName val="cable-data"/>
      <sheetName val="ⴭⴭⴭⴭⴭ"/>
      <sheetName val="실행"/>
      <sheetName val="노임이"/>
      <sheetName val="원형1호맨홀토공수량"/>
      <sheetName val="적용기준"/>
      <sheetName val="삭제금지단가"/>
      <sheetName val="기초일위대가"/>
      <sheetName val="단가대비표"/>
      <sheetName val="품"/>
      <sheetName val="덕전리"/>
      <sheetName val="N賃率-職"/>
      <sheetName val="물집"/>
      <sheetName val="원안"/>
      <sheetName val="출력!내역서"/>
      <sheetName val="관급자재"/>
      <sheetName val="관급자재(입력)"/>
      <sheetName val="가시설"/>
      <sheetName val="신공항A-9(원가수정)"/>
      <sheetName val="노임DB-출역(5월)"/>
      <sheetName val="입력(NO PRINT)"/>
      <sheetName val="1.외주공사"/>
      <sheetName val="2.직영공사"/>
      <sheetName val="b_balju"/>
      <sheetName val="원가계산서 (2)"/>
      <sheetName val="소화실적"/>
      <sheetName val="검토내역서"/>
      <sheetName val="수량산근(출력X)"/>
      <sheetName val="표준화수량집계표(출력X)"/>
      <sheetName val="품셈총괄(출력X)"/>
      <sheetName val="2.입력sheet"/>
      <sheetName val="SLAB&quot;1&quot;"/>
      <sheetName val="금속및금속창호"/>
      <sheetName val="우수맨홀공제단위수량"/>
      <sheetName val="콘_재료분리(1)"/>
      <sheetName val="건축내역서"/>
      <sheetName val="설비내역서"/>
      <sheetName val="전기내역서"/>
      <sheetName val="예정공정표(4차)"/>
      <sheetName val="설계예산서(5차)"/>
      <sheetName val="주요항목별"/>
      <sheetName val="가설건물"/>
      <sheetName val="견적의뢰서"/>
      <sheetName val="시운전연료비"/>
      <sheetName val="폐수토목내역서"/>
      <sheetName val="단산"/>
      <sheetName val="기초1"/>
      <sheetName val="일위"/>
      <sheetName val="괴목육교"/>
      <sheetName val="미지급청구(01월분) "/>
      <sheetName val="일반자재"/>
      <sheetName val="자료"/>
      <sheetName val="갈현동"/>
      <sheetName val="공내역서"/>
      <sheetName val="수자재단위당"/>
      <sheetName val="가스"/>
      <sheetName val="산수배수"/>
      <sheetName val="강병규"/>
      <sheetName val="역공종"/>
      <sheetName val="토적계산"/>
      <sheetName val="기초자료입력"/>
      <sheetName val="건강보험 표준보수월액 조견표(04년도)"/>
      <sheetName val="국민연금 표준보수월액 조견표(04년도)"/>
      <sheetName val="일위대가-01"/>
      <sheetName val="초"/>
      <sheetName val="하중계산"/>
      <sheetName val="차선도색-연장,수량(1)"/>
      <sheetName val="＃호안블록"/>
      <sheetName val="설계기준"/>
      <sheetName val="내역1"/>
      <sheetName val="용선 C.L"/>
      <sheetName val="EQUIPMENT -2"/>
      <sheetName val="이토변실(A3-LINE)"/>
      <sheetName val="(2)자금(신용)"/>
      <sheetName val="산근목록"/>
      <sheetName val="COPING"/>
      <sheetName val="기계내역"/>
      <sheetName val="1차증가원가계산"/>
      <sheetName val="제직재"/>
      <sheetName val="설직재-1"/>
      <sheetName val="INDEX"/>
      <sheetName val="도장"/>
      <sheetName val="P-산#1-1(WOWA1)"/>
      <sheetName val="FAB별"/>
      <sheetName val="소비자가"/>
      <sheetName val="1차"/>
      <sheetName val="2000전체분"/>
    </sheetNames>
    <sheetDataSet>
      <sheetData sheetId="0" refreshError="1">
        <row r="745">
          <cell r="F745">
            <v>922148830.20000005</v>
          </cell>
        </row>
        <row r="746">
          <cell r="F746">
            <v>50000000</v>
          </cell>
        </row>
      </sheetData>
      <sheetData sheetId="1" refreshError="1">
        <row r="5">
          <cell r="D5">
            <v>515989155</v>
          </cell>
        </row>
        <row r="9">
          <cell r="D9">
            <v>103851757</v>
          </cell>
        </row>
        <row r="10">
          <cell r="D10">
            <v>59927453</v>
          </cell>
        </row>
        <row r="11">
          <cell r="D11">
            <v>421813422</v>
          </cell>
        </row>
        <row r="12">
          <cell r="D12">
            <v>12676720</v>
          </cell>
        </row>
        <row r="13">
          <cell r="D13">
            <v>13876834</v>
          </cell>
        </row>
        <row r="16">
          <cell r="D16">
            <v>401608645</v>
          </cell>
        </row>
        <row r="17">
          <cell r="D17">
            <v>787706746</v>
          </cell>
        </row>
        <row r="23">
          <cell r="D23">
            <v>326681153</v>
          </cell>
        </row>
        <row r="27">
          <cell r="D27">
            <v>65750242</v>
          </cell>
        </row>
        <row r="28">
          <cell r="D28">
            <v>38439805</v>
          </cell>
        </row>
        <row r="29">
          <cell r="D29">
            <v>270304714</v>
          </cell>
        </row>
        <row r="30">
          <cell r="D30">
            <v>12676720</v>
          </cell>
        </row>
        <row r="31">
          <cell r="D31">
            <v>4532691</v>
          </cell>
        </row>
        <row r="34">
          <cell r="D34">
            <v>260842209</v>
          </cell>
        </row>
        <row r="35">
          <cell r="D35">
            <v>511469653</v>
          </cell>
        </row>
      </sheetData>
      <sheetData sheetId="2" refreshError="1">
        <row r="174">
          <cell r="F174">
            <v>598915604.60000002</v>
          </cell>
        </row>
        <row r="175">
          <cell r="F175">
            <v>6000000</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refreshError="1"/>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5"/>
  <sheetViews>
    <sheetView tabSelected="1" view="pageBreakPreview" zoomScaleNormal="100" zoomScaleSheetLayoutView="100" workbookViewId="0">
      <selection activeCell="G12" sqref="G12"/>
    </sheetView>
  </sheetViews>
  <sheetFormatPr defaultRowHeight="13.5"/>
  <cols>
    <col min="1" max="1" width="3.77734375" style="4" customWidth="1"/>
    <col min="2" max="2" width="4.33203125" style="4" customWidth="1"/>
    <col min="3" max="3" width="3.109375" style="4" customWidth="1"/>
    <col min="4" max="4" width="9.44140625" style="4" customWidth="1"/>
    <col min="5" max="5" width="10.77734375" style="4" customWidth="1"/>
    <col min="6" max="6" width="4.77734375" style="4" customWidth="1"/>
    <col min="7" max="7" width="9.33203125" style="4" customWidth="1"/>
    <col min="8" max="8" width="8.44140625" style="4" customWidth="1"/>
    <col min="9" max="11" width="8" style="4" customWidth="1"/>
    <col min="12" max="12" width="7.6640625" style="4" customWidth="1"/>
    <col min="13" max="13" width="8.77734375" style="4" customWidth="1"/>
    <col min="14" max="16384" width="8.88671875" style="4"/>
  </cols>
  <sheetData>
    <row r="1" spans="1:12" ht="21.75" customHeight="1">
      <c r="A1" s="4">
        <v>1</v>
      </c>
      <c r="B1" s="635" t="s">
        <v>588</v>
      </c>
      <c r="C1" s="635"/>
      <c r="D1" s="635"/>
      <c r="E1" s="635"/>
      <c r="F1" s="635"/>
      <c r="G1" s="635"/>
      <c r="H1" s="635"/>
      <c r="I1" s="635"/>
      <c r="J1" s="635"/>
      <c r="K1" s="635"/>
      <c r="L1" s="635"/>
    </row>
    <row r="2" spans="1:12" ht="12" customHeight="1">
      <c r="A2" s="4">
        <v>1</v>
      </c>
      <c r="B2" s="1"/>
      <c r="C2" s="6"/>
      <c r="D2" s="5"/>
      <c r="E2" s="5"/>
      <c r="F2" s="5"/>
      <c r="G2" s="5"/>
      <c r="H2" s="5"/>
      <c r="I2" s="5"/>
      <c r="J2" s="5"/>
      <c r="K2" s="5"/>
      <c r="L2" s="5"/>
    </row>
    <row r="3" spans="1:12" s="3" customFormat="1" ht="24.95" customHeight="1">
      <c r="A3" s="3">
        <v>1</v>
      </c>
      <c r="B3" s="636" t="s">
        <v>574</v>
      </c>
      <c r="C3" s="637"/>
      <c r="D3" s="637" t="s">
        <v>17</v>
      </c>
      <c r="E3" s="637"/>
      <c r="F3" s="637" t="s">
        <v>96</v>
      </c>
      <c r="G3" s="637" t="s">
        <v>0</v>
      </c>
      <c r="H3" s="637" t="s">
        <v>97</v>
      </c>
      <c r="I3" s="637"/>
      <c r="J3" s="637"/>
      <c r="K3" s="637"/>
      <c r="L3" s="640" t="s">
        <v>573</v>
      </c>
    </row>
    <row r="4" spans="1:12" s="3" customFormat="1" ht="21.95" customHeight="1">
      <c r="A4" s="3">
        <v>1</v>
      </c>
      <c r="B4" s="638"/>
      <c r="C4" s="639"/>
      <c r="D4" s="639"/>
      <c r="E4" s="639"/>
      <c r="F4" s="639"/>
      <c r="G4" s="639"/>
      <c r="H4" s="642" t="s">
        <v>356</v>
      </c>
      <c r="I4" s="639" t="s">
        <v>213</v>
      </c>
      <c r="J4" s="639" t="s">
        <v>364</v>
      </c>
      <c r="K4" s="639" t="s">
        <v>373</v>
      </c>
      <c r="L4" s="641"/>
    </row>
    <row r="5" spans="1:12" s="3" customFormat="1" ht="21.95" customHeight="1">
      <c r="A5" s="3">
        <v>1</v>
      </c>
      <c r="B5" s="638"/>
      <c r="C5" s="639"/>
      <c r="D5" s="639"/>
      <c r="E5" s="639"/>
      <c r="F5" s="639"/>
      <c r="G5" s="639"/>
      <c r="H5" s="639"/>
      <c r="I5" s="639"/>
      <c r="J5" s="639"/>
      <c r="K5" s="639"/>
      <c r="L5" s="641"/>
    </row>
    <row r="6" spans="1:12" s="3" customFormat="1" ht="27.95" customHeight="1">
      <c r="B6" s="623" t="s">
        <v>578</v>
      </c>
      <c r="C6" s="624"/>
      <c r="D6" s="296" t="s">
        <v>20</v>
      </c>
      <c r="E6" s="151" t="s">
        <v>131</v>
      </c>
      <c r="F6" s="149" t="s">
        <v>21</v>
      </c>
      <c r="G6" s="150">
        <f>SUM(H6:K6)</f>
        <v>16044.983419999993</v>
      </c>
      <c r="H6" s="152">
        <f>관로토공집계!G6</f>
        <v>18683.739999999994</v>
      </c>
      <c r="I6" s="152">
        <f>구조물토공집계!G6</f>
        <v>394.41431999999998</v>
      </c>
      <c r="J6" s="152">
        <f>추진공집계표!G6</f>
        <v>1217.8290999999999</v>
      </c>
      <c r="K6" s="152">
        <f>-[108]부대공수량집계표!$H$42</f>
        <v>-4251</v>
      </c>
      <c r="L6" s="558" t="s">
        <v>1002</v>
      </c>
    </row>
    <row r="7" spans="1:12" s="3" customFormat="1" ht="27.95" customHeight="1">
      <c r="A7" s="3">
        <f>IF(G7=0,2,1)</f>
        <v>1</v>
      </c>
      <c r="B7" s="623" t="s">
        <v>580</v>
      </c>
      <c r="C7" s="624"/>
      <c r="D7" s="296" t="s">
        <v>20</v>
      </c>
      <c r="E7" s="151" t="s">
        <v>131</v>
      </c>
      <c r="F7" s="149" t="s">
        <v>21</v>
      </c>
      <c r="G7" s="150">
        <f>SUM(H7:K7)</f>
        <v>1071.6000000000001</v>
      </c>
      <c r="H7" s="152">
        <f>관로토공집계!G7</f>
        <v>1071.6000000000001</v>
      </c>
      <c r="I7" s="152">
        <f>구조물토공집계!G7</f>
        <v>0</v>
      </c>
      <c r="J7" s="152"/>
      <c r="K7" s="152"/>
      <c r="L7" s="163" t="s">
        <v>1</v>
      </c>
    </row>
    <row r="8" spans="1:12" s="3" customFormat="1" ht="27.95" customHeight="1">
      <c r="A8" s="3">
        <f t="shared" ref="A8:A21" si="0">IF(G8=0,2,1)</f>
        <v>1</v>
      </c>
      <c r="B8" s="631" t="s">
        <v>337</v>
      </c>
      <c r="C8" s="632"/>
      <c r="D8" s="148" t="s">
        <v>1004</v>
      </c>
      <c r="E8" s="151" t="s">
        <v>131</v>
      </c>
      <c r="F8" s="149" t="s">
        <v>21</v>
      </c>
      <c r="G8" s="150">
        <f>SUM(H8:K8)</f>
        <v>7266.7793654818688</v>
      </c>
      <c r="H8" s="152">
        <f>관로토공집계!G8+관로토공집계!G9</f>
        <v>6165.7200000000021</v>
      </c>
      <c r="I8" s="152">
        <f>구조물토공집계!G8</f>
        <v>216.11016000000006</v>
      </c>
      <c r="J8" s="152">
        <f>추진공집계표!G7</f>
        <v>884.94920548186633</v>
      </c>
      <c r="K8" s="152"/>
      <c r="L8" s="163" t="s">
        <v>1</v>
      </c>
    </row>
    <row r="9" spans="1:12" s="3" customFormat="1" ht="27.95" customHeight="1">
      <c r="A9" s="3">
        <f t="shared" si="0"/>
        <v>1</v>
      </c>
      <c r="B9" s="631"/>
      <c r="C9" s="632"/>
      <c r="D9" s="154" t="s">
        <v>298</v>
      </c>
      <c r="E9" s="151" t="s">
        <v>131</v>
      </c>
      <c r="F9" s="149" t="s">
        <v>21</v>
      </c>
      <c r="G9" s="150">
        <f t="shared" ref="G9:G24" si="1">SUM(H9:K9)</f>
        <v>8411.208480000003</v>
      </c>
      <c r="H9" s="152">
        <f>관로토공집계!G10</f>
        <v>8149.2700000000023</v>
      </c>
      <c r="I9" s="152">
        <f>구조물토공집계!G9</f>
        <v>29.368479999999998</v>
      </c>
      <c r="J9" s="152">
        <f>추진공집계표!G8</f>
        <v>232.57</v>
      </c>
      <c r="K9" s="152"/>
      <c r="L9" s="163" t="s">
        <v>1</v>
      </c>
    </row>
    <row r="10" spans="1:12" s="3" customFormat="1" ht="27.95" customHeight="1">
      <c r="B10" s="631" t="s">
        <v>558</v>
      </c>
      <c r="C10" s="632"/>
      <c r="D10" s="148" t="s">
        <v>559</v>
      </c>
      <c r="E10" s="151" t="s">
        <v>131</v>
      </c>
      <c r="F10" s="149" t="s">
        <v>21</v>
      </c>
      <c r="G10" s="150">
        <f t="shared" si="1"/>
        <v>29.368479999999998</v>
      </c>
      <c r="H10" s="152"/>
      <c r="I10" s="152">
        <f>구조물토공집계!G9</f>
        <v>29.368479999999998</v>
      </c>
      <c r="J10" s="152"/>
      <c r="K10" s="152"/>
      <c r="L10" s="553"/>
    </row>
    <row r="11" spans="1:12" s="3" customFormat="1" ht="27.95" customHeight="1">
      <c r="A11" s="3">
        <f t="shared" si="0"/>
        <v>1</v>
      </c>
      <c r="B11" s="623" t="s">
        <v>569</v>
      </c>
      <c r="C11" s="624"/>
      <c r="D11" s="154" t="s">
        <v>541</v>
      </c>
      <c r="E11" s="151" t="s">
        <v>561</v>
      </c>
      <c r="F11" s="149" t="s">
        <v>546</v>
      </c>
      <c r="G11" s="150">
        <f t="shared" si="1"/>
        <v>8233.16</v>
      </c>
      <c r="H11" s="152">
        <f>관로토공집계!G11</f>
        <v>7682</v>
      </c>
      <c r="I11" s="152">
        <f>구조물토공집계!G10</f>
        <v>421.15999999999997</v>
      </c>
      <c r="J11" s="152">
        <f>추진공집계표!G9</f>
        <v>130</v>
      </c>
      <c r="K11" s="152"/>
      <c r="L11" s="625" t="s">
        <v>687</v>
      </c>
    </row>
    <row r="12" spans="1:12" s="3" customFormat="1" ht="27.95" customHeight="1">
      <c r="A12" s="3">
        <f t="shared" si="0"/>
        <v>1</v>
      </c>
      <c r="B12" s="623"/>
      <c r="C12" s="624"/>
      <c r="D12" s="154" t="s">
        <v>542</v>
      </c>
      <c r="E12" s="151" t="s">
        <v>561</v>
      </c>
      <c r="F12" s="149" t="s">
        <v>547</v>
      </c>
      <c r="G12" s="150">
        <f t="shared" si="1"/>
        <v>2064.4760000000001</v>
      </c>
      <c r="H12" s="152">
        <f>관로토공집계!G12</f>
        <v>1939.3250000000003</v>
      </c>
      <c r="I12" s="152">
        <f>구조물토공집계!G11</f>
        <v>90.152000000000001</v>
      </c>
      <c r="J12" s="152">
        <f>추진공집계표!G10</f>
        <v>34.999000000000002</v>
      </c>
      <c r="K12" s="152"/>
      <c r="L12" s="626"/>
    </row>
    <row r="13" spans="1:12" s="3" customFormat="1" ht="27.95" customHeight="1">
      <c r="A13" s="3">
        <f t="shared" si="0"/>
        <v>1</v>
      </c>
      <c r="B13" s="623"/>
      <c r="C13" s="624"/>
      <c r="D13" s="154" t="s">
        <v>543</v>
      </c>
      <c r="E13" s="151" t="s">
        <v>561</v>
      </c>
      <c r="F13" s="149" t="s">
        <v>548</v>
      </c>
      <c r="G13" s="150">
        <f t="shared" si="1"/>
        <v>8265.3260000000009</v>
      </c>
      <c r="H13" s="152">
        <f>관로토공집계!G13</f>
        <v>7757.3000000000011</v>
      </c>
      <c r="I13" s="152">
        <f>구조물토공집계!G12</f>
        <v>360.51599999999996</v>
      </c>
      <c r="J13" s="152">
        <f>추진공집계표!G11</f>
        <v>147.51</v>
      </c>
      <c r="K13" s="152"/>
      <c r="L13" s="626"/>
    </row>
    <row r="14" spans="1:12" s="3" customFormat="1" ht="27.95" customHeight="1">
      <c r="A14" s="3">
        <f t="shared" si="0"/>
        <v>1</v>
      </c>
      <c r="B14" s="623"/>
      <c r="C14" s="624"/>
      <c r="D14" s="154" t="s">
        <v>544</v>
      </c>
      <c r="E14" s="151" t="s">
        <v>561</v>
      </c>
      <c r="F14" s="149" t="s">
        <v>547</v>
      </c>
      <c r="G14" s="150">
        <f t="shared" si="1"/>
        <v>2044.2865000000002</v>
      </c>
      <c r="H14" s="152">
        <f>관로토공집계!G14</f>
        <v>1940.2400000000002</v>
      </c>
      <c r="I14" s="152">
        <f>구조물토공집계!G13</f>
        <v>69.244500000000002</v>
      </c>
      <c r="J14" s="152">
        <f>추진공집계표!G12</f>
        <v>34.802</v>
      </c>
      <c r="K14" s="152"/>
      <c r="L14" s="626"/>
    </row>
    <row r="15" spans="1:12" s="3" customFormat="1" ht="27.95" customHeight="1">
      <c r="A15" s="3">
        <f t="shared" si="0"/>
        <v>1</v>
      </c>
      <c r="B15" s="623"/>
      <c r="C15" s="624"/>
      <c r="D15" s="154" t="s">
        <v>545</v>
      </c>
      <c r="E15" s="151" t="s">
        <v>561</v>
      </c>
      <c r="F15" s="149" t="s">
        <v>547</v>
      </c>
      <c r="G15" s="150">
        <f t="shared" si="1"/>
        <v>1623.5580000000004</v>
      </c>
      <c r="H15" s="152">
        <f>관로토공집계!G15</f>
        <v>1550.4100000000005</v>
      </c>
      <c r="I15" s="152">
        <f>구조물토공집계!G14</f>
        <v>44.634999999999998</v>
      </c>
      <c r="J15" s="152">
        <f>추진공집계표!G13</f>
        <v>28.512999999999998</v>
      </c>
      <c r="K15" s="152"/>
      <c r="L15" s="626"/>
    </row>
    <row r="16" spans="1:12" s="3" customFormat="1" ht="27.95" customHeight="1">
      <c r="A16" s="3">
        <f t="shared" si="0"/>
        <v>1</v>
      </c>
      <c r="B16" s="623" t="s">
        <v>570</v>
      </c>
      <c r="C16" s="624"/>
      <c r="D16" s="624" t="s">
        <v>297</v>
      </c>
      <c r="E16" s="630" t="s">
        <v>132</v>
      </c>
      <c r="F16" s="156" t="s">
        <v>25</v>
      </c>
      <c r="G16" s="150">
        <f t="shared" si="1"/>
        <v>14060.14</v>
      </c>
      <c r="H16" s="152">
        <f>관로토공집계!G16</f>
        <v>13384.88</v>
      </c>
      <c r="I16" s="152">
        <f>구조물토공집계!G15</f>
        <v>493.5</v>
      </c>
      <c r="J16" s="152">
        <f>추진공집계표!G14</f>
        <v>181.75999999999996</v>
      </c>
      <c r="K16" s="152"/>
      <c r="L16" s="626"/>
    </row>
    <row r="17" spans="1:12" s="3" customFormat="1" ht="27.95" customHeight="1">
      <c r="A17" s="3">
        <f t="shared" si="0"/>
        <v>1</v>
      </c>
      <c r="B17" s="623"/>
      <c r="C17" s="624"/>
      <c r="D17" s="624"/>
      <c r="E17" s="630"/>
      <c r="F17" s="156" t="s">
        <v>21</v>
      </c>
      <c r="G17" s="150">
        <f t="shared" si="1"/>
        <v>703.00699999999995</v>
      </c>
      <c r="H17" s="152">
        <f>관로토공집계!G17</f>
        <v>669.24400000000003</v>
      </c>
      <c r="I17" s="152">
        <f>구조물토공집계!G16</f>
        <v>24.675000000000001</v>
      </c>
      <c r="J17" s="152">
        <f>J16*0.05</f>
        <v>9.0879999999999992</v>
      </c>
      <c r="K17" s="152"/>
      <c r="L17" s="626"/>
    </row>
    <row r="18" spans="1:12" s="3" customFormat="1" ht="27.95" customHeight="1">
      <c r="A18" s="3">
        <f t="shared" si="0"/>
        <v>1</v>
      </c>
      <c r="B18" s="623" t="s">
        <v>571</v>
      </c>
      <c r="C18" s="624"/>
      <c r="D18" s="296" t="s">
        <v>307</v>
      </c>
      <c r="E18" s="151" t="s">
        <v>131</v>
      </c>
      <c r="F18" s="149" t="s">
        <v>2</v>
      </c>
      <c r="G18" s="150">
        <f t="shared" si="1"/>
        <v>4</v>
      </c>
      <c r="H18" s="152">
        <f>관로토공집계!G18</f>
        <v>4</v>
      </c>
      <c r="I18" s="152"/>
      <c r="J18" s="152"/>
      <c r="K18" s="152"/>
      <c r="L18" s="626"/>
    </row>
    <row r="19" spans="1:12" s="3" customFormat="1" ht="27.95" customHeight="1">
      <c r="A19" s="3">
        <f t="shared" si="0"/>
        <v>1</v>
      </c>
      <c r="B19" s="623"/>
      <c r="C19" s="624"/>
      <c r="D19" s="296" t="s">
        <v>357</v>
      </c>
      <c r="E19" s="151" t="s">
        <v>131</v>
      </c>
      <c r="F19" s="149" t="s">
        <v>556</v>
      </c>
      <c r="G19" s="150">
        <f t="shared" si="1"/>
        <v>0.28000000000000003</v>
      </c>
      <c r="H19" s="152">
        <f>관로토공집계!G19</f>
        <v>0.28000000000000003</v>
      </c>
      <c r="I19" s="152"/>
      <c r="J19" s="152"/>
      <c r="K19" s="152"/>
      <c r="L19" s="626"/>
    </row>
    <row r="20" spans="1:12" s="3" customFormat="1" ht="27.95" customHeight="1">
      <c r="A20" s="3">
        <f t="shared" si="0"/>
        <v>1</v>
      </c>
      <c r="B20" s="623"/>
      <c r="C20" s="624"/>
      <c r="D20" s="296" t="s">
        <v>543</v>
      </c>
      <c r="E20" s="151" t="s">
        <v>131</v>
      </c>
      <c r="F20" s="149" t="s">
        <v>25</v>
      </c>
      <c r="G20" s="150">
        <f t="shared" si="1"/>
        <v>4</v>
      </c>
      <c r="H20" s="152">
        <f>관로토공집계!G20</f>
        <v>4</v>
      </c>
      <c r="I20" s="152"/>
      <c r="J20" s="152"/>
      <c r="K20" s="152"/>
      <c r="L20" s="626"/>
    </row>
    <row r="21" spans="1:12" s="3" customFormat="1" ht="27.95" customHeight="1">
      <c r="A21" s="3">
        <f t="shared" si="0"/>
        <v>1</v>
      </c>
      <c r="B21" s="623"/>
      <c r="C21" s="624"/>
      <c r="D21" s="296" t="s">
        <v>363</v>
      </c>
      <c r="E21" s="151" t="s">
        <v>131</v>
      </c>
      <c r="F21" s="149" t="s">
        <v>21</v>
      </c>
      <c r="G21" s="150">
        <f t="shared" si="1"/>
        <v>0.4</v>
      </c>
      <c r="H21" s="152">
        <f>관로토공집계!G21</f>
        <v>0.4</v>
      </c>
      <c r="I21" s="152"/>
      <c r="J21" s="152"/>
      <c r="K21" s="152"/>
      <c r="L21" s="626"/>
    </row>
    <row r="22" spans="1:12" s="3" customFormat="1" ht="27.95" customHeight="1">
      <c r="A22" s="3">
        <f t="shared" ref="A22:A24" si="2">IF(G22=0,2,1)</f>
        <v>1</v>
      </c>
      <c r="B22" s="628" t="s">
        <v>89</v>
      </c>
      <c r="C22" s="629"/>
      <c r="D22" s="157" t="s">
        <v>103</v>
      </c>
      <c r="E22" s="380" t="s">
        <v>16</v>
      </c>
      <c r="F22" s="156" t="s">
        <v>548</v>
      </c>
      <c r="G22" s="150">
        <f t="shared" si="1"/>
        <v>76.39</v>
      </c>
      <c r="H22" s="152">
        <f>관로토공집계!G22</f>
        <v>0</v>
      </c>
      <c r="I22" s="153">
        <f>구조물토공집계!G17</f>
        <v>45</v>
      </c>
      <c r="J22" s="153">
        <f>추진공집계표!G15</f>
        <v>31.39</v>
      </c>
      <c r="K22" s="153"/>
      <c r="L22" s="626"/>
    </row>
    <row r="23" spans="1:12" s="3" customFormat="1" ht="27.95" customHeight="1">
      <c r="A23" s="3">
        <f t="shared" si="2"/>
        <v>1</v>
      </c>
      <c r="B23" s="628"/>
      <c r="C23" s="629"/>
      <c r="D23" s="157" t="s">
        <v>104</v>
      </c>
      <c r="E23" s="380" t="s">
        <v>16</v>
      </c>
      <c r="F23" s="156" t="s">
        <v>25</v>
      </c>
      <c r="G23" s="150">
        <f t="shared" si="1"/>
        <v>76.39</v>
      </c>
      <c r="H23" s="152">
        <f>관로토공집계!G23</f>
        <v>0</v>
      </c>
      <c r="I23" s="153">
        <f>구조물토공집계!G18</f>
        <v>45</v>
      </c>
      <c r="J23" s="153">
        <f>추진공집계표!G16</f>
        <v>31.39</v>
      </c>
      <c r="K23" s="153"/>
      <c r="L23" s="627"/>
    </row>
    <row r="24" spans="1:12" s="3" customFormat="1" ht="27.95" customHeight="1">
      <c r="A24" s="3">
        <f t="shared" si="2"/>
        <v>1</v>
      </c>
      <c r="B24" s="633" t="s">
        <v>572</v>
      </c>
      <c r="C24" s="634"/>
      <c r="D24" s="177" t="s">
        <v>90</v>
      </c>
      <c r="E24" s="302" t="s">
        <v>131</v>
      </c>
      <c r="F24" s="166" t="s">
        <v>21</v>
      </c>
      <c r="G24" s="167">
        <f t="shared" si="1"/>
        <v>13217.464054518132</v>
      </c>
      <c r="H24" s="374">
        <f>관로토공집계!G24</f>
        <v>12708.8</v>
      </c>
      <c r="I24" s="168">
        <f>구조물토공집계!G21</f>
        <v>175.78415999999996</v>
      </c>
      <c r="J24" s="168">
        <f>추진공집계표!G19</f>
        <v>332.8798945181336</v>
      </c>
      <c r="K24" s="168"/>
      <c r="L24" s="375"/>
    </row>
    <row r="25" spans="1:12" ht="23.1" customHeight="1"/>
  </sheetData>
  <autoFilter ref="A1:A25"/>
  <mergeCells count="23">
    <mergeCell ref="B10:C10"/>
    <mergeCell ref="B24:C24"/>
    <mergeCell ref="B1:L1"/>
    <mergeCell ref="B3:C5"/>
    <mergeCell ref="D3:E5"/>
    <mergeCell ref="F3:F5"/>
    <mergeCell ref="G3:G5"/>
    <mergeCell ref="L3:L5"/>
    <mergeCell ref="H4:H5"/>
    <mergeCell ref="I4:I5"/>
    <mergeCell ref="J4:J5"/>
    <mergeCell ref="H3:K3"/>
    <mergeCell ref="K4:K5"/>
    <mergeCell ref="B6:C6"/>
    <mergeCell ref="B7:C7"/>
    <mergeCell ref="B8:C9"/>
    <mergeCell ref="B11:C15"/>
    <mergeCell ref="L11:L23"/>
    <mergeCell ref="B22:C23"/>
    <mergeCell ref="D16:D17"/>
    <mergeCell ref="E16:E17"/>
    <mergeCell ref="B18:C21"/>
    <mergeCell ref="B16:C17"/>
  </mergeCells>
  <phoneticPr fontId="6" type="noConversion"/>
  <printOptions horizontalCentered="1"/>
  <pageMargins left="0.47244094488188981" right="0.39370078740157483" top="0.98425196850393704" bottom="0.47244094488188981" header="0.51181102362204722" footer="0.47244094488188981"/>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Z52"/>
  <sheetViews>
    <sheetView view="pageBreakPreview" zoomScaleSheetLayoutView="100" workbookViewId="0">
      <pane ySplit="4" topLeftCell="A5" activePane="bottomLeft" state="frozen"/>
      <selection activeCell="R15" sqref="R15"/>
      <selection pane="bottomLeft" activeCell="R15" sqref="R15"/>
    </sheetView>
  </sheetViews>
  <sheetFormatPr defaultColWidth="6.21875" defaultRowHeight="15" customHeight="1"/>
  <cols>
    <col min="1" max="1" width="12.77734375" style="236" customWidth="1"/>
    <col min="2" max="24" width="2.33203125" style="236" customWidth="1"/>
    <col min="25" max="25" width="8.77734375" style="236" customWidth="1"/>
    <col min="26" max="26" width="3.77734375" style="236" customWidth="1"/>
    <col min="27" max="27" width="12.77734375" style="236" customWidth="1"/>
    <col min="28" max="50" width="2.33203125" style="236" customWidth="1"/>
    <col min="51" max="51" width="8.77734375" style="236" customWidth="1"/>
    <col min="52" max="52" width="3.77734375" style="236" customWidth="1"/>
    <col min="53" max="16384" width="6.21875" style="236"/>
  </cols>
  <sheetData>
    <row r="1" spans="1:52" ht="20.100000000000001" customHeight="1">
      <c r="B1" s="683" t="s">
        <v>323</v>
      </c>
      <c r="C1" s="683"/>
      <c r="D1" s="688">
        <v>800</v>
      </c>
      <c r="E1" s="689"/>
      <c r="F1" s="689"/>
      <c r="G1" s="683" t="s">
        <v>324</v>
      </c>
      <c r="H1" s="683"/>
      <c r="I1" s="690">
        <v>2</v>
      </c>
      <c r="J1" s="690"/>
      <c r="K1" s="690"/>
      <c r="L1" s="683" t="s">
        <v>325</v>
      </c>
      <c r="M1" s="683"/>
      <c r="N1" s="684">
        <v>0</v>
      </c>
      <c r="O1" s="684"/>
      <c r="P1" s="684"/>
      <c r="Q1" s="683" t="s">
        <v>326</v>
      </c>
      <c r="R1" s="683"/>
      <c r="S1" s="684">
        <v>0.5</v>
      </c>
      <c r="T1" s="684"/>
      <c r="U1" s="684"/>
      <c r="AB1" s="774" t="s">
        <v>323</v>
      </c>
      <c r="AC1" s="775"/>
      <c r="AD1" s="776">
        <v>800</v>
      </c>
      <c r="AE1" s="777"/>
      <c r="AF1" s="778"/>
      <c r="AG1" s="774" t="s">
        <v>324</v>
      </c>
      <c r="AH1" s="775"/>
      <c r="AI1" s="779">
        <v>2</v>
      </c>
      <c r="AJ1" s="780"/>
      <c r="AK1" s="781"/>
      <c r="AL1" s="774" t="s">
        <v>325</v>
      </c>
      <c r="AM1" s="775"/>
      <c r="AN1" s="782">
        <v>0</v>
      </c>
      <c r="AO1" s="783"/>
      <c r="AP1" s="784"/>
      <c r="AQ1" s="774" t="s">
        <v>326</v>
      </c>
      <c r="AR1" s="775"/>
      <c r="AS1" s="782">
        <v>0.5</v>
      </c>
      <c r="AT1" s="783"/>
      <c r="AU1" s="784"/>
    </row>
    <row r="2" spans="1:52" ht="9.9499999999999993" customHeight="1"/>
    <row r="3" spans="1:52" ht="24.95" customHeight="1">
      <c r="A3" s="238" t="str">
        <f>A6&amp;"(아스팔트포장구간) 토공산출서"</f>
        <v>공기밸브실D800mm(아스팔트포장구간) 토공산출서</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8" t="str">
        <f>AA6&amp;"(아스팔트포장구간) 토공산출서"</f>
        <v>공기밸브실D800mm(아스팔트포장구간) 토공산출서</v>
      </c>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row>
    <row r="4" spans="1:52" ht="24.95" customHeight="1">
      <c r="A4" s="239" t="s">
        <v>327</v>
      </c>
      <c r="B4" s="240" t="s">
        <v>328</v>
      </c>
      <c r="C4" s="239"/>
      <c r="D4" s="239"/>
      <c r="E4" s="239"/>
      <c r="F4" s="239"/>
      <c r="G4" s="239"/>
      <c r="H4" s="239"/>
      <c r="I4" s="239"/>
      <c r="J4" s="239"/>
      <c r="K4" s="239"/>
      <c r="L4" s="239"/>
      <c r="M4" s="239"/>
      <c r="N4" s="239"/>
      <c r="O4" s="239"/>
      <c r="P4" s="239"/>
      <c r="Q4" s="239"/>
      <c r="R4" s="239"/>
      <c r="S4" s="239"/>
      <c r="T4" s="239"/>
      <c r="U4" s="239"/>
      <c r="V4" s="239"/>
      <c r="W4" s="239"/>
      <c r="X4" s="239"/>
      <c r="Y4" s="241" t="s">
        <v>329</v>
      </c>
      <c r="Z4" s="240"/>
      <c r="AA4" s="239" t="s">
        <v>327</v>
      </c>
      <c r="AB4" s="240" t="s">
        <v>328</v>
      </c>
      <c r="AC4" s="239"/>
      <c r="AD4" s="239"/>
      <c r="AE4" s="239"/>
      <c r="AF4" s="239"/>
      <c r="AG4" s="239"/>
      <c r="AH4" s="239"/>
      <c r="AI4" s="239"/>
      <c r="AJ4" s="239"/>
      <c r="AK4" s="239"/>
      <c r="AL4" s="239"/>
      <c r="AM4" s="239"/>
      <c r="AN4" s="239"/>
      <c r="AO4" s="239"/>
      <c r="AP4" s="239"/>
      <c r="AQ4" s="239"/>
      <c r="AR4" s="239"/>
      <c r="AS4" s="239"/>
      <c r="AT4" s="239"/>
      <c r="AU4" s="239"/>
      <c r="AV4" s="239"/>
      <c r="AW4" s="239"/>
      <c r="AX4" s="239"/>
      <c r="AY4" s="241" t="s">
        <v>329</v>
      </c>
      <c r="AZ4" s="240"/>
    </row>
    <row r="5" spans="1:52" ht="15" customHeight="1">
      <c r="A5" s="539"/>
      <c r="B5" s="540"/>
      <c r="C5" s="540"/>
      <c r="D5" s="540"/>
      <c r="E5" s="540"/>
      <c r="F5" s="540"/>
      <c r="G5" s="540"/>
      <c r="H5" s="540"/>
      <c r="I5" s="540"/>
      <c r="J5" s="540"/>
      <c r="K5" s="540"/>
      <c r="L5" s="540"/>
      <c r="M5" s="540"/>
      <c r="N5" s="540"/>
      <c r="O5" s="540"/>
      <c r="P5" s="540"/>
      <c r="Q5" s="540"/>
      <c r="R5" s="540"/>
      <c r="S5" s="540"/>
      <c r="T5" s="540"/>
      <c r="U5" s="540"/>
      <c r="V5" s="540"/>
      <c r="W5" s="540"/>
      <c r="X5" s="540"/>
      <c r="Y5" s="541"/>
      <c r="Z5" s="542"/>
      <c r="AA5" s="539"/>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541"/>
      <c r="AZ5" s="542"/>
    </row>
    <row r="6" spans="1:52" ht="15" customHeight="1">
      <c r="A6" s="543" t="s">
        <v>586</v>
      </c>
      <c r="B6" s="246"/>
      <c r="C6" s="376"/>
      <c r="D6" s="376"/>
      <c r="E6" s="376"/>
      <c r="F6" s="376"/>
      <c r="G6" s="376"/>
      <c r="H6" s="376"/>
      <c r="I6" s="376"/>
      <c r="J6" s="376"/>
      <c r="K6" s="376"/>
      <c r="N6" s="376"/>
      <c r="W6" s="237"/>
      <c r="X6" s="237"/>
      <c r="Y6" s="544" t="s">
        <v>330</v>
      </c>
      <c r="Z6" s="244"/>
      <c r="AA6" s="543" t="s">
        <v>586</v>
      </c>
      <c r="AB6" s="246"/>
      <c r="AC6" s="376"/>
      <c r="AD6" s="376"/>
      <c r="AE6" s="376"/>
      <c r="AF6" s="376"/>
      <c r="AG6" s="376"/>
      <c r="AH6" s="376"/>
      <c r="AI6" s="376"/>
      <c r="AJ6" s="376"/>
      <c r="AK6" s="376"/>
      <c r="AN6" s="376"/>
      <c r="AW6" s="237"/>
      <c r="AX6" s="237"/>
      <c r="AY6" s="544" t="s">
        <v>330</v>
      </c>
      <c r="AZ6" s="244"/>
    </row>
    <row r="7" spans="1:52" ht="15" customHeight="1">
      <c r="A7" s="274"/>
      <c r="B7" s="247"/>
      <c r="C7" s="247"/>
      <c r="D7" s="376"/>
      <c r="E7" s="376"/>
      <c r="F7" s="376"/>
      <c r="G7" s="376"/>
      <c r="H7" s="376"/>
      <c r="I7" s="376"/>
      <c r="J7" s="376"/>
      <c r="K7" s="248"/>
      <c r="L7" s="687">
        <f>ROUND((B10-C10)*S14*2+L23,2)</f>
        <v>3.56</v>
      </c>
      <c r="M7" s="687"/>
      <c r="N7" s="376" t="s">
        <v>331</v>
      </c>
      <c r="O7" s="687">
        <f>ROUND(B10*S14*2+O23,2)</f>
        <v>3.56</v>
      </c>
      <c r="P7" s="687"/>
      <c r="Q7" s="248"/>
      <c r="R7" s="248"/>
      <c r="S7" s="248"/>
      <c r="Y7" s="544"/>
      <c r="Z7" s="244"/>
      <c r="AA7" s="274"/>
      <c r="AB7" s="247"/>
      <c r="AC7" s="247"/>
      <c r="AD7" s="376"/>
      <c r="AE7" s="376"/>
      <c r="AF7" s="376"/>
      <c r="AG7" s="376"/>
      <c r="AH7" s="376"/>
      <c r="AI7" s="376"/>
      <c r="AJ7" s="376"/>
      <c r="AK7" s="248"/>
      <c r="AL7" s="687">
        <f>ROUND((AB10-AC10)*AS14*2+AL23,2)</f>
        <v>3.56</v>
      </c>
      <c r="AM7" s="687"/>
      <c r="AN7" s="376" t="s">
        <v>331</v>
      </c>
      <c r="AO7" s="687">
        <f>ROUND(AB10*AS14*2+AO23,2)</f>
        <v>4.5599999999999996</v>
      </c>
      <c r="AP7" s="687"/>
      <c r="AQ7" s="248"/>
      <c r="AR7" s="248"/>
      <c r="AS7" s="248"/>
      <c r="AY7" s="544"/>
      <c r="AZ7" s="244"/>
    </row>
    <row r="8" spans="1:52" ht="15" customHeight="1">
      <c r="A8" s="274"/>
      <c r="B8" s="247"/>
      <c r="C8" s="247"/>
      <c r="D8" s="247"/>
      <c r="E8" s="247"/>
      <c r="F8" s="376"/>
      <c r="G8" s="376"/>
      <c r="H8" s="376"/>
      <c r="I8" s="376"/>
      <c r="J8" s="376"/>
      <c r="K8" s="248"/>
      <c r="L8" s="248"/>
      <c r="M8" s="248"/>
      <c r="N8" s="248"/>
      <c r="O8" s="252"/>
      <c r="P8" s="252"/>
      <c r="Q8" s="248"/>
      <c r="R8" s="248"/>
      <c r="Y8" s="544"/>
      <c r="Z8" s="244"/>
      <c r="AA8" s="274"/>
      <c r="AB8" s="247"/>
      <c r="AC8" s="247"/>
      <c r="AD8" s="247"/>
      <c r="AE8" s="247"/>
      <c r="AF8" s="376"/>
      <c r="AG8" s="376"/>
      <c r="AH8" s="376"/>
      <c r="AI8" s="376"/>
      <c r="AJ8" s="376"/>
      <c r="AK8" s="248"/>
      <c r="AL8" s="248"/>
      <c r="AM8" s="248"/>
      <c r="AN8" s="248"/>
      <c r="AO8" s="252"/>
      <c r="AP8" s="252"/>
      <c r="AQ8" s="248"/>
      <c r="AR8" s="248"/>
      <c r="AY8" s="544"/>
      <c r="AZ8" s="244"/>
    </row>
    <row r="9" spans="1:52" ht="15" customHeight="1">
      <c r="A9" s="274"/>
      <c r="B9" s="237"/>
      <c r="C9" s="237"/>
      <c r="D9" s="376"/>
      <c r="E9" s="247"/>
      <c r="F9" s="376"/>
      <c r="G9" s="376"/>
      <c r="H9" s="376"/>
      <c r="I9" s="235"/>
      <c r="J9" s="247"/>
      <c r="K9" s="376"/>
      <c r="L9" s="376"/>
      <c r="M9" s="376"/>
      <c r="N9" s="376"/>
      <c r="O9" s="247"/>
      <c r="P9" s="376"/>
      <c r="Q9" s="376"/>
      <c r="R9" s="248"/>
      <c r="S9" s="249"/>
      <c r="T9" s="249"/>
      <c r="U9" s="249"/>
      <c r="V9" s="250"/>
      <c r="W9" s="250"/>
      <c r="X9" s="251"/>
      <c r="Y9" s="544"/>
      <c r="Z9" s="244"/>
      <c r="AA9" s="274"/>
      <c r="AB9" s="237"/>
      <c r="AC9" s="237"/>
      <c r="AD9" s="376"/>
      <c r="AE9" s="247"/>
      <c r="AF9" s="376"/>
      <c r="AG9" s="376"/>
      <c r="AH9" s="376"/>
      <c r="AI9" s="235"/>
      <c r="AJ9" s="247"/>
      <c r="AK9" s="376"/>
      <c r="AL9" s="376"/>
      <c r="AM9" s="376"/>
      <c r="AN9" s="376"/>
      <c r="AO9" s="247"/>
      <c r="AP9" s="376"/>
      <c r="AQ9" s="376"/>
      <c r="AR9" s="248"/>
      <c r="AS9" s="249"/>
      <c r="AT9" s="249"/>
      <c r="AU9" s="249"/>
      <c r="AV9" s="250"/>
      <c r="AW9" s="250"/>
      <c r="AX9" s="251"/>
      <c r="AY9" s="544"/>
      <c r="AZ9" s="244"/>
    </row>
    <row r="10" spans="1:52" ht="15" customHeight="1">
      <c r="A10" s="274"/>
      <c r="B10" s="691">
        <v>2.6</v>
      </c>
      <c r="C10" s="692">
        <v>0.25</v>
      </c>
      <c r="D10" s="692"/>
      <c r="E10" s="252"/>
      <c r="F10" s="376"/>
      <c r="G10" s="376"/>
      <c r="H10" s="376"/>
      <c r="I10" s="235"/>
      <c r="J10" s="247"/>
      <c r="K10" s="376"/>
      <c r="L10" s="376"/>
      <c r="M10" s="376"/>
      <c r="N10" s="376"/>
      <c r="O10" s="247"/>
      <c r="P10" s="376"/>
      <c r="Q10" s="376"/>
      <c r="R10" s="248"/>
      <c r="S10" s="687" t="s">
        <v>332</v>
      </c>
      <c r="T10" s="687"/>
      <c r="U10" s="687"/>
      <c r="V10" s="249"/>
      <c r="W10" s="253"/>
      <c r="X10" s="253"/>
      <c r="Y10" s="544"/>
      <c r="Z10" s="244"/>
      <c r="AA10" s="274"/>
      <c r="AB10" s="773">
        <v>2.6</v>
      </c>
      <c r="AC10" s="692">
        <v>0.25</v>
      </c>
      <c r="AD10" s="692"/>
      <c r="AE10" s="252"/>
      <c r="AF10" s="376"/>
      <c r="AG10" s="376"/>
      <c r="AH10" s="376"/>
      <c r="AI10" s="235"/>
      <c r="AJ10" s="247"/>
      <c r="AK10" s="376"/>
      <c r="AL10" s="376"/>
      <c r="AM10" s="376"/>
      <c r="AN10" s="376"/>
      <c r="AO10" s="247"/>
      <c r="AP10" s="376"/>
      <c r="AQ10" s="376"/>
      <c r="AR10" s="248"/>
      <c r="AS10" s="687" t="s">
        <v>332</v>
      </c>
      <c r="AT10" s="687"/>
      <c r="AU10" s="687"/>
      <c r="AV10" s="249"/>
      <c r="AW10" s="253"/>
      <c r="AX10" s="253"/>
      <c r="AY10" s="544"/>
      <c r="AZ10" s="244"/>
    </row>
    <row r="11" spans="1:52" ht="15" customHeight="1">
      <c r="A11" s="274"/>
      <c r="B11" s="691"/>
      <c r="C11" s="692">
        <v>0.25</v>
      </c>
      <c r="D11" s="692"/>
      <c r="E11" s="252"/>
      <c r="F11" s="376"/>
      <c r="G11" s="376"/>
      <c r="H11" s="376"/>
      <c r="I11" s="235"/>
      <c r="J11" s="247"/>
      <c r="K11" s="376"/>
      <c r="L11" s="687">
        <f>ROUND((B10-(C10+C11))*S14*2+L23,2)</f>
        <v>3.56</v>
      </c>
      <c r="M11" s="687"/>
      <c r="N11" s="376" t="s">
        <v>331</v>
      </c>
      <c r="O11" s="687">
        <f>ROUND((B10-(C10+C11))*S14*2+O23,2)</f>
        <v>3.56</v>
      </c>
      <c r="P11" s="687"/>
      <c r="Q11" s="376"/>
      <c r="R11" s="248"/>
      <c r="S11" s="687" t="s">
        <v>333</v>
      </c>
      <c r="T11" s="687"/>
      <c r="U11" s="687"/>
      <c r="V11" s="249"/>
      <c r="W11" s="253"/>
      <c r="X11" s="253"/>
      <c r="Y11" s="544"/>
      <c r="Z11" s="244"/>
      <c r="AA11" s="274"/>
      <c r="AB11" s="773"/>
      <c r="AC11" s="692">
        <v>0.25</v>
      </c>
      <c r="AD11" s="692"/>
      <c r="AE11" s="252"/>
      <c r="AF11" s="376"/>
      <c r="AG11" s="376"/>
      <c r="AH11" s="376"/>
      <c r="AI11" s="235"/>
      <c r="AJ11" s="247"/>
      <c r="AK11" s="376"/>
      <c r="AL11" s="687">
        <f>ROUND((AB10-(AC10+AC11))*AS14*2+AL23,2)</f>
        <v>3.56</v>
      </c>
      <c r="AM11" s="687"/>
      <c r="AN11" s="376" t="s">
        <v>331</v>
      </c>
      <c r="AO11" s="687">
        <f>ROUND((AB10-(AC10+AC11))*AS14*2+AO23,2)</f>
        <v>4.5599999999999996</v>
      </c>
      <c r="AP11" s="687"/>
      <c r="AQ11" s="376"/>
      <c r="AR11" s="248"/>
      <c r="AS11" s="687" t="s">
        <v>333</v>
      </c>
      <c r="AT11" s="687"/>
      <c r="AU11" s="687"/>
      <c r="AV11" s="249"/>
      <c r="AW11" s="253"/>
      <c r="AX11" s="253"/>
      <c r="AY11" s="544"/>
      <c r="AZ11" s="244"/>
    </row>
    <row r="12" spans="1:52" ht="15" customHeight="1">
      <c r="A12" s="274"/>
      <c r="B12" s="691"/>
      <c r="C12" s="692">
        <v>0.2</v>
      </c>
      <c r="D12" s="692"/>
      <c r="E12" s="252"/>
      <c r="F12" s="376"/>
      <c r="G12" s="376"/>
      <c r="H12" s="376"/>
      <c r="I12" s="235"/>
      <c r="J12" s="247"/>
      <c r="K12" s="376"/>
      <c r="L12" s="687">
        <f>ROUND((B10-(C10+C11+C12))*S14*2+L23,2)</f>
        <v>3.56</v>
      </c>
      <c r="M12" s="687"/>
      <c r="N12" s="376" t="s">
        <v>331</v>
      </c>
      <c r="O12" s="687">
        <f>ROUND((B10-(C10+C11+C12))*S14*2+O23,2)</f>
        <v>3.56</v>
      </c>
      <c r="P12" s="687"/>
      <c r="Q12" s="376"/>
      <c r="R12" s="248"/>
      <c r="S12" s="687" t="s">
        <v>584</v>
      </c>
      <c r="T12" s="687"/>
      <c r="U12" s="687"/>
      <c r="V12" s="249"/>
      <c r="W12" s="253"/>
      <c r="X12" s="253"/>
      <c r="Y12" s="544"/>
      <c r="Z12" s="244"/>
      <c r="AA12" s="274"/>
      <c r="AB12" s="773"/>
      <c r="AC12" s="692">
        <v>0.2</v>
      </c>
      <c r="AD12" s="692"/>
      <c r="AE12" s="252"/>
      <c r="AF12" s="376"/>
      <c r="AG12" s="376"/>
      <c r="AH12" s="376"/>
      <c r="AI12" s="235"/>
      <c r="AJ12" s="247"/>
      <c r="AK12" s="376"/>
      <c r="AL12" s="687">
        <f>ROUND((AB10-(AC10+AC11+AC12))*AS14*2+AL23,2)</f>
        <v>3.56</v>
      </c>
      <c r="AM12" s="687"/>
      <c r="AN12" s="376" t="s">
        <v>331</v>
      </c>
      <c r="AO12" s="687">
        <f>ROUND((AB10-(AC10+AC11+AC12))*AS14*2+AO23,2)</f>
        <v>4.5599999999999996</v>
      </c>
      <c r="AP12" s="687"/>
      <c r="AQ12" s="376"/>
      <c r="AR12" s="248"/>
      <c r="AS12" s="687" t="s">
        <v>584</v>
      </c>
      <c r="AT12" s="687"/>
      <c r="AU12" s="687"/>
      <c r="AV12" s="249"/>
      <c r="AW12" s="253"/>
      <c r="AX12" s="253"/>
      <c r="AY12" s="544"/>
      <c r="AZ12" s="244"/>
    </row>
    <row r="13" spans="1:52" ht="15" customHeight="1">
      <c r="A13" s="274"/>
      <c r="B13" s="691"/>
      <c r="C13" s="687">
        <f>B10-(C10+C11+C12+C20)</f>
        <v>1.7000000000000002</v>
      </c>
      <c r="D13" s="687"/>
      <c r="E13" s="252"/>
      <c r="F13" s="376"/>
      <c r="G13" s="376"/>
      <c r="H13" s="376"/>
      <c r="I13" s="376"/>
      <c r="J13" s="376"/>
      <c r="K13" s="376"/>
      <c r="L13" s="376"/>
      <c r="M13" s="376"/>
      <c r="N13" s="376"/>
      <c r="O13" s="247"/>
      <c r="P13" s="376"/>
      <c r="Q13" s="376"/>
      <c r="R13" s="376"/>
      <c r="S13" s="249"/>
      <c r="T13" s="249"/>
      <c r="U13" s="249"/>
      <c r="V13" s="249"/>
      <c r="W13" s="253"/>
      <c r="X13" s="253"/>
      <c r="Y13" s="544"/>
      <c r="Z13" s="244"/>
      <c r="AA13" s="274"/>
      <c r="AB13" s="773"/>
      <c r="AC13" s="687">
        <f>AB10-(AC10+AC11+AC12+AC20)</f>
        <v>1.7000000000000002</v>
      </c>
      <c r="AD13" s="687"/>
      <c r="AE13" s="252"/>
      <c r="AF13" s="376"/>
      <c r="AG13" s="376"/>
      <c r="AH13" s="376"/>
      <c r="AI13" s="376"/>
      <c r="AJ13" s="376"/>
      <c r="AK13" s="376"/>
      <c r="AL13" s="376"/>
      <c r="AM13" s="376"/>
      <c r="AN13" s="376"/>
      <c r="AO13" s="247"/>
      <c r="AP13" s="376"/>
      <c r="AQ13" s="376"/>
      <c r="AR13" s="376"/>
      <c r="AS13" s="249"/>
      <c r="AT13" s="249"/>
      <c r="AU13" s="249"/>
      <c r="AV13" s="249"/>
      <c r="AW13" s="253"/>
      <c r="AX13" s="253"/>
      <c r="AY13" s="544"/>
      <c r="AZ13" s="244"/>
    </row>
    <row r="14" spans="1:52" ht="15" customHeight="1">
      <c r="A14" s="274"/>
      <c r="B14" s="691"/>
      <c r="C14" s="687"/>
      <c r="D14" s="687"/>
      <c r="E14" s="252"/>
      <c r="F14" s="376"/>
      <c r="G14" s="376"/>
      <c r="H14" s="376"/>
      <c r="I14" s="376"/>
      <c r="J14" s="376"/>
      <c r="K14" s="376"/>
      <c r="L14" s="692">
        <v>2.2000000000000002</v>
      </c>
      <c r="M14" s="692"/>
      <c r="N14" s="376" t="s">
        <v>331</v>
      </c>
      <c r="O14" s="692">
        <v>2.2000000000000002</v>
      </c>
      <c r="P14" s="692"/>
      <c r="Q14" s="248"/>
      <c r="R14" s="376"/>
      <c r="S14" s="292"/>
      <c r="T14" s="292"/>
      <c r="U14" s="292"/>
      <c r="V14" s="249"/>
      <c r="W14" s="253"/>
      <c r="X14" s="253"/>
      <c r="Y14" s="544"/>
      <c r="Z14" s="244"/>
      <c r="AA14" s="274"/>
      <c r="AB14" s="773"/>
      <c r="AC14" s="687"/>
      <c r="AD14" s="687"/>
      <c r="AE14" s="252"/>
      <c r="AF14" s="376"/>
      <c r="AG14" s="376"/>
      <c r="AH14" s="376"/>
      <c r="AI14" s="376"/>
      <c r="AJ14" s="376"/>
      <c r="AK14" s="376"/>
      <c r="AL14" s="692">
        <v>1.7</v>
      </c>
      <c r="AM14" s="692"/>
      <c r="AN14" s="376" t="s">
        <v>331</v>
      </c>
      <c r="AO14" s="692">
        <v>2.7</v>
      </c>
      <c r="AP14" s="692"/>
      <c r="AQ14" s="248"/>
      <c r="AR14" s="376"/>
      <c r="AS14" s="292"/>
      <c r="AT14" s="292"/>
      <c r="AU14" s="292"/>
      <c r="AV14" s="249"/>
      <c r="AW14" s="253"/>
      <c r="AX14" s="253"/>
      <c r="AY14" s="544"/>
      <c r="AZ14" s="244"/>
    </row>
    <row r="15" spans="1:52" ht="15" customHeight="1">
      <c r="A15" s="274"/>
      <c r="B15" s="691"/>
      <c r="C15" s="687"/>
      <c r="D15" s="687"/>
      <c r="E15" s="252"/>
      <c r="F15" s="376"/>
      <c r="G15" s="376"/>
      <c r="H15" s="376"/>
      <c r="I15" s="376"/>
      <c r="J15" s="692"/>
      <c r="K15" s="692"/>
      <c r="L15" s="692"/>
      <c r="M15" s="376"/>
      <c r="N15" s="376"/>
      <c r="O15" s="248"/>
      <c r="P15" s="692"/>
      <c r="Q15" s="692"/>
      <c r="R15" s="692"/>
      <c r="S15" s="292"/>
      <c r="T15" s="292"/>
      <c r="U15" s="292"/>
      <c r="W15" s="253"/>
      <c r="X15" s="253"/>
      <c r="Y15" s="544"/>
      <c r="Z15" s="244"/>
      <c r="AA15" s="274"/>
      <c r="AB15" s="773"/>
      <c r="AC15" s="687"/>
      <c r="AD15" s="687"/>
      <c r="AE15" s="252"/>
      <c r="AF15" s="376"/>
      <c r="AG15" s="376"/>
      <c r="AH15" s="376"/>
      <c r="AI15" s="376"/>
      <c r="AJ15" s="692"/>
      <c r="AK15" s="692"/>
      <c r="AL15" s="692"/>
      <c r="AM15" s="376"/>
      <c r="AN15" s="376"/>
      <c r="AO15" s="248"/>
      <c r="AP15" s="692"/>
      <c r="AQ15" s="692"/>
      <c r="AR15" s="692"/>
      <c r="AS15" s="292"/>
      <c r="AT15" s="292"/>
      <c r="AU15" s="292"/>
      <c r="AW15" s="253"/>
      <c r="AX15" s="253"/>
      <c r="AY15" s="544"/>
      <c r="AZ15" s="244"/>
    </row>
    <row r="16" spans="1:52" ht="15" customHeight="1">
      <c r="A16" s="274"/>
      <c r="B16" s="691"/>
      <c r="C16" s="687"/>
      <c r="D16" s="687"/>
      <c r="E16" s="252"/>
      <c r="F16" s="376"/>
      <c r="G16" s="376"/>
      <c r="H16" s="376"/>
      <c r="I16" s="376"/>
      <c r="J16" s="376"/>
      <c r="K16" s="249"/>
      <c r="L16" s="249"/>
      <c r="M16" s="376"/>
      <c r="N16" s="376"/>
      <c r="O16" s="248"/>
      <c r="P16" s="248"/>
      <c r="Q16" s="248"/>
      <c r="R16" s="248"/>
      <c r="S16" s="292"/>
      <c r="T16" s="292"/>
      <c r="U16" s="292"/>
      <c r="W16" s="250"/>
      <c r="X16" s="250"/>
      <c r="Y16" s="544"/>
      <c r="Z16" s="244"/>
      <c r="AA16" s="274"/>
      <c r="AB16" s="773"/>
      <c r="AC16" s="687"/>
      <c r="AD16" s="687"/>
      <c r="AE16" s="252"/>
      <c r="AF16" s="376"/>
      <c r="AG16" s="376"/>
      <c r="AH16" s="376"/>
      <c r="AI16" s="376"/>
      <c r="AJ16" s="376"/>
      <c r="AK16" s="249"/>
      <c r="AL16" s="249"/>
      <c r="AM16" s="376"/>
      <c r="AN16" s="376"/>
      <c r="AO16" s="248"/>
      <c r="AP16" s="248"/>
      <c r="AQ16" s="248"/>
      <c r="AR16" s="248"/>
      <c r="AS16" s="292"/>
      <c r="AT16" s="292"/>
      <c r="AU16" s="292"/>
      <c r="AW16" s="250"/>
      <c r="AX16" s="250"/>
      <c r="AY16" s="544"/>
      <c r="AZ16" s="244"/>
    </row>
    <row r="17" spans="1:52" ht="15" customHeight="1">
      <c r="A17" s="545"/>
      <c r="B17" s="691"/>
      <c r="C17" s="687"/>
      <c r="D17" s="687"/>
      <c r="E17" s="252"/>
      <c r="F17" s="376"/>
      <c r="G17" s="376"/>
      <c r="H17" s="376"/>
      <c r="I17" s="376"/>
      <c r="J17" s="376"/>
      <c r="K17" s="248"/>
      <c r="L17" s="248"/>
      <c r="M17" s="248"/>
      <c r="N17" s="248"/>
      <c r="O17" s="248"/>
      <c r="P17" s="248"/>
      <c r="Q17" s="248"/>
      <c r="R17" s="248"/>
      <c r="W17" s="249"/>
      <c r="Y17" s="544"/>
      <c r="Z17" s="244"/>
      <c r="AA17" s="545"/>
      <c r="AB17" s="773"/>
      <c r="AC17" s="687"/>
      <c r="AD17" s="687"/>
      <c r="AE17" s="252"/>
      <c r="AF17" s="376"/>
      <c r="AG17" s="376"/>
      <c r="AH17" s="376"/>
      <c r="AI17" s="376"/>
      <c r="AJ17" s="376"/>
      <c r="AK17" s="248"/>
      <c r="AL17" s="248"/>
      <c r="AM17" s="248"/>
      <c r="AN17" s="248"/>
      <c r="AO17" s="248"/>
      <c r="AP17" s="248"/>
      <c r="AQ17" s="248"/>
      <c r="AR17" s="248"/>
      <c r="AW17" s="249"/>
      <c r="AY17" s="544"/>
      <c r="AZ17" s="244"/>
    </row>
    <row r="18" spans="1:52" ht="15" customHeight="1">
      <c r="A18" s="274"/>
      <c r="B18" s="691"/>
      <c r="C18" s="687"/>
      <c r="D18" s="687"/>
      <c r="E18" s="252"/>
      <c r="F18" s="376"/>
      <c r="G18" s="376"/>
      <c r="H18" s="376"/>
      <c r="I18" s="253"/>
      <c r="J18" s="376"/>
      <c r="K18" s="376"/>
      <c r="L18" s="376"/>
      <c r="M18" s="248"/>
      <c r="N18" s="248"/>
      <c r="O18" s="248"/>
      <c r="P18" s="248"/>
      <c r="Q18" s="248"/>
      <c r="R18" s="248"/>
      <c r="U18" s="255"/>
      <c r="V18" s="249"/>
      <c r="W18" s="249"/>
      <c r="Y18" s="544"/>
      <c r="Z18" s="244"/>
      <c r="AA18" s="274"/>
      <c r="AB18" s="773"/>
      <c r="AC18" s="687"/>
      <c r="AD18" s="687"/>
      <c r="AE18" s="252"/>
      <c r="AF18" s="376"/>
      <c r="AG18" s="376"/>
      <c r="AH18" s="376"/>
      <c r="AI18" s="253"/>
      <c r="AJ18" s="376"/>
      <c r="AK18" s="376"/>
      <c r="AL18" s="376"/>
      <c r="AM18" s="248"/>
      <c r="AN18" s="248"/>
      <c r="AO18" s="248"/>
      <c r="AP18" s="248"/>
      <c r="AQ18" s="248"/>
      <c r="AR18" s="248"/>
      <c r="AU18" s="255"/>
      <c r="AV18" s="249"/>
      <c r="AW18" s="249"/>
      <c r="AY18" s="544"/>
      <c r="AZ18" s="244"/>
    </row>
    <row r="19" spans="1:52" ht="15" customHeight="1">
      <c r="A19" s="274"/>
      <c r="B19" s="691"/>
      <c r="C19" s="687"/>
      <c r="D19" s="687"/>
      <c r="E19" s="252"/>
      <c r="F19" s="376"/>
      <c r="G19" s="376"/>
      <c r="H19" s="376"/>
      <c r="I19" s="253"/>
      <c r="J19" s="376"/>
      <c r="K19" s="376"/>
      <c r="L19" s="376"/>
      <c r="M19" s="248"/>
      <c r="N19" s="248"/>
      <c r="O19" s="256"/>
      <c r="P19" s="256"/>
      <c r="Q19" s="248"/>
      <c r="R19" s="248"/>
      <c r="Y19" s="544"/>
      <c r="Z19" s="244"/>
      <c r="AA19" s="274"/>
      <c r="AB19" s="773"/>
      <c r="AC19" s="687"/>
      <c r="AD19" s="687"/>
      <c r="AE19" s="252"/>
      <c r="AF19" s="376"/>
      <c r="AG19" s="376"/>
      <c r="AH19" s="376"/>
      <c r="AI19" s="253"/>
      <c r="AJ19" s="376"/>
      <c r="AK19" s="376"/>
      <c r="AL19" s="376"/>
      <c r="AM19" s="248"/>
      <c r="AN19" s="248"/>
      <c r="AO19" s="256"/>
      <c r="AP19" s="256"/>
      <c r="AQ19" s="248"/>
      <c r="AR19" s="248"/>
      <c r="AY19" s="544"/>
      <c r="AZ19" s="244"/>
    </row>
    <row r="20" spans="1:52" ht="15" customHeight="1">
      <c r="A20" s="274" t="s">
        <v>557</v>
      </c>
      <c r="B20" s="691"/>
      <c r="C20" s="687">
        <v>0.2</v>
      </c>
      <c r="D20" s="687"/>
      <c r="E20" s="252"/>
      <c r="F20" s="376"/>
      <c r="G20" s="376"/>
      <c r="H20" s="396"/>
      <c r="I20" s="396"/>
      <c r="J20" s="396"/>
      <c r="K20" s="396"/>
      <c r="L20" s="396"/>
      <c r="M20" s="397"/>
      <c r="N20" s="397"/>
      <c r="O20" s="397"/>
      <c r="P20" s="397"/>
      <c r="Q20" s="397"/>
      <c r="R20" s="396"/>
      <c r="S20" s="396"/>
      <c r="T20" s="396"/>
      <c r="Y20" s="544"/>
      <c r="Z20" s="244"/>
      <c r="AA20" s="274" t="s">
        <v>557</v>
      </c>
      <c r="AB20" s="773"/>
      <c r="AC20" s="687">
        <v>0.2</v>
      </c>
      <c r="AD20" s="687"/>
      <c r="AE20" s="252"/>
      <c r="AF20" s="376"/>
      <c r="AG20" s="376"/>
      <c r="AH20" s="396"/>
      <c r="AI20" s="396"/>
      <c r="AJ20" s="396"/>
      <c r="AK20" s="396"/>
      <c r="AL20" s="396"/>
      <c r="AM20" s="397"/>
      <c r="AN20" s="397"/>
      <c r="AO20" s="397"/>
      <c r="AP20" s="397"/>
      <c r="AQ20" s="397"/>
      <c r="AR20" s="396"/>
      <c r="AS20" s="396"/>
      <c r="AT20" s="396"/>
      <c r="AY20" s="544"/>
      <c r="AZ20" s="244"/>
    </row>
    <row r="21" spans="1:52" ht="15" customHeight="1">
      <c r="A21" s="274"/>
      <c r="C21" s="237"/>
      <c r="D21" s="298"/>
      <c r="E21" s="257"/>
      <c r="F21" s="376"/>
      <c r="G21" s="376"/>
      <c r="H21" s="376"/>
      <c r="I21" s="376"/>
      <c r="J21" s="376"/>
      <c r="K21" s="376"/>
      <c r="L21" s="376"/>
      <c r="M21" s="248"/>
      <c r="N21" s="248"/>
      <c r="O21" s="248"/>
      <c r="P21" s="248"/>
      <c r="Q21" s="248"/>
      <c r="R21" s="376"/>
      <c r="S21" s="249"/>
      <c r="T21" s="249"/>
      <c r="X21" s="250"/>
      <c r="Y21" s="544"/>
      <c r="Z21" s="244"/>
      <c r="AA21" s="274"/>
      <c r="AC21" s="237"/>
      <c r="AD21" s="298"/>
      <c r="AE21" s="257"/>
      <c r="AF21" s="376"/>
      <c r="AG21" s="376"/>
      <c r="AH21" s="376"/>
      <c r="AI21" s="376"/>
      <c r="AJ21" s="376"/>
      <c r="AK21" s="376"/>
      <c r="AL21" s="376"/>
      <c r="AM21" s="248"/>
      <c r="AN21" s="248"/>
      <c r="AO21" s="248"/>
      <c r="AP21" s="248"/>
      <c r="AQ21" s="248"/>
      <c r="AR21" s="376"/>
      <c r="AS21" s="249"/>
      <c r="AT21" s="249"/>
      <c r="AX21" s="250"/>
      <c r="AY21" s="544"/>
      <c r="AZ21" s="244"/>
    </row>
    <row r="22" spans="1:52" ht="15" customHeight="1">
      <c r="A22" s="274"/>
      <c r="B22" s="298"/>
      <c r="C22" s="237"/>
      <c r="D22" s="693"/>
      <c r="E22" s="693"/>
      <c r="F22" s="376"/>
      <c r="G22" s="376"/>
      <c r="H22" s="687">
        <v>0.68</v>
      </c>
      <c r="I22" s="687"/>
      <c r="J22" s="687"/>
      <c r="K22" s="248"/>
      <c r="L22" s="687">
        <f>L14+J15*2</f>
        <v>2.2000000000000002</v>
      </c>
      <c r="M22" s="687"/>
      <c r="N22" s="376" t="s">
        <v>331</v>
      </c>
      <c r="O22" s="687">
        <f>O14+J15*2</f>
        <v>2.2000000000000002</v>
      </c>
      <c r="P22" s="687"/>
      <c r="Q22" s="248"/>
      <c r="R22" s="687">
        <v>0.68</v>
      </c>
      <c r="S22" s="687"/>
      <c r="T22" s="687"/>
      <c r="U22" s="249"/>
      <c r="Y22" s="544"/>
      <c r="Z22" s="244"/>
      <c r="AA22" s="274"/>
      <c r="AB22" s="298"/>
      <c r="AC22" s="237"/>
      <c r="AD22" s="693"/>
      <c r="AE22" s="693"/>
      <c r="AF22" s="376"/>
      <c r="AG22" s="376"/>
      <c r="AH22" s="687">
        <v>0.93</v>
      </c>
      <c r="AI22" s="687"/>
      <c r="AJ22" s="687"/>
      <c r="AK22" s="248"/>
      <c r="AL22" s="687">
        <f>AL14+AJ15*2</f>
        <v>1.7</v>
      </c>
      <c r="AM22" s="687"/>
      <c r="AN22" s="376" t="s">
        <v>331</v>
      </c>
      <c r="AO22" s="687">
        <f>AO14+AJ15*2</f>
        <v>2.7</v>
      </c>
      <c r="AP22" s="687"/>
      <c r="AQ22" s="248"/>
      <c r="AR22" s="687">
        <v>0.93</v>
      </c>
      <c r="AS22" s="687"/>
      <c r="AT22" s="687"/>
      <c r="AU22" s="249"/>
      <c r="AY22" s="544"/>
      <c r="AZ22" s="244"/>
    </row>
    <row r="23" spans="1:52" ht="15" customHeight="1">
      <c r="A23" s="274"/>
      <c r="B23" s="237"/>
      <c r="C23" s="237"/>
      <c r="D23" s="237"/>
      <c r="E23" s="235"/>
      <c r="F23" s="376"/>
      <c r="G23" s="376"/>
      <c r="H23" s="376"/>
      <c r="I23" s="687"/>
      <c r="J23" s="687"/>
      <c r="K23" s="687"/>
      <c r="L23" s="687">
        <f>L22+H22*2</f>
        <v>3.5600000000000005</v>
      </c>
      <c r="M23" s="687"/>
      <c r="N23" s="237" t="s">
        <v>331</v>
      </c>
      <c r="O23" s="687">
        <f>O22+H22*2</f>
        <v>3.5600000000000005</v>
      </c>
      <c r="P23" s="687"/>
      <c r="Q23" s="687"/>
      <c r="R23" s="687"/>
      <c r="S23" s="687"/>
      <c r="T23" s="249"/>
      <c r="U23" s="249"/>
      <c r="V23" s="249"/>
      <c r="W23" s="249"/>
      <c r="X23" s="249"/>
      <c r="Y23" s="544"/>
      <c r="Z23" s="244"/>
      <c r="AA23" s="274"/>
      <c r="AB23" s="237"/>
      <c r="AC23" s="237"/>
      <c r="AD23" s="237"/>
      <c r="AE23" s="235"/>
      <c r="AF23" s="376"/>
      <c r="AG23" s="376"/>
      <c r="AH23" s="376"/>
      <c r="AI23" s="687"/>
      <c r="AJ23" s="687"/>
      <c r="AK23" s="687"/>
      <c r="AL23" s="687">
        <f>AL22+AH22*2</f>
        <v>3.56</v>
      </c>
      <c r="AM23" s="687"/>
      <c r="AN23" s="237" t="s">
        <v>331</v>
      </c>
      <c r="AO23" s="687">
        <f>AO22+AH22*2</f>
        <v>4.5600000000000005</v>
      </c>
      <c r="AP23" s="687"/>
      <c r="AQ23" s="687"/>
      <c r="AR23" s="687"/>
      <c r="AS23" s="687"/>
      <c r="AT23" s="249"/>
      <c r="AU23" s="249"/>
      <c r="AV23" s="249"/>
      <c r="AW23" s="249"/>
      <c r="AX23" s="249"/>
      <c r="AY23" s="544"/>
      <c r="AZ23" s="244"/>
    </row>
    <row r="24" spans="1:52" ht="15" customHeight="1">
      <c r="A24" s="274"/>
      <c r="B24" s="237"/>
      <c r="C24" s="237"/>
      <c r="D24" s="237"/>
      <c r="E24" s="235"/>
      <c r="F24" s="376"/>
      <c r="G24" s="376"/>
      <c r="H24" s="376"/>
      <c r="I24" s="376"/>
      <c r="J24" s="376"/>
      <c r="O24" s="252"/>
      <c r="P24" s="252"/>
      <c r="Q24" s="237"/>
      <c r="R24" s="376"/>
      <c r="S24" s="249"/>
      <c r="T24" s="249"/>
      <c r="U24" s="249"/>
      <c r="V24" s="249"/>
      <c r="W24" s="249"/>
      <c r="X24" s="249"/>
      <c r="Y24" s="544"/>
      <c r="Z24" s="244"/>
      <c r="AA24" s="274"/>
      <c r="AB24" s="237"/>
      <c r="AC24" s="237"/>
      <c r="AD24" s="237"/>
      <c r="AE24" s="235"/>
      <c r="AF24" s="376"/>
      <c r="AG24" s="376"/>
      <c r="AH24" s="376"/>
      <c r="AI24" s="376"/>
      <c r="AJ24" s="376"/>
      <c r="AO24" s="252"/>
      <c r="AP24" s="252"/>
      <c r="AQ24" s="237"/>
      <c r="AR24" s="376"/>
      <c r="AS24" s="249"/>
      <c r="AT24" s="249"/>
      <c r="AU24" s="249"/>
      <c r="AV24" s="249"/>
      <c r="AW24" s="249"/>
      <c r="AX24" s="249"/>
      <c r="AY24" s="544"/>
      <c r="AZ24" s="244"/>
    </row>
    <row r="25" spans="1:52" s="262" customFormat="1" ht="15.95" customHeight="1">
      <c r="A25" s="274"/>
      <c r="B25" s="258"/>
      <c r="C25" s="258"/>
      <c r="D25" s="258"/>
      <c r="E25" s="259"/>
      <c r="F25" s="378"/>
      <c r="G25" s="378"/>
      <c r="H25" s="378"/>
      <c r="I25" s="378"/>
      <c r="J25" s="378"/>
      <c r="K25" s="260"/>
      <c r="L25" s="260"/>
      <c r="M25" s="260"/>
      <c r="N25" s="260"/>
      <c r="O25" s="260"/>
      <c r="P25" s="260"/>
      <c r="Q25" s="378"/>
      <c r="R25" s="258"/>
      <c r="S25" s="261"/>
      <c r="T25" s="261"/>
      <c r="U25" s="261"/>
      <c r="V25" s="261"/>
      <c r="W25" s="261"/>
      <c r="X25" s="261"/>
      <c r="Y25" s="275"/>
      <c r="Z25" s="244"/>
      <c r="AA25" s="274"/>
      <c r="AB25" s="258"/>
      <c r="AC25" s="258"/>
      <c r="AD25" s="258"/>
      <c r="AE25" s="259"/>
      <c r="AF25" s="378"/>
      <c r="AG25" s="378"/>
      <c r="AH25" s="378"/>
      <c r="AI25" s="378"/>
      <c r="AJ25" s="378"/>
      <c r="AK25" s="260"/>
      <c r="AL25" s="260"/>
      <c r="AM25" s="260"/>
      <c r="AN25" s="260"/>
      <c r="AO25" s="260"/>
      <c r="AP25" s="260"/>
      <c r="AQ25" s="378"/>
      <c r="AR25" s="258"/>
      <c r="AS25" s="261"/>
      <c r="AT25" s="261"/>
      <c r="AU25" s="261"/>
      <c r="AV25" s="261"/>
      <c r="AW25" s="261"/>
      <c r="AX25" s="261"/>
      <c r="AY25" s="275"/>
      <c r="AZ25" s="244"/>
    </row>
    <row r="26" spans="1:52" s="262" customFormat="1" ht="15.95" customHeight="1">
      <c r="A26" s="274" t="s">
        <v>19</v>
      </c>
      <c r="B26" s="263"/>
      <c r="C26" s="378"/>
      <c r="D26" s="680">
        <f>L7</f>
        <v>3.56</v>
      </c>
      <c r="E26" s="680"/>
      <c r="F26" s="378" t="s">
        <v>331</v>
      </c>
      <c r="G26" s="680">
        <f>O7</f>
        <v>3.56</v>
      </c>
      <c r="H26" s="680"/>
      <c r="I26" s="378" t="s">
        <v>331</v>
      </c>
      <c r="J26" s="681">
        <f>B10-C10</f>
        <v>2.35</v>
      </c>
      <c r="K26" s="681"/>
      <c r="L26" s="378" t="s">
        <v>331</v>
      </c>
      <c r="M26" s="265">
        <v>1</v>
      </c>
      <c r="N26" s="680" t="s">
        <v>61</v>
      </c>
      <c r="O26" s="680"/>
      <c r="T26" s="378"/>
      <c r="U26" s="378"/>
      <c r="V26" s="378"/>
      <c r="W26" s="378"/>
      <c r="X26" s="378" t="s">
        <v>13</v>
      </c>
      <c r="Y26" s="546">
        <f>D26*G26*J26*M26</f>
        <v>29.782960000000003</v>
      </c>
      <c r="Z26" s="244" t="s">
        <v>336</v>
      </c>
      <c r="AA26" s="274" t="s">
        <v>19</v>
      </c>
      <c r="AB26" s="263"/>
      <c r="AC26" s="378"/>
      <c r="AD26" s="680">
        <f>AL7</f>
        <v>3.56</v>
      </c>
      <c r="AE26" s="680"/>
      <c r="AF26" s="378" t="s">
        <v>331</v>
      </c>
      <c r="AG26" s="680">
        <f>AO7</f>
        <v>4.5599999999999996</v>
      </c>
      <c r="AH26" s="680"/>
      <c r="AI26" s="378" t="s">
        <v>331</v>
      </c>
      <c r="AJ26" s="681">
        <f>AB10-AC10</f>
        <v>2.35</v>
      </c>
      <c r="AK26" s="681"/>
      <c r="AL26" s="378" t="s">
        <v>331</v>
      </c>
      <c r="AM26" s="265">
        <v>1</v>
      </c>
      <c r="AN26" s="680" t="s">
        <v>61</v>
      </c>
      <c r="AO26" s="680"/>
      <c r="AT26" s="378"/>
      <c r="AU26" s="378"/>
      <c r="AV26" s="378"/>
      <c r="AW26" s="378"/>
      <c r="AX26" s="378" t="s">
        <v>13</v>
      </c>
      <c r="AY26" s="546">
        <f>AD26*AG26*AJ26*AM26</f>
        <v>38.148960000000002</v>
      </c>
      <c r="AZ26" s="244" t="s">
        <v>336</v>
      </c>
    </row>
    <row r="27" spans="1:52" s="262" customFormat="1" ht="15.95" customHeight="1">
      <c r="A27" s="274"/>
      <c r="B27" s="263"/>
      <c r="C27" s="378"/>
      <c r="D27" s="680">
        <v>2</v>
      </c>
      <c r="E27" s="680"/>
      <c r="F27" s="378" t="s">
        <v>331</v>
      </c>
      <c r="G27" s="680">
        <f>G26</f>
        <v>3.56</v>
      </c>
      <c r="H27" s="680"/>
      <c r="I27" s="378" t="s">
        <v>331</v>
      </c>
      <c r="J27" s="681">
        <f>J26-C20</f>
        <v>2.15</v>
      </c>
      <c r="K27" s="681"/>
      <c r="L27" s="680" t="s">
        <v>581</v>
      </c>
      <c r="M27" s="680"/>
      <c r="N27" s="680"/>
      <c r="O27" s="680"/>
      <c r="P27" s="680"/>
      <c r="T27" s="378"/>
      <c r="U27" s="378"/>
      <c r="V27" s="378"/>
      <c r="W27" s="378"/>
      <c r="X27" s="378" t="s">
        <v>13</v>
      </c>
      <c r="Y27" s="546">
        <f>D27*G27*J27</f>
        <v>15.308</v>
      </c>
      <c r="Z27" s="244" t="s">
        <v>336</v>
      </c>
      <c r="AA27" s="274"/>
      <c r="AB27" s="263"/>
      <c r="AC27" s="378"/>
      <c r="AD27" s="680">
        <v>2</v>
      </c>
      <c r="AE27" s="680"/>
      <c r="AF27" s="378" t="s">
        <v>331</v>
      </c>
      <c r="AG27" s="680">
        <f>AG26</f>
        <v>4.5599999999999996</v>
      </c>
      <c r="AH27" s="680"/>
      <c r="AI27" s="378" t="s">
        <v>331</v>
      </c>
      <c r="AJ27" s="681">
        <f>AJ26-AC20</f>
        <v>2.15</v>
      </c>
      <c r="AK27" s="681"/>
      <c r="AL27" s="680" t="s">
        <v>581</v>
      </c>
      <c r="AM27" s="680"/>
      <c r="AN27" s="680"/>
      <c r="AO27" s="680"/>
      <c r="AP27" s="680"/>
      <c r="AT27" s="378"/>
      <c r="AU27" s="378"/>
      <c r="AV27" s="378"/>
      <c r="AW27" s="378"/>
      <c r="AX27" s="378" t="s">
        <v>13</v>
      </c>
      <c r="AY27" s="546">
        <f>AD27*AG27*AJ27</f>
        <v>19.607999999999997</v>
      </c>
      <c r="AZ27" s="244" t="s">
        <v>336</v>
      </c>
    </row>
    <row r="28" spans="1:52" s="262" customFormat="1" ht="15.95" customHeight="1">
      <c r="A28" s="274"/>
      <c r="B28" s="263"/>
      <c r="C28" s="378"/>
      <c r="D28" s="378"/>
      <c r="E28" s="378"/>
      <c r="F28" s="378"/>
      <c r="G28" s="378"/>
      <c r="H28" s="378"/>
      <c r="I28" s="378"/>
      <c r="J28" s="379"/>
      <c r="K28" s="379"/>
      <c r="L28" s="378"/>
      <c r="M28" s="265"/>
      <c r="N28" s="378"/>
      <c r="O28" s="378"/>
      <c r="T28" s="378"/>
      <c r="U28" s="378"/>
      <c r="V28" s="378"/>
      <c r="W28" s="288" t="s">
        <v>368</v>
      </c>
      <c r="X28" s="289" t="s">
        <v>13</v>
      </c>
      <c r="Y28" s="398">
        <f>Y26-Y27</f>
        <v>14.474960000000003</v>
      </c>
      <c r="Z28" s="290" t="s">
        <v>336</v>
      </c>
      <c r="AA28" s="274"/>
      <c r="AB28" s="263"/>
      <c r="AC28" s="378"/>
      <c r="AD28" s="378"/>
      <c r="AE28" s="378"/>
      <c r="AF28" s="378"/>
      <c r="AG28" s="378"/>
      <c r="AH28" s="378"/>
      <c r="AI28" s="378"/>
      <c r="AJ28" s="379"/>
      <c r="AK28" s="379"/>
      <c r="AL28" s="378"/>
      <c r="AM28" s="265"/>
      <c r="AN28" s="378"/>
      <c r="AO28" s="378"/>
      <c r="AT28" s="378"/>
      <c r="AU28" s="378"/>
      <c r="AV28" s="378"/>
      <c r="AW28" s="288" t="s">
        <v>368</v>
      </c>
      <c r="AX28" s="289" t="s">
        <v>13</v>
      </c>
      <c r="AY28" s="398">
        <f>AY26-AY27</f>
        <v>18.540960000000005</v>
      </c>
      <c r="AZ28" s="290" t="s">
        <v>336</v>
      </c>
    </row>
    <row r="29" spans="1:52" s="262" customFormat="1" ht="15.95" customHeight="1">
      <c r="A29" s="274"/>
      <c r="B29" s="263"/>
      <c r="C29" s="264"/>
      <c r="D29" s="264"/>
      <c r="E29" s="264"/>
      <c r="F29" s="264"/>
      <c r="G29" s="264"/>
      <c r="H29" s="264"/>
      <c r="I29" s="264"/>
      <c r="J29" s="378"/>
      <c r="K29" s="682"/>
      <c r="L29" s="682"/>
      <c r="T29" s="264"/>
      <c r="U29" s="264"/>
      <c r="V29" s="264"/>
      <c r="W29" s="264"/>
      <c r="X29" s="244"/>
      <c r="Z29" s="244"/>
      <c r="AA29" s="274"/>
      <c r="AB29" s="263"/>
      <c r="AC29" s="264"/>
      <c r="AD29" s="264"/>
      <c r="AE29" s="264"/>
      <c r="AF29" s="264"/>
      <c r="AG29" s="264"/>
      <c r="AH29" s="264"/>
      <c r="AI29" s="264"/>
      <c r="AJ29" s="378"/>
      <c r="AK29" s="682"/>
      <c r="AL29" s="682"/>
      <c r="AT29" s="264"/>
      <c r="AU29" s="264"/>
      <c r="AV29" s="264"/>
      <c r="AW29" s="264"/>
      <c r="AX29" s="244"/>
      <c r="AZ29" s="244"/>
    </row>
    <row r="30" spans="1:52" s="262" customFormat="1" ht="15.95" customHeight="1">
      <c r="A30" s="274" t="s">
        <v>369</v>
      </c>
      <c r="B30" s="263"/>
      <c r="C30" s="378"/>
      <c r="D30" s="685">
        <f>L22</f>
        <v>2.2000000000000002</v>
      </c>
      <c r="E30" s="686"/>
      <c r="F30" s="378" t="s">
        <v>331</v>
      </c>
      <c r="G30" s="694">
        <f>O22</f>
        <v>2.2000000000000002</v>
      </c>
      <c r="H30" s="694"/>
      <c r="I30" s="378" t="s">
        <v>331</v>
      </c>
      <c r="J30" s="680">
        <f>I1</f>
        <v>2</v>
      </c>
      <c r="K30" s="680"/>
      <c r="L30" s="378" t="s">
        <v>331</v>
      </c>
      <c r="M30" s="265">
        <v>1</v>
      </c>
      <c r="N30" s="680" t="s">
        <v>61</v>
      </c>
      <c r="O30" s="680"/>
      <c r="P30" s="85"/>
      <c r="Q30" s="85" t="s">
        <v>582</v>
      </c>
      <c r="T30" s="378"/>
      <c r="U30" s="378"/>
      <c r="V30" s="378"/>
      <c r="W30" s="378"/>
      <c r="X30" s="378" t="s">
        <v>13</v>
      </c>
      <c r="Y30" s="546">
        <f>D30*G30*J30*M30</f>
        <v>9.6800000000000015</v>
      </c>
      <c r="Z30" s="244" t="s">
        <v>336</v>
      </c>
      <c r="AA30" s="274" t="s">
        <v>369</v>
      </c>
      <c r="AB30" s="263"/>
      <c r="AC30" s="378"/>
      <c r="AD30" s="685">
        <f>AL22</f>
        <v>1.7</v>
      </c>
      <c r="AE30" s="685"/>
      <c r="AF30" s="378" t="s">
        <v>331</v>
      </c>
      <c r="AG30" s="694">
        <f>AO22</f>
        <v>2.7</v>
      </c>
      <c r="AH30" s="694"/>
      <c r="AI30" s="378" t="s">
        <v>331</v>
      </c>
      <c r="AJ30" s="680">
        <f>AI1</f>
        <v>2</v>
      </c>
      <c r="AK30" s="680"/>
      <c r="AL30" s="378" t="s">
        <v>331</v>
      </c>
      <c r="AM30" s="265">
        <v>1</v>
      </c>
      <c r="AN30" s="680" t="s">
        <v>61</v>
      </c>
      <c r="AO30" s="680"/>
      <c r="AP30" s="85"/>
      <c r="AQ30" s="85" t="s">
        <v>582</v>
      </c>
      <c r="AT30" s="378"/>
      <c r="AU30" s="378"/>
      <c r="AV30" s="378"/>
      <c r="AW30" s="378"/>
      <c r="AX30" s="378" t="s">
        <v>13</v>
      </c>
      <c r="AY30" s="546">
        <f>AD30*AG30*AJ30*AM30</f>
        <v>9.18</v>
      </c>
      <c r="AZ30" s="244" t="s">
        <v>336</v>
      </c>
    </row>
    <row r="31" spans="1:52" s="262" customFormat="1" ht="15.95" customHeight="1">
      <c r="A31" s="274"/>
      <c r="B31" s="263"/>
      <c r="C31" s="378"/>
      <c r="D31" s="685">
        <f>D37</f>
        <v>3.56</v>
      </c>
      <c r="E31" s="685"/>
      <c r="F31" s="378" t="s">
        <v>331</v>
      </c>
      <c r="G31" s="685">
        <f>G37</f>
        <v>3.56</v>
      </c>
      <c r="H31" s="685"/>
      <c r="I31" s="378" t="s">
        <v>331</v>
      </c>
      <c r="J31" s="680">
        <v>0.2</v>
      </c>
      <c r="K31" s="680"/>
      <c r="L31" s="378" t="s">
        <v>331</v>
      </c>
      <c r="M31" s="265">
        <v>1</v>
      </c>
      <c r="N31" s="680" t="s">
        <v>61</v>
      </c>
      <c r="O31" s="680"/>
      <c r="P31" s="85"/>
      <c r="Q31" s="85" t="s">
        <v>583</v>
      </c>
      <c r="R31" s="264"/>
      <c r="S31" s="264"/>
      <c r="T31" s="264"/>
      <c r="U31" s="264"/>
      <c r="V31" s="264"/>
      <c r="W31" s="264"/>
      <c r="X31" s="378" t="s">
        <v>13</v>
      </c>
      <c r="Y31" s="546">
        <f>D31*G31*J31*M31</f>
        <v>2.5347200000000001</v>
      </c>
      <c r="Z31" s="244" t="s">
        <v>336</v>
      </c>
      <c r="AA31" s="274"/>
      <c r="AB31" s="263"/>
      <c r="AC31" s="378"/>
      <c r="AD31" s="685">
        <f>AD37</f>
        <v>3.56</v>
      </c>
      <c r="AE31" s="685"/>
      <c r="AF31" s="378" t="s">
        <v>331</v>
      </c>
      <c r="AG31" s="685">
        <f>AG37</f>
        <v>4.5599999999999996</v>
      </c>
      <c r="AH31" s="685"/>
      <c r="AI31" s="378" t="s">
        <v>331</v>
      </c>
      <c r="AJ31" s="680">
        <v>0.2</v>
      </c>
      <c r="AK31" s="680"/>
      <c r="AL31" s="378" t="s">
        <v>331</v>
      </c>
      <c r="AM31" s="265">
        <v>1</v>
      </c>
      <c r="AN31" s="680" t="s">
        <v>61</v>
      </c>
      <c r="AO31" s="680"/>
      <c r="AP31" s="85"/>
      <c r="AQ31" s="85" t="s">
        <v>583</v>
      </c>
      <c r="AR31" s="264"/>
      <c r="AS31" s="264"/>
      <c r="AT31" s="264"/>
      <c r="AU31" s="264"/>
      <c r="AV31" s="264"/>
      <c r="AW31" s="264"/>
      <c r="AX31" s="378" t="s">
        <v>13</v>
      </c>
      <c r="AY31" s="546">
        <f>AD31*AG31*AJ31*AM31</f>
        <v>3.2467199999999998</v>
      </c>
      <c r="AZ31" s="244" t="s">
        <v>336</v>
      </c>
    </row>
    <row r="32" spans="1:52" s="262" customFormat="1" ht="15.95" customHeight="1">
      <c r="A32" s="274"/>
      <c r="B32" s="263"/>
      <c r="C32" s="264"/>
      <c r="D32" s="680">
        <v>2</v>
      </c>
      <c r="E32" s="680"/>
      <c r="F32" s="378" t="s">
        <v>331</v>
      </c>
      <c r="G32" s="680">
        <f>G31</f>
        <v>3.56</v>
      </c>
      <c r="H32" s="680"/>
      <c r="I32" s="378" t="s">
        <v>331</v>
      </c>
      <c r="J32" s="681">
        <f>J27</f>
        <v>2.15</v>
      </c>
      <c r="K32" s="681"/>
      <c r="L32" s="680" t="s">
        <v>581</v>
      </c>
      <c r="M32" s="680"/>
      <c r="N32" s="680"/>
      <c r="O32" s="680"/>
      <c r="P32" s="680"/>
      <c r="T32" s="378"/>
      <c r="U32" s="378"/>
      <c r="V32" s="378"/>
      <c r="W32" s="378"/>
      <c r="X32" s="378" t="s">
        <v>13</v>
      </c>
      <c r="Y32" s="546">
        <f>-D32*-G32*-J32</f>
        <v>-15.308</v>
      </c>
      <c r="Z32" s="244" t="s">
        <v>336</v>
      </c>
      <c r="AA32" s="274"/>
      <c r="AB32" s="263"/>
      <c r="AC32" s="264"/>
      <c r="AD32" s="680">
        <v>2</v>
      </c>
      <c r="AE32" s="680"/>
      <c r="AF32" s="378" t="s">
        <v>331</v>
      </c>
      <c r="AG32" s="680">
        <f>AG31</f>
        <v>4.5599999999999996</v>
      </c>
      <c r="AH32" s="680"/>
      <c r="AI32" s="378" t="s">
        <v>331</v>
      </c>
      <c r="AJ32" s="681">
        <f>AJ27</f>
        <v>2.15</v>
      </c>
      <c r="AK32" s="681"/>
      <c r="AL32" s="680" t="s">
        <v>581</v>
      </c>
      <c r="AM32" s="680"/>
      <c r="AN32" s="680"/>
      <c r="AO32" s="680"/>
      <c r="AP32" s="680"/>
      <c r="AT32" s="378"/>
      <c r="AU32" s="378"/>
      <c r="AV32" s="378"/>
      <c r="AW32" s="378"/>
      <c r="AX32" s="378" t="s">
        <v>13</v>
      </c>
      <c r="AY32" s="546">
        <f>-AD32*-AG32*-AJ32</f>
        <v>-19.607999999999997</v>
      </c>
      <c r="AZ32" s="244" t="s">
        <v>336</v>
      </c>
    </row>
    <row r="33" spans="1:52" s="262" customFormat="1" ht="15.95" customHeight="1">
      <c r="A33" s="274"/>
      <c r="B33" s="263"/>
      <c r="C33" s="264"/>
      <c r="D33" s="681"/>
      <c r="E33" s="681"/>
      <c r="F33" s="378"/>
      <c r="G33" s="378"/>
      <c r="H33" s="681"/>
      <c r="I33" s="681"/>
      <c r="J33" s="378"/>
      <c r="K33" s="377"/>
      <c r="L33" s="377"/>
      <c r="M33" s="378"/>
      <c r="N33" s="379"/>
      <c r="O33" s="379"/>
      <c r="P33" s="378"/>
      <c r="Q33" s="265"/>
      <c r="R33" s="378"/>
      <c r="S33" s="378"/>
      <c r="T33" s="264"/>
      <c r="U33" s="264"/>
      <c r="V33" s="264"/>
      <c r="W33" s="288" t="s">
        <v>368</v>
      </c>
      <c r="X33" s="289" t="s">
        <v>13</v>
      </c>
      <c r="Y33" s="398">
        <f>Y30+Y31+Y32</f>
        <v>-3.0932799999999983</v>
      </c>
      <c r="Z33" s="290" t="s">
        <v>336</v>
      </c>
      <c r="AA33" s="274"/>
      <c r="AB33" s="263"/>
      <c r="AC33" s="264"/>
      <c r="AD33" s="681"/>
      <c r="AE33" s="681"/>
      <c r="AF33" s="378"/>
      <c r="AG33" s="378"/>
      <c r="AH33" s="681"/>
      <c r="AI33" s="681"/>
      <c r="AJ33" s="378"/>
      <c r="AK33" s="377"/>
      <c r="AL33" s="377"/>
      <c r="AM33" s="378"/>
      <c r="AN33" s="379"/>
      <c r="AO33" s="379"/>
      <c r="AP33" s="378"/>
      <c r="AQ33" s="265"/>
      <c r="AR33" s="378"/>
      <c r="AS33" s="378"/>
      <c r="AT33" s="264"/>
      <c r="AU33" s="264"/>
      <c r="AV33" s="264"/>
      <c r="AW33" s="288" t="s">
        <v>368</v>
      </c>
      <c r="AX33" s="289" t="s">
        <v>13</v>
      </c>
      <c r="AY33" s="398">
        <f>AY30+AY31+AY32</f>
        <v>-7.1812799999999974</v>
      </c>
      <c r="AZ33" s="290" t="s">
        <v>336</v>
      </c>
    </row>
    <row r="34" spans="1:52" s="262" customFormat="1" ht="15.95" customHeight="1">
      <c r="A34" s="274"/>
      <c r="B34" s="263"/>
      <c r="C34" s="264"/>
      <c r="D34" s="264"/>
      <c r="E34" s="264"/>
      <c r="F34" s="264"/>
      <c r="G34" s="264"/>
      <c r="H34" s="264"/>
      <c r="I34" s="264"/>
      <c r="J34" s="378"/>
      <c r="K34" s="377"/>
      <c r="L34" s="377"/>
      <c r="M34" s="378"/>
      <c r="N34" s="379"/>
      <c r="O34" s="379"/>
      <c r="P34" s="378"/>
      <c r="Q34" s="265"/>
      <c r="R34" s="378"/>
      <c r="S34" s="378"/>
      <c r="T34" s="264"/>
      <c r="U34" s="264"/>
      <c r="V34" s="264"/>
      <c r="W34" s="264"/>
      <c r="X34" s="378"/>
      <c r="Y34" s="275"/>
      <c r="Z34" s="244"/>
      <c r="AA34" s="274"/>
      <c r="AB34" s="263"/>
      <c r="AC34" s="264"/>
      <c r="AD34" s="264"/>
      <c r="AE34" s="264"/>
      <c r="AF34" s="264"/>
      <c r="AG34" s="264"/>
      <c r="AH34" s="264"/>
      <c r="AI34" s="264"/>
      <c r="AJ34" s="378"/>
      <c r="AK34" s="377"/>
      <c r="AL34" s="377"/>
      <c r="AM34" s="378"/>
      <c r="AN34" s="379"/>
      <c r="AO34" s="379"/>
      <c r="AP34" s="378"/>
      <c r="AQ34" s="265"/>
      <c r="AR34" s="378"/>
      <c r="AS34" s="378"/>
      <c r="AT34" s="264"/>
      <c r="AU34" s="264"/>
      <c r="AV34" s="264"/>
      <c r="AW34" s="264"/>
      <c r="AX34" s="378"/>
      <c r="AY34" s="275"/>
      <c r="AZ34" s="244"/>
    </row>
    <row r="35" spans="1:52" s="262" customFormat="1" ht="15.95" customHeight="1">
      <c r="A35" s="274"/>
      <c r="B35" s="263"/>
      <c r="C35" s="378"/>
      <c r="D35" s="680">
        <f>Y28</f>
        <v>14.474960000000003</v>
      </c>
      <c r="E35" s="680"/>
      <c r="F35" s="378" t="s">
        <v>336</v>
      </c>
      <c r="G35" s="378" t="s">
        <v>338</v>
      </c>
      <c r="H35" s="680">
        <f>Y33</f>
        <v>-3.0932799999999983</v>
      </c>
      <c r="I35" s="680"/>
      <c r="J35" s="378" t="s">
        <v>336</v>
      </c>
      <c r="K35" s="264"/>
      <c r="L35" s="378"/>
      <c r="M35" s="264"/>
      <c r="N35" s="264"/>
      <c r="O35" s="258"/>
      <c r="T35" s="378"/>
      <c r="U35" s="378"/>
      <c r="V35" s="378"/>
      <c r="W35" s="378"/>
      <c r="X35" s="378" t="s">
        <v>13</v>
      </c>
      <c r="Y35" s="546">
        <f>D35+H35</f>
        <v>11.381680000000005</v>
      </c>
      <c r="Z35" s="244" t="s">
        <v>336</v>
      </c>
      <c r="AA35" s="274"/>
      <c r="AB35" s="263"/>
      <c r="AC35" s="378"/>
      <c r="AD35" s="680">
        <f>AY28</f>
        <v>18.540960000000005</v>
      </c>
      <c r="AE35" s="680"/>
      <c r="AF35" s="378" t="s">
        <v>336</v>
      </c>
      <c r="AG35" s="378" t="s">
        <v>338</v>
      </c>
      <c r="AH35" s="680">
        <f>AY33</f>
        <v>-7.1812799999999974</v>
      </c>
      <c r="AI35" s="680"/>
      <c r="AJ35" s="378" t="s">
        <v>336</v>
      </c>
      <c r="AK35" s="264"/>
      <c r="AL35" s="378"/>
      <c r="AM35" s="264"/>
      <c r="AN35" s="264"/>
      <c r="AO35" s="258"/>
      <c r="AT35" s="378"/>
      <c r="AU35" s="378"/>
      <c r="AV35" s="378"/>
      <c r="AW35" s="378"/>
      <c r="AX35" s="378" t="s">
        <v>13</v>
      </c>
      <c r="AY35" s="546">
        <f>AD35+AH35</f>
        <v>11.359680000000008</v>
      </c>
      <c r="AZ35" s="244" t="s">
        <v>336</v>
      </c>
    </row>
    <row r="36" spans="1:52" s="262" customFormat="1" ht="15.95" customHeight="1">
      <c r="A36" s="274"/>
      <c r="B36" s="263"/>
      <c r="C36" s="264"/>
      <c r="D36" s="264"/>
      <c r="E36" s="264"/>
      <c r="F36" s="264"/>
      <c r="G36" s="264"/>
      <c r="H36" s="264"/>
      <c r="I36" s="264"/>
      <c r="J36" s="264"/>
      <c r="K36" s="264"/>
      <c r="L36" s="264"/>
      <c r="M36" s="264"/>
      <c r="N36" s="264"/>
      <c r="O36" s="264"/>
      <c r="P36" s="264"/>
      <c r="Q36" s="264"/>
      <c r="R36" s="264"/>
      <c r="S36" s="264"/>
      <c r="T36" s="264"/>
      <c r="U36" s="264"/>
      <c r="V36" s="264"/>
      <c r="W36" s="264"/>
      <c r="X36" s="378"/>
      <c r="Y36" s="275"/>
      <c r="Z36" s="244"/>
      <c r="AA36" s="274"/>
      <c r="AB36" s="263"/>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378"/>
      <c r="AY36" s="275"/>
      <c r="AZ36" s="244"/>
    </row>
    <row r="37" spans="1:52" s="262" customFormat="1" ht="15.95" customHeight="1">
      <c r="A37" s="274" t="s">
        <v>558</v>
      </c>
      <c r="B37" s="263"/>
      <c r="C37" s="378"/>
      <c r="D37" s="680">
        <f>L7</f>
        <v>3.56</v>
      </c>
      <c r="E37" s="680"/>
      <c r="F37" s="378" t="s">
        <v>331</v>
      </c>
      <c r="G37" s="680">
        <f>O7</f>
        <v>3.56</v>
      </c>
      <c r="H37" s="680"/>
      <c r="I37" s="378" t="s">
        <v>331</v>
      </c>
      <c r="J37" s="680">
        <f>C20</f>
        <v>0.2</v>
      </c>
      <c r="K37" s="680"/>
      <c r="L37" s="378"/>
      <c r="M37" s="265"/>
      <c r="N37" s="680"/>
      <c r="O37" s="680"/>
      <c r="P37" s="264"/>
      <c r="Q37" s="264"/>
      <c r="R37" s="264"/>
      <c r="S37" s="264"/>
      <c r="T37" s="264"/>
      <c r="U37" s="264"/>
      <c r="V37" s="264"/>
      <c r="W37" s="264"/>
      <c r="X37" s="378" t="s">
        <v>335</v>
      </c>
      <c r="Y37" s="546">
        <f>D37*G37*J37</f>
        <v>2.5347200000000001</v>
      </c>
      <c r="Z37" s="244" t="s">
        <v>336</v>
      </c>
      <c r="AA37" s="274" t="s">
        <v>558</v>
      </c>
      <c r="AB37" s="263"/>
      <c r="AC37" s="378"/>
      <c r="AD37" s="680">
        <f>AL7</f>
        <v>3.56</v>
      </c>
      <c r="AE37" s="680"/>
      <c r="AF37" s="378" t="s">
        <v>331</v>
      </c>
      <c r="AG37" s="680">
        <f>AO7</f>
        <v>4.5599999999999996</v>
      </c>
      <c r="AH37" s="680"/>
      <c r="AI37" s="378" t="s">
        <v>331</v>
      </c>
      <c r="AJ37" s="680">
        <f>AC20</f>
        <v>0.2</v>
      </c>
      <c r="AK37" s="680"/>
      <c r="AL37" s="378"/>
      <c r="AM37" s="265"/>
      <c r="AN37" s="680"/>
      <c r="AO37" s="680"/>
      <c r="AP37" s="264"/>
      <c r="AQ37" s="264"/>
      <c r="AR37" s="264"/>
      <c r="AS37" s="264"/>
      <c r="AT37" s="264"/>
      <c r="AU37" s="264"/>
      <c r="AV37" s="264"/>
      <c r="AW37" s="264"/>
      <c r="AX37" s="378" t="s">
        <v>335</v>
      </c>
      <c r="AY37" s="546">
        <f>AD37*AG37*AJ37</f>
        <v>3.2467199999999998</v>
      </c>
      <c r="AZ37" s="244" t="s">
        <v>336</v>
      </c>
    </row>
    <row r="38" spans="1:52" s="262" customFormat="1" ht="15.95" customHeight="1">
      <c r="A38" s="274"/>
      <c r="B38" s="263"/>
      <c r="C38" s="264"/>
      <c r="D38" s="264"/>
      <c r="E38" s="264"/>
      <c r="F38" s="264"/>
      <c r="G38" s="264"/>
      <c r="H38" s="264"/>
      <c r="I38" s="264"/>
      <c r="J38" s="264"/>
      <c r="K38" s="264"/>
      <c r="L38" s="264"/>
      <c r="M38" s="264"/>
      <c r="N38" s="264"/>
      <c r="O38" s="264"/>
      <c r="P38" s="264"/>
      <c r="Q38" s="264"/>
      <c r="R38" s="264"/>
      <c r="S38" s="264"/>
      <c r="T38" s="264"/>
      <c r="U38" s="264"/>
      <c r="V38" s="264"/>
      <c r="W38" s="264"/>
      <c r="X38" s="378"/>
      <c r="Y38" s="275"/>
      <c r="Z38" s="244"/>
      <c r="AA38" s="274"/>
      <c r="AB38" s="263"/>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378"/>
      <c r="AY38" s="275"/>
      <c r="AZ38" s="244"/>
    </row>
    <row r="39" spans="1:52" s="262" customFormat="1" ht="15.95" customHeight="1">
      <c r="A39" s="274" t="s">
        <v>339</v>
      </c>
      <c r="B39" s="263"/>
      <c r="C39" s="378" t="s">
        <v>52</v>
      </c>
      <c r="D39" s="680">
        <f>L7</f>
        <v>3.56</v>
      </c>
      <c r="E39" s="680"/>
      <c r="F39" s="378" t="s">
        <v>331</v>
      </c>
      <c r="G39" s="265">
        <v>2</v>
      </c>
      <c r="H39" s="378" t="s">
        <v>340</v>
      </c>
      <c r="I39" s="378" t="s">
        <v>322</v>
      </c>
      <c r="J39" s="680">
        <f>O7</f>
        <v>3.56</v>
      </c>
      <c r="K39" s="680"/>
      <c r="L39" s="378" t="s">
        <v>331</v>
      </c>
      <c r="M39" s="265">
        <v>2</v>
      </c>
      <c r="N39" s="378" t="s">
        <v>340</v>
      </c>
      <c r="O39" s="258" t="s">
        <v>334</v>
      </c>
      <c r="P39" s="378" t="s">
        <v>331</v>
      </c>
      <c r="Q39" s="265">
        <v>1</v>
      </c>
      <c r="R39" s="680" t="s">
        <v>61</v>
      </c>
      <c r="S39" s="680"/>
      <c r="T39" s="378"/>
      <c r="U39" s="264"/>
      <c r="V39" s="264"/>
      <c r="W39" s="264"/>
      <c r="X39" s="378" t="s">
        <v>13</v>
      </c>
      <c r="Y39" s="546">
        <f>IF(I1=0,0,ROUND((D39*G39+J39*M39)*Q39,3))</f>
        <v>14.24</v>
      </c>
      <c r="Z39" s="244" t="s">
        <v>321</v>
      </c>
      <c r="AA39" s="274" t="s">
        <v>339</v>
      </c>
      <c r="AB39" s="263"/>
      <c r="AC39" s="378" t="s">
        <v>52</v>
      </c>
      <c r="AD39" s="680">
        <f>AL7</f>
        <v>3.56</v>
      </c>
      <c r="AE39" s="680"/>
      <c r="AF39" s="378" t="s">
        <v>331</v>
      </c>
      <c r="AG39" s="265">
        <v>2</v>
      </c>
      <c r="AH39" s="378" t="s">
        <v>340</v>
      </c>
      <c r="AI39" s="378" t="s">
        <v>322</v>
      </c>
      <c r="AJ39" s="680">
        <f>AO7</f>
        <v>4.5599999999999996</v>
      </c>
      <c r="AK39" s="680"/>
      <c r="AL39" s="378" t="s">
        <v>331</v>
      </c>
      <c r="AM39" s="265">
        <v>2</v>
      </c>
      <c r="AN39" s="378" t="s">
        <v>340</v>
      </c>
      <c r="AO39" s="258" t="s">
        <v>334</v>
      </c>
      <c r="AP39" s="378" t="s">
        <v>331</v>
      </c>
      <c r="AQ39" s="265">
        <v>1</v>
      </c>
      <c r="AR39" s="680" t="s">
        <v>61</v>
      </c>
      <c r="AS39" s="680"/>
      <c r="AT39" s="378"/>
      <c r="AU39" s="264"/>
      <c r="AV39" s="264"/>
      <c r="AW39" s="264"/>
      <c r="AX39" s="378" t="s">
        <v>13</v>
      </c>
      <c r="AY39" s="546">
        <f>IF(AI1=0,0,ROUND((AD39*AG39+AJ39*AM39)*AQ39,3))</f>
        <v>16.239999999999998</v>
      </c>
      <c r="AZ39" s="244" t="s">
        <v>321</v>
      </c>
    </row>
    <row r="40" spans="1:52" s="262" customFormat="1" ht="15.95" customHeight="1">
      <c r="A40" s="274"/>
      <c r="B40" s="263"/>
      <c r="C40" s="378"/>
      <c r="D40" s="378"/>
      <c r="E40" s="378"/>
      <c r="F40" s="378"/>
      <c r="G40" s="378"/>
      <c r="H40" s="378"/>
      <c r="I40" s="378"/>
      <c r="J40" s="378"/>
      <c r="K40" s="378"/>
      <c r="L40" s="378"/>
      <c r="M40" s="378"/>
      <c r="N40" s="378"/>
      <c r="O40" s="378"/>
      <c r="P40" s="378"/>
      <c r="Q40" s="378"/>
      <c r="R40" s="378"/>
      <c r="S40" s="378"/>
      <c r="T40" s="378"/>
      <c r="U40" s="378"/>
      <c r="V40" s="378"/>
      <c r="W40" s="378"/>
      <c r="X40" s="378"/>
      <c r="Y40" s="275"/>
      <c r="Z40" s="244"/>
      <c r="AA40" s="274"/>
      <c r="AB40" s="263"/>
      <c r="AC40" s="378"/>
      <c r="AD40" s="378"/>
      <c r="AE40" s="378"/>
      <c r="AF40" s="378"/>
      <c r="AG40" s="378"/>
      <c r="AH40" s="378"/>
      <c r="AI40" s="378"/>
      <c r="AJ40" s="378"/>
      <c r="AK40" s="378"/>
      <c r="AL40" s="378"/>
      <c r="AM40" s="378"/>
      <c r="AN40" s="378"/>
      <c r="AO40" s="378"/>
      <c r="AP40" s="378"/>
      <c r="AQ40" s="378"/>
      <c r="AR40" s="378"/>
      <c r="AS40" s="378"/>
      <c r="AT40" s="378"/>
      <c r="AU40" s="378"/>
      <c r="AV40" s="378"/>
      <c r="AW40" s="378"/>
      <c r="AX40" s="378"/>
      <c r="AY40" s="275"/>
      <c r="AZ40" s="244"/>
    </row>
    <row r="41" spans="1:52" s="262" customFormat="1" ht="15.95" customHeight="1">
      <c r="A41" s="274" t="s">
        <v>342</v>
      </c>
      <c r="B41" s="263"/>
      <c r="C41" s="378"/>
      <c r="D41" s="680">
        <f>L7</f>
        <v>3.56</v>
      </c>
      <c r="E41" s="680"/>
      <c r="F41" s="378" t="s">
        <v>331</v>
      </c>
      <c r="G41" s="680">
        <f>O7</f>
        <v>3.56</v>
      </c>
      <c r="H41" s="680"/>
      <c r="I41" s="378" t="s">
        <v>331</v>
      </c>
      <c r="J41" s="680">
        <f>C10</f>
        <v>0.25</v>
      </c>
      <c r="K41" s="680"/>
      <c r="L41" s="378" t="s">
        <v>331</v>
      </c>
      <c r="M41" s="265">
        <v>1</v>
      </c>
      <c r="N41" s="680" t="s">
        <v>61</v>
      </c>
      <c r="O41" s="680"/>
      <c r="P41" s="378"/>
      <c r="Q41" s="378"/>
      <c r="R41" s="378"/>
      <c r="S41" s="378"/>
      <c r="T41" s="378"/>
      <c r="U41" s="378"/>
      <c r="V41" s="378"/>
      <c r="W41" s="378"/>
      <c r="X41" s="378" t="s">
        <v>13</v>
      </c>
      <c r="Y41" s="546">
        <f>IF(I1=0,0,ROUND(D41*G41*J41*M41,3))</f>
        <v>3.1680000000000001</v>
      </c>
      <c r="Z41" s="244" t="s">
        <v>336</v>
      </c>
      <c r="AA41" s="274" t="s">
        <v>342</v>
      </c>
      <c r="AB41" s="263"/>
      <c r="AC41" s="378"/>
      <c r="AD41" s="680">
        <f>AL7</f>
        <v>3.56</v>
      </c>
      <c r="AE41" s="680"/>
      <c r="AF41" s="378" t="s">
        <v>331</v>
      </c>
      <c r="AG41" s="680">
        <f>AO7</f>
        <v>4.5599999999999996</v>
      </c>
      <c r="AH41" s="680"/>
      <c r="AI41" s="378" t="s">
        <v>331</v>
      </c>
      <c r="AJ41" s="680">
        <f>AC10</f>
        <v>0.25</v>
      </c>
      <c r="AK41" s="680"/>
      <c r="AL41" s="378" t="s">
        <v>331</v>
      </c>
      <c r="AM41" s="265">
        <v>1</v>
      </c>
      <c r="AN41" s="680" t="s">
        <v>61</v>
      </c>
      <c r="AO41" s="680"/>
      <c r="AP41" s="378"/>
      <c r="AQ41" s="378"/>
      <c r="AR41" s="378"/>
      <c r="AS41" s="378"/>
      <c r="AT41" s="378"/>
      <c r="AU41" s="378"/>
      <c r="AV41" s="378"/>
      <c r="AW41" s="378"/>
      <c r="AX41" s="378" t="s">
        <v>13</v>
      </c>
      <c r="AY41" s="546">
        <f>IF(AI1=0,0,ROUND(AD41*AG41*AJ41*AM41,3))</f>
        <v>4.0579999999999998</v>
      </c>
      <c r="AZ41" s="244" t="s">
        <v>336</v>
      </c>
    </row>
    <row r="42" spans="1:52" s="262" customFormat="1" ht="15.95" customHeight="1">
      <c r="A42" s="274"/>
      <c r="B42" s="263"/>
      <c r="C42" s="378"/>
      <c r="D42" s="378"/>
      <c r="E42" s="378"/>
      <c r="F42" s="378"/>
      <c r="G42" s="378"/>
      <c r="H42" s="378"/>
      <c r="I42" s="378"/>
      <c r="J42" s="378"/>
      <c r="K42" s="378"/>
      <c r="L42" s="378"/>
      <c r="M42" s="378"/>
      <c r="R42" s="378"/>
      <c r="S42" s="378"/>
      <c r="T42" s="265"/>
      <c r="U42" s="378"/>
      <c r="V42" s="378"/>
      <c r="W42" s="378"/>
      <c r="X42" s="378"/>
      <c r="Y42" s="275"/>
      <c r="Z42" s="244"/>
      <c r="AA42" s="274"/>
      <c r="AB42" s="263"/>
      <c r="AC42" s="378"/>
      <c r="AD42" s="378"/>
      <c r="AE42" s="378"/>
      <c r="AF42" s="378"/>
      <c r="AG42" s="378"/>
      <c r="AH42" s="378"/>
      <c r="AI42" s="378"/>
      <c r="AJ42" s="378"/>
      <c r="AK42" s="378"/>
      <c r="AL42" s="378"/>
      <c r="AM42" s="378"/>
      <c r="AR42" s="378"/>
      <c r="AS42" s="378"/>
      <c r="AT42" s="265"/>
      <c r="AU42" s="378"/>
      <c r="AV42" s="378"/>
      <c r="AW42" s="378"/>
      <c r="AX42" s="378"/>
      <c r="AY42" s="275"/>
      <c r="AZ42" s="244"/>
    </row>
    <row r="43" spans="1:52" s="262" customFormat="1" ht="15.95" customHeight="1">
      <c r="A43" s="274" t="s">
        <v>343</v>
      </c>
      <c r="B43" s="263"/>
      <c r="C43" s="378"/>
      <c r="D43" s="680">
        <f>L23</f>
        <v>3.5600000000000005</v>
      </c>
      <c r="E43" s="680"/>
      <c r="F43" s="378" t="s">
        <v>331</v>
      </c>
      <c r="G43" s="680">
        <f>O23</f>
        <v>3.5600000000000005</v>
      </c>
      <c r="H43" s="680"/>
      <c r="I43" s="378" t="s">
        <v>331</v>
      </c>
      <c r="J43" s="265">
        <v>1</v>
      </c>
      <c r="K43" s="680" t="s">
        <v>61</v>
      </c>
      <c r="L43" s="680"/>
      <c r="M43" s="378"/>
      <c r="N43" s="378"/>
      <c r="O43" s="378"/>
      <c r="P43" s="378"/>
      <c r="Q43" s="378"/>
      <c r="R43" s="378"/>
      <c r="S43" s="378"/>
      <c r="T43" s="378"/>
      <c r="U43" s="378"/>
      <c r="V43" s="378"/>
      <c r="W43" s="378"/>
      <c r="X43" s="378" t="s">
        <v>13</v>
      </c>
      <c r="Y43" s="546">
        <f>IF(I1=0,0,ROUND(D43*G43*J43,3))</f>
        <v>12.673999999999999</v>
      </c>
      <c r="Z43" s="244" t="s">
        <v>341</v>
      </c>
      <c r="AA43" s="274" t="s">
        <v>343</v>
      </c>
      <c r="AB43" s="263"/>
      <c r="AC43" s="378"/>
      <c r="AD43" s="680">
        <f>AL23</f>
        <v>3.56</v>
      </c>
      <c r="AE43" s="680"/>
      <c r="AF43" s="378" t="s">
        <v>331</v>
      </c>
      <c r="AG43" s="680">
        <f>AO23</f>
        <v>4.5600000000000005</v>
      </c>
      <c r="AH43" s="680"/>
      <c r="AI43" s="378" t="s">
        <v>331</v>
      </c>
      <c r="AJ43" s="265">
        <v>1</v>
      </c>
      <c r="AK43" s="680" t="s">
        <v>61</v>
      </c>
      <c r="AL43" s="680"/>
      <c r="AM43" s="378"/>
      <c r="AN43" s="378"/>
      <c r="AO43" s="378"/>
      <c r="AP43" s="378"/>
      <c r="AQ43" s="378"/>
      <c r="AR43" s="378"/>
      <c r="AS43" s="378"/>
      <c r="AT43" s="378"/>
      <c r="AU43" s="378"/>
      <c r="AV43" s="378"/>
      <c r="AW43" s="378"/>
      <c r="AX43" s="378" t="s">
        <v>13</v>
      </c>
      <c r="AY43" s="546">
        <f>IF(AI1=0,0,ROUND(AD43*AG43*AJ43,3))</f>
        <v>16.234000000000002</v>
      </c>
      <c r="AZ43" s="244" t="s">
        <v>341</v>
      </c>
    </row>
    <row r="44" spans="1:52" s="262" customFormat="1" ht="15.95" customHeight="1">
      <c r="A44" s="274"/>
      <c r="B44" s="263"/>
      <c r="C44" s="378"/>
      <c r="D44" s="378"/>
      <c r="E44" s="378"/>
      <c r="F44" s="378"/>
      <c r="K44" s="378"/>
      <c r="L44" s="378"/>
      <c r="M44" s="378"/>
      <c r="N44" s="378"/>
      <c r="O44" s="378"/>
      <c r="P44" s="378"/>
      <c r="Q44" s="378"/>
      <c r="R44" s="378"/>
      <c r="S44" s="378"/>
      <c r="T44" s="378"/>
      <c r="U44" s="378"/>
      <c r="V44" s="378"/>
      <c r="W44" s="378"/>
      <c r="X44" s="378"/>
      <c r="Y44" s="275"/>
      <c r="Z44" s="244"/>
      <c r="AA44" s="274"/>
      <c r="AB44" s="263"/>
      <c r="AC44" s="378"/>
      <c r="AD44" s="378"/>
      <c r="AE44" s="378"/>
      <c r="AF44" s="378"/>
      <c r="AK44" s="378"/>
      <c r="AL44" s="378"/>
      <c r="AM44" s="378"/>
      <c r="AN44" s="378"/>
      <c r="AO44" s="378"/>
      <c r="AP44" s="378"/>
      <c r="AQ44" s="378"/>
      <c r="AR44" s="378"/>
      <c r="AS44" s="378"/>
      <c r="AT44" s="378"/>
      <c r="AU44" s="378"/>
      <c r="AV44" s="378"/>
      <c r="AW44" s="378"/>
      <c r="AX44" s="378"/>
      <c r="AY44" s="275"/>
      <c r="AZ44" s="244"/>
    </row>
    <row r="45" spans="1:52" s="262" customFormat="1" ht="15.95" customHeight="1">
      <c r="A45" s="274" t="s">
        <v>3</v>
      </c>
      <c r="B45" s="263"/>
      <c r="C45" s="378"/>
      <c r="D45" s="680">
        <f>L23</f>
        <v>3.5600000000000005</v>
      </c>
      <c r="E45" s="680"/>
      <c r="F45" s="378" t="s">
        <v>331</v>
      </c>
      <c r="G45" s="680">
        <f>O23</f>
        <v>3.5600000000000005</v>
      </c>
      <c r="H45" s="680"/>
      <c r="I45" s="378" t="s">
        <v>331</v>
      </c>
      <c r="J45" s="680">
        <f>C11</f>
        <v>0.25</v>
      </c>
      <c r="K45" s="680"/>
      <c r="L45" s="378" t="s">
        <v>331</v>
      </c>
      <c r="M45" s="265">
        <v>1</v>
      </c>
      <c r="N45" s="680" t="s">
        <v>61</v>
      </c>
      <c r="O45" s="680"/>
      <c r="R45" s="262" t="s">
        <v>994</v>
      </c>
      <c r="S45" s="695">
        <f>IF(I1=0,0,ROUND((D45*G45)*J45*M45,3))</f>
        <v>3.1680000000000001</v>
      </c>
      <c r="T45" s="695"/>
      <c r="U45" s="695"/>
      <c r="V45" s="262" t="s">
        <v>336</v>
      </c>
      <c r="W45" s="378"/>
      <c r="X45" s="378"/>
      <c r="Y45" s="546"/>
      <c r="Z45" s="244"/>
      <c r="AA45" s="274" t="s">
        <v>3</v>
      </c>
      <c r="AB45" s="263"/>
      <c r="AC45" s="378"/>
      <c r="AD45" s="680">
        <f>AL23</f>
        <v>3.56</v>
      </c>
      <c r="AE45" s="680"/>
      <c r="AF45" s="378" t="s">
        <v>331</v>
      </c>
      <c r="AG45" s="680">
        <f>AO23</f>
        <v>4.5600000000000005</v>
      </c>
      <c r="AH45" s="680"/>
      <c r="AI45" s="378" t="s">
        <v>331</v>
      </c>
      <c r="AJ45" s="680">
        <f>AC11</f>
        <v>0.25</v>
      </c>
      <c r="AK45" s="680"/>
      <c r="AL45" s="378" t="s">
        <v>331</v>
      </c>
      <c r="AM45" s="265">
        <v>1</v>
      </c>
      <c r="AN45" s="680" t="s">
        <v>61</v>
      </c>
      <c r="AO45" s="680"/>
      <c r="AR45" s="262" t="s">
        <v>994</v>
      </c>
      <c r="AS45" s="695">
        <f>IF(AI1=0,0,ROUND((AD45*AG45)*AJ45*AM45,3))</f>
        <v>4.0579999999999998</v>
      </c>
      <c r="AT45" s="695"/>
      <c r="AU45" s="695"/>
      <c r="AV45" s="262" t="s">
        <v>336</v>
      </c>
      <c r="AW45" s="378"/>
      <c r="AX45" s="378"/>
      <c r="AY45" s="546"/>
      <c r="AZ45" s="244"/>
    </row>
    <row r="46" spans="1:52" s="262" customFormat="1" ht="15.95" customHeight="1">
      <c r="A46" s="274"/>
      <c r="B46" s="696" t="s">
        <v>995</v>
      </c>
      <c r="C46" s="697"/>
      <c r="D46" s="680">
        <v>2</v>
      </c>
      <c r="E46" s="680"/>
      <c r="F46" s="378" t="s">
        <v>331</v>
      </c>
      <c r="G46" s="680">
        <f>G45</f>
        <v>3.5600000000000005</v>
      </c>
      <c r="H46" s="680"/>
      <c r="I46" s="378" t="s">
        <v>331</v>
      </c>
      <c r="J46" s="680">
        <f>J45</f>
        <v>0.25</v>
      </c>
      <c r="K46" s="680"/>
      <c r="L46" s="378" t="s">
        <v>331</v>
      </c>
      <c r="M46" s="265">
        <v>1</v>
      </c>
      <c r="N46" s="680" t="s">
        <v>61</v>
      </c>
      <c r="O46" s="680"/>
      <c r="R46" s="262" t="s">
        <v>994</v>
      </c>
      <c r="S46" s="681">
        <f>IF(I1=0,0,ROUND((D46*G46)*J46*M46,3))</f>
        <v>1.78</v>
      </c>
      <c r="T46" s="681"/>
      <c r="U46" s="681"/>
      <c r="V46" s="262" t="s">
        <v>336</v>
      </c>
      <c r="W46" s="264"/>
      <c r="Y46" s="557"/>
      <c r="Z46" s="244"/>
      <c r="AA46" s="274"/>
      <c r="AB46" s="696" t="s">
        <v>995</v>
      </c>
      <c r="AC46" s="697"/>
      <c r="AD46" s="680">
        <v>2</v>
      </c>
      <c r="AE46" s="680"/>
      <c r="AF46" s="378" t="s">
        <v>331</v>
      </c>
      <c r="AG46" s="680">
        <f>AG45</f>
        <v>4.5600000000000005</v>
      </c>
      <c r="AH46" s="680"/>
      <c r="AI46" s="378" t="s">
        <v>331</v>
      </c>
      <c r="AJ46" s="680">
        <f>AJ45</f>
        <v>0.25</v>
      </c>
      <c r="AK46" s="680"/>
      <c r="AL46" s="378" t="s">
        <v>331</v>
      </c>
      <c r="AM46" s="265">
        <v>1</v>
      </c>
      <c r="AN46" s="680" t="s">
        <v>61</v>
      </c>
      <c r="AO46" s="680"/>
      <c r="AR46" s="262" t="s">
        <v>994</v>
      </c>
      <c r="AS46" s="681">
        <f>IF(AI1=0,0,ROUND((AD46*AG46)*AJ46*AM46,3))</f>
        <v>2.2799999999999998</v>
      </c>
      <c r="AT46" s="681"/>
      <c r="AU46" s="681"/>
      <c r="AV46" s="262" t="s">
        <v>336</v>
      </c>
      <c r="AW46" s="264"/>
      <c r="AY46" s="557"/>
      <c r="AZ46" s="244"/>
    </row>
    <row r="47" spans="1:52" s="262" customFormat="1" ht="15.95" customHeight="1">
      <c r="A47" s="274"/>
      <c r="B47" s="263"/>
      <c r="C47" s="264"/>
      <c r="D47" s="264"/>
      <c r="E47" s="264"/>
      <c r="F47" s="264"/>
      <c r="G47" s="264"/>
      <c r="H47" s="264"/>
      <c r="T47" s="264"/>
      <c r="U47" s="264"/>
      <c r="V47" s="264"/>
      <c r="W47" s="264"/>
      <c r="X47" s="378" t="s">
        <v>13</v>
      </c>
      <c r="Y47" s="546">
        <f>S45-S46</f>
        <v>1.3880000000000001</v>
      </c>
      <c r="Z47" s="244" t="s">
        <v>341</v>
      </c>
      <c r="AA47" s="274"/>
      <c r="AB47" s="263"/>
      <c r="AC47" s="264"/>
      <c r="AD47" s="264"/>
      <c r="AE47" s="264"/>
      <c r="AF47" s="264"/>
      <c r="AG47" s="264"/>
      <c r="AH47" s="264"/>
      <c r="AT47" s="264"/>
      <c r="AU47" s="264"/>
      <c r="AV47" s="264"/>
      <c r="AW47" s="264"/>
      <c r="AX47" s="378" t="s">
        <v>13</v>
      </c>
      <c r="AY47" s="546">
        <f>AS45-AS46</f>
        <v>1.778</v>
      </c>
      <c r="AZ47" s="244" t="s">
        <v>341</v>
      </c>
    </row>
    <row r="48" spans="1:52" s="262" customFormat="1" ht="15.95" customHeight="1">
      <c r="A48" s="274"/>
      <c r="B48" s="263"/>
      <c r="C48" s="378"/>
      <c r="D48" s="378"/>
      <c r="E48" s="378"/>
      <c r="F48" s="378"/>
      <c r="G48" s="378"/>
      <c r="H48" s="378"/>
      <c r="I48" s="378"/>
      <c r="J48" s="378"/>
      <c r="K48" s="378"/>
      <c r="L48" s="378"/>
      <c r="M48" s="378"/>
      <c r="N48" s="378"/>
      <c r="O48" s="378"/>
      <c r="P48" s="378"/>
      <c r="Q48" s="378"/>
      <c r="R48" s="378"/>
      <c r="S48" s="378"/>
      <c r="T48" s="378"/>
      <c r="U48" s="378"/>
      <c r="V48" s="378"/>
      <c r="W48" s="378"/>
      <c r="X48" s="378"/>
      <c r="Y48" s="275"/>
      <c r="Z48" s="244"/>
      <c r="AA48" s="274"/>
      <c r="AB48" s="263"/>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275"/>
      <c r="AZ48" s="244"/>
    </row>
    <row r="49" spans="1:52" s="262" customFormat="1" ht="15.95" customHeight="1">
      <c r="A49" s="274" t="s">
        <v>388</v>
      </c>
      <c r="B49" s="263"/>
      <c r="C49" s="378"/>
      <c r="D49" s="680">
        <f>L23</f>
        <v>3.5600000000000005</v>
      </c>
      <c r="E49" s="680"/>
      <c r="F49" s="378" t="s">
        <v>331</v>
      </c>
      <c r="G49" s="680">
        <f>O23</f>
        <v>3.5600000000000005</v>
      </c>
      <c r="H49" s="680"/>
      <c r="I49" s="378" t="s">
        <v>331</v>
      </c>
      <c r="J49" s="680">
        <f>C12</f>
        <v>0.2</v>
      </c>
      <c r="K49" s="680"/>
      <c r="L49" s="378" t="s">
        <v>331</v>
      </c>
      <c r="M49" s="265">
        <v>1</v>
      </c>
      <c r="N49" s="680" t="s">
        <v>61</v>
      </c>
      <c r="O49" s="680"/>
      <c r="R49" s="262" t="s">
        <v>994</v>
      </c>
      <c r="S49" s="695">
        <f>IF(I1=0,0,ROUND((D49*G49)*J49*M49,3))</f>
        <v>2.5350000000000001</v>
      </c>
      <c r="T49" s="695"/>
      <c r="U49" s="695"/>
      <c r="V49" s="262" t="s">
        <v>336</v>
      </c>
      <c r="W49" s="378"/>
      <c r="X49" s="378"/>
      <c r="Y49" s="546"/>
      <c r="Z49" s="244"/>
      <c r="AA49" s="274" t="s">
        <v>388</v>
      </c>
      <c r="AB49" s="263"/>
      <c r="AC49" s="378"/>
      <c r="AD49" s="680">
        <f>AL23</f>
        <v>3.56</v>
      </c>
      <c r="AE49" s="680"/>
      <c r="AF49" s="378" t="s">
        <v>331</v>
      </c>
      <c r="AG49" s="680">
        <f>AO23</f>
        <v>4.5600000000000005</v>
      </c>
      <c r="AH49" s="680"/>
      <c r="AI49" s="378" t="s">
        <v>331</v>
      </c>
      <c r="AJ49" s="680">
        <f>AC12</f>
        <v>0.2</v>
      </c>
      <c r="AK49" s="680"/>
      <c r="AL49" s="378" t="s">
        <v>331</v>
      </c>
      <c r="AM49" s="265">
        <v>1</v>
      </c>
      <c r="AN49" s="680" t="s">
        <v>61</v>
      </c>
      <c r="AO49" s="680"/>
      <c r="AR49" s="262" t="s">
        <v>994</v>
      </c>
      <c r="AS49" s="695">
        <f>IF(AI1=0,0,ROUND((AD49*AG49)*AJ49*AM49,3))</f>
        <v>3.2469999999999999</v>
      </c>
      <c r="AT49" s="695"/>
      <c r="AU49" s="695"/>
      <c r="AV49" s="262" t="s">
        <v>336</v>
      </c>
      <c r="AW49" s="378"/>
      <c r="AX49" s="378"/>
      <c r="AY49" s="546"/>
      <c r="AZ49" s="244"/>
    </row>
    <row r="50" spans="1:52" s="262" customFormat="1" ht="15.95" customHeight="1">
      <c r="A50" s="274"/>
      <c r="B50" s="696" t="s">
        <v>995</v>
      </c>
      <c r="C50" s="697"/>
      <c r="D50" s="680">
        <v>2</v>
      </c>
      <c r="E50" s="680"/>
      <c r="F50" s="378" t="s">
        <v>331</v>
      </c>
      <c r="G50" s="680">
        <f>G49</f>
        <v>3.5600000000000005</v>
      </c>
      <c r="H50" s="680"/>
      <c r="I50" s="378" t="s">
        <v>331</v>
      </c>
      <c r="J50" s="680">
        <f>J49</f>
        <v>0.2</v>
      </c>
      <c r="K50" s="680"/>
      <c r="L50" s="378" t="s">
        <v>331</v>
      </c>
      <c r="M50" s="265">
        <v>1</v>
      </c>
      <c r="N50" s="680" t="s">
        <v>61</v>
      </c>
      <c r="O50" s="680"/>
      <c r="R50" s="262" t="s">
        <v>994</v>
      </c>
      <c r="S50" s="695">
        <f>IF(I1=0,0,ROUND((D50*G50)*J50*M50,3))</f>
        <v>1.4239999999999999</v>
      </c>
      <c r="T50" s="695"/>
      <c r="U50" s="695"/>
      <c r="V50" s="262" t="s">
        <v>336</v>
      </c>
      <c r="W50" s="264"/>
      <c r="Y50" s="557"/>
      <c r="Z50" s="244"/>
      <c r="AA50" s="274"/>
      <c r="AB50" s="696" t="s">
        <v>995</v>
      </c>
      <c r="AC50" s="697"/>
      <c r="AD50" s="680">
        <v>2</v>
      </c>
      <c r="AE50" s="680"/>
      <c r="AF50" s="378" t="s">
        <v>331</v>
      </c>
      <c r="AG50" s="680">
        <f>AG49</f>
        <v>4.5600000000000005</v>
      </c>
      <c r="AH50" s="680"/>
      <c r="AI50" s="378" t="s">
        <v>331</v>
      </c>
      <c r="AJ50" s="680">
        <f>AJ49</f>
        <v>0.2</v>
      </c>
      <c r="AK50" s="680"/>
      <c r="AL50" s="378" t="s">
        <v>331</v>
      </c>
      <c r="AM50" s="265">
        <v>1</v>
      </c>
      <c r="AN50" s="680" t="s">
        <v>61</v>
      </c>
      <c r="AO50" s="680"/>
      <c r="AR50" s="262" t="s">
        <v>994</v>
      </c>
      <c r="AS50" s="695">
        <f>IF(AI1=0,0,ROUND((AD50*AG50)*AJ50*AM50,3))</f>
        <v>1.8240000000000001</v>
      </c>
      <c r="AT50" s="695"/>
      <c r="AU50" s="695"/>
      <c r="AV50" s="262" t="s">
        <v>336</v>
      </c>
      <c r="AW50" s="264"/>
      <c r="AY50" s="557"/>
      <c r="AZ50" s="244"/>
    </row>
    <row r="51" spans="1:52" s="262" customFormat="1" ht="15.95" customHeight="1">
      <c r="A51" s="274"/>
      <c r="B51" s="263"/>
      <c r="C51" s="378"/>
      <c r="D51" s="378"/>
      <c r="E51" s="378"/>
      <c r="F51" s="378"/>
      <c r="G51" s="378"/>
      <c r="H51" s="378"/>
      <c r="I51" s="378"/>
      <c r="J51" s="378"/>
      <c r="K51" s="378"/>
      <c r="L51" s="378"/>
      <c r="M51" s="378"/>
      <c r="N51" s="378"/>
      <c r="O51" s="378"/>
      <c r="P51" s="378"/>
      <c r="Q51" s="378"/>
      <c r="T51" s="264"/>
      <c r="U51" s="264"/>
      <c r="V51" s="264"/>
      <c r="W51" s="264"/>
      <c r="X51" s="378" t="s">
        <v>13</v>
      </c>
      <c r="Y51" s="546">
        <f>S49-S50</f>
        <v>1.1110000000000002</v>
      </c>
      <c r="Z51" s="244" t="s">
        <v>341</v>
      </c>
      <c r="AA51" s="274"/>
      <c r="AB51" s="263"/>
      <c r="AC51" s="378"/>
      <c r="AD51" s="378"/>
      <c r="AE51" s="378"/>
      <c r="AF51" s="378"/>
      <c r="AG51" s="378"/>
      <c r="AH51" s="378"/>
      <c r="AI51" s="378"/>
      <c r="AJ51" s="378"/>
      <c r="AK51" s="378"/>
      <c r="AL51" s="378"/>
      <c r="AM51" s="378"/>
      <c r="AN51" s="378"/>
      <c r="AO51" s="378"/>
      <c r="AP51" s="378"/>
      <c r="AQ51" s="378"/>
      <c r="AT51" s="264"/>
      <c r="AU51" s="264"/>
      <c r="AV51" s="264"/>
      <c r="AW51" s="264"/>
      <c r="AX51" s="378" t="s">
        <v>13</v>
      </c>
      <c r="AY51" s="546">
        <f>AS49-AS50</f>
        <v>1.4229999999999998</v>
      </c>
      <c r="AZ51" s="244" t="s">
        <v>341</v>
      </c>
    </row>
    <row r="52" spans="1:52" s="262" customFormat="1" ht="15.95" customHeight="1">
      <c r="A52" s="266"/>
      <c r="B52" s="267"/>
      <c r="C52" s="268"/>
      <c r="D52" s="268"/>
      <c r="E52" s="268"/>
      <c r="F52" s="269"/>
      <c r="G52" s="268"/>
      <c r="H52" s="268"/>
      <c r="I52" s="268"/>
      <c r="J52" s="268"/>
      <c r="K52" s="268"/>
      <c r="L52" s="268"/>
      <c r="M52" s="268"/>
      <c r="N52" s="268"/>
      <c r="O52" s="268"/>
      <c r="P52" s="268"/>
      <c r="Q52" s="268"/>
      <c r="R52" s="268"/>
      <c r="S52" s="268"/>
      <c r="T52" s="268"/>
      <c r="U52" s="268"/>
      <c r="V52" s="268"/>
      <c r="W52" s="268"/>
      <c r="X52" s="268"/>
      <c r="Y52" s="270"/>
      <c r="Z52" s="271"/>
      <c r="AA52" s="266"/>
      <c r="AB52" s="267"/>
      <c r="AC52" s="268"/>
      <c r="AD52" s="268"/>
      <c r="AE52" s="268"/>
      <c r="AF52" s="269"/>
      <c r="AG52" s="268"/>
      <c r="AH52" s="268"/>
      <c r="AI52" s="268"/>
      <c r="AJ52" s="268"/>
      <c r="AK52" s="268"/>
      <c r="AL52" s="268"/>
      <c r="AM52" s="268"/>
      <c r="AN52" s="268"/>
      <c r="AO52" s="268"/>
      <c r="AP52" s="268"/>
      <c r="AQ52" s="268"/>
      <c r="AR52" s="268"/>
      <c r="AS52" s="268"/>
      <c r="AT52" s="268"/>
      <c r="AU52" s="268"/>
      <c r="AV52" s="268"/>
      <c r="AW52" s="268"/>
      <c r="AX52" s="268"/>
      <c r="AY52" s="270"/>
      <c r="AZ52" s="271"/>
    </row>
  </sheetData>
  <mergeCells count="194">
    <mergeCell ref="AB46:AC46"/>
    <mergeCell ref="AD46:AE46"/>
    <mergeCell ref="AG46:AH46"/>
    <mergeCell ref="AS46:AU46"/>
    <mergeCell ref="AS49:AU49"/>
    <mergeCell ref="AB50:AC50"/>
    <mergeCell ref="AD50:AE50"/>
    <mergeCell ref="AG50:AH50"/>
    <mergeCell ref="AS50:AU50"/>
    <mergeCell ref="AN46:AO46"/>
    <mergeCell ref="AD49:AE49"/>
    <mergeCell ref="AG49:AH49"/>
    <mergeCell ref="AJ49:AK49"/>
    <mergeCell ref="AN49:AO49"/>
    <mergeCell ref="AN50:AO50"/>
    <mergeCell ref="AJ46:AK46"/>
    <mergeCell ref="AJ50:AK50"/>
    <mergeCell ref="B46:C46"/>
    <mergeCell ref="D46:E46"/>
    <mergeCell ref="G46:H46"/>
    <mergeCell ref="S46:U46"/>
    <mergeCell ref="S49:U49"/>
    <mergeCell ref="B50:C50"/>
    <mergeCell ref="D50:E50"/>
    <mergeCell ref="G50:H50"/>
    <mergeCell ref="S50:U50"/>
    <mergeCell ref="D49:E49"/>
    <mergeCell ref="G49:H49"/>
    <mergeCell ref="J49:K49"/>
    <mergeCell ref="N49:O49"/>
    <mergeCell ref="N50:O50"/>
    <mergeCell ref="J50:K50"/>
    <mergeCell ref="D37:E37"/>
    <mergeCell ref="G37:H37"/>
    <mergeCell ref="J37:K37"/>
    <mergeCell ref="N37:O37"/>
    <mergeCell ref="J45:K45"/>
    <mergeCell ref="N46:O46"/>
    <mergeCell ref="D39:E39"/>
    <mergeCell ref="J39:K39"/>
    <mergeCell ref="R39:S39"/>
    <mergeCell ref="D41:E41"/>
    <mergeCell ref="G41:H41"/>
    <mergeCell ref="J41:K41"/>
    <mergeCell ref="N41:O41"/>
    <mergeCell ref="D43:E43"/>
    <mergeCell ref="G43:H43"/>
    <mergeCell ref="K43:L43"/>
    <mergeCell ref="J46:K46"/>
    <mergeCell ref="N45:O45"/>
    <mergeCell ref="S45:U45"/>
    <mergeCell ref="D45:E45"/>
    <mergeCell ref="G45:H45"/>
    <mergeCell ref="B1:C1"/>
    <mergeCell ref="D1:F1"/>
    <mergeCell ref="G1:H1"/>
    <mergeCell ref="I1:K1"/>
    <mergeCell ref="L1:M1"/>
    <mergeCell ref="N1:P1"/>
    <mergeCell ref="Q1:R1"/>
    <mergeCell ref="S1:U1"/>
    <mergeCell ref="L7:M7"/>
    <mergeCell ref="O7:P7"/>
    <mergeCell ref="B10:B20"/>
    <mergeCell ref="C10:D10"/>
    <mergeCell ref="S10:U10"/>
    <mergeCell ref="C11:D11"/>
    <mergeCell ref="L11:M11"/>
    <mergeCell ref="O11:P11"/>
    <mergeCell ref="S11:U11"/>
    <mergeCell ref="C12:D12"/>
    <mergeCell ref="L12:M12"/>
    <mergeCell ref="O12:P12"/>
    <mergeCell ref="S12:U12"/>
    <mergeCell ref="C13:D19"/>
    <mergeCell ref="L14:M14"/>
    <mergeCell ref="O14:P14"/>
    <mergeCell ref="J15:L15"/>
    <mergeCell ref="P15:R15"/>
    <mergeCell ref="C20:D20"/>
    <mergeCell ref="D22:E22"/>
    <mergeCell ref="H22:J22"/>
    <mergeCell ref="L22:M22"/>
    <mergeCell ref="O22:P22"/>
    <mergeCell ref="R22:T22"/>
    <mergeCell ref="I23:K23"/>
    <mergeCell ref="L23:M23"/>
    <mergeCell ref="O23:P23"/>
    <mergeCell ref="Q23:S23"/>
    <mergeCell ref="D26:E26"/>
    <mergeCell ref="G26:H26"/>
    <mergeCell ref="J26:K26"/>
    <mergeCell ref="N26:O26"/>
    <mergeCell ref="D27:E27"/>
    <mergeCell ref="G27:H27"/>
    <mergeCell ref="J27:K27"/>
    <mergeCell ref="L27:P27"/>
    <mergeCell ref="K29:L29"/>
    <mergeCell ref="D30:E30"/>
    <mergeCell ref="G30:H30"/>
    <mergeCell ref="J30:K30"/>
    <mergeCell ref="N30:O30"/>
    <mergeCell ref="D31:E31"/>
    <mergeCell ref="D33:E33"/>
    <mergeCell ref="H33:I33"/>
    <mergeCell ref="D35:E35"/>
    <mergeCell ref="G31:H31"/>
    <mergeCell ref="J31:K31"/>
    <mergeCell ref="N31:O31"/>
    <mergeCell ref="D32:E32"/>
    <mergeCell ref="G32:H32"/>
    <mergeCell ref="J32:K32"/>
    <mergeCell ref="L32:P32"/>
    <mergeCell ref="H35:I35"/>
    <mergeCell ref="AB1:AC1"/>
    <mergeCell ref="AD1:AF1"/>
    <mergeCell ref="AG1:AH1"/>
    <mergeCell ref="AI1:AK1"/>
    <mergeCell ref="AL1:AM1"/>
    <mergeCell ref="AN1:AP1"/>
    <mergeCell ref="AQ1:AR1"/>
    <mergeCell ref="AS1:AU1"/>
    <mergeCell ref="AL7:AM7"/>
    <mergeCell ref="AO7:AP7"/>
    <mergeCell ref="AB10:AB20"/>
    <mergeCell ref="AC10:AD10"/>
    <mergeCell ref="AS10:AU10"/>
    <mergeCell ref="AC11:AD11"/>
    <mergeCell ref="AL11:AM11"/>
    <mergeCell ref="AO11:AP11"/>
    <mergeCell ref="AS11:AU11"/>
    <mergeCell ref="AC12:AD12"/>
    <mergeCell ref="AL12:AM12"/>
    <mergeCell ref="AO12:AP12"/>
    <mergeCell ref="AS12:AU12"/>
    <mergeCell ref="AC13:AD19"/>
    <mergeCell ref="AL14:AM14"/>
    <mergeCell ref="AO14:AP14"/>
    <mergeCell ref="AJ15:AL15"/>
    <mergeCell ref="AP15:AR15"/>
    <mergeCell ref="AC20:AD20"/>
    <mergeCell ref="AD22:AE22"/>
    <mergeCell ref="AH22:AJ22"/>
    <mergeCell ref="AL22:AM22"/>
    <mergeCell ref="AO22:AP22"/>
    <mergeCell ref="AR22:AT22"/>
    <mergeCell ref="AI23:AK23"/>
    <mergeCell ref="AL23:AM23"/>
    <mergeCell ref="AO23:AP23"/>
    <mergeCell ref="AQ23:AS23"/>
    <mergeCell ref="AD26:AE26"/>
    <mergeCell ref="AG26:AH26"/>
    <mergeCell ref="AJ26:AK26"/>
    <mergeCell ref="AN26:AO26"/>
    <mergeCell ref="AD27:AE27"/>
    <mergeCell ref="AG27:AH27"/>
    <mergeCell ref="AJ27:AK27"/>
    <mergeCell ref="AL27:AP27"/>
    <mergeCell ref="AK29:AL29"/>
    <mergeCell ref="AD30:AE30"/>
    <mergeCell ref="AG30:AH30"/>
    <mergeCell ref="AJ30:AK30"/>
    <mergeCell ref="AN30:AO30"/>
    <mergeCell ref="AD31:AE31"/>
    <mergeCell ref="AG31:AH31"/>
    <mergeCell ref="AJ31:AK31"/>
    <mergeCell ref="AN31:AO31"/>
    <mergeCell ref="AD32:AE32"/>
    <mergeCell ref="AG32:AH32"/>
    <mergeCell ref="AJ32:AK32"/>
    <mergeCell ref="AL32:AP32"/>
    <mergeCell ref="AD33:AE33"/>
    <mergeCell ref="AH33:AI33"/>
    <mergeCell ref="AD35:AE35"/>
    <mergeCell ref="AH35:AI35"/>
    <mergeCell ref="AD37:AE37"/>
    <mergeCell ref="AG37:AH37"/>
    <mergeCell ref="AJ37:AK37"/>
    <mergeCell ref="AN37:AO37"/>
    <mergeCell ref="AD39:AE39"/>
    <mergeCell ref="AJ39:AK39"/>
    <mergeCell ref="AR39:AS39"/>
    <mergeCell ref="AD41:AE41"/>
    <mergeCell ref="AG41:AH41"/>
    <mergeCell ref="AJ41:AK41"/>
    <mergeCell ref="AN41:AO41"/>
    <mergeCell ref="AD43:AE43"/>
    <mergeCell ref="AG43:AH43"/>
    <mergeCell ref="AK43:AL43"/>
    <mergeCell ref="AD45:AE45"/>
    <mergeCell ref="AG45:AH45"/>
    <mergeCell ref="AJ45:AK45"/>
    <mergeCell ref="AN45:AO45"/>
    <mergeCell ref="AS45:AU45"/>
  </mergeCells>
  <phoneticPr fontId="6" type="noConversion"/>
  <printOptions horizontalCentered="1"/>
  <pageMargins left="0.74803149606299213" right="0.6692913385826772" top="0.98425196850393704" bottom="0.78740157480314965" header="0.39370078740157483" footer="0.39370078740157483"/>
  <pageSetup paperSize="9" scale="8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view="pageBreakPreview" zoomScaleNormal="100" zoomScaleSheetLayoutView="100" workbookViewId="0">
      <pane ySplit="2" topLeftCell="A3" activePane="bottomLeft" state="frozen"/>
      <selection activeCell="R15" sqref="R15"/>
      <selection pane="bottomLeft" activeCell="R15" sqref="R15"/>
    </sheetView>
  </sheetViews>
  <sheetFormatPr defaultRowHeight="20.100000000000001" customHeight="1"/>
  <cols>
    <col min="1" max="1" width="18.77734375" style="145" customWidth="1"/>
    <col min="2" max="2" width="6.77734375" style="145" customWidth="1"/>
    <col min="3" max="3" width="6.77734375" style="146" customWidth="1"/>
    <col min="4" max="5" width="9.21875" style="145" customWidth="1"/>
    <col min="6" max="6" width="8.77734375" style="145" customWidth="1"/>
    <col min="7" max="7" width="20.6640625" style="145" customWidth="1"/>
    <col min="8" max="9" width="8.88671875" style="144"/>
    <col min="10" max="256" width="8.88671875" style="145"/>
    <col min="257" max="257" width="17.33203125" style="145" bestFit="1" customWidth="1"/>
    <col min="258" max="259" width="6.77734375" style="145" customWidth="1"/>
    <col min="260" max="262" width="10.77734375" style="145" customWidth="1"/>
    <col min="263" max="263" width="17.33203125" style="145" bestFit="1" customWidth="1"/>
    <col min="264" max="512" width="8.88671875" style="145"/>
    <col min="513" max="513" width="17.33203125" style="145" bestFit="1" customWidth="1"/>
    <col min="514" max="515" width="6.77734375" style="145" customWidth="1"/>
    <col min="516" max="518" width="10.77734375" style="145" customWidth="1"/>
    <col min="519" max="519" width="17.33203125" style="145" bestFit="1" customWidth="1"/>
    <col min="520" max="768" width="8.88671875" style="145"/>
    <col min="769" max="769" width="17.33203125" style="145" bestFit="1" customWidth="1"/>
    <col min="770" max="771" width="6.77734375" style="145" customWidth="1"/>
    <col min="772" max="774" width="10.77734375" style="145" customWidth="1"/>
    <col min="775" max="775" width="17.33203125" style="145" bestFit="1" customWidth="1"/>
    <col min="776" max="1024" width="8.88671875" style="145"/>
    <col min="1025" max="1025" width="17.33203125" style="145" bestFit="1" customWidth="1"/>
    <col min="1026" max="1027" width="6.77734375" style="145" customWidth="1"/>
    <col min="1028" max="1030" width="10.77734375" style="145" customWidth="1"/>
    <col min="1031" max="1031" width="17.33203125" style="145" bestFit="1" customWidth="1"/>
    <col min="1032" max="1280" width="8.88671875" style="145"/>
    <col min="1281" max="1281" width="17.33203125" style="145" bestFit="1" customWidth="1"/>
    <col min="1282" max="1283" width="6.77734375" style="145" customWidth="1"/>
    <col min="1284" max="1286" width="10.77734375" style="145" customWidth="1"/>
    <col min="1287" max="1287" width="17.33203125" style="145" bestFit="1" customWidth="1"/>
    <col min="1288" max="1536" width="8.88671875" style="145"/>
    <col min="1537" max="1537" width="17.33203125" style="145" bestFit="1" customWidth="1"/>
    <col min="1538" max="1539" width="6.77734375" style="145" customWidth="1"/>
    <col min="1540" max="1542" width="10.77734375" style="145" customWidth="1"/>
    <col min="1543" max="1543" width="17.33203125" style="145" bestFit="1" customWidth="1"/>
    <col min="1544" max="1792" width="8.88671875" style="145"/>
    <col min="1793" max="1793" width="17.33203125" style="145" bestFit="1" customWidth="1"/>
    <col min="1794" max="1795" width="6.77734375" style="145" customWidth="1"/>
    <col min="1796" max="1798" width="10.77734375" style="145" customWidth="1"/>
    <col min="1799" max="1799" width="17.33203125" style="145" bestFit="1" customWidth="1"/>
    <col min="1800" max="2048" width="8.88671875" style="145"/>
    <col min="2049" max="2049" width="17.33203125" style="145" bestFit="1" customWidth="1"/>
    <col min="2050" max="2051" width="6.77734375" style="145" customWidth="1"/>
    <col min="2052" max="2054" width="10.77734375" style="145" customWidth="1"/>
    <col min="2055" max="2055" width="17.33203125" style="145" bestFit="1" customWidth="1"/>
    <col min="2056" max="2304" width="8.88671875" style="145"/>
    <col min="2305" max="2305" width="17.33203125" style="145" bestFit="1" customWidth="1"/>
    <col min="2306" max="2307" width="6.77734375" style="145" customWidth="1"/>
    <col min="2308" max="2310" width="10.77734375" style="145" customWidth="1"/>
    <col min="2311" max="2311" width="17.33203125" style="145" bestFit="1" customWidth="1"/>
    <col min="2312" max="2560" width="8.88671875" style="145"/>
    <col min="2561" max="2561" width="17.33203125" style="145" bestFit="1" customWidth="1"/>
    <col min="2562" max="2563" width="6.77734375" style="145" customWidth="1"/>
    <col min="2564" max="2566" width="10.77734375" style="145" customWidth="1"/>
    <col min="2567" max="2567" width="17.33203125" style="145" bestFit="1" customWidth="1"/>
    <col min="2568" max="2816" width="8.88671875" style="145"/>
    <col min="2817" max="2817" width="17.33203125" style="145" bestFit="1" customWidth="1"/>
    <col min="2818" max="2819" width="6.77734375" style="145" customWidth="1"/>
    <col min="2820" max="2822" width="10.77734375" style="145" customWidth="1"/>
    <col min="2823" max="2823" width="17.33203125" style="145" bestFit="1" customWidth="1"/>
    <col min="2824" max="3072" width="8.88671875" style="145"/>
    <col min="3073" max="3073" width="17.33203125" style="145" bestFit="1" customWidth="1"/>
    <col min="3074" max="3075" width="6.77734375" style="145" customWidth="1"/>
    <col min="3076" max="3078" width="10.77734375" style="145" customWidth="1"/>
    <col min="3079" max="3079" width="17.33203125" style="145" bestFit="1" customWidth="1"/>
    <col min="3080" max="3328" width="8.88671875" style="145"/>
    <col min="3329" max="3329" width="17.33203125" style="145" bestFit="1" customWidth="1"/>
    <col min="3330" max="3331" width="6.77734375" style="145" customWidth="1"/>
    <col min="3332" max="3334" width="10.77734375" style="145" customWidth="1"/>
    <col min="3335" max="3335" width="17.33203125" style="145" bestFit="1" customWidth="1"/>
    <col min="3336" max="3584" width="8.88671875" style="145"/>
    <col min="3585" max="3585" width="17.33203125" style="145" bestFit="1" customWidth="1"/>
    <col min="3586" max="3587" width="6.77734375" style="145" customWidth="1"/>
    <col min="3588" max="3590" width="10.77734375" style="145" customWidth="1"/>
    <col min="3591" max="3591" width="17.33203125" style="145" bestFit="1" customWidth="1"/>
    <col min="3592" max="3840" width="8.88671875" style="145"/>
    <col min="3841" max="3841" width="17.33203125" style="145" bestFit="1" customWidth="1"/>
    <col min="3842" max="3843" width="6.77734375" style="145" customWidth="1"/>
    <col min="3844" max="3846" width="10.77734375" style="145" customWidth="1"/>
    <col min="3847" max="3847" width="17.33203125" style="145" bestFit="1" customWidth="1"/>
    <col min="3848" max="4096" width="8.88671875" style="145"/>
    <col min="4097" max="4097" width="17.33203125" style="145" bestFit="1" customWidth="1"/>
    <col min="4098" max="4099" width="6.77734375" style="145" customWidth="1"/>
    <col min="4100" max="4102" width="10.77734375" style="145" customWidth="1"/>
    <col min="4103" max="4103" width="17.33203125" style="145" bestFit="1" customWidth="1"/>
    <col min="4104" max="4352" width="8.88671875" style="145"/>
    <col min="4353" max="4353" width="17.33203125" style="145" bestFit="1" customWidth="1"/>
    <col min="4354" max="4355" width="6.77734375" style="145" customWidth="1"/>
    <col min="4356" max="4358" width="10.77734375" style="145" customWidth="1"/>
    <col min="4359" max="4359" width="17.33203125" style="145" bestFit="1" customWidth="1"/>
    <col min="4360" max="4608" width="8.88671875" style="145"/>
    <col min="4609" max="4609" width="17.33203125" style="145" bestFit="1" customWidth="1"/>
    <col min="4610" max="4611" width="6.77734375" style="145" customWidth="1"/>
    <col min="4612" max="4614" width="10.77734375" style="145" customWidth="1"/>
    <col min="4615" max="4615" width="17.33203125" style="145" bestFit="1" customWidth="1"/>
    <col min="4616" max="4864" width="8.88671875" style="145"/>
    <col min="4865" max="4865" width="17.33203125" style="145" bestFit="1" customWidth="1"/>
    <col min="4866" max="4867" width="6.77734375" style="145" customWidth="1"/>
    <col min="4868" max="4870" width="10.77734375" style="145" customWidth="1"/>
    <col min="4871" max="4871" width="17.33203125" style="145" bestFit="1" customWidth="1"/>
    <col min="4872" max="5120" width="8.88671875" style="145"/>
    <col min="5121" max="5121" width="17.33203125" style="145" bestFit="1" customWidth="1"/>
    <col min="5122" max="5123" width="6.77734375" style="145" customWidth="1"/>
    <col min="5124" max="5126" width="10.77734375" style="145" customWidth="1"/>
    <col min="5127" max="5127" width="17.33203125" style="145" bestFit="1" customWidth="1"/>
    <col min="5128" max="5376" width="8.88671875" style="145"/>
    <col min="5377" max="5377" width="17.33203125" style="145" bestFit="1" customWidth="1"/>
    <col min="5378" max="5379" width="6.77734375" style="145" customWidth="1"/>
    <col min="5380" max="5382" width="10.77734375" style="145" customWidth="1"/>
    <col min="5383" max="5383" width="17.33203125" style="145" bestFit="1" customWidth="1"/>
    <col min="5384" max="5632" width="8.88671875" style="145"/>
    <col min="5633" max="5633" width="17.33203125" style="145" bestFit="1" customWidth="1"/>
    <col min="5634" max="5635" width="6.77734375" style="145" customWidth="1"/>
    <col min="5636" max="5638" width="10.77734375" style="145" customWidth="1"/>
    <col min="5639" max="5639" width="17.33203125" style="145" bestFit="1" customWidth="1"/>
    <col min="5640" max="5888" width="8.88671875" style="145"/>
    <col min="5889" max="5889" width="17.33203125" style="145" bestFit="1" customWidth="1"/>
    <col min="5890" max="5891" width="6.77734375" style="145" customWidth="1"/>
    <col min="5892" max="5894" width="10.77734375" style="145" customWidth="1"/>
    <col min="5895" max="5895" width="17.33203125" style="145" bestFit="1" customWidth="1"/>
    <col min="5896" max="6144" width="8.88671875" style="145"/>
    <col min="6145" max="6145" width="17.33203125" style="145" bestFit="1" customWidth="1"/>
    <col min="6146" max="6147" width="6.77734375" style="145" customWidth="1"/>
    <col min="6148" max="6150" width="10.77734375" style="145" customWidth="1"/>
    <col min="6151" max="6151" width="17.33203125" style="145" bestFit="1" customWidth="1"/>
    <col min="6152" max="6400" width="8.88671875" style="145"/>
    <col min="6401" max="6401" width="17.33203125" style="145" bestFit="1" customWidth="1"/>
    <col min="6402" max="6403" width="6.77734375" style="145" customWidth="1"/>
    <col min="6404" max="6406" width="10.77734375" style="145" customWidth="1"/>
    <col min="6407" max="6407" width="17.33203125" style="145" bestFit="1" customWidth="1"/>
    <col min="6408" max="6656" width="8.88671875" style="145"/>
    <col min="6657" max="6657" width="17.33203125" style="145" bestFit="1" customWidth="1"/>
    <col min="6658" max="6659" width="6.77734375" style="145" customWidth="1"/>
    <col min="6660" max="6662" width="10.77734375" style="145" customWidth="1"/>
    <col min="6663" max="6663" width="17.33203125" style="145" bestFit="1" customWidth="1"/>
    <col min="6664" max="6912" width="8.88671875" style="145"/>
    <col min="6913" max="6913" width="17.33203125" style="145" bestFit="1" customWidth="1"/>
    <col min="6914" max="6915" width="6.77734375" style="145" customWidth="1"/>
    <col min="6916" max="6918" width="10.77734375" style="145" customWidth="1"/>
    <col min="6919" max="6919" width="17.33203125" style="145" bestFit="1" customWidth="1"/>
    <col min="6920" max="7168" width="8.88671875" style="145"/>
    <col min="7169" max="7169" width="17.33203125" style="145" bestFit="1" customWidth="1"/>
    <col min="7170" max="7171" width="6.77734375" style="145" customWidth="1"/>
    <col min="7172" max="7174" width="10.77734375" style="145" customWidth="1"/>
    <col min="7175" max="7175" width="17.33203125" style="145" bestFit="1" customWidth="1"/>
    <col min="7176" max="7424" width="8.88671875" style="145"/>
    <col min="7425" max="7425" width="17.33203125" style="145" bestFit="1" customWidth="1"/>
    <col min="7426" max="7427" width="6.77734375" style="145" customWidth="1"/>
    <col min="7428" max="7430" width="10.77734375" style="145" customWidth="1"/>
    <col min="7431" max="7431" width="17.33203125" style="145" bestFit="1" customWidth="1"/>
    <col min="7432" max="7680" width="8.88671875" style="145"/>
    <col min="7681" max="7681" width="17.33203125" style="145" bestFit="1" customWidth="1"/>
    <col min="7682" max="7683" width="6.77734375" style="145" customWidth="1"/>
    <col min="7684" max="7686" width="10.77734375" style="145" customWidth="1"/>
    <col min="7687" max="7687" width="17.33203125" style="145" bestFit="1" customWidth="1"/>
    <col min="7688" max="7936" width="8.88671875" style="145"/>
    <col min="7937" max="7937" width="17.33203125" style="145" bestFit="1" customWidth="1"/>
    <col min="7938" max="7939" width="6.77734375" style="145" customWidth="1"/>
    <col min="7940" max="7942" width="10.77734375" style="145" customWidth="1"/>
    <col min="7943" max="7943" width="17.33203125" style="145" bestFit="1" customWidth="1"/>
    <col min="7944" max="8192" width="8.88671875" style="145"/>
    <col min="8193" max="8193" width="17.33203125" style="145" bestFit="1" customWidth="1"/>
    <col min="8194" max="8195" width="6.77734375" style="145" customWidth="1"/>
    <col min="8196" max="8198" width="10.77734375" style="145" customWidth="1"/>
    <col min="8199" max="8199" width="17.33203125" style="145" bestFit="1" customWidth="1"/>
    <col min="8200" max="8448" width="8.88671875" style="145"/>
    <col min="8449" max="8449" width="17.33203125" style="145" bestFit="1" customWidth="1"/>
    <col min="8450" max="8451" width="6.77734375" style="145" customWidth="1"/>
    <col min="8452" max="8454" width="10.77734375" style="145" customWidth="1"/>
    <col min="8455" max="8455" width="17.33203125" style="145" bestFit="1" customWidth="1"/>
    <col min="8456" max="8704" width="8.88671875" style="145"/>
    <col min="8705" max="8705" width="17.33203125" style="145" bestFit="1" customWidth="1"/>
    <col min="8706" max="8707" width="6.77734375" style="145" customWidth="1"/>
    <col min="8708" max="8710" width="10.77734375" style="145" customWidth="1"/>
    <col min="8711" max="8711" width="17.33203125" style="145" bestFit="1" customWidth="1"/>
    <col min="8712" max="8960" width="8.88671875" style="145"/>
    <col min="8961" max="8961" width="17.33203125" style="145" bestFit="1" customWidth="1"/>
    <col min="8962" max="8963" width="6.77734375" style="145" customWidth="1"/>
    <col min="8964" max="8966" width="10.77734375" style="145" customWidth="1"/>
    <col min="8967" max="8967" width="17.33203125" style="145" bestFit="1" customWidth="1"/>
    <col min="8968" max="9216" width="8.88671875" style="145"/>
    <col min="9217" max="9217" width="17.33203125" style="145" bestFit="1" customWidth="1"/>
    <col min="9218" max="9219" width="6.77734375" style="145" customWidth="1"/>
    <col min="9220" max="9222" width="10.77734375" style="145" customWidth="1"/>
    <col min="9223" max="9223" width="17.33203125" style="145" bestFit="1" customWidth="1"/>
    <col min="9224" max="9472" width="8.88671875" style="145"/>
    <col min="9473" max="9473" width="17.33203125" style="145" bestFit="1" customWidth="1"/>
    <col min="9474" max="9475" width="6.77734375" style="145" customWidth="1"/>
    <col min="9476" max="9478" width="10.77734375" style="145" customWidth="1"/>
    <col min="9479" max="9479" width="17.33203125" style="145" bestFit="1" customWidth="1"/>
    <col min="9480" max="9728" width="8.88671875" style="145"/>
    <col min="9729" max="9729" width="17.33203125" style="145" bestFit="1" customWidth="1"/>
    <col min="9730" max="9731" width="6.77734375" style="145" customWidth="1"/>
    <col min="9732" max="9734" width="10.77734375" style="145" customWidth="1"/>
    <col min="9735" max="9735" width="17.33203125" style="145" bestFit="1" customWidth="1"/>
    <col min="9736" max="9984" width="8.88671875" style="145"/>
    <col min="9985" max="9985" width="17.33203125" style="145" bestFit="1" customWidth="1"/>
    <col min="9986" max="9987" width="6.77734375" style="145" customWidth="1"/>
    <col min="9988" max="9990" width="10.77734375" style="145" customWidth="1"/>
    <col min="9991" max="9991" width="17.33203125" style="145" bestFit="1" customWidth="1"/>
    <col min="9992" max="10240" width="8.88671875" style="145"/>
    <col min="10241" max="10241" width="17.33203125" style="145" bestFit="1" customWidth="1"/>
    <col min="10242" max="10243" width="6.77734375" style="145" customWidth="1"/>
    <col min="10244" max="10246" width="10.77734375" style="145" customWidth="1"/>
    <col min="10247" max="10247" width="17.33203125" style="145" bestFit="1" customWidth="1"/>
    <col min="10248" max="10496" width="8.88671875" style="145"/>
    <col min="10497" max="10497" width="17.33203125" style="145" bestFit="1" customWidth="1"/>
    <col min="10498" max="10499" width="6.77734375" style="145" customWidth="1"/>
    <col min="10500" max="10502" width="10.77734375" style="145" customWidth="1"/>
    <col min="10503" max="10503" width="17.33203125" style="145" bestFit="1" customWidth="1"/>
    <col min="10504" max="10752" width="8.88671875" style="145"/>
    <col min="10753" max="10753" width="17.33203125" style="145" bestFit="1" customWidth="1"/>
    <col min="10754" max="10755" width="6.77734375" style="145" customWidth="1"/>
    <col min="10756" max="10758" width="10.77734375" style="145" customWidth="1"/>
    <col min="10759" max="10759" width="17.33203125" style="145" bestFit="1" customWidth="1"/>
    <col min="10760" max="11008" width="8.88671875" style="145"/>
    <col min="11009" max="11009" width="17.33203125" style="145" bestFit="1" customWidth="1"/>
    <col min="11010" max="11011" width="6.77734375" style="145" customWidth="1"/>
    <col min="11012" max="11014" width="10.77734375" style="145" customWidth="1"/>
    <col min="11015" max="11015" width="17.33203125" style="145" bestFit="1" customWidth="1"/>
    <col min="11016" max="11264" width="8.88671875" style="145"/>
    <col min="11265" max="11265" width="17.33203125" style="145" bestFit="1" customWidth="1"/>
    <col min="11266" max="11267" width="6.77734375" style="145" customWidth="1"/>
    <col min="11268" max="11270" width="10.77734375" style="145" customWidth="1"/>
    <col min="11271" max="11271" width="17.33203125" style="145" bestFit="1" customWidth="1"/>
    <col min="11272" max="11520" width="8.88671875" style="145"/>
    <col min="11521" max="11521" width="17.33203125" style="145" bestFit="1" customWidth="1"/>
    <col min="11522" max="11523" width="6.77734375" style="145" customWidth="1"/>
    <col min="11524" max="11526" width="10.77734375" style="145" customWidth="1"/>
    <col min="11527" max="11527" width="17.33203125" style="145" bestFit="1" customWidth="1"/>
    <col min="11528" max="11776" width="8.88671875" style="145"/>
    <col min="11777" max="11777" width="17.33203125" style="145" bestFit="1" customWidth="1"/>
    <col min="11778" max="11779" width="6.77734375" style="145" customWidth="1"/>
    <col min="11780" max="11782" width="10.77734375" style="145" customWidth="1"/>
    <col min="11783" max="11783" width="17.33203125" style="145" bestFit="1" customWidth="1"/>
    <col min="11784" max="12032" width="8.88671875" style="145"/>
    <col min="12033" max="12033" width="17.33203125" style="145" bestFit="1" customWidth="1"/>
    <col min="12034" max="12035" width="6.77734375" style="145" customWidth="1"/>
    <col min="12036" max="12038" width="10.77734375" style="145" customWidth="1"/>
    <col min="12039" max="12039" width="17.33203125" style="145" bestFit="1" customWidth="1"/>
    <col min="12040" max="12288" width="8.88671875" style="145"/>
    <col min="12289" max="12289" width="17.33203125" style="145" bestFit="1" customWidth="1"/>
    <col min="12290" max="12291" width="6.77734375" style="145" customWidth="1"/>
    <col min="12292" max="12294" width="10.77734375" style="145" customWidth="1"/>
    <col min="12295" max="12295" width="17.33203125" style="145" bestFit="1" customWidth="1"/>
    <col min="12296" max="12544" width="8.88671875" style="145"/>
    <col min="12545" max="12545" width="17.33203125" style="145" bestFit="1" customWidth="1"/>
    <col min="12546" max="12547" width="6.77734375" style="145" customWidth="1"/>
    <col min="12548" max="12550" width="10.77734375" style="145" customWidth="1"/>
    <col min="12551" max="12551" width="17.33203125" style="145" bestFit="1" customWidth="1"/>
    <col min="12552" max="12800" width="8.88671875" style="145"/>
    <col min="12801" max="12801" width="17.33203125" style="145" bestFit="1" customWidth="1"/>
    <col min="12802" max="12803" width="6.77734375" style="145" customWidth="1"/>
    <col min="12804" max="12806" width="10.77734375" style="145" customWidth="1"/>
    <col min="12807" max="12807" width="17.33203125" style="145" bestFit="1" customWidth="1"/>
    <col min="12808" max="13056" width="8.88671875" style="145"/>
    <col min="13057" max="13057" width="17.33203125" style="145" bestFit="1" customWidth="1"/>
    <col min="13058" max="13059" width="6.77734375" style="145" customWidth="1"/>
    <col min="13060" max="13062" width="10.77734375" style="145" customWidth="1"/>
    <col min="13063" max="13063" width="17.33203125" style="145" bestFit="1" customWidth="1"/>
    <col min="13064" max="13312" width="8.88671875" style="145"/>
    <col min="13313" max="13313" width="17.33203125" style="145" bestFit="1" customWidth="1"/>
    <col min="13314" max="13315" width="6.77734375" style="145" customWidth="1"/>
    <col min="13316" max="13318" width="10.77734375" style="145" customWidth="1"/>
    <col min="13319" max="13319" width="17.33203125" style="145" bestFit="1" customWidth="1"/>
    <col min="13320" max="13568" width="8.88671875" style="145"/>
    <col min="13569" max="13569" width="17.33203125" style="145" bestFit="1" customWidth="1"/>
    <col min="13570" max="13571" width="6.77734375" style="145" customWidth="1"/>
    <col min="13572" max="13574" width="10.77734375" style="145" customWidth="1"/>
    <col min="13575" max="13575" width="17.33203125" style="145" bestFit="1" customWidth="1"/>
    <col min="13576" max="13824" width="8.88671875" style="145"/>
    <col min="13825" max="13825" width="17.33203125" style="145" bestFit="1" customWidth="1"/>
    <col min="13826" max="13827" width="6.77734375" style="145" customWidth="1"/>
    <col min="13828" max="13830" width="10.77734375" style="145" customWidth="1"/>
    <col min="13831" max="13831" width="17.33203125" style="145" bestFit="1" customWidth="1"/>
    <col min="13832" max="14080" width="8.88671875" style="145"/>
    <col min="14081" max="14081" width="17.33203125" style="145" bestFit="1" customWidth="1"/>
    <col min="14082" max="14083" width="6.77734375" style="145" customWidth="1"/>
    <col min="14084" max="14086" width="10.77734375" style="145" customWidth="1"/>
    <col min="14087" max="14087" width="17.33203125" style="145" bestFit="1" customWidth="1"/>
    <col min="14088" max="14336" width="8.88671875" style="145"/>
    <col min="14337" max="14337" width="17.33203125" style="145" bestFit="1" customWidth="1"/>
    <col min="14338" max="14339" width="6.77734375" style="145" customWidth="1"/>
    <col min="14340" max="14342" width="10.77734375" style="145" customWidth="1"/>
    <col min="14343" max="14343" width="17.33203125" style="145" bestFit="1" customWidth="1"/>
    <col min="14344" max="14592" width="8.88671875" style="145"/>
    <col min="14593" max="14593" width="17.33203125" style="145" bestFit="1" customWidth="1"/>
    <col min="14594" max="14595" width="6.77734375" style="145" customWidth="1"/>
    <col min="14596" max="14598" width="10.77734375" style="145" customWidth="1"/>
    <col min="14599" max="14599" width="17.33203125" style="145" bestFit="1" customWidth="1"/>
    <col min="14600" max="14848" width="8.88671875" style="145"/>
    <col min="14849" max="14849" width="17.33203125" style="145" bestFit="1" customWidth="1"/>
    <col min="14850" max="14851" width="6.77734375" style="145" customWidth="1"/>
    <col min="14852" max="14854" width="10.77734375" style="145" customWidth="1"/>
    <col min="14855" max="14855" width="17.33203125" style="145" bestFit="1" customWidth="1"/>
    <col min="14856" max="15104" width="8.88671875" style="145"/>
    <col min="15105" max="15105" width="17.33203125" style="145" bestFit="1" customWidth="1"/>
    <col min="15106" max="15107" width="6.77734375" style="145" customWidth="1"/>
    <col min="15108" max="15110" width="10.77734375" style="145" customWidth="1"/>
    <col min="15111" max="15111" width="17.33203125" style="145" bestFit="1" customWidth="1"/>
    <col min="15112" max="15360" width="8.88671875" style="145"/>
    <col min="15361" max="15361" width="17.33203125" style="145" bestFit="1" customWidth="1"/>
    <col min="15362" max="15363" width="6.77734375" style="145" customWidth="1"/>
    <col min="15364" max="15366" width="10.77734375" style="145" customWidth="1"/>
    <col min="15367" max="15367" width="17.33203125" style="145" bestFit="1" customWidth="1"/>
    <col min="15368" max="15616" width="8.88671875" style="145"/>
    <col min="15617" max="15617" width="17.33203125" style="145" bestFit="1" customWidth="1"/>
    <col min="15618" max="15619" width="6.77734375" style="145" customWidth="1"/>
    <col min="15620" max="15622" width="10.77734375" style="145" customWidth="1"/>
    <col min="15623" max="15623" width="17.33203125" style="145" bestFit="1" customWidth="1"/>
    <col min="15624" max="15872" width="8.88671875" style="145"/>
    <col min="15873" max="15873" width="17.33203125" style="145" bestFit="1" customWidth="1"/>
    <col min="15874" max="15875" width="6.77734375" style="145" customWidth="1"/>
    <col min="15876" max="15878" width="10.77734375" style="145" customWidth="1"/>
    <col min="15879" max="15879" width="17.33203125" style="145" bestFit="1" customWidth="1"/>
    <col min="15880" max="16128" width="8.88671875" style="145"/>
    <col min="16129" max="16129" width="17.33203125" style="145" bestFit="1" customWidth="1"/>
    <col min="16130" max="16131" width="6.77734375" style="145" customWidth="1"/>
    <col min="16132" max="16134" width="10.77734375" style="145" customWidth="1"/>
    <col min="16135" max="16135" width="17.33203125" style="145" bestFit="1" customWidth="1"/>
    <col min="16136" max="16384" width="8.88671875" style="145"/>
  </cols>
  <sheetData>
    <row r="1" spans="1:17" ht="18" customHeight="1">
      <c r="A1" s="789" t="s">
        <v>244</v>
      </c>
      <c r="B1" s="791" t="s">
        <v>245</v>
      </c>
      <c r="C1" s="791"/>
      <c r="D1" s="791" t="s">
        <v>246</v>
      </c>
      <c r="E1" s="561" t="s">
        <v>247</v>
      </c>
      <c r="F1" s="791" t="s">
        <v>248</v>
      </c>
      <c r="G1" s="785" t="s">
        <v>249</v>
      </c>
      <c r="J1" s="144"/>
    </row>
    <row r="2" spans="1:17" ht="18" customHeight="1">
      <c r="A2" s="790"/>
      <c r="B2" s="792"/>
      <c r="C2" s="792"/>
      <c r="D2" s="792"/>
      <c r="E2" s="562" t="s">
        <v>250</v>
      </c>
      <c r="F2" s="792"/>
      <c r="G2" s="786"/>
      <c r="H2" s="144" t="s">
        <v>251</v>
      </c>
      <c r="I2" s="144" t="s">
        <v>252</v>
      </c>
      <c r="J2" s="144" t="s">
        <v>253</v>
      </c>
      <c r="L2" s="145" t="s">
        <v>254</v>
      </c>
      <c r="M2" s="145" t="s">
        <v>62</v>
      </c>
      <c r="N2" s="145" t="s">
        <v>254</v>
      </c>
      <c r="O2" s="145" t="s">
        <v>62</v>
      </c>
    </row>
    <row r="3" spans="1:17" ht="23.1" customHeight="1">
      <c r="A3" s="217" t="s">
        <v>379</v>
      </c>
      <c r="B3" s="571"/>
      <c r="C3" s="572"/>
      <c r="D3" s="147"/>
      <c r="E3" s="147"/>
      <c r="F3" s="147"/>
      <c r="G3" s="218"/>
    </row>
    <row r="4" spans="1:17" s="232" customFormat="1" ht="23.1" customHeight="1">
      <c r="A4" s="617" t="s">
        <v>380</v>
      </c>
      <c r="B4" s="618" t="s">
        <v>398</v>
      </c>
      <c r="C4" s="619">
        <v>13</v>
      </c>
      <c r="D4" s="620">
        <v>30.17</v>
      </c>
      <c r="E4" s="620">
        <v>28.17</v>
      </c>
      <c r="F4" s="621">
        <f t="shared" ref="F4:F9" si="0">ROUND((D4-E4),1)</f>
        <v>2</v>
      </c>
      <c r="G4" s="622" t="s">
        <v>405</v>
      </c>
      <c r="H4" s="231" t="str">
        <f>L4&amp;"-"&amp;M4</f>
        <v>가시설-A</v>
      </c>
      <c r="I4" s="231">
        <v>0.7</v>
      </c>
      <c r="J4" s="232">
        <v>6</v>
      </c>
      <c r="L4" s="232" t="str">
        <f>IF(N4="자연터파기","OPEN","가시설")</f>
        <v>가시설</v>
      </c>
      <c r="M4" s="232" t="str">
        <f>IF(O4="콘크리트","C",IF(O4="아스팔트","A",IF(O4="투수콘","A+C",IF(O4="콘크리트","A","비포장"))))</f>
        <v>A</v>
      </c>
      <c r="N4" s="233" t="s">
        <v>254</v>
      </c>
      <c r="O4" s="233" t="s">
        <v>383</v>
      </c>
      <c r="Q4" s="234"/>
    </row>
    <row r="5" spans="1:17" s="232" customFormat="1" ht="23.1" customHeight="1">
      <c r="A5" s="617" t="s">
        <v>380</v>
      </c>
      <c r="B5" s="618" t="s">
        <v>399</v>
      </c>
      <c r="C5" s="619">
        <v>0</v>
      </c>
      <c r="D5" s="620">
        <v>31.17</v>
      </c>
      <c r="E5" s="620">
        <v>29.17</v>
      </c>
      <c r="F5" s="621">
        <f t="shared" si="0"/>
        <v>2</v>
      </c>
      <c r="G5" s="622" t="s">
        <v>405</v>
      </c>
      <c r="H5" s="231" t="str">
        <f t="shared" ref="H5:H9" si="1">L5&amp;"-"&amp;M5</f>
        <v>가시설-A</v>
      </c>
      <c r="I5" s="231">
        <v>0.7</v>
      </c>
      <c r="J5" s="232">
        <v>6</v>
      </c>
      <c r="L5" s="232" t="str">
        <f t="shared" ref="L5:L8" si="2">IF(N5="자연터파기","OPEN","가시설")</f>
        <v>가시설</v>
      </c>
      <c r="M5" s="232" t="str">
        <f>IF(O5="콘크리트","C",IF(O5="아스팔트","A",IF(O5="투수콘","투수콘",IF(O5="콘크리트","A","비포장"))))</f>
        <v>A</v>
      </c>
      <c r="N5" s="233" t="s">
        <v>254</v>
      </c>
      <c r="O5" s="233" t="s">
        <v>383</v>
      </c>
      <c r="Q5" s="234"/>
    </row>
    <row r="6" spans="1:17" s="232" customFormat="1" ht="23.1" customHeight="1">
      <c r="A6" s="617" t="s">
        <v>380</v>
      </c>
      <c r="B6" s="618" t="s">
        <v>400</v>
      </c>
      <c r="C6" s="619">
        <v>0</v>
      </c>
      <c r="D6" s="620">
        <v>37.590000000000003</v>
      </c>
      <c r="E6" s="620">
        <v>35.590000000000003</v>
      </c>
      <c r="F6" s="621">
        <f t="shared" si="0"/>
        <v>2</v>
      </c>
      <c r="G6" s="622" t="s">
        <v>405</v>
      </c>
      <c r="H6" s="231" t="str">
        <f t="shared" si="1"/>
        <v>가시설-A</v>
      </c>
      <c r="I6" s="231">
        <v>0.7</v>
      </c>
      <c r="J6" s="232">
        <v>6</v>
      </c>
      <c r="L6" s="232" t="str">
        <f t="shared" si="2"/>
        <v>가시설</v>
      </c>
      <c r="M6" s="232" t="str">
        <f t="shared" ref="M6:M8" si="3">IF(O6="콘크리트","C",IF(O6="아스팔트","A",IF(O6="투수콘","A+C",IF(O6="콘크리트","A","비포장"))))</f>
        <v>A</v>
      </c>
      <c r="N6" s="233" t="s">
        <v>254</v>
      </c>
      <c r="O6" s="233" t="s">
        <v>383</v>
      </c>
      <c r="Q6" s="234"/>
    </row>
    <row r="7" spans="1:17" s="232" customFormat="1" ht="23.1" customHeight="1">
      <c r="A7" s="617" t="s">
        <v>380</v>
      </c>
      <c r="B7" s="618" t="s">
        <v>401</v>
      </c>
      <c r="C7" s="619">
        <v>35</v>
      </c>
      <c r="D7" s="620">
        <v>36.96</v>
      </c>
      <c r="E7" s="620">
        <v>34.96</v>
      </c>
      <c r="F7" s="621">
        <f t="shared" si="0"/>
        <v>2</v>
      </c>
      <c r="G7" s="622" t="s">
        <v>405</v>
      </c>
      <c r="H7" s="231" t="str">
        <f t="shared" si="1"/>
        <v>가시설-A</v>
      </c>
      <c r="I7" s="231">
        <v>0.7</v>
      </c>
      <c r="J7" s="232">
        <v>5</v>
      </c>
      <c r="L7" s="232" t="str">
        <f t="shared" si="2"/>
        <v>가시설</v>
      </c>
      <c r="M7" s="232" t="str">
        <f t="shared" si="3"/>
        <v>A</v>
      </c>
      <c r="N7" s="233" t="s">
        <v>254</v>
      </c>
      <c r="O7" s="233" t="s">
        <v>383</v>
      </c>
      <c r="Q7" s="234"/>
    </row>
    <row r="8" spans="1:17" s="232" customFormat="1" ht="23.1" customHeight="1">
      <c r="A8" s="617" t="s">
        <v>380</v>
      </c>
      <c r="B8" s="618" t="s">
        <v>402</v>
      </c>
      <c r="C8" s="619">
        <v>12</v>
      </c>
      <c r="D8" s="620">
        <v>38.049999999999997</v>
      </c>
      <c r="E8" s="620">
        <v>36.049999999999997</v>
      </c>
      <c r="F8" s="621">
        <f t="shared" si="0"/>
        <v>2</v>
      </c>
      <c r="G8" s="622" t="s">
        <v>405</v>
      </c>
      <c r="H8" s="231" t="str">
        <f t="shared" si="1"/>
        <v>가시설-A</v>
      </c>
      <c r="I8" s="231">
        <v>0.7</v>
      </c>
      <c r="J8" s="232">
        <v>5</v>
      </c>
      <c r="L8" s="232" t="str">
        <f t="shared" si="2"/>
        <v>가시설</v>
      </c>
      <c r="M8" s="232" t="str">
        <f t="shared" si="3"/>
        <v>A</v>
      </c>
      <c r="N8" s="233" t="s">
        <v>254</v>
      </c>
      <c r="O8" s="233" t="s">
        <v>383</v>
      </c>
      <c r="Q8" s="234"/>
    </row>
    <row r="9" spans="1:17" s="232" customFormat="1" ht="23.1" customHeight="1">
      <c r="A9" s="617" t="s">
        <v>380</v>
      </c>
      <c r="B9" s="618" t="s">
        <v>989</v>
      </c>
      <c r="C9" s="619">
        <v>5</v>
      </c>
      <c r="D9" s="620">
        <v>49.34</v>
      </c>
      <c r="E9" s="620">
        <v>47.34</v>
      </c>
      <c r="F9" s="621">
        <f t="shared" si="0"/>
        <v>2</v>
      </c>
      <c r="G9" s="622" t="s">
        <v>990</v>
      </c>
      <c r="H9" s="231" t="str">
        <f t="shared" si="1"/>
        <v>-</v>
      </c>
      <c r="I9" s="231">
        <v>0.7</v>
      </c>
      <c r="N9" s="233"/>
      <c r="O9" s="233"/>
      <c r="Q9" s="234"/>
    </row>
    <row r="10" spans="1:17" s="232" customFormat="1" ht="23.1" customHeight="1">
      <c r="A10" s="617" t="s">
        <v>380</v>
      </c>
      <c r="B10" s="618" t="s">
        <v>988</v>
      </c>
      <c r="C10" s="619">
        <v>14</v>
      </c>
      <c r="D10" s="620">
        <v>48.24</v>
      </c>
      <c r="E10" s="620">
        <v>46.24</v>
      </c>
      <c r="F10" s="621">
        <f t="shared" ref="F10" si="4">ROUND((D10-E10),1)</f>
        <v>2</v>
      </c>
      <c r="G10" s="622" t="s">
        <v>405</v>
      </c>
      <c r="H10" s="231" t="str">
        <f t="shared" ref="H10" si="5">L10&amp;"-"&amp;M10</f>
        <v>가시설-A</v>
      </c>
      <c r="I10" s="231">
        <v>0.7</v>
      </c>
      <c r="J10" s="232">
        <v>5</v>
      </c>
      <c r="L10" s="232" t="str">
        <f t="shared" ref="L10" si="6">IF(N10="자연터파기","OPEN","가시설")</f>
        <v>가시설</v>
      </c>
      <c r="M10" s="232" t="str">
        <f t="shared" ref="M10" si="7">IF(O10="콘크리트","C",IF(O10="아스팔트","A",IF(O10="투수콘","A+C",IF(O10="콘크리트","A","비포장"))))</f>
        <v>A</v>
      </c>
      <c r="N10" s="233" t="s">
        <v>254</v>
      </c>
      <c r="O10" s="233" t="s">
        <v>383</v>
      </c>
      <c r="Q10" s="234"/>
    </row>
    <row r="11" spans="1:17" s="232" customFormat="1" ht="23.1" customHeight="1">
      <c r="A11" s="617" t="s">
        <v>380</v>
      </c>
      <c r="B11" s="618" t="s">
        <v>403</v>
      </c>
      <c r="C11" s="619">
        <v>21</v>
      </c>
      <c r="D11" s="620">
        <v>53.62</v>
      </c>
      <c r="E11" s="620">
        <v>51.6</v>
      </c>
      <c r="F11" s="621">
        <f t="shared" ref="F11" si="8">ROUND((D11-E11),1)</f>
        <v>2</v>
      </c>
      <c r="G11" s="622" t="s">
        <v>405</v>
      </c>
      <c r="H11" s="231" t="str">
        <f t="shared" ref="H11" si="9">L11&amp;"-"&amp;M11</f>
        <v>가시설-A</v>
      </c>
      <c r="I11" s="231">
        <v>0.7</v>
      </c>
      <c r="J11" s="232">
        <v>6</v>
      </c>
      <c r="L11" s="232" t="str">
        <f t="shared" ref="L11" si="10">IF(N11="자연터파기","OPEN","가시설")</f>
        <v>가시설</v>
      </c>
      <c r="M11" s="232" t="str">
        <f t="shared" ref="M11" si="11">IF(O11="콘크리트","C",IF(O11="아스팔트","A",IF(O11="투수콘","A+C",IF(O11="콘크리트","A","비포장"))))</f>
        <v>A</v>
      </c>
      <c r="N11" s="233" t="s">
        <v>254</v>
      </c>
      <c r="O11" s="233" t="s">
        <v>383</v>
      </c>
      <c r="Q11" s="234"/>
    </row>
    <row r="12" spans="1:17" ht="23.1" customHeight="1">
      <c r="A12" s="223"/>
      <c r="B12" s="573"/>
      <c r="C12" s="574"/>
      <c r="D12" s="560"/>
      <c r="E12" s="560"/>
      <c r="F12" s="560"/>
      <c r="G12" s="224"/>
    </row>
    <row r="13" spans="1:17" ht="23.1" customHeight="1">
      <c r="A13" s="563"/>
      <c r="B13" s="575"/>
      <c r="C13" s="576"/>
      <c r="D13" s="564" t="s">
        <v>256</v>
      </c>
      <c r="E13" s="565"/>
      <c r="F13" s="564" t="s">
        <v>257</v>
      </c>
      <c r="G13" s="566" t="s">
        <v>258</v>
      </c>
    </row>
    <row r="14" spans="1:17" ht="23.1" customHeight="1">
      <c r="A14" s="567" t="s">
        <v>406</v>
      </c>
      <c r="B14" s="577"/>
      <c r="C14" s="578"/>
      <c r="D14" s="568">
        <f t="shared" ref="D14:D15" si="12">IF($G14=0,0,ROUNDUP(F14/G14,1))</f>
        <v>2</v>
      </c>
      <c r="E14" s="569"/>
      <c r="F14" s="568">
        <f>SUMIF($G$4:$G$11,$A14,$F$4:$F$11)</f>
        <v>2</v>
      </c>
      <c r="G14" s="570">
        <f>COUNTIF($G$4:$G$11,$A14)</f>
        <v>1</v>
      </c>
    </row>
    <row r="15" spans="1:17" ht="23.1" customHeight="1">
      <c r="A15" s="221" t="s">
        <v>404</v>
      </c>
      <c r="B15" s="579"/>
      <c r="C15" s="580"/>
      <c r="D15" s="219">
        <f t="shared" si="12"/>
        <v>2</v>
      </c>
      <c r="E15" s="220"/>
      <c r="F15" s="287">
        <f>SUMIF($G$4:$G$11,$A15,$F$4:$F$11)</f>
        <v>14</v>
      </c>
      <c r="G15" s="222">
        <f>COUNTIF($G$4:$G$11,$A15)</f>
        <v>7</v>
      </c>
    </row>
    <row r="16" spans="1:17" ht="23.1" customHeight="1">
      <c r="A16" s="223" t="s">
        <v>310</v>
      </c>
      <c r="B16" s="787"/>
      <c r="C16" s="788"/>
      <c r="D16" s="560"/>
      <c r="E16" s="560"/>
      <c r="F16" s="560"/>
      <c r="G16" s="224">
        <f>SUM(G14:G15)</f>
        <v>8</v>
      </c>
    </row>
  </sheetData>
  <mergeCells count="6">
    <mergeCell ref="G1:G2"/>
    <mergeCell ref="B16:C16"/>
    <mergeCell ref="A1:A2"/>
    <mergeCell ref="B1:C2"/>
    <mergeCell ref="D1:D2"/>
    <mergeCell ref="F1:F2"/>
  </mergeCells>
  <phoneticPr fontId="6" type="noConversion"/>
  <printOptions horizontalCentered="1"/>
  <pageMargins left="0.47244094488188981" right="0.39370078740157483" top="1.1811023622047245" bottom="0.78740157480314965" header="0.51181102362204722" footer="0.51181102362204722"/>
  <pageSetup paperSize="9" orientation="portrait" r:id="rId1"/>
  <headerFooter alignWithMargins="0">
    <oddHeader>&amp;C&amp;"굴림체,굵게"&amp;13
맨 홀 조 서</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9"/>
  <sheetViews>
    <sheetView view="pageBreakPreview" zoomScaleNormal="100" zoomScaleSheetLayoutView="100" workbookViewId="0">
      <pane xSplit="7" ySplit="6" topLeftCell="H9" activePane="bottomRight" state="frozen"/>
      <selection activeCell="R15" sqref="R15"/>
      <selection pane="topRight" activeCell="R15" sqref="R15"/>
      <selection pane="bottomLeft" activeCell="R15" sqref="R15"/>
      <selection pane="bottomRight" activeCell="R15" sqref="R15"/>
    </sheetView>
  </sheetViews>
  <sheetFormatPr defaultRowHeight="13.5"/>
  <cols>
    <col min="1" max="1" width="3.77734375" style="4" customWidth="1"/>
    <col min="2" max="2" width="8.5546875" style="4" customWidth="1"/>
    <col min="3" max="3" width="5.6640625" style="4" customWidth="1"/>
    <col min="4" max="4" width="11.109375" style="4" customWidth="1"/>
    <col min="5" max="5" width="13.5546875" style="4" customWidth="1"/>
    <col min="6" max="6" width="7.33203125" style="4" customWidth="1"/>
    <col min="7" max="10" width="8" style="4" customWidth="1"/>
    <col min="11" max="12" width="8.77734375" style="4" customWidth="1"/>
    <col min="13" max="13" width="9.77734375" style="4" customWidth="1"/>
    <col min="14" max="16384" width="8.88671875" style="4"/>
  </cols>
  <sheetData>
    <row r="1" spans="1:10" ht="21.75" customHeight="1">
      <c r="A1" s="4">
        <v>1</v>
      </c>
      <c r="B1" s="635" t="s">
        <v>528</v>
      </c>
      <c r="C1" s="635"/>
      <c r="D1" s="635"/>
      <c r="E1" s="635"/>
      <c r="F1" s="635"/>
      <c r="G1" s="635"/>
      <c r="H1" s="635"/>
      <c r="I1" s="635"/>
      <c r="J1" s="635"/>
    </row>
    <row r="2" spans="1:10" ht="12" customHeight="1">
      <c r="A2" s="4">
        <v>1</v>
      </c>
      <c r="B2" s="1"/>
      <c r="C2" s="6"/>
      <c r="D2" s="5"/>
      <c r="E2" s="5"/>
      <c r="F2" s="5"/>
      <c r="G2" s="5"/>
      <c r="H2" s="5"/>
      <c r="I2" s="5"/>
      <c r="J2" s="5"/>
    </row>
    <row r="3" spans="1:10" s="3" customFormat="1" ht="24.95" customHeight="1">
      <c r="A3" s="3">
        <v>1</v>
      </c>
      <c r="B3" s="769" t="s">
        <v>81</v>
      </c>
      <c r="C3" s="760"/>
      <c r="D3" s="760" t="s">
        <v>17</v>
      </c>
      <c r="E3" s="760"/>
      <c r="F3" s="760" t="s">
        <v>96</v>
      </c>
      <c r="G3" s="760" t="s">
        <v>0</v>
      </c>
      <c r="H3" s="760" t="s">
        <v>390</v>
      </c>
      <c r="I3" s="760"/>
      <c r="J3" s="761" t="s">
        <v>18</v>
      </c>
    </row>
    <row r="4" spans="1:10" s="3" customFormat="1" ht="24.95" customHeight="1">
      <c r="B4" s="770"/>
      <c r="C4" s="771"/>
      <c r="D4" s="771"/>
      <c r="E4" s="771"/>
      <c r="F4" s="771"/>
      <c r="G4" s="771"/>
      <c r="H4" s="300" t="s">
        <v>409</v>
      </c>
      <c r="I4" s="300" t="s">
        <v>408</v>
      </c>
      <c r="J4" s="793"/>
    </row>
    <row r="5" spans="1:10" s="3" customFormat="1" ht="15" customHeight="1">
      <c r="A5" s="3">
        <v>1</v>
      </c>
      <c r="B5" s="770"/>
      <c r="C5" s="771"/>
      <c r="D5" s="771"/>
      <c r="E5" s="771"/>
      <c r="F5" s="771"/>
      <c r="G5" s="771"/>
      <c r="H5" s="762">
        <f>이토맨홀조서!G11</f>
        <v>2</v>
      </c>
      <c r="I5" s="762" t="s">
        <v>540</v>
      </c>
      <c r="J5" s="793"/>
    </row>
    <row r="6" spans="1:10" s="3" customFormat="1" ht="15" customHeight="1">
      <c r="A6" s="3">
        <v>1</v>
      </c>
      <c r="B6" s="772"/>
      <c r="C6" s="768"/>
      <c r="D6" s="768"/>
      <c r="E6" s="768"/>
      <c r="F6" s="768"/>
      <c r="G6" s="768"/>
      <c r="H6" s="763"/>
      <c r="I6" s="763"/>
      <c r="J6" s="767"/>
    </row>
    <row r="7" spans="1:10" s="3" customFormat="1" ht="35.25" customHeight="1">
      <c r="A7" s="3">
        <f t="shared" ref="A7:A15" si="0">IF(G7=0,2,1)</f>
        <v>1</v>
      </c>
      <c r="B7" s="677" t="s">
        <v>349</v>
      </c>
      <c r="C7" s="678"/>
      <c r="D7" s="286" t="s">
        <v>20</v>
      </c>
      <c r="E7" s="170" t="s">
        <v>131</v>
      </c>
      <c r="F7" s="171" t="s">
        <v>21</v>
      </c>
      <c r="G7" s="172">
        <f t="shared" ref="G7:G15" si="1">H7</f>
        <v>31.28</v>
      </c>
      <c r="H7" s="172">
        <f>H$5*I7</f>
        <v>31.28</v>
      </c>
      <c r="I7" s="173">
        <f>'이토맨홀-아스콘(2.4)'!AV33</f>
        <v>15.64</v>
      </c>
      <c r="J7" s="285"/>
    </row>
    <row r="8" spans="1:10" s="3" customFormat="1" ht="35.25" customHeight="1">
      <c r="A8" s="3">
        <f t="shared" si="0"/>
        <v>1</v>
      </c>
      <c r="B8" s="631" t="s">
        <v>410</v>
      </c>
      <c r="C8" s="632"/>
      <c r="D8" s="148" t="s">
        <v>20</v>
      </c>
      <c r="E8" s="151" t="s">
        <v>131</v>
      </c>
      <c r="F8" s="149" t="s">
        <v>556</v>
      </c>
      <c r="G8" s="150">
        <f t="shared" si="1"/>
        <v>17.579999999999998</v>
      </c>
      <c r="H8" s="150">
        <f t="shared" ref="H8:H15" si="2">H$5*I8</f>
        <v>17.579999999999998</v>
      </c>
      <c r="I8" s="153">
        <f>'이토맨홀-아스콘(2.4)'!AV39</f>
        <v>8.7899999999999991</v>
      </c>
      <c r="J8" s="164"/>
    </row>
    <row r="9" spans="1:10" s="3" customFormat="1" ht="35.25" customHeight="1">
      <c r="B9" s="631" t="s">
        <v>558</v>
      </c>
      <c r="C9" s="632"/>
      <c r="D9" s="148" t="s">
        <v>559</v>
      </c>
      <c r="E9" s="151" t="s">
        <v>131</v>
      </c>
      <c r="F9" s="149" t="s">
        <v>556</v>
      </c>
      <c r="G9" s="150">
        <f t="shared" si="1"/>
        <v>4.22</v>
      </c>
      <c r="H9" s="150">
        <f t="shared" ref="H9" si="3">H$5*I9</f>
        <v>4.22</v>
      </c>
      <c r="I9" s="153">
        <f>'이토맨홀-아스콘(2.4)'!AV41</f>
        <v>2.11</v>
      </c>
      <c r="J9" s="164"/>
    </row>
    <row r="10" spans="1:10" s="3" customFormat="1" ht="35.25" customHeight="1">
      <c r="A10" s="3">
        <f t="shared" si="0"/>
        <v>1</v>
      </c>
      <c r="B10" s="623" t="s">
        <v>391</v>
      </c>
      <c r="C10" s="624"/>
      <c r="D10" s="149" t="s">
        <v>23</v>
      </c>
      <c r="E10" s="151" t="s">
        <v>131</v>
      </c>
      <c r="F10" s="149" t="s">
        <v>2</v>
      </c>
      <c r="G10" s="150">
        <f t="shared" si="1"/>
        <v>5</v>
      </c>
      <c r="H10" s="150">
        <f t="shared" si="2"/>
        <v>5</v>
      </c>
      <c r="I10" s="153">
        <f>'이토맨홀-아스콘(2.4)'!AV52</f>
        <v>2.5</v>
      </c>
      <c r="J10" s="165"/>
    </row>
    <row r="11" spans="1:10" s="3" customFormat="1" ht="35.25" customHeight="1">
      <c r="A11" s="3">
        <f t="shared" si="0"/>
        <v>1</v>
      </c>
      <c r="B11" s="623"/>
      <c r="C11" s="624"/>
      <c r="D11" s="149" t="s">
        <v>344</v>
      </c>
      <c r="E11" s="151" t="s">
        <v>131</v>
      </c>
      <c r="F11" s="149" t="s">
        <v>21</v>
      </c>
      <c r="G11" s="150">
        <f t="shared" si="1"/>
        <v>2.0200000000000005</v>
      </c>
      <c r="H11" s="150">
        <f t="shared" si="2"/>
        <v>2.0200000000000005</v>
      </c>
      <c r="I11" s="153">
        <f>'이토맨홀-아스콘(2.4)'!AV45</f>
        <v>1.0100000000000002</v>
      </c>
      <c r="J11" s="165"/>
    </row>
    <row r="12" spans="1:10" s="3" customFormat="1" ht="35.25" customHeight="1">
      <c r="A12" s="3">
        <f t="shared" si="0"/>
        <v>1</v>
      </c>
      <c r="B12" s="623"/>
      <c r="C12" s="624"/>
      <c r="D12" s="149" t="s">
        <v>24</v>
      </c>
      <c r="E12" s="151" t="s">
        <v>131</v>
      </c>
      <c r="F12" s="149" t="s">
        <v>25</v>
      </c>
      <c r="G12" s="150">
        <f t="shared" si="1"/>
        <v>8.120000000000001</v>
      </c>
      <c r="H12" s="150">
        <f t="shared" si="2"/>
        <v>8.120000000000001</v>
      </c>
      <c r="I12" s="153">
        <f>'이토맨홀-아스콘(2.4)'!AV49</f>
        <v>4.0600000000000005</v>
      </c>
      <c r="J12" s="165"/>
    </row>
    <row r="13" spans="1:10" s="3" customFormat="1" ht="35.25" customHeight="1">
      <c r="A13" s="3">
        <f t="shared" si="0"/>
        <v>1</v>
      </c>
      <c r="B13" s="623"/>
      <c r="C13" s="624"/>
      <c r="D13" s="296" t="s">
        <v>392</v>
      </c>
      <c r="E13" s="151" t="s">
        <v>131</v>
      </c>
      <c r="F13" s="149" t="s">
        <v>21</v>
      </c>
      <c r="G13" s="150">
        <f t="shared" si="1"/>
        <v>2.0200000000000005</v>
      </c>
      <c r="H13" s="150">
        <f t="shared" si="2"/>
        <v>2.0200000000000005</v>
      </c>
      <c r="I13" s="153">
        <f>'이토맨홀-아스콘(2.4)'!AV56</f>
        <v>1.0100000000000002</v>
      </c>
      <c r="J13" s="165"/>
    </row>
    <row r="14" spans="1:10" s="3" customFormat="1" ht="35.25" customHeight="1">
      <c r="B14" s="623"/>
      <c r="C14" s="624"/>
      <c r="D14" s="296" t="s">
        <v>393</v>
      </c>
      <c r="E14" s="151" t="s">
        <v>131</v>
      </c>
      <c r="F14" s="149" t="s">
        <v>21</v>
      </c>
      <c r="G14" s="150">
        <f t="shared" si="1"/>
        <v>1.6199999999999997</v>
      </c>
      <c r="H14" s="150">
        <f t="shared" si="2"/>
        <v>1.6199999999999997</v>
      </c>
      <c r="I14" s="153">
        <f>'이토맨홀-아스콘(2.4)'!AV60</f>
        <v>0.80999999999999983</v>
      </c>
      <c r="J14" s="165"/>
    </row>
    <row r="15" spans="1:10" s="2" customFormat="1" ht="35.25" customHeight="1">
      <c r="A15" s="3">
        <f t="shared" si="0"/>
        <v>1</v>
      </c>
      <c r="B15" s="633" t="s">
        <v>26</v>
      </c>
      <c r="C15" s="634"/>
      <c r="D15" s="177" t="s">
        <v>20</v>
      </c>
      <c r="E15" s="302" t="s">
        <v>131</v>
      </c>
      <c r="F15" s="166" t="s">
        <v>21</v>
      </c>
      <c r="G15" s="167">
        <f t="shared" si="1"/>
        <v>11.18</v>
      </c>
      <c r="H15" s="167">
        <f t="shared" si="2"/>
        <v>11.18</v>
      </c>
      <c r="I15" s="168">
        <f>ROUND(I7-(I8)/0.875,2)</f>
        <v>5.59</v>
      </c>
      <c r="J15" s="178"/>
    </row>
    <row r="16" spans="1:10" s="3" customFormat="1" ht="23.1" customHeight="1">
      <c r="A16" s="3">
        <v>1</v>
      </c>
    </row>
    <row r="17" s="3" customFormat="1" ht="23.1" customHeight="1"/>
    <row r="18" s="3" customFormat="1" ht="23.1" customHeight="1"/>
    <row r="19" s="3" customFormat="1" ht="23.1" customHeight="1"/>
    <row r="20" s="3" customFormat="1" ht="23.1" customHeight="1"/>
    <row r="21" s="3" customFormat="1" ht="23.1" customHeight="1"/>
    <row r="22" s="3" customFormat="1" ht="23.1" customHeight="1"/>
    <row r="23" s="3" customFormat="1" ht="23.1" customHeight="1"/>
    <row r="24" ht="23.1" customHeight="1"/>
    <row r="25" ht="23.1" customHeight="1"/>
    <row r="26" ht="23.1" customHeight="1"/>
    <row r="27" ht="23.1" customHeight="1"/>
    <row r="28" ht="23.1" customHeight="1"/>
    <row r="29" ht="23.1" customHeight="1"/>
  </sheetData>
  <mergeCells count="14">
    <mergeCell ref="B1:J1"/>
    <mergeCell ref="B3:C6"/>
    <mergeCell ref="D3:E6"/>
    <mergeCell ref="F3:F6"/>
    <mergeCell ref="G3:G6"/>
    <mergeCell ref="J3:J6"/>
    <mergeCell ref="H3:I3"/>
    <mergeCell ref="B15:C15"/>
    <mergeCell ref="B10:C14"/>
    <mergeCell ref="I5:I6"/>
    <mergeCell ref="H5:H6"/>
    <mergeCell ref="B7:C7"/>
    <mergeCell ref="B8:C8"/>
    <mergeCell ref="B9:C9"/>
  </mergeCells>
  <phoneticPr fontId="6" type="noConversion"/>
  <printOptions horizontalCentered="1"/>
  <pageMargins left="0.47244094488188981" right="0.39370078740157483" top="0.98425196850393704" bottom="0.47244094488188981" header="0.51181102362204722" footer="0.47244094488188981"/>
  <pageSetup paperSize="9"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14"/>
  <sheetViews>
    <sheetView view="pageBreakPreview" zoomScaleNormal="100" zoomScaleSheetLayoutView="100" workbookViewId="0">
      <pane xSplit="7" ySplit="5" topLeftCell="H6" activePane="bottomRight" state="frozen"/>
      <selection activeCell="B96" sqref="B96:C100"/>
      <selection pane="topRight" activeCell="B96" sqref="B96:C100"/>
      <selection pane="bottomLeft" activeCell="B96" sqref="B96:C100"/>
      <selection pane="bottomRight" activeCell="B96" sqref="B96:C100"/>
    </sheetView>
  </sheetViews>
  <sheetFormatPr defaultRowHeight="13.5"/>
  <cols>
    <col min="1" max="1" width="3.77734375" style="4" customWidth="1"/>
    <col min="2" max="3" width="5.77734375" style="4" customWidth="1"/>
    <col min="4" max="5" width="10.77734375" style="4" customWidth="1"/>
    <col min="6" max="6" width="6.77734375" style="4" customWidth="1"/>
    <col min="7" max="12" width="10.33203125" style="4" customWidth="1"/>
    <col min="13" max="14" width="8.77734375" style="4" customWidth="1"/>
    <col min="15" max="15" width="9.77734375" style="4" customWidth="1"/>
    <col min="16" max="16384" width="8.88671875" style="4"/>
  </cols>
  <sheetData>
    <row r="1" spans="1:12" ht="21.75" customHeight="1">
      <c r="A1" s="4">
        <v>1</v>
      </c>
      <c r="B1" s="635" t="s">
        <v>158</v>
      </c>
      <c r="C1" s="635"/>
      <c r="D1" s="635"/>
      <c r="E1" s="635"/>
      <c r="F1" s="635"/>
      <c r="G1" s="635"/>
      <c r="H1" s="635"/>
      <c r="I1" s="635"/>
      <c r="J1" s="635"/>
      <c r="K1" s="635"/>
      <c r="L1" s="635"/>
    </row>
    <row r="2" spans="1:12" ht="12" customHeight="1">
      <c r="A2" s="4">
        <v>1</v>
      </c>
      <c r="B2" s="1"/>
      <c r="C2" s="6"/>
      <c r="D2" s="5"/>
      <c r="E2" s="5"/>
      <c r="F2" s="5"/>
      <c r="G2" s="5"/>
      <c r="H2" s="5"/>
      <c r="I2" s="5"/>
      <c r="J2" s="5"/>
      <c r="K2" s="5"/>
      <c r="L2" s="5"/>
    </row>
    <row r="3" spans="1:12" s="3" customFormat="1" ht="24.95" customHeight="1">
      <c r="A3" s="3">
        <v>1</v>
      </c>
      <c r="B3" s="699" t="s">
        <v>81</v>
      </c>
      <c r="C3" s="699"/>
      <c r="D3" s="699" t="s">
        <v>17</v>
      </c>
      <c r="E3" s="699"/>
      <c r="F3" s="699" t="s">
        <v>96</v>
      </c>
      <c r="G3" s="699" t="s">
        <v>0</v>
      </c>
      <c r="H3" s="699" t="s">
        <v>139</v>
      </c>
      <c r="I3" s="699" t="s">
        <v>140</v>
      </c>
      <c r="J3" s="699" t="s">
        <v>141</v>
      </c>
      <c r="K3" s="699" t="s">
        <v>142</v>
      </c>
      <c r="L3" s="699" t="s">
        <v>18</v>
      </c>
    </row>
    <row r="4" spans="1:12" s="3" customFormat="1" ht="15" customHeight="1">
      <c r="A4" s="3">
        <v>1</v>
      </c>
      <c r="B4" s="699"/>
      <c r="C4" s="699"/>
      <c r="D4" s="699"/>
      <c r="E4" s="699"/>
      <c r="F4" s="699"/>
      <c r="G4" s="699"/>
      <c r="H4" s="699"/>
      <c r="I4" s="699"/>
      <c r="J4" s="699"/>
      <c r="K4" s="699"/>
      <c r="L4" s="699"/>
    </row>
    <row r="5" spans="1:12" s="3" customFormat="1" ht="15" customHeight="1">
      <c r="A5" s="3">
        <v>1</v>
      </c>
      <c r="B5" s="699"/>
      <c r="C5" s="699"/>
      <c r="D5" s="699"/>
      <c r="E5" s="699"/>
      <c r="F5" s="699"/>
      <c r="G5" s="699"/>
      <c r="H5" s="699"/>
      <c r="I5" s="699"/>
      <c r="J5" s="699"/>
      <c r="K5" s="699"/>
      <c r="L5" s="699"/>
    </row>
    <row r="6" spans="1:12" s="3" customFormat="1" ht="22.5" customHeight="1">
      <c r="A6" s="3">
        <f>IF(G6=0,2,1)</f>
        <v>2</v>
      </c>
      <c r="B6" s="707" t="s">
        <v>19</v>
      </c>
      <c r="C6" s="708"/>
      <c r="D6" s="710" t="s">
        <v>20</v>
      </c>
      <c r="E6" s="159" t="s">
        <v>28</v>
      </c>
      <c r="F6" s="160" t="s">
        <v>21</v>
      </c>
      <c r="G6" s="161">
        <f t="shared" ref="G6:G37" si="0">SUM(H6:K6)</f>
        <v>0</v>
      </c>
      <c r="H6" s="162">
        <v>0</v>
      </c>
      <c r="I6" s="162">
        <v>0</v>
      </c>
      <c r="J6" s="162">
        <v>0</v>
      </c>
      <c r="K6" s="162">
        <v>0</v>
      </c>
      <c r="L6" s="180" t="s">
        <v>1</v>
      </c>
    </row>
    <row r="7" spans="1:12" s="3" customFormat="1" ht="22.5" customHeight="1">
      <c r="A7" s="3">
        <f t="shared" ref="A7:A100" si="1">IF(G7=0,2,1)</f>
        <v>2</v>
      </c>
      <c r="B7" s="709"/>
      <c r="C7" s="700"/>
      <c r="D7" s="711"/>
      <c r="E7" s="151" t="s">
        <v>27</v>
      </c>
      <c r="F7" s="149" t="s">
        <v>21</v>
      </c>
      <c r="G7" s="150">
        <f t="shared" si="0"/>
        <v>0</v>
      </c>
      <c r="H7" s="153">
        <v>0</v>
      </c>
      <c r="I7" s="153">
        <v>0</v>
      </c>
      <c r="J7" s="153">
        <v>0</v>
      </c>
      <c r="K7" s="153">
        <v>0</v>
      </c>
      <c r="L7" s="163"/>
    </row>
    <row r="8" spans="1:12" s="3" customFormat="1" ht="22.5" customHeight="1">
      <c r="A8" s="3">
        <f t="shared" si="1"/>
        <v>2</v>
      </c>
      <c r="B8" s="709"/>
      <c r="C8" s="700"/>
      <c r="D8" s="711"/>
      <c r="E8" s="151" t="s">
        <v>130</v>
      </c>
      <c r="F8" s="149" t="s">
        <v>21</v>
      </c>
      <c r="G8" s="150">
        <f t="shared" si="0"/>
        <v>0</v>
      </c>
      <c r="H8" s="153">
        <v>0</v>
      </c>
      <c r="I8" s="153">
        <v>0</v>
      </c>
      <c r="J8" s="153">
        <f>'4호(가시설)-C'!AV35</f>
        <v>0</v>
      </c>
      <c r="K8" s="153">
        <v>0</v>
      </c>
      <c r="L8" s="163"/>
    </row>
    <row r="9" spans="1:12" s="3" customFormat="1" ht="22.5" customHeight="1">
      <c r="A9" s="3">
        <f t="shared" si="1"/>
        <v>2</v>
      </c>
      <c r="B9" s="709"/>
      <c r="C9" s="700"/>
      <c r="D9" s="711"/>
      <c r="E9" s="151" t="s">
        <v>131</v>
      </c>
      <c r="F9" s="149" t="s">
        <v>21</v>
      </c>
      <c r="G9" s="150">
        <f t="shared" si="0"/>
        <v>0</v>
      </c>
      <c r="H9" s="153">
        <v>0</v>
      </c>
      <c r="I9" s="153">
        <f>'4호(가시설)-A'!AV36</f>
        <v>0</v>
      </c>
      <c r="J9" s="153">
        <f>'4호(가시설)-C'!AV99</f>
        <v>0</v>
      </c>
      <c r="K9" s="153">
        <v>0</v>
      </c>
      <c r="L9" s="163"/>
    </row>
    <row r="10" spans="1:12" s="3" customFormat="1" ht="22.5" customHeight="1">
      <c r="A10" s="3">
        <f t="shared" si="1"/>
        <v>2</v>
      </c>
      <c r="B10" s="709"/>
      <c r="C10" s="700"/>
      <c r="D10" s="711"/>
      <c r="E10" s="151" t="s">
        <v>0</v>
      </c>
      <c r="F10" s="149" t="s">
        <v>21</v>
      </c>
      <c r="G10" s="150">
        <f t="shared" si="0"/>
        <v>0</v>
      </c>
      <c r="H10" s="153">
        <f t="shared" ref="H10:I10" si="2">SUM(H6:H9)</f>
        <v>0</v>
      </c>
      <c r="I10" s="153">
        <f t="shared" si="2"/>
        <v>0</v>
      </c>
      <c r="J10" s="153">
        <f>SUM(J6:J9)</f>
        <v>0</v>
      </c>
      <c r="K10" s="153">
        <v>0</v>
      </c>
      <c r="L10" s="163"/>
    </row>
    <row r="11" spans="1:12" s="3" customFormat="1" ht="22.5" customHeight="1">
      <c r="A11" s="3">
        <f t="shared" si="1"/>
        <v>2</v>
      </c>
      <c r="B11" s="631" t="s">
        <v>60</v>
      </c>
      <c r="C11" s="632"/>
      <c r="D11" s="711" t="s">
        <v>82</v>
      </c>
      <c r="E11" s="148" t="s">
        <v>28</v>
      </c>
      <c r="F11" s="149" t="s">
        <v>21</v>
      </c>
      <c r="G11" s="150">
        <f t="shared" si="0"/>
        <v>0</v>
      </c>
      <c r="H11" s="153">
        <v>0</v>
      </c>
      <c r="I11" s="153">
        <v>0</v>
      </c>
      <c r="J11" s="153">
        <v>0</v>
      </c>
      <c r="K11" s="153">
        <v>0</v>
      </c>
      <c r="L11" s="164"/>
    </row>
    <row r="12" spans="1:12" s="3" customFormat="1" ht="22.5" customHeight="1">
      <c r="A12" s="3">
        <f t="shared" si="1"/>
        <v>2</v>
      </c>
      <c r="B12" s="631"/>
      <c r="C12" s="632"/>
      <c r="D12" s="711"/>
      <c r="E12" s="151" t="s">
        <v>27</v>
      </c>
      <c r="F12" s="149" t="s">
        <v>21</v>
      </c>
      <c r="G12" s="150">
        <f t="shared" si="0"/>
        <v>0</v>
      </c>
      <c r="H12" s="153">
        <v>0</v>
      </c>
      <c r="I12" s="153">
        <v>0</v>
      </c>
      <c r="J12" s="153">
        <v>0</v>
      </c>
      <c r="K12" s="153">
        <v>0</v>
      </c>
      <c r="L12" s="164"/>
    </row>
    <row r="13" spans="1:12" s="3" customFormat="1" ht="22.5" customHeight="1">
      <c r="A13" s="3">
        <f t="shared" si="1"/>
        <v>2</v>
      </c>
      <c r="B13" s="631"/>
      <c r="C13" s="632"/>
      <c r="D13" s="711"/>
      <c r="E13" s="151" t="s">
        <v>130</v>
      </c>
      <c r="F13" s="149" t="s">
        <v>21</v>
      </c>
      <c r="G13" s="150">
        <f t="shared" si="0"/>
        <v>0</v>
      </c>
      <c r="H13" s="153">
        <v>0</v>
      </c>
      <c r="I13" s="153">
        <v>0</v>
      </c>
      <c r="J13" s="153">
        <f>'4호(가시설)-C'!AV41</f>
        <v>0</v>
      </c>
      <c r="K13" s="153">
        <v>0</v>
      </c>
      <c r="L13" s="164"/>
    </row>
    <row r="14" spans="1:12" s="3" customFormat="1" ht="22.5" customHeight="1">
      <c r="A14" s="3">
        <f t="shared" si="1"/>
        <v>2</v>
      </c>
      <c r="B14" s="631"/>
      <c r="C14" s="632"/>
      <c r="D14" s="711"/>
      <c r="E14" s="151" t="s">
        <v>131</v>
      </c>
      <c r="F14" s="149" t="s">
        <v>21</v>
      </c>
      <c r="G14" s="150">
        <f t="shared" si="0"/>
        <v>0</v>
      </c>
      <c r="H14" s="153">
        <v>0</v>
      </c>
      <c r="I14" s="153">
        <f>'4호(가시설)-A'!AV42</f>
        <v>0</v>
      </c>
      <c r="J14" s="153">
        <f>'4호(가시설)-C'!AV105</f>
        <v>0</v>
      </c>
      <c r="K14" s="153">
        <v>0</v>
      </c>
      <c r="L14" s="164"/>
    </row>
    <row r="15" spans="1:12" s="3" customFormat="1" ht="22.5" customHeight="1">
      <c r="A15" s="3">
        <f t="shared" si="1"/>
        <v>2</v>
      </c>
      <c r="B15" s="631"/>
      <c r="C15" s="632"/>
      <c r="D15" s="711"/>
      <c r="E15" s="151" t="s">
        <v>0</v>
      </c>
      <c r="F15" s="149" t="s">
        <v>21</v>
      </c>
      <c r="G15" s="150">
        <f t="shared" si="0"/>
        <v>0</v>
      </c>
      <c r="H15" s="153">
        <v>0</v>
      </c>
      <c r="I15" s="153">
        <f t="shared" ref="I15:J15" si="3">SUM(I11:I14)</f>
        <v>0</v>
      </c>
      <c r="J15" s="153">
        <f t="shared" si="3"/>
        <v>0</v>
      </c>
      <c r="K15" s="153">
        <v>0</v>
      </c>
      <c r="L15" s="164"/>
    </row>
    <row r="16" spans="1:12" s="3" customFormat="1" ht="22.5" customHeight="1">
      <c r="A16" s="3">
        <f t="shared" si="1"/>
        <v>2</v>
      </c>
      <c r="B16" s="631"/>
      <c r="C16" s="632"/>
      <c r="D16" s="632" t="s">
        <v>298</v>
      </c>
      <c r="E16" s="148" t="s">
        <v>28</v>
      </c>
      <c r="F16" s="149" t="s">
        <v>21</v>
      </c>
      <c r="G16" s="150">
        <f t="shared" si="0"/>
        <v>0</v>
      </c>
      <c r="H16" s="153">
        <v>0</v>
      </c>
      <c r="I16" s="153">
        <v>0</v>
      </c>
      <c r="J16" s="153">
        <v>0</v>
      </c>
      <c r="K16" s="153">
        <v>0</v>
      </c>
      <c r="L16" s="164"/>
    </row>
    <row r="17" spans="1:12" s="3" customFormat="1" ht="22.5" customHeight="1">
      <c r="A17" s="3">
        <f t="shared" si="1"/>
        <v>2</v>
      </c>
      <c r="B17" s="631"/>
      <c r="C17" s="632"/>
      <c r="D17" s="632"/>
      <c r="E17" s="151" t="s">
        <v>27</v>
      </c>
      <c r="F17" s="149" t="s">
        <v>21</v>
      </c>
      <c r="G17" s="150">
        <f t="shared" si="0"/>
        <v>0</v>
      </c>
      <c r="H17" s="153">
        <v>0</v>
      </c>
      <c r="I17" s="153">
        <v>0</v>
      </c>
      <c r="J17" s="153">
        <v>0</v>
      </c>
      <c r="K17" s="153">
        <v>0</v>
      </c>
      <c r="L17" s="164"/>
    </row>
    <row r="18" spans="1:12" s="3" customFormat="1" ht="22.5" customHeight="1">
      <c r="A18" s="3">
        <f t="shared" si="1"/>
        <v>2</v>
      </c>
      <c r="B18" s="631"/>
      <c r="C18" s="632"/>
      <c r="D18" s="632"/>
      <c r="E18" s="151" t="s">
        <v>130</v>
      </c>
      <c r="F18" s="149" t="s">
        <v>21</v>
      </c>
      <c r="G18" s="150">
        <f t="shared" si="0"/>
        <v>0</v>
      </c>
      <c r="H18" s="153">
        <v>0</v>
      </c>
      <c r="I18" s="153">
        <v>0</v>
      </c>
      <c r="J18" s="153">
        <v>0</v>
      </c>
      <c r="K18" s="153">
        <v>0</v>
      </c>
      <c r="L18" s="164"/>
    </row>
    <row r="19" spans="1:12" s="3" customFormat="1" ht="22.5" customHeight="1">
      <c r="A19" s="3">
        <f t="shared" si="1"/>
        <v>2</v>
      </c>
      <c r="B19" s="631"/>
      <c r="C19" s="632"/>
      <c r="D19" s="632"/>
      <c r="E19" s="151" t="s">
        <v>131</v>
      </c>
      <c r="F19" s="149" t="s">
        <v>21</v>
      </c>
      <c r="G19" s="150">
        <f t="shared" si="0"/>
        <v>0</v>
      </c>
      <c r="H19" s="153">
        <v>0</v>
      </c>
      <c r="I19" s="153">
        <v>0</v>
      </c>
      <c r="J19" s="153">
        <v>0</v>
      </c>
      <c r="K19" s="153">
        <v>0</v>
      </c>
      <c r="L19" s="164"/>
    </row>
    <row r="20" spans="1:12" s="3" customFormat="1" ht="22.5" customHeight="1">
      <c r="A20" s="3">
        <f t="shared" si="1"/>
        <v>2</v>
      </c>
      <c r="B20" s="631"/>
      <c r="C20" s="632"/>
      <c r="D20" s="632"/>
      <c r="E20" s="151" t="s">
        <v>0</v>
      </c>
      <c r="F20" s="149" t="s">
        <v>21</v>
      </c>
      <c r="G20" s="150">
        <f t="shared" si="0"/>
        <v>0</v>
      </c>
      <c r="H20" s="153">
        <f t="shared" ref="H20:K20" si="4">SUM(H16:H19)</f>
        <v>0</v>
      </c>
      <c r="I20" s="153">
        <f t="shared" si="4"/>
        <v>0</v>
      </c>
      <c r="J20" s="153">
        <f t="shared" si="4"/>
        <v>0</v>
      </c>
      <c r="K20" s="153">
        <f t="shared" si="4"/>
        <v>0</v>
      </c>
      <c r="L20" s="164"/>
    </row>
    <row r="21" spans="1:12" s="3" customFormat="1" ht="22.5" customHeight="1">
      <c r="A21" s="3">
        <f t="shared" si="1"/>
        <v>2</v>
      </c>
      <c r="B21" s="631" t="s">
        <v>83</v>
      </c>
      <c r="C21" s="632"/>
      <c r="D21" s="154"/>
      <c r="E21" s="151"/>
      <c r="F21" s="149" t="s">
        <v>21</v>
      </c>
      <c r="G21" s="150">
        <f t="shared" si="0"/>
        <v>0</v>
      </c>
      <c r="H21" s="153">
        <v>0</v>
      </c>
      <c r="I21" s="153">
        <f>'4호(가시설)-A'!AV44</f>
        <v>0</v>
      </c>
      <c r="J21" s="153">
        <f>'4호(가시설)-C'!AV43+'4호(가시설)-C'!AV107</f>
        <v>0</v>
      </c>
      <c r="K21" s="153">
        <v>0</v>
      </c>
      <c r="L21" s="164"/>
    </row>
    <row r="22" spans="1:12" s="3" customFormat="1" ht="22.5" hidden="1" customHeight="1">
      <c r="A22" s="3">
        <f t="shared" si="1"/>
        <v>2</v>
      </c>
      <c r="B22" s="623" t="s">
        <v>29</v>
      </c>
      <c r="C22" s="624"/>
      <c r="D22" s="700" t="s">
        <v>23</v>
      </c>
      <c r="E22" s="155" t="s">
        <v>84</v>
      </c>
      <c r="F22" s="149" t="s">
        <v>2</v>
      </c>
      <c r="G22" s="150">
        <f t="shared" si="0"/>
        <v>0</v>
      </c>
      <c r="H22" s="153">
        <v>0</v>
      </c>
      <c r="I22" s="153">
        <v>0</v>
      </c>
      <c r="J22" s="153">
        <v>0</v>
      </c>
      <c r="K22" s="153">
        <v>0</v>
      </c>
      <c r="L22" s="165" t="s">
        <v>94</v>
      </c>
    </row>
    <row r="23" spans="1:12" s="3" customFormat="1" ht="22.5" hidden="1" customHeight="1">
      <c r="A23" s="3">
        <f t="shared" si="1"/>
        <v>2</v>
      </c>
      <c r="B23" s="623"/>
      <c r="C23" s="624"/>
      <c r="D23" s="700"/>
      <c r="E23" s="155" t="s">
        <v>27</v>
      </c>
      <c r="F23" s="149" t="s">
        <v>2</v>
      </c>
      <c r="G23" s="150">
        <f t="shared" si="0"/>
        <v>0</v>
      </c>
      <c r="H23" s="153">
        <v>0</v>
      </c>
      <c r="I23" s="153">
        <v>0</v>
      </c>
      <c r="J23" s="153">
        <v>0</v>
      </c>
      <c r="K23" s="153">
        <v>0</v>
      </c>
      <c r="L23" s="165" t="s">
        <v>95</v>
      </c>
    </row>
    <row r="24" spans="1:12" s="3" customFormat="1" ht="22.5" hidden="1" customHeight="1">
      <c r="A24" s="3">
        <f t="shared" si="1"/>
        <v>2</v>
      </c>
      <c r="B24" s="623"/>
      <c r="C24" s="624"/>
      <c r="D24" s="700"/>
      <c r="E24" s="151" t="s">
        <v>130</v>
      </c>
      <c r="F24" s="149" t="s">
        <v>2</v>
      </c>
      <c r="G24" s="150">
        <f t="shared" si="0"/>
        <v>0</v>
      </c>
      <c r="H24" s="153">
        <v>0</v>
      </c>
      <c r="I24" s="153">
        <v>0</v>
      </c>
      <c r="J24" s="153">
        <v>0</v>
      </c>
      <c r="K24" s="153">
        <v>0</v>
      </c>
      <c r="L24" s="165" t="s">
        <v>95</v>
      </c>
    </row>
    <row r="25" spans="1:12" s="3" customFormat="1" ht="22.5" hidden="1" customHeight="1">
      <c r="A25" s="3">
        <f t="shared" si="1"/>
        <v>2</v>
      </c>
      <c r="B25" s="623"/>
      <c r="C25" s="624"/>
      <c r="D25" s="700"/>
      <c r="E25" s="151" t="s">
        <v>131</v>
      </c>
      <c r="F25" s="149" t="s">
        <v>2</v>
      </c>
      <c r="G25" s="150">
        <f t="shared" si="0"/>
        <v>0</v>
      </c>
      <c r="H25" s="153">
        <v>0</v>
      </c>
      <c r="I25" s="153">
        <v>0</v>
      </c>
      <c r="J25" s="153">
        <v>0</v>
      </c>
      <c r="K25" s="153">
        <v>0</v>
      </c>
      <c r="L25" s="165" t="s">
        <v>95</v>
      </c>
    </row>
    <row r="26" spans="1:12" s="3" customFormat="1" ht="22.5" hidden="1" customHeight="1">
      <c r="A26" s="3">
        <f t="shared" si="1"/>
        <v>2</v>
      </c>
      <c r="B26" s="623"/>
      <c r="C26" s="624"/>
      <c r="D26" s="700"/>
      <c r="E26" s="149" t="s">
        <v>0</v>
      </c>
      <c r="F26" s="149" t="s">
        <v>2</v>
      </c>
      <c r="G26" s="150">
        <f t="shared" si="0"/>
        <v>0</v>
      </c>
      <c r="H26" s="153">
        <f t="shared" ref="H26:J26" si="5">SUM(H22:H25)</f>
        <v>0</v>
      </c>
      <c r="I26" s="153">
        <f t="shared" si="5"/>
        <v>0</v>
      </c>
      <c r="J26" s="153">
        <f t="shared" si="5"/>
        <v>0</v>
      </c>
      <c r="K26" s="153">
        <v>0</v>
      </c>
      <c r="L26" s="165" t="s">
        <v>95</v>
      </c>
    </row>
    <row r="27" spans="1:12" s="3" customFormat="1" ht="22.5" hidden="1" customHeight="1">
      <c r="A27" s="3">
        <f t="shared" si="1"/>
        <v>2</v>
      </c>
      <c r="B27" s="623"/>
      <c r="C27" s="624"/>
      <c r="D27" s="700" t="s">
        <v>22</v>
      </c>
      <c r="E27" s="155" t="s">
        <v>84</v>
      </c>
      <c r="F27" s="149" t="s">
        <v>21</v>
      </c>
      <c r="G27" s="150">
        <f t="shared" si="0"/>
        <v>0</v>
      </c>
      <c r="H27" s="153">
        <v>0</v>
      </c>
      <c r="I27" s="153">
        <v>0</v>
      </c>
      <c r="J27" s="153">
        <v>0</v>
      </c>
      <c r="K27" s="153">
        <v>0</v>
      </c>
      <c r="L27" s="165" t="s">
        <v>95</v>
      </c>
    </row>
    <row r="28" spans="1:12" s="3" customFormat="1" ht="22.5" hidden="1" customHeight="1">
      <c r="A28" s="3">
        <f t="shared" si="1"/>
        <v>2</v>
      </c>
      <c r="B28" s="623"/>
      <c r="C28" s="624"/>
      <c r="D28" s="700"/>
      <c r="E28" s="155" t="s">
        <v>27</v>
      </c>
      <c r="F28" s="149" t="s">
        <v>21</v>
      </c>
      <c r="G28" s="150">
        <f t="shared" si="0"/>
        <v>0</v>
      </c>
      <c r="H28" s="153">
        <v>0</v>
      </c>
      <c r="I28" s="153">
        <v>0</v>
      </c>
      <c r="J28" s="153">
        <v>0</v>
      </c>
      <c r="K28" s="153">
        <v>0</v>
      </c>
      <c r="L28" s="165" t="s">
        <v>95</v>
      </c>
    </row>
    <row r="29" spans="1:12" s="3" customFormat="1" ht="22.5" hidden="1" customHeight="1">
      <c r="A29" s="3">
        <f t="shared" si="1"/>
        <v>2</v>
      </c>
      <c r="B29" s="623"/>
      <c r="C29" s="624"/>
      <c r="D29" s="700"/>
      <c r="E29" s="151" t="s">
        <v>130</v>
      </c>
      <c r="F29" s="149" t="s">
        <v>2</v>
      </c>
      <c r="G29" s="150">
        <f t="shared" si="0"/>
        <v>0</v>
      </c>
      <c r="H29" s="153">
        <v>0</v>
      </c>
      <c r="I29" s="153">
        <v>0</v>
      </c>
      <c r="J29" s="153">
        <v>0</v>
      </c>
      <c r="K29" s="153">
        <v>0</v>
      </c>
      <c r="L29" s="165" t="s">
        <v>95</v>
      </c>
    </row>
    <row r="30" spans="1:12" s="3" customFormat="1" ht="22.5" hidden="1" customHeight="1">
      <c r="A30" s="3">
        <f t="shared" si="1"/>
        <v>2</v>
      </c>
      <c r="B30" s="623"/>
      <c r="C30" s="624"/>
      <c r="D30" s="700"/>
      <c r="E30" s="151" t="s">
        <v>131</v>
      </c>
      <c r="F30" s="149" t="s">
        <v>2</v>
      </c>
      <c r="G30" s="150">
        <f t="shared" si="0"/>
        <v>0</v>
      </c>
      <c r="H30" s="153">
        <v>0</v>
      </c>
      <c r="I30" s="153">
        <v>0</v>
      </c>
      <c r="J30" s="153">
        <v>0</v>
      </c>
      <c r="K30" s="153">
        <v>0</v>
      </c>
      <c r="L30" s="165" t="s">
        <v>95</v>
      </c>
    </row>
    <row r="31" spans="1:12" s="3" customFormat="1" ht="22.5" hidden="1" customHeight="1">
      <c r="A31" s="3">
        <f t="shared" si="1"/>
        <v>2</v>
      </c>
      <c r="B31" s="623"/>
      <c r="C31" s="624"/>
      <c r="D31" s="700"/>
      <c r="E31" s="149" t="s">
        <v>0</v>
      </c>
      <c r="F31" s="149" t="s">
        <v>21</v>
      </c>
      <c r="G31" s="150">
        <f t="shared" si="0"/>
        <v>0</v>
      </c>
      <c r="H31" s="153">
        <f t="shared" ref="H31:J31" si="6">SUM(H27:H30)</f>
        <v>0</v>
      </c>
      <c r="I31" s="153">
        <f t="shared" si="6"/>
        <v>0</v>
      </c>
      <c r="J31" s="153">
        <f t="shared" si="6"/>
        <v>0</v>
      </c>
      <c r="K31" s="153">
        <v>0</v>
      </c>
      <c r="L31" s="165" t="s">
        <v>95</v>
      </c>
    </row>
    <row r="32" spans="1:12" s="3" customFormat="1" ht="22.5" hidden="1" customHeight="1">
      <c r="A32" s="3">
        <f t="shared" si="1"/>
        <v>2</v>
      </c>
      <c r="B32" s="623"/>
      <c r="C32" s="624"/>
      <c r="D32" s="700" t="s">
        <v>24</v>
      </c>
      <c r="E32" s="155" t="s">
        <v>84</v>
      </c>
      <c r="F32" s="149" t="s">
        <v>25</v>
      </c>
      <c r="G32" s="150">
        <f t="shared" si="0"/>
        <v>0</v>
      </c>
      <c r="H32" s="153">
        <v>0</v>
      </c>
      <c r="I32" s="153">
        <v>0</v>
      </c>
      <c r="J32" s="153">
        <v>0</v>
      </c>
      <c r="K32" s="153">
        <v>0</v>
      </c>
      <c r="L32" s="165" t="s">
        <v>95</v>
      </c>
    </row>
    <row r="33" spans="1:12" s="3" customFormat="1" ht="22.5" hidden="1" customHeight="1">
      <c r="A33" s="3">
        <f t="shared" si="1"/>
        <v>2</v>
      </c>
      <c r="B33" s="623"/>
      <c r="C33" s="624"/>
      <c r="D33" s="700"/>
      <c r="E33" s="155" t="s">
        <v>27</v>
      </c>
      <c r="F33" s="149" t="s">
        <v>25</v>
      </c>
      <c r="G33" s="150">
        <f t="shared" si="0"/>
        <v>0</v>
      </c>
      <c r="H33" s="153">
        <v>0</v>
      </c>
      <c r="I33" s="153">
        <v>0</v>
      </c>
      <c r="J33" s="153">
        <v>0</v>
      </c>
      <c r="K33" s="153">
        <v>0</v>
      </c>
      <c r="L33" s="165" t="s">
        <v>95</v>
      </c>
    </row>
    <row r="34" spans="1:12" s="3" customFormat="1" ht="22.5" hidden="1" customHeight="1">
      <c r="A34" s="3">
        <f t="shared" si="1"/>
        <v>2</v>
      </c>
      <c r="B34" s="623"/>
      <c r="C34" s="624"/>
      <c r="D34" s="700"/>
      <c r="E34" s="151" t="s">
        <v>130</v>
      </c>
      <c r="F34" s="149" t="s">
        <v>2</v>
      </c>
      <c r="G34" s="150">
        <f t="shared" si="0"/>
        <v>0</v>
      </c>
      <c r="H34" s="153">
        <v>0</v>
      </c>
      <c r="I34" s="153">
        <v>0</v>
      </c>
      <c r="J34" s="153">
        <v>0</v>
      </c>
      <c r="K34" s="153">
        <v>0</v>
      </c>
      <c r="L34" s="165" t="s">
        <v>95</v>
      </c>
    </row>
    <row r="35" spans="1:12" s="3" customFormat="1" ht="22.5" hidden="1" customHeight="1">
      <c r="A35" s="3">
        <f t="shared" si="1"/>
        <v>2</v>
      </c>
      <c r="B35" s="623"/>
      <c r="C35" s="624"/>
      <c r="D35" s="700"/>
      <c r="E35" s="151" t="s">
        <v>131</v>
      </c>
      <c r="F35" s="149" t="s">
        <v>2</v>
      </c>
      <c r="G35" s="150">
        <f t="shared" si="0"/>
        <v>0</v>
      </c>
      <c r="H35" s="153">
        <v>0</v>
      </c>
      <c r="I35" s="153">
        <v>0</v>
      </c>
      <c r="J35" s="153">
        <v>0</v>
      </c>
      <c r="K35" s="153">
        <v>0</v>
      </c>
      <c r="L35" s="165" t="s">
        <v>95</v>
      </c>
    </row>
    <row r="36" spans="1:12" s="3" customFormat="1" ht="22.5" hidden="1" customHeight="1">
      <c r="A36" s="3">
        <f t="shared" si="1"/>
        <v>2</v>
      </c>
      <c r="B36" s="623"/>
      <c r="C36" s="624"/>
      <c r="D36" s="700"/>
      <c r="E36" s="149" t="s">
        <v>0</v>
      </c>
      <c r="F36" s="149" t="s">
        <v>25</v>
      </c>
      <c r="G36" s="150">
        <f t="shared" si="0"/>
        <v>0</v>
      </c>
      <c r="H36" s="153">
        <f t="shared" ref="H36:J36" si="7">SUM(H32:H35)</f>
        <v>0</v>
      </c>
      <c r="I36" s="153">
        <f t="shared" si="7"/>
        <v>0</v>
      </c>
      <c r="J36" s="153">
        <f t="shared" si="7"/>
        <v>0</v>
      </c>
      <c r="K36" s="153">
        <v>0</v>
      </c>
      <c r="L36" s="165" t="s">
        <v>95</v>
      </c>
    </row>
    <row r="37" spans="1:12" s="3" customFormat="1" ht="22.5" hidden="1" customHeight="1">
      <c r="A37" s="3">
        <f t="shared" si="1"/>
        <v>2</v>
      </c>
      <c r="B37" s="623"/>
      <c r="C37" s="624"/>
      <c r="D37" s="624" t="s">
        <v>85</v>
      </c>
      <c r="E37" s="155" t="s">
        <v>84</v>
      </c>
      <c r="F37" s="149" t="s">
        <v>21</v>
      </c>
      <c r="G37" s="150">
        <f t="shared" si="0"/>
        <v>0</v>
      </c>
      <c r="H37" s="153">
        <v>0</v>
      </c>
      <c r="I37" s="153">
        <v>0</v>
      </c>
      <c r="J37" s="153">
        <v>0</v>
      </c>
      <c r="K37" s="153">
        <v>0</v>
      </c>
      <c r="L37" s="165" t="s">
        <v>95</v>
      </c>
    </row>
    <row r="38" spans="1:12" s="3" customFormat="1" ht="22.5" hidden="1" customHeight="1">
      <c r="A38" s="3">
        <f t="shared" si="1"/>
        <v>2</v>
      </c>
      <c r="B38" s="623"/>
      <c r="C38" s="624"/>
      <c r="D38" s="700"/>
      <c r="E38" s="155" t="s">
        <v>27</v>
      </c>
      <c r="F38" s="149" t="s">
        <v>21</v>
      </c>
      <c r="G38" s="150">
        <f t="shared" ref="G38:G69" si="8">SUM(H38:K38)</f>
        <v>0</v>
      </c>
      <c r="H38" s="153">
        <v>0</v>
      </c>
      <c r="I38" s="153">
        <v>0</v>
      </c>
      <c r="J38" s="153">
        <v>0</v>
      </c>
      <c r="K38" s="153">
        <v>0</v>
      </c>
      <c r="L38" s="165" t="s">
        <v>95</v>
      </c>
    </row>
    <row r="39" spans="1:12" s="3" customFormat="1" ht="22.5" hidden="1" customHeight="1">
      <c r="A39" s="3">
        <f t="shared" si="1"/>
        <v>2</v>
      </c>
      <c r="B39" s="623"/>
      <c r="C39" s="624"/>
      <c r="D39" s="700"/>
      <c r="E39" s="151" t="s">
        <v>130</v>
      </c>
      <c r="F39" s="149" t="s">
        <v>21</v>
      </c>
      <c r="G39" s="150">
        <f t="shared" si="8"/>
        <v>0</v>
      </c>
      <c r="H39" s="153">
        <v>0</v>
      </c>
      <c r="I39" s="153">
        <v>0</v>
      </c>
      <c r="J39" s="153">
        <v>0</v>
      </c>
      <c r="K39" s="153">
        <v>0</v>
      </c>
      <c r="L39" s="165" t="s">
        <v>95</v>
      </c>
    </row>
    <row r="40" spans="1:12" s="3" customFormat="1" ht="22.5" hidden="1" customHeight="1">
      <c r="A40" s="3">
        <f t="shared" si="1"/>
        <v>2</v>
      </c>
      <c r="B40" s="623"/>
      <c r="C40" s="624"/>
      <c r="D40" s="700"/>
      <c r="E40" s="151" t="s">
        <v>131</v>
      </c>
      <c r="F40" s="149" t="s">
        <v>21</v>
      </c>
      <c r="G40" s="150">
        <f t="shared" si="8"/>
        <v>0</v>
      </c>
      <c r="H40" s="153">
        <v>0</v>
      </c>
      <c r="I40" s="153">
        <v>0</v>
      </c>
      <c r="J40" s="153">
        <v>0</v>
      </c>
      <c r="K40" s="153">
        <v>0</v>
      </c>
      <c r="L40" s="165" t="s">
        <v>95</v>
      </c>
    </row>
    <row r="41" spans="1:12" s="3" customFormat="1" ht="22.5" hidden="1" customHeight="1">
      <c r="A41" s="3">
        <f t="shared" si="1"/>
        <v>2</v>
      </c>
      <c r="B41" s="623"/>
      <c r="C41" s="624"/>
      <c r="D41" s="700"/>
      <c r="E41" s="149" t="s">
        <v>0</v>
      </c>
      <c r="F41" s="149" t="s">
        <v>21</v>
      </c>
      <c r="G41" s="150">
        <f t="shared" si="8"/>
        <v>0</v>
      </c>
      <c r="H41" s="153">
        <f t="shared" ref="H41:J41" si="9">SUM(H37:H40)</f>
        <v>0</v>
      </c>
      <c r="I41" s="153">
        <f t="shared" si="9"/>
        <v>0</v>
      </c>
      <c r="J41" s="153">
        <f t="shared" si="9"/>
        <v>0</v>
      </c>
      <c r="K41" s="153">
        <v>0</v>
      </c>
      <c r="L41" s="165" t="s">
        <v>95</v>
      </c>
    </row>
    <row r="42" spans="1:12" s="3" customFormat="1" ht="22.5" customHeight="1">
      <c r="A42" s="3">
        <f t="shared" si="1"/>
        <v>2</v>
      </c>
      <c r="B42" s="623" t="s">
        <v>86</v>
      </c>
      <c r="C42" s="624"/>
      <c r="D42" s="700" t="s">
        <v>23</v>
      </c>
      <c r="E42" s="155" t="s">
        <v>84</v>
      </c>
      <c r="F42" s="149" t="s">
        <v>2</v>
      </c>
      <c r="G42" s="150">
        <f t="shared" si="8"/>
        <v>0</v>
      </c>
      <c r="H42" s="153">
        <v>0</v>
      </c>
      <c r="I42" s="153">
        <v>0</v>
      </c>
      <c r="J42" s="153">
        <v>0</v>
      </c>
      <c r="K42" s="153">
        <v>0</v>
      </c>
      <c r="L42" s="165" t="s">
        <v>95</v>
      </c>
    </row>
    <row r="43" spans="1:12" s="3" customFormat="1" ht="22.5" customHeight="1">
      <c r="A43" s="3">
        <f t="shared" si="1"/>
        <v>2</v>
      </c>
      <c r="B43" s="623"/>
      <c r="C43" s="624"/>
      <c r="D43" s="700"/>
      <c r="E43" s="155" t="s">
        <v>27</v>
      </c>
      <c r="F43" s="149" t="s">
        <v>2</v>
      </c>
      <c r="G43" s="150">
        <f t="shared" si="8"/>
        <v>0</v>
      </c>
      <c r="H43" s="153">
        <v>0</v>
      </c>
      <c r="I43" s="153">
        <v>0</v>
      </c>
      <c r="J43" s="153">
        <v>0</v>
      </c>
      <c r="K43" s="153">
        <v>0</v>
      </c>
      <c r="L43" s="165" t="s">
        <v>95</v>
      </c>
    </row>
    <row r="44" spans="1:12" s="3" customFormat="1" ht="22.5" customHeight="1">
      <c r="A44" s="3">
        <f t="shared" si="1"/>
        <v>2</v>
      </c>
      <c r="B44" s="623"/>
      <c r="C44" s="624"/>
      <c r="D44" s="700"/>
      <c r="E44" s="151" t="s">
        <v>130</v>
      </c>
      <c r="F44" s="149" t="s">
        <v>2</v>
      </c>
      <c r="G44" s="150">
        <f t="shared" si="8"/>
        <v>0</v>
      </c>
      <c r="H44" s="153">
        <v>0</v>
      </c>
      <c r="I44" s="153">
        <v>0</v>
      </c>
      <c r="J44" s="153">
        <f>'4호(가시설)-C'!AV54</f>
        <v>0</v>
      </c>
      <c r="K44" s="153">
        <v>0</v>
      </c>
      <c r="L44" s="165" t="s">
        <v>95</v>
      </c>
    </row>
    <row r="45" spans="1:12" s="3" customFormat="1" ht="22.5" customHeight="1">
      <c r="A45" s="3">
        <f t="shared" si="1"/>
        <v>2</v>
      </c>
      <c r="B45" s="623"/>
      <c r="C45" s="624"/>
      <c r="D45" s="700"/>
      <c r="E45" s="151" t="s">
        <v>131</v>
      </c>
      <c r="F45" s="149" t="s">
        <v>2</v>
      </c>
      <c r="G45" s="150">
        <f t="shared" si="8"/>
        <v>0</v>
      </c>
      <c r="H45" s="153">
        <v>0</v>
      </c>
      <c r="I45" s="153">
        <v>0</v>
      </c>
      <c r="J45" s="153">
        <f>'4호(가시설)-C'!AV118</f>
        <v>0</v>
      </c>
      <c r="K45" s="153">
        <v>0</v>
      </c>
      <c r="L45" s="165" t="s">
        <v>95</v>
      </c>
    </row>
    <row r="46" spans="1:12" s="3" customFormat="1" ht="22.5" customHeight="1">
      <c r="A46" s="3">
        <f t="shared" si="1"/>
        <v>2</v>
      </c>
      <c r="B46" s="623"/>
      <c r="C46" s="624"/>
      <c r="D46" s="700"/>
      <c r="E46" s="149" t="s">
        <v>0</v>
      </c>
      <c r="F46" s="149" t="s">
        <v>2</v>
      </c>
      <c r="G46" s="150">
        <f t="shared" si="8"/>
        <v>0</v>
      </c>
      <c r="H46" s="153">
        <f t="shared" ref="H46:K46" si="10">SUM(H42:H45)</f>
        <v>0</v>
      </c>
      <c r="I46" s="153">
        <f t="shared" si="10"/>
        <v>0</v>
      </c>
      <c r="J46" s="153">
        <f t="shared" si="10"/>
        <v>0</v>
      </c>
      <c r="K46" s="153">
        <f t="shared" si="10"/>
        <v>0</v>
      </c>
      <c r="L46" s="165" t="s">
        <v>95</v>
      </c>
    </row>
    <row r="47" spans="1:12" s="3" customFormat="1" ht="22.5" customHeight="1">
      <c r="A47" s="3">
        <f t="shared" si="1"/>
        <v>2</v>
      </c>
      <c r="B47" s="623"/>
      <c r="C47" s="624"/>
      <c r="D47" s="700" t="s">
        <v>22</v>
      </c>
      <c r="E47" s="155" t="s">
        <v>84</v>
      </c>
      <c r="F47" s="149" t="s">
        <v>21</v>
      </c>
      <c r="G47" s="150">
        <f t="shared" si="8"/>
        <v>0</v>
      </c>
      <c r="H47" s="153">
        <v>0</v>
      </c>
      <c r="I47" s="153">
        <v>0</v>
      </c>
      <c r="J47" s="153">
        <v>0</v>
      </c>
      <c r="K47" s="153">
        <v>0</v>
      </c>
      <c r="L47" s="165" t="s">
        <v>95</v>
      </c>
    </row>
    <row r="48" spans="1:12" s="3" customFormat="1" ht="22.5" customHeight="1">
      <c r="A48" s="3">
        <f t="shared" si="1"/>
        <v>2</v>
      </c>
      <c r="B48" s="623"/>
      <c r="C48" s="624"/>
      <c r="D48" s="700"/>
      <c r="E48" s="155" t="s">
        <v>27</v>
      </c>
      <c r="F48" s="149" t="s">
        <v>21</v>
      </c>
      <c r="G48" s="150">
        <f t="shared" si="8"/>
        <v>0</v>
      </c>
      <c r="H48" s="153">
        <v>0</v>
      </c>
      <c r="I48" s="153">
        <v>0</v>
      </c>
      <c r="J48" s="153">
        <v>0</v>
      </c>
      <c r="K48" s="153">
        <v>0</v>
      </c>
      <c r="L48" s="165" t="s">
        <v>95</v>
      </c>
    </row>
    <row r="49" spans="1:12" s="3" customFormat="1" ht="22.5" customHeight="1">
      <c r="A49" s="3">
        <f t="shared" si="1"/>
        <v>2</v>
      </c>
      <c r="B49" s="623"/>
      <c r="C49" s="624"/>
      <c r="D49" s="700"/>
      <c r="E49" s="151" t="s">
        <v>130</v>
      </c>
      <c r="F49" s="149" t="s">
        <v>21</v>
      </c>
      <c r="G49" s="150">
        <f t="shared" si="8"/>
        <v>0</v>
      </c>
      <c r="H49" s="153">
        <v>0</v>
      </c>
      <c r="I49" s="153">
        <v>0</v>
      </c>
      <c r="J49" s="153">
        <f>'4호(가시설)-C'!AV47</f>
        <v>0</v>
      </c>
      <c r="K49" s="153">
        <v>0</v>
      </c>
      <c r="L49" s="165" t="s">
        <v>95</v>
      </c>
    </row>
    <row r="50" spans="1:12" s="3" customFormat="1" ht="22.5" customHeight="1">
      <c r="A50" s="3">
        <f t="shared" si="1"/>
        <v>2</v>
      </c>
      <c r="B50" s="623"/>
      <c r="C50" s="624"/>
      <c r="D50" s="700"/>
      <c r="E50" s="151" t="s">
        <v>131</v>
      </c>
      <c r="F50" s="149" t="s">
        <v>21</v>
      </c>
      <c r="G50" s="150">
        <f t="shared" si="8"/>
        <v>0</v>
      </c>
      <c r="H50" s="153">
        <v>0</v>
      </c>
      <c r="I50" s="153">
        <v>0</v>
      </c>
      <c r="J50" s="153">
        <f>'4호(가시설)-C'!AV111</f>
        <v>0</v>
      </c>
      <c r="K50" s="153">
        <v>0</v>
      </c>
      <c r="L50" s="165" t="s">
        <v>95</v>
      </c>
    </row>
    <row r="51" spans="1:12" s="3" customFormat="1" ht="22.5" customHeight="1">
      <c r="A51" s="3">
        <f t="shared" si="1"/>
        <v>2</v>
      </c>
      <c r="B51" s="623"/>
      <c r="C51" s="624"/>
      <c r="D51" s="700"/>
      <c r="E51" s="149" t="s">
        <v>0</v>
      </c>
      <c r="F51" s="149" t="s">
        <v>21</v>
      </c>
      <c r="G51" s="150">
        <f t="shared" si="8"/>
        <v>0</v>
      </c>
      <c r="H51" s="153">
        <f t="shared" ref="H51:K51" si="11">SUM(H47:H50)</f>
        <v>0</v>
      </c>
      <c r="I51" s="153">
        <f t="shared" si="11"/>
        <v>0</v>
      </c>
      <c r="J51" s="153">
        <f t="shared" si="11"/>
        <v>0</v>
      </c>
      <c r="K51" s="153">
        <f t="shared" si="11"/>
        <v>0</v>
      </c>
      <c r="L51" s="165" t="s">
        <v>95</v>
      </c>
    </row>
    <row r="52" spans="1:12" s="3" customFormat="1" ht="22.5" customHeight="1">
      <c r="A52" s="3">
        <f t="shared" si="1"/>
        <v>2</v>
      </c>
      <c r="B52" s="623"/>
      <c r="C52" s="624"/>
      <c r="D52" s="700" t="s">
        <v>24</v>
      </c>
      <c r="E52" s="155" t="s">
        <v>84</v>
      </c>
      <c r="F52" s="149" t="s">
        <v>25</v>
      </c>
      <c r="G52" s="150">
        <f t="shared" si="8"/>
        <v>0</v>
      </c>
      <c r="H52" s="153">
        <v>0</v>
      </c>
      <c r="I52" s="153">
        <v>0</v>
      </c>
      <c r="J52" s="153">
        <v>0</v>
      </c>
      <c r="K52" s="153">
        <v>0</v>
      </c>
      <c r="L52" s="165" t="s">
        <v>95</v>
      </c>
    </row>
    <row r="53" spans="1:12" s="3" customFormat="1" ht="22.5" customHeight="1">
      <c r="A53" s="3">
        <f t="shared" si="1"/>
        <v>2</v>
      </c>
      <c r="B53" s="623"/>
      <c r="C53" s="624"/>
      <c r="D53" s="700"/>
      <c r="E53" s="155" t="s">
        <v>27</v>
      </c>
      <c r="F53" s="149" t="s">
        <v>25</v>
      </c>
      <c r="G53" s="150">
        <f t="shared" si="8"/>
        <v>0</v>
      </c>
      <c r="H53" s="153">
        <v>0</v>
      </c>
      <c r="I53" s="153">
        <v>0</v>
      </c>
      <c r="J53" s="153">
        <v>0</v>
      </c>
      <c r="K53" s="153">
        <v>0</v>
      </c>
      <c r="L53" s="165" t="s">
        <v>95</v>
      </c>
    </row>
    <row r="54" spans="1:12" s="3" customFormat="1" ht="22.5" customHeight="1">
      <c r="A54" s="3">
        <f t="shared" si="1"/>
        <v>2</v>
      </c>
      <c r="B54" s="623"/>
      <c r="C54" s="624"/>
      <c r="D54" s="700"/>
      <c r="E54" s="151" t="s">
        <v>130</v>
      </c>
      <c r="F54" s="149" t="s">
        <v>25</v>
      </c>
      <c r="G54" s="150">
        <f t="shared" si="8"/>
        <v>0</v>
      </c>
      <c r="H54" s="153">
        <v>0</v>
      </c>
      <c r="I54" s="153">
        <v>0</v>
      </c>
      <c r="J54" s="153">
        <f>'4호(가시설)-C'!AV51</f>
        <v>0</v>
      </c>
      <c r="K54" s="153">
        <v>0</v>
      </c>
      <c r="L54" s="165" t="s">
        <v>95</v>
      </c>
    </row>
    <row r="55" spans="1:12" s="3" customFormat="1" ht="22.5" customHeight="1">
      <c r="A55" s="3">
        <f t="shared" si="1"/>
        <v>2</v>
      </c>
      <c r="B55" s="623"/>
      <c r="C55" s="624"/>
      <c r="D55" s="700"/>
      <c r="E55" s="151" t="s">
        <v>131</v>
      </c>
      <c r="F55" s="149" t="s">
        <v>25</v>
      </c>
      <c r="G55" s="150">
        <f t="shared" si="8"/>
        <v>0</v>
      </c>
      <c r="H55" s="153">
        <v>0</v>
      </c>
      <c r="I55" s="153">
        <v>0</v>
      </c>
      <c r="J55" s="153">
        <f>'4호(가시설)-C'!AV115</f>
        <v>0</v>
      </c>
      <c r="K55" s="153">
        <v>0</v>
      </c>
      <c r="L55" s="165" t="s">
        <v>95</v>
      </c>
    </row>
    <row r="56" spans="1:12" s="3" customFormat="1" ht="22.5" customHeight="1">
      <c r="A56" s="3">
        <f t="shared" si="1"/>
        <v>2</v>
      </c>
      <c r="B56" s="623"/>
      <c r="C56" s="624"/>
      <c r="D56" s="700"/>
      <c r="E56" s="149" t="s">
        <v>0</v>
      </c>
      <c r="F56" s="149" t="s">
        <v>25</v>
      </c>
      <c r="G56" s="150">
        <f t="shared" si="8"/>
        <v>0</v>
      </c>
      <c r="H56" s="153">
        <f t="shared" ref="H56:K56" si="12">SUM(H52:H55)</f>
        <v>0</v>
      </c>
      <c r="I56" s="153">
        <f t="shared" si="12"/>
        <v>0</v>
      </c>
      <c r="J56" s="153">
        <f t="shared" si="12"/>
        <v>0</v>
      </c>
      <c r="K56" s="153">
        <f t="shared" si="12"/>
        <v>0</v>
      </c>
      <c r="L56" s="165" t="s">
        <v>95</v>
      </c>
    </row>
    <row r="57" spans="1:12" s="3" customFormat="1" ht="22.5" customHeight="1">
      <c r="A57" s="3">
        <f t="shared" si="1"/>
        <v>2</v>
      </c>
      <c r="B57" s="623"/>
      <c r="C57" s="624"/>
      <c r="D57" s="624" t="s">
        <v>85</v>
      </c>
      <c r="E57" s="155" t="s">
        <v>84</v>
      </c>
      <c r="F57" s="149" t="s">
        <v>21</v>
      </c>
      <c r="G57" s="150">
        <f t="shared" si="8"/>
        <v>0</v>
      </c>
      <c r="H57" s="153">
        <v>0</v>
      </c>
      <c r="I57" s="153">
        <v>0</v>
      </c>
      <c r="J57" s="153">
        <v>0</v>
      </c>
      <c r="K57" s="153">
        <v>0</v>
      </c>
      <c r="L57" s="165" t="s">
        <v>95</v>
      </c>
    </row>
    <row r="58" spans="1:12" s="3" customFormat="1" ht="22.5" customHeight="1">
      <c r="A58" s="3">
        <f t="shared" si="1"/>
        <v>2</v>
      </c>
      <c r="B58" s="623"/>
      <c r="C58" s="624"/>
      <c r="D58" s="700"/>
      <c r="E58" s="155" t="s">
        <v>27</v>
      </c>
      <c r="F58" s="149" t="s">
        <v>21</v>
      </c>
      <c r="G58" s="150">
        <f t="shared" si="8"/>
        <v>0</v>
      </c>
      <c r="H58" s="153">
        <v>0</v>
      </c>
      <c r="I58" s="153">
        <v>0</v>
      </c>
      <c r="J58" s="153">
        <v>0</v>
      </c>
      <c r="K58" s="153">
        <v>0</v>
      </c>
      <c r="L58" s="165" t="s">
        <v>95</v>
      </c>
    </row>
    <row r="59" spans="1:12" s="3" customFormat="1" ht="22.5" customHeight="1">
      <c r="A59" s="3">
        <f t="shared" si="1"/>
        <v>2</v>
      </c>
      <c r="B59" s="623"/>
      <c r="C59" s="624"/>
      <c r="D59" s="700"/>
      <c r="E59" s="151" t="s">
        <v>130</v>
      </c>
      <c r="F59" s="149" t="s">
        <v>21</v>
      </c>
      <c r="G59" s="150">
        <f t="shared" si="8"/>
        <v>0</v>
      </c>
      <c r="H59" s="153">
        <v>0</v>
      </c>
      <c r="I59" s="153">
        <v>0</v>
      </c>
      <c r="J59" s="153">
        <f>'4호(가시설)-C'!AV58</f>
        <v>0</v>
      </c>
      <c r="K59" s="153">
        <v>0</v>
      </c>
      <c r="L59" s="165" t="s">
        <v>95</v>
      </c>
    </row>
    <row r="60" spans="1:12" s="3" customFormat="1" ht="22.5" customHeight="1">
      <c r="A60" s="3">
        <f t="shared" si="1"/>
        <v>2</v>
      </c>
      <c r="B60" s="623"/>
      <c r="C60" s="624"/>
      <c r="D60" s="700"/>
      <c r="E60" s="151" t="s">
        <v>131</v>
      </c>
      <c r="F60" s="149" t="s">
        <v>21</v>
      </c>
      <c r="G60" s="150">
        <f t="shared" si="8"/>
        <v>0</v>
      </c>
      <c r="H60" s="153">
        <v>0</v>
      </c>
      <c r="I60" s="153">
        <v>0</v>
      </c>
      <c r="J60" s="153">
        <f>'4호(가시설)-C'!AV122</f>
        <v>0</v>
      </c>
      <c r="K60" s="153">
        <v>0</v>
      </c>
      <c r="L60" s="165" t="s">
        <v>95</v>
      </c>
    </row>
    <row r="61" spans="1:12" s="3" customFormat="1" ht="22.5" customHeight="1">
      <c r="A61" s="3">
        <f t="shared" si="1"/>
        <v>2</v>
      </c>
      <c r="B61" s="623"/>
      <c r="C61" s="624"/>
      <c r="D61" s="700"/>
      <c r="E61" s="149" t="s">
        <v>0</v>
      </c>
      <c r="F61" s="149" t="s">
        <v>21</v>
      </c>
      <c r="G61" s="150">
        <f t="shared" si="8"/>
        <v>0</v>
      </c>
      <c r="H61" s="153">
        <f t="shared" ref="H61:K61" si="13">SUM(H57:H60)</f>
        <v>0</v>
      </c>
      <c r="I61" s="153">
        <f t="shared" si="13"/>
        <v>0</v>
      </c>
      <c r="J61" s="153">
        <f t="shared" si="13"/>
        <v>0</v>
      </c>
      <c r="K61" s="153">
        <f t="shared" si="13"/>
        <v>0</v>
      </c>
      <c r="L61" s="165" t="s">
        <v>95</v>
      </c>
    </row>
    <row r="62" spans="1:12" s="3" customFormat="1" ht="22.5" customHeight="1">
      <c r="A62" s="3">
        <f t="shared" si="1"/>
        <v>2</v>
      </c>
      <c r="B62" s="623" t="s">
        <v>308</v>
      </c>
      <c r="C62" s="624"/>
      <c r="D62" s="700" t="s">
        <v>23</v>
      </c>
      <c r="E62" s="155" t="s">
        <v>84</v>
      </c>
      <c r="F62" s="149" t="s">
        <v>2</v>
      </c>
      <c r="G62" s="150">
        <f t="shared" si="8"/>
        <v>0</v>
      </c>
      <c r="H62" s="153">
        <v>0</v>
      </c>
      <c r="I62" s="153">
        <v>0</v>
      </c>
      <c r="J62" s="153">
        <v>0</v>
      </c>
      <c r="K62" s="153">
        <v>0</v>
      </c>
      <c r="L62" s="165" t="s">
        <v>95</v>
      </c>
    </row>
    <row r="63" spans="1:12" s="3" customFormat="1" ht="22.5" customHeight="1">
      <c r="A63" s="3">
        <f t="shared" si="1"/>
        <v>2</v>
      </c>
      <c r="B63" s="704"/>
      <c r="C63" s="705"/>
      <c r="D63" s="706"/>
      <c r="E63" s="181" t="s">
        <v>27</v>
      </c>
      <c r="F63" s="166" t="s">
        <v>2</v>
      </c>
      <c r="G63" s="167">
        <f t="shared" si="8"/>
        <v>0</v>
      </c>
      <c r="H63" s="168">
        <v>0</v>
      </c>
      <c r="I63" s="168">
        <v>0</v>
      </c>
      <c r="J63" s="168">
        <v>0</v>
      </c>
      <c r="K63" s="168">
        <v>0</v>
      </c>
      <c r="L63" s="169" t="s">
        <v>95</v>
      </c>
    </row>
    <row r="64" spans="1:12" s="3" customFormat="1" ht="22.5" customHeight="1">
      <c r="A64" s="3">
        <f t="shared" si="1"/>
        <v>2</v>
      </c>
      <c r="B64" s="677" t="s">
        <v>309</v>
      </c>
      <c r="C64" s="678"/>
      <c r="D64" s="703" t="s">
        <v>307</v>
      </c>
      <c r="E64" s="170" t="s">
        <v>130</v>
      </c>
      <c r="F64" s="171" t="s">
        <v>2</v>
      </c>
      <c r="G64" s="172">
        <f t="shared" si="8"/>
        <v>0</v>
      </c>
      <c r="H64" s="173">
        <v>0</v>
      </c>
      <c r="I64" s="173">
        <v>0</v>
      </c>
      <c r="J64" s="173">
        <v>0</v>
      </c>
      <c r="K64" s="173">
        <v>0</v>
      </c>
      <c r="L64" s="174" t="s">
        <v>95</v>
      </c>
    </row>
    <row r="65" spans="1:12" s="3" customFormat="1" ht="22.5" customHeight="1">
      <c r="A65" s="3">
        <f t="shared" si="1"/>
        <v>2</v>
      </c>
      <c r="B65" s="623"/>
      <c r="C65" s="624"/>
      <c r="D65" s="700"/>
      <c r="E65" s="151" t="s">
        <v>131</v>
      </c>
      <c r="F65" s="149" t="s">
        <v>2</v>
      </c>
      <c r="G65" s="150">
        <f t="shared" si="8"/>
        <v>0</v>
      </c>
      <c r="H65" s="153">
        <v>0</v>
      </c>
      <c r="I65" s="153">
        <f>'4호(가시설)-A'!AV55</f>
        <v>0</v>
      </c>
      <c r="J65" s="153">
        <v>0</v>
      </c>
      <c r="K65" s="153">
        <v>0</v>
      </c>
      <c r="L65" s="165" t="s">
        <v>95</v>
      </c>
    </row>
    <row r="66" spans="1:12" s="3" customFormat="1" ht="22.5" customHeight="1">
      <c r="A66" s="3">
        <f t="shared" si="1"/>
        <v>2</v>
      </c>
      <c r="B66" s="623"/>
      <c r="C66" s="624"/>
      <c r="D66" s="700"/>
      <c r="E66" s="149" t="s">
        <v>0</v>
      </c>
      <c r="F66" s="149" t="s">
        <v>2</v>
      </c>
      <c r="G66" s="150">
        <f t="shared" si="8"/>
        <v>0</v>
      </c>
      <c r="H66" s="153">
        <f t="shared" ref="H66:K66" si="14">SUM(H62:H65)</f>
        <v>0</v>
      </c>
      <c r="I66" s="153">
        <f t="shared" si="14"/>
        <v>0</v>
      </c>
      <c r="J66" s="153">
        <v>0</v>
      </c>
      <c r="K66" s="153">
        <f t="shared" si="14"/>
        <v>0</v>
      </c>
      <c r="L66" s="165" t="s">
        <v>95</v>
      </c>
    </row>
    <row r="67" spans="1:12" s="3" customFormat="1" ht="22.5" customHeight="1">
      <c r="A67" s="3">
        <f t="shared" si="1"/>
        <v>2</v>
      </c>
      <c r="B67" s="623"/>
      <c r="C67" s="624"/>
      <c r="D67" s="700" t="s">
        <v>22</v>
      </c>
      <c r="E67" s="155" t="s">
        <v>84</v>
      </c>
      <c r="F67" s="149" t="s">
        <v>21</v>
      </c>
      <c r="G67" s="150">
        <f t="shared" si="8"/>
        <v>0</v>
      </c>
      <c r="H67" s="153">
        <v>0</v>
      </c>
      <c r="I67" s="153">
        <v>0</v>
      </c>
      <c r="J67" s="153">
        <v>0</v>
      </c>
      <c r="K67" s="153">
        <v>0</v>
      </c>
      <c r="L67" s="165" t="s">
        <v>95</v>
      </c>
    </row>
    <row r="68" spans="1:12" s="3" customFormat="1" ht="22.5" customHeight="1">
      <c r="A68" s="3">
        <f t="shared" si="1"/>
        <v>2</v>
      </c>
      <c r="B68" s="623"/>
      <c r="C68" s="624"/>
      <c r="D68" s="700"/>
      <c r="E68" s="155" t="s">
        <v>27</v>
      </c>
      <c r="F68" s="149" t="s">
        <v>21</v>
      </c>
      <c r="G68" s="150">
        <f t="shared" si="8"/>
        <v>0</v>
      </c>
      <c r="H68" s="153">
        <v>0</v>
      </c>
      <c r="I68" s="153">
        <v>0</v>
      </c>
      <c r="J68" s="153">
        <v>0</v>
      </c>
      <c r="K68" s="153">
        <v>0</v>
      </c>
      <c r="L68" s="165" t="s">
        <v>95</v>
      </c>
    </row>
    <row r="69" spans="1:12" s="3" customFormat="1" ht="22.5" customHeight="1">
      <c r="A69" s="3">
        <f t="shared" si="1"/>
        <v>2</v>
      </c>
      <c r="B69" s="623"/>
      <c r="C69" s="624"/>
      <c r="D69" s="700"/>
      <c r="E69" s="151" t="s">
        <v>130</v>
      </c>
      <c r="F69" s="149" t="s">
        <v>21</v>
      </c>
      <c r="G69" s="150">
        <f t="shared" si="8"/>
        <v>0</v>
      </c>
      <c r="H69" s="153">
        <v>0</v>
      </c>
      <c r="I69" s="153">
        <v>0</v>
      </c>
      <c r="J69" s="153">
        <v>0</v>
      </c>
      <c r="K69" s="153">
        <v>0</v>
      </c>
      <c r="L69" s="165" t="s">
        <v>95</v>
      </c>
    </row>
    <row r="70" spans="1:12" s="3" customFormat="1" ht="22.5" customHeight="1">
      <c r="A70" s="3">
        <f t="shared" si="1"/>
        <v>2</v>
      </c>
      <c r="B70" s="623"/>
      <c r="C70" s="624"/>
      <c r="D70" s="700"/>
      <c r="E70" s="151" t="s">
        <v>131</v>
      </c>
      <c r="F70" s="149" t="s">
        <v>21</v>
      </c>
      <c r="G70" s="150">
        <f t="shared" ref="G70:G100" si="15">SUM(H70:K70)</f>
        <v>0</v>
      </c>
      <c r="H70" s="153">
        <v>0</v>
      </c>
      <c r="I70" s="153">
        <f>'4호(가시설)-A'!AV48</f>
        <v>0</v>
      </c>
      <c r="J70" s="153">
        <v>0</v>
      </c>
      <c r="K70" s="153">
        <v>0</v>
      </c>
      <c r="L70" s="165" t="s">
        <v>95</v>
      </c>
    </row>
    <row r="71" spans="1:12" s="3" customFormat="1" ht="22.5" customHeight="1">
      <c r="A71" s="3">
        <f t="shared" si="1"/>
        <v>2</v>
      </c>
      <c r="B71" s="623"/>
      <c r="C71" s="624"/>
      <c r="D71" s="700"/>
      <c r="E71" s="149" t="s">
        <v>0</v>
      </c>
      <c r="F71" s="149" t="s">
        <v>21</v>
      </c>
      <c r="G71" s="150">
        <f t="shared" si="15"/>
        <v>0</v>
      </c>
      <c r="H71" s="153">
        <f t="shared" ref="H71:K71" si="16">SUM(H67:H70)</f>
        <v>0</v>
      </c>
      <c r="I71" s="153">
        <f t="shared" si="16"/>
        <v>0</v>
      </c>
      <c r="J71" s="153">
        <v>0</v>
      </c>
      <c r="K71" s="153">
        <f t="shared" si="16"/>
        <v>0</v>
      </c>
      <c r="L71" s="165" t="s">
        <v>95</v>
      </c>
    </row>
    <row r="72" spans="1:12" s="3" customFormat="1" ht="22.5" customHeight="1">
      <c r="A72" s="3">
        <f t="shared" si="1"/>
        <v>2</v>
      </c>
      <c r="B72" s="623"/>
      <c r="C72" s="624"/>
      <c r="D72" s="700" t="s">
        <v>24</v>
      </c>
      <c r="E72" s="155" t="s">
        <v>84</v>
      </c>
      <c r="F72" s="149" t="s">
        <v>25</v>
      </c>
      <c r="G72" s="150">
        <f t="shared" si="15"/>
        <v>0</v>
      </c>
      <c r="H72" s="153">
        <v>0</v>
      </c>
      <c r="I72" s="153">
        <v>0</v>
      </c>
      <c r="J72" s="153">
        <v>0</v>
      </c>
      <c r="K72" s="153">
        <v>0</v>
      </c>
      <c r="L72" s="165" t="s">
        <v>95</v>
      </c>
    </row>
    <row r="73" spans="1:12" s="3" customFormat="1" ht="22.5" customHeight="1">
      <c r="A73" s="3">
        <f t="shared" si="1"/>
        <v>2</v>
      </c>
      <c r="B73" s="623"/>
      <c r="C73" s="624"/>
      <c r="D73" s="700"/>
      <c r="E73" s="155" t="s">
        <v>27</v>
      </c>
      <c r="F73" s="149" t="s">
        <v>25</v>
      </c>
      <c r="G73" s="150">
        <f t="shared" si="15"/>
        <v>0</v>
      </c>
      <c r="H73" s="153">
        <v>0</v>
      </c>
      <c r="I73" s="153">
        <v>0</v>
      </c>
      <c r="J73" s="153">
        <v>0</v>
      </c>
      <c r="K73" s="153">
        <v>0</v>
      </c>
      <c r="L73" s="165" t="s">
        <v>95</v>
      </c>
    </row>
    <row r="74" spans="1:12" s="3" customFormat="1" ht="22.5" customHeight="1">
      <c r="A74" s="3">
        <f t="shared" si="1"/>
        <v>2</v>
      </c>
      <c r="B74" s="623"/>
      <c r="C74" s="624"/>
      <c r="D74" s="700"/>
      <c r="E74" s="151" t="s">
        <v>130</v>
      </c>
      <c r="F74" s="149" t="s">
        <v>25</v>
      </c>
      <c r="G74" s="150">
        <f t="shared" si="15"/>
        <v>0</v>
      </c>
      <c r="H74" s="153">
        <v>0</v>
      </c>
      <c r="I74" s="153">
        <v>0</v>
      </c>
      <c r="J74" s="153">
        <v>0</v>
      </c>
      <c r="K74" s="153">
        <v>0</v>
      </c>
      <c r="L74" s="165" t="s">
        <v>95</v>
      </c>
    </row>
    <row r="75" spans="1:12" s="3" customFormat="1" ht="22.5" customHeight="1">
      <c r="A75" s="3">
        <f t="shared" si="1"/>
        <v>2</v>
      </c>
      <c r="B75" s="623"/>
      <c r="C75" s="624"/>
      <c r="D75" s="700"/>
      <c r="E75" s="151" t="s">
        <v>131</v>
      </c>
      <c r="F75" s="149" t="s">
        <v>25</v>
      </c>
      <c r="G75" s="150">
        <f t="shared" si="15"/>
        <v>0</v>
      </c>
      <c r="H75" s="153">
        <v>0</v>
      </c>
      <c r="I75" s="153">
        <f>'4호(가시설)-A'!AV52</f>
        <v>0</v>
      </c>
      <c r="J75" s="153">
        <v>0</v>
      </c>
      <c r="K75" s="153">
        <v>0</v>
      </c>
      <c r="L75" s="165" t="s">
        <v>95</v>
      </c>
    </row>
    <row r="76" spans="1:12" s="3" customFormat="1" ht="22.5" customHeight="1">
      <c r="A76" s="3">
        <f t="shared" si="1"/>
        <v>2</v>
      </c>
      <c r="B76" s="623"/>
      <c r="C76" s="624"/>
      <c r="D76" s="700"/>
      <c r="E76" s="149" t="s">
        <v>0</v>
      </c>
      <c r="F76" s="149" t="s">
        <v>25</v>
      </c>
      <c r="G76" s="150">
        <f t="shared" si="15"/>
        <v>0</v>
      </c>
      <c r="H76" s="153">
        <f t="shared" ref="H76:K76" si="17">SUM(H72:H75)</f>
        <v>0</v>
      </c>
      <c r="I76" s="153">
        <f t="shared" si="17"/>
        <v>0</v>
      </c>
      <c r="J76" s="153">
        <v>0</v>
      </c>
      <c r="K76" s="153">
        <f t="shared" si="17"/>
        <v>0</v>
      </c>
      <c r="L76" s="165" t="s">
        <v>95</v>
      </c>
    </row>
    <row r="77" spans="1:12" s="3" customFormat="1" ht="22.5" customHeight="1">
      <c r="A77" s="3">
        <f t="shared" si="1"/>
        <v>2</v>
      </c>
      <c r="B77" s="623"/>
      <c r="C77" s="624"/>
      <c r="D77" s="624" t="s">
        <v>85</v>
      </c>
      <c r="E77" s="155" t="s">
        <v>84</v>
      </c>
      <c r="F77" s="149" t="s">
        <v>21</v>
      </c>
      <c r="G77" s="150">
        <f t="shared" si="15"/>
        <v>0</v>
      </c>
      <c r="H77" s="153">
        <v>0</v>
      </c>
      <c r="I77" s="153">
        <v>0</v>
      </c>
      <c r="J77" s="153">
        <v>0</v>
      </c>
      <c r="K77" s="153">
        <v>0</v>
      </c>
      <c r="L77" s="165" t="s">
        <v>95</v>
      </c>
    </row>
    <row r="78" spans="1:12" s="3" customFormat="1" ht="22.5" customHeight="1">
      <c r="A78" s="3">
        <f t="shared" si="1"/>
        <v>2</v>
      </c>
      <c r="B78" s="623"/>
      <c r="C78" s="624"/>
      <c r="D78" s="700"/>
      <c r="E78" s="155" t="s">
        <v>27</v>
      </c>
      <c r="F78" s="149" t="s">
        <v>21</v>
      </c>
      <c r="G78" s="150">
        <f t="shared" si="15"/>
        <v>0</v>
      </c>
      <c r="H78" s="153">
        <v>0</v>
      </c>
      <c r="I78" s="153">
        <v>0</v>
      </c>
      <c r="J78" s="153">
        <v>0</v>
      </c>
      <c r="K78" s="153">
        <v>0</v>
      </c>
      <c r="L78" s="165" t="s">
        <v>95</v>
      </c>
    </row>
    <row r="79" spans="1:12" s="3" customFormat="1" ht="22.5" customHeight="1">
      <c r="A79" s="3">
        <f t="shared" si="1"/>
        <v>2</v>
      </c>
      <c r="B79" s="623"/>
      <c r="C79" s="624"/>
      <c r="D79" s="700"/>
      <c r="E79" s="151" t="s">
        <v>130</v>
      </c>
      <c r="F79" s="149" t="s">
        <v>21</v>
      </c>
      <c r="G79" s="150">
        <f t="shared" si="15"/>
        <v>0</v>
      </c>
      <c r="H79" s="153">
        <v>0</v>
      </c>
      <c r="I79" s="153">
        <v>0</v>
      </c>
      <c r="J79" s="153">
        <v>0</v>
      </c>
      <c r="K79" s="153">
        <v>0</v>
      </c>
      <c r="L79" s="165" t="s">
        <v>95</v>
      </c>
    </row>
    <row r="80" spans="1:12" s="3" customFormat="1" ht="22.5" customHeight="1">
      <c r="A80" s="3">
        <f t="shared" si="1"/>
        <v>2</v>
      </c>
      <c r="B80" s="623"/>
      <c r="C80" s="624"/>
      <c r="D80" s="700"/>
      <c r="E80" s="151" t="s">
        <v>131</v>
      </c>
      <c r="F80" s="149" t="s">
        <v>21</v>
      </c>
      <c r="G80" s="150">
        <f t="shared" si="15"/>
        <v>0</v>
      </c>
      <c r="H80" s="153">
        <v>0</v>
      </c>
      <c r="I80" s="153">
        <f>'4호(가시설)-A'!AV59</f>
        <v>0</v>
      </c>
      <c r="J80" s="153">
        <v>0</v>
      </c>
      <c r="K80" s="153">
        <v>0</v>
      </c>
      <c r="L80" s="165" t="s">
        <v>95</v>
      </c>
    </row>
    <row r="81" spans="1:12" s="3" customFormat="1" ht="22.5" customHeight="1">
      <c r="A81" s="3">
        <f t="shared" si="1"/>
        <v>2</v>
      </c>
      <c r="B81" s="623"/>
      <c r="C81" s="624"/>
      <c r="D81" s="700"/>
      <c r="E81" s="149" t="s">
        <v>0</v>
      </c>
      <c r="F81" s="149" t="s">
        <v>21</v>
      </c>
      <c r="G81" s="150">
        <f t="shared" si="15"/>
        <v>0</v>
      </c>
      <c r="H81" s="153">
        <f t="shared" ref="H81:K81" si="18">SUM(H77:H80)</f>
        <v>0</v>
      </c>
      <c r="I81" s="153">
        <f t="shared" si="18"/>
        <v>0</v>
      </c>
      <c r="J81" s="153">
        <v>0</v>
      </c>
      <c r="K81" s="153">
        <f t="shared" si="18"/>
        <v>0</v>
      </c>
      <c r="L81" s="165" t="s">
        <v>95</v>
      </c>
    </row>
    <row r="82" spans="1:12" s="3" customFormat="1" ht="22.5" customHeight="1">
      <c r="A82" s="3">
        <f t="shared" si="1"/>
        <v>2</v>
      </c>
      <c r="B82" s="623"/>
      <c r="C82" s="624"/>
      <c r="D82" s="624" t="s">
        <v>88</v>
      </c>
      <c r="E82" s="155" t="s">
        <v>84</v>
      </c>
      <c r="F82" s="149" t="s">
        <v>21</v>
      </c>
      <c r="G82" s="150">
        <f t="shared" si="15"/>
        <v>0</v>
      </c>
      <c r="H82" s="153">
        <v>0</v>
      </c>
      <c r="I82" s="153">
        <v>0</v>
      </c>
      <c r="J82" s="153">
        <v>0</v>
      </c>
      <c r="K82" s="153">
        <v>0</v>
      </c>
      <c r="L82" s="165" t="s">
        <v>95</v>
      </c>
    </row>
    <row r="83" spans="1:12" s="3" customFormat="1" ht="22.5" customHeight="1">
      <c r="A83" s="3">
        <f t="shared" si="1"/>
        <v>2</v>
      </c>
      <c r="B83" s="623"/>
      <c r="C83" s="624"/>
      <c r="D83" s="700"/>
      <c r="E83" s="155" t="s">
        <v>27</v>
      </c>
      <c r="F83" s="149" t="s">
        <v>21</v>
      </c>
      <c r="G83" s="150">
        <f t="shared" si="15"/>
        <v>0</v>
      </c>
      <c r="H83" s="153">
        <v>0</v>
      </c>
      <c r="I83" s="153">
        <v>0</v>
      </c>
      <c r="J83" s="153">
        <v>0</v>
      </c>
      <c r="K83" s="153">
        <v>0</v>
      </c>
      <c r="L83" s="165" t="s">
        <v>95</v>
      </c>
    </row>
    <row r="84" spans="1:12" s="3" customFormat="1" ht="22.5" customHeight="1">
      <c r="A84" s="3">
        <f t="shared" si="1"/>
        <v>2</v>
      </c>
      <c r="B84" s="623"/>
      <c r="C84" s="624"/>
      <c r="D84" s="700"/>
      <c r="E84" s="151" t="s">
        <v>130</v>
      </c>
      <c r="F84" s="149" t="s">
        <v>21</v>
      </c>
      <c r="G84" s="150">
        <f t="shared" si="15"/>
        <v>0</v>
      </c>
      <c r="H84" s="153">
        <v>0</v>
      </c>
      <c r="I84" s="153">
        <v>0</v>
      </c>
      <c r="J84" s="153">
        <v>0</v>
      </c>
      <c r="K84" s="153">
        <v>0</v>
      </c>
      <c r="L84" s="165" t="s">
        <v>95</v>
      </c>
    </row>
    <row r="85" spans="1:12" s="3" customFormat="1" ht="22.5" customHeight="1">
      <c r="A85" s="3">
        <f t="shared" si="1"/>
        <v>2</v>
      </c>
      <c r="B85" s="623"/>
      <c r="C85" s="624"/>
      <c r="D85" s="700"/>
      <c r="E85" s="151" t="s">
        <v>131</v>
      </c>
      <c r="F85" s="149" t="s">
        <v>21</v>
      </c>
      <c r="G85" s="150">
        <f t="shared" si="15"/>
        <v>0</v>
      </c>
      <c r="H85" s="153">
        <v>0</v>
      </c>
      <c r="I85" s="153">
        <f>'4호(가시설)-A'!AV63</f>
        <v>0</v>
      </c>
      <c r="J85" s="153">
        <v>0</v>
      </c>
      <c r="K85" s="153">
        <v>0</v>
      </c>
      <c r="L85" s="165" t="s">
        <v>95</v>
      </c>
    </row>
    <row r="86" spans="1:12" s="3" customFormat="1" ht="22.5" customHeight="1">
      <c r="A86" s="3">
        <f t="shared" si="1"/>
        <v>2</v>
      </c>
      <c r="B86" s="623"/>
      <c r="C86" s="624"/>
      <c r="D86" s="700"/>
      <c r="E86" s="149" t="s">
        <v>0</v>
      </c>
      <c r="F86" s="149" t="s">
        <v>21</v>
      </c>
      <c r="G86" s="150">
        <f t="shared" si="15"/>
        <v>0</v>
      </c>
      <c r="H86" s="153">
        <f t="shared" ref="H86:K86" si="19">SUM(H82:H85)</f>
        <v>0</v>
      </c>
      <c r="I86" s="153">
        <f t="shared" si="19"/>
        <v>0</v>
      </c>
      <c r="J86" s="153">
        <v>0</v>
      </c>
      <c r="K86" s="153">
        <f t="shared" si="19"/>
        <v>0</v>
      </c>
      <c r="L86" s="165" t="s">
        <v>95</v>
      </c>
    </row>
    <row r="87" spans="1:12" s="3" customFormat="1" ht="22.5" hidden="1" customHeight="1">
      <c r="A87" s="3">
        <f t="shared" si="1"/>
        <v>2</v>
      </c>
      <c r="B87" s="623" t="s">
        <v>91</v>
      </c>
      <c r="C87" s="624"/>
      <c r="D87" s="624" t="s">
        <v>214</v>
      </c>
      <c r="E87" s="624" t="s">
        <v>132</v>
      </c>
      <c r="F87" s="156" t="s">
        <v>25</v>
      </c>
      <c r="G87" s="150">
        <f t="shared" si="15"/>
        <v>0</v>
      </c>
      <c r="H87" s="153">
        <v>0</v>
      </c>
      <c r="I87" s="153">
        <v>0</v>
      </c>
      <c r="J87" s="153">
        <v>0</v>
      </c>
      <c r="K87" s="153">
        <v>0</v>
      </c>
      <c r="L87" s="165" t="s">
        <v>95</v>
      </c>
    </row>
    <row r="88" spans="1:12" s="3" customFormat="1" ht="22.5" hidden="1" customHeight="1">
      <c r="A88" s="3">
        <f t="shared" si="1"/>
        <v>2</v>
      </c>
      <c r="B88" s="623"/>
      <c r="C88" s="624"/>
      <c r="D88" s="624"/>
      <c r="E88" s="624"/>
      <c r="F88" s="156" t="s">
        <v>21</v>
      </c>
      <c r="G88" s="150">
        <f t="shared" si="15"/>
        <v>0</v>
      </c>
      <c r="H88" s="153">
        <f t="shared" ref="H88:K88" si="20">H87*0.05</f>
        <v>0</v>
      </c>
      <c r="I88" s="153">
        <f t="shared" si="20"/>
        <v>0</v>
      </c>
      <c r="J88" s="153">
        <v>0</v>
      </c>
      <c r="K88" s="153">
        <f t="shared" si="20"/>
        <v>0</v>
      </c>
      <c r="L88" s="165" t="s">
        <v>95</v>
      </c>
    </row>
    <row r="89" spans="1:12" s="3" customFormat="1" ht="22.5" hidden="1" customHeight="1">
      <c r="A89" s="3">
        <f t="shared" si="1"/>
        <v>2</v>
      </c>
      <c r="B89" s="623"/>
      <c r="C89" s="624"/>
      <c r="D89" s="624" t="s">
        <v>215</v>
      </c>
      <c r="E89" s="624" t="s">
        <v>92</v>
      </c>
      <c r="F89" s="156" t="s">
        <v>25</v>
      </c>
      <c r="G89" s="150">
        <f t="shared" si="15"/>
        <v>0</v>
      </c>
      <c r="H89" s="153">
        <v>0</v>
      </c>
      <c r="I89" s="153">
        <v>0</v>
      </c>
      <c r="J89" s="153">
        <v>0</v>
      </c>
      <c r="K89" s="153">
        <v>0</v>
      </c>
      <c r="L89" s="165" t="s">
        <v>95</v>
      </c>
    </row>
    <row r="90" spans="1:12" s="3" customFormat="1" ht="22.5" hidden="1" customHeight="1">
      <c r="A90" s="3">
        <f t="shared" si="1"/>
        <v>2</v>
      </c>
      <c r="B90" s="623"/>
      <c r="C90" s="624"/>
      <c r="D90" s="624"/>
      <c r="E90" s="624"/>
      <c r="F90" s="156" t="s">
        <v>21</v>
      </c>
      <c r="G90" s="150">
        <f t="shared" si="15"/>
        <v>0</v>
      </c>
      <c r="H90" s="153">
        <f t="shared" ref="H90:K90" si="21">H89*0.05</f>
        <v>0</v>
      </c>
      <c r="I90" s="153">
        <f t="shared" si="21"/>
        <v>0</v>
      </c>
      <c r="J90" s="153">
        <v>0</v>
      </c>
      <c r="K90" s="153">
        <f t="shared" si="21"/>
        <v>0</v>
      </c>
      <c r="L90" s="165" t="s">
        <v>95</v>
      </c>
    </row>
    <row r="91" spans="1:12" s="3" customFormat="1" ht="22.5" hidden="1" customHeight="1">
      <c r="A91" s="3">
        <f t="shared" si="1"/>
        <v>2</v>
      </c>
      <c r="B91" s="623"/>
      <c r="C91" s="624"/>
      <c r="D91" s="624"/>
      <c r="E91" s="624" t="s">
        <v>93</v>
      </c>
      <c r="F91" s="156" t="s">
        <v>25</v>
      </c>
      <c r="G91" s="150">
        <f t="shared" si="15"/>
        <v>0</v>
      </c>
      <c r="H91" s="153">
        <v>0</v>
      </c>
      <c r="I91" s="153">
        <v>0</v>
      </c>
      <c r="J91" s="153">
        <v>0</v>
      </c>
      <c r="K91" s="153">
        <v>0</v>
      </c>
      <c r="L91" s="165" t="s">
        <v>95</v>
      </c>
    </row>
    <row r="92" spans="1:12" s="3" customFormat="1" ht="22.5" hidden="1" customHeight="1">
      <c r="A92" s="3">
        <f t="shared" si="1"/>
        <v>2</v>
      </c>
      <c r="B92" s="623"/>
      <c r="C92" s="624"/>
      <c r="D92" s="624"/>
      <c r="E92" s="624"/>
      <c r="F92" s="156" t="s">
        <v>21</v>
      </c>
      <c r="G92" s="150">
        <f t="shared" si="15"/>
        <v>0</v>
      </c>
      <c r="H92" s="153">
        <v>0</v>
      </c>
      <c r="I92" s="153">
        <v>0</v>
      </c>
      <c r="J92" s="153">
        <v>0</v>
      </c>
      <c r="K92" s="153">
        <v>0</v>
      </c>
      <c r="L92" s="165" t="s">
        <v>95</v>
      </c>
    </row>
    <row r="93" spans="1:12" s="3" customFormat="1" ht="22.5" hidden="1" customHeight="1">
      <c r="A93" s="3">
        <f t="shared" si="1"/>
        <v>2</v>
      </c>
      <c r="B93" s="628" t="s">
        <v>89</v>
      </c>
      <c r="C93" s="629"/>
      <c r="D93" s="157" t="s">
        <v>103</v>
      </c>
      <c r="E93" s="158" t="s">
        <v>16</v>
      </c>
      <c r="F93" s="156" t="s">
        <v>25</v>
      </c>
      <c r="G93" s="150">
        <f t="shared" si="15"/>
        <v>0</v>
      </c>
      <c r="H93" s="153">
        <v>0</v>
      </c>
      <c r="I93" s="153">
        <v>0</v>
      </c>
      <c r="J93" s="153">
        <v>0</v>
      </c>
      <c r="K93" s="153">
        <v>0</v>
      </c>
      <c r="L93" s="165" t="s">
        <v>95</v>
      </c>
    </row>
    <row r="94" spans="1:12" s="3" customFormat="1" ht="22.5" hidden="1" customHeight="1">
      <c r="A94" s="3">
        <f t="shared" si="1"/>
        <v>2</v>
      </c>
      <c r="B94" s="628"/>
      <c r="C94" s="629"/>
      <c r="D94" s="157" t="s">
        <v>104</v>
      </c>
      <c r="E94" s="158" t="s">
        <v>16</v>
      </c>
      <c r="F94" s="156" t="s">
        <v>25</v>
      </c>
      <c r="G94" s="150">
        <f t="shared" si="15"/>
        <v>0</v>
      </c>
      <c r="H94" s="153">
        <v>0</v>
      </c>
      <c r="I94" s="153">
        <v>0</v>
      </c>
      <c r="J94" s="153">
        <v>0</v>
      </c>
      <c r="K94" s="153">
        <v>0</v>
      </c>
      <c r="L94" s="165" t="s">
        <v>95</v>
      </c>
    </row>
    <row r="95" spans="1:12" s="3" customFormat="1" ht="22.5" hidden="1" customHeight="1">
      <c r="A95" s="3">
        <f t="shared" si="1"/>
        <v>2</v>
      </c>
      <c r="B95" s="628" t="s">
        <v>80</v>
      </c>
      <c r="C95" s="629"/>
      <c r="D95" s="157"/>
      <c r="E95" s="158"/>
      <c r="F95" s="156" t="s">
        <v>25</v>
      </c>
      <c r="G95" s="150">
        <f t="shared" si="15"/>
        <v>0</v>
      </c>
      <c r="H95" s="153">
        <v>0</v>
      </c>
      <c r="I95" s="153">
        <v>0</v>
      </c>
      <c r="J95" s="153">
        <v>0</v>
      </c>
      <c r="K95" s="153">
        <v>0</v>
      </c>
      <c r="L95" s="165" t="s">
        <v>95</v>
      </c>
    </row>
    <row r="96" spans="1:12" s="2" customFormat="1" ht="22.5" customHeight="1">
      <c r="A96" s="3">
        <f t="shared" si="1"/>
        <v>2</v>
      </c>
      <c r="B96" s="701" t="s">
        <v>26</v>
      </c>
      <c r="C96" s="702"/>
      <c r="D96" s="702" t="s">
        <v>90</v>
      </c>
      <c r="E96" s="155" t="s">
        <v>84</v>
      </c>
      <c r="F96" s="156" t="s">
        <v>21</v>
      </c>
      <c r="G96" s="150">
        <f t="shared" si="15"/>
        <v>0</v>
      </c>
      <c r="H96" s="153">
        <f t="shared" ref="H96:K99" si="22">ROUND(H6-(H11)/0.875,2)</f>
        <v>0</v>
      </c>
      <c r="I96" s="153">
        <f t="shared" si="22"/>
        <v>0</v>
      </c>
      <c r="J96" s="153">
        <f t="shared" si="22"/>
        <v>0</v>
      </c>
      <c r="K96" s="153">
        <f t="shared" si="22"/>
        <v>0</v>
      </c>
      <c r="L96" s="176"/>
    </row>
    <row r="97" spans="1:12" s="2" customFormat="1" ht="22.5" customHeight="1">
      <c r="A97" s="3">
        <f t="shared" si="1"/>
        <v>2</v>
      </c>
      <c r="B97" s="701"/>
      <c r="C97" s="702"/>
      <c r="D97" s="702"/>
      <c r="E97" s="155" t="s">
        <v>27</v>
      </c>
      <c r="F97" s="156" t="s">
        <v>21</v>
      </c>
      <c r="G97" s="150">
        <f t="shared" si="15"/>
        <v>0</v>
      </c>
      <c r="H97" s="153">
        <f t="shared" si="22"/>
        <v>0</v>
      </c>
      <c r="I97" s="153">
        <f t="shared" si="22"/>
        <v>0</v>
      </c>
      <c r="J97" s="153">
        <f t="shared" si="22"/>
        <v>0</v>
      </c>
      <c r="K97" s="153">
        <f t="shared" si="22"/>
        <v>0</v>
      </c>
      <c r="L97" s="176"/>
    </row>
    <row r="98" spans="1:12" s="2" customFormat="1" ht="22.5" customHeight="1">
      <c r="A98" s="3">
        <f t="shared" si="1"/>
        <v>2</v>
      </c>
      <c r="B98" s="701"/>
      <c r="C98" s="702"/>
      <c r="D98" s="702"/>
      <c r="E98" s="151" t="s">
        <v>130</v>
      </c>
      <c r="F98" s="149" t="s">
        <v>21</v>
      </c>
      <c r="G98" s="150">
        <f t="shared" si="15"/>
        <v>0</v>
      </c>
      <c r="H98" s="153">
        <f t="shared" si="22"/>
        <v>0</v>
      </c>
      <c r="I98" s="153">
        <f t="shared" si="22"/>
        <v>0</v>
      </c>
      <c r="J98" s="153">
        <f>ROUND(J8-(J13)/0.875,2)</f>
        <v>0</v>
      </c>
      <c r="K98" s="153">
        <f t="shared" si="22"/>
        <v>0</v>
      </c>
      <c r="L98" s="176"/>
    </row>
    <row r="99" spans="1:12" s="2" customFormat="1" ht="22.5" customHeight="1">
      <c r="A99" s="3">
        <f t="shared" si="1"/>
        <v>2</v>
      </c>
      <c r="B99" s="701"/>
      <c r="C99" s="702"/>
      <c r="D99" s="702"/>
      <c r="E99" s="151" t="s">
        <v>131</v>
      </c>
      <c r="F99" s="149" t="s">
        <v>21</v>
      </c>
      <c r="G99" s="150">
        <f t="shared" si="15"/>
        <v>0</v>
      </c>
      <c r="H99" s="153">
        <f t="shared" si="22"/>
        <v>0</v>
      </c>
      <c r="I99" s="153">
        <f t="shared" si="22"/>
        <v>0</v>
      </c>
      <c r="J99" s="153">
        <f>ROUND(J9-(J14)/0.875,2)</f>
        <v>0</v>
      </c>
      <c r="K99" s="153">
        <f t="shared" si="22"/>
        <v>0</v>
      </c>
      <c r="L99" s="176"/>
    </row>
    <row r="100" spans="1:12" s="2" customFormat="1" ht="22.5" customHeight="1">
      <c r="A100" s="3">
        <f t="shared" si="1"/>
        <v>2</v>
      </c>
      <c r="B100" s="633"/>
      <c r="C100" s="634"/>
      <c r="D100" s="634"/>
      <c r="E100" s="177" t="s">
        <v>0</v>
      </c>
      <c r="F100" s="177" t="s">
        <v>21</v>
      </c>
      <c r="G100" s="167">
        <f t="shared" si="15"/>
        <v>0</v>
      </c>
      <c r="H100" s="168">
        <f t="shared" ref="H100:K100" si="23">SUM(H96:H99)</f>
        <v>0</v>
      </c>
      <c r="I100" s="168">
        <f t="shared" si="23"/>
        <v>0</v>
      </c>
      <c r="J100" s="168">
        <f t="shared" si="23"/>
        <v>0</v>
      </c>
      <c r="K100" s="168">
        <f t="shared" si="23"/>
        <v>0</v>
      </c>
      <c r="L100" s="178"/>
    </row>
    <row r="101" spans="1:12" s="3" customFormat="1" ht="23.1" customHeight="1">
      <c r="A101" s="3">
        <v>1</v>
      </c>
    </row>
    <row r="102" spans="1:12" s="3" customFormat="1" ht="23.1" customHeight="1"/>
    <row r="103" spans="1:12" s="3" customFormat="1" ht="23.1" customHeight="1"/>
    <row r="104" spans="1:12" s="3" customFormat="1" ht="23.1" customHeight="1"/>
    <row r="105" spans="1:12" s="3" customFormat="1" ht="23.1" customHeight="1"/>
    <row r="106" spans="1:12" s="3" customFormat="1" ht="23.1" customHeight="1"/>
    <row r="107" spans="1:12" s="3" customFormat="1" ht="23.1" customHeight="1"/>
    <row r="108" spans="1:12" s="3" customFormat="1" ht="23.1" customHeight="1"/>
    <row r="109" spans="1:12" ht="23.1" customHeight="1"/>
    <row r="110" spans="1:12" ht="23.1" customHeight="1"/>
    <row r="111" spans="1:12" ht="23.1" customHeight="1"/>
    <row r="112" spans="1:12" ht="23.1" customHeight="1"/>
    <row r="113" ht="23.1" customHeight="1"/>
    <row r="114" ht="23.1" customHeight="1"/>
  </sheetData>
  <mergeCells count="44">
    <mergeCell ref="B93:C94"/>
    <mergeCell ref="B95:C95"/>
    <mergeCell ref="B96:C100"/>
    <mergeCell ref="D96:D100"/>
    <mergeCell ref="D87:D88"/>
    <mergeCell ref="B62:C63"/>
    <mergeCell ref="B64:C86"/>
    <mergeCell ref="E87:E88"/>
    <mergeCell ref="D89:D92"/>
    <mergeCell ref="E89:E90"/>
    <mergeCell ref="E91:E92"/>
    <mergeCell ref="B87:C92"/>
    <mergeCell ref="D67:D71"/>
    <mergeCell ref="D72:D76"/>
    <mergeCell ref="D77:D81"/>
    <mergeCell ref="D82:D86"/>
    <mergeCell ref="D62:D63"/>
    <mergeCell ref="D64:D66"/>
    <mergeCell ref="B22:C41"/>
    <mergeCell ref="D22:D26"/>
    <mergeCell ref="D27:D31"/>
    <mergeCell ref="D32:D36"/>
    <mergeCell ref="D37:D41"/>
    <mergeCell ref="B42:C61"/>
    <mergeCell ref="D42:D46"/>
    <mergeCell ref="D47:D51"/>
    <mergeCell ref="D52:D56"/>
    <mergeCell ref="D57:D61"/>
    <mergeCell ref="B21:C21"/>
    <mergeCell ref="B6:C10"/>
    <mergeCell ref="D6:D10"/>
    <mergeCell ref="B11:C20"/>
    <mergeCell ref="D11:D15"/>
    <mergeCell ref="D16:D20"/>
    <mergeCell ref="B1:L1"/>
    <mergeCell ref="B3:C5"/>
    <mergeCell ref="D3:E5"/>
    <mergeCell ref="F3:F5"/>
    <mergeCell ref="G3:G5"/>
    <mergeCell ref="L3:L5"/>
    <mergeCell ref="H3:H5"/>
    <mergeCell ref="I3:I5"/>
    <mergeCell ref="J3:J5"/>
    <mergeCell ref="K3:K5"/>
  </mergeCells>
  <phoneticPr fontId="6" type="noConversion"/>
  <printOptions horizontalCentered="1"/>
  <pageMargins left="0.47244094488188981" right="0.39370078740157483" top="0.98425196850393704" bottom="0.47244094488188981" header="0.51181102362204722" footer="0.47244094488188981"/>
  <pageSetup paperSize="9" scale="77"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K64"/>
  <sheetViews>
    <sheetView view="pageBreakPreview" zoomScale="115" zoomScaleNormal="100" zoomScaleSheetLayoutView="115" workbookViewId="0">
      <selection activeCell="AZ36" sqref="AZ36"/>
    </sheetView>
  </sheetViews>
  <sheetFormatPr defaultColWidth="7.109375" defaultRowHeight="12"/>
  <cols>
    <col min="1" max="1" width="8.5546875" style="8" customWidth="1"/>
    <col min="2" max="2" width="1.33203125" style="8" customWidth="1"/>
    <col min="3" max="3" width="1.44140625" style="8" customWidth="1"/>
    <col min="4" max="4" width="2" style="8" customWidth="1"/>
    <col min="5" max="5" width="1.44140625" style="8" customWidth="1"/>
    <col min="6" max="6" width="2" style="8" customWidth="1"/>
    <col min="7" max="7" width="1.44140625" style="8" customWidth="1"/>
    <col min="8" max="8" width="2" style="8" customWidth="1"/>
    <col min="9" max="24" width="1.44140625" style="8" customWidth="1"/>
    <col min="25" max="25" width="2" style="8" customWidth="1"/>
    <col min="26" max="41" width="1.44140625" style="8" customWidth="1"/>
    <col min="42" max="42" width="2" style="8" customWidth="1"/>
    <col min="43" max="44" width="1.44140625" style="8" customWidth="1"/>
    <col min="45" max="45" width="2" style="8" customWidth="1"/>
    <col min="46" max="47" width="1.33203125" style="8" customWidth="1"/>
    <col min="48" max="48" width="7.21875" style="8" customWidth="1"/>
    <col min="49" max="49" width="2.88671875" style="8" customWidth="1"/>
    <col min="50" max="50" width="8.77734375" style="8" customWidth="1"/>
    <col min="51" max="60" width="5.77734375" style="8" customWidth="1"/>
    <col min="61" max="61" width="6.77734375" style="8" customWidth="1"/>
    <col min="62" max="66" width="2" style="8" customWidth="1"/>
    <col min="67" max="104" width="1.33203125" style="8" customWidth="1"/>
    <col min="105" max="16384" width="7.109375" style="8"/>
  </cols>
  <sheetData>
    <row r="1" spans="1:89" ht="15.75" customHeight="1">
      <c r="A1" s="7" t="s">
        <v>295</v>
      </c>
      <c r="AY1" s="15"/>
      <c r="AZ1" s="15"/>
      <c r="BA1" s="15"/>
      <c r="BB1" s="15"/>
      <c r="BC1" s="104"/>
      <c r="BD1" s="104"/>
      <c r="BE1" s="104"/>
      <c r="BF1" s="104"/>
    </row>
    <row r="2" spans="1:89" ht="20.100000000000001" customHeight="1">
      <c r="A2" s="9" t="s">
        <v>30</v>
      </c>
      <c r="B2" s="9"/>
      <c r="C2" s="10" t="s">
        <v>31</v>
      </c>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1"/>
      <c r="AV2" s="12" t="s">
        <v>32</v>
      </c>
      <c r="AW2" s="13"/>
      <c r="AY2" s="15"/>
      <c r="AZ2" s="15"/>
      <c r="BA2" s="15"/>
      <c r="BB2" s="15"/>
      <c r="BC2" s="104"/>
      <c r="BD2" s="104"/>
      <c r="BE2" s="104"/>
      <c r="BF2" s="104"/>
    </row>
    <row r="3" spans="1:89" s="15" customFormat="1" ht="12" customHeight="1">
      <c r="A3" s="754" t="s">
        <v>157</v>
      </c>
      <c r="B3" s="14"/>
      <c r="AU3" s="16"/>
      <c r="AV3" s="16"/>
      <c r="AW3" s="14"/>
      <c r="AX3" s="105" t="s">
        <v>180</v>
      </c>
      <c r="AY3" s="106">
        <f>맨홀펌프장조서!I20</f>
        <v>0</v>
      </c>
      <c r="BC3" s="107"/>
      <c r="BD3" s="108"/>
      <c r="BE3" s="108"/>
      <c r="BF3" s="108"/>
      <c r="BK3" s="726"/>
      <c r="BL3" s="731"/>
      <c r="BM3" s="731"/>
      <c r="BN3" s="731"/>
      <c r="CH3" s="17"/>
      <c r="CI3" s="18"/>
      <c r="CJ3" s="18"/>
      <c r="CK3" s="18"/>
    </row>
    <row r="4" spans="1:89" s="15" customFormat="1" ht="12" customHeight="1">
      <c r="A4" s="755"/>
      <c r="B4" s="14"/>
      <c r="C4" s="19"/>
      <c r="D4" s="19"/>
      <c r="E4" s="19"/>
      <c r="F4" s="19"/>
      <c r="G4" s="19"/>
      <c r="H4" s="21"/>
      <c r="I4" s="21"/>
      <c r="J4" s="21"/>
      <c r="K4" s="21"/>
      <c r="L4" s="20"/>
      <c r="M4" s="19"/>
      <c r="N4" s="19"/>
      <c r="O4" s="19"/>
      <c r="P4" s="19"/>
      <c r="Q4" s="19"/>
      <c r="R4" s="19"/>
      <c r="S4" s="19"/>
      <c r="T4" s="19"/>
      <c r="U4" s="19"/>
      <c r="V4" s="21"/>
      <c r="W4" s="21"/>
      <c r="X4" s="21"/>
      <c r="Y4" s="21"/>
      <c r="AN4" s="731" t="s">
        <v>100</v>
      </c>
      <c r="AO4" s="731"/>
      <c r="AP4" s="18" t="s">
        <v>159</v>
      </c>
      <c r="AQ4" s="726">
        <f>AY16</f>
        <v>1.2</v>
      </c>
      <c r="AR4" s="726"/>
      <c r="AS4" s="726"/>
      <c r="AU4" s="16"/>
      <c r="AV4" s="16"/>
      <c r="AW4" s="14"/>
      <c r="AX4" s="105" t="s">
        <v>179</v>
      </c>
      <c r="AY4" s="109">
        <v>1.8</v>
      </c>
      <c r="BC4" s="108"/>
      <c r="BD4" s="108"/>
      <c r="BE4" s="108"/>
      <c r="BF4" s="108"/>
      <c r="BK4" s="731"/>
      <c r="BL4" s="731"/>
      <c r="BM4" s="731"/>
      <c r="BN4" s="731"/>
      <c r="CH4" s="18"/>
      <c r="CI4" s="18"/>
      <c r="CJ4" s="18"/>
      <c r="CK4" s="18"/>
    </row>
    <row r="5" spans="1:89" s="15" customFormat="1" ht="12" customHeight="1">
      <c r="A5" s="22">
        <f>AY3</f>
        <v>0</v>
      </c>
      <c r="B5" s="14"/>
      <c r="L5" s="23"/>
      <c r="M5" s="23"/>
      <c r="N5" s="23"/>
      <c r="O5" s="23"/>
      <c r="P5" s="23"/>
      <c r="Q5" s="23"/>
      <c r="R5" s="23"/>
      <c r="S5" s="23"/>
      <c r="T5" s="23"/>
      <c r="U5" s="23"/>
      <c r="V5" s="110"/>
      <c r="W5" s="110"/>
      <c r="X5" s="110"/>
      <c r="Y5" s="23"/>
      <c r="Z5" s="110"/>
      <c r="AA5" s="110"/>
      <c r="AB5" s="110"/>
      <c r="AC5" s="23"/>
      <c r="AD5" s="23"/>
      <c r="AE5" s="23"/>
      <c r="AF5" s="23"/>
      <c r="AG5" s="23"/>
      <c r="AH5" s="23"/>
      <c r="AI5" s="23"/>
      <c r="AJ5" s="23"/>
      <c r="AK5" s="23"/>
      <c r="AN5" s="731" t="s">
        <v>160</v>
      </c>
      <c r="AO5" s="731"/>
      <c r="AP5" s="18" t="s">
        <v>159</v>
      </c>
      <c r="AQ5" s="726">
        <f>AQ9/2</f>
        <v>2</v>
      </c>
      <c r="AR5" s="726"/>
      <c r="AS5" s="726"/>
      <c r="AU5" s="16"/>
      <c r="AV5" s="16"/>
      <c r="AW5" s="14"/>
      <c r="AX5" s="105" t="s">
        <v>181</v>
      </c>
      <c r="AY5" s="109">
        <v>0.25</v>
      </c>
      <c r="BC5" s="111"/>
      <c r="BD5" s="112"/>
      <c r="BE5" s="112"/>
      <c r="BF5" s="112"/>
      <c r="BK5" s="795"/>
      <c r="BL5" s="796"/>
      <c r="BM5" s="796"/>
      <c r="BN5" s="796"/>
    </row>
    <row r="6" spans="1:89" s="15" customFormat="1" ht="12" customHeight="1">
      <c r="A6" s="14"/>
      <c r="B6" s="14"/>
      <c r="L6" s="23"/>
      <c r="M6" s="23"/>
      <c r="N6" s="23"/>
      <c r="O6" s="23"/>
      <c r="P6" s="23"/>
      <c r="Q6" s="23"/>
      <c r="R6" s="23"/>
      <c r="S6" s="23"/>
      <c r="T6" s="23"/>
      <c r="U6" s="23"/>
      <c r="V6" s="110"/>
      <c r="W6" s="110"/>
      <c r="X6" s="110"/>
      <c r="Y6" s="23"/>
      <c r="Z6" s="110"/>
      <c r="AA6" s="110"/>
      <c r="AB6" s="110"/>
      <c r="AC6" s="23"/>
      <c r="AD6" s="23"/>
      <c r="AE6" s="23"/>
      <c r="AF6" s="23"/>
      <c r="AG6" s="23"/>
      <c r="AH6" s="23"/>
      <c r="AI6" s="23"/>
      <c r="AJ6" s="23"/>
      <c r="AK6" s="23"/>
      <c r="AN6" s="731" t="s">
        <v>101</v>
      </c>
      <c r="AO6" s="731"/>
      <c r="AP6" s="18" t="s">
        <v>159</v>
      </c>
      <c r="AQ6" s="726">
        <f>ROUND(AQ15+(AQ24-AQ26)*AQ31*2,2)</f>
        <v>0.39</v>
      </c>
      <c r="AR6" s="726"/>
      <c r="AS6" s="726"/>
      <c r="AU6" s="16"/>
      <c r="AV6" s="16"/>
      <c r="AW6" s="14"/>
      <c r="AX6" s="105" t="s">
        <v>190</v>
      </c>
      <c r="AY6" s="113">
        <f>맨홀펌프장조서!J20</f>
        <v>0</v>
      </c>
      <c r="BC6" s="112"/>
      <c r="BD6" s="112"/>
      <c r="BE6" s="112"/>
      <c r="BF6" s="112"/>
      <c r="BK6" s="796"/>
      <c r="BL6" s="796"/>
      <c r="BM6" s="796"/>
      <c r="BN6" s="796"/>
      <c r="CH6" s="24"/>
      <c r="CI6" s="24"/>
      <c r="CJ6" s="24"/>
      <c r="CK6" s="24"/>
    </row>
    <row r="7" spans="1:89" s="15" customFormat="1" ht="12" customHeight="1">
      <c r="A7" s="14"/>
      <c r="B7" s="14"/>
      <c r="L7" s="23"/>
      <c r="M7" s="23"/>
      <c r="N7" s="23"/>
      <c r="O7" s="23"/>
      <c r="P7" s="23"/>
      <c r="Q7" s="23"/>
      <c r="R7" s="23"/>
      <c r="S7" s="23"/>
      <c r="T7" s="23"/>
      <c r="U7" s="23"/>
      <c r="V7" s="110"/>
      <c r="W7" s="110"/>
      <c r="X7" s="110"/>
      <c r="Y7" s="23"/>
      <c r="Z7" s="110"/>
      <c r="AA7" s="110"/>
      <c r="AB7" s="110"/>
      <c r="AC7" s="23"/>
      <c r="AD7" s="23"/>
      <c r="AE7" s="23"/>
      <c r="AF7" s="23"/>
      <c r="AG7" s="23"/>
      <c r="AH7" s="23"/>
      <c r="AI7" s="23"/>
      <c r="AJ7" s="23"/>
      <c r="AK7" s="23"/>
      <c r="AN7" s="731" t="s">
        <v>161</v>
      </c>
      <c r="AO7" s="731"/>
      <c r="AP7" s="18" t="s">
        <v>159</v>
      </c>
      <c r="AQ7" s="726">
        <f>AQ9/2</f>
        <v>2</v>
      </c>
      <c r="AR7" s="726"/>
      <c r="AS7" s="726"/>
      <c r="AU7" s="16"/>
      <c r="AV7" s="16"/>
      <c r="AW7" s="14"/>
      <c r="AX7" s="105" t="s">
        <v>182</v>
      </c>
      <c r="AY7" s="113">
        <v>0.2</v>
      </c>
      <c r="BC7" s="108"/>
      <c r="BD7" s="108"/>
      <c r="BE7" s="108"/>
      <c r="BF7" s="108"/>
      <c r="BK7" s="794"/>
      <c r="BL7" s="794"/>
      <c r="BM7" s="794"/>
      <c r="BN7" s="794"/>
      <c r="CH7" s="24"/>
      <c r="CI7" s="24"/>
      <c r="CJ7" s="24"/>
      <c r="CK7" s="24"/>
    </row>
    <row r="8" spans="1:89" s="15" customFormat="1" ht="12" customHeight="1">
      <c r="A8" s="14"/>
      <c r="B8" s="14"/>
      <c r="L8" s="23"/>
      <c r="M8" s="23"/>
      <c r="N8" s="23"/>
      <c r="O8" s="23"/>
      <c r="P8" s="23"/>
      <c r="Q8" s="23"/>
      <c r="R8" s="23"/>
      <c r="S8" s="23"/>
      <c r="T8" s="110"/>
      <c r="U8" s="114"/>
      <c r="V8" s="114"/>
      <c r="W8" s="23"/>
      <c r="X8" s="23"/>
      <c r="Y8" s="23"/>
      <c r="Z8" s="25"/>
      <c r="AA8" s="25"/>
      <c r="AB8" s="25"/>
      <c r="AC8" s="23"/>
      <c r="AD8" s="23"/>
      <c r="AE8" s="23"/>
      <c r="AF8" s="23"/>
      <c r="AG8" s="23"/>
      <c r="AH8" s="23"/>
      <c r="AI8" s="23"/>
      <c r="AJ8" s="23"/>
      <c r="AK8" s="23"/>
      <c r="AN8" s="731" t="s">
        <v>162</v>
      </c>
      <c r="AO8" s="731"/>
      <c r="AP8" s="18" t="s">
        <v>159</v>
      </c>
      <c r="AQ8" s="726">
        <f>AY15</f>
        <v>4</v>
      </c>
      <c r="AR8" s="726"/>
      <c r="AS8" s="726"/>
      <c r="AU8" s="16"/>
      <c r="AV8" s="16"/>
      <c r="AW8" s="14"/>
      <c r="AX8" s="105" t="s">
        <v>183</v>
      </c>
      <c r="AY8" s="113">
        <v>0.08</v>
      </c>
      <c r="BC8" s="108"/>
      <c r="BD8" s="108"/>
      <c r="BE8" s="108"/>
      <c r="BF8" s="108"/>
      <c r="BK8" s="794"/>
      <c r="BL8" s="794"/>
      <c r="BM8" s="794"/>
      <c r="BN8" s="794"/>
      <c r="CH8" s="24"/>
      <c r="CI8" s="24"/>
      <c r="CJ8" s="24"/>
      <c r="CK8" s="24"/>
    </row>
    <row r="9" spans="1:89" s="15" customFormat="1" ht="12" customHeight="1">
      <c r="A9" s="14"/>
      <c r="B9" s="14"/>
      <c r="AN9" s="731" t="s">
        <v>163</v>
      </c>
      <c r="AO9" s="731"/>
      <c r="AP9" s="18" t="s">
        <v>159</v>
      </c>
      <c r="AQ9" s="726">
        <f>AQ8</f>
        <v>4</v>
      </c>
      <c r="AR9" s="726"/>
      <c r="AS9" s="726"/>
      <c r="AU9" s="16"/>
      <c r="AV9" s="16"/>
      <c r="AW9" s="14"/>
      <c r="AX9" s="105" t="s">
        <v>184</v>
      </c>
      <c r="AY9" s="113">
        <f>맨홀펌프장조서!N20</f>
        <v>0</v>
      </c>
      <c r="AZ9" s="115"/>
      <c r="BC9" s="107"/>
      <c r="BD9" s="108"/>
      <c r="BE9" s="108"/>
      <c r="BF9" s="108"/>
      <c r="BK9" s="795"/>
      <c r="BL9" s="795"/>
      <c r="BM9" s="795"/>
      <c r="BN9" s="795"/>
      <c r="CH9" s="24"/>
      <c r="CI9" s="24"/>
      <c r="CJ9" s="24"/>
      <c r="CK9" s="24"/>
    </row>
    <row r="10" spans="1:89" s="15" customFormat="1" ht="12" customHeight="1">
      <c r="A10" s="14"/>
      <c r="B10" s="14"/>
      <c r="D10" s="26"/>
      <c r="E10" s="18"/>
      <c r="F10" s="26"/>
      <c r="G10" s="18"/>
      <c r="H10" s="26"/>
      <c r="I10" s="27"/>
      <c r="AN10" s="731" t="s">
        <v>164</v>
      </c>
      <c r="AO10" s="731"/>
      <c r="AP10" s="18" t="s">
        <v>159</v>
      </c>
      <c r="AQ10" s="726">
        <f>AY4+AY5*2</f>
        <v>2.2999999999999998</v>
      </c>
      <c r="AR10" s="726"/>
      <c r="AS10" s="726"/>
      <c r="AT10" s="18"/>
      <c r="AU10" s="36"/>
      <c r="AV10" s="16"/>
      <c r="AW10" s="14"/>
      <c r="AX10" s="105" t="s">
        <v>185</v>
      </c>
      <c r="AY10" s="113">
        <f>맨홀펌프장조서!O20</f>
        <v>0</v>
      </c>
      <c r="AZ10" s="115"/>
      <c r="BC10" s="108"/>
      <c r="BD10" s="108"/>
      <c r="BE10" s="108"/>
      <c r="BF10" s="108"/>
      <c r="BK10" s="795"/>
      <c r="BL10" s="795"/>
      <c r="BM10" s="795"/>
      <c r="BN10" s="795"/>
      <c r="CH10" s="24"/>
      <c r="CI10" s="24"/>
      <c r="CJ10" s="24"/>
      <c r="CK10" s="24"/>
    </row>
    <row r="11" spans="1:89" s="15" customFormat="1" ht="12" customHeight="1">
      <c r="A11" s="14"/>
      <c r="B11" s="14"/>
      <c r="C11" s="27"/>
      <c r="D11" s="116"/>
      <c r="E11" s="37"/>
      <c r="F11" s="38"/>
      <c r="G11" s="18"/>
      <c r="H11" s="26"/>
      <c r="I11" s="27"/>
      <c r="AN11" s="731" t="s">
        <v>165</v>
      </c>
      <c r="AO11" s="731"/>
      <c r="AP11" s="18" t="s">
        <v>159</v>
      </c>
      <c r="AQ11" s="726">
        <f>AQ10</f>
        <v>2.2999999999999998</v>
      </c>
      <c r="AR11" s="726"/>
      <c r="AS11" s="726"/>
      <c r="AT11" s="17"/>
      <c r="AU11" s="39"/>
      <c r="AV11" s="16"/>
      <c r="AW11" s="14"/>
      <c r="AX11" s="105" t="s">
        <v>186</v>
      </c>
      <c r="AY11" s="109">
        <v>0.2</v>
      </c>
      <c r="BC11" s="107"/>
      <c r="BD11" s="108"/>
      <c r="BE11" s="108"/>
      <c r="BF11" s="108"/>
      <c r="BK11" s="795"/>
      <c r="BL11" s="795"/>
      <c r="BM11" s="795"/>
      <c r="BN11" s="795"/>
      <c r="CH11" s="24"/>
      <c r="CI11" s="24"/>
      <c r="CJ11" s="24"/>
      <c r="CK11" s="24"/>
    </row>
    <row r="12" spans="1:89" s="15" customFormat="1" ht="12" customHeight="1">
      <c r="A12" s="14"/>
      <c r="B12" s="40"/>
      <c r="C12" s="27"/>
      <c r="D12" s="116"/>
      <c r="E12" s="37"/>
      <c r="F12" s="38"/>
      <c r="G12" s="18"/>
      <c r="H12" s="26"/>
      <c r="I12" s="27"/>
      <c r="AN12" s="731" t="s">
        <v>166</v>
      </c>
      <c r="AO12" s="731"/>
      <c r="AP12" s="18" t="s">
        <v>159</v>
      </c>
      <c r="AQ12" s="726">
        <f>AY13</f>
        <v>0.1</v>
      </c>
      <c r="AR12" s="726"/>
      <c r="AS12" s="726"/>
      <c r="AT12" s="17"/>
      <c r="AU12" s="39"/>
      <c r="AV12" s="16"/>
      <c r="AW12" s="14"/>
      <c r="AX12" s="105" t="s">
        <v>189</v>
      </c>
      <c r="AY12" s="109">
        <v>0.3</v>
      </c>
      <c r="BC12" s="107"/>
      <c r="BD12" s="108"/>
      <c r="BE12" s="108"/>
      <c r="BF12" s="108"/>
      <c r="BK12" s="795"/>
      <c r="BL12" s="795"/>
      <c r="BM12" s="795"/>
      <c r="BN12" s="795"/>
      <c r="CH12" s="24"/>
      <c r="CI12" s="24"/>
      <c r="CJ12" s="24"/>
      <c r="CK12" s="24"/>
    </row>
    <row r="13" spans="1:89" s="15" customFormat="1" ht="12" customHeight="1">
      <c r="A13" s="14"/>
      <c r="B13" s="40"/>
      <c r="C13" s="27"/>
      <c r="D13" s="116"/>
      <c r="E13" s="37"/>
      <c r="F13" s="38"/>
      <c r="G13" s="18"/>
      <c r="H13" s="26"/>
      <c r="I13" s="27"/>
      <c r="AN13" s="731" t="s">
        <v>167</v>
      </c>
      <c r="AO13" s="731"/>
      <c r="AP13" s="18" t="s">
        <v>159</v>
      </c>
      <c r="AQ13" s="726">
        <f>AY16</f>
        <v>1.2</v>
      </c>
      <c r="AR13" s="726"/>
      <c r="AS13" s="726"/>
      <c r="AT13" s="17"/>
      <c r="AU13" s="44"/>
      <c r="AV13" s="16"/>
      <c r="AW13" s="14"/>
      <c r="AX13" s="105" t="s">
        <v>187</v>
      </c>
      <c r="AY13" s="109">
        <v>0.1</v>
      </c>
      <c r="BC13" s="108"/>
      <c r="BD13" s="108"/>
      <c r="BE13" s="108"/>
      <c r="BF13" s="108"/>
      <c r="BK13" s="795"/>
      <c r="BL13" s="795"/>
      <c r="BM13" s="795"/>
      <c r="BN13" s="795"/>
      <c r="CH13" s="24"/>
      <c r="CI13" s="24"/>
      <c r="CJ13" s="24"/>
      <c r="CK13" s="24"/>
    </row>
    <row r="14" spans="1:89" s="15" customFormat="1" ht="12" customHeight="1">
      <c r="A14" s="14"/>
      <c r="B14" s="45"/>
      <c r="C14" s="27"/>
      <c r="D14" s="116"/>
      <c r="E14" s="37"/>
      <c r="F14" s="38"/>
      <c r="G14" s="46"/>
      <c r="H14" s="26"/>
      <c r="I14" s="46"/>
      <c r="V14" s="64"/>
      <c r="W14" s="64"/>
      <c r="X14" s="64"/>
      <c r="Y14" s="18"/>
      <c r="Z14" s="64"/>
      <c r="AA14" s="64"/>
      <c r="AB14" s="64"/>
      <c r="AN14" s="731" t="s">
        <v>168</v>
      </c>
      <c r="AO14" s="731"/>
      <c r="AP14" s="18" t="s">
        <v>159</v>
      </c>
      <c r="AQ14" s="726">
        <f>AQ9/2</f>
        <v>2</v>
      </c>
      <c r="AR14" s="726"/>
      <c r="AS14" s="726"/>
      <c r="AT14" s="47"/>
      <c r="AU14" s="48"/>
      <c r="AV14" s="16"/>
      <c r="AW14" s="14"/>
      <c r="AX14" s="105" t="s">
        <v>188</v>
      </c>
      <c r="AY14" s="109">
        <v>0.1</v>
      </c>
      <c r="BC14" s="64"/>
      <c r="BK14" s="795"/>
      <c r="BL14" s="795"/>
      <c r="BM14" s="795"/>
      <c r="BN14" s="795"/>
      <c r="CH14" s="24"/>
      <c r="CI14" s="24"/>
      <c r="CJ14" s="24"/>
      <c r="CK14" s="24"/>
    </row>
    <row r="15" spans="1:89" s="15" customFormat="1" ht="12" customHeight="1">
      <c r="A15" s="14"/>
      <c r="B15" s="49"/>
      <c r="C15" s="27"/>
      <c r="D15" s="116"/>
      <c r="E15" s="37"/>
      <c r="F15" s="38"/>
      <c r="G15" s="50"/>
      <c r="H15" s="26"/>
      <c r="I15" s="46"/>
      <c r="AN15" s="731" t="s">
        <v>169</v>
      </c>
      <c r="AO15" s="731"/>
      <c r="AP15" s="18" t="s">
        <v>159</v>
      </c>
      <c r="AQ15" s="726">
        <f>AY8+AY11*2</f>
        <v>0.48000000000000004</v>
      </c>
      <c r="AR15" s="726"/>
      <c r="AS15" s="726"/>
      <c r="AT15" s="47"/>
      <c r="AU15" s="48"/>
      <c r="AV15" s="16"/>
      <c r="AW15" s="14"/>
      <c r="AX15" s="105" t="s">
        <v>191</v>
      </c>
      <c r="AY15" s="109">
        <v>4</v>
      </c>
      <c r="BK15" s="795"/>
      <c r="BL15" s="795"/>
      <c r="BM15" s="795"/>
      <c r="BN15" s="795"/>
      <c r="CH15" s="24"/>
      <c r="CI15" s="24"/>
      <c r="CJ15" s="24"/>
      <c r="CK15" s="24"/>
    </row>
    <row r="16" spans="1:89" s="15" customFormat="1" ht="12" customHeight="1">
      <c r="A16" s="14"/>
      <c r="B16" s="45"/>
      <c r="C16" s="27"/>
      <c r="D16" s="116"/>
      <c r="E16" s="37"/>
      <c r="F16" s="38"/>
      <c r="G16" s="50"/>
      <c r="H16" s="26"/>
      <c r="I16" s="46"/>
      <c r="J16" s="51"/>
      <c r="K16" s="51"/>
      <c r="L16" s="51"/>
      <c r="AA16" s="101"/>
      <c r="AB16" s="101"/>
      <c r="AC16" s="101"/>
      <c r="AD16" s="101"/>
      <c r="AI16" s="101"/>
      <c r="AJ16" s="101"/>
      <c r="AK16" s="101"/>
      <c r="AL16" s="51"/>
      <c r="AM16" s="51"/>
      <c r="AN16" s="731" t="s">
        <v>170</v>
      </c>
      <c r="AO16" s="731"/>
      <c r="AP16" s="18" t="s">
        <v>159</v>
      </c>
      <c r="AQ16" s="726">
        <f>AQ9/2</f>
        <v>2</v>
      </c>
      <c r="AR16" s="726"/>
      <c r="AS16" s="726"/>
      <c r="AT16" s="47"/>
      <c r="AU16" s="48"/>
      <c r="AV16" s="16"/>
      <c r="AW16" s="14"/>
      <c r="AX16" s="105" t="s">
        <v>192</v>
      </c>
      <c r="AY16" s="109">
        <v>1.2</v>
      </c>
      <c r="BC16" s="107"/>
      <c r="BD16" s="107"/>
      <c r="BE16" s="107"/>
      <c r="BF16" s="107"/>
      <c r="BK16" s="797"/>
      <c r="BL16" s="797"/>
      <c r="BM16" s="797"/>
      <c r="BN16" s="797"/>
      <c r="CH16" s="24"/>
      <c r="CI16" s="24"/>
      <c r="CJ16" s="24"/>
      <c r="CK16" s="24"/>
    </row>
    <row r="17" spans="1:89" s="15" customFormat="1" ht="12" customHeight="1">
      <c r="A17" s="14"/>
      <c r="B17" s="14"/>
      <c r="C17" s="27"/>
      <c r="D17" s="116"/>
      <c r="E17" s="37"/>
      <c r="F17" s="38"/>
      <c r="G17" s="27"/>
      <c r="H17" s="26"/>
      <c r="I17" s="46"/>
      <c r="J17" s="52"/>
      <c r="K17" s="17"/>
      <c r="L17" s="17"/>
      <c r="AL17" s="52"/>
      <c r="AM17" s="17"/>
      <c r="AN17" s="731" t="s">
        <v>195</v>
      </c>
      <c r="AO17" s="731"/>
      <c r="AP17" s="18" t="s">
        <v>159</v>
      </c>
      <c r="AQ17" s="726">
        <f>ROUND(AQ15+(AQ24-AQ26-AQ27)*AQ31*2,2)</f>
        <v>0.27</v>
      </c>
      <c r="AR17" s="726"/>
      <c r="AS17" s="726"/>
      <c r="AT17" s="17"/>
      <c r="AU17" s="44"/>
      <c r="AV17" s="16"/>
      <c r="AW17" s="14"/>
      <c r="AX17" s="105" t="s">
        <v>194</v>
      </c>
      <c r="AY17" s="109">
        <v>0.15</v>
      </c>
      <c r="BC17" s="107"/>
      <c r="BD17" s="107"/>
      <c r="BE17" s="107"/>
      <c r="BF17" s="107"/>
      <c r="BK17" s="797"/>
      <c r="BL17" s="797"/>
      <c r="BM17" s="797"/>
      <c r="BN17" s="797"/>
      <c r="CH17" s="24"/>
      <c r="CI17" s="24"/>
      <c r="CJ17" s="24"/>
      <c r="CK17" s="24"/>
    </row>
    <row r="18" spans="1:89" s="15" customFormat="1" ht="12" customHeight="1">
      <c r="A18" s="53"/>
      <c r="B18" s="54"/>
      <c r="C18" s="27"/>
      <c r="D18" s="116"/>
      <c r="E18" s="37"/>
      <c r="F18" s="38"/>
      <c r="G18" s="27"/>
      <c r="H18" s="26"/>
      <c r="I18" s="46"/>
      <c r="AN18" s="731" t="s">
        <v>196</v>
      </c>
      <c r="AO18" s="731"/>
      <c r="AP18" s="18" t="s">
        <v>159</v>
      </c>
      <c r="AQ18" s="726">
        <f>AQ7</f>
        <v>2</v>
      </c>
      <c r="AR18" s="726"/>
      <c r="AS18" s="726"/>
      <c r="AT18" s="47"/>
      <c r="AU18" s="48"/>
      <c r="AV18" s="16"/>
      <c r="AW18" s="14"/>
      <c r="AX18" s="105" t="s">
        <v>3</v>
      </c>
      <c r="AY18" s="109">
        <v>0.2</v>
      </c>
      <c r="BC18" s="64"/>
      <c r="BK18" s="797"/>
      <c r="BL18" s="797"/>
      <c r="BM18" s="797"/>
      <c r="BN18" s="797"/>
      <c r="CH18" s="24"/>
      <c r="CI18" s="24"/>
      <c r="CJ18" s="24"/>
      <c r="CK18" s="24"/>
    </row>
    <row r="19" spans="1:89" s="15" customFormat="1" ht="12" customHeight="1">
      <c r="A19" s="14"/>
      <c r="B19" s="45"/>
      <c r="C19" s="27"/>
      <c r="D19" s="116"/>
      <c r="E19" s="37"/>
      <c r="F19" s="38"/>
      <c r="G19" s="27"/>
      <c r="H19" s="26"/>
      <c r="I19" s="46"/>
      <c r="X19" s="64"/>
      <c r="AN19" s="731" t="s">
        <v>197</v>
      </c>
      <c r="AO19" s="731"/>
      <c r="AP19" s="18" t="s">
        <v>159</v>
      </c>
      <c r="AQ19" s="726">
        <f>ROUND(AQ15+(AQ24-AQ26-AQ27-AQ28)*AQ31*2,2)</f>
        <v>0.09</v>
      </c>
      <c r="AR19" s="726"/>
      <c r="AS19" s="726"/>
      <c r="AT19" s="47"/>
      <c r="AU19" s="48"/>
      <c r="AV19" s="16"/>
      <c r="AW19" s="14"/>
      <c r="AX19" s="105" t="s">
        <v>15</v>
      </c>
      <c r="AY19" s="109">
        <v>0.3</v>
      </c>
      <c r="BK19" s="797"/>
      <c r="BL19" s="797"/>
      <c r="BM19" s="797"/>
      <c r="BN19" s="797"/>
      <c r="CH19" s="24"/>
      <c r="CI19" s="24"/>
      <c r="CJ19" s="24"/>
      <c r="CK19" s="24"/>
    </row>
    <row r="20" spans="1:89" s="15" customFormat="1" ht="12" customHeight="1">
      <c r="A20" s="14"/>
      <c r="B20" s="14"/>
      <c r="C20" s="27"/>
      <c r="D20" s="116"/>
      <c r="E20" s="37"/>
      <c r="F20" s="55"/>
      <c r="G20" s="17"/>
      <c r="H20" s="26"/>
      <c r="I20" s="46"/>
      <c r="AN20" s="731" t="s">
        <v>198</v>
      </c>
      <c r="AO20" s="731"/>
      <c r="AP20" s="18" t="s">
        <v>159</v>
      </c>
      <c r="AQ20" s="726">
        <f>AQ7</f>
        <v>2</v>
      </c>
      <c r="AR20" s="726"/>
      <c r="AS20" s="726"/>
      <c r="AT20" s="47"/>
      <c r="AU20" s="48"/>
      <c r="AV20" s="16"/>
      <c r="AW20" s="14"/>
      <c r="BC20" s="107"/>
      <c r="BD20" s="108"/>
      <c r="BE20" s="108"/>
      <c r="BF20" s="108"/>
      <c r="BK20" s="797"/>
      <c r="BL20" s="797"/>
      <c r="BM20" s="797"/>
      <c r="BN20" s="797"/>
      <c r="CH20" s="24"/>
      <c r="CI20" s="24"/>
      <c r="CJ20" s="24"/>
      <c r="CK20" s="24"/>
    </row>
    <row r="21" spans="1:89" s="15" customFormat="1" ht="12" customHeight="1">
      <c r="A21" s="14"/>
      <c r="B21" s="40"/>
      <c r="C21" s="27"/>
      <c r="D21" s="116"/>
      <c r="E21" s="18"/>
      <c r="F21" s="56"/>
      <c r="G21" s="17"/>
      <c r="H21" s="26"/>
      <c r="I21" s="46"/>
      <c r="M21" s="57"/>
      <c r="N21" s="57"/>
      <c r="O21" s="57"/>
      <c r="P21" s="57"/>
      <c r="V21" s="64"/>
      <c r="W21" s="64"/>
      <c r="X21" s="64"/>
      <c r="Y21" s="18"/>
      <c r="Z21" s="64"/>
      <c r="AA21" s="64"/>
      <c r="AB21" s="64"/>
      <c r="AN21" s="731" t="s">
        <v>171</v>
      </c>
      <c r="AO21" s="731"/>
      <c r="AP21" s="18" t="s">
        <v>159</v>
      </c>
      <c r="AQ21" s="726">
        <f>AQ22+AQ23</f>
        <v>0.1</v>
      </c>
      <c r="AR21" s="726"/>
      <c r="AS21" s="726"/>
      <c r="AT21" s="47"/>
      <c r="AU21" s="48"/>
      <c r="AV21" s="16"/>
      <c r="AW21" s="14"/>
      <c r="BC21" s="108"/>
      <c r="BD21" s="108"/>
      <c r="BE21" s="108"/>
      <c r="BF21" s="108"/>
      <c r="BK21" s="797"/>
      <c r="BL21" s="797"/>
      <c r="BM21" s="797"/>
      <c r="BN21" s="797"/>
    </row>
    <row r="22" spans="1:89" s="15" customFormat="1" ht="12" customHeight="1">
      <c r="A22" s="14"/>
      <c r="B22" s="40"/>
      <c r="C22" s="27"/>
      <c r="D22" s="116"/>
      <c r="E22" s="17"/>
      <c r="F22" s="58"/>
      <c r="G22" s="17"/>
      <c r="H22" s="26"/>
      <c r="I22" s="46"/>
      <c r="AN22" s="731" t="s">
        <v>172</v>
      </c>
      <c r="AO22" s="731"/>
      <c r="AP22" s="18" t="s">
        <v>159</v>
      </c>
      <c r="AQ22" s="726">
        <f>AY6</f>
        <v>0</v>
      </c>
      <c r="AR22" s="726"/>
      <c r="AS22" s="726"/>
      <c r="AT22" s="17"/>
      <c r="AU22" s="44"/>
      <c r="AV22" s="16"/>
      <c r="AW22" s="14"/>
      <c r="BC22" s="107"/>
      <c r="BD22" s="108"/>
      <c r="BE22" s="108"/>
      <c r="BF22" s="108"/>
      <c r="BK22" s="798"/>
      <c r="BL22" s="798"/>
      <c r="BM22" s="798"/>
      <c r="BN22" s="798"/>
    </row>
    <row r="23" spans="1:89" s="15" customFormat="1" ht="12" customHeight="1">
      <c r="A23" s="14"/>
      <c r="B23" s="14"/>
      <c r="C23" s="18"/>
      <c r="D23" s="116"/>
      <c r="E23" s="18"/>
      <c r="F23" s="60"/>
      <c r="G23" s="17"/>
      <c r="H23" s="26"/>
      <c r="I23" s="46"/>
      <c r="AN23" s="731" t="s">
        <v>173</v>
      </c>
      <c r="AO23" s="731"/>
      <c r="AP23" s="18" t="s">
        <v>159</v>
      </c>
      <c r="AQ23" s="726">
        <f>AY14</f>
        <v>0.1</v>
      </c>
      <c r="AR23" s="726"/>
      <c r="AS23" s="726"/>
      <c r="AT23" s="18"/>
      <c r="AU23" s="36"/>
      <c r="AV23" s="62"/>
      <c r="AW23" s="14"/>
      <c r="BC23" s="108"/>
      <c r="BD23" s="108"/>
      <c r="BE23" s="108"/>
      <c r="BF23" s="108"/>
      <c r="BK23" s="798"/>
      <c r="BL23" s="798"/>
      <c r="BM23" s="798"/>
      <c r="BN23" s="798"/>
    </row>
    <row r="24" spans="1:89" s="15" customFormat="1" ht="12" customHeight="1">
      <c r="A24" s="14"/>
      <c r="B24" s="14"/>
      <c r="C24" s="18"/>
      <c r="D24" s="18"/>
      <c r="E24" s="18"/>
      <c r="F24" s="63"/>
      <c r="G24" s="18"/>
      <c r="H24" s="18"/>
      <c r="AN24" s="731" t="s">
        <v>174</v>
      </c>
      <c r="AO24" s="731"/>
      <c r="AP24" s="18" t="s">
        <v>159</v>
      </c>
      <c r="AQ24" s="726">
        <f>AY10</f>
        <v>0</v>
      </c>
      <c r="AR24" s="726"/>
      <c r="AS24" s="726"/>
      <c r="AT24" s="64"/>
      <c r="AU24" s="65"/>
      <c r="AV24" s="16"/>
      <c r="AW24" s="14"/>
      <c r="BC24" s="107"/>
      <c r="BD24" s="107"/>
      <c r="BE24" s="107"/>
      <c r="BF24" s="107"/>
      <c r="BK24" s="795"/>
      <c r="BL24" s="796"/>
      <c r="BM24" s="796"/>
      <c r="BN24" s="796"/>
    </row>
    <row r="25" spans="1:89" s="18" customFormat="1" ht="12" customHeight="1">
      <c r="A25" s="66"/>
      <c r="B25" s="14"/>
      <c r="C25" s="15"/>
      <c r="D25" s="15"/>
      <c r="E25" s="15"/>
      <c r="F25" s="15"/>
      <c r="G25" s="15"/>
      <c r="K25" s="15"/>
      <c r="L25" s="15"/>
      <c r="N25" s="70"/>
      <c r="O25" s="70"/>
      <c r="P25" s="70"/>
      <c r="Q25" s="67"/>
      <c r="R25" s="70"/>
      <c r="S25" s="70"/>
      <c r="T25" s="70"/>
      <c r="U25" s="68"/>
      <c r="V25" s="70"/>
      <c r="W25" s="70"/>
      <c r="X25" s="70"/>
      <c r="Y25" s="68"/>
      <c r="Z25" s="70"/>
      <c r="AA25" s="70"/>
      <c r="AB25" s="70"/>
      <c r="AC25" s="68"/>
      <c r="AD25" s="70"/>
      <c r="AE25" s="70"/>
      <c r="AF25" s="70"/>
      <c r="AG25" s="68"/>
      <c r="AH25" s="70"/>
      <c r="AI25" s="70"/>
      <c r="AJ25" s="70"/>
      <c r="AK25" s="64"/>
      <c r="AL25" s="15"/>
      <c r="AM25" s="15"/>
      <c r="AN25" s="731" t="s">
        <v>175</v>
      </c>
      <c r="AO25" s="731"/>
      <c r="AP25" s="18" t="s">
        <v>159</v>
      </c>
      <c r="AQ25" s="726">
        <f>AY9</f>
        <v>0</v>
      </c>
      <c r="AR25" s="726"/>
      <c r="AS25" s="726"/>
      <c r="AT25" s="15"/>
      <c r="AU25" s="16"/>
      <c r="AV25" s="36"/>
      <c r="AW25" s="66"/>
      <c r="AY25" s="15"/>
      <c r="AZ25" s="15"/>
      <c r="BA25" s="15"/>
      <c r="BB25" s="15"/>
      <c r="BC25" s="107"/>
      <c r="BD25" s="107"/>
      <c r="BE25" s="107"/>
      <c r="BF25" s="107"/>
      <c r="BG25" s="15"/>
      <c r="BH25" s="15"/>
      <c r="BI25" s="15"/>
      <c r="BJ25" s="15"/>
      <c r="BK25" s="796"/>
      <c r="BL25" s="796"/>
      <c r="BM25" s="796"/>
      <c r="BN25" s="796"/>
    </row>
    <row r="26" spans="1:89" s="15" customFormat="1" ht="12" customHeight="1">
      <c r="A26" s="14"/>
      <c r="B26" s="14"/>
      <c r="M26" s="18"/>
      <c r="N26" s="68"/>
      <c r="O26" s="68"/>
      <c r="P26" s="70"/>
      <c r="Q26" s="70"/>
      <c r="R26" s="70"/>
      <c r="S26" s="69"/>
      <c r="T26" s="67"/>
      <c r="U26" s="67"/>
      <c r="V26" s="68"/>
      <c r="W26" s="68"/>
      <c r="X26" s="68"/>
      <c r="Y26" s="68"/>
      <c r="Z26" s="68"/>
      <c r="AA26" s="68"/>
      <c r="AB26" s="68"/>
      <c r="AC26" s="67"/>
      <c r="AD26" s="67"/>
      <c r="AF26" s="70"/>
      <c r="AG26" s="70"/>
      <c r="AH26" s="70"/>
      <c r="AI26" s="70"/>
      <c r="AJ26" s="68"/>
      <c r="AN26" s="731" t="s">
        <v>199</v>
      </c>
      <c r="AO26" s="731"/>
      <c r="AP26" s="18" t="s">
        <v>159</v>
      </c>
      <c r="AQ26" s="726">
        <f>AY17</f>
        <v>0.15</v>
      </c>
      <c r="AR26" s="726"/>
      <c r="AS26" s="726"/>
      <c r="AU26" s="16"/>
      <c r="AV26" s="16"/>
      <c r="AW26" s="14"/>
      <c r="BC26" s="107"/>
      <c r="BD26" s="107"/>
      <c r="BE26" s="107"/>
      <c r="BF26" s="107"/>
      <c r="BK26" s="795"/>
      <c r="BL26" s="796"/>
      <c r="BM26" s="796"/>
      <c r="BN26" s="796"/>
    </row>
    <row r="27" spans="1:89" s="15" customFormat="1" ht="12" customHeight="1">
      <c r="A27" s="14"/>
      <c r="B27" s="14"/>
      <c r="N27" s="68"/>
      <c r="O27" s="67"/>
      <c r="P27" s="117"/>
      <c r="Q27" s="117"/>
      <c r="R27" s="70"/>
      <c r="S27" s="70"/>
      <c r="T27" s="67"/>
      <c r="U27" s="67"/>
      <c r="V27" s="118"/>
      <c r="W27" s="118"/>
      <c r="X27" s="118"/>
      <c r="Y27" s="71"/>
      <c r="Z27" s="118"/>
      <c r="AA27" s="118"/>
      <c r="AB27" s="118"/>
      <c r="AC27" s="67"/>
      <c r="AD27" s="67"/>
      <c r="AF27" s="70"/>
      <c r="AG27" s="70"/>
      <c r="AH27" s="70"/>
      <c r="AI27" s="70"/>
      <c r="AJ27" s="68"/>
      <c r="AN27" s="731" t="s">
        <v>200</v>
      </c>
      <c r="AO27" s="731"/>
      <c r="AP27" s="18" t="s">
        <v>159</v>
      </c>
      <c r="AQ27" s="726">
        <f>AY18</f>
        <v>0.2</v>
      </c>
      <c r="AR27" s="726"/>
      <c r="AS27" s="726"/>
      <c r="AU27" s="16"/>
      <c r="AV27" s="16"/>
      <c r="AW27" s="14"/>
      <c r="BC27" s="107"/>
      <c r="BD27" s="107"/>
      <c r="BE27" s="107"/>
      <c r="BF27" s="107"/>
      <c r="BK27" s="796"/>
      <c r="BL27" s="796"/>
      <c r="BM27" s="796"/>
      <c r="BN27" s="796"/>
    </row>
    <row r="28" spans="1:89" s="15" customFormat="1" ht="12" customHeight="1">
      <c r="A28" s="14"/>
      <c r="B28" s="14"/>
      <c r="O28" s="52"/>
      <c r="P28" s="17"/>
      <c r="Q28" s="17"/>
      <c r="R28" s="17"/>
      <c r="S28" s="17"/>
      <c r="T28" s="17"/>
      <c r="U28" s="17"/>
      <c r="V28" s="17"/>
      <c r="W28" s="17"/>
      <c r="X28" s="17"/>
      <c r="Z28" s="17"/>
      <c r="AA28" s="18"/>
      <c r="AB28" s="18"/>
      <c r="AC28" s="17"/>
      <c r="AD28" s="17"/>
      <c r="AE28" s="17"/>
      <c r="AF28" s="17"/>
      <c r="AG28" s="17"/>
      <c r="AH28" s="72"/>
      <c r="AI28" s="47"/>
      <c r="AN28" s="731" t="s">
        <v>201</v>
      </c>
      <c r="AO28" s="731"/>
      <c r="AP28" s="18" t="s">
        <v>159</v>
      </c>
      <c r="AQ28" s="726">
        <f>AY19</f>
        <v>0.3</v>
      </c>
      <c r="AR28" s="726"/>
      <c r="AS28" s="726"/>
      <c r="AU28" s="16"/>
      <c r="AV28" s="16"/>
      <c r="AW28" s="14"/>
    </row>
    <row r="29" spans="1:89" s="15" customFormat="1" ht="12" customHeight="1">
      <c r="A29" s="14"/>
      <c r="B29" s="14"/>
      <c r="O29" s="52"/>
      <c r="P29" s="17"/>
      <c r="Q29" s="17"/>
      <c r="R29" s="17"/>
      <c r="S29" s="17"/>
      <c r="T29" s="17"/>
      <c r="U29" s="17"/>
      <c r="V29" s="17"/>
      <c r="W29" s="17"/>
      <c r="X29" s="17"/>
      <c r="Z29" s="17"/>
      <c r="AA29" s="18"/>
      <c r="AB29" s="18"/>
      <c r="AC29" s="17"/>
      <c r="AD29" s="17"/>
      <c r="AE29" s="17"/>
      <c r="AF29" s="17"/>
      <c r="AG29" s="17"/>
      <c r="AH29" s="72"/>
      <c r="AI29" s="47"/>
      <c r="AN29" s="731" t="s">
        <v>176</v>
      </c>
      <c r="AO29" s="731"/>
      <c r="AP29" s="18" t="s">
        <v>159</v>
      </c>
      <c r="AQ29" s="726">
        <f>AY7</f>
        <v>0.2</v>
      </c>
      <c r="AR29" s="726"/>
      <c r="AS29" s="726"/>
      <c r="AU29" s="16"/>
      <c r="AV29" s="16"/>
      <c r="AW29" s="14"/>
    </row>
    <row r="30" spans="1:89" s="15" customFormat="1" ht="12" customHeight="1">
      <c r="A30" s="14"/>
      <c r="B30" s="14"/>
      <c r="O30" s="52"/>
      <c r="P30" s="17"/>
      <c r="Q30" s="17"/>
      <c r="R30" s="17"/>
      <c r="S30" s="17"/>
      <c r="T30" s="17"/>
      <c r="U30" s="17"/>
      <c r="V30" s="17"/>
      <c r="W30" s="17"/>
      <c r="X30" s="17"/>
      <c r="Z30" s="17"/>
      <c r="AA30" s="18"/>
      <c r="AB30" s="18"/>
      <c r="AC30" s="17"/>
      <c r="AD30" s="17"/>
      <c r="AE30" s="17"/>
      <c r="AF30" s="17"/>
      <c r="AG30" s="17"/>
      <c r="AH30" s="72"/>
      <c r="AI30" s="47"/>
      <c r="AN30" s="731" t="s">
        <v>177</v>
      </c>
      <c r="AO30" s="731"/>
      <c r="AP30" s="18" t="s">
        <v>159</v>
      </c>
      <c r="AQ30" s="726">
        <f>AY8</f>
        <v>0.08</v>
      </c>
      <c r="AR30" s="726"/>
      <c r="AS30" s="726"/>
      <c r="AU30" s="16"/>
      <c r="AV30" s="16"/>
      <c r="AW30" s="14"/>
    </row>
    <row r="31" spans="1:89" s="15" customFormat="1" ht="12" customHeight="1">
      <c r="A31" s="14"/>
      <c r="B31" s="14"/>
      <c r="O31" s="52"/>
      <c r="P31" s="17"/>
      <c r="Q31" s="17"/>
      <c r="R31" s="17"/>
      <c r="S31" s="17"/>
      <c r="T31" s="17"/>
      <c r="U31" s="17"/>
      <c r="V31" s="17"/>
      <c r="W31" s="17"/>
      <c r="X31" s="17"/>
      <c r="Z31" s="17"/>
      <c r="AA31" s="18"/>
      <c r="AB31" s="18"/>
      <c r="AC31" s="17"/>
      <c r="AD31" s="17"/>
      <c r="AE31" s="17"/>
      <c r="AF31" s="17"/>
      <c r="AG31" s="17"/>
      <c r="AH31" s="72"/>
      <c r="AI31" s="47"/>
      <c r="AN31" s="731" t="s">
        <v>178</v>
      </c>
      <c r="AO31" s="731"/>
      <c r="AP31" s="18" t="s">
        <v>159</v>
      </c>
      <c r="AQ31" s="726">
        <f>AY12</f>
        <v>0.3</v>
      </c>
      <c r="AR31" s="726"/>
      <c r="AS31" s="726"/>
      <c r="AU31" s="16"/>
      <c r="AV31" s="16"/>
      <c r="AW31" s="14"/>
    </row>
    <row r="32" spans="1:89" s="15" customFormat="1" ht="12" customHeight="1">
      <c r="A32" s="14"/>
      <c r="B32" s="32"/>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4"/>
      <c r="AV32" s="16"/>
      <c r="AW32" s="14"/>
    </row>
    <row r="33" spans="1:55" s="20" customFormat="1" ht="11.45" customHeight="1">
      <c r="A33" s="73"/>
      <c r="B33" s="73"/>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5"/>
      <c r="AV33" s="75"/>
      <c r="AW33" s="76"/>
    </row>
    <row r="34" spans="1:55" s="20" customFormat="1" ht="11.45" customHeight="1">
      <c r="A34" s="76" t="s">
        <v>9</v>
      </c>
      <c r="B34" s="76"/>
      <c r="D34" s="685">
        <f>AQ8</f>
        <v>4</v>
      </c>
      <c r="E34" s="685"/>
      <c r="F34" s="685"/>
      <c r="G34" s="77" t="s">
        <v>40</v>
      </c>
      <c r="H34" s="685">
        <f>AQ9</f>
        <v>4</v>
      </c>
      <c r="I34" s="686"/>
      <c r="J34" s="686"/>
      <c r="K34" s="77" t="s">
        <v>40</v>
      </c>
      <c r="L34" s="685">
        <f>AQ21-AQ26</f>
        <v>-4.9999999999999989E-2</v>
      </c>
      <c r="M34" s="686"/>
      <c r="N34" s="686"/>
      <c r="O34" s="77" t="s">
        <v>40</v>
      </c>
      <c r="P34" s="712">
        <f>A5</f>
        <v>0</v>
      </c>
      <c r="Q34" s="686"/>
      <c r="R34" s="686"/>
      <c r="S34" s="686"/>
      <c r="Z34" s="78"/>
      <c r="AN34" s="20" t="s">
        <v>102</v>
      </c>
      <c r="AO34" s="715">
        <f>ROUND(D34*H34*L34*P34,2)</f>
        <v>0</v>
      </c>
      <c r="AP34" s="715"/>
      <c r="AQ34" s="715"/>
      <c r="AR34" s="715"/>
      <c r="AU34" s="79"/>
      <c r="AV34" s="79"/>
      <c r="AW34" s="76"/>
    </row>
    <row r="35" spans="1:55" s="20" customFormat="1" ht="11.45" customHeight="1">
      <c r="A35" s="76"/>
      <c r="B35" s="76"/>
      <c r="D35" s="20" t="s">
        <v>115</v>
      </c>
      <c r="AO35" s="81"/>
      <c r="AP35" s="81"/>
      <c r="AQ35" s="81"/>
      <c r="AR35" s="81"/>
      <c r="AU35" s="79"/>
      <c r="AV35" s="79"/>
      <c r="AW35" s="76"/>
    </row>
    <row r="36" spans="1:55" s="20" customFormat="1" ht="11.45" customHeight="1">
      <c r="A36" s="76"/>
      <c r="B36" s="76"/>
      <c r="C36" s="20" t="s">
        <v>109</v>
      </c>
      <c r="D36" s="685">
        <f>AQ4</f>
        <v>1.2</v>
      </c>
      <c r="E36" s="685"/>
      <c r="F36" s="685"/>
      <c r="G36" s="77" t="s">
        <v>40</v>
      </c>
      <c r="H36" s="685">
        <f>AQ5</f>
        <v>2</v>
      </c>
      <c r="I36" s="686"/>
      <c r="J36" s="686"/>
      <c r="K36" s="77" t="s">
        <v>40</v>
      </c>
      <c r="L36" s="685">
        <f>AQ25-AQ26</f>
        <v>-0.15</v>
      </c>
      <c r="M36" s="686"/>
      <c r="N36" s="686"/>
      <c r="O36" s="20" t="s">
        <v>193</v>
      </c>
      <c r="P36" s="85" t="s">
        <v>10</v>
      </c>
      <c r="Q36" s="685">
        <f>AQ6</f>
        <v>0.39</v>
      </c>
      <c r="R36" s="685"/>
      <c r="S36" s="685"/>
      <c r="T36" s="85" t="s">
        <v>193</v>
      </c>
      <c r="U36" s="685">
        <f>AQ15</f>
        <v>0.48000000000000004</v>
      </c>
      <c r="V36" s="686"/>
      <c r="W36" s="686"/>
      <c r="X36" s="85" t="s">
        <v>6</v>
      </c>
      <c r="Y36" s="80" t="s">
        <v>12</v>
      </c>
      <c r="Z36" s="20">
        <v>2</v>
      </c>
      <c r="AA36" s="77" t="s">
        <v>40</v>
      </c>
      <c r="AB36" s="685">
        <f>AQ24-AQ26</f>
        <v>-0.15</v>
      </c>
      <c r="AC36" s="686"/>
      <c r="AD36" s="686"/>
      <c r="AE36" s="77" t="s">
        <v>40</v>
      </c>
      <c r="AF36" s="685">
        <f>AQ7</f>
        <v>2</v>
      </c>
      <c r="AG36" s="686"/>
      <c r="AH36" s="686"/>
      <c r="AI36" s="20" t="s">
        <v>5</v>
      </c>
      <c r="AJ36" s="77" t="s">
        <v>40</v>
      </c>
      <c r="AK36" s="712">
        <f>P34</f>
        <v>0</v>
      </c>
      <c r="AL36" s="712"/>
      <c r="AM36" s="712"/>
      <c r="AN36" s="20" t="s">
        <v>159</v>
      </c>
      <c r="AO36" s="715">
        <f>ROUND((D36*H36*L36+(Q36+U36)/Z36*AB36*AF36)*AK36,2)</f>
        <v>0</v>
      </c>
      <c r="AP36" s="715"/>
      <c r="AQ36" s="715"/>
      <c r="AR36" s="715"/>
      <c r="AU36" s="79" t="s">
        <v>102</v>
      </c>
      <c r="AV36" s="102">
        <f>AO34-AO36</f>
        <v>0</v>
      </c>
      <c r="AW36" s="76"/>
    </row>
    <row r="37" spans="1:55" s="20" customFormat="1" ht="11.45" customHeight="1">
      <c r="A37" s="76"/>
      <c r="B37" s="76"/>
      <c r="AU37" s="79"/>
      <c r="AV37" s="79"/>
      <c r="AW37" s="76"/>
    </row>
    <row r="38" spans="1:55" s="20" customFormat="1" ht="11.45" customHeight="1">
      <c r="A38" s="76" t="s">
        <v>14</v>
      </c>
      <c r="B38" s="76"/>
      <c r="C38" s="20" t="s">
        <v>134</v>
      </c>
      <c r="D38" s="685">
        <f>AQ8</f>
        <v>4</v>
      </c>
      <c r="E38" s="685"/>
      <c r="F38" s="685"/>
      <c r="G38" s="77" t="s">
        <v>40</v>
      </c>
      <c r="H38" s="685">
        <f>AQ9</f>
        <v>4</v>
      </c>
      <c r="I38" s="686"/>
      <c r="J38" s="686"/>
      <c r="K38" s="77" t="s">
        <v>40</v>
      </c>
      <c r="L38" s="685">
        <f>AQ21-AQ26-AQ27-AQ28</f>
        <v>-0.55000000000000004</v>
      </c>
      <c r="M38" s="686"/>
      <c r="N38" s="686"/>
      <c r="O38" s="20" t="s">
        <v>7</v>
      </c>
      <c r="P38" s="77" t="s">
        <v>109</v>
      </c>
      <c r="Q38" s="20" t="s">
        <v>52</v>
      </c>
      <c r="R38" s="20" t="s">
        <v>4</v>
      </c>
      <c r="S38" s="77" t="s">
        <v>40</v>
      </c>
      <c r="T38" s="694">
        <f>AQ10+AQ12*2</f>
        <v>2.5</v>
      </c>
      <c r="U38" s="694"/>
      <c r="V38" s="694"/>
      <c r="W38" s="83">
        <v>2</v>
      </c>
      <c r="X38" s="20" t="s">
        <v>207</v>
      </c>
      <c r="Y38" s="77" t="s">
        <v>12</v>
      </c>
      <c r="Z38" s="20">
        <v>4</v>
      </c>
      <c r="AA38" s="77" t="s">
        <v>40</v>
      </c>
      <c r="AB38" s="685">
        <f>AQ23</f>
        <v>0.1</v>
      </c>
      <c r="AC38" s="685"/>
      <c r="AD38" s="685"/>
      <c r="AO38" s="81"/>
      <c r="AP38" s="81"/>
      <c r="AQ38" s="81"/>
      <c r="AR38" s="81"/>
      <c r="AU38" s="79"/>
      <c r="AV38" s="79"/>
      <c r="AW38" s="76"/>
    </row>
    <row r="39" spans="1:55" s="20" customFormat="1" ht="11.45" customHeight="1">
      <c r="A39" s="76"/>
      <c r="B39" s="76"/>
      <c r="C39" s="20" t="s">
        <v>11</v>
      </c>
      <c r="D39" s="20" t="s">
        <v>10</v>
      </c>
      <c r="E39" s="20" t="s">
        <v>4</v>
      </c>
      <c r="F39" s="77" t="s">
        <v>40</v>
      </c>
      <c r="G39" s="685">
        <f>AQ10</f>
        <v>2.2999999999999998</v>
      </c>
      <c r="H39" s="685"/>
      <c r="I39" s="685"/>
      <c r="J39" s="83">
        <v>2</v>
      </c>
      <c r="L39" s="84" t="s">
        <v>12</v>
      </c>
      <c r="M39" s="84">
        <v>4</v>
      </c>
      <c r="N39" s="77" t="s">
        <v>40</v>
      </c>
      <c r="O39" s="714">
        <f>AQ22-AQ26-AQ27-AQ28</f>
        <v>-0.64999999999999991</v>
      </c>
      <c r="P39" s="714"/>
      <c r="Q39" s="714"/>
      <c r="S39" s="20" t="s">
        <v>5</v>
      </c>
      <c r="T39" s="20" t="s">
        <v>135</v>
      </c>
      <c r="U39" s="78" t="s">
        <v>40</v>
      </c>
      <c r="V39" s="712">
        <f>AK36</f>
        <v>0</v>
      </c>
      <c r="W39" s="712"/>
      <c r="X39" s="712"/>
      <c r="Y39" s="712"/>
      <c r="AN39" s="20" t="s">
        <v>159</v>
      </c>
      <c r="AO39" s="713">
        <f>ROUND(((D38*H38*L38)-((PI()*T38^W38/Z38*AB38)+(PI()*G39^J39/M39*O39)))*V39,2)</f>
        <v>0</v>
      </c>
      <c r="AP39" s="713"/>
      <c r="AQ39" s="713"/>
      <c r="AR39" s="713"/>
      <c r="AU39" s="79"/>
      <c r="AV39" s="79"/>
      <c r="AW39" s="76"/>
    </row>
    <row r="40" spans="1:55" s="20" customFormat="1" ht="11.45" customHeight="1">
      <c r="A40" s="76"/>
      <c r="B40" s="76"/>
      <c r="G40" s="77"/>
      <c r="H40" s="685"/>
      <c r="I40" s="685"/>
      <c r="J40" s="685"/>
      <c r="K40" s="83"/>
      <c r="M40" s="84"/>
      <c r="N40" s="84"/>
      <c r="O40" s="77"/>
      <c r="P40" s="714"/>
      <c r="Q40" s="714"/>
      <c r="R40" s="714"/>
      <c r="AS40" s="85"/>
      <c r="AU40" s="79"/>
      <c r="AV40" s="79"/>
      <c r="AW40" s="76"/>
    </row>
    <row r="41" spans="1:55" s="20" customFormat="1" ht="11.45" customHeight="1">
      <c r="A41" s="76"/>
      <c r="B41" s="76"/>
      <c r="D41" s="20" t="s">
        <v>115</v>
      </c>
      <c r="AO41" s="81"/>
      <c r="AP41" s="81"/>
      <c r="AQ41" s="81"/>
      <c r="AR41" s="81"/>
      <c r="AS41" s="81"/>
      <c r="AU41" s="79"/>
      <c r="AV41" s="79"/>
      <c r="AW41" s="76"/>
    </row>
    <row r="42" spans="1:55" s="20" customFormat="1" ht="11.45" customHeight="1">
      <c r="A42" s="76"/>
      <c r="B42" s="76"/>
      <c r="C42" s="20" t="s">
        <v>109</v>
      </c>
      <c r="D42" s="685">
        <f>AQ4</f>
        <v>1.2</v>
      </c>
      <c r="E42" s="685"/>
      <c r="F42" s="685"/>
      <c r="G42" s="77" t="s">
        <v>40</v>
      </c>
      <c r="H42" s="685">
        <f>AQ5</f>
        <v>2</v>
      </c>
      <c r="I42" s="686"/>
      <c r="J42" s="686"/>
      <c r="K42" s="77" t="s">
        <v>40</v>
      </c>
      <c r="L42" s="685">
        <f>AQ25-AQ26-AQ27-AQ28</f>
        <v>-0.64999999999999991</v>
      </c>
      <c r="M42" s="686"/>
      <c r="N42" s="686"/>
      <c r="O42" s="20" t="s">
        <v>193</v>
      </c>
      <c r="P42" s="85" t="s">
        <v>10</v>
      </c>
      <c r="Q42" s="685">
        <f>AQ15</f>
        <v>0.48000000000000004</v>
      </c>
      <c r="R42" s="685"/>
      <c r="S42" s="685"/>
      <c r="T42" s="85" t="s">
        <v>193</v>
      </c>
      <c r="U42" s="685">
        <f>AQ19</f>
        <v>0.09</v>
      </c>
      <c r="V42" s="686"/>
      <c r="W42" s="686"/>
      <c r="X42" s="85" t="s">
        <v>6</v>
      </c>
      <c r="Y42" s="80" t="s">
        <v>12</v>
      </c>
      <c r="Z42" s="20">
        <v>2</v>
      </c>
      <c r="AA42" s="77" t="s">
        <v>40</v>
      </c>
      <c r="AB42" s="685">
        <f>AQ24-AQ26-AQ27-AQ28</f>
        <v>-0.64999999999999991</v>
      </c>
      <c r="AC42" s="686"/>
      <c r="AD42" s="686"/>
      <c r="AE42" s="77" t="s">
        <v>40</v>
      </c>
      <c r="AF42" s="685">
        <f>AQ7</f>
        <v>2</v>
      </c>
      <c r="AG42" s="686"/>
      <c r="AH42" s="686"/>
      <c r="AI42" s="20" t="s">
        <v>5</v>
      </c>
      <c r="AJ42" s="77" t="s">
        <v>40</v>
      </c>
      <c r="AK42" s="712">
        <f>V39</f>
        <v>0</v>
      </c>
      <c r="AL42" s="712"/>
      <c r="AM42" s="712"/>
      <c r="AN42" s="20" t="s">
        <v>159</v>
      </c>
      <c r="AO42" s="715">
        <f>ROUND((D42*H42*L42+(Q42+U42)/Z42*AB42*AF42)*AK42,2)</f>
        <v>0</v>
      </c>
      <c r="AP42" s="715"/>
      <c r="AQ42" s="715"/>
      <c r="AR42" s="715"/>
      <c r="AU42" s="79" t="s">
        <v>102</v>
      </c>
      <c r="AV42" s="102">
        <f>AO39-AO42</f>
        <v>0</v>
      </c>
      <c r="AW42" s="76"/>
    </row>
    <row r="43" spans="1:55" s="20" customFormat="1" ht="11.45" customHeight="1">
      <c r="A43" s="76"/>
      <c r="B43" s="76"/>
      <c r="AP43" s="81"/>
      <c r="AQ43" s="81"/>
      <c r="AR43" s="81"/>
      <c r="AS43" s="81"/>
      <c r="AU43" s="79"/>
      <c r="AV43" s="79"/>
      <c r="AW43" s="76"/>
    </row>
    <row r="44" spans="1:55" s="20" customFormat="1" ht="11.45" customHeight="1">
      <c r="A44" s="76" t="s">
        <v>53</v>
      </c>
      <c r="B44" s="76"/>
      <c r="D44" s="20" t="s">
        <v>10</v>
      </c>
      <c r="E44" s="685">
        <f>AQ10+AQ12*2</f>
        <v>2.5</v>
      </c>
      <c r="F44" s="685"/>
      <c r="G44" s="685"/>
      <c r="H44" s="685"/>
      <c r="I44" s="78" t="s">
        <v>40</v>
      </c>
      <c r="J44" s="685">
        <f>E44</f>
        <v>2.5</v>
      </c>
      <c r="K44" s="685"/>
      <c r="L44" s="685"/>
      <c r="M44" s="685"/>
      <c r="N44" s="20" t="s">
        <v>6</v>
      </c>
      <c r="O44" s="78" t="s">
        <v>40</v>
      </c>
      <c r="P44" s="685" t="s">
        <v>54</v>
      </c>
      <c r="Q44" s="685"/>
      <c r="R44" s="685"/>
      <c r="S44" s="685"/>
      <c r="T44" s="20" t="s">
        <v>40</v>
      </c>
      <c r="U44" s="685">
        <f>AQ23</f>
        <v>0.1</v>
      </c>
      <c r="V44" s="685"/>
      <c r="W44" s="685"/>
      <c r="X44" s="685"/>
      <c r="Y44" s="78" t="s">
        <v>40</v>
      </c>
      <c r="Z44" s="712">
        <f>AK42</f>
        <v>0</v>
      </c>
      <c r="AA44" s="712"/>
      <c r="AB44" s="712"/>
      <c r="AC44" s="712"/>
      <c r="AD44" s="85"/>
      <c r="AP44" s="81"/>
      <c r="AQ44" s="81"/>
      <c r="AR44" s="81"/>
      <c r="AS44" s="81"/>
      <c r="AT44" s="686" t="s">
        <v>13</v>
      </c>
      <c r="AU44" s="716"/>
      <c r="AV44" s="102">
        <f>ROUND((E44*J44)*PI()/4*U44*Z44,2)</f>
        <v>0</v>
      </c>
      <c r="AW44" s="76"/>
      <c r="AZ44" s="731"/>
      <c r="BA44" s="731"/>
      <c r="BB44" s="731"/>
      <c r="BC44" s="731"/>
    </row>
    <row r="45" spans="1:55" s="20" customFormat="1" ht="11.45" customHeight="1">
      <c r="A45" s="76"/>
      <c r="B45" s="76"/>
      <c r="AP45" s="81"/>
      <c r="AQ45" s="81"/>
      <c r="AR45" s="81"/>
      <c r="AS45" s="81"/>
      <c r="AU45" s="79"/>
      <c r="AV45" s="79"/>
      <c r="AW45" s="87"/>
      <c r="AZ45" s="731"/>
      <c r="BA45" s="731"/>
      <c r="BB45" s="731"/>
      <c r="BC45" s="731"/>
    </row>
    <row r="46" spans="1:55" s="20" customFormat="1" ht="11.45" customHeight="1">
      <c r="A46" s="76" t="s">
        <v>122</v>
      </c>
      <c r="B46" s="76"/>
      <c r="D46" s="77" t="s">
        <v>10</v>
      </c>
      <c r="E46" s="685">
        <f>AQ8</f>
        <v>4</v>
      </c>
      <c r="F46" s="686"/>
      <c r="G46" s="686"/>
      <c r="H46" s="78" t="s">
        <v>40</v>
      </c>
      <c r="I46" s="685">
        <f>AQ9</f>
        <v>4</v>
      </c>
      <c r="J46" s="686"/>
      <c r="K46" s="686"/>
      <c r="L46" s="20" t="s">
        <v>6</v>
      </c>
      <c r="M46" s="78" t="s">
        <v>40</v>
      </c>
      <c r="N46" s="685">
        <f>AQ26</f>
        <v>0.15</v>
      </c>
      <c r="O46" s="686"/>
      <c r="P46" s="686"/>
      <c r="Q46" s="78" t="s">
        <v>40</v>
      </c>
      <c r="R46" s="712">
        <f>Z44</f>
        <v>0</v>
      </c>
      <c r="S46" s="712"/>
      <c r="T46" s="712"/>
      <c r="U46" s="712"/>
      <c r="AN46" s="20" t="s">
        <v>102</v>
      </c>
      <c r="AO46" s="713">
        <f>ROUND((E46*I46)*N46*R46,2)</f>
        <v>0</v>
      </c>
      <c r="AP46" s="713"/>
      <c r="AQ46" s="713"/>
      <c r="AR46" s="713"/>
      <c r="AU46" s="79"/>
      <c r="AV46" s="79"/>
      <c r="AW46" s="87"/>
      <c r="AZ46" s="731"/>
      <c r="BA46" s="731"/>
      <c r="BB46" s="731"/>
      <c r="BC46" s="731"/>
    </row>
    <row r="47" spans="1:55" s="20" customFormat="1" ht="11.45" customHeight="1">
      <c r="A47" s="76" t="s">
        <v>119</v>
      </c>
      <c r="B47" s="76"/>
      <c r="D47" s="20" t="s">
        <v>115</v>
      </c>
      <c r="AO47" s="81"/>
      <c r="AP47" s="81"/>
      <c r="AQ47" s="81"/>
      <c r="AR47" s="81"/>
      <c r="AU47" s="79"/>
      <c r="AV47" s="79"/>
      <c r="AW47" s="87"/>
      <c r="AZ47" s="18"/>
      <c r="BA47" s="18"/>
      <c r="BB47" s="18"/>
      <c r="BC47" s="18"/>
    </row>
    <row r="48" spans="1:55" s="20" customFormat="1" ht="11.45" customHeight="1">
      <c r="A48" s="76"/>
      <c r="B48" s="76"/>
      <c r="D48" s="77" t="s">
        <v>10</v>
      </c>
      <c r="E48" s="685">
        <f>AQ4</f>
        <v>1.2</v>
      </c>
      <c r="F48" s="686"/>
      <c r="G48" s="686"/>
      <c r="H48" s="78" t="s">
        <v>40</v>
      </c>
      <c r="I48" s="685">
        <f>AQ5</f>
        <v>2</v>
      </c>
      <c r="J48" s="686"/>
      <c r="K48" s="686"/>
      <c r="L48" s="78" t="s">
        <v>202</v>
      </c>
      <c r="M48" s="685">
        <f>AQ6</f>
        <v>0.39</v>
      </c>
      <c r="N48" s="686"/>
      <c r="O48" s="686"/>
      <c r="P48" s="78" t="s">
        <v>40</v>
      </c>
      <c r="Q48" s="685">
        <f>AQ7</f>
        <v>2</v>
      </c>
      <c r="R48" s="686"/>
      <c r="S48" s="686"/>
      <c r="T48" s="100" t="s">
        <v>203</v>
      </c>
      <c r="U48" s="78" t="s">
        <v>40</v>
      </c>
      <c r="V48" s="685">
        <f>AQ26</f>
        <v>0.15</v>
      </c>
      <c r="W48" s="686"/>
      <c r="X48" s="686"/>
      <c r="Y48" s="78" t="s">
        <v>40</v>
      </c>
      <c r="Z48" s="712">
        <f>R46</f>
        <v>0</v>
      </c>
      <c r="AA48" s="712"/>
      <c r="AB48" s="712"/>
      <c r="AC48" s="712"/>
      <c r="AN48" s="20" t="s">
        <v>102</v>
      </c>
      <c r="AO48" s="715">
        <f>ROUND((E48*I48+M48*Q48)*V48*Z48,2)</f>
        <v>0</v>
      </c>
      <c r="AP48" s="715"/>
      <c r="AQ48" s="715"/>
      <c r="AR48" s="715"/>
      <c r="AU48" s="79" t="s">
        <v>102</v>
      </c>
      <c r="AV48" s="102">
        <f>AO46-AO48</f>
        <v>0</v>
      </c>
      <c r="AW48" s="87"/>
      <c r="AZ48" s="18"/>
      <c r="BA48" s="18"/>
      <c r="BB48" s="18"/>
      <c r="BC48" s="18"/>
    </row>
    <row r="49" spans="1:55" s="20" customFormat="1" ht="11.45" customHeight="1">
      <c r="A49" s="76"/>
      <c r="B49" s="76"/>
      <c r="AO49" s="81"/>
      <c r="AP49" s="81"/>
      <c r="AQ49" s="81"/>
      <c r="AR49" s="81"/>
      <c r="AU49" s="79"/>
      <c r="AV49" s="79"/>
      <c r="AW49" s="87"/>
      <c r="AZ49" s="18"/>
      <c r="BA49" s="18"/>
      <c r="BB49" s="18"/>
      <c r="BC49" s="18"/>
    </row>
    <row r="50" spans="1:55" s="20" customFormat="1" ht="11.45" customHeight="1">
      <c r="A50" s="76" t="s">
        <v>123</v>
      </c>
      <c r="B50" s="76"/>
      <c r="D50" s="77"/>
      <c r="E50" s="685">
        <f>E46</f>
        <v>4</v>
      </c>
      <c r="F50" s="686"/>
      <c r="G50" s="686"/>
      <c r="H50" s="78" t="s">
        <v>40</v>
      </c>
      <c r="I50" s="685">
        <f>I46</f>
        <v>4</v>
      </c>
      <c r="J50" s="686"/>
      <c r="K50" s="686"/>
      <c r="L50" s="78" t="s">
        <v>40</v>
      </c>
      <c r="M50" s="712">
        <f>Z48</f>
        <v>0</v>
      </c>
      <c r="N50" s="712"/>
      <c r="O50" s="712"/>
      <c r="P50" s="712"/>
      <c r="AN50" s="20" t="s">
        <v>102</v>
      </c>
      <c r="AO50" s="713">
        <f>ROUND((E50*I50)*M50,2)</f>
        <v>0</v>
      </c>
      <c r="AP50" s="713"/>
      <c r="AQ50" s="713"/>
      <c r="AR50" s="713"/>
      <c r="AU50" s="79"/>
      <c r="AV50" s="79"/>
      <c r="AW50" s="76"/>
    </row>
    <row r="51" spans="1:55" s="20" customFormat="1" ht="11.45" customHeight="1">
      <c r="A51" s="76" t="s">
        <v>118</v>
      </c>
      <c r="B51" s="76"/>
      <c r="D51" s="20" t="s">
        <v>115</v>
      </c>
      <c r="AO51" s="81"/>
      <c r="AP51" s="81"/>
      <c r="AQ51" s="81"/>
      <c r="AR51" s="81"/>
      <c r="AU51" s="79"/>
      <c r="AV51" s="79"/>
      <c r="AW51" s="87"/>
    </row>
    <row r="52" spans="1:55" s="20" customFormat="1" ht="11.45" customHeight="1">
      <c r="A52" s="76"/>
      <c r="B52" s="76"/>
      <c r="D52" s="77" t="s">
        <v>204</v>
      </c>
      <c r="E52" s="685">
        <f>E48</f>
        <v>1.2</v>
      </c>
      <c r="F52" s="686"/>
      <c r="G52" s="686"/>
      <c r="H52" s="78" t="s">
        <v>40</v>
      </c>
      <c r="I52" s="685">
        <f>I48</f>
        <v>2</v>
      </c>
      <c r="J52" s="686"/>
      <c r="K52" s="686"/>
      <c r="L52" s="78" t="s">
        <v>202</v>
      </c>
      <c r="M52" s="685">
        <f>M48</f>
        <v>0.39</v>
      </c>
      <c r="N52" s="686"/>
      <c r="O52" s="686"/>
      <c r="P52" s="78" t="s">
        <v>40</v>
      </c>
      <c r="Q52" s="685">
        <f>Q48</f>
        <v>2</v>
      </c>
      <c r="R52" s="686"/>
      <c r="S52" s="686"/>
      <c r="T52" s="100" t="s">
        <v>203</v>
      </c>
      <c r="U52" s="78" t="s">
        <v>40</v>
      </c>
      <c r="V52" s="712">
        <f>M50</f>
        <v>0</v>
      </c>
      <c r="W52" s="712"/>
      <c r="X52" s="712"/>
      <c r="Y52" s="712"/>
      <c r="AN52" s="20" t="s">
        <v>102</v>
      </c>
      <c r="AO52" s="715">
        <f>ROUND((E52*I52+M52*Q52)*V52,2)</f>
        <v>0</v>
      </c>
      <c r="AP52" s="715"/>
      <c r="AQ52" s="715"/>
      <c r="AR52" s="715"/>
      <c r="AU52" s="79" t="s">
        <v>102</v>
      </c>
      <c r="AV52" s="103">
        <f>AO50-AO52</f>
        <v>0</v>
      </c>
      <c r="AW52" s="76"/>
    </row>
    <row r="53" spans="1:55" s="20" customFormat="1" ht="11.45" customHeight="1">
      <c r="A53" s="76"/>
      <c r="B53" s="76"/>
      <c r="AO53" s="81"/>
      <c r="AP53" s="81"/>
      <c r="AQ53" s="81"/>
      <c r="AR53" s="81"/>
      <c r="AU53" s="79"/>
      <c r="AV53" s="79"/>
      <c r="AW53" s="76"/>
    </row>
    <row r="54" spans="1:55" ht="11.45" customHeight="1">
      <c r="A54" s="76" t="s">
        <v>124</v>
      </c>
      <c r="B54" s="76"/>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N54" s="20"/>
      <c r="AO54" s="81"/>
      <c r="AP54" s="81"/>
      <c r="AQ54" s="81"/>
      <c r="AR54" s="81"/>
      <c r="AT54" s="20"/>
      <c r="AU54" s="79"/>
      <c r="AV54" s="79"/>
    </row>
    <row r="55" spans="1:55" ht="11.45" customHeight="1">
      <c r="A55" s="76" t="s">
        <v>56</v>
      </c>
      <c r="B55" s="76"/>
      <c r="C55" s="20"/>
      <c r="D55" s="20" t="s">
        <v>10</v>
      </c>
      <c r="E55" s="685">
        <f>AQ8</f>
        <v>4</v>
      </c>
      <c r="F55" s="685"/>
      <c r="G55" s="685"/>
      <c r="H55" s="78" t="s">
        <v>40</v>
      </c>
      <c r="I55" s="799">
        <v>2</v>
      </c>
      <c r="J55" s="799"/>
      <c r="K55" s="85" t="s">
        <v>205</v>
      </c>
      <c r="L55" s="685">
        <f>AQ4</f>
        <v>1.2</v>
      </c>
      <c r="M55" s="685"/>
      <c r="N55" s="685"/>
      <c r="O55" s="20" t="s">
        <v>206</v>
      </c>
      <c r="P55" s="685">
        <f>AQ6</f>
        <v>0.39</v>
      </c>
      <c r="Q55" s="686"/>
      <c r="R55" s="686"/>
      <c r="S55" s="78" t="s">
        <v>207</v>
      </c>
      <c r="T55" s="78" t="s">
        <v>40</v>
      </c>
      <c r="U55" s="712">
        <f>V52</f>
        <v>0</v>
      </c>
      <c r="V55" s="712"/>
      <c r="W55" s="712"/>
      <c r="X55" s="712"/>
      <c r="Y55" s="20"/>
      <c r="Z55" s="20"/>
      <c r="AA55" s="20"/>
      <c r="AB55" s="20"/>
      <c r="AC55" s="20"/>
      <c r="AD55" s="20"/>
      <c r="AE55" s="20"/>
      <c r="AF55" s="20"/>
      <c r="AN55" s="20"/>
      <c r="AO55" s="81"/>
      <c r="AP55" s="81"/>
      <c r="AQ55" s="81"/>
      <c r="AR55" s="81"/>
      <c r="AT55" s="686" t="s">
        <v>13</v>
      </c>
      <c r="AU55" s="716"/>
      <c r="AV55" s="97">
        <f>ROUND((E55*I55-L55-P55)*U55,2)</f>
        <v>0</v>
      </c>
    </row>
    <row r="56" spans="1:55" ht="11.45" customHeight="1">
      <c r="A56" s="76"/>
      <c r="B56" s="76"/>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N56" s="20"/>
      <c r="AO56" s="81"/>
      <c r="AP56" s="81"/>
      <c r="AQ56" s="81"/>
      <c r="AR56" s="81"/>
      <c r="AT56" s="20"/>
      <c r="AU56" s="79"/>
      <c r="AV56" s="79"/>
    </row>
    <row r="57" spans="1:55" ht="11.45" customHeight="1">
      <c r="A57" s="76" t="s">
        <v>121</v>
      </c>
      <c r="B57" s="76"/>
      <c r="C57" s="20" t="s">
        <v>109</v>
      </c>
      <c r="D57" s="685">
        <f>AQ8</f>
        <v>4</v>
      </c>
      <c r="E57" s="685"/>
      <c r="F57" s="685"/>
      <c r="G57" s="77" t="s">
        <v>40</v>
      </c>
      <c r="H57" s="685">
        <f>AQ9</f>
        <v>4</v>
      </c>
      <c r="I57" s="686"/>
      <c r="J57" s="686"/>
      <c r="K57" s="77" t="s">
        <v>40</v>
      </c>
      <c r="L57" s="685">
        <f>AQ27</f>
        <v>0.2</v>
      </c>
      <c r="M57" s="686"/>
      <c r="N57" s="686"/>
      <c r="O57" s="20" t="s">
        <v>7</v>
      </c>
      <c r="P57" s="77"/>
      <c r="Q57" s="20" t="s">
        <v>52</v>
      </c>
      <c r="R57" s="20" t="s">
        <v>4</v>
      </c>
      <c r="S57" s="77" t="s">
        <v>40</v>
      </c>
      <c r="T57" s="694">
        <f>AQ10</f>
        <v>2.2999999999999998</v>
      </c>
      <c r="U57" s="694"/>
      <c r="V57" s="694"/>
      <c r="W57" s="83">
        <v>2</v>
      </c>
      <c r="X57" s="20" t="s">
        <v>6</v>
      </c>
      <c r="Y57" s="77" t="s">
        <v>12</v>
      </c>
      <c r="Z57" s="20">
        <v>4</v>
      </c>
      <c r="AA57" s="77" t="s">
        <v>40</v>
      </c>
      <c r="AB57" s="685">
        <f>AQ27</f>
        <v>0.2</v>
      </c>
      <c r="AC57" s="685"/>
      <c r="AD57" s="685"/>
      <c r="AE57" s="20" t="s">
        <v>209</v>
      </c>
      <c r="AF57" s="78" t="s">
        <v>40</v>
      </c>
      <c r="AG57" s="712">
        <f>V52</f>
        <v>0</v>
      </c>
      <c r="AH57" s="712"/>
      <c r="AI57" s="712"/>
      <c r="AJ57" s="712"/>
      <c r="AK57" s="20"/>
      <c r="AN57" s="20" t="s">
        <v>208</v>
      </c>
      <c r="AO57" s="715">
        <f>ROUND((D57*H57*L57-(PI()*T57^2)/Z57*AB57)*AG57,2)</f>
        <v>0</v>
      </c>
      <c r="AP57" s="715"/>
      <c r="AQ57" s="715"/>
      <c r="AR57" s="715"/>
      <c r="AT57" s="20"/>
      <c r="AU57" s="79"/>
      <c r="AV57" s="79"/>
    </row>
    <row r="58" spans="1:55" ht="11.45" customHeight="1">
      <c r="A58" s="76"/>
      <c r="B58" s="76"/>
      <c r="C58" s="20"/>
      <c r="D58" s="20" t="s">
        <v>115</v>
      </c>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N58" s="20"/>
      <c r="AO58" s="81"/>
      <c r="AP58" s="81"/>
      <c r="AQ58" s="81"/>
      <c r="AR58" s="81"/>
      <c r="AT58" s="20"/>
      <c r="AU58" s="79"/>
      <c r="AV58" s="79"/>
    </row>
    <row r="59" spans="1:55" ht="11.45" customHeight="1">
      <c r="A59" s="76"/>
      <c r="B59" s="76"/>
      <c r="C59" s="20" t="s">
        <v>109</v>
      </c>
      <c r="D59" s="685">
        <f>AQ4</f>
        <v>1.2</v>
      </c>
      <c r="E59" s="685"/>
      <c r="F59" s="685"/>
      <c r="G59" s="77" t="s">
        <v>40</v>
      </c>
      <c r="H59" s="685">
        <f>AQ5</f>
        <v>2</v>
      </c>
      <c r="I59" s="686"/>
      <c r="J59" s="686"/>
      <c r="K59" s="77" t="s">
        <v>40</v>
      </c>
      <c r="L59" s="685">
        <f>AQ27</f>
        <v>0.2</v>
      </c>
      <c r="M59" s="686"/>
      <c r="N59" s="686"/>
      <c r="O59" s="20" t="s">
        <v>110</v>
      </c>
      <c r="P59" s="85" t="s">
        <v>10</v>
      </c>
      <c r="Q59" s="685">
        <f>AQ6</f>
        <v>0.39</v>
      </c>
      <c r="R59" s="685"/>
      <c r="S59" s="685"/>
      <c r="T59" s="85" t="s">
        <v>110</v>
      </c>
      <c r="U59" s="685">
        <f>AQ17</f>
        <v>0.27</v>
      </c>
      <c r="V59" s="686"/>
      <c r="W59" s="686"/>
      <c r="X59" s="85" t="s">
        <v>6</v>
      </c>
      <c r="Y59" s="80" t="s">
        <v>12</v>
      </c>
      <c r="Z59" s="20">
        <v>2</v>
      </c>
      <c r="AA59" s="77" t="s">
        <v>40</v>
      </c>
      <c r="AB59" s="685">
        <f>AQ27</f>
        <v>0.2</v>
      </c>
      <c r="AC59" s="686"/>
      <c r="AD59" s="686"/>
      <c r="AE59" s="77" t="s">
        <v>40</v>
      </c>
      <c r="AF59" s="685">
        <f>AQ7</f>
        <v>2</v>
      </c>
      <c r="AG59" s="686"/>
      <c r="AH59" s="686"/>
      <c r="AI59" s="20" t="s">
        <v>5</v>
      </c>
      <c r="AJ59" s="77" t="s">
        <v>40</v>
      </c>
      <c r="AK59" s="712">
        <f>AG57</f>
        <v>0</v>
      </c>
      <c r="AL59" s="712"/>
      <c r="AM59" s="712"/>
      <c r="AN59" s="20" t="s">
        <v>102</v>
      </c>
      <c r="AO59" s="715">
        <f>ROUND((D59*H59*L59+(Q59+U59)/Z59*AB59*AF59)*AK59,2)</f>
        <v>0</v>
      </c>
      <c r="AP59" s="715"/>
      <c r="AQ59" s="715"/>
      <c r="AR59" s="715"/>
      <c r="AT59" s="20"/>
      <c r="AU59" s="79" t="s">
        <v>102</v>
      </c>
      <c r="AV59" s="102">
        <f>AO57-AO59</f>
        <v>0</v>
      </c>
    </row>
    <row r="60" spans="1:55" ht="11.45" customHeight="1">
      <c r="A60" s="76"/>
      <c r="B60" s="76"/>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N60" s="20"/>
      <c r="AO60" s="81"/>
      <c r="AP60" s="81"/>
      <c r="AQ60" s="81"/>
      <c r="AR60" s="81"/>
      <c r="AT60" s="20"/>
      <c r="AU60" s="79"/>
      <c r="AV60" s="79"/>
    </row>
    <row r="61" spans="1:55" ht="11.45" customHeight="1">
      <c r="A61" s="76" t="s">
        <v>125</v>
      </c>
      <c r="B61" s="76"/>
      <c r="C61" s="20" t="s">
        <v>109</v>
      </c>
      <c r="D61" s="685">
        <f>AQ8</f>
        <v>4</v>
      </c>
      <c r="E61" s="685"/>
      <c r="F61" s="685"/>
      <c r="G61" s="77" t="s">
        <v>40</v>
      </c>
      <c r="H61" s="685">
        <f>AQ9</f>
        <v>4</v>
      </c>
      <c r="I61" s="686"/>
      <c r="J61" s="686"/>
      <c r="K61" s="77" t="s">
        <v>40</v>
      </c>
      <c r="L61" s="685">
        <f>AQ28</f>
        <v>0.3</v>
      </c>
      <c r="M61" s="686"/>
      <c r="N61" s="686"/>
      <c r="O61" s="20" t="s">
        <v>7</v>
      </c>
      <c r="P61" s="77"/>
      <c r="Q61" s="20" t="s">
        <v>52</v>
      </c>
      <c r="R61" s="20" t="s">
        <v>4</v>
      </c>
      <c r="S61" s="77" t="s">
        <v>40</v>
      </c>
      <c r="T61" s="694">
        <f>AQ10</f>
        <v>2.2999999999999998</v>
      </c>
      <c r="U61" s="694"/>
      <c r="V61" s="694"/>
      <c r="W61" s="83">
        <v>2</v>
      </c>
      <c r="X61" s="20" t="s">
        <v>6</v>
      </c>
      <c r="Y61" s="77" t="s">
        <v>12</v>
      </c>
      <c r="Z61" s="20">
        <v>4</v>
      </c>
      <c r="AA61" s="77" t="s">
        <v>40</v>
      </c>
      <c r="AB61" s="685">
        <f>AQ28</f>
        <v>0.3</v>
      </c>
      <c r="AC61" s="685"/>
      <c r="AD61" s="685"/>
      <c r="AE61" s="20" t="s">
        <v>209</v>
      </c>
      <c r="AF61" s="78" t="s">
        <v>40</v>
      </c>
      <c r="AG61" s="712">
        <f>AK59</f>
        <v>0</v>
      </c>
      <c r="AH61" s="712"/>
      <c r="AI61" s="712"/>
      <c r="AJ61" s="712"/>
      <c r="AK61" s="20"/>
      <c r="AN61" s="20" t="s">
        <v>208</v>
      </c>
      <c r="AO61" s="715">
        <f>ROUND((D61*H61*L61-(PI()*T61^2)/Z61*AB61)*AG61,2)</f>
        <v>0</v>
      </c>
      <c r="AP61" s="715"/>
      <c r="AQ61" s="715"/>
      <c r="AR61" s="715"/>
      <c r="AT61" s="20"/>
      <c r="AU61" s="79"/>
      <c r="AV61" s="79"/>
    </row>
    <row r="62" spans="1:55" ht="11.45" customHeight="1">
      <c r="A62" s="76"/>
      <c r="B62" s="76"/>
      <c r="C62" s="20"/>
      <c r="D62" s="20" t="s">
        <v>115</v>
      </c>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N62" s="20"/>
      <c r="AO62" s="81"/>
      <c r="AP62" s="81"/>
      <c r="AQ62" s="81"/>
      <c r="AR62" s="81"/>
      <c r="AT62" s="20"/>
      <c r="AU62" s="79"/>
      <c r="AV62" s="79"/>
    </row>
    <row r="63" spans="1:55" ht="11.45" customHeight="1">
      <c r="A63" s="76"/>
      <c r="B63" s="76"/>
      <c r="C63" s="20" t="s">
        <v>109</v>
      </c>
      <c r="D63" s="685">
        <f>AQ4</f>
        <v>1.2</v>
      </c>
      <c r="E63" s="685"/>
      <c r="F63" s="685"/>
      <c r="G63" s="77" t="s">
        <v>40</v>
      </c>
      <c r="H63" s="685">
        <f>AQ5</f>
        <v>2</v>
      </c>
      <c r="I63" s="686"/>
      <c r="J63" s="686"/>
      <c r="K63" s="77" t="s">
        <v>40</v>
      </c>
      <c r="L63" s="685">
        <f>AQ28</f>
        <v>0.3</v>
      </c>
      <c r="M63" s="686"/>
      <c r="N63" s="686"/>
      <c r="O63" s="20" t="s">
        <v>110</v>
      </c>
      <c r="P63" s="85" t="s">
        <v>10</v>
      </c>
      <c r="Q63" s="685">
        <f>AQ17</f>
        <v>0.27</v>
      </c>
      <c r="R63" s="685"/>
      <c r="S63" s="685"/>
      <c r="T63" s="85" t="s">
        <v>110</v>
      </c>
      <c r="U63" s="685">
        <f>AQ19</f>
        <v>0.09</v>
      </c>
      <c r="V63" s="686"/>
      <c r="W63" s="686"/>
      <c r="X63" s="85" t="s">
        <v>6</v>
      </c>
      <c r="Y63" s="80" t="s">
        <v>12</v>
      </c>
      <c r="Z63" s="20">
        <v>2</v>
      </c>
      <c r="AA63" s="77" t="s">
        <v>40</v>
      </c>
      <c r="AB63" s="685">
        <f>AQ28</f>
        <v>0.3</v>
      </c>
      <c r="AC63" s="686"/>
      <c r="AD63" s="686"/>
      <c r="AE63" s="77" t="s">
        <v>40</v>
      </c>
      <c r="AF63" s="685">
        <f>AQ7</f>
        <v>2</v>
      </c>
      <c r="AG63" s="686"/>
      <c r="AH63" s="686"/>
      <c r="AI63" s="20" t="s">
        <v>5</v>
      </c>
      <c r="AJ63" s="77" t="s">
        <v>40</v>
      </c>
      <c r="AK63" s="712">
        <f>AG61</f>
        <v>0</v>
      </c>
      <c r="AL63" s="712"/>
      <c r="AM63" s="712"/>
      <c r="AN63" s="20" t="s">
        <v>102</v>
      </c>
      <c r="AO63" s="715">
        <f>ROUND((D63*H63*L63+(Q63+U63)/Z63*AB63*AF63)*AK63,2)</f>
        <v>0</v>
      </c>
      <c r="AP63" s="715"/>
      <c r="AQ63" s="715"/>
      <c r="AR63" s="715"/>
      <c r="AT63" s="20"/>
      <c r="AU63" s="79" t="s">
        <v>102</v>
      </c>
      <c r="AV63" s="102">
        <f>AO61-AO63</f>
        <v>0</v>
      </c>
    </row>
    <row r="64" spans="1:55" ht="11.45" customHeight="1">
      <c r="A64" s="88"/>
      <c r="B64" s="88"/>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90"/>
      <c r="AV64" s="90"/>
    </row>
  </sheetData>
  <mergeCells count="172">
    <mergeCell ref="AN19:AO19"/>
    <mergeCell ref="AQ19:AS19"/>
    <mergeCell ref="AO61:AR61"/>
    <mergeCell ref="AN31:AO31"/>
    <mergeCell ref="AQ31:AS31"/>
    <mergeCell ref="AF36:AH36"/>
    <mergeCell ref="AK36:AM36"/>
    <mergeCell ref="AO36:AR36"/>
    <mergeCell ref="AQ28:AS28"/>
    <mergeCell ref="AN20:AO20"/>
    <mergeCell ref="AQ20:AS20"/>
    <mergeCell ref="AN26:AO26"/>
    <mergeCell ref="AQ26:AS26"/>
    <mergeCell ref="AN27:AO27"/>
    <mergeCell ref="AQ27:AS27"/>
    <mergeCell ref="AO39:AR39"/>
    <mergeCell ref="AF42:AH42"/>
    <mergeCell ref="AK42:AM42"/>
    <mergeCell ref="AO42:AR42"/>
    <mergeCell ref="D63:F63"/>
    <mergeCell ref="H63:J63"/>
    <mergeCell ref="L63:N63"/>
    <mergeCell ref="AO63:AR63"/>
    <mergeCell ref="D59:F59"/>
    <mergeCell ref="H59:J59"/>
    <mergeCell ref="L59:N59"/>
    <mergeCell ref="AO59:AR59"/>
    <mergeCell ref="D61:F61"/>
    <mergeCell ref="H61:J61"/>
    <mergeCell ref="L61:N61"/>
    <mergeCell ref="T61:V61"/>
    <mergeCell ref="Q59:S59"/>
    <mergeCell ref="U59:W59"/>
    <mergeCell ref="AB59:AD59"/>
    <mergeCell ref="AF59:AH59"/>
    <mergeCell ref="AK59:AM59"/>
    <mergeCell ref="AB61:AD61"/>
    <mergeCell ref="AG61:AJ61"/>
    <mergeCell ref="Q63:S63"/>
    <mergeCell ref="U63:W63"/>
    <mergeCell ref="AB63:AD63"/>
    <mergeCell ref="AF63:AH63"/>
    <mergeCell ref="AK63:AM63"/>
    <mergeCell ref="AT55:AU55"/>
    <mergeCell ref="D57:F57"/>
    <mergeCell ref="H57:J57"/>
    <mergeCell ref="L57:N57"/>
    <mergeCell ref="T57:V57"/>
    <mergeCell ref="AO57:AR57"/>
    <mergeCell ref="E55:G55"/>
    <mergeCell ref="I55:J55"/>
    <mergeCell ref="L55:N55"/>
    <mergeCell ref="P55:R55"/>
    <mergeCell ref="U55:X55"/>
    <mergeCell ref="AB57:AD57"/>
    <mergeCell ref="AG57:AJ57"/>
    <mergeCell ref="E52:G52"/>
    <mergeCell ref="I52:K52"/>
    <mergeCell ref="AO52:AR52"/>
    <mergeCell ref="E48:G48"/>
    <mergeCell ref="I48:K48"/>
    <mergeCell ref="AO48:AR48"/>
    <mergeCell ref="E50:G50"/>
    <mergeCell ref="I50:K50"/>
    <mergeCell ref="M50:P50"/>
    <mergeCell ref="AO50:AR50"/>
    <mergeCell ref="M48:O48"/>
    <mergeCell ref="Q48:S48"/>
    <mergeCell ref="V48:X48"/>
    <mergeCell ref="Z48:AC48"/>
    <mergeCell ref="M52:O52"/>
    <mergeCell ref="Q52:S52"/>
    <mergeCell ref="V52:Y52"/>
    <mergeCell ref="AB36:AD36"/>
    <mergeCell ref="J44:M44"/>
    <mergeCell ref="P44:S44"/>
    <mergeCell ref="U44:X44"/>
    <mergeCell ref="Z44:AC44"/>
    <mergeCell ref="AT44:AU44"/>
    <mergeCell ref="E46:G46"/>
    <mergeCell ref="I46:K46"/>
    <mergeCell ref="N46:P46"/>
    <mergeCell ref="R46:U46"/>
    <mergeCell ref="AO46:AR46"/>
    <mergeCell ref="T38:V38"/>
    <mergeCell ref="AB38:AD38"/>
    <mergeCell ref="G39:I39"/>
    <mergeCell ref="O39:Q39"/>
    <mergeCell ref="V39:Y39"/>
    <mergeCell ref="Q42:S42"/>
    <mergeCell ref="U42:W42"/>
    <mergeCell ref="AB42:AD42"/>
    <mergeCell ref="D34:F34"/>
    <mergeCell ref="H34:J34"/>
    <mergeCell ref="L34:N34"/>
    <mergeCell ref="P34:S34"/>
    <mergeCell ref="AO34:AR34"/>
    <mergeCell ref="AN28:AO28"/>
    <mergeCell ref="AN24:AO24"/>
    <mergeCell ref="AQ24:AS24"/>
    <mergeCell ref="AZ45:BC46"/>
    <mergeCell ref="E44:H44"/>
    <mergeCell ref="AZ44:BC44"/>
    <mergeCell ref="D42:F42"/>
    <mergeCell ref="H42:J42"/>
    <mergeCell ref="L42:N42"/>
    <mergeCell ref="H40:J40"/>
    <mergeCell ref="P40:R40"/>
    <mergeCell ref="D36:F36"/>
    <mergeCell ref="H36:J36"/>
    <mergeCell ref="L36:N36"/>
    <mergeCell ref="Q36:S36"/>
    <mergeCell ref="D38:F38"/>
    <mergeCell ref="H38:J38"/>
    <mergeCell ref="L38:N38"/>
    <mergeCell ref="U36:W36"/>
    <mergeCell ref="BK20:BN21"/>
    <mergeCell ref="AN25:AO25"/>
    <mergeCell ref="AQ25:AS25"/>
    <mergeCell ref="AN29:AO29"/>
    <mergeCell ref="AQ29:AS29"/>
    <mergeCell ref="BK22:BN23"/>
    <mergeCell ref="AN30:AO30"/>
    <mergeCell ref="AQ30:AS30"/>
    <mergeCell ref="AN16:AO16"/>
    <mergeCell ref="AQ16:AS16"/>
    <mergeCell ref="BK16:BN17"/>
    <mergeCell ref="AN21:AO21"/>
    <mergeCell ref="AQ21:AS21"/>
    <mergeCell ref="AN22:AO22"/>
    <mergeCell ref="AQ22:AS22"/>
    <mergeCell ref="BK18:BN19"/>
    <mergeCell ref="AN23:AO23"/>
    <mergeCell ref="AQ23:AS23"/>
    <mergeCell ref="BK24:BN25"/>
    <mergeCell ref="BK26:BN27"/>
    <mergeCell ref="AN17:AO17"/>
    <mergeCell ref="AQ17:AS17"/>
    <mergeCell ref="AN18:AO18"/>
    <mergeCell ref="AQ18:AS18"/>
    <mergeCell ref="A3:A4"/>
    <mergeCell ref="BK3:BN4"/>
    <mergeCell ref="AN4:AO4"/>
    <mergeCell ref="AQ4:AS4"/>
    <mergeCell ref="AN5:AO5"/>
    <mergeCell ref="AQ5:AS5"/>
    <mergeCell ref="BK5:BN6"/>
    <mergeCell ref="AN6:AO6"/>
    <mergeCell ref="AQ6:AS6"/>
    <mergeCell ref="AN7:AO7"/>
    <mergeCell ref="AQ7:AS7"/>
    <mergeCell ref="BK7:BN7"/>
    <mergeCell ref="AN8:AO8"/>
    <mergeCell ref="AQ8:AS8"/>
    <mergeCell ref="BK8:BN8"/>
    <mergeCell ref="AN13:AO13"/>
    <mergeCell ref="AQ13:AS13"/>
    <mergeCell ref="AN14:AO14"/>
    <mergeCell ref="AQ14:AS14"/>
    <mergeCell ref="BK14:BN15"/>
    <mergeCell ref="AN15:AO15"/>
    <mergeCell ref="AQ15:AS15"/>
    <mergeCell ref="AN9:AO9"/>
    <mergeCell ref="AQ9:AS9"/>
    <mergeCell ref="BK9:BN10"/>
    <mergeCell ref="AN10:AO10"/>
    <mergeCell ref="AQ10:AS10"/>
    <mergeCell ref="AN11:AO11"/>
    <mergeCell ref="AQ11:AS11"/>
    <mergeCell ref="BK11:BN13"/>
    <mergeCell ref="AN12:AO12"/>
    <mergeCell ref="AQ12:AS12"/>
  </mergeCells>
  <phoneticPr fontId="6" type="noConversion"/>
  <printOptions horizontalCentered="1"/>
  <pageMargins left="0.47244094488188981" right="0.39370078740157483" top="0.78740157480314965" bottom="0.78740157480314965" header="0.39370078740157483" footer="0.39370078740157483"/>
  <pageSetup paperSize="9" scale="94" orientation="portrait" r:id="rId1"/>
  <headerFooter alignWithMargins="0"/>
  <rowBreaks count="1" manualBreakCount="1">
    <brk id="64" max="4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K127"/>
  <sheetViews>
    <sheetView view="pageBreakPreview" topLeftCell="A37" zoomScale="115" zoomScaleNormal="100" zoomScaleSheetLayoutView="115" workbookViewId="0">
      <selection activeCell="B96" sqref="B96:C100"/>
    </sheetView>
  </sheetViews>
  <sheetFormatPr defaultColWidth="7.109375" defaultRowHeight="12"/>
  <cols>
    <col min="1" max="1" width="8.5546875" style="8" customWidth="1"/>
    <col min="2" max="2" width="1.33203125" style="8" customWidth="1"/>
    <col min="3" max="3" width="1.44140625" style="8" customWidth="1"/>
    <col min="4" max="4" width="2" style="8" customWidth="1"/>
    <col min="5" max="5" width="1.44140625" style="8" customWidth="1"/>
    <col min="6" max="6" width="2" style="8" customWidth="1"/>
    <col min="7" max="7" width="1.44140625" style="8" customWidth="1"/>
    <col min="8" max="8" width="2" style="8" customWidth="1"/>
    <col min="9" max="24" width="1.44140625" style="8" customWidth="1"/>
    <col min="25" max="25" width="2" style="8" customWidth="1"/>
    <col min="26" max="41" width="1.44140625" style="8" customWidth="1"/>
    <col min="42" max="42" width="2" style="8" customWidth="1"/>
    <col min="43" max="44" width="1.44140625" style="8" customWidth="1"/>
    <col min="45" max="45" width="2" style="8" customWidth="1"/>
    <col min="46" max="47" width="1.33203125" style="8" customWidth="1"/>
    <col min="48" max="48" width="7.21875" style="8" customWidth="1"/>
    <col min="49" max="49" width="2.88671875" style="8" customWidth="1"/>
    <col min="50" max="50" width="8.77734375" style="8" customWidth="1"/>
    <col min="51" max="60" width="5.77734375" style="8" customWidth="1"/>
    <col min="61" max="61" width="6.77734375" style="8" customWidth="1"/>
    <col min="62" max="66" width="2" style="8" customWidth="1"/>
    <col min="67" max="104" width="1.33203125" style="8" customWidth="1"/>
    <col min="105" max="16384" width="7.109375" style="8"/>
  </cols>
  <sheetData>
    <row r="1" spans="1:89" ht="15.75" customHeight="1">
      <c r="A1" s="7" t="s">
        <v>294</v>
      </c>
      <c r="AY1" s="15"/>
      <c r="AZ1" s="15"/>
      <c r="BA1" s="15"/>
      <c r="BB1" s="15"/>
      <c r="BC1" s="104"/>
      <c r="BD1" s="104"/>
      <c r="BE1" s="104"/>
      <c r="BF1" s="104"/>
    </row>
    <row r="2" spans="1:89" ht="20.100000000000001" customHeight="1">
      <c r="A2" s="9" t="s">
        <v>30</v>
      </c>
      <c r="B2" s="9"/>
      <c r="C2" s="10" t="s">
        <v>31</v>
      </c>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1"/>
      <c r="AV2" s="12" t="s">
        <v>32</v>
      </c>
      <c r="AW2" s="13"/>
      <c r="AY2" s="15"/>
      <c r="AZ2" s="15"/>
      <c r="BA2" s="15"/>
      <c r="BB2" s="15"/>
      <c r="BC2" s="104"/>
      <c r="BD2" s="104"/>
      <c r="BE2" s="104"/>
      <c r="BF2" s="104"/>
    </row>
    <row r="3" spans="1:89" s="15" customFormat="1" ht="12" customHeight="1">
      <c r="A3" s="754" t="s">
        <v>157</v>
      </c>
      <c r="B3" s="14"/>
      <c r="AU3" s="16"/>
      <c r="AV3" s="16"/>
      <c r="AW3" s="14"/>
      <c r="AX3" s="105" t="s">
        <v>180</v>
      </c>
      <c r="AY3" s="106">
        <v>0</v>
      </c>
      <c r="BC3" s="107"/>
      <c r="BD3" s="108"/>
      <c r="BE3" s="108"/>
      <c r="BF3" s="108"/>
      <c r="BK3" s="726"/>
      <c r="BL3" s="731"/>
      <c r="BM3" s="731"/>
      <c r="BN3" s="731"/>
      <c r="CH3" s="17"/>
      <c r="CI3" s="18"/>
      <c r="CJ3" s="18"/>
      <c r="CK3" s="18"/>
    </row>
    <row r="4" spans="1:89" s="15" customFormat="1" ht="12" customHeight="1">
      <c r="A4" s="755"/>
      <c r="B4" s="14"/>
      <c r="C4" s="19"/>
      <c r="D4" s="19"/>
      <c r="E4" s="19"/>
      <c r="F4" s="19"/>
      <c r="G4" s="19"/>
      <c r="H4" s="21"/>
      <c r="I4" s="21"/>
      <c r="J4" s="21"/>
      <c r="K4" s="21"/>
      <c r="L4" s="20"/>
      <c r="M4" s="19"/>
      <c r="N4" s="19"/>
      <c r="O4" s="19"/>
      <c r="P4" s="19"/>
      <c r="Q4" s="19"/>
      <c r="R4" s="19"/>
      <c r="S4" s="19"/>
      <c r="T4" s="19"/>
      <c r="U4" s="19"/>
      <c r="V4" s="21"/>
      <c r="W4" s="21"/>
      <c r="X4" s="21"/>
      <c r="Y4" s="21"/>
      <c r="AN4" s="731" t="s">
        <v>100</v>
      </c>
      <c r="AO4" s="731"/>
      <c r="AP4" s="18" t="s">
        <v>102</v>
      </c>
      <c r="AQ4" s="726">
        <f>AY16</f>
        <v>1.2</v>
      </c>
      <c r="AR4" s="726"/>
      <c r="AS4" s="726"/>
      <c r="AU4" s="16"/>
      <c r="AV4" s="16"/>
      <c r="AW4" s="14"/>
      <c r="AX4" s="105" t="s">
        <v>179</v>
      </c>
      <c r="AY4" s="109">
        <v>1.9</v>
      </c>
      <c r="BC4" s="108"/>
      <c r="BD4" s="108"/>
      <c r="BE4" s="108"/>
      <c r="BF4" s="108"/>
      <c r="BK4" s="731"/>
      <c r="BL4" s="731"/>
      <c r="BM4" s="731"/>
      <c r="BN4" s="731"/>
      <c r="CH4" s="18"/>
      <c r="CI4" s="18"/>
      <c r="CJ4" s="18"/>
      <c r="CK4" s="18"/>
    </row>
    <row r="5" spans="1:89" s="15" customFormat="1" ht="12" customHeight="1">
      <c r="A5" s="22">
        <f>AY3</f>
        <v>0</v>
      </c>
      <c r="B5" s="14"/>
      <c r="L5" s="23"/>
      <c r="M5" s="23"/>
      <c r="N5" s="23"/>
      <c r="O5" s="23"/>
      <c r="P5" s="23"/>
      <c r="Q5" s="23"/>
      <c r="R5" s="23"/>
      <c r="S5" s="23"/>
      <c r="T5" s="23"/>
      <c r="U5" s="23"/>
      <c r="V5" s="110"/>
      <c r="W5" s="110"/>
      <c r="X5" s="110"/>
      <c r="Y5" s="23"/>
      <c r="Z5" s="110"/>
      <c r="AA5" s="110"/>
      <c r="AB5" s="110"/>
      <c r="AC5" s="23"/>
      <c r="AD5" s="23"/>
      <c r="AE5" s="23"/>
      <c r="AF5" s="23"/>
      <c r="AG5" s="23"/>
      <c r="AH5" s="23"/>
      <c r="AI5" s="23"/>
      <c r="AJ5" s="23"/>
      <c r="AK5" s="23"/>
      <c r="AN5" s="731" t="s">
        <v>160</v>
      </c>
      <c r="AO5" s="731"/>
      <c r="AP5" s="18" t="s">
        <v>102</v>
      </c>
      <c r="AQ5" s="726">
        <f>AQ9/2</f>
        <v>2</v>
      </c>
      <c r="AR5" s="726"/>
      <c r="AS5" s="726"/>
      <c r="AU5" s="16"/>
      <c r="AV5" s="16"/>
      <c r="AW5" s="14"/>
      <c r="AX5" s="105" t="s">
        <v>181</v>
      </c>
      <c r="AY5" s="109">
        <v>0.25</v>
      </c>
      <c r="BC5" s="111"/>
      <c r="BD5" s="112"/>
      <c r="BE5" s="112"/>
      <c r="BF5" s="112"/>
      <c r="BK5" s="795"/>
      <c r="BL5" s="796"/>
      <c r="BM5" s="796"/>
      <c r="BN5" s="796"/>
    </row>
    <row r="6" spans="1:89" s="15" customFormat="1" ht="12" customHeight="1">
      <c r="A6" s="14"/>
      <c r="B6" s="14"/>
      <c r="L6" s="23"/>
      <c r="M6" s="23"/>
      <c r="N6" s="23"/>
      <c r="O6" s="23"/>
      <c r="P6" s="23"/>
      <c r="Q6" s="23"/>
      <c r="R6" s="23"/>
      <c r="S6" s="23"/>
      <c r="T6" s="23"/>
      <c r="U6" s="23"/>
      <c r="V6" s="110"/>
      <c r="W6" s="110"/>
      <c r="X6" s="110"/>
      <c r="Y6" s="23"/>
      <c r="Z6" s="110"/>
      <c r="AA6" s="110"/>
      <c r="AB6" s="110"/>
      <c r="AC6" s="23"/>
      <c r="AD6" s="23"/>
      <c r="AE6" s="23"/>
      <c r="AF6" s="23"/>
      <c r="AG6" s="23"/>
      <c r="AH6" s="23"/>
      <c r="AI6" s="23"/>
      <c r="AJ6" s="23"/>
      <c r="AK6" s="23"/>
      <c r="AN6" s="731" t="s">
        <v>101</v>
      </c>
      <c r="AO6" s="731"/>
      <c r="AP6" s="18" t="s">
        <v>102</v>
      </c>
      <c r="AQ6" s="726">
        <f>ROUND(AQ15+(AQ22-AQ24)*AQ28*2,2)</f>
        <v>1.28</v>
      </c>
      <c r="AR6" s="726"/>
      <c r="AS6" s="726"/>
      <c r="AU6" s="16"/>
      <c r="AV6" s="16"/>
      <c r="AW6" s="14"/>
      <c r="AX6" s="105" t="s">
        <v>190</v>
      </c>
      <c r="AY6" s="113">
        <f>이토맨홀조서!D11</f>
        <v>3.6</v>
      </c>
      <c r="BC6" s="112"/>
      <c r="BD6" s="112"/>
      <c r="BE6" s="112"/>
      <c r="BF6" s="112"/>
      <c r="BK6" s="796"/>
      <c r="BL6" s="796"/>
      <c r="BM6" s="796"/>
      <c r="BN6" s="796"/>
      <c r="CH6" s="24"/>
      <c r="CI6" s="24"/>
      <c r="CJ6" s="24"/>
      <c r="CK6" s="24"/>
    </row>
    <row r="7" spans="1:89" s="15" customFormat="1" ht="12" customHeight="1">
      <c r="A7" s="14"/>
      <c r="B7" s="14"/>
      <c r="L7" s="23"/>
      <c r="M7" s="23"/>
      <c r="N7" s="23"/>
      <c r="O7" s="23"/>
      <c r="P7" s="23"/>
      <c r="Q7" s="23"/>
      <c r="R7" s="23"/>
      <c r="S7" s="23"/>
      <c r="T7" s="23"/>
      <c r="U7" s="23"/>
      <c r="V7" s="110"/>
      <c r="W7" s="110"/>
      <c r="X7" s="110"/>
      <c r="Y7" s="23"/>
      <c r="Z7" s="110"/>
      <c r="AA7" s="110"/>
      <c r="AB7" s="110"/>
      <c r="AC7" s="23"/>
      <c r="AD7" s="23"/>
      <c r="AE7" s="23"/>
      <c r="AF7" s="23"/>
      <c r="AG7" s="23"/>
      <c r="AH7" s="23"/>
      <c r="AI7" s="23"/>
      <c r="AJ7" s="23"/>
      <c r="AK7" s="23"/>
      <c r="AN7" s="731" t="s">
        <v>161</v>
      </c>
      <c r="AO7" s="731"/>
      <c r="AP7" s="18" t="s">
        <v>102</v>
      </c>
      <c r="AQ7" s="726">
        <f>AQ9/2</f>
        <v>2</v>
      </c>
      <c r="AR7" s="726"/>
      <c r="AS7" s="726"/>
      <c r="AU7" s="16"/>
      <c r="AV7" s="16"/>
      <c r="AW7" s="14"/>
      <c r="AX7" s="105" t="s">
        <v>182</v>
      </c>
      <c r="AY7" s="113">
        <v>1</v>
      </c>
      <c r="BC7" s="108"/>
      <c r="BD7" s="108"/>
      <c r="BE7" s="108"/>
      <c r="BF7" s="108"/>
      <c r="BK7" s="794"/>
      <c r="BL7" s="794"/>
      <c r="BM7" s="794"/>
      <c r="BN7" s="794"/>
      <c r="CH7" s="24"/>
      <c r="CI7" s="24"/>
      <c r="CJ7" s="24"/>
      <c r="CK7" s="24"/>
    </row>
    <row r="8" spans="1:89" s="15" customFormat="1" ht="12" customHeight="1">
      <c r="A8" s="14"/>
      <c r="B8" s="14"/>
      <c r="L8" s="23"/>
      <c r="M8" s="23"/>
      <c r="N8" s="23"/>
      <c r="O8" s="23"/>
      <c r="P8" s="23"/>
      <c r="Q8" s="23"/>
      <c r="R8" s="23"/>
      <c r="S8" s="23"/>
      <c r="T8" s="110"/>
      <c r="U8" s="114"/>
      <c r="V8" s="114"/>
      <c r="W8" s="23"/>
      <c r="X8" s="23"/>
      <c r="Y8" s="23"/>
      <c r="Z8" s="25"/>
      <c r="AA8" s="25"/>
      <c r="AB8" s="25"/>
      <c r="AC8" s="23"/>
      <c r="AD8" s="23"/>
      <c r="AE8" s="23"/>
      <c r="AF8" s="23"/>
      <c r="AG8" s="23"/>
      <c r="AH8" s="23"/>
      <c r="AI8" s="23"/>
      <c r="AJ8" s="23"/>
      <c r="AK8" s="23"/>
      <c r="AN8" s="731" t="s">
        <v>162</v>
      </c>
      <c r="AO8" s="731"/>
      <c r="AP8" s="18" t="s">
        <v>102</v>
      </c>
      <c r="AQ8" s="726">
        <f>AY15</f>
        <v>4</v>
      </c>
      <c r="AR8" s="726"/>
      <c r="AS8" s="726"/>
      <c r="AU8" s="16"/>
      <c r="AV8" s="16"/>
      <c r="AW8" s="14"/>
      <c r="AX8" s="105" t="s">
        <v>183</v>
      </c>
      <c r="AY8" s="113">
        <v>1</v>
      </c>
      <c r="BC8" s="108"/>
      <c r="BD8" s="108"/>
      <c r="BE8" s="108"/>
      <c r="BF8" s="108"/>
      <c r="BK8" s="794"/>
      <c r="BL8" s="794"/>
      <c r="BM8" s="794"/>
      <c r="BN8" s="794"/>
      <c r="CH8" s="24"/>
      <c r="CI8" s="24"/>
      <c r="CJ8" s="24"/>
      <c r="CK8" s="24"/>
    </row>
    <row r="9" spans="1:89" s="15" customFormat="1" ht="12" customHeight="1">
      <c r="A9" s="14"/>
      <c r="B9" s="14"/>
      <c r="AN9" s="731" t="s">
        <v>163</v>
      </c>
      <c r="AO9" s="731"/>
      <c r="AP9" s="18" t="s">
        <v>102</v>
      </c>
      <c r="AQ9" s="726">
        <f>AQ8</f>
        <v>4</v>
      </c>
      <c r="AR9" s="726"/>
      <c r="AS9" s="726"/>
      <c r="AU9" s="16"/>
      <c r="AV9" s="16"/>
      <c r="AW9" s="14"/>
      <c r="AX9" s="105" t="s">
        <v>184</v>
      </c>
      <c r="AY9" s="113">
        <f>맨홀펌프장조서!N24</f>
        <v>0</v>
      </c>
      <c r="AZ9" s="115"/>
      <c r="BC9" s="107"/>
      <c r="BD9" s="108"/>
      <c r="BE9" s="108"/>
      <c r="BF9" s="108"/>
      <c r="BK9" s="795"/>
      <c r="BL9" s="795"/>
      <c r="BM9" s="795"/>
      <c r="BN9" s="795"/>
      <c r="CH9" s="24"/>
      <c r="CI9" s="24"/>
      <c r="CJ9" s="24"/>
      <c r="CK9" s="24"/>
    </row>
    <row r="10" spans="1:89" s="15" customFormat="1" ht="12" customHeight="1">
      <c r="A10" s="14"/>
      <c r="B10" s="14"/>
      <c r="D10" s="26"/>
      <c r="E10" s="18"/>
      <c r="F10" s="26"/>
      <c r="G10" s="18"/>
      <c r="H10" s="26"/>
      <c r="I10" s="27"/>
      <c r="AN10" s="731" t="s">
        <v>164</v>
      </c>
      <c r="AO10" s="731"/>
      <c r="AP10" s="18" t="s">
        <v>102</v>
      </c>
      <c r="AQ10" s="726">
        <f>AY4+AY5*2</f>
        <v>2.4</v>
      </c>
      <c r="AR10" s="726"/>
      <c r="AS10" s="726"/>
      <c r="AT10" s="18"/>
      <c r="AU10" s="36"/>
      <c r="AV10" s="16"/>
      <c r="AW10" s="14"/>
      <c r="AX10" s="105" t="s">
        <v>185</v>
      </c>
      <c r="AY10" s="113">
        <f>맨홀펌프장조서!O24</f>
        <v>0</v>
      </c>
      <c r="AZ10" s="115"/>
      <c r="BC10" s="108"/>
      <c r="BD10" s="108"/>
      <c r="BE10" s="108"/>
      <c r="BF10" s="108"/>
      <c r="BK10" s="795"/>
      <c r="BL10" s="795"/>
      <c r="BM10" s="795"/>
      <c r="BN10" s="795"/>
      <c r="CH10" s="24"/>
      <c r="CI10" s="24"/>
      <c r="CJ10" s="24"/>
      <c r="CK10" s="24"/>
    </row>
    <row r="11" spans="1:89" s="15" customFormat="1" ht="12" customHeight="1">
      <c r="A11" s="14"/>
      <c r="B11" s="14"/>
      <c r="C11" s="27"/>
      <c r="D11" s="116"/>
      <c r="E11" s="37"/>
      <c r="F11" s="38"/>
      <c r="G11" s="18"/>
      <c r="H11" s="26"/>
      <c r="I11" s="27"/>
      <c r="AN11" s="731" t="s">
        <v>165</v>
      </c>
      <c r="AO11" s="731"/>
      <c r="AP11" s="18" t="s">
        <v>102</v>
      </c>
      <c r="AQ11" s="726">
        <f>AQ10</f>
        <v>2.4</v>
      </c>
      <c r="AR11" s="726"/>
      <c r="AS11" s="726"/>
      <c r="AT11" s="17"/>
      <c r="AU11" s="39"/>
      <c r="AV11" s="16"/>
      <c r="AW11" s="14"/>
      <c r="AX11" s="105" t="s">
        <v>186</v>
      </c>
      <c r="AY11" s="109">
        <v>0.2</v>
      </c>
      <c r="BC11" s="107"/>
      <c r="BD11" s="108"/>
      <c r="BE11" s="108"/>
      <c r="BF11" s="108"/>
      <c r="BK11" s="795"/>
      <c r="BL11" s="795"/>
      <c r="BM11" s="795"/>
      <c r="BN11" s="795"/>
      <c r="CH11" s="24"/>
      <c r="CI11" s="24"/>
      <c r="CJ11" s="24"/>
      <c r="CK11" s="24"/>
    </row>
    <row r="12" spans="1:89" s="15" customFormat="1" ht="12" customHeight="1">
      <c r="A12" s="14"/>
      <c r="B12" s="40"/>
      <c r="C12" s="27"/>
      <c r="D12" s="116"/>
      <c r="E12" s="37"/>
      <c r="F12" s="38"/>
      <c r="G12" s="18"/>
      <c r="H12" s="26"/>
      <c r="I12" s="27"/>
      <c r="AN12" s="731" t="s">
        <v>166</v>
      </c>
      <c r="AO12" s="731"/>
      <c r="AP12" s="18" t="s">
        <v>102</v>
      </c>
      <c r="AQ12" s="726">
        <f>AY13</f>
        <v>0.1</v>
      </c>
      <c r="AR12" s="726"/>
      <c r="AS12" s="726"/>
      <c r="AT12" s="17"/>
      <c r="AU12" s="39"/>
      <c r="AV12" s="16"/>
      <c r="AW12" s="14"/>
      <c r="AX12" s="105" t="s">
        <v>189</v>
      </c>
      <c r="AY12" s="109">
        <v>0.3</v>
      </c>
      <c r="BC12" s="107"/>
      <c r="BD12" s="108"/>
      <c r="BE12" s="108"/>
      <c r="BF12" s="108"/>
      <c r="BK12" s="795"/>
      <c r="BL12" s="795"/>
      <c r="BM12" s="795"/>
      <c r="BN12" s="795"/>
      <c r="CH12" s="24"/>
      <c r="CI12" s="24"/>
      <c r="CJ12" s="24"/>
      <c r="CK12" s="24"/>
    </row>
    <row r="13" spans="1:89" s="15" customFormat="1" ht="12" customHeight="1">
      <c r="A13" s="14"/>
      <c r="B13" s="40"/>
      <c r="C13" s="27"/>
      <c r="D13" s="116"/>
      <c r="E13" s="37"/>
      <c r="F13" s="38"/>
      <c r="G13" s="18"/>
      <c r="H13" s="26"/>
      <c r="I13" s="27"/>
      <c r="AN13" s="731" t="s">
        <v>167</v>
      </c>
      <c r="AO13" s="731"/>
      <c r="AP13" s="18" t="s">
        <v>102</v>
      </c>
      <c r="AQ13" s="726">
        <f>AY16</f>
        <v>1.2</v>
      </c>
      <c r="AR13" s="726"/>
      <c r="AS13" s="726"/>
      <c r="AT13" s="17"/>
      <c r="AU13" s="44"/>
      <c r="AV13" s="16"/>
      <c r="AW13" s="14"/>
      <c r="AX13" s="105" t="s">
        <v>187</v>
      </c>
      <c r="AY13" s="109">
        <v>0.1</v>
      </c>
      <c r="BC13" s="108"/>
      <c r="BD13" s="108"/>
      <c r="BE13" s="108"/>
      <c r="BF13" s="108"/>
      <c r="BK13" s="795"/>
      <c r="BL13" s="795"/>
      <c r="BM13" s="795"/>
      <c r="BN13" s="795"/>
      <c r="CH13" s="24"/>
      <c r="CI13" s="24"/>
      <c r="CJ13" s="24"/>
      <c r="CK13" s="24"/>
    </row>
    <row r="14" spans="1:89" s="15" customFormat="1" ht="12" customHeight="1">
      <c r="A14" s="14"/>
      <c r="B14" s="45"/>
      <c r="C14" s="27"/>
      <c r="D14" s="116"/>
      <c r="E14" s="37"/>
      <c r="F14" s="38"/>
      <c r="G14" s="46"/>
      <c r="H14" s="26"/>
      <c r="I14" s="46"/>
      <c r="V14" s="64"/>
      <c r="W14" s="64"/>
      <c r="X14" s="64"/>
      <c r="Y14" s="18"/>
      <c r="Z14" s="64"/>
      <c r="AA14" s="64"/>
      <c r="AB14" s="64"/>
      <c r="AN14" s="731" t="s">
        <v>168</v>
      </c>
      <c r="AO14" s="731"/>
      <c r="AP14" s="18" t="s">
        <v>102</v>
      </c>
      <c r="AQ14" s="726">
        <f>AQ9/2</f>
        <v>2</v>
      </c>
      <c r="AR14" s="726"/>
      <c r="AS14" s="726"/>
      <c r="AT14" s="47"/>
      <c r="AU14" s="48"/>
      <c r="AV14" s="16"/>
      <c r="AW14" s="14"/>
      <c r="AX14" s="105" t="s">
        <v>188</v>
      </c>
      <c r="AY14" s="109">
        <v>0.1</v>
      </c>
      <c r="BC14" s="64"/>
      <c r="BK14" s="795"/>
      <c r="BL14" s="795"/>
      <c r="BM14" s="795"/>
      <c r="BN14" s="795"/>
      <c r="CH14" s="24"/>
      <c r="CI14" s="24"/>
      <c r="CJ14" s="24"/>
      <c r="CK14" s="24"/>
    </row>
    <row r="15" spans="1:89" s="15" customFormat="1" ht="12" customHeight="1">
      <c r="A15" s="14"/>
      <c r="B15" s="49"/>
      <c r="C15" s="27"/>
      <c r="D15" s="116"/>
      <c r="E15" s="37"/>
      <c r="F15" s="38"/>
      <c r="G15" s="50"/>
      <c r="H15" s="26"/>
      <c r="I15" s="46"/>
      <c r="AN15" s="731" t="s">
        <v>169</v>
      </c>
      <c r="AO15" s="731"/>
      <c r="AP15" s="18" t="s">
        <v>102</v>
      </c>
      <c r="AQ15" s="726">
        <f>AY8+AY11*2</f>
        <v>1.4</v>
      </c>
      <c r="AR15" s="726"/>
      <c r="AS15" s="726"/>
      <c r="AT15" s="47"/>
      <c r="AU15" s="48"/>
      <c r="AV15" s="16"/>
      <c r="AW15" s="14"/>
      <c r="AX15" s="105" t="s">
        <v>191</v>
      </c>
      <c r="AY15" s="109">
        <v>4</v>
      </c>
      <c r="BK15" s="795"/>
      <c r="BL15" s="795"/>
      <c r="BM15" s="795"/>
      <c r="BN15" s="795"/>
      <c r="CH15" s="24"/>
      <c r="CI15" s="24"/>
      <c r="CJ15" s="24"/>
      <c r="CK15" s="24"/>
    </row>
    <row r="16" spans="1:89" s="15" customFormat="1" ht="12" customHeight="1">
      <c r="A16" s="14"/>
      <c r="B16" s="45"/>
      <c r="C16" s="27"/>
      <c r="D16" s="116"/>
      <c r="E16" s="37"/>
      <c r="F16" s="38"/>
      <c r="G16" s="50"/>
      <c r="H16" s="26"/>
      <c r="I16" s="46"/>
      <c r="J16" s="51"/>
      <c r="K16" s="51"/>
      <c r="L16" s="51"/>
      <c r="AA16" s="101"/>
      <c r="AB16" s="101"/>
      <c r="AC16" s="101"/>
      <c r="AD16" s="101"/>
      <c r="AI16" s="101"/>
      <c r="AJ16" s="101"/>
      <c r="AK16" s="101"/>
      <c r="AL16" s="51"/>
      <c r="AM16" s="51"/>
      <c r="AN16" s="731" t="s">
        <v>170</v>
      </c>
      <c r="AO16" s="731"/>
      <c r="AP16" s="18" t="s">
        <v>102</v>
      </c>
      <c r="AQ16" s="726">
        <f>AQ9/2</f>
        <v>2</v>
      </c>
      <c r="AR16" s="726"/>
      <c r="AS16" s="726"/>
      <c r="AT16" s="47"/>
      <c r="AU16" s="48"/>
      <c r="AV16" s="16"/>
      <c r="AW16" s="14"/>
      <c r="AX16" s="105" t="s">
        <v>192</v>
      </c>
      <c r="AY16" s="109">
        <v>1.2</v>
      </c>
      <c r="BC16" s="107"/>
      <c r="BD16" s="107"/>
      <c r="BE16" s="107"/>
      <c r="BF16" s="107"/>
      <c r="BK16" s="797"/>
      <c r="BL16" s="797"/>
      <c r="BM16" s="797"/>
      <c r="BN16" s="797"/>
      <c r="CH16" s="24"/>
      <c r="CI16" s="24"/>
      <c r="CJ16" s="24"/>
      <c r="CK16" s="24"/>
    </row>
    <row r="17" spans="1:89" s="15" customFormat="1" ht="12" customHeight="1">
      <c r="A17" s="14"/>
      <c r="B17" s="14"/>
      <c r="C17" s="27"/>
      <c r="D17" s="116"/>
      <c r="E17" s="37"/>
      <c r="F17" s="38"/>
      <c r="G17" s="27"/>
      <c r="H17" s="26"/>
      <c r="I17" s="46"/>
      <c r="J17" s="52"/>
      <c r="K17" s="17"/>
      <c r="L17" s="17"/>
      <c r="AL17" s="52"/>
      <c r="AM17" s="17"/>
      <c r="AN17" s="731" t="s">
        <v>195</v>
      </c>
      <c r="AO17" s="731"/>
      <c r="AP17" s="18" t="s">
        <v>102</v>
      </c>
      <c r="AQ17" s="726">
        <f>ROUND(AQ15+(AQ22-AQ24-AQ25)*AQ28*2,2)</f>
        <v>1.1599999999999999</v>
      </c>
      <c r="AR17" s="726"/>
      <c r="AS17" s="726"/>
      <c r="AT17" s="17"/>
      <c r="AU17" s="44"/>
      <c r="AV17" s="16"/>
      <c r="AW17" s="14"/>
      <c r="AX17" s="105" t="s">
        <v>194</v>
      </c>
      <c r="AY17" s="109">
        <v>0.2</v>
      </c>
      <c r="BC17" s="107"/>
      <c r="BD17" s="107"/>
      <c r="BE17" s="107"/>
      <c r="BF17" s="107"/>
      <c r="BK17" s="797"/>
      <c r="BL17" s="797"/>
      <c r="BM17" s="797"/>
      <c r="BN17" s="797"/>
      <c r="CH17" s="24"/>
      <c r="CI17" s="24"/>
      <c r="CJ17" s="24"/>
      <c r="CK17" s="24"/>
    </row>
    <row r="18" spans="1:89" s="15" customFormat="1" ht="12" customHeight="1">
      <c r="A18" s="53"/>
      <c r="B18" s="54"/>
      <c r="C18" s="27"/>
      <c r="D18" s="116"/>
      <c r="E18" s="37"/>
      <c r="F18" s="38"/>
      <c r="G18" s="27"/>
      <c r="H18" s="26"/>
      <c r="I18" s="46"/>
      <c r="AN18" s="731" t="s">
        <v>196</v>
      </c>
      <c r="AO18" s="731"/>
      <c r="AP18" s="18" t="s">
        <v>102</v>
      </c>
      <c r="AQ18" s="726">
        <f>AQ7</f>
        <v>2</v>
      </c>
      <c r="AR18" s="726"/>
      <c r="AS18" s="726"/>
      <c r="AT18" s="47"/>
      <c r="AU18" s="48"/>
      <c r="AV18" s="16"/>
      <c r="AW18" s="14"/>
      <c r="AX18" s="105" t="s">
        <v>3</v>
      </c>
      <c r="AY18" s="109">
        <v>0.2</v>
      </c>
      <c r="BC18" s="64"/>
      <c r="BK18" s="797"/>
      <c r="BL18" s="797"/>
      <c r="BM18" s="797"/>
      <c r="BN18" s="797"/>
      <c r="CH18" s="24"/>
      <c r="CI18" s="24"/>
      <c r="CJ18" s="24"/>
      <c r="CK18" s="24"/>
    </row>
    <row r="19" spans="1:89" s="15" customFormat="1" ht="12" customHeight="1">
      <c r="A19" s="14"/>
      <c r="B19" s="45"/>
      <c r="C19" s="27"/>
      <c r="D19" s="116"/>
      <c r="E19" s="37"/>
      <c r="F19" s="38"/>
      <c r="G19" s="27"/>
      <c r="H19" s="26"/>
      <c r="I19" s="46"/>
      <c r="X19" s="64"/>
      <c r="AN19" s="731" t="s">
        <v>171</v>
      </c>
      <c r="AO19" s="731"/>
      <c r="AP19" s="18" t="s">
        <v>102</v>
      </c>
      <c r="AQ19" s="726">
        <f>AQ20+AQ21</f>
        <v>3.7</v>
      </c>
      <c r="AR19" s="726"/>
      <c r="AS19" s="726"/>
      <c r="AT19" s="47"/>
      <c r="AU19" s="48"/>
      <c r="AV19" s="16"/>
      <c r="AW19" s="14"/>
      <c r="AX19" s="105" t="s">
        <v>15</v>
      </c>
      <c r="AY19" s="109"/>
      <c r="BK19" s="797"/>
      <c r="BL19" s="797"/>
      <c r="BM19" s="797"/>
      <c r="BN19" s="797"/>
      <c r="CH19" s="24"/>
      <c r="CI19" s="24"/>
      <c r="CJ19" s="24"/>
      <c r="CK19" s="24"/>
    </row>
    <row r="20" spans="1:89" s="15" customFormat="1" ht="12" customHeight="1">
      <c r="A20" s="14"/>
      <c r="B20" s="14"/>
      <c r="C20" s="27"/>
      <c r="D20" s="116"/>
      <c r="E20" s="37"/>
      <c r="F20" s="55"/>
      <c r="G20" s="17"/>
      <c r="H20" s="26"/>
      <c r="I20" s="46"/>
      <c r="AN20" s="731" t="s">
        <v>172</v>
      </c>
      <c r="AO20" s="731"/>
      <c r="AP20" s="18" t="s">
        <v>102</v>
      </c>
      <c r="AQ20" s="726">
        <f>AY6</f>
        <v>3.6</v>
      </c>
      <c r="AR20" s="726"/>
      <c r="AS20" s="726"/>
      <c r="AT20" s="47"/>
      <c r="AU20" s="48"/>
      <c r="AV20" s="16"/>
      <c r="AW20" s="14"/>
      <c r="BC20" s="107"/>
      <c r="BD20" s="108"/>
      <c r="BE20" s="108"/>
      <c r="BF20" s="108"/>
      <c r="BK20" s="797"/>
      <c r="BL20" s="797"/>
      <c r="BM20" s="797"/>
      <c r="BN20" s="797"/>
      <c r="CH20" s="24"/>
      <c r="CI20" s="24"/>
      <c r="CJ20" s="24"/>
      <c r="CK20" s="24"/>
    </row>
    <row r="21" spans="1:89" s="15" customFormat="1" ht="12" customHeight="1">
      <c r="A21" s="14"/>
      <c r="B21" s="40"/>
      <c r="C21" s="27"/>
      <c r="D21" s="116"/>
      <c r="E21" s="18"/>
      <c r="F21" s="56"/>
      <c r="G21" s="17"/>
      <c r="H21" s="26"/>
      <c r="I21" s="46"/>
      <c r="M21" s="57"/>
      <c r="N21" s="57"/>
      <c r="O21" s="57"/>
      <c r="P21" s="57"/>
      <c r="V21" s="64"/>
      <c r="W21" s="64"/>
      <c r="X21" s="64"/>
      <c r="Y21" s="18"/>
      <c r="Z21" s="64"/>
      <c r="AA21" s="64"/>
      <c r="AB21" s="64"/>
      <c r="AN21" s="731" t="s">
        <v>173</v>
      </c>
      <c r="AO21" s="731"/>
      <c r="AP21" s="18" t="s">
        <v>102</v>
      </c>
      <c r="AQ21" s="726">
        <f>AY14</f>
        <v>0.1</v>
      </c>
      <c r="AR21" s="726"/>
      <c r="AS21" s="726"/>
      <c r="AT21" s="47"/>
      <c r="AU21" s="48"/>
      <c r="AV21" s="16"/>
      <c r="AW21" s="14"/>
      <c r="BC21" s="108"/>
      <c r="BD21" s="108"/>
      <c r="BE21" s="108"/>
      <c r="BF21" s="108"/>
      <c r="BK21" s="797"/>
      <c r="BL21" s="797"/>
      <c r="BM21" s="797"/>
      <c r="BN21" s="797"/>
    </row>
    <row r="22" spans="1:89" s="15" customFormat="1" ht="12" customHeight="1">
      <c r="A22" s="14"/>
      <c r="B22" s="40"/>
      <c r="C22" s="27"/>
      <c r="D22" s="116"/>
      <c r="E22" s="17"/>
      <c r="F22" s="58"/>
      <c r="G22" s="17"/>
      <c r="H22" s="26"/>
      <c r="I22" s="46"/>
      <c r="AN22" s="731" t="s">
        <v>174</v>
      </c>
      <c r="AO22" s="731"/>
      <c r="AP22" s="18" t="s">
        <v>102</v>
      </c>
      <c r="AQ22" s="726">
        <f>AY10</f>
        <v>0</v>
      </c>
      <c r="AR22" s="726"/>
      <c r="AS22" s="726"/>
      <c r="AT22" s="17"/>
      <c r="AU22" s="44"/>
      <c r="AV22" s="16"/>
      <c r="AW22" s="14"/>
      <c r="BC22" s="107"/>
      <c r="BD22" s="108"/>
      <c r="BE22" s="108"/>
      <c r="BF22" s="108"/>
      <c r="BK22" s="798"/>
      <c r="BL22" s="798"/>
      <c r="BM22" s="798"/>
      <c r="BN22" s="798"/>
    </row>
    <row r="23" spans="1:89" s="15" customFormat="1" ht="12" customHeight="1">
      <c r="A23" s="14"/>
      <c r="B23" s="14"/>
      <c r="C23" s="18"/>
      <c r="D23" s="116"/>
      <c r="E23" s="18"/>
      <c r="F23" s="60"/>
      <c r="G23" s="17"/>
      <c r="H23" s="26"/>
      <c r="I23" s="46"/>
      <c r="AN23" s="731" t="s">
        <v>175</v>
      </c>
      <c r="AO23" s="731"/>
      <c r="AP23" s="18" t="s">
        <v>102</v>
      </c>
      <c r="AQ23" s="726">
        <f>AY9</f>
        <v>0</v>
      </c>
      <c r="AR23" s="726"/>
      <c r="AS23" s="726"/>
      <c r="AT23" s="18"/>
      <c r="AU23" s="36"/>
      <c r="AV23" s="62"/>
      <c r="AW23" s="14"/>
      <c r="BC23" s="108"/>
      <c r="BD23" s="108"/>
      <c r="BE23" s="108"/>
      <c r="BF23" s="108"/>
      <c r="BK23" s="798"/>
      <c r="BL23" s="798"/>
      <c r="BM23" s="798"/>
      <c r="BN23" s="798"/>
    </row>
    <row r="24" spans="1:89" s="15" customFormat="1" ht="12" customHeight="1">
      <c r="A24" s="14"/>
      <c r="B24" s="14"/>
      <c r="C24" s="18"/>
      <c r="D24" s="18"/>
      <c r="E24" s="18"/>
      <c r="F24" s="63"/>
      <c r="G24" s="18"/>
      <c r="H24" s="18"/>
      <c r="AN24" s="731" t="s">
        <v>199</v>
      </c>
      <c r="AO24" s="731"/>
      <c r="AP24" s="18" t="s">
        <v>102</v>
      </c>
      <c r="AQ24" s="726">
        <f>AY17</f>
        <v>0.2</v>
      </c>
      <c r="AR24" s="726"/>
      <c r="AS24" s="726"/>
      <c r="AT24" s="64"/>
      <c r="AU24" s="65"/>
      <c r="AV24" s="16"/>
      <c r="AW24" s="14"/>
      <c r="BK24" s="795"/>
      <c r="BL24" s="796"/>
      <c r="BM24" s="796"/>
      <c r="BN24" s="796"/>
    </row>
    <row r="25" spans="1:89" s="18" customFormat="1" ht="12" customHeight="1">
      <c r="A25" s="66"/>
      <c r="B25" s="14"/>
      <c r="C25" s="15"/>
      <c r="D25" s="15"/>
      <c r="E25" s="15"/>
      <c r="F25" s="15"/>
      <c r="G25" s="15"/>
      <c r="K25" s="15"/>
      <c r="L25" s="15"/>
      <c r="N25" s="70"/>
      <c r="O25" s="70"/>
      <c r="P25" s="70"/>
      <c r="Q25" s="67"/>
      <c r="R25" s="70"/>
      <c r="S25" s="70"/>
      <c r="T25" s="70"/>
      <c r="U25" s="68"/>
      <c r="V25" s="70"/>
      <c r="W25" s="70"/>
      <c r="X25" s="70"/>
      <c r="Y25" s="68"/>
      <c r="Z25" s="70"/>
      <c r="AA25" s="70"/>
      <c r="AB25" s="70"/>
      <c r="AC25" s="68"/>
      <c r="AD25" s="70"/>
      <c r="AE25" s="70"/>
      <c r="AF25" s="70"/>
      <c r="AG25" s="68"/>
      <c r="AH25" s="70"/>
      <c r="AI25" s="70"/>
      <c r="AJ25" s="70"/>
      <c r="AK25" s="64"/>
      <c r="AL25" s="15"/>
      <c r="AM25" s="15"/>
      <c r="AN25" s="731" t="s">
        <v>200</v>
      </c>
      <c r="AO25" s="731"/>
      <c r="AP25" s="18" t="s">
        <v>102</v>
      </c>
      <c r="AQ25" s="726">
        <f>AY18</f>
        <v>0.2</v>
      </c>
      <c r="AR25" s="726"/>
      <c r="AS25" s="726"/>
      <c r="AT25" s="15"/>
      <c r="AU25" s="16"/>
      <c r="AV25" s="36"/>
      <c r="AW25" s="66"/>
      <c r="AY25" s="15"/>
      <c r="AZ25" s="15"/>
      <c r="BA25" s="15"/>
      <c r="BH25" s="15"/>
      <c r="BI25" s="15"/>
      <c r="BJ25" s="15"/>
      <c r="BK25" s="796"/>
      <c r="BL25" s="796"/>
      <c r="BM25" s="796"/>
      <c r="BN25" s="796"/>
    </row>
    <row r="26" spans="1:89" s="15" customFormat="1" ht="12" customHeight="1">
      <c r="A26" s="14"/>
      <c r="B26" s="14"/>
      <c r="M26" s="18"/>
      <c r="N26" s="68"/>
      <c r="O26" s="68"/>
      <c r="P26" s="70"/>
      <c r="Q26" s="70"/>
      <c r="R26" s="70"/>
      <c r="S26" s="69"/>
      <c r="T26" s="67"/>
      <c r="U26" s="67"/>
      <c r="V26" s="68"/>
      <c r="W26" s="68"/>
      <c r="X26" s="68"/>
      <c r="Y26" s="68"/>
      <c r="Z26" s="68"/>
      <c r="AA26" s="68"/>
      <c r="AB26" s="68"/>
      <c r="AC26" s="67"/>
      <c r="AD26" s="67"/>
      <c r="AF26" s="70"/>
      <c r="AG26" s="70"/>
      <c r="AH26" s="70"/>
      <c r="AI26" s="70"/>
      <c r="AJ26" s="68"/>
      <c r="AN26" s="731" t="s">
        <v>176</v>
      </c>
      <c r="AO26" s="731"/>
      <c r="AP26" s="18" t="s">
        <v>102</v>
      </c>
      <c r="AQ26" s="726">
        <f>AY7</f>
        <v>1</v>
      </c>
      <c r="AR26" s="726"/>
      <c r="AS26" s="726"/>
      <c r="AU26" s="16"/>
      <c r="AV26" s="16"/>
      <c r="AW26" s="14"/>
      <c r="BK26" s="795"/>
      <c r="BL26" s="796"/>
      <c r="BM26" s="796"/>
      <c r="BN26" s="796"/>
    </row>
    <row r="27" spans="1:89" s="15" customFormat="1" ht="12" customHeight="1">
      <c r="A27" s="14"/>
      <c r="B27" s="14"/>
      <c r="N27" s="68"/>
      <c r="O27" s="67"/>
      <c r="P27" s="117"/>
      <c r="Q27" s="117"/>
      <c r="R27" s="70"/>
      <c r="S27" s="70"/>
      <c r="T27" s="67"/>
      <c r="U27" s="67"/>
      <c r="V27" s="118"/>
      <c r="W27" s="118"/>
      <c r="X27" s="118"/>
      <c r="Y27" s="71"/>
      <c r="Z27" s="118"/>
      <c r="AA27" s="118"/>
      <c r="AB27" s="118"/>
      <c r="AC27" s="67"/>
      <c r="AD27" s="67"/>
      <c r="AF27" s="70"/>
      <c r="AG27" s="70"/>
      <c r="AH27" s="70"/>
      <c r="AI27" s="70"/>
      <c r="AJ27" s="68"/>
      <c r="AN27" s="731" t="s">
        <v>177</v>
      </c>
      <c r="AO27" s="731"/>
      <c r="AP27" s="18" t="s">
        <v>102</v>
      </c>
      <c r="AQ27" s="726">
        <f>AY8</f>
        <v>1</v>
      </c>
      <c r="AR27" s="726"/>
      <c r="AS27" s="726"/>
      <c r="AU27" s="16"/>
      <c r="AV27" s="16"/>
      <c r="AW27" s="14"/>
      <c r="BK27" s="796"/>
      <c r="BL27" s="796"/>
      <c r="BM27" s="796"/>
      <c r="BN27" s="796"/>
    </row>
    <row r="28" spans="1:89" s="15" customFormat="1" ht="12" customHeight="1">
      <c r="A28" s="14"/>
      <c r="B28" s="14"/>
      <c r="O28" s="52"/>
      <c r="P28" s="17"/>
      <c r="Q28" s="17"/>
      <c r="R28" s="17"/>
      <c r="S28" s="17"/>
      <c r="T28" s="17"/>
      <c r="U28" s="17"/>
      <c r="V28" s="17"/>
      <c r="W28" s="17"/>
      <c r="X28" s="17"/>
      <c r="Z28" s="17"/>
      <c r="AA28" s="18"/>
      <c r="AB28" s="18"/>
      <c r="AC28" s="17"/>
      <c r="AD28" s="17"/>
      <c r="AE28" s="17"/>
      <c r="AF28" s="17"/>
      <c r="AG28" s="17"/>
      <c r="AH28" s="72"/>
      <c r="AI28" s="47"/>
      <c r="AN28" s="731" t="s">
        <v>178</v>
      </c>
      <c r="AO28" s="731"/>
      <c r="AP28" s="18" t="s">
        <v>102</v>
      </c>
      <c r="AQ28" s="726">
        <f>AY12</f>
        <v>0.3</v>
      </c>
      <c r="AR28" s="726"/>
      <c r="AS28" s="726"/>
      <c r="AU28" s="16"/>
      <c r="AV28" s="16"/>
      <c r="AW28" s="14"/>
    </row>
    <row r="29" spans="1:89" s="15" customFormat="1" ht="12" customHeight="1">
      <c r="A29" s="14"/>
      <c r="B29" s="14"/>
      <c r="O29" s="52"/>
      <c r="P29" s="17"/>
      <c r="Q29" s="17"/>
      <c r="R29" s="17"/>
      <c r="S29" s="17"/>
      <c r="T29" s="17"/>
      <c r="U29" s="17"/>
      <c r="V29" s="17"/>
      <c r="W29" s="17"/>
      <c r="X29" s="17"/>
      <c r="Z29" s="17"/>
      <c r="AA29" s="18"/>
      <c r="AB29" s="18"/>
      <c r="AC29" s="17"/>
      <c r="AD29" s="17"/>
      <c r="AE29" s="17"/>
      <c r="AF29" s="17"/>
      <c r="AG29" s="17"/>
      <c r="AH29" s="72"/>
      <c r="AI29" s="47"/>
      <c r="AU29" s="16"/>
      <c r="AV29" s="16"/>
      <c r="AW29" s="14"/>
    </row>
    <row r="30" spans="1:89" s="15" customFormat="1" ht="12" customHeight="1">
      <c r="A30" s="14"/>
      <c r="B30" s="14"/>
      <c r="O30" s="52"/>
      <c r="P30" s="17"/>
      <c r="Q30" s="17"/>
      <c r="R30" s="17"/>
      <c r="S30" s="17"/>
      <c r="T30" s="17"/>
      <c r="U30" s="17"/>
      <c r="V30" s="17"/>
      <c r="W30" s="17"/>
      <c r="X30" s="17"/>
      <c r="Z30" s="17"/>
      <c r="AA30" s="18"/>
      <c r="AB30" s="18"/>
      <c r="AC30" s="17"/>
      <c r="AD30" s="17"/>
      <c r="AE30" s="17"/>
      <c r="AF30" s="17"/>
      <c r="AG30" s="17"/>
      <c r="AH30" s="72"/>
      <c r="AI30" s="47"/>
      <c r="AU30" s="16"/>
      <c r="AV30" s="16"/>
      <c r="AW30" s="14"/>
    </row>
    <row r="31" spans="1:89" s="15" customFormat="1" ht="12" customHeight="1">
      <c r="A31" s="14"/>
      <c r="B31" s="32"/>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4"/>
      <c r="AV31" s="16"/>
      <c r="AW31" s="14"/>
    </row>
    <row r="32" spans="1:89" s="20" customFormat="1" ht="11.45" customHeight="1">
      <c r="A32" s="73"/>
      <c r="B32" s="73"/>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5"/>
      <c r="AV32" s="75"/>
      <c r="AW32" s="76"/>
    </row>
    <row r="33" spans="1:55" s="20" customFormat="1" ht="11.45" customHeight="1">
      <c r="A33" s="76" t="s">
        <v>9</v>
      </c>
      <c r="B33" s="76"/>
      <c r="D33" s="685">
        <f>AQ8</f>
        <v>4</v>
      </c>
      <c r="E33" s="685"/>
      <c r="F33" s="685"/>
      <c r="G33" s="77" t="s">
        <v>40</v>
      </c>
      <c r="H33" s="685">
        <f>AQ9</f>
        <v>4</v>
      </c>
      <c r="I33" s="686"/>
      <c r="J33" s="686"/>
      <c r="K33" s="77" t="s">
        <v>40</v>
      </c>
      <c r="L33" s="685">
        <f>AQ19-AQ24</f>
        <v>3.5</v>
      </c>
      <c r="M33" s="686"/>
      <c r="N33" s="686"/>
      <c r="O33" s="77" t="s">
        <v>40</v>
      </c>
      <c r="P33" s="712">
        <f>A5</f>
        <v>0</v>
      </c>
      <c r="Q33" s="686"/>
      <c r="R33" s="686"/>
      <c r="S33" s="686"/>
      <c r="Z33" s="78"/>
      <c r="AN33" s="20" t="s">
        <v>102</v>
      </c>
      <c r="AO33" s="715">
        <f>ROUND(D33*H33*L33*P33,2)</f>
        <v>0</v>
      </c>
      <c r="AP33" s="715"/>
      <c r="AQ33" s="715"/>
      <c r="AR33" s="715"/>
      <c r="AU33" s="79"/>
      <c r="AV33" s="79"/>
      <c r="AW33" s="76"/>
    </row>
    <row r="34" spans="1:55" s="20" customFormat="1" ht="11.45" customHeight="1">
      <c r="A34" s="76"/>
      <c r="B34" s="76"/>
      <c r="D34" s="20" t="s">
        <v>115</v>
      </c>
      <c r="AO34" s="81"/>
      <c r="AP34" s="81"/>
      <c r="AQ34" s="81"/>
      <c r="AR34" s="81"/>
      <c r="AU34" s="79"/>
      <c r="AV34" s="79"/>
      <c r="AW34" s="76"/>
    </row>
    <row r="35" spans="1:55" s="20" customFormat="1" ht="11.45" customHeight="1">
      <c r="A35" s="76"/>
      <c r="B35" s="76"/>
      <c r="C35" s="20" t="s">
        <v>109</v>
      </c>
      <c r="D35" s="685">
        <f>AQ4</f>
        <v>1.2</v>
      </c>
      <c r="E35" s="685"/>
      <c r="F35" s="685"/>
      <c r="G35" s="77" t="s">
        <v>40</v>
      </c>
      <c r="H35" s="685">
        <f>AQ5</f>
        <v>2</v>
      </c>
      <c r="I35" s="686"/>
      <c r="J35" s="686"/>
      <c r="K35" s="77" t="s">
        <v>40</v>
      </c>
      <c r="L35" s="685">
        <f>AQ23-AQ24</f>
        <v>-0.2</v>
      </c>
      <c r="M35" s="686"/>
      <c r="N35" s="686"/>
      <c r="O35" s="20" t="s">
        <v>110</v>
      </c>
      <c r="P35" s="85" t="s">
        <v>10</v>
      </c>
      <c r="Q35" s="685">
        <f>AQ6</f>
        <v>1.28</v>
      </c>
      <c r="R35" s="685"/>
      <c r="S35" s="685"/>
      <c r="T35" s="85" t="s">
        <v>110</v>
      </c>
      <c r="U35" s="685">
        <f>AQ15</f>
        <v>1.4</v>
      </c>
      <c r="V35" s="686"/>
      <c r="W35" s="686"/>
      <c r="X35" s="85" t="s">
        <v>6</v>
      </c>
      <c r="Y35" s="80" t="s">
        <v>12</v>
      </c>
      <c r="Z35" s="20">
        <v>2</v>
      </c>
      <c r="AA35" s="77" t="s">
        <v>40</v>
      </c>
      <c r="AB35" s="685">
        <f>AQ22-AQ24</f>
        <v>-0.2</v>
      </c>
      <c r="AC35" s="686"/>
      <c r="AD35" s="686"/>
      <c r="AE35" s="77" t="s">
        <v>40</v>
      </c>
      <c r="AF35" s="685">
        <f>AQ7</f>
        <v>2</v>
      </c>
      <c r="AG35" s="686"/>
      <c r="AH35" s="686"/>
      <c r="AI35" s="20" t="s">
        <v>5</v>
      </c>
      <c r="AJ35" s="77" t="s">
        <v>40</v>
      </c>
      <c r="AK35" s="712">
        <f>P33</f>
        <v>0</v>
      </c>
      <c r="AL35" s="712"/>
      <c r="AM35" s="712"/>
      <c r="AN35" s="20" t="s">
        <v>102</v>
      </c>
      <c r="AO35" s="715">
        <f>ROUND((D35*H35*L35+(Q35+U35)/Z35*AB35*AF35)*AK35,2)</f>
        <v>0</v>
      </c>
      <c r="AP35" s="715"/>
      <c r="AQ35" s="715"/>
      <c r="AR35" s="715"/>
      <c r="AU35" s="79" t="s">
        <v>102</v>
      </c>
      <c r="AV35" s="102">
        <f>AO33-AO35</f>
        <v>0</v>
      </c>
      <c r="AW35" s="76"/>
    </row>
    <row r="36" spans="1:55" s="20" customFormat="1" ht="11.45" customHeight="1">
      <c r="A36" s="76"/>
      <c r="B36" s="76"/>
      <c r="AU36" s="79"/>
      <c r="AV36" s="79"/>
      <c r="AW36" s="76"/>
    </row>
    <row r="37" spans="1:55" s="20" customFormat="1" ht="11.45" customHeight="1">
      <c r="A37" s="76" t="s">
        <v>14</v>
      </c>
      <c r="B37" s="76"/>
      <c r="C37" s="20" t="s">
        <v>134</v>
      </c>
      <c r="D37" s="685">
        <f>AQ8</f>
        <v>4</v>
      </c>
      <c r="E37" s="685"/>
      <c r="F37" s="685"/>
      <c r="G37" s="77" t="s">
        <v>40</v>
      </c>
      <c r="H37" s="685">
        <f>AQ9</f>
        <v>4</v>
      </c>
      <c r="I37" s="686"/>
      <c r="J37" s="686"/>
      <c r="K37" s="77" t="s">
        <v>40</v>
      </c>
      <c r="L37" s="685">
        <f>AQ19-AQ24-AQ25</f>
        <v>3.3</v>
      </c>
      <c r="M37" s="686"/>
      <c r="N37" s="686"/>
      <c r="O37" s="20" t="s">
        <v>7</v>
      </c>
      <c r="P37" s="77" t="s">
        <v>109</v>
      </c>
      <c r="Q37" s="20" t="s">
        <v>52</v>
      </c>
      <c r="R37" s="20" t="s">
        <v>4</v>
      </c>
      <c r="S37" s="77" t="s">
        <v>40</v>
      </c>
      <c r="T37" s="694">
        <f>AQ10+AQ12*2</f>
        <v>2.6</v>
      </c>
      <c r="U37" s="694"/>
      <c r="V37" s="694"/>
      <c r="W37" s="83">
        <v>2</v>
      </c>
      <c r="X37" s="20" t="s">
        <v>207</v>
      </c>
      <c r="Y37" s="77" t="s">
        <v>12</v>
      </c>
      <c r="Z37" s="20">
        <v>4</v>
      </c>
      <c r="AA37" s="77" t="s">
        <v>40</v>
      </c>
      <c r="AB37" s="685">
        <f>AQ21</f>
        <v>0.1</v>
      </c>
      <c r="AC37" s="685"/>
      <c r="AD37" s="685"/>
      <c r="AO37" s="81"/>
      <c r="AP37" s="81"/>
      <c r="AQ37" s="81"/>
      <c r="AR37" s="81"/>
      <c r="AU37" s="79"/>
      <c r="AV37" s="79"/>
      <c r="AW37" s="76"/>
    </row>
    <row r="38" spans="1:55" s="20" customFormat="1" ht="11.45" customHeight="1">
      <c r="A38" s="76"/>
      <c r="B38" s="76"/>
      <c r="C38" s="20" t="s">
        <v>11</v>
      </c>
      <c r="D38" s="20" t="s">
        <v>10</v>
      </c>
      <c r="E38" s="20" t="s">
        <v>4</v>
      </c>
      <c r="F38" s="77" t="s">
        <v>40</v>
      </c>
      <c r="G38" s="685">
        <f>AQ10</f>
        <v>2.4</v>
      </c>
      <c r="H38" s="685"/>
      <c r="I38" s="685"/>
      <c r="J38" s="83">
        <v>2</v>
      </c>
      <c r="L38" s="84" t="s">
        <v>12</v>
      </c>
      <c r="M38" s="84">
        <v>4</v>
      </c>
      <c r="N38" s="77" t="s">
        <v>40</v>
      </c>
      <c r="O38" s="714">
        <f>AQ20-AQ24-AQ25</f>
        <v>3.1999999999999997</v>
      </c>
      <c r="P38" s="714"/>
      <c r="Q38" s="714"/>
      <c r="S38" s="20" t="s">
        <v>5</v>
      </c>
      <c r="T38" s="20" t="s">
        <v>135</v>
      </c>
      <c r="U38" s="78" t="s">
        <v>40</v>
      </c>
      <c r="V38" s="712">
        <f>AK35</f>
        <v>0</v>
      </c>
      <c r="W38" s="712"/>
      <c r="X38" s="712"/>
      <c r="Y38" s="712"/>
      <c r="AN38" s="20" t="s">
        <v>102</v>
      </c>
      <c r="AO38" s="713">
        <f>ROUND(((D37*H37*L37)-((PI()*T37^W37/Z37*AB37)+(PI()*G38^J38/M38*O38)))*V38,2)</f>
        <v>0</v>
      </c>
      <c r="AP38" s="713"/>
      <c r="AQ38" s="713"/>
      <c r="AR38" s="713"/>
      <c r="AU38" s="79"/>
      <c r="AV38" s="79"/>
      <c r="AW38" s="76"/>
    </row>
    <row r="39" spans="1:55" s="20" customFormat="1" ht="11.45" customHeight="1">
      <c r="A39" s="76"/>
      <c r="B39" s="76"/>
      <c r="G39" s="77"/>
      <c r="H39" s="685"/>
      <c r="I39" s="685"/>
      <c r="J39" s="685"/>
      <c r="K39" s="83"/>
      <c r="M39" s="84"/>
      <c r="N39" s="84"/>
      <c r="O39" s="77"/>
      <c r="P39" s="714"/>
      <c r="Q39" s="714"/>
      <c r="R39" s="714"/>
      <c r="AS39" s="85"/>
      <c r="AU39" s="79"/>
      <c r="AV39" s="79"/>
      <c r="AW39" s="76"/>
    </row>
    <row r="40" spans="1:55" s="20" customFormat="1" ht="11.45" customHeight="1">
      <c r="A40" s="76"/>
      <c r="B40" s="76"/>
      <c r="D40" s="20" t="s">
        <v>115</v>
      </c>
      <c r="AO40" s="81"/>
      <c r="AP40" s="81"/>
      <c r="AQ40" s="81"/>
      <c r="AR40" s="81"/>
      <c r="AS40" s="81"/>
      <c r="AU40" s="79"/>
      <c r="AV40" s="79"/>
      <c r="AW40" s="76"/>
    </row>
    <row r="41" spans="1:55" s="20" customFormat="1" ht="11.45" customHeight="1">
      <c r="A41" s="76"/>
      <c r="B41" s="76"/>
      <c r="C41" s="20" t="s">
        <v>109</v>
      </c>
      <c r="D41" s="685">
        <f>AQ4</f>
        <v>1.2</v>
      </c>
      <c r="E41" s="685"/>
      <c r="F41" s="685"/>
      <c r="G41" s="77" t="s">
        <v>40</v>
      </c>
      <c r="H41" s="685">
        <f>AQ5</f>
        <v>2</v>
      </c>
      <c r="I41" s="686"/>
      <c r="J41" s="686"/>
      <c r="K41" s="77" t="s">
        <v>40</v>
      </c>
      <c r="L41" s="685">
        <f>AQ23-AQ24-AQ25</f>
        <v>-0.4</v>
      </c>
      <c r="M41" s="686"/>
      <c r="N41" s="686"/>
      <c r="O41" s="20" t="s">
        <v>110</v>
      </c>
      <c r="P41" s="85" t="s">
        <v>10</v>
      </c>
      <c r="Q41" s="685">
        <f>AQ15</f>
        <v>1.4</v>
      </c>
      <c r="R41" s="685"/>
      <c r="S41" s="685"/>
      <c r="T41" s="85" t="s">
        <v>110</v>
      </c>
      <c r="U41" s="685">
        <f>AQ17</f>
        <v>1.1599999999999999</v>
      </c>
      <c r="V41" s="686"/>
      <c r="W41" s="686"/>
      <c r="X41" s="85" t="s">
        <v>6</v>
      </c>
      <c r="Y41" s="80" t="s">
        <v>12</v>
      </c>
      <c r="Z41" s="20">
        <v>2</v>
      </c>
      <c r="AA41" s="77" t="s">
        <v>40</v>
      </c>
      <c r="AB41" s="685">
        <f>AQ22-AQ24-AQ25</f>
        <v>-0.4</v>
      </c>
      <c r="AC41" s="686"/>
      <c r="AD41" s="686"/>
      <c r="AE41" s="77" t="s">
        <v>40</v>
      </c>
      <c r="AF41" s="685">
        <f>AQ7</f>
        <v>2</v>
      </c>
      <c r="AG41" s="686"/>
      <c r="AH41" s="686"/>
      <c r="AI41" s="20" t="s">
        <v>5</v>
      </c>
      <c r="AJ41" s="77" t="s">
        <v>40</v>
      </c>
      <c r="AK41" s="712">
        <f>V38</f>
        <v>0</v>
      </c>
      <c r="AL41" s="712"/>
      <c r="AM41" s="712"/>
      <c r="AN41" s="20" t="s">
        <v>102</v>
      </c>
      <c r="AO41" s="715">
        <f>ROUND((D41*H41*L41+(Q41+U41)/Z41*AB41*AF41)*AK41,2)</f>
        <v>0</v>
      </c>
      <c r="AP41" s="715"/>
      <c r="AQ41" s="715"/>
      <c r="AR41" s="715"/>
      <c r="AU41" s="79" t="s">
        <v>102</v>
      </c>
      <c r="AV41" s="102">
        <f>AO38-AO41</f>
        <v>0</v>
      </c>
      <c r="AW41" s="76"/>
    </row>
    <row r="42" spans="1:55" s="20" customFormat="1" ht="11.45" customHeight="1">
      <c r="A42" s="76"/>
      <c r="B42" s="76"/>
      <c r="AP42" s="81"/>
      <c r="AQ42" s="81"/>
      <c r="AR42" s="81"/>
      <c r="AS42" s="81"/>
      <c r="AU42" s="79"/>
      <c r="AV42" s="79"/>
      <c r="AW42" s="76"/>
    </row>
    <row r="43" spans="1:55" s="20" customFormat="1" ht="11.45" customHeight="1">
      <c r="A43" s="76" t="s">
        <v>53</v>
      </c>
      <c r="B43" s="76"/>
      <c r="D43" s="20" t="s">
        <v>10</v>
      </c>
      <c r="E43" s="685">
        <f>AQ10+AQ12*2</f>
        <v>2.6</v>
      </c>
      <c r="F43" s="685"/>
      <c r="G43" s="685"/>
      <c r="H43" s="685"/>
      <c r="I43" s="78" t="s">
        <v>40</v>
      </c>
      <c r="J43" s="685">
        <f>E43</f>
        <v>2.6</v>
      </c>
      <c r="K43" s="685"/>
      <c r="L43" s="685"/>
      <c r="M43" s="685"/>
      <c r="N43" s="20" t="s">
        <v>6</v>
      </c>
      <c r="O43" s="78" t="s">
        <v>40</v>
      </c>
      <c r="P43" s="685" t="s">
        <v>54</v>
      </c>
      <c r="Q43" s="685"/>
      <c r="R43" s="685"/>
      <c r="S43" s="685"/>
      <c r="T43" s="20" t="s">
        <v>40</v>
      </c>
      <c r="U43" s="685">
        <f>AQ21</f>
        <v>0.1</v>
      </c>
      <c r="V43" s="685"/>
      <c r="W43" s="685"/>
      <c r="X43" s="685"/>
      <c r="Y43" s="78" t="s">
        <v>40</v>
      </c>
      <c r="Z43" s="712">
        <f>AK41</f>
        <v>0</v>
      </c>
      <c r="AA43" s="712"/>
      <c r="AB43" s="712"/>
      <c r="AC43" s="712"/>
      <c r="AD43" s="85"/>
      <c r="AP43" s="81"/>
      <c r="AQ43" s="81"/>
      <c r="AR43" s="81"/>
      <c r="AS43" s="81"/>
      <c r="AU43" s="79" t="s">
        <v>102</v>
      </c>
      <c r="AV43" s="102">
        <f>ROUND((E43*J43)*PI()/4*U43*Z43,2)</f>
        <v>0</v>
      </c>
      <c r="AW43" s="76"/>
      <c r="AZ43" s="731"/>
      <c r="BA43" s="731"/>
      <c r="BB43" s="731"/>
      <c r="BC43" s="731"/>
    </row>
    <row r="44" spans="1:55" s="20" customFormat="1" ht="11.45" customHeight="1">
      <c r="A44" s="76"/>
      <c r="B44" s="76"/>
      <c r="AP44" s="81"/>
      <c r="AQ44" s="81"/>
      <c r="AR44" s="81"/>
      <c r="AS44" s="81"/>
      <c r="AU44" s="79"/>
      <c r="AV44" s="79"/>
      <c r="AW44" s="87"/>
      <c r="AZ44" s="731"/>
      <c r="BA44" s="731"/>
      <c r="BB44" s="731"/>
      <c r="BC44" s="731"/>
    </row>
    <row r="45" spans="1:55" s="20" customFormat="1" ht="11.45" customHeight="1">
      <c r="A45" s="76" t="s">
        <v>210</v>
      </c>
      <c r="B45" s="76"/>
      <c r="D45" s="77" t="s">
        <v>10</v>
      </c>
      <c r="E45" s="685">
        <f>AQ8</f>
        <v>4</v>
      </c>
      <c r="F45" s="686"/>
      <c r="G45" s="686"/>
      <c r="H45" s="78" t="s">
        <v>40</v>
      </c>
      <c r="I45" s="685">
        <f>AQ9</f>
        <v>4</v>
      </c>
      <c r="J45" s="686"/>
      <c r="K45" s="686"/>
      <c r="L45" s="20" t="s">
        <v>6</v>
      </c>
      <c r="M45" s="78" t="s">
        <v>40</v>
      </c>
      <c r="N45" s="685">
        <f>AQ24</f>
        <v>0.2</v>
      </c>
      <c r="O45" s="686"/>
      <c r="P45" s="686"/>
      <c r="Q45" s="78" t="s">
        <v>40</v>
      </c>
      <c r="R45" s="712">
        <f>Z43</f>
        <v>0</v>
      </c>
      <c r="S45" s="712"/>
      <c r="T45" s="712"/>
      <c r="U45" s="712"/>
      <c r="AN45" s="20" t="s">
        <v>102</v>
      </c>
      <c r="AO45" s="713">
        <f>ROUND((E45*I45)*N45*R45,2)</f>
        <v>0</v>
      </c>
      <c r="AP45" s="713"/>
      <c r="AQ45" s="713"/>
      <c r="AR45" s="713"/>
      <c r="AU45" s="79"/>
      <c r="AV45" s="79"/>
      <c r="AW45" s="87"/>
      <c r="AZ45" s="731"/>
      <c r="BA45" s="731"/>
      <c r="BB45" s="731"/>
      <c r="BC45" s="731"/>
    </row>
    <row r="46" spans="1:55" s="20" customFormat="1" ht="11.45" customHeight="1">
      <c r="A46" s="76" t="s">
        <v>119</v>
      </c>
      <c r="B46" s="76"/>
      <c r="D46" s="20" t="s">
        <v>115</v>
      </c>
      <c r="AO46" s="81"/>
      <c r="AP46" s="81"/>
      <c r="AQ46" s="81"/>
      <c r="AR46" s="81"/>
      <c r="AU46" s="79"/>
      <c r="AV46" s="79"/>
      <c r="AW46" s="87"/>
      <c r="AZ46" s="18"/>
      <c r="BA46" s="18"/>
      <c r="BB46" s="18"/>
      <c r="BC46" s="18"/>
    </row>
    <row r="47" spans="1:55" s="20" customFormat="1" ht="11.45" customHeight="1">
      <c r="A47" s="76"/>
      <c r="B47" s="76"/>
      <c r="D47" s="77" t="s">
        <v>10</v>
      </c>
      <c r="E47" s="685">
        <f>AQ4</f>
        <v>1.2</v>
      </c>
      <c r="F47" s="686"/>
      <c r="G47" s="686"/>
      <c r="H47" s="78" t="s">
        <v>40</v>
      </c>
      <c r="I47" s="685">
        <f>AQ5</f>
        <v>2</v>
      </c>
      <c r="J47" s="686"/>
      <c r="K47" s="686"/>
      <c r="L47" s="78" t="s">
        <v>202</v>
      </c>
      <c r="M47" s="685">
        <f>AQ6</f>
        <v>1.28</v>
      </c>
      <c r="N47" s="686"/>
      <c r="O47" s="686"/>
      <c r="P47" s="78" t="s">
        <v>40</v>
      </c>
      <c r="Q47" s="685">
        <f>AQ7</f>
        <v>2</v>
      </c>
      <c r="R47" s="686"/>
      <c r="S47" s="686"/>
      <c r="T47" s="100" t="s">
        <v>203</v>
      </c>
      <c r="U47" s="78" t="s">
        <v>40</v>
      </c>
      <c r="V47" s="685">
        <f>AQ24</f>
        <v>0.2</v>
      </c>
      <c r="W47" s="686"/>
      <c r="X47" s="686"/>
      <c r="Y47" s="78" t="s">
        <v>40</v>
      </c>
      <c r="Z47" s="712">
        <f>R45</f>
        <v>0</v>
      </c>
      <c r="AA47" s="712"/>
      <c r="AB47" s="712"/>
      <c r="AC47" s="712"/>
      <c r="AN47" s="20" t="s">
        <v>102</v>
      </c>
      <c r="AO47" s="715">
        <f>ROUND((E47*I47+M47*Q47)*V47*Z47,2)</f>
        <v>0</v>
      </c>
      <c r="AP47" s="715"/>
      <c r="AQ47" s="715"/>
      <c r="AR47" s="715"/>
      <c r="AU47" s="79" t="s">
        <v>102</v>
      </c>
      <c r="AV47" s="102">
        <f>AO45-AO47</f>
        <v>0</v>
      </c>
      <c r="AW47" s="87"/>
      <c r="AZ47" s="18"/>
      <c r="BA47" s="18"/>
      <c r="BB47" s="18"/>
      <c r="BC47" s="18"/>
    </row>
    <row r="48" spans="1:55" s="20" customFormat="1" ht="11.45" customHeight="1">
      <c r="A48" s="76"/>
      <c r="B48" s="76"/>
      <c r="AO48" s="81"/>
      <c r="AP48" s="81"/>
      <c r="AQ48" s="81"/>
      <c r="AR48" s="81"/>
      <c r="AU48" s="79"/>
      <c r="AV48" s="79"/>
      <c r="AW48" s="87"/>
      <c r="AZ48" s="18"/>
      <c r="BA48" s="18"/>
      <c r="BB48" s="18"/>
      <c r="BC48" s="18"/>
    </row>
    <row r="49" spans="1:49" s="20" customFormat="1" ht="11.45" customHeight="1">
      <c r="A49" s="76" t="s">
        <v>211</v>
      </c>
      <c r="B49" s="76"/>
      <c r="D49" s="77"/>
      <c r="E49" s="685">
        <f>E45</f>
        <v>4</v>
      </c>
      <c r="F49" s="686"/>
      <c r="G49" s="686"/>
      <c r="H49" s="78" t="s">
        <v>40</v>
      </c>
      <c r="I49" s="685">
        <f>I45</f>
        <v>4</v>
      </c>
      <c r="J49" s="686"/>
      <c r="K49" s="686"/>
      <c r="L49" s="78" t="s">
        <v>40</v>
      </c>
      <c r="M49" s="712">
        <f>Z47</f>
        <v>0</v>
      </c>
      <c r="N49" s="712"/>
      <c r="O49" s="712"/>
      <c r="P49" s="712"/>
      <c r="AN49" s="20" t="s">
        <v>102</v>
      </c>
      <c r="AO49" s="713">
        <f>ROUND((E49*I49)*M49,2)</f>
        <v>0</v>
      </c>
      <c r="AP49" s="713"/>
      <c r="AQ49" s="713"/>
      <c r="AR49" s="713"/>
      <c r="AU49" s="79"/>
      <c r="AV49" s="79"/>
      <c r="AW49" s="76"/>
    </row>
    <row r="50" spans="1:49" s="20" customFormat="1" ht="11.45" customHeight="1">
      <c r="A50" s="76" t="s">
        <v>118</v>
      </c>
      <c r="B50" s="76"/>
      <c r="D50" s="20" t="s">
        <v>115</v>
      </c>
      <c r="AO50" s="81"/>
      <c r="AP50" s="81"/>
      <c r="AQ50" s="81"/>
      <c r="AR50" s="81"/>
      <c r="AU50" s="79"/>
      <c r="AV50" s="79"/>
      <c r="AW50" s="87"/>
    </row>
    <row r="51" spans="1:49" s="20" customFormat="1" ht="11.45" customHeight="1">
      <c r="A51" s="76"/>
      <c r="B51" s="76"/>
      <c r="D51" s="77" t="s">
        <v>204</v>
      </c>
      <c r="E51" s="685">
        <f>E47</f>
        <v>1.2</v>
      </c>
      <c r="F51" s="686"/>
      <c r="G51" s="686"/>
      <c r="H51" s="78" t="s">
        <v>40</v>
      </c>
      <c r="I51" s="685">
        <f>I47</f>
        <v>2</v>
      </c>
      <c r="J51" s="686"/>
      <c r="K51" s="686"/>
      <c r="L51" s="78" t="s">
        <v>202</v>
      </c>
      <c r="M51" s="685">
        <f>M47</f>
        <v>1.28</v>
      </c>
      <c r="N51" s="686"/>
      <c r="O51" s="686"/>
      <c r="P51" s="78" t="s">
        <v>40</v>
      </c>
      <c r="Q51" s="685">
        <f>Q47</f>
        <v>2</v>
      </c>
      <c r="R51" s="686"/>
      <c r="S51" s="686"/>
      <c r="T51" s="100" t="s">
        <v>203</v>
      </c>
      <c r="U51" s="78" t="s">
        <v>40</v>
      </c>
      <c r="V51" s="712">
        <f>M49</f>
        <v>0</v>
      </c>
      <c r="W51" s="712"/>
      <c r="X51" s="712"/>
      <c r="Y51" s="712"/>
      <c r="AN51" s="20" t="s">
        <v>102</v>
      </c>
      <c r="AO51" s="715">
        <f>ROUND((E51*I51+M51*Q51)*V51,2)</f>
        <v>0</v>
      </c>
      <c r="AP51" s="715"/>
      <c r="AQ51" s="715"/>
      <c r="AR51" s="715"/>
      <c r="AU51" s="79" t="s">
        <v>102</v>
      </c>
      <c r="AV51" s="103">
        <f>AO49-AO51</f>
        <v>0</v>
      </c>
      <c r="AW51" s="76"/>
    </row>
    <row r="52" spans="1:49" s="20" customFormat="1" ht="11.45" customHeight="1">
      <c r="A52" s="76"/>
      <c r="B52" s="76"/>
      <c r="AO52" s="81"/>
      <c r="AP52" s="81"/>
      <c r="AQ52" s="81"/>
      <c r="AR52" s="81"/>
      <c r="AU52" s="79"/>
      <c r="AV52" s="79"/>
      <c r="AW52" s="76"/>
    </row>
    <row r="53" spans="1:49" ht="11.45" customHeight="1">
      <c r="A53" s="76" t="s">
        <v>212</v>
      </c>
      <c r="B53" s="76"/>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N53" s="20"/>
      <c r="AO53" s="81"/>
      <c r="AP53" s="81"/>
      <c r="AQ53" s="81"/>
      <c r="AR53" s="81"/>
      <c r="AT53" s="20"/>
      <c r="AU53" s="79"/>
      <c r="AV53" s="79"/>
    </row>
    <row r="54" spans="1:49" ht="11.45" customHeight="1">
      <c r="A54" s="76" t="s">
        <v>56</v>
      </c>
      <c r="B54" s="76"/>
      <c r="C54" s="20"/>
      <c r="D54" s="20" t="s">
        <v>10</v>
      </c>
      <c r="E54" s="685">
        <f>AQ8</f>
        <v>4</v>
      </c>
      <c r="F54" s="685"/>
      <c r="G54" s="685"/>
      <c r="H54" s="78" t="s">
        <v>40</v>
      </c>
      <c r="I54" s="799">
        <v>2</v>
      </c>
      <c r="J54" s="799"/>
      <c r="K54" s="85" t="s">
        <v>205</v>
      </c>
      <c r="L54" s="685">
        <f>AQ4</f>
        <v>1.2</v>
      </c>
      <c r="M54" s="685"/>
      <c r="N54" s="685"/>
      <c r="O54" s="20" t="s">
        <v>206</v>
      </c>
      <c r="P54" s="685">
        <f>AQ6</f>
        <v>1.28</v>
      </c>
      <c r="Q54" s="686"/>
      <c r="R54" s="686"/>
      <c r="S54" s="78" t="s">
        <v>207</v>
      </c>
      <c r="T54" s="78" t="s">
        <v>40</v>
      </c>
      <c r="U54" s="712">
        <f>V51</f>
        <v>0</v>
      </c>
      <c r="V54" s="712"/>
      <c r="W54" s="712"/>
      <c r="X54" s="712"/>
      <c r="Y54" s="20"/>
      <c r="Z54" s="20"/>
      <c r="AA54" s="20"/>
      <c r="AB54" s="20"/>
      <c r="AC54" s="20"/>
      <c r="AD54" s="20"/>
      <c r="AE54" s="20"/>
      <c r="AF54" s="20"/>
      <c r="AN54" s="20"/>
      <c r="AO54" s="81"/>
      <c r="AP54" s="81"/>
      <c r="AQ54" s="81"/>
      <c r="AR54" s="81"/>
      <c r="AT54" s="20"/>
      <c r="AU54" s="79" t="s">
        <v>102</v>
      </c>
      <c r="AV54" s="97">
        <f>ROUND((E54*I54-L54-P54)*U54,2)</f>
        <v>0</v>
      </c>
    </row>
    <row r="55" spans="1:49" ht="11.45" customHeight="1">
      <c r="A55" s="76"/>
      <c r="B55" s="76"/>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N55" s="20"/>
      <c r="AO55" s="81"/>
      <c r="AP55" s="81"/>
      <c r="AQ55" s="81"/>
      <c r="AR55" s="81"/>
      <c r="AT55" s="20"/>
      <c r="AU55" s="79"/>
      <c r="AV55" s="79"/>
    </row>
    <row r="56" spans="1:49" ht="11.45" customHeight="1">
      <c r="A56" s="76" t="s">
        <v>121</v>
      </c>
      <c r="B56" s="76"/>
      <c r="C56" s="20" t="s">
        <v>109</v>
      </c>
      <c r="D56" s="685">
        <f>AQ8</f>
        <v>4</v>
      </c>
      <c r="E56" s="685"/>
      <c r="F56" s="685"/>
      <c r="G56" s="77" t="s">
        <v>40</v>
      </c>
      <c r="H56" s="685">
        <f>AQ9</f>
        <v>4</v>
      </c>
      <c r="I56" s="686"/>
      <c r="J56" s="686"/>
      <c r="K56" s="77" t="s">
        <v>40</v>
      </c>
      <c r="L56" s="685">
        <f>AQ25</f>
        <v>0.2</v>
      </c>
      <c r="M56" s="686"/>
      <c r="N56" s="686"/>
      <c r="O56" s="20" t="s">
        <v>7</v>
      </c>
      <c r="P56" s="77"/>
      <c r="Q56" s="20" t="s">
        <v>52</v>
      </c>
      <c r="R56" s="20" t="s">
        <v>4</v>
      </c>
      <c r="S56" s="77" t="s">
        <v>40</v>
      </c>
      <c r="T56" s="694">
        <f>AQ10</f>
        <v>2.4</v>
      </c>
      <c r="U56" s="694"/>
      <c r="V56" s="694"/>
      <c r="W56" s="83">
        <v>2</v>
      </c>
      <c r="X56" s="20" t="s">
        <v>6</v>
      </c>
      <c r="Y56" s="77" t="s">
        <v>12</v>
      </c>
      <c r="Z56" s="20">
        <v>4</v>
      </c>
      <c r="AA56" s="77" t="s">
        <v>40</v>
      </c>
      <c r="AB56" s="685">
        <f>AQ25</f>
        <v>0.2</v>
      </c>
      <c r="AC56" s="685"/>
      <c r="AD56" s="685"/>
      <c r="AE56" s="20" t="s">
        <v>209</v>
      </c>
      <c r="AF56" s="78" t="s">
        <v>40</v>
      </c>
      <c r="AG56" s="712">
        <f>V51</f>
        <v>0</v>
      </c>
      <c r="AH56" s="712"/>
      <c r="AI56" s="712"/>
      <c r="AJ56" s="712"/>
      <c r="AK56" s="20"/>
      <c r="AN56" s="20" t="s">
        <v>208</v>
      </c>
      <c r="AO56" s="715">
        <f>ROUND((D56*H56*L56-(PI()*T56^2)/Z56*AB56)*AG56,2)</f>
        <v>0</v>
      </c>
      <c r="AP56" s="715"/>
      <c r="AQ56" s="715"/>
      <c r="AR56" s="715"/>
      <c r="AT56" s="20"/>
      <c r="AU56" s="79"/>
      <c r="AV56" s="79"/>
    </row>
    <row r="57" spans="1:49" ht="11.45" customHeight="1">
      <c r="A57" s="76"/>
      <c r="B57" s="76"/>
      <c r="C57" s="20"/>
      <c r="D57" s="20" t="s">
        <v>115</v>
      </c>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N57" s="20"/>
      <c r="AO57" s="81"/>
      <c r="AP57" s="81"/>
      <c r="AQ57" s="81"/>
      <c r="AR57" s="81"/>
      <c r="AT57" s="20"/>
      <c r="AU57" s="79"/>
      <c r="AV57" s="79"/>
    </row>
    <row r="58" spans="1:49" ht="11.45" customHeight="1">
      <c r="A58" s="76"/>
      <c r="B58" s="76"/>
      <c r="C58" s="20" t="s">
        <v>109</v>
      </c>
      <c r="D58" s="685">
        <f>AQ4</f>
        <v>1.2</v>
      </c>
      <c r="E58" s="685"/>
      <c r="F58" s="685"/>
      <c r="G58" s="77" t="s">
        <v>40</v>
      </c>
      <c r="H58" s="685">
        <f>AQ5</f>
        <v>2</v>
      </c>
      <c r="I58" s="686"/>
      <c r="J58" s="686"/>
      <c r="K58" s="77" t="s">
        <v>40</v>
      </c>
      <c r="L58" s="685">
        <f>AQ25</f>
        <v>0.2</v>
      </c>
      <c r="M58" s="686"/>
      <c r="N58" s="686"/>
      <c r="O58" s="20" t="s">
        <v>110</v>
      </c>
      <c r="P58" s="85" t="s">
        <v>10</v>
      </c>
      <c r="Q58" s="685">
        <f>AQ6</f>
        <v>1.28</v>
      </c>
      <c r="R58" s="685"/>
      <c r="S58" s="685"/>
      <c r="T58" s="85" t="s">
        <v>110</v>
      </c>
      <c r="U58" s="685">
        <f>AQ17</f>
        <v>1.1599999999999999</v>
      </c>
      <c r="V58" s="686"/>
      <c r="W58" s="686"/>
      <c r="X58" s="85" t="s">
        <v>6</v>
      </c>
      <c r="Y58" s="80" t="s">
        <v>12</v>
      </c>
      <c r="Z58" s="20">
        <v>2</v>
      </c>
      <c r="AA58" s="77" t="s">
        <v>40</v>
      </c>
      <c r="AB58" s="685">
        <f>AQ25</f>
        <v>0.2</v>
      </c>
      <c r="AC58" s="686"/>
      <c r="AD58" s="686"/>
      <c r="AE58" s="77" t="s">
        <v>40</v>
      </c>
      <c r="AF58" s="685">
        <f>AQ7</f>
        <v>2</v>
      </c>
      <c r="AG58" s="686"/>
      <c r="AH58" s="686"/>
      <c r="AI58" s="20" t="s">
        <v>5</v>
      </c>
      <c r="AJ58" s="77" t="s">
        <v>40</v>
      </c>
      <c r="AK58" s="712">
        <f>AG56</f>
        <v>0</v>
      </c>
      <c r="AL58" s="712"/>
      <c r="AM58" s="712"/>
      <c r="AN58" s="20" t="s">
        <v>102</v>
      </c>
      <c r="AO58" s="715">
        <f>ROUND((D58*H58*L58+(Q58+U58)/Z58*AB58*AF58)*AK58,2)</f>
        <v>0</v>
      </c>
      <c r="AP58" s="715"/>
      <c r="AQ58" s="715"/>
      <c r="AR58" s="715"/>
      <c r="AT58" s="20"/>
      <c r="AU58" s="79" t="s">
        <v>102</v>
      </c>
      <c r="AV58" s="102">
        <f>AO56-AO58</f>
        <v>0</v>
      </c>
    </row>
    <row r="59" spans="1:49" ht="11.45" customHeight="1">
      <c r="A59" s="76"/>
      <c r="B59" s="76"/>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N59" s="20"/>
      <c r="AO59" s="81"/>
      <c r="AP59" s="81"/>
      <c r="AQ59" s="81"/>
      <c r="AR59" s="81"/>
      <c r="AT59" s="20"/>
      <c r="AU59" s="79"/>
      <c r="AV59" s="79"/>
    </row>
    <row r="60" spans="1:49" ht="11.45" customHeight="1">
      <c r="A60" s="76"/>
      <c r="B60" s="76"/>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N60" s="20"/>
      <c r="AO60" s="81"/>
      <c r="AP60" s="81"/>
      <c r="AQ60" s="81"/>
      <c r="AR60" s="81"/>
      <c r="AT60" s="20"/>
      <c r="AU60" s="79"/>
      <c r="AV60" s="79"/>
    </row>
    <row r="61" spans="1:49" ht="11.45" customHeight="1">
      <c r="A61" s="76"/>
      <c r="B61" s="76"/>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N61" s="20"/>
      <c r="AO61" s="81"/>
      <c r="AP61" s="81"/>
      <c r="AQ61" s="81"/>
      <c r="AR61" s="81"/>
      <c r="AT61" s="20"/>
      <c r="AU61" s="79"/>
      <c r="AV61" s="79"/>
    </row>
    <row r="62" spans="1:49" ht="11.45" customHeight="1">
      <c r="A62" s="76"/>
      <c r="B62" s="76"/>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N62" s="20"/>
      <c r="AO62" s="81"/>
      <c r="AP62" s="81"/>
      <c r="AQ62" s="81"/>
      <c r="AR62" s="81"/>
      <c r="AT62" s="20"/>
      <c r="AU62" s="79"/>
      <c r="AV62" s="79"/>
    </row>
    <row r="63" spans="1:49" ht="11.45" customHeight="1">
      <c r="A63" s="76"/>
      <c r="B63" s="76"/>
      <c r="C63" s="20"/>
      <c r="D63" s="85"/>
      <c r="E63" s="85"/>
      <c r="F63" s="85"/>
      <c r="G63" s="77"/>
      <c r="H63" s="85"/>
      <c r="I63" s="20"/>
      <c r="J63" s="20"/>
      <c r="K63" s="77"/>
      <c r="L63" s="85"/>
      <c r="M63" s="20"/>
      <c r="N63" s="20"/>
      <c r="O63" s="20"/>
      <c r="P63" s="85"/>
      <c r="Q63" s="85"/>
      <c r="R63" s="85"/>
      <c r="S63" s="85"/>
      <c r="T63" s="85"/>
      <c r="U63" s="85"/>
      <c r="V63" s="20"/>
      <c r="W63" s="20"/>
      <c r="X63" s="85"/>
      <c r="Y63" s="80"/>
      <c r="Z63" s="20"/>
      <c r="AA63" s="77"/>
      <c r="AB63" s="85"/>
      <c r="AC63" s="20"/>
      <c r="AD63" s="20"/>
      <c r="AE63" s="77"/>
      <c r="AF63" s="85"/>
      <c r="AG63" s="20"/>
      <c r="AH63" s="20"/>
      <c r="AI63" s="20"/>
      <c r="AJ63" s="77"/>
      <c r="AK63" s="100"/>
      <c r="AL63" s="100"/>
      <c r="AM63" s="100"/>
      <c r="AN63" s="20"/>
      <c r="AO63" s="20"/>
      <c r="AP63" s="20"/>
      <c r="AQ63" s="20"/>
      <c r="AR63" s="20"/>
      <c r="AT63" s="20"/>
      <c r="AU63" s="79"/>
      <c r="AV63" s="102"/>
    </row>
    <row r="64" spans="1:49" ht="11.45" customHeight="1">
      <c r="A64" s="88"/>
      <c r="B64" s="88"/>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90"/>
      <c r="AV64" s="90"/>
    </row>
    <row r="65" spans="1:89" ht="15.75" customHeight="1">
      <c r="A65" s="7" t="s">
        <v>306</v>
      </c>
      <c r="AY65" s="15"/>
      <c r="AZ65" s="15"/>
      <c r="BA65" s="15"/>
      <c r="BB65" s="15"/>
      <c r="BC65" s="104"/>
      <c r="BD65" s="104"/>
      <c r="BE65" s="104"/>
      <c r="BF65" s="104"/>
    </row>
    <row r="66" spans="1:89" ht="20.100000000000001" customHeight="1">
      <c r="A66" s="9" t="s">
        <v>30</v>
      </c>
      <c r="B66" s="9"/>
      <c r="C66" s="10" t="s">
        <v>31</v>
      </c>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1"/>
      <c r="AV66" s="12" t="s">
        <v>32</v>
      </c>
      <c r="AW66" s="13"/>
      <c r="AY66" s="15"/>
      <c r="AZ66" s="15"/>
      <c r="BA66" s="15"/>
      <c r="BB66" s="15"/>
      <c r="BC66" s="104"/>
      <c r="BD66" s="104"/>
      <c r="BE66" s="104"/>
      <c r="BF66" s="104"/>
    </row>
    <row r="67" spans="1:89" s="15" customFormat="1" ht="12" customHeight="1">
      <c r="A67" s="754" t="s">
        <v>157</v>
      </c>
      <c r="B67" s="14"/>
      <c r="AU67" s="16"/>
      <c r="AV67" s="16"/>
      <c r="AW67" s="14"/>
      <c r="AX67" s="105" t="s">
        <v>180</v>
      </c>
      <c r="AY67" s="106">
        <v>0</v>
      </c>
      <c r="BC67" s="107"/>
      <c r="BD67" s="108"/>
      <c r="BE67" s="108"/>
      <c r="BF67" s="108"/>
      <c r="BK67" s="726"/>
      <c r="BL67" s="731"/>
      <c r="BM67" s="731"/>
      <c r="BN67" s="731"/>
      <c r="CH67" s="17"/>
      <c r="CI67" s="18"/>
      <c r="CJ67" s="18"/>
      <c r="CK67" s="18"/>
    </row>
    <row r="68" spans="1:89" s="15" customFormat="1" ht="12" customHeight="1">
      <c r="A68" s="755"/>
      <c r="B68" s="14"/>
      <c r="C68" s="19"/>
      <c r="D68" s="19"/>
      <c r="E68" s="19"/>
      <c r="F68" s="19"/>
      <c r="G68" s="19"/>
      <c r="H68" s="21"/>
      <c r="I68" s="21"/>
      <c r="J68" s="21"/>
      <c r="K68" s="21"/>
      <c r="L68" s="20"/>
      <c r="M68" s="19"/>
      <c r="N68" s="19"/>
      <c r="O68" s="19"/>
      <c r="P68" s="19"/>
      <c r="Q68" s="19"/>
      <c r="R68" s="19"/>
      <c r="S68" s="19"/>
      <c r="T68" s="19"/>
      <c r="U68" s="19"/>
      <c r="V68" s="21"/>
      <c r="W68" s="21"/>
      <c r="X68" s="21"/>
      <c r="Y68" s="21"/>
      <c r="AN68" s="731" t="s">
        <v>100</v>
      </c>
      <c r="AO68" s="731"/>
      <c r="AP68" s="18" t="s">
        <v>102</v>
      </c>
      <c r="AQ68" s="726">
        <f>AY80</f>
        <v>1.2</v>
      </c>
      <c r="AR68" s="726"/>
      <c r="AS68" s="726"/>
      <c r="AU68" s="16"/>
      <c r="AV68" s="16"/>
      <c r="AW68" s="14"/>
      <c r="AX68" s="105" t="s">
        <v>179</v>
      </c>
      <c r="AY68" s="109">
        <v>1.9</v>
      </c>
      <c r="BC68" s="108"/>
      <c r="BD68" s="108"/>
      <c r="BE68" s="108"/>
      <c r="BF68" s="108"/>
      <c r="BK68" s="731"/>
      <c r="BL68" s="731"/>
      <c r="BM68" s="731"/>
      <c r="BN68" s="731"/>
      <c r="CH68" s="18"/>
      <c r="CI68" s="18"/>
      <c r="CJ68" s="18"/>
      <c r="CK68" s="18"/>
    </row>
    <row r="69" spans="1:89" s="15" customFormat="1" ht="12" customHeight="1">
      <c r="A69" s="22">
        <f>AY67</f>
        <v>0</v>
      </c>
      <c r="B69" s="14"/>
      <c r="L69" s="23"/>
      <c r="M69" s="23"/>
      <c r="N69" s="23"/>
      <c r="O69" s="23"/>
      <c r="P69" s="23"/>
      <c r="Q69" s="23"/>
      <c r="R69" s="23"/>
      <c r="S69" s="23"/>
      <c r="T69" s="23"/>
      <c r="U69" s="23"/>
      <c r="V69" s="110"/>
      <c r="W69" s="110"/>
      <c r="X69" s="110"/>
      <c r="Y69" s="23"/>
      <c r="Z69" s="110"/>
      <c r="AA69" s="110"/>
      <c r="AB69" s="110"/>
      <c r="AC69" s="23"/>
      <c r="AD69" s="23"/>
      <c r="AE69" s="23"/>
      <c r="AF69" s="23"/>
      <c r="AG69" s="23"/>
      <c r="AH69" s="23"/>
      <c r="AI69" s="23"/>
      <c r="AJ69" s="23"/>
      <c r="AK69" s="23"/>
      <c r="AN69" s="731" t="s">
        <v>160</v>
      </c>
      <c r="AO69" s="731"/>
      <c r="AP69" s="18" t="s">
        <v>102</v>
      </c>
      <c r="AQ69" s="726">
        <f>AQ73/2</f>
        <v>2</v>
      </c>
      <c r="AR69" s="726"/>
      <c r="AS69" s="726"/>
      <c r="AU69" s="16"/>
      <c r="AV69" s="16"/>
      <c r="AW69" s="14"/>
      <c r="AX69" s="105" t="s">
        <v>181</v>
      </c>
      <c r="AY69" s="109">
        <v>0.25</v>
      </c>
      <c r="BC69" s="111"/>
      <c r="BD69" s="112"/>
      <c r="BE69" s="112"/>
      <c r="BF69" s="112"/>
      <c r="BK69" s="795"/>
      <c r="BL69" s="796"/>
      <c r="BM69" s="796"/>
      <c r="BN69" s="796"/>
    </row>
    <row r="70" spans="1:89" s="15" customFormat="1" ht="12" customHeight="1">
      <c r="A70" s="14"/>
      <c r="B70" s="14"/>
      <c r="L70" s="23"/>
      <c r="M70" s="23"/>
      <c r="N70" s="23"/>
      <c r="O70" s="23"/>
      <c r="P70" s="23"/>
      <c r="Q70" s="23"/>
      <c r="R70" s="23"/>
      <c r="S70" s="23"/>
      <c r="T70" s="23"/>
      <c r="U70" s="23"/>
      <c r="V70" s="110"/>
      <c r="W70" s="110"/>
      <c r="X70" s="110"/>
      <c r="Y70" s="23"/>
      <c r="Z70" s="110"/>
      <c r="AA70" s="110"/>
      <c r="AB70" s="110"/>
      <c r="AC70" s="23"/>
      <c r="AD70" s="23"/>
      <c r="AE70" s="23"/>
      <c r="AF70" s="23"/>
      <c r="AG70" s="23"/>
      <c r="AH70" s="23"/>
      <c r="AI70" s="23"/>
      <c r="AJ70" s="23"/>
      <c r="AK70" s="23"/>
      <c r="AN70" s="731" t="s">
        <v>101</v>
      </c>
      <c r="AO70" s="731"/>
      <c r="AP70" s="18" t="s">
        <v>102</v>
      </c>
      <c r="AQ70" s="726">
        <f>ROUND(AQ79+(AQ86-AQ88)*AQ92*2,2)</f>
        <v>0.36</v>
      </c>
      <c r="AR70" s="726"/>
      <c r="AS70" s="726"/>
      <c r="AU70" s="16"/>
      <c r="AV70" s="16"/>
      <c r="AW70" s="14"/>
      <c r="AX70" s="105" t="s">
        <v>190</v>
      </c>
      <c r="AY70" s="113">
        <f>맨홀펌프장조서!J25</f>
        <v>0</v>
      </c>
      <c r="BC70" s="112"/>
      <c r="BD70" s="112"/>
      <c r="BE70" s="112"/>
      <c r="BF70" s="112"/>
      <c r="BK70" s="796"/>
      <c r="BL70" s="796"/>
      <c r="BM70" s="796"/>
      <c r="BN70" s="796"/>
      <c r="CH70" s="24"/>
      <c r="CI70" s="24"/>
      <c r="CJ70" s="24"/>
      <c r="CK70" s="24"/>
    </row>
    <row r="71" spans="1:89" s="15" customFormat="1" ht="12" customHeight="1">
      <c r="A71" s="14"/>
      <c r="B71" s="14"/>
      <c r="L71" s="23"/>
      <c r="M71" s="23"/>
      <c r="N71" s="23"/>
      <c r="O71" s="23"/>
      <c r="P71" s="23"/>
      <c r="Q71" s="23"/>
      <c r="R71" s="23"/>
      <c r="S71" s="23"/>
      <c r="T71" s="23"/>
      <c r="U71" s="23"/>
      <c r="V71" s="110"/>
      <c r="W71" s="110"/>
      <c r="X71" s="110"/>
      <c r="Y71" s="23"/>
      <c r="Z71" s="110"/>
      <c r="AA71" s="110"/>
      <c r="AB71" s="110"/>
      <c r="AC71" s="23"/>
      <c r="AD71" s="23"/>
      <c r="AE71" s="23"/>
      <c r="AF71" s="23"/>
      <c r="AG71" s="23"/>
      <c r="AH71" s="23"/>
      <c r="AI71" s="23"/>
      <c r="AJ71" s="23"/>
      <c r="AK71" s="23"/>
      <c r="AN71" s="731" t="s">
        <v>161</v>
      </c>
      <c r="AO71" s="731"/>
      <c r="AP71" s="18" t="s">
        <v>102</v>
      </c>
      <c r="AQ71" s="726">
        <f>AQ73/2</f>
        <v>2</v>
      </c>
      <c r="AR71" s="726"/>
      <c r="AS71" s="726"/>
      <c r="AU71" s="16"/>
      <c r="AV71" s="16"/>
      <c r="AW71" s="14"/>
      <c r="AX71" s="105" t="s">
        <v>182</v>
      </c>
      <c r="AY71" s="113">
        <v>0.2</v>
      </c>
      <c r="BC71" s="108"/>
      <c r="BD71" s="108"/>
      <c r="BE71" s="108"/>
      <c r="BF71" s="108"/>
      <c r="BK71" s="794"/>
      <c r="BL71" s="794"/>
      <c r="BM71" s="794"/>
      <c r="BN71" s="794"/>
      <c r="CH71" s="24"/>
      <c r="CI71" s="24"/>
      <c r="CJ71" s="24"/>
      <c r="CK71" s="24"/>
    </row>
    <row r="72" spans="1:89" s="15" customFormat="1" ht="12" customHeight="1">
      <c r="A72" s="14"/>
      <c r="B72" s="14"/>
      <c r="L72" s="23"/>
      <c r="M72" s="23"/>
      <c r="N72" s="23"/>
      <c r="O72" s="23"/>
      <c r="P72" s="23"/>
      <c r="Q72" s="23"/>
      <c r="R72" s="23"/>
      <c r="S72" s="23"/>
      <c r="T72" s="110"/>
      <c r="U72" s="114"/>
      <c r="V72" s="114"/>
      <c r="W72" s="23"/>
      <c r="X72" s="23"/>
      <c r="Y72" s="23"/>
      <c r="Z72" s="25"/>
      <c r="AA72" s="25"/>
      <c r="AB72" s="25"/>
      <c r="AC72" s="23"/>
      <c r="AD72" s="23"/>
      <c r="AE72" s="23"/>
      <c r="AF72" s="23"/>
      <c r="AG72" s="23"/>
      <c r="AH72" s="23"/>
      <c r="AI72" s="23"/>
      <c r="AJ72" s="23"/>
      <c r="AK72" s="23"/>
      <c r="AN72" s="731" t="s">
        <v>162</v>
      </c>
      <c r="AO72" s="731"/>
      <c r="AP72" s="18" t="s">
        <v>102</v>
      </c>
      <c r="AQ72" s="726">
        <f>AY79</f>
        <v>4</v>
      </c>
      <c r="AR72" s="726"/>
      <c r="AS72" s="726"/>
      <c r="AU72" s="16"/>
      <c r="AV72" s="16"/>
      <c r="AW72" s="14"/>
      <c r="AX72" s="105" t="s">
        <v>183</v>
      </c>
      <c r="AY72" s="113">
        <v>0.08</v>
      </c>
      <c r="BC72" s="108"/>
      <c r="BD72" s="108"/>
      <c r="BE72" s="108"/>
      <c r="BF72" s="108"/>
      <c r="BK72" s="794"/>
      <c r="BL72" s="794"/>
      <c r="BM72" s="794"/>
      <c r="BN72" s="794"/>
      <c r="CH72" s="24"/>
      <c r="CI72" s="24"/>
      <c r="CJ72" s="24"/>
      <c r="CK72" s="24"/>
    </row>
    <row r="73" spans="1:89" s="15" customFormat="1" ht="12" customHeight="1">
      <c r="A73" s="14"/>
      <c r="B73" s="14"/>
      <c r="AN73" s="731" t="s">
        <v>163</v>
      </c>
      <c r="AO73" s="731"/>
      <c r="AP73" s="18" t="s">
        <v>102</v>
      </c>
      <c r="AQ73" s="726">
        <f>AQ72</f>
        <v>4</v>
      </c>
      <c r="AR73" s="726"/>
      <c r="AS73" s="726"/>
      <c r="AU73" s="16"/>
      <c r="AV73" s="16"/>
      <c r="AW73" s="14"/>
      <c r="AX73" s="105" t="s">
        <v>184</v>
      </c>
      <c r="AY73" s="113">
        <f>맨홀펌프장조서!N25</f>
        <v>0</v>
      </c>
      <c r="AZ73" s="115"/>
      <c r="BC73" s="107"/>
      <c r="BD73" s="108"/>
      <c r="BE73" s="108"/>
      <c r="BF73" s="108"/>
      <c r="BK73" s="795"/>
      <c r="BL73" s="795"/>
      <c r="BM73" s="795"/>
      <c r="BN73" s="795"/>
      <c r="CH73" s="24"/>
      <c r="CI73" s="24"/>
      <c r="CJ73" s="24"/>
      <c r="CK73" s="24"/>
    </row>
    <row r="74" spans="1:89" s="15" customFormat="1" ht="12" customHeight="1">
      <c r="A74" s="14"/>
      <c r="B74" s="14"/>
      <c r="D74" s="26"/>
      <c r="E74" s="18"/>
      <c r="F74" s="26"/>
      <c r="G74" s="18"/>
      <c r="H74" s="26"/>
      <c r="I74" s="27"/>
      <c r="AN74" s="731" t="s">
        <v>164</v>
      </c>
      <c r="AO74" s="731"/>
      <c r="AP74" s="18" t="s">
        <v>102</v>
      </c>
      <c r="AQ74" s="726">
        <f>AY68+AY69*2</f>
        <v>2.4</v>
      </c>
      <c r="AR74" s="726"/>
      <c r="AS74" s="726"/>
      <c r="AT74" s="18"/>
      <c r="AU74" s="36"/>
      <c r="AV74" s="16"/>
      <c r="AW74" s="14"/>
      <c r="AX74" s="105" t="s">
        <v>185</v>
      </c>
      <c r="AY74" s="113">
        <f>맨홀펌프장조서!O25</f>
        <v>0</v>
      </c>
      <c r="AZ74" s="115"/>
      <c r="BC74" s="108"/>
      <c r="BD74" s="108"/>
      <c r="BE74" s="108"/>
      <c r="BF74" s="108"/>
      <c r="BK74" s="795"/>
      <c r="BL74" s="795"/>
      <c r="BM74" s="795"/>
      <c r="BN74" s="795"/>
      <c r="CH74" s="24"/>
      <c r="CI74" s="24"/>
      <c r="CJ74" s="24"/>
      <c r="CK74" s="24"/>
    </row>
    <row r="75" spans="1:89" s="15" customFormat="1" ht="12" customHeight="1">
      <c r="A75" s="14"/>
      <c r="B75" s="14"/>
      <c r="C75" s="27"/>
      <c r="D75" s="116"/>
      <c r="E75" s="37"/>
      <c r="F75" s="38"/>
      <c r="G75" s="18"/>
      <c r="H75" s="26"/>
      <c r="I75" s="27"/>
      <c r="AN75" s="731" t="s">
        <v>165</v>
      </c>
      <c r="AO75" s="731"/>
      <c r="AP75" s="18" t="s">
        <v>102</v>
      </c>
      <c r="AQ75" s="726">
        <f>AQ74</f>
        <v>2.4</v>
      </c>
      <c r="AR75" s="726"/>
      <c r="AS75" s="726"/>
      <c r="AT75" s="17"/>
      <c r="AU75" s="39"/>
      <c r="AV75" s="16"/>
      <c r="AW75" s="14"/>
      <c r="AX75" s="105" t="s">
        <v>186</v>
      </c>
      <c r="AY75" s="109">
        <v>0.2</v>
      </c>
      <c r="BC75" s="107"/>
      <c r="BD75" s="108"/>
      <c r="BE75" s="108"/>
      <c r="BF75" s="108"/>
      <c r="BK75" s="795"/>
      <c r="BL75" s="795"/>
      <c r="BM75" s="795"/>
      <c r="BN75" s="795"/>
      <c r="CH75" s="24"/>
      <c r="CI75" s="24"/>
      <c r="CJ75" s="24"/>
      <c r="CK75" s="24"/>
    </row>
    <row r="76" spans="1:89" s="15" customFormat="1" ht="12" customHeight="1">
      <c r="A76" s="14"/>
      <c r="B76" s="40"/>
      <c r="C76" s="27"/>
      <c r="D76" s="116"/>
      <c r="E76" s="37"/>
      <c r="F76" s="38"/>
      <c r="G76" s="18"/>
      <c r="H76" s="26"/>
      <c r="I76" s="27"/>
      <c r="AN76" s="731" t="s">
        <v>166</v>
      </c>
      <c r="AO76" s="731"/>
      <c r="AP76" s="18" t="s">
        <v>102</v>
      </c>
      <c r="AQ76" s="726">
        <f>AY77</f>
        <v>0.1</v>
      </c>
      <c r="AR76" s="726"/>
      <c r="AS76" s="726"/>
      <c r="AT76" s="17"/>
      <c r="AU76" s="39"/>
      <c r="AV76" s="16"/>
      <c r="AW76" s="14"/>
      <c r="AX76" s="105" t="s">
        <v>189</v>
      </c>
      <c r="AY76" s="109">
        <v>0.3</v>
      </c>
      <c r="BC76" s="107"/>
      <c r="BD76" s="108"/>
      <c r="BE76" s="108"/>
      <c r="BF76" s="108"/>
      <c r="BK76" s="795"/>
      <c r="BL76" s="795"/>
      <c r="BM76" s="795"/>
      <c r="BN76" s="795"/>
      <c r="CH76" s="24"/>
      <c r="CI76" s="24"/>
      <c r="CJ76" s="24"/>
      <c r="CK76" s="24"/>
    </row>
    <row r="77" spans="1:89" s="15" customFormat="1" ht="12" customHeight="1">
      <c r="A77" s="14"/>
      <c r="B77" s="40"/>
      <c r="C77" s="27"/>
      <c r="D77" s="116"/>
      <c r="E77" s="37"/>
      <c r="F77" s="38"/>
      <c r="G77" s="18"/>
      <c r="H77" s="26"/>
      <c r="I77" s="27"/>
      <c r="AN77" s="731" t="s">
        <v>167</v>
      </c>
      <c r="AO77" s="731"/>
      <c r="AP77" s="18" t="s">
        <v>102</v>
      </c>
      <c r="AQ77" s="726">
        <f>AY80</f>
        <v>1.2</v>
      </c>
      <c r="AR77" s="726"/>
      <c r="AS77" s="726"/>
      <c r="AT77" s="17"/>
      <c r="AU77" s="44"/>
      <c r="AV77" s="16"/>
      <c r="AW77" s="14"/>
      <c r="AX77" s="105" t="s">
        <v>187</v>
      </c>
      <c r="AY77" s="109">
        <v>0.1</v>
      </c>
      <c r="BC77" s="108"/>
      <c r="BD77" s="108"/>
      <c r="BE77" s="108"/>
      <c r="BF77" s="108"/>
      <c r="BK77" s="795"/>
      <c r="BL77" s="795"/>
      <c r="BM77" s="795"/>
      <c r="BN77" s="795"/>
      <c r="CH77" s="24"/>
      <c r="CI77" s="24"/>
      <c r="CJ77" s="24"/>
      <c r="CK77" s="24"/>
    </row>
    <row r="78" spans="1:89" s="15" customFormat="1" ht="12" customHeight="1">
      <c r="A78" s="14"/>
      <c r="B78" s="45"/>
      <c r="C78" s="27"/>
      <c r="D78" s="116"/>
      <c r="E78" s="37"/>
      <c r="F78" s="38"/>
      <c r="G78" s="46"/>
      <c r="H78" s="26"/>
      <c r="I78" s="46"/>
      <c r="V78" s="64"/>
      <c r="W78" s="64"/>
      <c r="X78" s="64"/>
      <c r="Y78" s="18"/>
      <c r="Z78" s="64"/>
      <c r="AA78" s="64"/>
      <c r="AB78" s="64"/>
      <c r="AN78" s="731" t="s">
        <v>168</v>
      </c>
      <c r="AO78" s="731"/>
      <c r="AP78" s="18" t="s">
        <v>102</v>
      </c>
      <c r="AQ78" s="726">
        <f>AQ73/2</f>
        <v>2</v>
      </c>
      <c r="AR78" s="726"/>
      <c r="AS78" s="726"/>
      <c r="AT78" s="47"/>
      <c r="AU78" s="48"/>
      <c r="AV78" s="16"/>
      <c r="AW78" s="14"/>
      <c r="AX78" s="105" t="s">
        <v>188</v>
      </c>
      <c r="AY78" s="109">
        <v>0.1</v>
      </c>
      <c r="BC78" s="64"/>
      <c r="BK78" s="795"/>
      <c r="BL78" s="795"/>
      <c r="BM78" s="795"/>
      <c r="BN78" s="795"/>
      <c r="CH78" s="24"/>
      <c r="CI78" s="24"/>
      <c r="CJ78" s="24"/>
      <c r="CK78" s="24"/>
    </row>
    <row r="79" spans="1:89" s="15" customFormat="1" ht="12" customHeight="1">
      <c r="A79" s="14"/>
      <c r="B79" s="49"/>
      <c r="C79" s="27"/>
      <c r="D79" s="116"/>
      <c r="E79" s="37"/>
      <c r="F79" s="38"/>
      <c r="G79" s="50"/>
      <c r="H79" s="26"/>
      <c r="I79" s="46"/>
      <c r="AN79" s="731" t="s">
        <v>169</v>
      </c>
      <c r="AO79" s="731"/>
      <c r="AP79" s="18" t="s">
        <v>102</v>
      </c>
      <c r="AQ79" s="726">
        <f>AY72+AY75*2</f>
        <v>0.48000000000000004</v>
      </c>
      <c r="AR79" s="726"/>
      <c r="AS79" s="726"/>
      <c r="AT79" s="47"/>
      <c r="AU79" s="48"/>
      <c r="AV79" s="16"/>
      <c r="AW79" s="14"/>
      <c r="AX79" s="105" t="s">
        <v>191</v>
      </c>
      <c r="AY79" s="109">
        <v>4</v>
      </c>
      <c r="BK79" s="795"/>
      <c r="BL79" s="795"/>
      <c r="BM79" s="795"/>
      <c r="BN79" s="795"/>
      <c r="CH79" s="24"/>
      <c r="CI79" s="24"/>
      <c r="CJ79" s="24"/>
      <c r="CK79" s="24"/>
    </row>
    <row r="80" spans="1:89" s="15" customFormat="1" ht="12" customHeight="1">
      <c r="A80" s="14"/>
      <c r="B80" s="45"/>
      <c r="C80" s="27"/>
      <c r="D80" s="116"/>
      <c r="E80" s="37"/>
      <c r="F80" s="38"/>
      <c r="G80" s="50"/>
      <c r="H80" s="26"/>
      <c r="I80" s="46"/>
      <c r="J80" s="51"/>
      <c r="K80" s="51"/>
      <c r="L80" s="51"/>
      <c r="AA80" s="101"/>
      <c r="AB80" s="101"/>
      <c r="AC80" s="101"/>
      <c r="AD80" s="101"/>
      <c r="AI80" s="101"/>
      <c r="AJ80" s="101"/>
      <c r="AK80" s="101"/>
      <c r="AL80" s="51"/>
      <c r="AM80" s="51"/>
      <c r="AN80" s="731" t="s">
        <v>170</v>
      </c>
      <c r="AO80" s="731"/>
      <c r="AP80" s="18" t="s">
        <v>102</v>
      </c>
      <c r="AQ80" s="726">
        <f>AQ73/2</f>
        <v>2</v>
      </c>
      <c r="AR80" s="726"/>
      <c r="AS80" s="726"/>
      <c r="AT80" s="47"/>
      <c r="AU80" s="48"/>
      <c r="AV80" s="16"/>
      <c r="AW80" s="14"/>
      <c r="AX80" s="105" t="s">
        <v>192</v>
      </c>
      <c r="AY80" s="109">
        <v>1.2</v>
      </c>
      <c r="BC80" s="107"/>
      <c r="BD80" s="107"/>
      <c r="BE80" s="107"/>
      <c r="BF80" s="107"/>
      <c r="BK80" s="797"/>
      <c r="BL80" s="797"/>
      <c r="BM80" s="797"/>
      <c r="BN80" s="797"/>
      <c r="CH80" s="24"/>
      <c r="CI80" s="24"/>
      <c r="CJ80" s="24"/>
      <c r="CK80" s="24"/>
    </row>
    <row r="81" spans="1:89" s="15" customFormat="1" ht="12" customHeight="1">
      <c r="A81" s="14"/>
      <c r="B81" s="14"/>
      <c r="C81" s="27"/>
      <c r="D81" s="116"/>
      <c r="E81" s="37"/>
      <c r="F81" s="38"/>
      <c r="G81" s="27"/>
      <c r="H81" s="26"/>
      <c r="I81" s="46"/>
      <c r="J81" s="52"/>
      <c r="K81" s="17"/>
      <c r="L81" s="17"/>
      <c r="AL81" s="52"/>
      <c r="AM81" s="17"/>
      <c r="AN81" s="731" t="s">
        <v>195</v>
      </c>
      <c r="AO81" s="731"/>
      <c r="AP81" s="18" t="s">
        <v>102</v>
      </c>
      <c r="AQ81" s="726">
        <f>ROUND(AQ79+(AQ86-AQ88-AQ89)*AQ92*2,2)</f>
        <v>0.24</v>
      </c>
      <c r="AR81" s="726"/>
      <c r="AS81" s="726"/>
      <c r="AT81" s="17"/>
      <c r="AU81" s="44"/>
      <c r="AV81" s="16"/>
      <c r="AW81" s="14"/>
      <c r="AX81" s="105" t="s">
        <v>194</v>
      </c>
      <c r="AY81" s="109">
        <v>0.2</v>
      </c>
      <c r="BC81" s="107"/>
      <c r="BD81" s="107"/>
      <c r="BE81" s="107"/>
      <c r="BF81" s="107"/>
      <c r="BK81" s="797"/>
      <c r="BL81" s="797"/>
      <c r="BM81" s="797"/>
      <c r="BN81" s="797"/>
      <c r="CH81" s="24"/>
      <c r="CI81" s="24"/>
      <c r="CJ81" s="24"/>
      <c r="CK81" s="24"/>
    </row>
    <row r="82" spans="1:89" s="15" customFormat="1" ht="12" customHeight="1">
      <c r="A82" s="53"/>
      <c r="B82" s="54"/>
      <c r="C82" s="27"/>
      <c r="D82" s="116"/>
      <c r="E82" s="37"/>
      <c r="F82" s="38"/>
      <c r="G82" s="27"/>
      <c r="H82" s="26"/>
      <c r="I82" s="46"/>
      <c r="AN82" s="731" t="s">
        <v>196</v>
      </c>
      <c r="AO82" s="731"/>
      <c r="AP82" s="18" t="s">
        <v>102</v>
      </c>
      <c r="AQ82" s="726">
        <f>AQ71</f>
        <v>2</v>
      </c>
      <c r="AR82" s="726"/>
      <c r="AS82" s="726"/>
      <c r="AT82" s="47"/>
      <c r="AU82" s="48"/>
      <c r="AV82" s="16"/>
      <c r="AW82" s="14"/>
      <c r="AX82" s="105" t="s">
        <v>3</v>
      </c>
      <c r="AY82" s="109">
        <v>0.2</v>
      </c>
      <c r="BC82" s="64"/>
      <c r="BK82" s="797"/>
      <c r="BL82" s="797"/>
      <c r="BM82" s="797"/>
      <c r="BN82" s="797"/>
      <c r="CH82" s="24"/>
      <c r="CI82" s="24"/>
      <c r="CJ82" s="24"/>
      <c r="CK82" s="24"/>
    </row>
    <row r="83" spans="1:89" s="15" customFormat="1" ht="12" customHeight="1">
      <c r="A83" s="14"/>
      <c r="B83" s="45"/>
      <c r="C83" s="27"/>
      <c r="D83" s="116"/>
      <c r="E83" s="37"/>
      <c r="F83" s="38"/>
      <c r="G83" s="27"/>
      <c r="H83" s="26"/>
      <c r="I83" s="46"/>
      <c r="X83" s="64"/>
      <c r="AN83" s="731" t="s">
        <v>171</v>
      </c>
      <c r="AO83" s="731"/>
      <c r="AP83" s="18" t="s">
        <v>102</v>
      </c>
      <c r="AQ83" s="726">
        <f>AQ84+AQ85</f>
        <v>0.1</v>
      </c>
      <c r="AR83" s="726"/>
      <c r="AS83" s="726"/>
      <c r="AT83" s="47"/>
      <c r="AU83" s="48"/>
      <c r="AV83" s="16"/>
      <c r="AW83" s="14"/>
      <c r="AX83" s="105" t="s">
        <v>15</v>
      </c>
      <c r="AY83" s="109"/>
      <c r="BK83" s="797"/>
      <c r="BL83" s="797"/>
      <c r="BM83" s="797"/>
      <c r="BN83" s="797"/>
      <c r="CH83" s="24"/>
      <c r="CI83" s="24"/>
      <c r="CJ83" s="24"/>
      <c r="CK83" s="24"/>
    </row>
    <row r="84" spans="1:89" s="15" customFormat="1" ht="12" customHeight="1">
      <c r="A84" s="14"/>
      <c r="B84" s="14"/>
      <c r="C84" s="27"/>
      <c r="D84" s="116"/>
      <c r="E84" s="37"/>
      <c r="F84" s="55"/>
      <c r="G84" s="17"/>
      <c r="H84" s="26"/>
      <c r="I84" s="46"/>
      <c r="AN84" s="731" t="s">
        <v>172</v>
      </c>
      <c r="AO84" s="731"/>
      <c r="AP84" s="18" t="s">
        <v>102</v>
      </c>
      <c r="AQ84" s="726">
        <f>AY70</f>
        <v>0</v>
      </c>
      <c r="AR84" s="726"/>
      <c r="AS84" s="726"/>
      <c r="AT84" s="47"/>
      <c r="AU84" s="48"/>
      <c r="AV84" s="16"/>
      <c r="AW84" s="14"/>
      <c r="BC84" s="107"/>
      <c r="BD84" s="108"/>
      <c r="BE84" s="108"/>
      <c r="BF84" s="108"/>
      <c r="BK84" s="797"/>
      <c r="BL84" s="797"/>
      <c r="BM84" s="797"/>
      <c r="BN84" s="797"/>
      <c r="CH84" s="24"/>
      <c r="CI84" s="24"/>
      <c r="CJ84" s="24"/>
      <c r="CK84" s="24"/>
    </row>
    <row r="85" spans="1:89" s="15" customFormat="1" ht="12" customHeight="1">
      <c r="A85" s="14"/>
      <c r="B85" s="40"/>
      <c r="C85" s="27"/>
      <c r="D85" s="116"/>
      <c r="E85" s="18"/>
      <c r="F85" s="56"/>
      <c r="G85" s="17"/>
      <c r="H85" s="26"/>
      <c r="I85" s="46"/>
      <c r="M85" s="57"/>
      <c r="N85" s="57"/>
      <c r="O85" s="57"/>
      <c r="P85" s="57"/>
      <c r="V85" s="64"/>
      <c r="W85" s="64"/>
      <c r="X85" s="64"/>
      <c r="Y85" s="18"/>
      <c r="Z85" s="64"/>
      <c r="AA85" s="64"/>
      <c r="AB85" s="64"/>
      <c r="AN85" s="731" t="s">
        <v>173</v>
      </c>
      <c r="AO85" s="731"/>
      <c r="AP85" s="18" t="s">
        <v>102</v>
      </c>
      <c r="AQ85" s="726">
        <f>AY78</f>
        <v>0.1</v>
      </c>
      <c r="AR85" s="726"/>
      <c r="AS85" s="726"/>
      <c r="AT85" s="47"/>
      <c r="AU85" s="48"/>
      <c r="AV85" s="16"/>
      <c r="AW85" s="14"/>
      <c r="BC85" s="108"/>
      <c r="BD85" s="108"/>
      <c r="BE85" s="108"/>
      <c r="BF85" s="108"/>
      <c r="BK85" s="797"/>
      <c r="BL85" s="797"/>
      <c r="BM85" s="797"/>
      <c r="BN85" s="797"/>
    </row>
    <row r="86" spans="1:89" s="15" customFormat="1" ht="12" customHeight="1">
      <c r="A86" s="14"/>
      <c r="B86" s="40"/>
      <c r="C86" s="27"/>
      <c r="D86" s="116"/>
      <c r="E86" s="17"/>
      <c r="F86" s="58"/>
      <c r="G86" s="17"/>
      <c r="H86" s="26"/>
      <c r="I86" s="46"/>
      <c r="AN86" s="731" t="s">
        <v>174</v>
      </c>
      <c r="AO86" s="731"/>
      <c r="AP86" s="18" t="s">
        <v>102</v>
      </c>
      <c r="AQ86" s="726">
        <f>AY74</f>
        <v>0</v>
      </c>
      <c r="AR86" s="726"/>
      <c r="AS86" s="726"/>
      <c r="AT86" s="17"/>
      <c r="AU86" s="44"/>
      <c r="AV86" s="16"/>
      <c r="AW86" s="14"/>
      <c r="BC86" s="107"/>
      <c r="BD86" s="108"/>
      <c r="BE86" s="108"/>
      <c r="BF86" s="108"/>
      <c r="BK86" s="798"/>
      <c r="BL86" s="798"/>
      <c r="BM86" s="798"/>
      <c r="BN86" s="798"/>
    </row>
    <row r="87" spans="1:89" s="15" customFormat="1" ht="12" customHeight="1">
      <c r="A87" s="14"/>
      <c r="B87" s="14"/>
      <c r="C87" s="18"/>
      <c r="D87" s="116"/>
      <c r="E87" s="18"/>
      <c r="F87" s="60"/>
      <c r="G87" s="17"/>
      <c r="H87" s="26"/>
      <c r="I87" s="46"/>
      <c r="AN87" s="731" t="s">
        <v>175</v>
      </c>
      <c r="AO87" s="731"/>
      <c r="AP87" s="18" t="s">
        <v>102</v>
      </c>
      <c r="AQ87" s="726">
        <f>AY73</f>
        <v>0</v>
      </c>
      <c r="AR87" s="726"/>
      <c r="AS87" s="726"/>
      <c r="AT87" s="18"/>
      <c r="AU87" s="36"/>
      <c r="AV87" s="62"/>
      <c r="AW87" s="14"/>
      <c r="BC87" s="108"/>
      <c r="BD87" s="108"/>
      <c r="BE87" s="108"/>
      <c r="BF87" s="108"/>
      <c r="BK87" s="798"/>
      <c r="BL87" s="798"/>
      <c r="BM87" s="798"/>
      <c r="BN87" s="798"/>
    </row>
    <row r="88" spans="1:89" s="15" customFormat="1" ht="12" customHeight="1">
      <c r="A88" s="14"/>
      <c r="B88" s="14"/>
      <c r="C88" s="18"/>
      <c r="D88" s="18"/>
      <c r="E88" s="18"/>
      <c r="F88" s="63"/>
      <c r="G88" s="18"/>
      <c r="H88" s="18"/>
      <c r="AN88" s="731" t="s">
        <v>199</v>
      </c>
      <c r="AO88" s="731"/>
      <c r="AP88" s="18" t="s">
        <v>102</v>
      </c>
      <c r="AQ88" s="726">
        <f>AY81</f>
        <v>0.2</v>
      </c>
      <c r="AR88" s="726"/>
      <c r="AS88" s="726"/>
      <c r="AT88" s="64"/>
      <c r="AU88" s="65"/>
      <c r="AV88" s="16"/>
      <c r="AW88" s="14"/>
      <c r="BK88" s="795"/>
      <c r="BL88" s="796"/>
      <c r="BM88" s="796"/>
      <c r="BN88" s="796"/>
    </row>
    <row r="89" spans="1:89" s="18" customFormat="1" ht="12" customHeight="1">
      <c r="A89" s="66"/>
      <c r="B89" s="14"/>
      <c r="C89" s="15"/>
      <c r="D89" s="15"/>
      <c r="E89" s="15"/>
      <c r="F89" s="15"/>
      <c r="G89" s="15"/>
      <c r="K89" s="15"/>
      <c r="L89" s="15"/>
      <c r="N89" s="70"/>
      <c r="O89" s="70"/>
      <c r="P89" s="70"/>
      <c r="Q89" s="67"/>
      <c r="R89" s="70"/>
      <c r="S89" s="70"/>
      <c r="T89" s="70"/>
      <c r="U89" s="68"/>
      <c r="V89" s="70"/>
      <c r="W89" s="70"/>
      <c r="X89" s="70"/>
      <c r="Y89" s="68"/>
      <c r="Z89" s="70"/>
      <c r="AA89" s="70"/>
      <c r="AB89" s="70"/>
      <c r="AC89" s="68"/>
      <c r="AD89" s="70"/>
      <c r="AE89" s="70"/>
      <c r="AF89" s="70"/>
      <c r="AG89" s="68"/>
      <c r="AH89" s="70"/>
      <c r="AI89" s="70"/>
      <c r="AJ89" s="70"/>
      <c r="AK89" s="64"/>
      <c r="AL89" s="15"/>
      <c r="AM89" s="15"/>
      <c r="AN89" s="731" t="s">
        <v>200</v>
      </c>
      <c r="AO89" s="731"/>
      <c r="AP89" s="18" t="s">
        <v>102</v>
      </c>
      <c r="AQ89" s="726">
        <f>AY82</f>
        <v>0.2</v>
      </c>
      <c r="AR89" s="726"/>
      <c r="AS89" s="726"/>
      <c r="AT89" s="15"/>
      <c r="AU89" s="16"/>
      <c r="AV89" s="36"/>
      <c r="AW89" s="66"/>
      <c r="AY89" s="15"/>
      <c r="AZ89" s="15"/>
      <c r="BA89" s="15"/>
      <c r="BH89" s="15"/>
      <c r="BI89" s="15"/>
      <c r="BJ89" s="15"/>
      <c r="BK89" s="796"/>
      <c r="BL89" s="796"/>
      <c r="BM89" s="796"/>
      <c r="BN89" s="796"/>
    </row>
    <row r="90" spans="1:89" s="15" customFormat="1" ht="12" customHeight="1">
      <c r="A90" s="14"/>
      <c r="B90" s="14"/>
      <c r="M90" s="18"/>
      <c r="N90" s="68"/>
      <c r="O90" s="68"/>
      <c r="P90" s="70"/>
      <c r="Q90" s="70"/>
      <c r="R90" s="70"/>
      <c r="S90" s="69"/>
      <c r="T90" s="67"/>
      <c r="U90" s="67"/>
      <c r="V90" s="68"/>
      <c r="W90" s="68"/>
      <c r="X90" s="68"/>
      <c r="Y90" s="68"/>
      <c r="Z90" s="68"/>
      <c r="AA90" s="68"/>
      <c r="AB90" s="68"/>
      <c r="AC90" s="67"/>
      <c r="AD90" s="67"/>
      <c r="AF90" s="70"/>
      <c r="AG90" s="70"/>
      <c r="AH90" s="70"/>
      <c r="AI90" s="70"/>
      <c r="AJ90" s="68"/>
      <c r="AN90" s="731" t="s">
        <v>176</v>
      </c>
      <c r="AO90" s="731"/>
      <c r="AP90" s="18" t="s">
        <v>102</v>
      </c>
      <c r="AQ90" s="726">
        <f>AY71</f>
        <v>0.2</v>
      </c>
      <c r="AR90" s="726"/>
      <c r="AS90" s="726"/>
      <c r="AU90" s="16"/>
      <c r="AV90" s="16"/>
      <c r="AW90" s="14"/>
      <c r="BK90" s="795"/>
      <c r="BL90" s="796"/>
      <c r="BM90" s="796"/>
      <c r="BN90" s="796"/>
    </row>
    <row r="91" spans="1:89" s="15" customFormat="1" ht="12" customHeight="1">
      <c r="A91" s="14"/>
      <c r="B91" s="14"/>
      <c r="N91" s="68"/>
      <c r="O91" s="67"/>
      <c r="P91" s="117"/>
      <c r="Q91" s="117"/>
      <c r="R91" s="70"/>
      <c r="S91" s="70"/>
      <c r="T91" s="67"/>
      <c r="U91" s="67"/>
      <c r="V91" s="118"/>
      <c r="W91" s="118"/>
      <c r="X91" s="118"/>
      <c r="Y91" s="71"/>
      <c r="Z91" s="118"/>
      <c r="AA91" s="118"/>
      <c r="AB91" s="118"/>
      <c r="AC91" s="67"/>
      <c r="AD91" s="67"/>
      <c r="AF91" s="70"/>
      <c r="AG91" s="70"/>
      <c r="AH91" s="70"/>
      <c r="AI91" s="70"/>
      <c r="AJ91" s="68"/>
      <c r="AN91" s="731" t="s">
        <v>177</v>
      </c>
      <c r="AO91" s="731"/>
      <c r="AP91" s="18" t="s">
        <v>102</v>
      </c>
      <c r="AQ91" s="726">
        <f>AY72</f>
        <v>0.08</v>
      </c>
      <c r="AR91" s="726"/>
      <c r="AS91" s="726"/>
      <c r="AU91" s="16"/>
      <c r="AV91" s="16"/>
      <c r="AW91" s="14"/>
      <c r="BK91" s="796"/>
      <c r="BL91" s="796"/>
      <c r="BM91" s="796"/>
      <c r="BN91" s="796"/>
    </row>
    <row r="92" spans="1:89" s="15" customFormat="1" ht="12" customHeight="1">
      <c r="A92" s="14"/>
      <c r="B92" s="14"/>
      <c r="O92" s="52"/>
      <c r="P92" s="17"/>
      <c r="Q92" s="17"/>
      <c r="R92" s="17"/>
      <c r="S92" s="17"/>
      <c r="T92" s="17"/>
      <c r="U92" s="17"/>
      <c r="V92" s="17"/>
      <c r="W92" s="17"/>
      <c r="X92" s="17"/>
      <c r="Z92" s="17"/>
      <c r="AA92" s="18"/>
      <c r="AB92" s="18"/>
      <c r="AC92" s="17"/>
      <c r="AD92" s="17"/>
      <c r="AE92" s="17"/>
      <c r="AF92" s="17"/>
      <c r="AG92" s="17"/>
      <c r="AH92" s="72"/>
      <c r="AI92" s="47"/>
      <c r="AN92" s="731" t="s">
        <v>178</v>
      </c>
      <c r="AO92" s="731"/>
      <c r="AP92" s="18" t="s">
        <v>102</v>
      </c>
      <c r="AQ92" s="726">
        <f>AY76</f>
        <v>0.3</v>
      </c>
      <c r="AR92" s="726"/>
      <c r="AS92" s="726"/>
      <c r="AU92" s="16"/>
      <c r="AV92" s="16"/>
      <c r="AW92" s="14"/>
    </row>
    <row r="93" spans="1:89" s="15" customFormat="1" ht="12" customHeight="1">
      <c r="A93" s="14"/>
      <c r="B93" s="14"/>
      <c r="O93" s="52"/>
      <c r="P93" s="17"/>
      <c r="Q93" s="17"/>
      <c r="R93" s="17"/>
      <c r="S93" s="17"/>
      <c r="T93" s="17"/>
      <c r="U93" s="17"/>
      <c r="V93" s="17"/>
      <c r="W93" s="17"/>
      <c r="X93" s="17"/>
      <c r="Z93" s="17"/>
      <c r="AA93" s="18"/>
      <c r="AB93" s="18"/>
      <c r="AC93" s="17"/>
      <c r="AD93" s="17"/>
      <c r="AE93" s="17"/>
      <c r="AF93" s="17"/>
      <c r="AG93" s="17"/>
      <c r="AH93" s="72"/>
      <c r="AI93" s="47"/>
      <c r="AU93" s="16"/>
      <c r="AV93" s="16"/>
      <c r="AW93" s="14"/>
    </row>
    <row r="94" spans="1:89" s="15" customFormat="1" ht="12" customHeight="1">
      <c r="A94" s="14"/>
      <c r="B94" s="14"/>
      <c r="O94" s="52"/>
      <c r="P94" s="17"/>
      <c r="Q94" s="17"/>
      <c r="R94" s="17"/>
      <c r="S94" s="17"/>
      <c r="T94" s="17"/>
      <c r="U94" s="17"/>
      <c r="V94" s="17"/>
      <c r="W94" s="17"/>
      <c r="X94" s="17"/>
      <c r="Z94" s="17"/>
      <c r="AA94" s="18"/>
      <c r="AB94" s="18"/>
      <c r="AC94" s="17"/>
      <c r="AD94" s="17"/>
      <c r="AE94" s="17"/>
      <c r="AF94" s="17"/>
      <c r="AG94" s="17"/>
      <c r="AH94" s="72"/>
      <c r="AI94" s="47"/>
      <c r="AU94" s="16"/>
      <c r="AV94" s="16"/>
      <c r="AW94" s="14"/>
    </row>
    <row r="95" spans="1:89" s="15" customFormat="1" ht="12" customHeight="1">
      <c r="A95" s="14"/>
      <c r="B95" s="32"/>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4"/>
      <c r="AV95" s="16"/>
      <c r="AW95" s="14"/>
    </row>
    <row r="96" spans="1:89" s="20" customFormat="1" ht="11.45" customHeight="1">
      <c r="A96" s="73"/>
      <c r="B96" s="73"/>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5"/>
      <c r="AV96" s="75"/>
      <c r="AW96" s="76"/>
    </row>
    <row r="97" spans="1:55" s="20" customFormat="1" ht="11.45" customHeight="1">
      <c r="A97" s="76" t="s">
        <v>9</v>
      </c>
      <c r="B97" s="76"/>
      <c r="D97" s="685">
        <f>AQ72</f>
        <v>4</v>
      </c>
      <c r="E97" s="685"/>
      <c r="F97" s="685"/>
      <c r="G97" s="77" t="s">
        <v>40</v>
      </c>
      <c r="H97" s="685">
        <f>AQ73</f>
        <v>4</v>
      </c>
      <c r="I97" s="686"/>
      <c r="J97" s="686"/>
      <c r="K97" s="77" t="s">
        <v>40</v>
      </c>
      <c r="L97" s="685">
        <f>AQ83-AQ88</f>
        <v>-0.1</v>
      </c>
      <c r="M97" s="686"/>
      <c r="N97" s="686"/>
      <c r="O97" s="77" t="s">
        <v>40</v>
      </c>
      <c r="P97" s="712">
        <f>A69</f>
        <v>0</v>
      </c>
      <c r="Q97" s="686"/>
      <c r="R97" s="686"/>
      <c r="S97" s="686"/>
      <c r="Z97" s="78"/>
      <c r="AN97" s="20" t="s">
        <v>102</v>
      </c>
      <c r="AO97" s="715">
        <f>ROUND(D97*H97*L97*P97,2)</f>
        <v>0</v>
      </c>
      <c r="AP97" s="715"/>
      <c r="AQ97" s="715"/>
      <c r="AR97" s="715"/>
      <c r="AU97" s="79"/>
      <c r="AV97" s="79"/>
      <c r="AW97" s="76"/>
    </row>
    <row r="98" spans="1:55" s="20" customFormat="1" ht="11.45" customHeight="1">
      <c r="A98" s="76"/>
      <c r="B98" s="76"/>
      <c r="D98" s="20" t="s">
        <v>115</v>
      </c>
      <c r="AO98" s="81"/>
      <c r="AP98" s="81"/>
      <c r="AQ98" s="81"/>
      <c r="AR98" s="81"/>
      <c r="AU98" s="79"/>
      <c r="AV98" s="79"/>
      <c r="AW98" s="76"/>
    </row>
    <row r="99" spans="1:55" s="20" customFormat="1" ht="11.45" customHeight="1">
      <c r="A99" s="76"/>
      <c r="B99" s="76"/>
      <c r="C99" s="20" t="s">
        <v>109</v>
      </c>
      <c r="D99" s="685">
        <f>AQ68</f>
        <v>1.2</v>
      </c>
      <c r="E99" s="685"/>
      <c r="F99" s="685"/>
      <c r="G99" s="77" t="s">
        <v>40</v>
      </c>
      <c r="H99" s="685">
        <f>AQ69</f>
        <v>2</v>
      </c>
      <c r="I99" s="686"/>
      <c r="J99" s="686"/>
      <c r="K99" s="77" t="s">
        <v>40</v>
      </c>
      <c r="L99" s="685">
        <f>AQ87-AQ88</f>
        <v>-0.2</v>
      </c>
      <c r="M99" s="686"/>
      <c r="N99" s="686"/>
      <c r="O99" s="20" t="s">
        <v>110</v>
      </c>
      <c r="P99" s="85" t="s">
        <v>10</v>
      </c>
      <c r="Q99" s="685">
        <f>AQ70</f>
        <v>0.36</v>
      </c>
      <c r="R99" s="685"/>
      <c r="S99" s="685"/>
      <c r="T99" s="85" t="s">
        <v>110</v>
      </c>
      <c r="U99" s="685">
        <f>AQ79</f>
        <v>0.48000000000000004</v>
      </c>
      <c r="V99" s="686"/>
      <c r="W99" s="686"/>
      <c r="X99" s="85" t="s">
        <v>6</v>
      </c>
      <c r="Y99" s="80" t="s">
        <v>12</v>
      </c>
      <c r="Z99" s="20">
        <v>2</v>
      </c>
      <c r="AA99" s="77" t="s">
        <v>40</v>
      </c>
      <c r="AB99" s="685">
        <f>AQ86-AQ88</f>
        <v>-0.2</v>
      </c>
      <c r="AC99" s="686"/>
      <c r="AD99" s="686"/>
      <c r="AE99" s="77" t="s">
        <v>40</v>
      </c>
      <c r="AF99" s="685">
        <f>AQ71</f>
        <v>2</v>
      </c>
      <c r="AG99" s="686"/>
      <c r="AH99" s="686"/>
      <c r="AI99" s="20" t="s">
        <v>5</v>
      </c>
      <c r="AJ99" s="77" t="s">
        <v>40</v>
      </c>
      <c r="AK99" s="712">
        <f>P97</f>
        <v>0</v>
      </c>
      <c r="AL99" s="712"/>
      <c r="AM99" s="712"/>
      <c r="AN99" s="20" t="s">
        <v>102</v>
      </c>
      <c r="AO99" s="715">
        <f>ROUND((D99*H99*L99+(Q99+U99)/Z99*AB99*AF99)*AK99,2)</f>
        <v>0</v>
      </c>
      <c r="AP99" s="715"/>
      <c r="AQ99" s="715"/>
      <c r="AR99" s="715"/>
      <c r="AU99" s="79" t="s">
        <v>102</v>
      </c>
      <c r="AV99" s="102">
        <f>AO97-AO99</f>
        <v>0</v>
      </c>
      <c r="AW99" s="76"/>
    </row>
    <row r="100" spans="1:55" s="20" customFormat="1" ht="11.45" customHeight="1">
      <c r="A100" s="76"/>
      <c r="B100" s="76"/>
      <c r="AU100" s="79"/>
      <c r="AV100" s="79"/>
      <c r="AW100" s="76"/>
    </row>
    <row r="101" spans="1:55" s="20" customFormat="1" ht="11.45" customHeight="1">
      <c r="A101" s="76" t="s">
        <v>14</v>
      </c>
      <c r="B101" s="76"/>
      <c r="C101" s="20" t="s">
        <v>134</v>
      </c>
      <c r="D101" s="685">
        <f>AQ72</f>
        <v>4</v>
      </c>
      <c r="E101" s="685"/>
      <c r="F101" s="685"/>
      <c r="G101" s="77" t="s">
        <v>40</v>
      </c>
      <c r="H101" s="685">
        <f>AQ73</f>
        <v>4</v>
      </c>
      <c r="I101" s="686"/>
      <c r="J101" s="686"/>
      <c r="K101" s="77" t="s">
        <v>40</v>
      </c>
      <c r="L101" s="685">
        <f>AQ83-AQ88-AQ89</f>
        <v>-0.30000000000000004</v>
      </c>
      <c r="M101" s="686"/>
      <c r="N101" s="686"/>
      <c r="O101" s="20" t="s">
        <v>7</v>
      </c>
      <c r="P101" s="77" t="s">
        <v>109</v>
      </c>
      <c r="Q101" s="20" t="s">
        <v>52</v>
      </c>
      <c r="R101" s="20" t="s">
        <v>4</v>
      </c>
      <c r="S101" s="77" t="s">
        <v>40</v>
      </c>
      <c r="T101" s="694">
        <f>AQ74+AQ76*2</f>
        <v>2.6</v>
      </c>
      <c r="U101" s="694"/>
      <c r="V101" s="694"/>
      <c r="W101" s="83">
        <v>2</v>
      </c>
      <c r="X101" s="20" t="s">
        <v>207</v>
      </c>
      <c r="Y101" s="77" t="s">
        <v>12</v>
      </c>
      <c r="Z101" s="20">
        <v>4</v>
      </c>
      <c r="AA101" s="77" t="s">
        <v>40</v>
      </c>
      <c r="AB101" s="685">
        <f>AQ85</f>
        <v>0.1</v>
      </c>
      <c r="AC101" s="685"/>
      <c r="AD101" s="685"/>
      <c r="AO101" s="81"/>
      <c r="AP101" s="81"/>
      <c r="AQ101" s="81"/>
      <c r="AR101" s="81"/>
      <c r="AU101" s="79"/>
      <c r="AV101" s="79"/>
      <c r="AW101" s="76"/>
    </row>
    <row r="102" spans="1:55" s="20" customFormat="1" ht="11.45" customHeight="1">
      <c r="A102" s="76"/>
      <c r="B102" s="76"/>
      <c r="C102" s="20" t="s">
        <v>11</v>
      </c>
      <c r="D102" s="20" t="s">
        <v>10</v>
      </c>
      <c r="E102" s="20" t="s">
        <v>4</v>
      </c>
      <c r="F102" s="77" t="s">
        <v>40</v>
      </c>
      <c r="G102" s="685">
        <f>AQ74</f>
        <v>2.4</v>
      </c>
      <c r="H102" s="685"/>
      <c r="I102" s="685"/>
      <c r="J102" s="83">
        <v>2</v>
      </c>
      <c r="L102" s="84" t="s">
        <v>12</v>
      </c>
      <c r="M102" s="84">
        <v>4</v>
      </c>
      <c r="N102" s="77" t="s">
        <v>40</v>
      </c>
      <c r="O102" s="714">
        <f>AQ84-AQ88-AQ89</f>
        <v>-0.4</v>
      </c>
      <c r="P102" s="714"/>
      <c r="Q102" s="714"/>
      <c r="S102" s="20" t="s">
        <v>5</v>
      </c>
      <c r="T102" s="20" t="s">
        <v>135</v>
      </c>
      <c r="U102" s="78" t="s">
        <v>40</v>
      </c>
      <c r="V102" s="712">
        <f>AK99</f>
        <v>0</v>
      </c>
      <c r="W102" s="712"/>
      <c r="X102" s="712"/>
      <c r="Y102" s="712"/>
      <c r="AN102" s="20" t="s">
        <v>102</v>
      </c>
      <c r="AO102" s="713">
        <f>ROUND(((D101*H101*L101)-((PI()*T101^W101/Z101*AB101)+(PI()*G102^J102/M102*O102)))*V102,2)</f>
        <v>0</v>
      </c>
      <c r="AP102" s="713"/>
      <c r="AQ102" s="713"/>
      <c r="AR102" s="713"/>
      <c r="AU102" s="79"/>
      <c r="AV102" s="79"/>
      <c r="AW102" s="76"/>
    </row>
    <row r="103" spans="1:55" s="20" customFormat="1" ht="11.45" customHeight="1">
      <c r="A103" s="76"/>
      <c r="B103" s="76"/>
      <c r="G103" s="77"/>
      <c r="H103" s="685"/>
      <c r="I103" s="685"/>
      <c r="J103" s="685"/>
      <c r="K103" s="83"/>
      <c r="M103" s="84"/>
      <c r="N103" s="84"/>
      <c r="O103" s="77"/>
      <c r="P103" s="714"/>
      <c r="Q103" s="714"/>
      <c r="R103" s="714"/>
      <c r="AS103" s="85"/>
      <c r="AU103" s="79"/>
      <c r="AV103" s="79"/>
      <c r="AW103" s="76"/>
    </row>
    <row r="104" spans="1:55" s="20" customFormat="1" ht="11.45" customHeight="1">
      <c r="A104" s="76"/>
      <c r="B104" s="76"/>
      <c r="D104" s="20" t="s">
        <v>115</v>
      </c>
      <c r="AO104" s="81"/>
      <c r="AP104" s="81"/>
      <c r="AQ104" s="81"/>
      <c r="AR104" s="81"/>
      <c r="AS104" s="81"/>
      <c r="AU104" s="79"/>
      <c r="AV104" s="79"/>
      <c r="AW104" s="76"/>
    </row>
    <row r="105" spans="1:55" s="20" customFormat="1" ht="11.45" customHeight="1">
      <c r="A105" s="76"/>
      <c r="B105" s="76"/>
      <c r="C105" s="20" t="s">
        <v>109</v>
      </c>
      <c r="D105" s="685">
        <f>AQ68</f>
        <v>1.2</v>
      </c>
      <c r="E105" s="685"/>
      <c r="F105" s="685"/>
      <c r="G105" s="77" t="s">
        <v>40</v>
      </c>
      <c r="H105" s="685">
        <f>AQ69</f>
        <v>2</v>
      </c>
      <c r="I105" s="686"/>
      <c r="J105" s="686"/>
      <c r="K105" s="77" t="s">
        <v>40</v>
      </c>
      <c r="L105" s="685">
        <f>AQ87-AQ88-AQ89</f>
        <v>-0.4</v>
      </c>
      <c r="M105" s="686"/>
      <c r="N105" s="686"/>
      <c r="O105" s="20" t="s">
        <v>110</v>
      </c>
      <c r="P105" s="85" t="s">
        <v>10</v>
      </c>
      <c r="Q105" s="685">
        <f>AQ79</f>
        <v>0.48000000000000004</v>
      </c>
      <c r="R105" s="685"/>
      <c r="S105" s="685"/>
      <c r="T105" s="85" t="s">
        <v>110</v>
      </c>
      <c r="U105" s="685">
        <f>AQ81</f>
        <v>0.24</v>
      </c>
      <c r="V105" s="686"/>
      <c r="W105" s="686"/>
      <c r="X105" s="85" t="s">
        <v>6</v>
      </c>
      <c r="Y105" s="80" t="s">
        <v>12</v>
      </c>
      <c r="Z105" s="20">
        <v>2</v>
      </c>
      <c r="AA105" s="77" t="s">
        <v>40</v>
      </c>
      <c r="AB105" s="685">
        <f>AQ86-AQ88-AQ89</f>
        <v>-0.4</v>
      </c>
      <c r="AC105" s="686"/>
      <c r="AD105" s="686"/>
      <c r="AE105" s="77" t="s">
        <v>40</v>
      </c>
      <c r="AF105" s="685">
        <f>AQ71</f>
        <v>2</v>
      </c>
      <c r="AG105" s="686"/>
      <c r="AH105" s="686"/>
      <c r="AI105" s="20" t="s">
        <v>5</v>
      </c>
      <c r="AJ105" s="77" t="s">
        <v>40</v>
      </c>
      <c r="AK105" s="712">
        <f>V102</f>
        <v>0</v>
      </c>
      <c r="AL105" s="712"/>
      <c r="AM105" s="712"/>
      <c r="AN105" s="20" t="s">
        <v>102</v>
      </c>
      <c r="AO105" s="715">
        <f>ROUND((D105*H105*L105+(Q105+U105)/Z105*AB105*AF105)*AK105,2)</f>
        <v>0</v>
      </c>
      <c r="AP105" s="715"/>
      <c r="AQ105" s="715"/>
      <c r="AR105" s="715"/>
      <c r="AU105" s="79" t="s">
        <v>102</v>
      </c>
      <c r="AV105" s="102">
        <f>AO102-AO105</f>
        <v>0</v>
      </c>
      <c r="AW105" s="76"/>
    </row>
    <row r="106" spans="1:55" s="20" customFormat="1" ht="11.45" customHeight="1">
      <c r="A106" s="76"/>
      <c r="B106" s="76"/>
      <c r="AP106" s="81"/>
      <c r="AQ106" s="81"/>
      <c r="AR106" s="81"/>
      <c r="AS106" s="81"/>
      <c r="AU106" s="79"/>
      <c r="AV106" s="79"/>
      <c r="AW106" s="76"/>
    </row>
    <row r="107" spans="1:55" s="20" customFormat="1" ht="11.45" customHeight="1">
      <c r="A107" s="76" t="s">
        <v>53</v>
      </c>
      <c r="B107" s="76"/>
      <c r="D107" s="20" t="s">
        <v>10</v>
      </c>
      <c r="E107" s="685">
        <f>AQ74+AQ76*2</f>
        <v>2.6</v>
      </c>
      <c r="F107" s="685"/>
      <c r="G107" s="685"/>
      <c r="H107" s="685"/>
      <c r="I107" s="78" t="s">
        <v>40</v>
      </c>
      <c r="J107" s="685">
        <f>E107</f>
        <v>2.6</v>
      </c>
      <c r="K107" s="685"/>
      <c r="L107" s="685"/>
      <c r="M107" s="685"/>
      <c r="N107" s="20" t="s">
        <v>6</v>
      </c>
      <c r="O107" s="78" t="s">
        <v>40</v>
      </c>
      <c r="P107" s="685" t="s">
        <v>54</v>
      </c>
      <c r="Q107" s="685"/>
      <c r="R107" s="685"/>
      <c r="S107" s="685"/>
      <c r="T107" s="20" t="s">
        <v>40</v>
      </c>
      <c r="U107" s="685">
        <f>AQ85</f>
        <v>0.1</v>
      </c>
      <c r="V107" s="685"/>
      <c r="W107" s="685"/>
      <c r="X107" s="685"/>
      <c r="Y107" s="78" t="s">
        <v>40</v>
      </c>
      <c r="Z107" s="712">
        <f>AK105</f>
        <v>0</v>
      </c>
      <c r="AA107" s="712"/>
      <c r="AB107" s="712"/>
      <c r="AC107" s="712"/>
      <c r="AD107" s="85"/>
      <c r="AP107" s="81"/>
      <c r="AQ107" s="81"/>
      <c r="AR107" s="81"/>
      <c r="AS107" s="81"/>
      <c r="AU107" s="79" t="s">
        <v>102</v>
      </c>
      <c r="AV107" s="102">
        <f>ROUND((E107*J107)*PI()/4*U107*Z107,2)</f>
        <v>0</v>
      </c>
      <c r="AW107" s="76"/>
      <c r="AZ107" s="731"/>
      <c r="BA107" s="731"/>
      <c r="BB107" s="731"/>
      <c r="BC107" s="731"/>
    </row>
    <row r="108" spans="1:55" s="20" customFormat="1" ht="11.45" customHeight="1">
      <c r="A108" s="76"/>
      <c r="B108" s="76"/>
      <c r="AP108" s="81"/>
      <c r="AQ108" s="81"/>
      <c r="AR108" s="81"/>
      <c r="AS108" s="81"/>
      <c r="AU108" s="79"/>
      <c r="AV108" s="79"/>
      <c r="AW108" s="87"/>
      <c r="AZ108" s="731"/>
      <c r="BA108" s="731"/>
      <c r="BB108" s="731"/>
      <c r="BC108" s="731"/>
    </row>
    <row r="109" spans="1:55" s="20" customFormat="1" ht="11.45" customHeight="1">
      <c r="A109" s="76" t="s">
        <v>210</v>
      </c>
      <c r="B109" s="76"/>
      <c r="D109" s="77" t="s">
        <v>10</v>
      </c>
      <c r="E109" s="685">
        <f>AQ72</f>
        <v>4</v>
      </c>
      <c r="F109" s="686"/>
      <c r="G109" s="686"/>
      <c r="H109" s="78" t="s">
        <v>40</v>
      </c>
      <c r="I109" s="685">
        <f>AQ73</f>
        <v>4</v>
      </c>
      <c r="J109" s="686"/>
      <c r="K109" s="686"/>
      <c r="L109" s="20" t="s">
        <v>6</v>
      </c>
      <c r="M109" s="78" t="s">
        <v>40</v>
      </c>
      <c r="N109" s="685">
        <f>AQ88</f>
        <v>0.2</v>
      </c>
      <c r="O109" s="686"/>
      <c r="P109" s="686"/>
      <c r="Q109" s="78" t="s">
        <v>40</v>
      </c>
      <c r="R109" s="712">
        <f>Z107</f>
        <v>0</v>
      </c>
      <c r="S109" s="712"/>
      <c r="T109" s="712"/>
      <c r="U109" s="712"/>
      <c r="AN109" s="20" t="s">
        <v>102</v>
      </c>
      <c r="AO109" s="713">
        <f>ROUND((E109*I109)*N109*R109,2)</f>
        <v>0</v>
      </c>
      <c r="AP109" s="713"/>
      <c r="AQ109" s="713"/>
      <c r="AR109" s="713"/>
      <c r="AU109" s="79"/>
      <c r="AV109" s="79"/>
      <c r="AW109" s="87"/>
      <c r="AZ109" s="731"/>
      <c r="BA109" s="731"/>
      <c r="BB109" s="731"/>
      <c r="BC109" s="731"/>
    </row>
    <row r="110" spans="1:55" s="20" customFormat="1" ht="11.45" customHeight="1">
      <c r="A110" s="76" t="s">
        <v>119</v>
      </c>
      <c r="B110" s="76"/>
      <c r="D110" s="20" t="s">
        <v>115</v>
      </c>
      <c r="AO110" s="81"/>
      <c r="AP110" s="81"/>
      <c r="AQ110" s="81"/>
      <c r="AR110" s="81"/>
      <c r="AU110" s="79"/>
      <c r="AV110" s="79"/>
      <c r="AW110" s="87"/>
      <c r="AZ110" s="18"/>
      <c r="BA110" s="18"/>
      <c r="BB110" s="18"/>
      <c r="BC110" s="18"/>
    </row>
    <row r="111" spans="1:55" s="20" customFormat="1" ht="11.45" customHeight="1">
      <c r="A111" s="76"/>
      <c r="B111" s="76"/>
      <c r="D111" s="77" t="s">
        <v>10</v>
      </c>
      <c r="E111" s="685">
        <f>AQ68</f>
        <v>1.2</v>
      </c>
      <c r="F111" s="686"/>
      <c r="G111" s="686"/>
      <c r="H111" s="78" t="s">
        <v>40</v>
      </c>
      <c r="I111" s="685">
        <f>AQ69</f>
        <v>2</v>
      </c>
      <c r="J111" s="686"/>
      <c r="K111" s="686"/>
      <c r="L111" s="78" t="s">
        <v>11</v>
      </c>
      <c r="M111" s="685">
        <f>AQ70</f>
        <v>0.36</v>
      </c>
      <c r="N111" s="686"/>
      <c r="O111" s="686"/>
      <c r="P111" s="78" t="s">
        <v>40</v>
      </c>
      <c r="Q111" s="685">
        <f>AQ71</f>
        <v>2</v>
      </c>
      <c r="R111" s="686"/>
      <c r="S111" s="686"/>
      <c r="T111" s="100" t="s">
        <v>6</v>
      </c>
      <c r="U111" s="78" t="s">
        <v>40</v>
      </c>
      <c r="V111" s="685">
        <f>AQ88</f>
        <v>0.2</v>
      </c>
      <c r="W111" s="686"/>
      <c r="X111" s="686"/>
      <c r="Y111" s="78" t="s">
        <v>40</v>
      </c>
      <c r="Z111" s="712">
        <f>R109</f>
        <v>0</v>
      </c>
      <c r="AA111" s="712"/>
      <c r="AB111" s="712"/>
      <c r="AC111" s="712"/>
      <c r="AN111" s="20" t="s">
        <v>102</v>
      </c>
      <c r="AO111" s="715">
        <f>ROUND((E111*I111+M111*Q111)*V111*Z111,2)</f>
        <v>0</v>
      </c>
      <c r="AP111" s="715"/>
      <c r="AQ111" s="715"/>
      <c r="AR111" s="715"/>
      <c r="AU111" s="79" t="s">
        <v>102</v>
      </c>
      <c r="AV111" s="102">
        <f>AO109-AO111</f>
        <v>0</v>
      </c>
      <c r="AW111" s="87"/>
      <c r="AZ111" s="18"/>
      <c r="BA111" s="18"/>
      <c r="BB111" s="18"/>
      <c r="BC111" s="18"/>
    </row>
    <row r="112" spans="1:55" s="20" customFormat="1" ht="11.45" customHeight="1">
      <c r="A112" s="76"/>
      <c r="B112" s="76"/>
      <c r="AO112" s="81"/>
      <c r="AP112" s="81"/>
      <c r="AQ112" s="81"/>
      <c r="AR112" s="81"/>
      <c r="AU112" s="79"/>
      <c r="AV112" s="79"/>
      <c r="AW112" s="87"/>
      <c r="AZ112" s="18"/>
      <c r="BA112" s="18"/>
      <c r="BB112" s="18"/>
      <c r="BC112" s="18"/>
    </row>
    <row r="113" spans="1:49" s="20" customFormat="1" ht="11.45" customHeight="1">
      <c r="A113" s="76" t="s">
        <v>211</v>
      </c>
      <c r="B113" s="76"/>
      <c r="D113" s="77"/>
      <c r="E113" s="685">
        <f>E109</f>
        <v>4</v>
      </c>
      <c r="F113" s="686"/>
      <c r="G113" s="686"/>
      <c r="H113" s="78" t="s">
        <v>40</v>
      </c>
      <c r="I113" s="685">
        <f>I109</f>
        <v>4</v>
      </c>
      <c r="J113" s="686"/>
      <c r="K113" s="686"/>
      <c r="L113" s="78" t="s">
        <v>40</v>
      </c>
      <c r="M113" s="712">
        <f>Z111</f>
        <v>0</v>
      </c>
      <c r="N113" s="712"/>
      <c r="O113" s="712"/>
      <c r="P113" s="712"/>
      <c r="AN113" s="20" t="s">
        <v>102</v>
      </c>
      <c r="AO113" s="713">
        <f>ROUND((E113*I113)*M113,2)</f>
        <v>0</v>
      </c>
      <c r="AP113" s="713"/>
      <c r="AQ113" s="713"/>
      <c r="AR113" s="713"/>
      <c r="AU113" s="79"/>
      <c r="AV113" s="79"/>
      <c r="AW113" s="76"/>
    </row>
    <row r="114" spans="1:49" s="20" customFormat="1" ht="11.45" customHeight="1">
      <c r="A114" s="76" t="s">
        <v>118</v>
      </c>
      <c r="B114" s="76"/>
      <c r="D114" s="20" t="s">
        <v>115</v>
      </c>
      <c r="AO114" s="81"/>
      <c r="AP114" s="81"/>
      <c r="AQ114" s="81"/>
      <c r="AR114" s="81"/>
      <c r="AU114" s="79"/>
      <c r="AV114" s="79"/>
      <c r="AW114" s="87"/>
    </row>
    <row r="115" spans="1:49" s="20" customFormat="1" ht="11.45" customHeight="1">
      <c r="A115" s="76"/>
      <c r="B115" s="76"/>
      <c r="D115" s="77" t="s">
        <v>204</v>
      </c>
      <c r="E115" s="685">
        <f>E111</f>
        <v>1.2</v>
      </c>
      <c r="F115" s="686"/>
      <c r="G115" s="686"/>
      <c r="H115" s="78" t="s">
        <v>40</v>
      </c>
      <c r="I115" s="685">
        <f>I111</f>
        <v>2</v>
      </c>
      <c r="J115" s="686"/>
      <c r="K115" s="686"/>
      <c r="L115" s="78" t="s">
        <v>11</v>
      </c>
      <c r="M115" s="685">
        <f>M111</f>
        <v>0.36</v>
      </c>
      <c r="N115" s="686"/>
      <c r="O115" s="686"/>
      <c r="P115" s="78" t="s">
        <v>40</v>
      </c>
      <c r="Q115" s="685">
        <f>Q111</f>
        <v>2</v>
      </c>
      <c r="R115" s="686"/>
      <c r="S115" s="686"/>
      <c r="T115" s="100" t="s">
        <v>6</v>
      </c>
      <c r="U115" s="78" t="s">
        <v>40</v>
      </c>
      <c r="V115" s="712">
        <f>M113</f>
        <v>0</v>
      </c>
      <c r="W115" s="712"/>
      <c r="X115" s="712"/>
      <c r="Y115" s="712"/>
      <c r="AN115" s="20" t="s">
        <v>102</v>
      </c>
      <c r="AO115" s="715">
        <f>ROUND((E115*I115+M115*Q115)*V115,2)</f>
        <v>0</v>
      </c>
      <c r="AP115" s="715"/>
      <c r="AQ115" s="715"/>
      <c r="AR115" s="715"/>
      <c r="AU115" s="79" t="s">
        <v>102</v>
      </c>
      <c r="AV115" s="103">
        <f>AO113-AO115</f>
        <v>0</v>
      </c>
      <c r="AW115" s="76"/>
    </row>
    <row r="116" spans="1:49" s="20" customFormat="1" ht="11.45" customHeight="1">
      <c r="A116" s="76"/>
      <c r="B116" s="76"/>
      <c r="AO116" s="81"/>
      <c r="AP116" s="81"/>
      <c r="AQ116" s="81"/>
      <c r="AR116" s="81"/>
      <c r="AU116" s="79"/>
      <c r="AV116" s="79"/>
      <c r="AW116" s="76"/>
    </row>
    <row r="117" spans="1:49" ht="11.45" customHeight="1">
      <c r="A117" s="76" t="s">
        <v>212</v>
      </c>
      <c r="B117" s="76"/>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N117" s="20"/>
      <c r="AO117" s="81"/>
      <c r="AP117" s="81"/>
      <c r="AQ117" s="81"/>
      <c r="AR117" s="81"/>
      <c r="AT117" s="20"/>
      <c r="AU117" s="79"/>
      <c r="AV117" s="79"/>
    </row>
    <row r="118" spans="1:49" ht="11.45" customHeight="1">
      <c r="A118" s="76" t="s">
        <v>56</v>
      </c>
      <c r="B118" s="76"/>
      <c r="C118" s="20"/>
      <c r="D118" s="20" t="s">
        <v>10</v>
      </c>
      <c r="E118" s="685">
        <f>AQ72</f>
        <v>4</v>
      </c>
      <c r="F118" s="685"/>
      <c r="G118" s="685"/>
      <c r="H118" s="78" t="s">
        <v>40</v>
      </c>
      <c r="I118" s="799">
        <v>2</v>
      </c>
      <c r="J118" s="799"/>
      <c r="K118" s="85" t="s">
        <v>150</v>
      </c>
      <c r="L118" s="685">
        <f>AQ68</f>
        <v>1.2</v>
      </c>
      <c r="M118" s="685"/>
      <c r="N118" s="685"/>
      <c r="O118" s="20" t="s">
        <v>151</v>
      </c>
      <c r="P118" s="685">
        <f>AQ70</f>
        <v>0.36</v>
      </c>
      <c r="Q118" s="686"/>
      <c r="R118" s="686"/>
      <c r="S118" s="78" t="s">
        <v>207</v>
      </c>
      <c r="T118" s="78" t="s">
        <v>40</v>
      </c>
      <c r="U118" s="712">
        <f>V115</f>
        <v>0</v>
      </c>
      <c r="V118" s="712"/>
      <c r="W118" s="712"/>
      <c r="X118" s="712"/>
      <c r="Y118" s="20"/>
      <c r="Z118" s="20"/>
      <c r="AA118" s="20"/>
      <c r="AB118" s="20"/>
      <c r="AC118" s="20"/>
      <c r="AD118" s="20"/>
      <c r="AE118" s="20"/>
      <c r="AF118" s="20"/>
      <c r="AN118" s="20"/>
      <c r="AO118" s="81"/>
      <c r="AP118" s="81"/>
      <c r="AQ118" s="81"/>
      <c r="AR118" s="81"/>
      <c r="AT118" s="20"/>
      <c r="AU118" s="79" t="s">
        <v>102</v>
      </c>
      <c r="AV118" s="97">
        <f>ROUND((E118*I118-L118-P118)*U118,2)</f>
        <v>0</v>
      </c>
    </row>
    <row r="119" spans="1:49" ht="11.45" customHeight="1">
      <c r="A119" s="76"/>
      <c r="B119" s="76"/>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N119" s="20"/>
      <c r="AO119" s="81"/>
      <c r="AP119" s="81"/>
      <c r="AQ119" s="81"/>
      <c r="AR119" s="81"/>
      <c r="AT119" s="20"/>
      <c r="AU119" s="79"/>
      <c r="AV119" s="79"/>
    </row>
    <row r="120" spans="1:49" ht="11.45" customHeight="1">
      <c r="A120" s="76" t="s">
        <v>121</v>
      </c>
      <c r="B120" s="76"/>
      <c r="C120" s="20" t="s">
        <v>109</v>
      </c>
      <c r="D120" s="685">
        <f>AQ72</f>
        <v>4</v>
      </c>
      <c r="E120" s="685"/>
      <c r="F120" s="685"/>
      <c r="G120" s="77" t="s">
        <v>40</v>
      </c>
      <c r="H120" s="685">
        <f>AQ73</f>
        <v>4</v>
      </c>
      <c r="I120" s="686"/>
      <c r="J120" s="686"/>
      <c r="K120" s="77" t="s">
        <v>40</v>
      </c>
      <c r="L120" s="685">
        <f>AQ89</f>
        <v>0.2</v>
      </c>
      <c r="M120" s="686"/>
      <c r="N120" s="686"/>
      <c r="O120" s="20" t="s">
        <v>7</v>
      </c>
      <c r="P120" s="77"/>
      <c r="Q120" s="20" t="s">
        <v>52</v>
      </c>
      <c r="R120" s="20" t="s">
        <v>4</v>
      </c>
      <c r="S120" s="77" t="s">
        <v>40</v>
      </c>
      <c r="T120" s="694">
        <f>AQ74</f>
        <v>2.4</v>
      </c>
      <c r="U120" s="694"/>
      <c r="V120" s="694"/>
      <c r="W120" s="83">
        <v>2</v>
      </c>
      <c r="X120" s="20" t="s">
        <v>6</v>
      </c>
      <c r="Y120" s="77" t="s">
        <v>12</v>
      </c>
      <c r="Z120" s="20">
        <v>4</v>
      </c>
      <c r="AA120" s="77" t="s">
        <v>40</v>
      </c>
      <c r="AB120" s="685">
        <f>AQ89</f>
        <v>0.2</v>
      </c>
      <c r="AC120" s="685"/>
      <c r="AD120" s="685"/>
      <c r="AE120" s="20" t="s">
        <v>5</v>
      </c>
      <c r="AF120" s="78" t="s">
        <v>40</v>
      </c>
      <c r="AG120" s="712">
        <f>V115</f>
        <v>0</v>
      </c>
      <c r="AH120" s="712"/>
      <c r="AI120" s="712"/>
      <c r="AJ120" s="712"/>
      <c r="AK120" s="20"/>
      <c r="AN120" s="20" t="s">
        <v>156</v>
      </c>
      <c r="AO120" s="715">
        <f>ROUND((D120*H120*L120-(PI()*T120^2)/Z120*AB120)*AG120,2)</f>
        <v>0</v>
      </c>
      <c r="AP120" s="715"/>
      <c r="AQ120" s="715"/>
      <c r="AR120" s="715"/>
      <c r="AT120" s="20"/>
      <c r="AU120" s="79"/>
      <c r="AV120" s="79"/>
    </row>
    <row r="121" spans="1:49" ht="11.45" customHeight="1">
      <c r="A121" s="76"/>
      <c r="B121" s="76"/>
      <c r="C121" s="20"/>
      <c r="D121" s="20" t="s">
        <v>115</v>
      </c>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N121" s="20"/>
      <c r="AO121" s="81"/>
      <c r="AP121" s="81"/>
      <c r="AQ121" s="81"/>
      <c r="AR121" s="81"/>
      <c r="AT121" s="20"/>
      <c r="AU121" s="79"/>
      <c r="AV121" s="79"/>
    </row>
    <row r="122" spans="1:49" ht="11.45" customHeight="1">
      <c r="A122" s="76"/>
      <c r="B122" s="76"/>
      <c r="C122" s="20" t="s">
        <v>109</v>
      </c>
      <c r="D122" s="685">
        <f>AQ68</f>
        <v>1.2</v>
      </c>
      <c r="E122" s="685"/>
      <c r="F122" s="685"/>
      <c r="G122" s="77" t="s">
        <v>40</v>
      </c>
      <c r="H122" s="685">
        <f>AQ69</f>
        <v>2</v>
      </c>
      <c r="I122" s="686"/>
      <c r="J122" s="686"/>
      <c r="K122" s="77" t="s">
        <v>40</v>
      </c>
      <c r="L122" s="685">
        <f>AQ89</f>
        <v>0.2</v>
      </c>
      <c r="M122" s="686"/>
      <c r="N122" s="686"/>
      <c r="O122" s="20" t="s">
        <v>110</v>
      </c>
      <c r="P122" s="85" t="s">
        <v>10</v>
      </c>
      <c r="Q122" s="685">
        <f>AQ70</f>
        <v>0.36</v>
      </c>
      <c r="R122" s="685"/>
      <c r="S122" s="685"/>
      <c r="T122" s="85" t="s">
        <v>110</v>
      </c>
      <c r="U122" s="685">
        <f>AQ81</f>
        <v>0.24</v>
      </c>
      <c r="V122" s="686"/>
      <c r="W122" s="686"/>
      <c r="X122" s="85" t="s">
        <v>6</v>
      </c>
      <c r="Y122" s="80" t="s">
        <v>12</v>
      </c>
      <c r="Z122" s="20">
        <v>2</v>
      </c>
      <c r="AA122" s="77" t="s">
        <v>40</v>
      </c>
      <c r="AB122" s="685">
        <f>AQ89</f>
        <v>0.2</v>
      </c>
      <c r="AC122" s="686"/>
      <c r="AD122" s="686"/>
      <c r="AE122" s="77" t="s">
        <v>40</v>
      </c>
      <c r="AF122" s="685">
        <f>AQ71</f>
        <v>2</v>
      </c>
      <c r="AG122" s="686"/>
      <c r="AH122" s="686"/>
      <c r="AI122" s="20" t="s">
        <v>5</v>
      </c>
      <c r="AJ122" s="77" t="s">
        <v>40</v>
      </c>
      <c r="AK122" s="712">
        <f>AG120</f>
        <v>0</v>
      </c>
      <c r="AL122" s="712"/>
      <c r="AM122" s="712"/>
      <c r="AN122" s="20" t="s">
        <v>102</v>
      </c>
      <c r="AO122" s="715">
        <f>ROUND((D122*H122*L122+(Q122+U122)/Z122*AB122*AF122)*AK122,2)</f>
        <v>0</v>
      </c>
      <c r="AP122" s="715"/>
      <c r="AQ122" s="715"/>
      <c r="AR122" s="715"/>
      <c r="AT122" s="20"/>
      <c r="AU122" s="79" t="s">
        <v>102</v>
      </c>
      <c r="AV122" s="102">
        <f>AO120-AO122</f>
        <v>0</v>
      </c>
    </row>
    <row r="123" spans="1:49" ht="11.45" customHeight="1">
      <c r="A123" s="76"/>
      <c r="B123" s="76"/>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N123" s="20"/>
      <c r="AO123" s="81"/>
      <c r="AP123" s="81"/>
      <c r="AQ123" s="81"/>
      <c r="AR123" s="81"/>
      <c r="AT123" s="20"/>
      <c r="AU123" s="79"/>
      <c r="AV123" s="79"/>
    </row>
    <row r="124" spans="1:49" ht="11.45" customHeight="1">
      <c r="A124" s="76"/>
      <c r="B124" s="76"/>
      <c r="C124" s="20"/>
      <c r="D124" s="85"/>
      <c r="E124" s="85"/>
      <c r="F124" s="85"/>
      <c r="G124" s="77"/>
      <c r="H124" s="85"/>
      <c r="I124" s="20"/>
      <c r="J124" s="20"/>
      <c r="K124" s="77"/>
      <c r="L124" s="85"/>
      <c r="M124" s="20"/>
      <c r="N124" s="20"/>
      <c r="O124" s="20"/>
      <c r="P124" s="77"/>
      <c r="Q124" s="20"/>
      <c r="R124" s="20"/>
      <c r="S124" s="77"/>
      <c r="T124" s="119"/>
      <c r="U124" s="119"/>
      <c r="V124" s="119"/>
      <c r="W124" s="83"/>
      <c r="X124" s="20"/>
      <c r="Y124" s="77"/>
      <c r="Z124" s="20"/>
      <c r="AA124" s="77"/>
      <c r="AB124" s="85"/>
      <c r="AC124" s="85"/>
      <c r="AD124" s="85"/>
      <c r="AE124" s="20"/>
      <c r="AF124" s="78"/>
      <c r="AG124" s="100"/>
      <c r="AH124" s="100"/>
      <c r="AI124" s="100"/>
      <c r="AJ124" s="100"/>
      <c r="AK124" s="20"/>
      <c r="AN124" s="20"/>
      <c r="AO124" s="20"/>
      <c r="AP124" s="20"/>
      <c r="AQ124" s="20"/>
      <c r="AR124" s="20"/>
      <c r="AT124" s="20"/>
      <c r="AU124" s="79"/>
      <c r="AV124" s="79"/>
    </row>
    <row r="125" spans="1:49" ht="11.45" customHeight="1">
      <c r="A125" s="76"/>
      <c r="B125" s="76"/>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N125" s="20"/>
      <c r="AO125" s="81"/>
      <c r="AP125" s="81"/>
      <c r="AQ125" s="81"/>
      <c r="AR125" s="81"/>
      <c r="AT125" s="20"/>
      <c r="AU125" s="79"/>
      <c r="AV125" s="79"/>
    </row>
    <row r="126" spans="1:49" ht="11.45" customHeight="1">
      <c r="A126" s="76"/>
      <c r="B126" s="76"/>
      <c r="C126" s="20"/>
      <c r="D126" s="85"/>
      <c r="E126" s="85"/>
      <c r="F126" s="85"/>
      <c r="G126" s="77"/>
      <c r="H126" s="85"/>
      <c r="I126" s="20"/>
      <c r="J126" s="20"/>
      <c r="K126" s="77"/>
      <c r="L126" s="85"/>
      <c r="M126" s="20"/>
      <c r="N126" s="20"/>
      <c r="O126" s="20"/>
      <c r="P126" s="85"/>
      <c r="Q126" s="85"/>
      <c r="R126" s="85"/>
      <c r="S126" s="85"/>
      <c r="T126" s="85"/>
      <c r="U126" s="85"/>
      <c r="V126" s="20"/>
      <c r="W126" s="20"/>
      <c r="X126" s="85"/>
      <c r="Y126" s="80"/>
      <c r="Z126" s="20"/>
      <c r="AA126" s="77"/>
      <c r="AB126" s="85"/>
      <c r="AC126" s="20"/>
      <c r="AD126" s="20"/>
      <c r="AE126" s="77"/>
      <c r="AF126" s="85"/>
      <c r="AG126" s="20"/>
      <c r="AH126" s="20"/>
      <c r="AI126" s="20"/>
      <c r="AJ126" s="77"/>
      <c r="AK126" s="100"/>
      <c r="AL126" s="100"/>
      <c r="AM126" s="100"/>
      <c r="AN126" s="20"/>
      <c r="AO126" s="20"/>
      <c r="AP126" s="20"/>
      <c r="AQ126" s="20"/>
      <c r="AR126" s="20"/>
      <c r="AT126" s="20"/>
      <c r="AU126" s="79"/>
      <c r="AV126" s="102"/>
    </row>
    <row r="127" spans="1:49" ht="11.45" customHeight="1">
      <c r="A127" s="88"/>
      <c r="B127" s="88"/>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90"/>
      <c r="AV127" s="90"/>
    </row>
  </sheetData>
  <mergeCells count="296">
    <mergeCell ref="AN7:AO7"/>
    <mergeCell ref="AQ7:AS7"/>
    <mergeCell ref="BK7:BN7"/>
    <mergeCell ref="AN8:AO8"/>
    <mergeCell ref="AQ8:AS8"/>
    <mergeCell ref="BK8:BN8"/>
    <mergeCell ref="A3:A4"/>
    <mergeCell ref="BK3:BN4"/>
    <mergeCell ref="AN4:AO4"/>
    <mergeCell ref="AQ4:AS4"/>
    <mergeCell ref="AN5:AO5"/>
    <mergeCell ref="AQ5:AS5"/>
    <mergeCell ref="BK5:BN6"/>
    <mergeCell ref="AN6:AO6"/>
    <mergeCell ref="AQ6:AS6"/>
    <mergeCell ref="AN13:AO13"/>
    <mergeCell ref="AQ13:AS13"/>
    <mergeCell ref="AN14:AO14"/>
    <mergeCell ref="AQ14:AS14"/>
    <mergeCell ref="BK14:BN15"/>
    <mergeCell ref="AN15:AO15"/>
    <mergeCell ref="AQ15:AS15"/>
    <mergeCell ref="AN9:AO9"/>
    <mergeCell ref="AQ9:AS9"/>
    <mergeCell ref="BK9:BN10"/>
    <mergeCell ref="AN10:AO10"/>
    <mergeCell ref="AQ10:AS10"/>
    <mergeCell ref="AN11:AO11"/>
    <mergeCell ref="AQ11:AS11"/>
    <mergeCell ref="BK11:BN13"/>
    <mergeCell ref="AN12:AO12"/>
    <mergeCell ref="AQ12:AS12"/>
    <mergeCell ref="BK20:BN21"/>
    <mergeCell ref="AN19:AO19"/>
    <mergeCell ref="AQ19:AS19"/>
    <mergeCell ref="AN20:AO20"/>
    <mergeCell ref="AQ20:AS20"/>
    <mergeCell ref="BK22:BN23"/>
    <mergeCell ref="AN21:AO21"/>
    <mergeCell ref="AQ21:AS21"/>
    <mergeCell ref="AN16:AO16"/>
    <mergeCell ref="AQ16:AS16"/>
    <mergeCell ref="BK16:BN17"/>
    <mergeCell ref="AN17:AO17"/>
    <mergeCell ref="AQ17:AS17"/>
    <mergeCell ref="AN18:AO18"/>
    <mergeCell ref="AQ18:AS18"/>
    <mergeCell ref="BK18:BN19"/>
    <mergeCell ref="AN22:AO22"/>
    <mergeCell ref="AQ22:AS22"/>
    <mergeCell ref="BK24:BN25"/>
    <mergeCell ref="AN23:AO23"/>
    <mergeCell ref="AQ23:AS23"/>
    <mergeCell ref="AN24:AO24"/>
    <mergeCell ref="AQ24:AS24"/>
    <mergeCell ref="BK26:BN27"/>
    <mergeCell ref="AN25:AO25"/>
    <mergeCell ref="AQ25:AS25"/>
    <mergeCell ref="AN28:AO28"/>
    <mergeCell ref="AQ28:AS28"/>
    <mergeCell ref="D33:F33"/>
    <mergeCell ref="H33:J33"/>
    <mergeCell ref="L33:N33"/>
    <mergeCell ref="P33:S33"/>
    <mergeCell ref="AO33:AR33"/>
    <mergeCell ref="AN26:AO26"/>
    <mergeCell ref="AQ26:AS26"/>
    <mergeCell ref="AN27:AO27"/>
    <mergeCell ref="AQ27:AS27"/>
    <mergeCell ref="D37:F37"/>
    <mergeCell ref="H37:J37"/>
    <mergeCell ref="L37:N37"/>
    <mergeCell ref="T37:V37"/>
    <mergeCell ref="AB37:AD37"/>
    <mergeCell ref="D35:F35"/>
    <mergeCell ref="H35:J35"/>
    <mergeCell ref="L35:N35"/>
    <mergeCell ref="Q35:S35"/>
    <mergeCell ref="U35:W35"/>
    <mergeCell ref="AB35:AD35"/>
    <mergeCell ref="G38:I38"/>
    <mergeCell ref="O38:Q38"/>
    <mergeCell ref="V38:Y38"/>
    <mergeCell ref="AO38:AR38"/>
    <mergeCell ref="H39:J39"/>
    <mergeCell ref="P39:R39"/>
    <mergeCell ref="AF35:AH35"/>
    <mergeCell ref="AK35:AM35"/>
    <mergeCell ref="AO35:AR35"/>
    <mergeCell ref="AZ43:BC43"/>
    <mergeCell ref="AZ44:BC45"/>
    <mergeCell ref="E45:G45"/>
    <mergeCell ref="I45:K45"/>
    <mergeCell ref="N45:P45"/>
    <mergeCell ref="R45:U45"/>
    <mergeCell ref="AO45:AR45"/>
    <mergeCell ref="AF41:AH41"/>
    <mergeCell ref="AK41:AM41"/>
    <mergeCell ref="AO41:AR41"/>
    <mergeCell ref="E43:H43"/>
    <mergeCell ref="J43:M43"/>
    <mergeCell ref="P43:S43"/>
    <mergeCell ref="U43:X43"/>
    <mergeCell ref="Z43:AC43"/>
    <mergeCell ref="D41:F41"/>
    <mergeCell ref="H41:J41"/>
    <mergeCell ref="L41:N41"/>
    <mergeCell ref="Q41:S41"/>
    <mergeCell ref="U41:W41"/>
    <mergeCell ref="AB41:AD41"/>
    <mergeCell ref="AO47:AR47"/>
    <mergeCell ref="E49:G49"/>
    <mergeCell ref="I49:K49"/>
    <mergeCell ref="M49:P49"/>
    <mergeCell ref="AO49:AR49"/>
    <mergeCell ref="E51:G51"/>
    <mergeCell ref="I51:K51"/>
    <mergeCell ref="M51:O51"/>
    <mergeCell ref="Q51:S51"/>
    <mergeCell ref="V51:Y51"/>
    <mergeCell ref="E47:G47"/>
    <mergeCell ref="I47:K47"/>
    <mergeCell ref="M47:O47"/>
    <mergeCell ref="Q47:S47"/>
    <mergeCell ref="V47:X47"/>
    <mergeCell ref="Z47:AC47"/>
    <mergeCell ref="D56:F56"/>
    <mergeCell ref="H56:J56"/>
    <mergeCell ref="L56:N56"/>
    <mergeCell ref="T56:V56"/>
    <mergeCell ref="AB56:AD56"/>
    <mergeCell ref="AG56:AJ56"/>
    <mergeCell ref="AO56:AR56"/>
    <mergeCell ref="AO51:AR51"/>
    <mergeCell ref="E54:G54"/>
    <mergeCell ref="I54:J54"/>
    <mergeCell ref="L54:N54"/>
    <mergeCell ref="P54:R54"/>
    <mergeCell ref="U54:X54"/>
    <mergeCell ref="AF58:AH58"/>
    <mergeCell ref="AK58:AM58"/>
    <mergeCell ref="AO58:AR58"/>
    <mergeCell ref="D58:F58"/>
    <mergeCell ref="H58:J58"/>
    <mergeCell ref="L58:N58"/>
    <mergeCell ref="Q58:S58"/>
    <mergeCell ref="U58:W58"/>
    <mergeCell ref="AB58:AD58"/>
    <mergeCell ref="A67:A68"/>
    <mergeCell ref="BK67:BN68"/>
    <mergeCell ref="AN68:AO68"/>
    <mergeCell ref="AQ68:AS68"/>
    <mergeCell ref="AN69:AO69"/>
    <mergeCell ref="AQ69:AS69"/>
    <mergeCell ref="BK69:BN70"/>
    <mergeCell ref="AN70:AO70"/>
    <mergeCell ref="AQ70:AS70"/>
    <mergeCell ref="AN71:AO71"/>
    <mergeCell ref="AQ71:AS71"/>
    <mergeCell ref="BK71:BN71"/>
    <mergeCell ref="AN72:AO72"/>
    <mergeCell ref="AQ72:AS72"/>
    <mergeCell ref="BK72:BN72"/>
    <mergeCell ref="AN73:AO73"/>
    <mergeCell ref="AQ73:AS73"/>
    <mergeCell ref="BK73:BN74"/>
    <mergeCell ref="AN74:AO74"/>
    <mergeCell ref="AQ74:AS74"/>
    <mergeCell ref="AN75:AO75"/>
    <mergeCell ref="AQ75:AS75"/>
    <mergeCell ref="BK75:BN77"/>
    <mergeCell ref="AN76:AO76"/>
    <mergeCell ref="AQ76:AS76"/>
    <mergeCell ref="AN77:AO77"/>
    <mergeCell ref="AQ77:AS77"/>
    <mergeCell ref="AN78:AO78"/>
    <mergeCell ref="AQ78:AS78"/>
    <mergeCell ref="BK78:BN79"/>
    <mergeCell ref="AN79:AO79"/>
    <mergeCell ref="AQ79:AS79"/>
    <mergeCell ref="AN80:AO80"/>
    <mergeCell ref="AQ80:AS80"/>
    <mergeCell ref="BK80:BN81"/>
    <mergeCell ref="AN81:AO81"/>
    <mergeCell ref="AQ81:AS81"/>
    <mergeCell ref="AN82:AO82"/>
    <mergeCell ref="AQ82:AS82"/>
    <mergeCell ref="BK82:BN83"/>
    <mergeCell ref="AN83:AO83"/>
    <mergeCell ref="AQ83:AS83"/>
    <mergeCell ref="AN84:AO84"/>
    <mergeCell ref="AQ84:AS84"/>
    <mergeCell ref="BK84:BN85"/>
    <mergeCell ref="AN85:AO85"/>
    <mergeCell ref="AQ85:AS85"/>
    <mergeCell ref="AN86:AO86"/>
    <mergeCell ref="AQ86:AS86"/>
    <mergeCell ref="BK86:BN87"/>
    <mergeCell ref="AN87:AO87"/>
    <mergeCell ref="AQ87:AS87"/>
    <mergeCell ref="AN88:AO88"/>
    <mergeCell ref="AQ88:AS88"/>
    <mergeCell ref="BK88:BN89"/>
    <mergeCell ref="AN89:AO89"/>
    <mergeCell ref="AQ89:AS89"/>
    <mergeCell ref="AN90:AO90"/>
    <mergeCell ref="AQ90:AS90"/>
    <mergeCell ref="BK90:BN91"/>
    <mergeCell ref="AN91:AO91"/>
    <mergeCell ref="AQ91:AS91"/>
    <mergeCell ref="AN92:AO92"/>
    <mergeCell ref="AQ92:AS92"/>
    <mergeCell ref="D97:F97"/>
    <mergeCell ref="H97:J97"/>
    <mergeCell ref="L97:N97"/>
    <mergeCell ref="P97:S97"/>
    <mergeCell ref="AO97:AR97"/>
    <mergeCell ref="D99:F99"/>
    <mergeCell ref="H99:J99"/>
    <mergeCell ref="L99:N99"/>
    <mergeCell ref="Q99:S99"/>
    <mergeCell ref="U99:W99"/>
    <mergeCell ref="AB99:AD99"/>
    <mergeCell ref="AF99:AH99"/>
    <mergeCell ref="AK99:AM99"/>
    <mergeCell ref="AO99:AR99"/>
    <mergeCell ref="D101:F101"/>
    <mergeCell ref="H101:J101"/>
    <mergeCell ref="L101:N101"/>
    <mergeCell ref="T101:V101"/>
    <mergeCell ref="AB101:AD101"/>
    <mergeCell ref="G102:I102"/>
    <mergeCell ref="O102:Q102"/>
    <mergeCell ref="V102:Y102"/>
    <mergeCell ref="AO102:AR102"/>
    <mergeCell ref="H103:J103"/>
    <mergeCell ref="P103:R103"/>
    <mergeCell ref="D105:F105"/>
    <mergeCell ref="H105:J105"/>
    <mergeCell ref="L105:N105"/>
    <mergeCell ref="Q105:S105"/>
    <mergeCell ref="U105:W105"/>
    <mergeCell ref="AB105:AD105"/>
    <mergeCell ref="AF105:AH105"/>
    <mergeCell ref="AK105:AM105"/>
    <mergeCell ref="AO105:AR105"/>
    <mergeCell ref="E107:H107"/>
    <mergeCell ref="J107:M107"/>
    <mergeCell ref="P107:S107"/>
    <mergeCell ref="U107:X107"/>
    <mergeCell ref="Z107:AC107"/>
    <mergeCell ref="AZ107:BC107"/>
    <mergeCell ref="AZ108:BC109"/>
    <mergeCell ref="E109:G109"/>
    <mergeCell ref="I109:K109"/>
    <mergeCell ref="N109:P109"/>
    <mergeCell ref="R109:U109"/>
    <mergeCell ref="AO109:AR109"/>
    <mergeCell ref="E111:G111"/>
    <mergeCell ref="I111:K111"/>
    <mergeCell ref="M111:O111"/>
    <mergeCell ref="Q111:S111"/>
    <mergeCell ref="V111:X111"/>
    <mergeCell ref="Z111:AC111"/>
    <mergeCell ref="AO111:AR111"/>
    <mergeCell ref="E113:G113"/>
    <mergeCell ref="I113:K113"/>
    <mergeCell ref="M113:P113"/>
    <mergeCell ref="AO113:AR113"/>
    <mergeCell ref="E115:G115"/>
    <mergeCell ref="I115:K115"/>
    <mergeCell ref="M115:O115"/>
    <mergeCell ref="Q115:S115"/>
    <mergeCell ref="V115:Y115"/>
    <mergeCell ref="AO115:AR115"/>
    <mergeCell ref="E118:G118"/>
    <mergeCell ref="I118:J118"/>
    <mergeCell ref="L118:N118"/>
    <mergeCell ref="P118:R118"/>
    <mergeCell ref="U118:X118"/>
    <mergeCell ref="D120:F120"/>
    <mergeCell ref="H120:J120"/>
    <mergeCell ref="L120:N120"/>
    <mergeCell ref="T120:V120"/>
    <mergeCell ref="AB120:AD120"/>
    <mergeCell ref="AG120:AJ120"/>
    <mergeCell ref="AO120:AR120"/>
    <mergeCell ref="D122:F122"/>
    <mergeCell ref="H122:J122"/>
    <mergeCell ref="L122:N122"/>
    <mergeCell ref="Q122:S122"/>
    <mergeCell ref="U122:W122"/>
    <mergeCell ref="AB122:AD122"/>
    <mergeCell ref="AF122:AH122"/>
    <mergeCell ref="AK122:AM122"/>
    <mergeCell ref="AO122:AR122"/>
  </mergeCells>
  <phoneticPr fontId="6" type="noConversion"/>
  <printOptions horizontalCentered="1"/>
  <pageMargins left="0.47244094488188981" right="0.39370078740157483" top="0.78740157480314965" bottom="0.78740157480314965" header="0.39370078740157483" footer="0.39370078740157483"/>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K60"/>
  <sheetViews>
    <sheetView view="pageBreakPreview" zoomScaleNormal="100" zoomScaleSheetLayoutView="100" workbookViewId="0">
      <selection activeCell="R15" sqref="R15"/>
    </sheetView>
  </sheetViews>
  <sheetFormatPr defaultColWidth="7.109375" defaultRowHeight="12"/>
  <cols>
    <col min="1" max="1" width="8.5546875" style="8" customWidth="1"/>
    <col min="2" max="2" width="1.33203125" style="8" customWidth="1"/>
    <col min="3" max="3" width="1.44140625" style="8" customWidth="1"/>
    <col min="4" max="4" width="2" style="8" customWidth="1"/>
    <col min="5" max="5" width="1.44140625" style="8" customWidth="1"/>
    <col min="6" max="6" width="2" style="8" customWidth="1"/>
    <col min="7" max="7" width="1.44140625" style="8" customWidth="1"/>
    <col min="8" max="8" width="2" style="8" customWidth="1"/>
    <col min="9" max="24" width="1.44140625" style="8" customWidth="1"/>
    <col min="25" max="25" width="2" style="8" customWidth="1"/>
    <col min="26" max="41" width="1.44140625" style="8" customWidth="1"/>
    <col min="42" max="42" width="2" style="8" customWidth="1"/>
    <col min="43" max="44" width="1.44140625" style="8" customWidth="1"/>
    <col min="45" max="45" width="2" style="8" customWidth="1"/>
    <col min="46" max="47" width="1.33203125" style="8" customWidth="1"/>
    <col min="48" max="48" width="7.21875" style="8" customWidth="1"/>
    <col min="49" max="49" width="2.88671875" style="8" customWidth="1"/>
    <col min="50" max="50" width="5" style="8" customWidth="1"/>
    <col min="51" max="66" width="2" style="8" customWidth="1"/>
    <col min="67" max="104" width="1.33203125" style="8" customWidth="1"/>
    <col min="105" max="16384" width="7.109375" style="8"/>
  </cols>
  <sheetData>
    <row r="1" spans="1:89" ht="15.75" customHeight="1">
      <c r="A1" s="7" t="s">
        <v>524</v>
      </c>
      <c r="AY1" s="718" t="s">
        <v>61</v>
      </c>
      <c r="AZ1" s="718"/>
      <c r="BA1" s="718"/>
      <c r="BB1" s="718"/>
      <c r="BC1" s="748">
        <v>1</v>
      </c>
      <c r="BD1" s="749"/>
      <c r="BE1" s="749"/>
      <c r="BF1" s="750"/>
    </row>
    <row r="2" spans="1:89" ht="20.100000000000001" customHeight="1">
      <c r="A2" s="9" t="s">
        <v>30</v>
      </c>
      <c r="B2" s="9"/>
      <c r="C2" s="10" t="s">
        <v>31</v>
      </c>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1"/>
      <c r="AV2" s="12" t="s">
        <v>32</v>
      </c>
      <c r="AW2" s="13"/>
      <c r="AY2" s="718"/>
      <c r="AZ2" s="718"/>
      <c r="BA2" s="718"/>
      <c r="BB2" s="718"/>
      <c r="BC2" s="751"/>
      <c r="BD2" s="752"/>
      <c r="BE2" s="752"/>
      <c r="BF2" s="753"/>
    </row>
    <row r="3" spans="1:89" s="15" customFormat="1" ht="15" customHeight="1">
      <c r="A3" s="754" t="s">
        <v>378</v>
      </c>
      <c r="B3" s="14"/>
      <c r="AU3" s="16"/>
      <c r="AV3" s="16"/>
      <c r="AW3" s="14"/>
      <c r="AY3" s="718" t="s">
        <v>34</v>
      </c>
      <c r="AZ3" s="718"/>
      <c r="BA3" s="718"/>
      <c r="BB3" s="718"/>
      <c r="BC3" s="717">
        <v>0.1</v>
      </c>
      <c r="BD3" s="719"/>
      <c r="BE3" s="719"/>
      <c r="BF3" s="719"/>
      <c r="BG3" s="718" t="s">
        <v>35</v>
      </c>
      <c r="BH3" s="718"/>
      <c r="BI3" s="718"/>
      <c r="BJ3" s="718"/>
      <c r="BK3" s="730">
        <f>BC18</f>
        <v>2.4</v>
      </c>
      <c r="BL3" s="718"/>
      <c r="BM3" s="718"/>
      <c r="BN3" s="718"/>
      <c r="CH3" s="17"/>
      <c r="CI3" s="18"/>
      <c r="CJ3" s="18"/>
      <c r="CK3" s="18"/>
    </row>
    <row r="4" spans="1:89" s="15" customFormat="1" ht="15" customHeight="1">
      <c r="A4" s="755"/>
      <c r="B4" s="14"/>
      <c r="C4" s="19"/>
      <c r="D4" s="19" t="s">
        <v>36</v>
      </c>
      <c r="E4" s="19"/>
      <c r="F4" s="19"/>
      <c r="G4" s="19" t="s">
        <v>1</v>
      </c>
      <c r="H4" s="756">
        <f>BK5</f>
        <v>4.0999999999999996</v>
      </c>
      <c r="I4" s="756"/>
      <c r="J4" s="756"/>
      <c r="K4" s="756"/>
      <c r="M4" s="757" t="s">
        <v>37</v>
      </c>
      <c r="N4" s="757"/>
      <c r="O4" s="758">
        <f>BK9*1000</f>
        <v>800</v>
      </c>
      <c r="P4" s="758"/>
      <c r="Q4" s="758"/>
      <c r="R4" s="759" t="s">
        <v>38</v>
      </c>
      <c r="S4" s="759"/>
      <c r="T4" s="759"/>
      <c r="U4" s="19"/>
      <c r="V4" s="21"/>
      <c r="W4" s="21"/>
      <c r="X4" s="21"/>
      <c r="Y4" s="21"/>
      <c r="AU4" s="16"/>
      <c r="AV4" s="16"/>
      <c r="AW4" s="14"/>
      <c r="AY4" s="718"/>
      <c r="AZ4" s="718"/>
      <c r="BA4" s="718"/>
      <c r="BB4" s="718"/>
      <c r="BC4" s="719"/>
      <c r="BD4" s="719"/>
      <c r="BE4" s="719"/>
      <c r="BF4" s="719"/>
      <c r="BG4" s="718"/>
      <c r="BH4" s="718"/>
      <c r="BI4" s="718"/>
      <c r="BJ4" s="718"/>
      <c r="BK4" s="718"/>
      <c r="BL4" s="718"/>
      <c r="BM4" s="718"/>
      <c r="BN4" s="718"/>
      <c r="CH4" s="18"/>
      <c r="CI4" s="18"/>
      <c r="CJ4" s="18"/>
      <c r="CK4" s="18"/>
    </row>
    <row r="5" spans="1:89" s="15" customFormat="1" ht="15" customHeight="1">
      <c r="A5" s="22">
        <f>BC1</f>
        <v>1</v>
      </c>
      <c r="B5" s="14"/>
      <c r="L5" s="23"/>
      <c r="M5" s="23"/>
      <c r="N5" s="23"/>
      <c r="O5" s="23"/>
      <c r="P5" s="23"/>
      <c r="Q5" s="23"/>
      <c r="R5" s="23"/>
      <c r="S5" s="23"/>
      <c r="T5" s="23"/>
      <c r="U5" s="23"/>
      <c r="V5" s="742"/>
      <c r="W5" s="742"/>
      <c r="X5" s="742"/>
      <c r="Y5" s="23"/>
      <c r="Z5" s="742"/>
      <c r="AA5" s="742"/>
      <c r="AB5" s="742"/>
      <c r="AC5" s="23"/>
      <c r="AD5" s="23"/>
      <c r="AE5" s="23"/>
      <c r="AF5" s="23"/>
      <c r="AG5" s="23"/>
      <c r="AH5" s="23"/>
      <c r="AI5" s="23"/>
      <c r="AJ5" s="23"/>
      <c r="AK5" s="23"/>
      <c r="AU5" s="16"/>
      <c r="AV5" s="16"/>
      <c r="AW5" s="14"/>
      <c r="AY5" s="718" t="s">
        <v>39</v>
      </c>
      <c r="AZ5" s="718"/>
      <c r="BA5" s="718"/>
      <c r="BB5" s="718"/>
      <c r="BC5" s="725">
        <f>이토맨홀조서!D11+0.5</f>
        <v>4.0999999999999996</v>
      </c>
      <c r="BD5" s="747"/>
      <c r="BE5" s="747"/>
      <c r="BF5" s="747"/>
      <c r="BG5" s="718" t="s">
        <v>116</v>
      </c>
      <c r="BH5" s="718"/>
      <c r="BI5" s="718"/>
      <c r="BJ5" s="718"/>
      <c r="BK5" s="717">
        <f>이토맨홀조서!D11+0.5</f>
        <v>4.0999999999999996</v>
      </c>
      <c r="BL5" s="719"/>
      <c r="BM5" s="719"/>
      <c r="BN5" s="719"/>
    </row>
    <row r="6" spans="1:89" s="15" customFormat="1" ht="15" customHeight="1">
      <c r="A6" s="14"/>
      <c r="B6" s="14"/>
      <c r="L6" s="23"/>
      <c r="M6" s="23"/>
      <c r="N6" s="23"/>
      <c r="O6" s="23"/>
      <c r="P6" s="23"/>
      <c r="Q6" s="23"/>
      <c r="R6" s="23"/>
      <c r="S6" s="23"/>
      <c r="T6" s="23"/>
      <c r="U6" s="23"/>
      <c r="V6" s="742">
        <f>BK7</f>
        <v>3.25</v>
      </c>
      <c r="W6" s="742"/>
      <c r="X6" s="742"/>
      <c r="Y6" s="23" t="s">
        <v>40</v>
      </c>
      <c r="Z6" s="742">
        <f>BK7</f>
        <v>3.25</v>
      </c>
      <c r="AA6" s="742"/>
      <c r="AB6" s="742"/>
      <c r="AC6" s="23"/>
      <c r="AD6" s="23"/>
      <c r="AE6" s="23"/>
      <c r="AF6" s="23"/>
      <c r="AG6" s="23"/>
      <c r="AH6" s="23"/>
      <c r="AI6" s="23"/>
      <c r="AJ6" s="23"/>
      <c r="AK6" s="23"/>
      <c r="AU6" s="16"/>
      <c r="AV6" s="16"/>
      <c r="AW6" s="14"/>
      <c r="AY6" s="718"/>
      <c r="AZ6" s="718"/>
      <c r="BA6" s="718"/>
      <c r="BB6" s="718"/>
      <c r="BC6" s="747"/>
      <c r="BD6" s="747"/>
      <c r="BE6" s="747"/>
      <c r="BF6" s="747"/>
      <c r="BG6" s="718"/>
      <c r="BH6" s="718"/>
      <c r="BI6" s="718"/>
      <c r="BJ6" s="718"/>
      <c r="BK6" s="719"/>
      <c r="BL6" s="719"/>
      <c r="BM6" s="719"/>
      <c r="BN6" s="719"/>
      <c r="CH6" s="24"/>
      <c r="CI6" s="24"/>
      <c r="CJ6" s="24"/>
      <c r="CK6" s="24"/>
    </row>
    <row r="7" spans="1:89" s="15" customFormat="1" ht="15" customHeight="1">
      <c r="A7" s="14"/>
      <c r="B7" s="14"/>
      <c r="L7" s="23"/>
      <c r="M7" s="23"/>
      <c r="N7" s="23"/>
      <c r="O7" s="23"/>
      <c r="P7" s="23"/>
      <c r="Q7" s="23"/>
      <c r="R7" s="23"/>
      <c r="S7" s="23"/>
      <c r="T7" s="23"/>
      <c r="U7" s="23"/>
      <c r="V7" s="742">
        <f>BK8</f>
        <v>2</v>
      </c>
      <c r="W7" s="742"/>
      <c r="X7" s="742"/>
      <c r="Y7" s="23" t="s">
        <v>40</v>
      </c>
      <c r="Z7" s="742">
        <f>Z6</f>
        <v>3.25</v>
      </c>
      <c r="AA7" s="742"/>
      <c r="AB7" s="742"/>
      <c r="AC7" s="23"/>
      <c r="AD7" s="23"/>
      <c r="AE7" s="23"/>
      <c r="AF7" s="23"/>
      <c r="AG7" s="23"/>
      <c r="AH7" s="23"/>
      <c r="AI7" s="23"/>
      <c r="AJ7" s="23"/>
      <c r="AK7" s="23"/>
      <c r="AU7" s="16"/>
      <c r="AV7" s="16"/>
      <c r="AW7" s="14"/>
      <c r="AY7" s="718" t="s">
        <v>41</v>
      </c>
      <c r="AZ7" s="718"/>
      <c r="BA7" s="718"/>
      <c r="BB7" s="718"/>
      <c r="BC7" s="719">
        <v>0</v>
      </c>
      <c r="BD7" s="719"/>
      <c r="BE7" s="719"/>
      <c r="BF7" s="719"/>
      <c r="BG7" s="744" t="s">
        <v>146</v>
      </c>
      <c r="BH7" s="745"/>
      <c r="BI7" s="745"/>
      <c r="BJ7" s="746"/>
      <c r="BK7" s="805">
        <v>3.25</v>
      </c>
      <c r="BL7" s="806"/>
      <c r="BM7" s="806"/>
      <c r="BN7" s="807"/>
      <c r="CH7" s="24"/>
      <c r="CI7" s="24"/>
      <c r="CJ7" s="24"/>
      <c r="CK7" s="24"/>
    </row>
    <row r="8" spans="1:89" s="15" customFormat="1" ht="15" customHeight="1">
      <c r="A8" s="14"/>
      <c r="B8" s="14"/>
      <c r="L8" s="23"/>
      <c r="M8" s="23"/>
      <c r="N8" s="23"/>
      <c r="O8" s="23"/>
      <c r="P8" s="23"/>
      <c r="Q8" s="23"/>
      <c r="R8" s="23"/>
      <c r="S8" s="23"/>
      <c r="T8" s="742">
        <f>BK14</f>
        <v>0.6</v>
      </c>
      <c r="U8" s="743"/>
      <c r="V8" s="743"/>
      <c r="W8" s="23"/>
      <c r="X8" s="23"/>
      <c r="Y8" s="23"/>
      <c r="Z8" s="25"/>
      <c r="AA8" s="25"/>
      <c r="AB8" s="25"/>
      <c r="AC8" s="23"/>
      <c r="AD8" s="23"/>
      <c r="AE8" s="23"/>
      <c r="AF8" s="23"/>
      <c r="AG8" s="23"/>
      <c r="AH8" s="23"/>
      <c r="AI8" s="23"/>
      <c r="AJ8" s="23"/>
      <c r="AK8" s="23"/>
      <c r="AU8" s="16"/>
      <c r="AV8" s="16"/>
      <c r="AW8" s="14"/>
      <c r="AY8" s="744" t="s">
        <v>42</v>
      </c>
      <c r="AZ8" s="745"/>
      <c r="BA8" s="745"/>
      <c r="BB8" s="746"/>
      <c r="BC8" s="719">
        <v>2.4</v>
      </c>
      <c r="BD8" s="719"/>
      <c r="BE8" s="719"/>
      <c r="BF8" s="719"/>
      <c r="BG8" s="744" t="s">
        <v>192</v>
      </c>
      <c r="BH8" s="745"/>
      <c r="BI8" s="745"/>
      <c r="BJ8" s="746"/>
      <c r="BK8" s="805">
        <v>2</v>
      </c>
      <c r="BL8" s="806"/>
      <c r="BM8" s="806"/>
      <c r="BN8" s="807"/>
      <c r="CH8" s="24"/>
      <c r="CI8" s="24"/>
      <c r="CJ8" s="24"/>
      <c r="CK8" s="24"/>
    </row>
    <row r="9" spans="1:89" s="15" customFormat="1" ht="9.9499999999999993" customHeight="1">
      <c r="A9" s="14"/>
      <c r="B9" s="14"/>
      <c r="AP9" s="18"/>
      <c r="AQ9" s="18"/>
      <c r="AR9" s="18"/>
      <c r="AS9" s="728">
        <f>BC3</f>
        <v>0.1</v>
      </c>
      <c r="AU9" s="16"/>
      <c r="AV9" s="16"/>
      <c r="AW9" s="14"/>
      <c r="AY9" s="718" t="s">
        <v>43</v>
      </c>
      <c r="AZ9" s="718"/>
      <c r="BA9" s="718"/>
      <c r="BB9" s="718"/>
      <c r="BC9" s="717">
        <v>0.1</v>
      </c>
      <c r="BD9" s="719"/>
      <c r="BE9" s="719"/>
      <c r="BF9" s="719"/>
      <c r="BG9" s="718" t="s">
        <v>44</v>
      </c>
      <c r="BH9" s="718"/>
      <c r="BI9" s="718"/>
      <c r="BJ9" s="718"/>
      <c r="BK9" s="717">
        <v>0.8</v>
      </c>
      <c r="BL9" s="717"/>
      <c r="BM9" s="717"/>
      <c r="BN9" s="717"/>
      <c r="CH9" s="24"/>
      <c r="CI9" s="24"/>
      <c r="CJ9" s="24"/>
      <c r="CK9" s="24"/>
    </row>
    <row r="10" spans="1:89" s="15" customFormat="1" ht="15" customHeight="1">
      <c r="A10" s="14"/>
      <c r="B10" s="14"/>
      <c r="D10" s="732">
        <f>AS9+AS11+AS13+AS22+AS23</f>
        <v>4.0999999999999996</v>
      </c>
      <c r="E10" s="18"/>
      <c r="F10" s="26"/>
      <c r="G10" s="18"/>
      <c r="H10" s="732">
        <f>BC26</f>
        <v>0.25</v>
      </c>
      <c r="I10" s="731" t="s">
        <v>382</v>
      </c>
      <c r="J10" s="731"/>
      <c r="K10" s="731"/>
      <c r="L10" s="731"/>
      <c r="M10" s="731"/>
      <c r="R10" s="16"/>
      <c r="S10" s="14"/>
      <c r="T10" s="28"/>
      <c r="U10" s="29"/>
      <c r="V10" s="30"/>
      <c r="W10" s="31"/>
      <c r="X10" s="276"/>
      <c r="AE10" s="16"/>
      <c r="AP10" s="735">
        <f>BC26</f>
        <v>0.25</v>
      </c>
      <c r="AQ10" s="35"/>
      <c r="AR10" s="35"/>
      <c r="AS10" s="729"/>
      <c r="AT10" s="18"/>
      <c r="AU10" s="36"/>
      <c r="AV10" s="16"/>
      <c r="AW10" s="14"/>
      <c r="AY10" s="718"/>
      <c r="AZ10" s="718"/>
      <c r="BA10" s="718"/>
      <c r="BB10" s="718"/>
      <c r="BC10" s="719"/>
      <c r="BD10" s="719"/>
      <c r="BE10" s="719"/>
      <c r="BF10" s="719"/>
      <c r="BG10" s="718"/>
      <c r="BH10" s="718"/>
      <c r="BI10" s="718"/>
      <c r="BJ10" s="718"/>
      <c r="BK10" s="717"/>
      <c r="BL10" s="717"/>
      <c r="BM10" s="717"/>
      <c r="BN10" s="717"/>
      <c r="CH10" s="24"/>
      <c r="CI10" s="24"/>
      <c r="CJ10" s="24"/>
      <c r="CK10" s="24"/>
    </row>
    <row r="11" spans="1:89" s="15" customFormat="1" ht="10.5" customHeight="1">
      <c r="A11" s="14"/>
      <c r="B11" s="14"/>
      <c r="C11" s="27"/>
      <c r="D11" s="733"/>
      <c r="E11" s="37"/>
      <c r="F11" s="38"/>
      <c r="G11" s="18"/>
      <c r="H11" s="732"/>
      <c r="I11" s="731"/>
      <c r="J11" s="731"/>
      <c r="K11" s="731"/>
      <c r="L11" s="731"/>
      <c r="M11" s="731"/>
      <c r="N11" s="29"/>
      <c r="O11" s="29"/>
      <c r="P11" s="29"/>
      <c r="Q11" s="29"/>
      <c r="R11" s="29"/>
      <c r="S11" s="28"/>
      <c r="T11" s="29"/>
      <c r="U11" s="29"/>
      <c r="V11" s="29"/>
      <c r="W11" s="30"/>
      <c r="AE11" s="16"/>
      <c r="AF11" s="29"/>
      <c r="AG11" s="29"/>
      <c r="AH11" s="29"/>
      <c r="AI11" s="29"/>
      <c r="AJ11" s="29"/>
      <c r="AK11" s="29"/>
      <c r="AL11" s="29"/>
      <c r="AM11" s="29"/>
      <c r="AN11" s="29"/>
      <c r="AP11" s="736"/>
      <c r="AQ11" s="35"/>
      <c r="AR11" s="35"/>
      <c r="AS11" s="728">
        <f>BC9</f>
        <v>0.1</v>
      </c>
      <c r="AT11" s="17"/>
      <c r="AU11" s="39"/>
      <c r="AV11" s="16"/>
      <c r="AW11" s="14"/>
      <c r="AY11" s="718" t="s">
        <v>45</v>
      </c>
      <c r="AZ11" s="718"/>
      <c r="BA11" s="718"/>
      <c r="BB11" s="718"/>
      <c r="BC11" s="717">
        <v>0.1</v>
      </c>
      <c r="BD11" s="719"/>
      <c r="BE11" s="719"/>
      <c r="BF11" s="719"/>
      <c r="BG11" s="718" t="s">
        <v>63</v>
      </c>
      <c r="BH11" s="718"/>
      <c r="BI11" s="718"/>
      <c r="BJ11" s="718"/>
      <c r="BK11" s="717">
        <v>0.2</v>
      </c>
      <c r="BL11" s="717"/>
      <c r="BM11" s="717"/>
      <c r="BN11" s="717"/>
      <c r="CH11" s="24"/>
      <c r="CI11" s="24"/>
      <c r="CJ11" s="24"/>
      <c r="CK11" s="24"/>
    </row>
    <row r="12" spans="1:89" s="15" customFormat="1" ht="15" customHeight="1">
      <c r="A12" s="14"/>
      <c r="B12" s="40"/>
      <c r="C12" s="27"/>
      <c r="D12" s="733"/>
      <c r="E12" s="37"/>
      <c r="F12" s="38"/>
      <c r="G12" s="18"/>
      <c r="H12" s="732">
        <f>BK26</f>
        <v>0.25</v>
      </c>
      <c r="I12" s="738" t="s">
        <v>3</v>
      </c>
      <c r="J12" s="738"/>
      <c r="K12" s="738"/>
      <c r="L12" s="738"/>
      <c r="M12" s="738"/>
      <c r="N12" s="94"/>
      <c r="O12" s="94"/>
      <c r="P12" s="94"/>
      <c r="Q12" s="94"/>
      <c r="S12" s="14"/>
      <c r="X12" s="299"/>
      <c r="Y12" s="299"/>
      <c r="Z12" s="299"/>
      <c r="AA12" s="299"/>
      <c r="AB12" s="299"/>
      <c r="AC12" s="299"/>
      <c r="AD12" s="299"/>
      <c r="AE12" s="43"/>
      <c r="AP12" s="735">
        <f>BK26</f>
        <v>0.25</v>
      </c>
      <c r="AQ12" s="35"/>
      <c r="AR12" s="35"/>
      <c r="AS12" s="729"/>
      <c r="AT12" s="17"/>
      <c r="AU12" s="39"/>
      <c r="AV12" s="16"/>
      <c r="AW12" s="14"/>
      <c r="AY12" s="718"/>
      <c r="AZ12" s="718"/>
      <c r="BA12" s="718"/>
      <c r="BB12" s="718"/>
      <c r="BC12" s="717"/>
      <c r="BD12" s="719"/>
      <c r="BE12" s="719"/>
      <c r="BF12" s="719"/>
      <c r="BG12" s="718"/>
      <c r="BH12" s="718"/>
      <c r="BI12" s="718"/>
      <c r="BJ12" s="718"/>
      <c r="BK12" s="717"/>
      <c r="BL12" s="717"/>
      <c r="BM12" s="717"/>
      <c r="BN12" s="717"/>
      <c r="CH12" s="24"/>
      <c r="CI12" s="24"/>
      <c r="CJ12" s="24"/>
      <c r="CK12" s="24"/>
    </row>
    <row r="13" spans="1:89" s="15" customFormat="1" ht="15" customHeight="1">
      <c r="A13" s="14"/>
      <c r="B13" s="40"/>
      <c r="C13" s="27"/>
      <c r="D13" s="733"/>
      <c r="E13" s="37"/>
      <c r="F13" s="38"/>
      <c r="G13" s="18"/>
      <c r="H13" s="732"/>
      <c r="I13" s="734"/>
      <c r="J13" s="734"/>
      <c r="K13" s="734"/>
      <c r="L13" s="734"/>
      <c r="M13" s="734"/>
      <c r="N13" s="29"/>
      <c r="O13" s="29"/>
      <c r="P13" s="29"/>
      <c r="Q13" s="29"/>
      <c r="R13" s="29"/>
      <c r="S13" s="28"/>
      <c r="T13" s="91"/>
      <c r="U13" s="92"/>
      <c r="V13" s="92"/>
      <c r="W13" s="92"/>
      <c r="X13" s="92"/>
      <c r="Y13" s="92"/>
      <c r="Z13" s="92"/>
      <c r="AA13" s="92"/>
      <c r="AB13" s="92"/>
      <c r="AC13" s="92"/>
      <c r="AD13" s="93"/>
      <c r="AE13" s="30"/>
      <c r="AF13" s="29"/>
      <c r="AG13" s="29"/>
      <c r="AH13" s="29"/>
      <c r="AI13" s="29"/>
      <c r="AJ13" s="29"/>
      <c r="AK13" s="29"/>
      <c r="AL13" s="29"/>
      <c r="AM13" s="29"/>
      <c r="AN13" s="29"/>
      <c r="AP13" s="737"/>
      <c r="AQ13" s="35"/>
      <c r="AR13" s="35"/>
      <c r="AS13" s="735">
        <f>BC5-(AS9+AS11+AS22+AS23)</f>
        <v>3.6999999999999997</v>
      </c>
      <c r="AT13" s="17"/>
      <c r="AU13" s="44"/>
      <c r="AV13" s="16"/>
      <c r="AW13" s="14"/>
      <c r="AY13" s="718"/>
      <c r="AZ13" s="718"/>
      <c r="BA13" s="718"/>
      <c r="BB13" s="718"/>
      <c r="BC13" s="719"/>
      <c r="BD13" s="719"/>
      <c r="BE13" s="719"/>
      <c r="BF13" s="719"/>
      <c r="BG13" s="718"/>
      <c r="BH13" s="718"/>
      <c r="BI13" s="718"/>
      <c r="BJ13" s="718"/>
      <c r="BK13" s="717"/>
      <c r="BL13" s="717"/>
      <c r="BM13" s="717"/>
      <c r="BN13" s="717"/>
      <c r="CH13" s="24"/>
      <c r="CI13" s="24"/>
      <c r="CJ13" s="24"/>
      <c r="CK13" s="24"/>
    </row>
    <row r="14" spans="1:89" s="15" customFormat="1" ht="9.9499999999999993" customHeight="1">
      <c r="A14" s="14"/>
      <c r="B14" s="45"/>
      <c r="C14" s="27"/>
      <c r="D14" s="733"/>
      <c r="E14" s="37"/>
      <c r="F14" s="38"/>
      <c r="G14" s="46"/>
      <c r="H14" s="804">
        <f>BK28</f>
        <v>0.2</v>
      </c>
      <c r="I14" s="738" t="s">
        <v>388</v>
      </c>
      <c r="J14" s="738"/>
      <c r="K14" s="738"/>
      <c r="L14" s="738"/>
      <c r="M14" s="738"/>
      <c r="S14" s="14"/>
      <c r="T14" s="14"/>
      <c r="V14" s="726">
        <f>V7</f>
        <v>2</v>
      </c>
      <c r="W14" s="726"/>
      <c r="X14" s="726"/>
      <c r="Y14" s="18" t="s">
        <v>40</v>
      </c>
      <c r="Z14" s="726">
        <f>Z7</f>
        <v>3.25</v>
      </c>
      <c r="AA14" s="726"/>
      <c r="AB14" s="726"/>
      <c r="AD14" s="16"/>
      <c r="AE14" s="16"/>
      <c r="AP14" s="739">
        <f>BK5-AP10-AP12</f>
        <v>3.5999999999999996</v>
      </c>
      <c r="AQ14" s="35"/>
      <c r="AR14" s="35"/>
      <c r="AS14" s="735"/>
      <c r="AT14" s="47"/>
      <c r="AU14" s="48"/>
      <c r="AV14" s="16"/>
      <c r="AW14" s="14"/>
      <c r="AY14" s="718" t="s">
        <v>46</v>
      </c>
      <c r="AZ14" s="718"/>
      <c r="BA14" s="718"/>
      <c r="BB14" s="718"/>
      <c r="BC14" s="730">
        <v>0.1</v>
      </c>
      <c r="BD14" s="718"/>
      <c r="BE14" s="718"/>
      <c r="BF14" s="718"/>
      <c r="BG14" s="718" t="s">
        <v>47</v>
      </c>
      <c r="BH14" s="718"/>
      <c r="BI14" s="718"/>
      <c r="BJ14" s="718"/>
      <c r="BK14" s="717">
        <v>0.6</v>
      </c>
      <c r="BL14" s="717"/>
      <c r="BM14" s="717"/>
      <c r="BN14" s="717"/>
      <c r="CH14" s="24"/>
      <c r="CI14" s="24"/>
      <c r="CJ14" s="24"/>
      <c r="CK14" s="24"/>
    </row>
    <row r="15" spans="1:89" s="15" customFormat="1" ht="9.9499999999999993" customHeight="1">
      <c r="A15" s="14"/>
      <c r="B15" s="49"/>
      <c r="C15" s="27"/>
      <c r="D15" s="733"/>
      <c r="E15" s="37"/>
      <c r="F15" s="38"/>
      <c r="G15" s="50"/>
      <c r="H15" s="804"/>
      <c r="I15" s="734"/>
      <c r="J15" s="734"/>
      <c r="K15" s="734"/>
      <c r="L15" s="734"/>
      <c r="M15" s="734"/>
      <c r="S15" s="14"/>
      <c r="T15" s="14"/>
      <c r="AD15" s="16"/>
      <c r="AE15" s="16"/>
      <c r="AP15" s="739"/>
      <c r="AQ15" s="35"/>
      <c r="AR15" s="35"/>
      <c r="AS15" s="735"/>
      <c r="AT15" s="47"/>
      <c r="AU15" s="48"/>
      <c r="AV15" s="16"/>
      <c r="AW15" s="14"/>
      <c r="AY15" s="718"/>
      <c r="AZ15" s="718"/>
      <c r="BA15" s="718"/>
      <c r="BB15" s="718"/>
      <c r="BC15" s="718"/>
      <c r="BD15" s="718"/>
      <c r="BE15" s="718"/>
      <c r="BF15" s="718"/>
      <c r="BG15" s="718"/>
      <c r="BH15" s="718"/>
      <c r="BI15" s="718"/>
      <c r="BJ15" s="718"/>
      <c r="BK15" s="717"/>
      <c r="BL15" s="717"/>
      <c r="BM15" s="717"/>
      <c r="BN15" s="717"/>
      <c r="CH15" s="24"/>
      <c r="CI15" s="24"/>
      <c r="CJ15" s="24"/>
      <c r="CK15" s="24"/>
    </row>
    <row r="16" spans="1:89" s="15" customFormat="1" ht="15" customHeight="1">
      <c r="A16" s="14"/>
      <c r="B16" s="45"/>
      <c r="C16" s="27"/>
      <c r="D16" s="733"/>
      <c r="E16" s="37"/>
      <c r="F16" s="38"/>
      <c r="G16" s="50"/>
      <c r="H16" s="735">
        <f>D10-(H10+H12+H14)</f>
        <v>3.3999999999999995</v>
      </c>
      <c r="I16" s="46"/>
      <c r="J16" s="51"/>
      <c r="K16" s="51"/>
      <c r="L16" s="51"/>
      <c r="S16" s="14"/>
      <c r="T16" s="14"/>
      <c r="AA16" s="740"/>
      <c r="AB16" s="740"/>
      <c r="AC16" s="740"/>
      <c r="AD16" s="741"/>
      <c r="AF16" s="14"/>
      <c r="AI16" s="740"/>
      <c r="AJ16" s="740"/>
      <c r="AK16" s="740"/>
      <c r="AL16" s="51"/>
      <c r="AM16" s="51"/>
      <c r="AN16" s="51"/>
      <c r="AP16" s="739"/>
      <c r="AQ16" s="35"/>
      <c r="AR16" s="35"/>
      <c r="AS16" s="735"/>
      <c r="AT16" s="47"/>
      <c r="AU16" s="48"/>
      <c r="AV16" s="16"/>
      <c r="AW16" s="14"/>
      <c r="AY16" s="718" t="s">
        <v>64</v>
      </c>
      <c r="AZ16" s="718"/>
      <c r="BA16" s="718"/>
      <c r="BB16" s="718"/>
      <c r="BC16" s="717">
        <v>0.2</v>
      </c>
      <c r="BD16" s="717"/>
      <c r="BE16" s="717"/>
      <c r="BF16" s="717"/>
      <c r="BG16" s="718" t="s">
        <v>65</v>
      </c>
      <c r="BH16" s="718"/>
      <c r="BI16" s="718"/>
      <c r="BJ16" s="718"/>
      <c r="BK16" s="725"/>
      <c r="BL16" s="725"/>
      <c r="BM16" s="725"/>
      <c r="BN16" s="725"/>
      <c r="CH16" s="24"/>
      <c r="CI16" s="24"/>
      <c r="CJ16" s="24"/>
      <c r="CK16" s="24"/>
    </row>
    <row r="17" spans="1:89" s="15" customFormat="1" ht="5.0999999999999996" customHeight="1">
      <c r="A17" s="14"/>
      <c r="B17" s="14"/>
      <c r="C17" s="27"/>
      <c r="D17" s="733"/>
      <c r="E17" s="37"/>
      <c r="F17" s="38"/>
      <c r="G17" s="27"/>
      <c r="H17" s="735"/>
      <c r="I17" s="46"/>
      <c r="J17" s="52"/>
      <c r="K17" s="17"/>
      <c r="L17" s="17"/>
      <c r="S17" s="14"/>
      <c r="T17" s="14"/>
      <c r="AD17" s="16"/>
      <c r="AE17" s="16"/>
      <c r="AL17" s="52"/>
      <c r="AM17" s="17"/>
      <c r="AN17" s="17"/>
      <c r="AP17" s="739"/>
      <c r="AQ17" s="35"/>
      <c r="AR17" s="35"/>
      <c r="AS17" s="735"/>
      <c r="AT17" s="17"/>
      <c r="AU17" s="44"/>
      <c r="AV17" s="16"/>
      <c r="AW17" s="14"/>
      <c r="AY17" s="718"/>
      <c r="AZ17" s="718"/>
      <c r="BA17" s="718"/>
      <c r="BB17" s="718"/>
      <c r="BC17" s="717"/>
      <c r="BD17" s="717"/>
      <c r="BE17" s="717"/>
      <c r="BF17" s="717"/>
      <c r="BG17" s="718"/>
      <c r="BH17" s="718"/>
      <c r="BI17" s="718"/>
      <c r="BJ17" s="718"/>
      <c r="BK17" s="725"/>
      <c r="BL17" s="725"/>
      <c r="BM17" s="725"/>
      <c r="BN17" s="725"/>
      <c r="CH17" s="24"/>
      <c r="CI17" s="24"/>
      <c r="CJ17" s="24"/>
      <c r="CK17" s="24"/>
    </row>
    <row r="18" spans="1:89" s="15" customFormat="1" ht="12.95" customHeight="1">
      <c r="A18" s="53"/>
      <c r="B18" s="54"/>
      <c r="C18" s="27"/>
      <c r="D18" s="733"/>
      <c r="E18" s="37"/>
      <c r="F18" s="38"/>
      <c r="G18" s="27"/>
      <c r="H18" s="735"/>
      <c r="I18" s="46"/>
      <c r="S18" s="14"/>
      <c r="T18" s="14"/>
      <c r="AD18" s="16"/>
      <c r="AE18" s="16"/>
      <c r="AP18" s="739"/>
      <c r="AQ18" s="35"/>
      <c r="AR18" s="35"/>
      <c r="AS18" s="735"/>
      <c r="AT18" s="47"/>
      <c r="AU18" s="48"/>
      <c r="AV18" s="16"/>
      <c r="AW18" s="14"/>
      <c r="AY18" s="718" t="s">
        <v>48</v>
      </c>
      <c r="AZ18" s="718"/>
      <c r="BA18" s="718"/>
      <c r="BB18" s="718"/>
      <c r="BC18" s="730">
        <f>BC8+BC7*2</f>
        <v>2.4</v>
      </c>
      <c r="BD18" s="718"/>
      <c r="BE18" s="718"/>
      <c r="BF18" s="718"/>
      <c r="BG18" s="718" t="s">
        <v>66</v>
      </c>
      <c r="BH18" s="718"/>
      <c r="BI18" s="718"/>
      <c r="BJ18" s="718"/>
      <c r="BK18" s="725"/>
      <c r="BL18" s="725"/>
      <c r="BM18" s="725"/>
      <c r="BN18" s="725"/>
      <c r="CH18" s="24"/>
      <c r="CI18" s="24"/>
      <c r="CJ18" s="24"/>
      <c r="CK18" s="24"/>
    </row>
    <row r="19" spans="1:89" s="15" customFormat="1" ht="12.95" customHeight="1">
      <c r="A19" s="14"/>
      <c r="B19" s="45"/>
      <c r="C19" s="27"/>
      <c r="D19" s="733"/>
      <c r="E19" s="37"/>
      <c r="F19" s="38"/>
      <c r="G19" s="27"/>
      <c r="H19" s="735"/>
      <c r="I19" s="46"/>
      <c r="S19" s="14"/>
      <c r="T19" s="14"/>
      <c r="X19" s="726">
        <f>BK9</f>
        <v>0.8</v>
      </c>
      <c r="Y19" s="731"/>
      <c r="Z19" s="731"/>
      <c r="AD19" s="16"/>
      <c r="AE19" s="16"/>
      <c r="AP19" s="739"/>
      <c r="AQ19" s="35"/>
      <c r="AR19" s="35"/>
      <c r="AS19" s="735"/>
      <c r="AT19" s="47"/>
      <c r="AU19" s="48"/>
      <c r="AV19" s="16"/>
      <c r="AW19" s="14"/>
      <c r="AY19" s="718"/>
      <c r="AZ19" s="718"/>
      <c r="BA19" s="718"/>
      <c r="BB19" s="718"/>
      <c r="BC19" s="718"/>
      <c r="BD19" s="718"/>
      <c r="BE19" s="718"/>
      <c r="BF19" s="718"/>
      <c r="BG19" s="718"/>
      <c r="BH19" s="718"/>
      <c r="BI19" s="718"/>
      <c r="BJ19" s="718"/>
      <c r="BK19" s="725"/>
      <c r="BL19" s="725"/>
      <c r="BM19" s="725"/>
      <c r="BN19" s="725"/>
      <c r="CH19" s="24"/>
      <c r="CI19" s="24"/>
      <c r="CJ19" s="24"/>
      <c r="CK19" s="24"/>
    </row>
    <row r="20" spans="1:89" s="15" customFormat="1" ht="12.95" customHeight="1">
      <c r="A20" s="14"/>
      <c r="B20" s="14"/>
      <c r="C20" s="27"/>
      <c r="D20" s="733"/>
      <c r="E20" s="37"/>
      <c r="F20" s="55"/>
      <c r="G20" s="17"/>
      <c r="H20" s="735"/>
      <c r="I20" s="46"/>
      <c r="S20" s="14"/>
      <c r="T20" s="14"/>
      <c r="AD20" s="16"/>
      <c r="AE20" s="16"/>
      <c r="AP20" s="739"/>
      <c r="AQ20" s="35"/>
      <c r="AR20" s="35"/>
      <c r="AS20" s="735"/>
      <c r="AT20" s="47"/>
      <c r="AU20" s="48"/>
      <c r="AV20" s="16"/>
      <c r="AW20" s="14"/>
      <c r="AY20" s="718" t="s">
        <v>49</v>
      </c>
      <c r="AZ20" s="718"/>
      <c r="BA20" s="718"/>
      <c r="BB20" s="718"/>
      <c r="BC20" s="717">
        <v>0</v>
      </c>
      <c r="BD20" s="719"/>
      <c r="BE20" s="719"/>
      <c r="BF20" s="719"/>
      <c r="BG20" s="718" t="s">
        <v>67</v>
      </c>
      <c r="BH20" s="718"/>
      <c r="BI20" s="718"/>
      <c r="BJ20" s="718"/>
      <c r="BK20" s="725"/>
      <c r="BL20" s="725"/>
      <c r="BM20" s="725"/>
      <c r="BN20" s="725"/>
      <c r="CH20" s="24"/>
      <c r="CI20" s="24"/>
      <c r="CJ20" s="24"/>
      <c r="CK20" s="24"/>
    </row>
    <row r="21" spans="1:89" s="15" customFormat="1" ht="20.100000000000001" customHeight="1">
      <c r="A21" s="14"/>
      <c r="B21" s="40"/>
      <c r="C21" s="27"/>
      <c r="D21" s="733"/>
      <c r="E21" s="18"/>
      <c r="F21" s="56"/>
      <c r="G21" s="17"/>
      <c r="H21" s="735"/>
      <c r="I21" s="46"/>
      <c r="M21" s="57"/>
      <c r="N21" s="57"/>
      <c r="O21" s="57"/>
      <c r="P21" s="57"/>
      <c r="S21" s="31"/>
      <c r="T21" s="14"/>
      <c r="V21" s="726">
        <f>V14</f>
        <v>2</v>
      </c>
      <c r="W21" s="726"/>
      <c r="X21" s="726"/>
      <c r="Y21" s="18" t="s">
        <v>40</v>
      </c>
      <c r="Z21" s="726">
        <f>Z14</f>
        <v>3.25</v>
      </c>
      <c r="AA21" s="726"/>
      <c r="AB21" s="726"/>
      <c r="AD21" s="16"/>
      <c r="AE21" s="31"/>
      <c r="AP21" s="739"/>
      <c r="AQ21" s="35"/>
      <c r="AR21" s="35"/>
      <c r="AS21" s="735"/>
      <c r="AT21" s="47"/>
      <c r="AU21" s="48"/>
      <c r="AV21" s="16"/>
      <c r="AW21" s="14"/>
      <c r="AY21" s="718"/>
      <c r="AZ21" s="718"/>
      <c r="BA21" s="718"/>
      <c r="BB21" s="718"/>
      <c r="BC21" s="719"/>
      <c r="BD21" s="719"/>
      <c r="BE21" s="719"/>
      <c r="BF21" s="719"/>
      <c r="BG21" s="718"/>
      <c r="BH21" s="718"/>
      <c r="BI21" s="718"/>
      <c r="BJ21" s="718"/>
      <c r="BK21" s="725"/>
      <c r="BL21" s="725"/>
      <c r="BM21" s="725"/>
      <c r="BN21" s="725"/>
    </row>
    <row r="22" spans="1:89" s="15" customFormat="1" ht="24.95" customHeight="1">
      <c r="A22" s="14"/>
      <c r="B22" s="40"/>
      <c r="C22" s="27"/>
      <c r="D22" s="733"/>
      <c r="E22" s="17"/>
      <c r="F22" s="58"/>
      <c r="G22" s="17"/>
      <c r="H22" s="735"/>
      <c r="I22" s="46"/>
      <c r="R22" s="34"/>
      <c r="S22" s="41"/>
      <c r="T22" s="99"/>
      <c r="U22" s="99"/>
      <c r="V22" s="99"/>
      <c r="W22" s="99"/>
      <c r="X22" s="99"/>
      <c r="Y22" s="99"/>
      <c r="Z22" s="99"/>
      <c r="AA22" s="99"/>
      <c r="AB22" s="99"/>
      <c r="AC22" s="99"/>
      <c r="AD22" s="99"/>
      <c r="AE22" s="43"/>
      <c r="AF22" s="32"/>
      <c r="AP22" s="95"/>
      <c r="AQ22" s="35"/>
      <c r="AR22" s="35"/>
      <c r="AS22" s="59"/>
      <c r="AT22" s="17"/>
      <c r="AU22" s="44"/>
      <c r="AV22" s="16"/>
      <c r="AW22" s="14"/>
      <c r="AY22" s="718" t="s">
        <v>68</v>
      </c>
      <c r="AZ22" s="718"/>
      <c r="BA22" s="718"/>
      <c r="BB22" s="718"/>
      <c r="BC22" s="717">
        <v>0.1</v>
      </c>
      <c r="BD22" s="719"/>
      <c r="BE22" s="719"/>
      <c r="BF22" s="719"/>
      <c r="BG22" s="718" t="s">
        <v>8</v>
      </c>
      <c r="BH22" s="718"/>
      <c r="BI22" s="718"/>
      <c r="BJ22" s="718"/>
      <c r="BK22" s="727">
        <v>0.3</v>
      </c>
      <c r="BL22" s="727"/>
      <c r="BM22" s="727"/>
      <c r="BN22" s="727"/>
    </row>
    <row r="23" spans="1:89" s="15" customFormat="1" ht="20.100000000000001" customHeight="1">
      <c r="A23" s="14"/>
      <c r="B23" s="14"/>
      <c r="C23" s="18"/>
      <c r="D23" s="733"/>
      <c r="E23" s="18"/>
      <c r="F23" s="60"/>
      <c r="G23" s="17"/>
      <c r="H23" s="735"/>
      <c r="I23" s="46"/>
      <c r="N23" s="61"/>
      <c r="O23" s="61"/>
      <c r="P23" s="61"/>
      <c r="Q23" s="61"/>
      <c r="R23" s="61"/>
      <c r="S23" s="61"/>
      <c r="T23" s="61"/>
      <c r="U23" s="61"/>
      <c r="V23" s="61"/>
      <c r="W23" s="61"/>
      <c r="X23" s="61"/>
      <c r="Y23" s="61"/>
      <c r="Z23" s="61"/>
      <c r="AA23" s="61"/>
      <c r="AB23" s="61"/>
      <c r="AC23" s="61"/>
      <c r="AD23" s="61"/>
      <c r="AE23" s="61"/>
      <c r="AF23" s="61"/>
      <c r="AG23" s="61"/>
      <c r="AH23" s="61"/>
      <c r="AI23" s="61"/>
      <c r="AJ23" s="61"/>
      <c r="AP23" s="35"/>
      <c r="AQ23" s="35"/>
      <c r="AR23" s="35"/>
      <c r="AS23" s="272">
        <f>BC16</f>
        <v>0.2</v>
      </c>
      <c r="AT23" s="18"/>
      <c r="AU23" s="36"/>
      <c r="AV23" s="62"/>
      <c r="AW23" s="14"/>
      <c r="AY23" s="718"/>
      <c r="AZ23" s="718"/>
      <c r="BA23" s="718"/>
      <c r="BB23" s="718"/>
      <c r="BC23" s="719"/>
      <c r="BD23" s="719"/>
      <c r="BE23" s="719"/>
      <c r="BF23" s="719"/>
      <c r="BG23" s="718"/>
      <c r="BH23" s="718"/>
      <c r="BI23" s="718"/>
      <c r="BJ23" s="718"/>
      <c r="BK23" s="727"/>
      <c r="BL23" s="727"/>
      <c r="BM23" s="727"/>
      <c r="BN23" s="727"/>
    </row>
    <row r="24" spans="1:89" s="15" customFormat="1" ht="9.9499999999999993" customHeight="1">
      <c r="A24" s="14"/>
      <c r="B24" s="14"/>
      <c r="C24" s="18"/>
      <c r="D24" s="18"/>
      <c r="E24" s="18"/>
      <c r="F24" s="63"/>
      <c r="G24" s="18"/>
      <c r="H24" s="18"/>
      <c r="N24" s="42"/>
      <c r="O24" s="42"/>
      <c r="P24" s="42"/>
      <c r="T24" s="42"/>
      <c r="U24" s="42"/>
      <c r="V24" s="42"/>
      <c r="W24" s="42"/>
      <c r="X24" s="42"/>
      <c r="Y24" s="42"/>
      <c r="Z24" s="42"/>
      <c r="AA24" s="42"/>
      <c r="AB24" s="42"/>
      <c r="AC24" s="42"/>
      <c r="AD24" s="42"/>
      <c r="AH24" s="42"/>
      <c r="AI24" s="42"/>
      <c r="AJ24" s="42"/>
      <c r="AP24" s="18"/>
      <c r="AQ24" s="18"/>
      <c r="AR24" s="17"/>
      <c r="AS24" s="273"/>
      <c r="AT24" s="64"/>
      <c r="AU24" s="65"/>
      <c r="AV24" s="16"/>
      <c r="AW24" s="14"/>
      <c r="AY24" s="718" t="s">
        <v>69</v>
      </c>
      <c r="AZ24" s="718"/>
      <c r="BA24" s="718"/>
      <c r="BB24" s="718"/>
      <c r="BC24" s="717">
        <v>0.5</v>
      </c>
      <c r="BD24" s="717"/>
      <c r="BE24" s="717"/>
      <c r="BF24" s="717"/>
      <c r="BG24" s="718" t="s">
        <v>50</v>
      </c>
      <c r="BH24" s="718"/>
      <c r="BI24" s="718"/>
      <c r="BJ24" s="718"/>
      <c r="BK24" s="717">
        <v>0.1</v>
      </c>
      <c r="BL24" s="719"/>
      <c r="BM24" s="719"/>
      <c r="BN24" s="719"/>
    </row>
    <row r="25" spans="1:89" s="18" customFormat="1" ht="15" customHeight="1">
      <c r="A25" s="66"/>
      <c r="B25" s="14"/>
      <c r="C25" s="15"/>
      <c r="D25" s="15"/>
      <c r="E25" s="15"/>
      <c r="F25" s="15"/>
      <c r="G25" s="15"/>
      <c r="K25" s="15"/>
      <c r="L25" s="15"/>
      <c r="N25" s="722"/>
      <c r="O25" s="722"/>
      <c r="P25" s="722"/>
      <c r="Q25" s="67"/>
      <c r="R25" s="723"/>
      <c r="S25" s="723"/>
      <c r="T25" s="723"/>
      <c r="U25" s="68"/>
      <c r="V25" s="722">
        <f>BC18</f>
        <v>2.4</v>
      </c>
      <c r="W25" s="722"/>
      <c r="X25" s="722"/>
      <c r="Y25" s="68" t="s">
        <v>40</v>
      </c>
      <c r="Z25" s="722">
        <f>BK3</f>
        <v>2.4</v>
      </c>
      <c r="AA25" s="722"/>
      <c r="AB25" s="722"/>
      <c r="AC25" s="68"/>
      <c r="AD25" s="724"/>
      <c r="AE25" s="724"/>
      <c r="AF25" s="724"/>
      <c r="AG25" s="68"/>
      <c r="AH25" s="722"/>
      <c r="AI25" s="722"/>
      <c r="AJ25" s="722"/>
      <c r="AK25" s="64"/>
      <c r="AL25" s="15"/>
      <c r="AM25" s="15"/>
      <c r="AT25" s="15"/>
      <c r="AU25" s="16"/>
      <c r="AV25" s="36"/>
      <c r="AW25" s="66"/>
      <c r="AY25" s="718"/>
      <c r="AZ25" s="718"/>
      <c r="BA25" s="718"/>
      <c r="BB25" s="718"/>
      <c r="BC25" s="717"/>
      <c r="BD25" s="717"/>
      <c r="BE25" s="717"/>
      <c r="BF25" s="717"/>
      <c r="BG25" s="718"/>
      <c r="BH25" s="718"/>
      <c r="BI25" s="718"/>
      <c r="BJ25" s="718"/>
      <c r="BK25" s="719"/>
      <c r="BL25" s="719"/>
      <c r="BM25" s="719"/>
      <c r="BN25" s="719"/>
    </row>
    <row r="26" spans="1:89" s="15" customFormat="1" ht="5.0999999999999996" customHeight="1">
      <c r="A26" s="14"/>
      <c r="B26" s="14"/>
      <c r="M26" s="18"/>
      <c r="N26" s="68"/>
      <c r="O26" s="68"/>
      <c r="P26" s="723"/>
      <c r="Q26" s="723"/>
      <c r="R26" s="723"/>
      <c r="S26" s="69"/>
      <c r="T26" s="67"/>
      <c r="U26" s="67"/>
      <c r="V26" s="68"/>
      <c r="W26" s="68"/>
      <c r="X26" s="68"/>
      <c r="Y26" s="68"/>
      <c r="Z26" s="68"/>
      <c r="AA26" s="68"/>
      <c r="AB26" s="68"/>
      <c r="AC26" s="67"/>
      <c r="AD26" s="67"/>
      <c r="AF26" s="724"/>
      <c r="AG26" s="724"/>
      <c r="AH26" s="724"/>
      <c r="AI26" s="67"/>
      <c r="AJ26" s="68"/>
      <c r="AK26" s="18"/>
      <c r="AU26" s="16"/>
      <c r="AV26" s="16"/>
      <c r="AW26" s="14"/>
      <c r="AY26" s="718" t="s">
        <v>51</v>
      </c>
      <c r="AZ26" s="718"/>
      <c r="BA26" s="718"/>
      <c r="BB26" s="718"/>
      <c r="BC26" s="717">
        <v>0.25</v>
      </c>
      <c r="BD26" s="717"/>
      <c r="BE26" s="717"/>
      <c r="BF26" s="717"/>
      <c r="BG26" s="718" t="s">
        <v>3</v>
      </c>
      <c r="BH26" s="718"/>
      <c r="BI26" s="718"/>
      <c r="BJ26" s="718"/>
      <c r="BK26" s="717">
        <v>0.25</v>
      </c>
      <c r="BL26" s="719"/>
      <c r="BM26" s="719"/>
      <c r="BN26" s="719"/>
    </row>
    <row r="27" spans="1:89" s="15" customFormat="1" ht="15" customHeight="1">
      <c r="A27" s="14"/>
      <c r="B27" s="14"/>
      <c r="N27" s="68"/>
      <c r="O27" s="67"/>
      <c r="P27" s="720"/>
      <c r="Q27" s="720"/>
      <c r="R27" s="70"/>
      <c r="S27" s="70"/>
      <c r="T27" s="67"/>
      <c r="U27" s="67"/>
      <c r="V27" s="721">
        <f>V6</f>
        <v>3.25</v>
      </c>
      <c r="W27" s="721"/>
      <c r="X27" s="721"/>
      <c r="Y27" s="71" t="s">
        <v>40</v>
      </c>
      <c r="Z27" s="721">
        <f>Z6</f>
        <v>3.25</v>
      </c>
      <c r="AA27" s="721"/>
      <c r="AB27" s="721"/>
      <c r="AC27" s="67"/>
      <c r="AD27" s="67"/>
      <c r="AE27" s="67"/>
      <c r="AF27" s="67"/>
      <c r="AG27" s="720"/>
      <c r="AH27" s="720"/>
      <c r="AI27" s="67"/>
      <c r="AJ27" s="68"/>
      <c r="AU27" s="16"/>
      <c r="AV27" s="16"/>
      <c r="AW27" s="14"/>
      <c r="AY27" s="718"/>
      <c r="AZ27" s="718"/>
      <c r="BA27" s="718"/>
      <c r="BB27" s="718"/>
      <c r="BC27" s="717"/>
      <c r="BD27" s="717"/>
      <c r="BE27" s="717"/>
      <c r="BF27" s="717"/>
      <c r="BG27" s="718"/>
      <c r="BH27" s="718"/>
      <c r="BI27" s="718"/>
      <c r="BJ27" s="718"/>
      <c r="BK27" s="719"/>
      <c r="BL27" s="719"/>
      <c r="BM27" s="719"/>
      <c r="BN27" s="719"/>
    </row>
    <row r="28" spans="1:89" s="15" customFormat="1" ht="5.0999999999999996" customHeight="1">
      <c r="A28" s="14"/>
      <c r="B28" s="14"/>
      <c r="O28" s="52"/>
      <c r="P28" s="17"/>
      <c r="Q28" s="17"/>
      <c r="R28" s="17"/>
      <c r="S28" s="17"/>
      <c r="T28" s="17"/>
      <c r="U28" s="17"/>
      <c r="V28" s="17"/>
      <c r="W28" s="17"/>
      <c r="X28" s="17"/>
      <c r="Z28" s="17"/>
      <c r="AA28" s="18"/>
      <c r="AB28" s="18"/>
      <c r="AC28" s="17"/>
      <c r="AD28" s="17"/>
      <c r="AE28" s="17"/>
      <c r="AF28" s="17"/>
      <c r="AG28" s="17"/>
      <c r="AH28" s="72"/>
      <c r="AI28" s="47"/>
      <c r="AU28" s="16"/>
      <c r="AV28" s="16"/>
      <c r="AW28" s="14"/>
      <c r="BG28" s="718" t="s">
        <v>388</v>
      </c>
      <c r="BH28" s="718"/>
      <c r="BI28" s="718"/>
      <c r="BJ28" s="718"/>
      <c r="BK28" s="717">
        <v>0.2</v>
      </c>
      <c r="BL28" s="717"/>
      <c r="BM28" s="717"/>
      <c r="BN28" s="717"/>
    </row>
    <row r="29" spans="1:89" s="15" customFormat="1" ht="5.0999999999999996" customHeight="1">
      <c r="A29" s="14"/>
      <c r="B29" s="32"/>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4"/>
      <c r="AV29" s="16"/>
      <c r="AW29" s="14"/>
      <c r="BG29" s="718"/>
      <c r="BH29" s="718"/>
      <c r="BI29" s="718"/>
      <c r="BJ29" s="718"/>
      <c r="BK29" s="717"/>
      <c r="BL29" s="717"/>
      <c r="BM29" s="717"/>
      <c r="BN29" s="717"/>
    </row>
    <row r="30" spans="1:89" s="20" customFormat="1" ht="14.1" customHeight="1">
      <c r="A30" s="73"/>
      <c r="B30" s="73"/>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5"/>
      <c r="AV30" s="75"/>
      <c r="AW30" s="76"/>
      <c r="BG30" s="718"/>
      <c r="BH30" s="718"/>
      <c r="BI30" s="718"/>
      <c r="BJ30" s="718"/>
      <c r="BK30" s="717"/>
      <c r="BL30" s="717"/>
      <c r="BM30" s="717"/>
      <c r="BN30" s="717"/>
    </row>
    <row r="31" spans="1:89" s="20" customFormat="1" ht="14.1" customHeight="1">
      <c r="A31" s="291" t="s">
        <v>9</v>
      </c>
      <c r="B31" s="291"/>
      <c r="D31" s="685">
        <f>V6</f>
        <v>3.25</v>
      </c>
      <c r="E31" s="685"/>
      <c r="F31" s="685"/>
      <c r="G31" s="77" t="s">
        <v>40</v>
      </c>
      <c r="H31" s="685">
        <f>Z6</f>
        <v>3.25</v>
      </c>
      <c r="I31" s="685"/>
      <c r="J31" s="685"/>
      <c r="K31" s="77" t="s">
        <v>40</v>
      </c>
      <c r="L31" s="685">
        <f>D10-H10</f>
        <v>3.8499999999999996</v>
      </c>
      <c r="M31" s="685"/>
      <c r="N31" s="685"/>
      <c r="O31" s="77" t="s">
        <v>40</v>
      </c>
      <c r="P31" s="712">
        <f>A5</f>
        <v>1</v>
      </c>
      <c r="Q31" s="712"/>
      <c r="R31" s="712"/>
      <c r="S31" s="712"/>
      <c r="Z31" s="78"/>
      <c r="AG31" s="78"/>
      <c r="AH31" s="100"/>
      <c r="AN31" s="20" t="s">
        <v>102</v>
      </c>
      <c r="AO31" s="715">
        <f>ROUND(D31*H31*L31*P31,2)</f>
        <v>40.67</v>
      </c>
      <c r="AP31" s="715"/>
      <c r="AQ31" s="715"/>
      <c r="AR31" s="715"/>
      <c r="AU31" s="79"/>
      <c r="AV31" s="79"/>
      <c r="AW31" s="76"/>
    </row>
    <row r="32" spans="1:89" s="20" customFormat="1" ht="14.1" customHeight="1">
      <c r="A32" s="291"/>
      <c r="B32" s="291"/>
      <c r="D32" s="20" t="s">
        <v>115</v>
      </c>
      <c r="AO32" s="81"/>
      <c r="AP32" s="81"/>
      <c r="AQ32" s="81"/>
      <c r="AR32" s="81"/>
      <c r="AU32" s="79"/>
      <c r="AV32" s="79"/>
      <c r="AW32" s="76"/>
    </row>
    <row r="33" spans="1:49" s="20" customFormat="1" ht="14.1" customHeight="1">
      <c r="A33" s="291"/>
      <c r="B33" s="291"/>
      <c r="D33" s="685">
        <f>V7</f>
        <v>2</v>
      </c>
      <c r="E33" s="685"/>
      <c r="F33" s="685"/>
      <c r="G33" s="77" t="s">
        <v>40</v>
      </c>
      <c r="H33" s="685">
        <f>Z7</f>
        <v>3.25</v>
      </c>
      <c r="I33" s="685"/>
      <c r="J33" s="685"/>
      <c r="K33" s="77" t="s">
        <v>40</v>
      </c>
      <c r="L33" s="685">
        <f>AP14+AP12</f>
        <v>3.8499999999999996</v>
      </c>
      <c r="M33" s="685"/>
      <c r="N33" s="685"/>
      <c r="O33" s="77" t="s">
        <v>40</v>
      </c>
      <c r="P33" s="712">
        <f>P31</f>
        <v>1</v>
      </c>
      <c r="Q33" s="712"/>
      <c r="R33" s="712"/>
      <c r="S33" s="712"/>
      <c r="Z33" s="78"/>
      <c r="AG33" s="78"/>
      <c r="AH33" s="100"/>
      <c r="AN33" s="20" t="s">
        <v>102</v>
      </c>
      <c r="AO33" s="715">
        <f>ROUND(D33*H33*L33*P33,2)</f>
        <v>25.03</v>
      </c>
      <c r="AP33" s="715"/>
      <c r="AQ33" s="715"/>
      <c r="AR33" s="715"/>
      <c r="AU33" s="79" t="s">
        <v>102</v>
      </c>
      <c r="AV33" s="82">
        <f>AO31-AO33</f>
        <v>15.64</v>
      </c>
      <c r="AW33" s="76"/>
    </row>
    <row r="34" spans="1:49" s="20" customFormat="1" ht="6.75" customHeight="1">
      <c r="A34" s="291"/>
      <c r="B34" s="291"/>
      <c r="AO34" s="81"/>
      <c r="AP34" s="81"/>
      <c r="AQ34" s="81"/>
      <c r="AR34" s="81"/>
      <c r="AU34" s="79"/>
      <c r="AV34" s="79"/>
      <c r="AW34" s="76"/>
    </row>
    <row r="35" spans="1:49" s="20" customFormat="1" ht="14.1" customHeight="1">
      <c r="A35" s="291" t="s">
        <v>14</v>
      </c>
      <c r="B35" s="291"/>
      <c r="C35" s="20" t="s">
        <v>134</v>
      </c>
      <c r="D35" s="685">
        <f>V6</f>
        <v>3.25</v>
      </c>
      <c r="E35" s="685"/>
      <c r="F35" s="685"/>
      <c r="G35" s="77" t="s">
        <v>40</v>
      </c>
      <c r="H35" s="685">
        <f>Z6</f>
        <v>3.25</v>
      </c>
      <c r="I35" s="685"/>
      <c r="J35" s="685"/>
      <c r="K35" s="77" t="s">
        <v>40</v>
      </c>
      <c r="L35" s="685">
        <f>H16</f>
        <v>3.3999999999999995</v>
      </c>
      <c r="M35" s="685"/>
      <c r="N35" s="685"/>
      <c r="Z35" s="78"/>
      <c r="AO35" s="81"/>
      <c r="AP35" s="81"/>
      <c r="AQ35" s="81"/>
      <c r="AR35" s="81"/>
      <c r="AU35" s="79"/>
      <c r="AV35" s="79"/>
      <c r="AW35" s="76"/>
    </row>
    <row r="36" spans="1:49" s="20" customFormat="1" ht="14.1" customHeight="1">
      <c r="A36" s="291"/>
      <c r="B36" s="291"/>
      <c r="C36" s="20" t="s">
        <v>7</v>
      </c>
      <c r="D36" s="77" t="s">
        <v>587</v>
      </c>
      <c r="E36" s="685">
        <f>V27</f>
        <v>3.25</v>
      </c>
      <c r="F36" s="686"/>
      <c r="G36" s="77" t="s">
        <v>40</v>
      </c>
      <c r="H36" s="694">
        <f>Z27</f>
        <v>3.25</v>
      </c>
      <c r="I36" s="694"/>
      <c r="J36" s="694"/>
      <c r="K36" s="20" t="s">
        <v>6</v>
      </c>
      <c r="L36" s="77" t="s">
        <v>40</v>
      </c>
      <c r="M36" s="685">
        <f>AS23</f>
        <v>0.2</v>
      </c>
      <c r="N36" s="685"/>
      <c r="O36" s="685"/>
      <c r="W36" s="77"/>
      <c r="X36" s="685"/>
      <c r="Y36" s="685"/>
      <c r="Z36" s="685"/>
      <c r="AA36" s="83"/>
      <c r="AC36" s="84"/>
      <c r="AD36" s="84"/>
      <c r="AE36" s="77"/>
      <c r="AF36" s="714"/>
      <c r="AG36" s="714"/>
      <c r="AH36" s="714"/>
      <c r="AO36" s="81"/>
      <c r="AP36" s="81"/>
      <c r="AQ36" s="81"/>
      <c r="AR36" s="81"/>
      <c r="AU36" s="79"/>
      <c r="AV36" s="79"/>
      <c r="AW36" s="76"/>
    </row>
    <row r="37" spans="1:49" s="20" customFormat="1" ht="14.1" customHeight="1">
      <c r="A37" s="291"/>
      <c r="B37" s="291"/>
      <c r="D37" s="20" t="s">
        <v>11</v>
      </c>
      <c r="E37" s="20" t="s">
        <v>10</v>
      </c>
      <c r="F37" s="20" t="s">
        <v>4</v>
      </c>
      <c r="G37" s="77" t="s">
        <v>40</v>
      </c>
      <c r="H37" s="685">
        <f>X19</f>
        <v>0.8</v>
      </c>
      <c r="I37" s="685"/>
      <c r="J37" s="685"/>
      <c r="K37" s="83">
        <v>2</v>
      </c>
      <c r="L37" s="20" t="s">
        <v>6</v>
      </c>
      <c r="M37" s="84" t="s">
        <v>12</v>
      </c>
      <c r="N37" s="84">
        <v>4</v>
      </c>
      <c r="O37" s="77" t="s">
        <v>40</v>
      </c>
      <c r="P37" s="714">
        <f>H16-AS23-AS22</f>
        <v>3.1999999999999993</v>
      </c>
      <c r="Q37" s="714"/>
      <c r="R37" s="714"/>
      <c r="T37" s="20" t="s">
        <v>5</v>
      </c>
      <c r="U37" s="20" t="s">
        <v>135</v>
      </c>
      <c r="V37" s="78" t="s">
        <v>40</v>
      </c>
      <c r="W37" s="712">
        <f>P33</f>
        <v>1</v>
      </c>
      <c r="X37" s="712"/>
      <c r="Y37" s="712"/>
      <c r="Z37" s="712"/>
      <c r="AN37" s="20" t="s">
        <v>102</v>
      </c>
      <c r="AO37" s="713">
        <f>ROUND(((D35*H35*L35)-(((E36*H36)*M36)+(PI()*H37^K37/N37*P37)))*W37,2)</f>
        <v>32.19</v>
      </c>
      <c r="AP37" s="713"/>
      <c r="AQ37" s="713"/>
      <c r="AR37" s="713"/>
      <c r="AU37" s="79"/>
      <c r="AV37" s="79"/>
      <c r="AW37" s="76"/>
    </row>
    <row r="38" spans="1:49" s="20" customFormat="1" ht="14.1" customHeight="1">
      <c r="A38" s="291"/>
      <c r="B38" s="291"/>
      <c r="D38" s="20" t="s">
        <v>115</v>
      </c>
      <c r="AO38" s="81"/>
      <c r="AP38" s="81"/>
      <c r="AQ38" s="81"/>
      <c r="AR38" s="81"/>
      <c r="AU38" s="79"/>
      <c r="AV38" s="79"/>
      <c r="AW38" s="76"/>
    </row>
    <row r="39" spans="1:49" s="20" customFormat="1" ht="14.1" customHeight="1">
      <c r="A39" s="291"/>
      <c r="B39" s="291"/>
      <c r="D39" s="685">
        <f>V7</f>
        <v>2</v>
      </c>
      <c r="E39" s="685"/>
      <c r="F39" s="685"/>
      <c r="G39" s="77" t="s">
        <v>40</v>
      </c>
      <c r="H39" s="685">
        <f>Z7</f>
        <v>3.25</v>
      </c>
      <c r="I39" s="685"/>
      <c r="J39" s="685"/>
      <c r="K39" s="77" t="s">
        <v>40</v>
      </c>
      <c r="L39" s="685">
        <f>AP14</f>
        <v>3.5999999999999996</v>
      </c>
      <c r="M39" s="685"/>
      <c r="N39" s="685"/>
      <c r="O39" s="77" t="s">
        <v>40</v>
      </c>
      <c r="P39" s="712">
        <f>W37</f>
        <v>1</v>
      </c>
      <c r="Q39" s="712"/>
      <c r="R39" s="712"/>
      <c r="S39" s="712"/>
      <c r="Z39" s="78"/>
      <c r="AG39" s="78"/>
      <c r="AH39" s="100"/>
      <c r="AN39" s="20" t="s">
        <v>102</v>
      </c>
      <c r="AO39" s="715">
        <f>ROUND(D39*H39*L39*P39,2)</f>
        <v>23.4</v>
      </c>
      <c r="AP39" s="715"/>
      <c r="AQ39" s="715"/>
      <c r="AR39" s="715"/>
      <c r="AU39" s="79" t="s">
        <v>102</v>
      </c>
      <c r="AV39" s="82">
        <f>AO37-AO39</f>
        <v>8.7899999999999991</v>
      </c>
      <c r="AW39" s="76"/>
    </row>
    <row r="40" spans="1:49" s="20" customFormat="1" ht="6.75" customHeight="1">
      <c r="A40" s="291"/>
      <c r="B40" s="291"/>
      <c r="AO40" s="81"/>
      <c r="AP40" s="81"/>
      <c r="AQ40" s="81"/>
      <c r="AR40" s="81"/>
      <c r="AU40" s="79"/>
      <c r="AV40" s="79"/>
      <c r="AW40" s="76"/>
    </row>
    <row r="41" spans="1:49" s="20" customFormat="1" ht="14.1" customHeight="1">
      <c r="A41" s="291" t="s">
        <v>367</v>
      </c>
      <c r="B41" s="291"/>
      <c r="D41" s="20" t="s">
        <v>10</v>
      </c>
      <c r="E41" s="685">
        <f>V6</f>
        <v>3.25</v>
      </c>
      <c r="F41" s="685"/>
      <c r="G41" s="685"/>
      <c r="H41" s="685"/>
      <c r="I41" s="78" t="s">
        <v>40</v>
      </c>
      <c r="J41" s="685">
        <f>E41</f>
        <v>3.25</v>
      </c>
      <c r="K41" s="685"/>
      <c r="L41" s="685"/>
      <c r="M41" s="685"/>
      <c r="N41" s="20" t="s">
        <v>6</v>
      </c>
      <c r="O41" s="78" t="s">
        <v>40</v>
      </c>
      <c r="P41" s="685">
        <v>0.2</v>
      </c>
      <c r="Q41" s="686"/>
      <c r="R41" s="686"/>
      <c r="S41" s="78" t="s">
        <v>40</v>
      </c>
      <c r="T41" s="712">
        <f>P39</f>
        <v>1</v>
      </c>
      <c r="U41" s="686"/>
      <c r="V41" s="686"/>
      <c r="W41" s="686"/>
      <c r="X41" s="85"/>
      <c r="Y41" s="78"/>
      <c r="Z41" s="712"/>
      <c r="AA41" s="712"/>
      <c r="AB41" s="712"/>
      <c r="AC41" s="712"/>
      <c r="AD41" s="85"/>
      <c r="AO41" s="81"/>
      <c r="AP41" s="81"/>
      <c r="AQ41" s="81"/>
      <c r="AR41" s="81"/>
      <c r="AT41" s="686" t="s">
        <v>13</v>
      </c>
      <c r="AU41" s="716"/>
      <c r="AV41" s="86">
        <f>ROUND((E41*J41)*P41,2)</f>
        <v>2.11</v>
      </c>
      <c r="AW41" s="87"/>
    </row>
    <row r="42" spans="1:49" s="20" customFormat="1" ht="6.75" customHeight="1">
      <c r="A42" s="291"/>
      <c r="B42" s="291"/>
      <c r="AO42" s="81"/>
      <c r="AP42" s="81"/>
      <c r="AQ42" s="81"/>
      <c r="AR42" s="81"/>
      <c r="AU42" s="79"/>
      <c r="AV42" s="79"/>
      <c r="AW42" s="76"/>
    </row>
    <row r="43" spans="1:49" s="20" customFormat="1" ht="14.1" customHeight="1">
      <c r="A43" s="291" t="s">
        <v>384</v>
      </c>
      <c r="B43" s="291"/>
      <c r="D43" s="77" t="s">
        <v>10</v>
      </c>
      <c r="E43" s="685">
        <f>V6</f>
        <v>3.25</v>
      </c>
      <c r="F43" s="686"/>
      <c r="G43" s="686"/>
      <c r="H43" s="78" t="s">
        <v>40</v>
      </c>
      <c r="I43" s="685">
        <f>Z6</f>
        <v>3.25</v>
      </c>
      <c r="J43" s="686"/>
      <c r="K43" s="686"/>
      <c r="L43" s="20" t="s">
        <v>6</v>
      </c>
      <c r="M43" s="78" t="s">
        <v>40</v>
      </c>
      <c r="N43" s="685">
        <f>H10</f>
        <v>0.25</v>
      </c>
      <c r="O43" s="686"/>
      <c r="P43" s="686"/>
      <c r="Q43" s="78" t="s">
        <v>40</v>
      </c>
      <c r="R43" s="712">
        <f>T41</f>
        <v>1</v>
      </c>
      <c r="S43" s="686"/>
      <c r="T43" s="686"/>
      <c r="U43" s="686"/>
      <c r="AN43" s="20" t="s">
        <v>102</v>
      </c>
      <c r="AO43" s="715">
        <f>ROUND((E43*I43)*N43*R43,2)</f>
        <v>2.64</v>
      </c>
      <c r="AP43" s="715"/>
      <c r="AQ43" s="715"/>
      <c r="AR43" s="715"/>
      <c r="AU43" s="79"/>
      <c r="AV43" s="79"/>
      <c r="AW43" s="76"/>
    </row>
    <row r="44" spans="1:49" s="20" customFormat="1" ht="14.1" customHeight="1">
      <c r="A44" s="291" t="s">
        <v>348</v>
      </c>
      <c r="B44" s="291"/>
      <c r="D44" s="20" t="s">
        <v>115</v>
      </c>
      <c r="AO44" s="81"/>
      <c r="AP44" s="81"/>
      <c r="AQ44" s="81"/>
      <c r="AR44" s="81"/>
      <c r="AU44" s="79"/>
      <c r="AV44" s="79"/>
      <c r="AW44" s="76"/>
    </row>
    <row r="45" spans="1:49" s="20" customFormat="1" ht="14.1" customHeight="1">
      <c r="A45" s="291"/>
      <c r="B45" s="291"/>
      <c r="D45" s="77" t="s">
        <v>10</v>
      </c>
      <c r="E45" s="685">
        <f>V7</f>
        <v>2</v>
      </c>
      <c r="F45" s="686"/>
      <c r="G45" s="686"/>
      <c r="H45" s="78" t="s">
        <v>40</v>
      </c>
      <c r="I45" s="685">
        <f>Z7</f>
        <v>3.25</v>
      </c>
      <c r="J45" s="686"/>
      <c r="K45" s="686"/>
      <c r="L45" s="20" t="s">
        <v>6</v>
      </c>
      <c r="M45" s="78" t="s">
        <v>40</v>
      </c>
      <c r="N45" s="685">
        <f>H10</f>
        <v>0.25</v>
      </c>
      <c r="O45" s="686"/>
      <c r="P45" s="686"/>
      <c r="Q45" s="78" t="s">
        <v>40</v>
      </c>
      <c r="R45" s="712">
        <f>R43</f>
        <v>1</v>
      </c>
      <c r="S45" s="686"/>
      <c r="T45" s="686"/>
      <c r="U45" s="686"/>
      <c r="AN45" s="20" t="s">
        <v>102</v>
      </c>
      <c r="AO45" s="715">
        <f>ROUND((E45*I45)*N45*R45,2)</f>
        <v>1.63</v>
      </c>
      <c r="AP45" s="715"/>
      <c r="AQ45" s="715"/>
      <c r="AR45" s="715"/>
      <c r="AU45" s="79" t="s">
        <v>102</v>
      </c>
      <c r="AV45" s="86">
        <f>AO43-AO45</f>
        <v>1.0100000000000002</v>
      </c>
      <c r="AW45" s="76"/>
    </row>
    <row r="46" spans="1:49" s="20" customFormat="1" ht="6.75" customHeight="1">
      <c r="A46" s="291"/>
      <c r="B46" s="291"/>
      <c r="AO46" s="81"/>
      <c r="AP46" s="81"/>
      <c r="AQ46" s="81"/>
      <c r="AR46" s="81"/>
      <c r="AU46" s="79"/>
      <c r="AV46" s="79"/>
      <c r="AW46" s="76"/>
    </row>
    <row r="47" spans="1:49" s="20" customFormat="1" ht="14.1" customHeight="1">
      <c r="A47" s="291" t="s">
        <v>385</v>
      </c>
      <c r="B47" s="291"/>
      <c r="D47" s="77"/>
      <c r="E47" s="685">
        <f>E43</f>
        <v>3.25</v>
      </c>
      <c r="F47" s="686"/>
      <c r="G47" s="686"/>
      <c r="H47" s="78" t="s">
        <v>40</v>
      </c>
      <c r="I47" s="685">
        <f>I43</f>
        <v>3.25</v>
      </c>
      <c r="J47" s="686"/>
      <c r="K47" s="686"/>
      <c r="L47" s="78" t="s">
        <v>40</v>
      </c>
      <c r="M47" s="712">
        <f>R45</f>
        <v>1</v>
      </c>
      <c r="N47" s="686"/>
      <c r="O47" s="686"/>
      <c r="P47" s="686"/>
      <c r="AN47" s="20" t="s">
        <v>102</v>
      </c>
      <c r="AO47" s="715">
        <f>ROUND((E47*I47)*M47,2)</f>
        <v>10.56</v>
      </c>
      <c r="AP47" s="715"/>
      <c r="AQ47" s="715"/>
      <c r="AR47" s="715"/>
      <c r="AU47" s="79"/>
      <c r="AV47" s="79"/>
      <c r="AW47" s="76"/>
    </row>
    <row r="48" spans="1:49" s="20" customFormat="1" ht="14.1" customHeight="1">
      <c r="A48" s="291" t="s">
        <v>118</v>
      </c>
      <c r="B48" s="291"/>
      <c r="D48" s="20" t="s">
        <v>115</v>
      </c>
      <c r="AO48" s="81"/>
      <c r="AP48" s="81"/>
      <c r="AQ48" s="81"/>
      <c r="AR48" s="81"/>
      <c r="AU48" s="79"/>
      <c r="AV48" s="79"/>
      <c r="AW48" s="76"/>
    </row>
    <row r="49" spans="1:49" s="20" customFormat="1" ht="14.1" customHeight="1">
      <c r="A49" s="291"/>
      <c r="B49" s="291"/>
      <c r="D49" s="77"/>
      <c r="E49" s="685">
        <f>E45</f>
        <v>2</v>
      </c>
      <c r="F49" s="686"/>
      <c r="G49" s="686"/>
      <c r="H49" s="78" t="s">
        <v>40</v>
      </c>
      <c r="I49" s="685">
        <f>I45</f>
        <v>3.25</v>
      </c>
      <c r="J49" s="686"/>
      <c r="K49" s="686"/>
      <c r="L49" s="78" t="s">
        <v>40</v>
      </c>
      <c r="M49" s="712">
        <f>M47</f>
        <v>1</v>
      </c>
      <c r="N49" s="686"/>
      <c r="O49" s="686"/>
      <c r="P49" s="686"/>
      <c r="AN49" s="20" t="s">
        <v>102</v>
      </c>
      <c r="AO49" s="715">
        <f>ROUND((E49*I49)*M49,2)</f>
        <v>6.5</v>
      </c>
      <c r="AP49" s="715"/>
      <c r="AQ49" s="715"/>
      <c r="AR49" s="715"/>
      <c r="AU49" s="79" t="s">
        <v>102</v>
      </c>
      <c r="AV49" s="96">
        <f>AO47-AO49</f>
        <v>4.0600000000000005</v>
      </c>
      <c r="AW49" s="76"/>
    </row>
    <row r="50" spans="1:49" s="20" customFormat="1" ht="6.75" customHeight="1">
      <c r="A50" s="291"/>
      <c r="B50" s="291"/>
      <c r="AO50" s="81"/>
      <c r="AP50" s="81"/>
      <c r="AQ50" s="81"/>
      <c r="AR50" s="81"/>
      <c r="AU50" s="79"/>
      <c r="AV50" s="79"/>
      <c r="AW50" s="76"/>
    </row>
    <row r="51" spans="1:49" s="20" customFormat="1" ht="14.1" customHeight="1">
      <c r="A51" s="291" t="s">
        <v>386</v>
      </c>
      <c r="B51" s="291"/>
      <c r="AO51" s="81"/>
      <c r="AP51" s="81"/>
      <c r="AQ51" s="81"/>
      <c r="AR51" s="81"/>
      <c r="AU51" s="79"/>
      <c r="AV51" s="79"/>
      <c r="AW51" s="76"/>
    </row>
    <row r="52" spans="1:49" s="20" customFormat="1" ht="14.1" customHeight="1">
      <c r="A52" s="291" t="s">
        <v>56</v>
      </c>
      <c r="B52" s="291"/>
      <c r="D52" s="20" t="s">
        <v>10</v>
      </c>
      <c r="E52" s="685">
        <f>V6</f>
        <v>3.25</v>
      </c>
      <c r="F52" s="685"/>
      <c r="G52" s="685"/>
      <c r="H52" s="685"/>
      <c r="I52" s="78" t="s">
        <v>55</v>
      </c>
      <c r="J52" s="685">
        <f>V7</f>
        <v>2</v>
      </c>
      <c r="K52" s="685"/>
      <c r="L52" s="685"/>
      <c r="M52" s="685"/>
      <c r="N52" s="20" t="s">
        <v>6</v>
      </c>
      <c r="O52" s="20" t="s">
        <v>57</v>
      </c>
      <c r="Q52" s="686">
        <v>2</v>
      </c>
      <c r="R52" s="686"/>
      <c r="S52" s="78" t="s">
        <v>40</v>
      </c>
      <c r="T52" s="712">
        <f>M49</f>
        <v>1</v>
      </c>
      <c r="U52" s="686"/>
      <c r="V52" s="686"/>
      <c r="W52" s="686"/>
      <c r="AO52" s="81"/>
      <c r="AP52" s="81"/>
      <c r="AQ52" s="81"/>
      <c r="AR52" s="81"/>
      <c r="AT52" s="686" t="s">
        <v>13</v>
      </c>
      <c r="AU52" s="716"/>
      <c r="AV52" s="97">
        <f>ROUND((E52-J52)*Q52*T52,2)</f>
        <v>2.5</v>
      </c>
      <c r="AW52" s="76"/>
    </row>
    <row r="53" spans="1:49" s="20" customFormat="1" ht="6.75" customHeight="1">
      <c r="A53" s="291"/>
      <c r="B53" s="291"/>
      <c r="AO53" s="81"/>
      <c r="AP53" s="81"/>
      <c r="AQ53" s="81"/>
      <c r="AR53" s="81"/>
      <c r="AU53" s="79"/>
      <c r="AV53" s="79"/>
      <c r="AW53" s="76"/>
    </row>
    <row r="54" spans="1:49" s="20" customFormat="1" ht="14.1" customHeight="1">
      <c r="A54" s="291" t="s">
        <v>387</v>
      </c>
      <c r="B54" s="291"/>
      <c r="C54" s="20" t="s">
        <v>10</v>
      </c>
      <c r="D54" s="685">
        <f>V6</f>
        <v>3.25</v>
      </c>
      <c r="E54" s="685"/>
      <c r="F54" s="685"/>
      <c r="G54" s="77" t="s">
        <v>40</v>
      </c>
      <c r="H54" s="685">
        <f>Z6</f>
        <v>3.25</v>
      </c>
      <c r="I54" s="686"/>
      <c r="J54" s="686"/>
      <c r="K54" s="77" t="s">
        <v>40</v>
      </c>
      <c r="L54" s="685">
        <f>H12</f>
        <v>0.25</v>
      </c>
      <c r="M54" s="686"/>
      <c r="N54" s="686"/>
      <c r="O54" s="78" t="s">
        <v>40</v>
      </c>
      <c r="P54" s="712">
        <f>T52</f>
        <v>1</v>
      </c>
      <c r="Q54" s="712"/>
      <c r="R54" s="712"/>
      <c r="S54" s="712"/>
      <c r="T54" s="685"/>
      <c r="U54" s="685"/>
      <c r="V54" s="685"/>
      <c r="W54" s="77"/>
      <c r="X54" s="685"/>
      <c r="Y54" s="686"/>
      <c r="Z54" s="686"/>
      <c r="AB54" s="78"/>
      <c r="AC54" s="712"/>
      <c r="AD54" s="712"/>
      <c r="AE54" s="712"/>
      <c r="AF54" s="712"/>
      <c r="AG54" s="78"/>
      <c r="AH54" s="100"/>
      <c r="AN54" s="20" t="s">
        <v>102</v>
      </c>
      <c r="AO54" s="715">
        <f>ROUND(D54*H54*L54,2)</f>
        <v>2.64</v>
      </c>
      <c r="AP54" s="715"/>
      <c r="AQ54" s="715"/>
      <c r="AR54" s="715"/>
      <c r="AU54" s="79"/>
      <c r="AV54" s="79"/>
      <c r="AW54" s="76"/>
    </row>
    <row r="55" spans="1:49" s="20" customFormat="1" ht="14.1" customHeight="1">
      <c r="A55" s="291"/>
      <c r="B55" s="291"/>
      <c r="D55" s="20" t="s">
        <v>115</v>
      </c>
      <c r="AO55" s="81"/>
      <c r="AP55" s="81"/>
      <c r="AQ55" s="81"/>
      <c r="AR55" s="81"/>
      <c r="AU55" s="79"/>
      <c r="AV55" s="79"/>
      <c r="AW55" s="76"/>
    </row>
    <row r="56" spans="1:49" s="20" customFormat="1" ht="14.1" customHeight="1">
      <c r="A56" s="291"/>
      <c r="B56" s="291"/>
      <c r="D56" s="685">
        <f>V7</f>
        <v>2</v>
      </c>
      <c r="E56" s="685"/>
      <c r="F56" s="685"/>
      <c r="G56" s="77" t="s">
        <v>40</v>
      </c>
      <c r="H56" s="685">
        <f>Z7</f>
        <v>3.25</v>
      </c>
      <c r="I56" s="686"/>
      <c r="J56" s="686"/>
      <c r="K56" s="77" t="s">
        <v>40</v>
      </c>
      <c r="L56" s="685">
        <f>AP12</f>
        <v>0.25</v>
      </c>
      <c r="M56" s="686"/>
      <c r="N56" s="686"/>
      <c r="O56" s="77" t="s">
        <v>40</v>
      </c>
      <c r="P56" s="712">
        <f>P54</f>
        <v>1</v>
      </c>
      <c r="Q56" s="686"/>
      <c r="R56" s="686"/>
      <c r="S56" s="686"/>
      <c r="Z56" s="78"/>
      <c r="AG56" s="78"/>
      <c r="AH56" s="100"/>
      <c r="AN56" s="20" t="s">
        <v>102</v>
      </c>
      <c r="AO56" s="715">
        <f>ROUND(D56*H56*L56*P56,2)</f>
        <v>1.63</v>
      </c>
      <c r="AP56" s="715"/>
      <c r="AQ56" s="715"/>
      <c r="AR56" s="715"/>
      <c r="AU56" s="79" t="s">
        <v>102</v>
      </c>
      <c r="AV56" s="102">
        <f>AO54-AO56</f>
        <v>1.0100000000000002</v>
      </c>
      <c r="AW56" s="76"/>
    </row>
    <row r="57" spans="1:49" s="20" customFormat="1" ht="6.75" customHeight="1">
      <c r="A57" s="291"/>
      <c r="B57" s="291"/>
      <c r="D57" s="78"/>
      <c r="E57" s="78"/>
      <c r="F57" s="78"/>
      <c r="G57" s="77"/>
      <c r="H57" s="78"/>
      <c r="I57" s="77"/>
      <c r="J57" s="77"/>
      <c r="K57" s="77"/>
      <c r="L57" s="78"/>
      <c r="M57" s="77"/>
      <c r="N57" s="77"/>
      <c r="O57" s="77"/>
      <c r="P57" s="98"/>
      <c r="Q57" s="77"/>
      <c r="R57" s="77"/>
      <c r="S57" s="77"/>
      <c r="Z57" s="78"/>
      <c r="AG57" s="78"/>
      <c r="AH57" s="100"/>
      <c r="AO57" s="81"/>
      <c r="AP57" s="81"/>
      <c r="AQ57" s="81"/>
      <c r="AR57" s="81"/>
      <c r="AU57" s="79"/>
      <c r="AV57" s="102"/>
      <c r="AW57" s="291"/>
    </row>
    <row r="58" spans="1:49" s="20" customFormat="1" ht="14.1" customHeight="1">
      <c r="A58" s="291" t="s">
        <v>389</v>
      </c>
      <c r="B58" s="291"/>
      <c r="C58" s="20" t="s">
        <v>10</v>
      </c>
      <c r="D58" s="685">
        <f>D54</f>
        <v>3.25</v>
      </c>
      <c r="E58" s="685"/>
      <c r="F58" s="685"/>
      <c r="G58" s="77" t="s">
        <v>40</v>
      </c>
      <c r="H58" s="685">
        <f>H54</f>
        <v>3.25</v>
      </c>
      <c r="I58" s="686"/>
      <c r="J58" s="686"/>
      <c r="K58" s="77" t="s">
        <v>40</v>
      </c>
      <c r="L58" s="685">
        <f>BK28</f>
        <v>0.2</v>
      </c>
      <c r="M58" s="686"/>
      <c r="N58" s="686"/>
      <c r="O58" s="78" t="s">
        <v>40</v>
      </c>
      <c r="P58" s="712">
        <f>T52</f>
        <v>1</v>
      </c>
      <c r="Q58" s="712"/>
      <c r="R58" s="712"/>
      <c r="S58" s="712"/>
      <c r="T58" s="685"/>
      <c r="U58" s="685"/>
      <c r="V58" s="685"/>
      <c r="W58" s="77"/>
      <c r="X58" s="685"/>
      <c r="Y58" s="686"/>
      <c r="Z58" s="686"/>
      <c r="AB58" s="78"/>
      <c r="AC58" s="712"/>
      <c r="AD58" s="712"/>
      <c r="AE58" s="712"/>
      <c r="AF58" s="712"/>
      <c r="AG58" s="78"/>
      <c r="AH58" s="100"/>
      <c r="AN58" s="20" t="s">
        <v>102</v>
      </c>
      <c r="AO58" s="715">
        <f>ROUND(D58*H58*L58,2)</f>
        <v>2.11</v>
      </c>
      <c r="AP58" s="715"/>
      <c r="AQ58" s="715"/>
      <c r="AR58" s="715"/>
      <c r="AU58" s="79"/>
      <c r="AV58" s="79"/>
      <c r="AW58" s="76"/>
    </row>
    <row r="59" spans="1:49" s="20" customFormat="1" ht="14.1" customHeight="1">
      <c r="A59" s="291"/>
      <c r="B59" s="291"/>
      <c r="D59" s="20" t="s">
        <v>115</v>
      </c>
      <c r="AO59" s="81"/>
      <c r="AP59" s="81"/>
      <c r="AQ59" s="81"/>
      <c r="AR59" s="81"/>
      <c r="AU59" s="79"/>
      <c r="AV59" s="79"/>
      <c r="AW59" s="76"/>
    </row>
    <row r="60" spans="1:49" s="20" customFormat="1" ht="14.1" customHeight="1">
      <c r="A60" s="88"/>
      <c r="B60" s="88"/>
      <c r="C60" s="89"/>
      <c r="D60" s="800">
        <f>D56</f>
        <v>2</v>
      </c>
      <c r="E60" s="800"/>
      <c r="F60" s="800"/>
      <c r="G60" s="581" t="s">
        <v>40</v>
      </c>
      <c r="H60" s="800">
        <f>H56</f>
        <v>3.25</v>
      </c>
      <c r="I60" s="801"/>
      <c r="J60" s="801"/>
      <c r="K60" s="581" t="s">
        <v>40</v>
      </c>
      <c r="L60" s="800">
        <f>L58</f>
        <v>0.2</v>
      </c>
      <c r="M60" s="801"/>
      <c r="N60" s="801"/>
      <c r="O60" s="581" t="s">
        <v>40</v>
      </c>
      <c r="P60" s="802">
        <f>P56</f>
        <v>1</v>
      </c>
      <c r="Q60" s="801"/>
      <c r="R60" s="801"/>
      <c r="S60" s="801"/>
      <c r="T60" s="89"/>
      <c r="U60" s="89"/>
      <c r="V60" s="89"/>
      <c r="W60" s="89"/>
      <c r="X60" s="89"/>
      <c r="Y60" s="89"/>
      <c r="Z60" s="582"/>
      <c r="AA60" s="89"/>
      <c r="AB60" s="89"/>
      <c r="AC60" s="89"/>
      <c r="AD60" s="89"/>
      <c r="AE60" s="89"/>
      <c r="AF60" s="89"/>
      <c r="AG60" s="582"/>
      <c r="AH60" s="583"/>
      <c r="AI60" s="89"/>
      <c r="AJ60" s="89"/>
      <c r="AK60" s="89"/>
      <c r="AL60" s="89"/>
      <c r="AM60" s="89"/>
      <c r="AN60" s="89" t="s">
        <v>102</v>
      </c>
      <c r="AO60" s="803">
        <f>ROUND(D60*H60*L60*P60,2)</f>
        <v>1.3</v>
      </c>
      <c r="AP60" s="803"/>
      <c r="AQ60" s="803"/>
      <c r="AR60" s="803"/>
      <c r="AS60" s="89"/>
      <c r="AT60" s="89"/>
      <c r="AU60" s="90" t="s">
        <v>102</v>
      </c>
      <c r="AV60" s="584">
        <f>AO58-AO60</f>
        <v>0.80999999999999983</v>
      </c>
      <c r="AW60" s="76"/>
    </row>
  </sheetData>
  <mergeCells count="183">
    <mergeCell ref="AY1:BB2"/>
    <mergeCell ref="BC1:BF2"/>
    <mergeCell ref="A3:A4"/>
    <mergeCell ref="AY3:BB4"/>
    <mergeCell ref="BC3:BF4"/>
    <mergeCell ref="BG3:BJ4"/>
    <mergeCell ref="BK3:BN4"/>
    <mergeCell ref="H4:K4"/>
    <mergeCell ref="M4:N4"/>
    <mergeCell ref="O4:Q4"/>
    <mergeCell ref="R4:T4"/>
    <mergeCell ref="V5:X5"/>
    <mergeCell ref="Z5:AB5"/>
    <mergeCell ref="AY5:BB6"/>
    <mergeCell ref="BC5:BF6"/>
    <mergeCell ref="BG5:BJ6"/>
    <mergeCell ref="BK5:BN6"/>
    <mergeCell ref="V6:X6"/>
    <mergeCell ref="Z6:AB6"/>
    <mergeCell ref="V7:X7"/>
    <mergeCell ref="Z7:AB7"/>
    <mergeCell ref="AY7:BB7"/>
    <mergeCell ref="BC7:BF7"/>
    <mergeCell ref="BG7:BJ7"/>
    <mergeCell ref="BK7:BN7"/>
    <mergeCell ref="T8:V8"/>
    <mergeCell ref="AY8:BB8"/>
    <mergeCell ref="BC8:BF8"/>
    <mergeCell ref="BG8:BJ8"/>
    <mergeCell ref="BK8:BN8"/>
    <mergeCell ref="AS9:AS10"/>
    <mergeCell ref="AY9:BB10"/>
    <mergeCell ref="BC9:BF10"/>
    <mergeCell ref="BG9:BJ10"/>
    <mergeCell ref="BK9:BN10"/>
    <mergeCell ref="D10:D23"/>
    <mergeCell ref="H10:H11"/>
    <mergeCell ref="I10:M11"/>
    <mergeCell ref="AP10:AP11"/>
    <mergeCell ref="AS11:AS12"/>
    <mergeCell ref="AY11:BB13"/>
    <mergeCell ref="Z14:AB14"/>
    <mergeCell ref="AP14:AP21"/>
    <mergeCell ref="AY14:BB15"/>
    <mergeCell ref="AY18:BB19"/>
    <mergeCell ref="BC11:BF13"/>
    <mergeCell ref="BG11:BJ13"/>
    <mergeCell ref="BK11:BN13"/>
    <mergeCell ref="H12:H13"/>
    <mergeCell ref="I12:M13"/>
    <mergeCell ref="AP12:AP13"/>
    <mergeCell ref="AS13:AS21"/>
    <mergeCell ref="H14:H15"/>
    <mergeCell ref="I14:M15"/>
    <mergeCell ref="V14:X14"/>
    <mergeCell ref="BC14:BF15"/>
    <mergeCell ref="BG14:BJ15"/>
    <mergeCell ref="BK14:BN15"/>
    <mergeCell ref="H16:H23"/>
    <mergeCell ref="AA16:AD16"/>
    <mergeCell ref="AI16:AK16"/>
    <mergeCell ref="AY16:BB17"/>
    <mergeCell ref="BC16:BF17"/>
    <mergeCell ref="BG16:BJ17"/>
    <mergeCell ref="BK16:BN17"/>
    <mergeCell ref="BK22:BN23"/>
    <mergeCell ref="BK24:BN25"/>
    <mergeCell ref="BC18:BF19"/>
    <mergeCell ref="BG18:BJ19"/>
    <mergeCell ref="BK18:BN19"/>
    <mergeCell ref="X19:Z19"/>
    <mergeCell ref="AY20:BB21"/>
    <mergeCell ref="BC20:BF21"/>
    <mergeCell ref="BG20:BJ21"/>
    <mergeCell ref="BK20:BN21"/>
    <mergeCell ref="V21:X21"/>
    <mergeCell ref="Z21:AB21"/>
    <mergeCell ref="N25:P25"/>
    <mergeCell ref="R25:T25"/>
    <mergeCell ref="V25:X25"/>
    <mergeCell ref="Z25:AB25"/>
    <mergeCell ref="AD25:AF25"/>
    <mergeCell ref="AH25:AJ25"/>
    <mergeCell ref="AY22:BB23"/>
    <mergeCell ref="BC22:BF23"/>
    <mergeCell ref="BG22:BJ23"/>
    <mergeCell ref="AY24:BB25"/>
    <mergeCell ref="BC24:BF25"/>
    <mergeCell ref="BG24:BJ25"/>
    <mergeCell ref="P26:R26"/>
    <mergeCell ref="AF26:AH26"/>
    <mergeCell ref="AY26:BB27"/>
    <mergeCell ref="BC26:BF27"/>
    <mergeCell ref="BG26:BJ27"/>
    <mergeCell ref="BK26:BN27"/>
    <mergeCell ref="P27:Q27"/>
    <mergeCell ref="V27:X27"/>
    <mergeCell ref="Z27:AB27"/>
    <mergeCell ref="AG27:AH27"/>
    <mergeCell ref="AO33:AR33"/>
    <mergeCell ref="D35:F35"/>
    <mergeCell ref="H35:J35"/>
    <mergeCell ref="L35:N35"/>
    <mergeCell ref="BG28:BJ30"/>
    <mergeCell ref="BK28:BN30"/>
    <mergeCell ref="D31:F31"/>
    <mergeCell ref="H31:J31"/>
    <mergeCell ref="L31:N31"/>
    <mergeCell ref="P31:S31"/>
    <mergeCell ref="AO31:AR31"/>
    <mergeCell ref="H36:J36"/>
    <mergeCell ref="M36:O36"/>
    <mergeCell ref="X36:Z36"/>
    <mergeCell ref="AF36:AH36"/>
    <mergeCell ref="H37:J37"/>
    <mergeCell ref="P37:R37"/>
    <mergeCell ref="W37:Z37"/>
    <mergeCell ref="D33:F33"/>
    <mergeCell ref="H33:J33"/>
    <mergeCell ref="L33:N33"/>
    <mergeCell ref="P33:S33"/>
    <mergeCell ref="E36:F36"/>
    <mergeCell ref="E41:H41"/>
    <mergeCell ref="J41:M41"/>
    <mergeCell ref="Z41:AC41"/>
    <mergeCell ref="AT41:AU41"/>
    <mergeCell ref="AO37:AR37"/>
    <mergeCell ref="D39:F39"/>
    <mergeCell ref="H39:J39"/>
    <mergeCell ref="L39:N39"/>
    <mergeCell ref="P39:S39"/>
    <mergeCell ref="AO39:AR39"/>
    <mergeCell ref="P41:R41"/>
    <mergeCell ref="T41:W41"/>
    <mergeCell ref="E43:G43"/>
    <mergeCell ref="I43:K43"/>
    <mergeCell ref="N43:P43"/>
    <mergeCell ref="R43:U43"/>
    <mergeCell ref="AO43:AR43"/>
    <mergeCell ref="E45:G45"/>
    <mergeCell ref="I45:K45"/>
    <mergeCell ref="N45:P45"/>
    <mergeCell ref="R45:U45"/>
    <mergeCell ref="AO45:AR45"/>
    <mergeCell ref="AT52:AU52"/>
    <mergeCell ref="D54:F54"/>
    <mergeCell ref="H54:J54"/>
    <mergeCell ref="L54:N54"/>
    <mergeCell ref="P54:S54"/>
    <mergeCell ref="T54:V54"/>
    <mergeCell ref="E47:G47"/>
    <mergeCell ref="I47:K47"/>
    <mergeCell ref="M47:P47"/>
    <mergeCell ref="AO47:AR47"/>
    <mergeCell ref="E49:G49"/>
    <mergeCell ref="I49:K49"/>
    <mergeCell ref="M49:P49"/>
    <mergeCell ref="AO49:AR49"/>
    <mergeCell ref="X54:Z54"/>
    <mergeCell ref="AC54:AF54"/>
    <mergeCell ref="AO54:AR54"/>
    <mergeCell ref="D56:F56"/>
    <mergeCell ref="H56:J56"/>
    <mergeCell ref="L56:N56"/>
    <mergeCell ref="P56:S56"/>
    <mergeCell ref="AO56:AR56"/>
    <mergeCell ref="E52:H52"/>
    <mergeCell ref="J52:M52"/>
    <mergeCell ref="Q52:R52"/>
    <mergeCell ref="T52:W52"/>
    <mergeCell ref="AC58:AF58"/>
    <mergeCell ref="AO58:AR58"/>
    <mergeCell ref="D60:F60"/>
    <mergeCell ref="H60:J60"/>
    <mergeCell ref="L60:N60"/>
    <mergeCell ref="P60:S60"/>
    <mergeCell ref="AO60:AR60"/>
    <mergeCell ref="D58:F58"/>
    <mergeCell ref="H58:J58"/>
    <mergeCell ref="L58:N58"/>
    <mergeCell ref="P58:S58"/>
    <mergeCell ref="T58:V58"/>
    <mergeCell ref="X58:Z58"/>
  </mergeCells>
  <phoneticPr fontId="6" type="noConversion"/>
  <printOptions horizontalCentered="1"/>
  <pageMargins left="0.47244094488188981" right="0.39370078740157483" top="0.78740157480314965" bottom="0.47244094488188981" header="0.39370078740157483" footer="0.39370078740157483"/>
  <pageSetup paperSize="9" scale="9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view="pageBreakPreview" zoomScaleNormal="100" zoomScaleSheetLayoutView="100" workbookViewId="0">
      <pane ySplit="2" topLeftCell="A3" activePane="bottomLeft" state="frozen"/>
      <selection activeCell="R15" sqref="R15"/>
      <selection pane="bottomLeft" activeCell="R15" sqref="R15"/>
    </sheetView>
  </sheetViews>
  <sheetFormatPr defaultRowHeight="20.100000000000001" customHeight="1"/>
  <cols>
    <col min="1" max="1" width="17.33203125" style="145" bestFit="1" customWidth="1"/>
    <col min="2" max="2" width="6.77734375" style="145" customWidth="1"/>
    <col min="3" max="3" width="6.77734375" style="146" customWidth="1"/>
    <col min="4" max="6" width="10.77734375" style="145" customWidth="1"/>
    <col min="7" max="7" width="17.33203125" style="145" bestFit="1" customWidth="1"/>
    <col min="8" max="9" width="8.88671875" style="144"/>
    <col min="10" max="256" width="8.88671875" style="145"/>
    <col min="257" max="257" width="17.33203125" style="145" bestFit="1" customWidth="1"/>
    <col min="258" max="259" width="6.77734375" style="145" customWidth="1"/>
    <col min="260" max="262" width="10.77734375" style="145" customWidth="1"/>
    <col min="263" max="263" width="17.33203125" style="145" bestFit="1" customWidth="1"/>
    <col min="264" max="512" width="8.88671875" style="145"/>
    <col min="513" max="513" width="17.33203125" style="145" bestFit="1" customWidth="1"/>
    <col min="514" max="515" width="6.77734375" style="145" customWidth="1"/>
    <col min="516" max="518" width="10.77734375" style="145" customWidth="1"/>
    <col min="519" max="519" width="17.33203125" style="145" bestFit="1" customWidth="1"/>
    <col min="520" max="768" width="8.88671875" style="145"/>
    <col min="769" max="769" width="17.33203125" style="145" bestFit="1" customWidth="1"/>
    <col min="770" max="771" width="6.77734375" style="145" customWidth="1"/>
    <col min="772" max="774" width="10.77734375" style="145" customWidth="1"/>
    <col min="775" max="775" width="17.33203125" style="145" bestFit="1" customWidth="1"/>
    <col min="776" max="1024" width="8.88671875" style="145"/>
    <col min="1025" max="1025" width="17.33203125" style="145" bestFit="1" customWidth="1"/>
    <col min="1026" max="1027" width="6.77734375" style="145" customWidth="1"/>
    <col min="1028" max="1030" width="10.77734375" style="145" customWidth="1"/>
    <col min="1031" max="1031" width="17.33203125" style="145" bestFit="1" customWidth="1"/>
    <col min="1032" max="1280" width="8.88671875" style="145"/>
    <col min="1281" max="1281" width="17.33203125" style="145" bestFit="1" customWidth="1"/>
    <col min="1282" max="1283" width="6.77734375" style="145" customWidth="1"/>
    <col min="1284" max="1286" width="10.77734375" style="145" customWidth="1"/>
    <col min="1287" max="1287" width="17.33203125" style="145" bestFit="1" customWidth="1"/>
    <col min="1288" max="1536" width="8.88671875" style="145"/>
    <col min="1537" max="1537" width="17.33203125" style="145" bestFit="1" customWidth="1"/>
    <col min="1538" max="1539" width="6.77734375" style="145" customWidth="1"/>
    <col min="1540" max="1542" width="10.77734375" style="145" customWidth="1"/>
    <col min="1543" max="1543" width="17.33203125" style="145" bestFit="1" customWidth="1"/>
    <col min="1544" max="1792" width="8.88671875" style="145"/>
    <col min="1793" max="1793" width="17.33203125" style="145" bestFit="1" customWidth="1"/>
    <col min="1794" max="1795" width="6.77734375" style="145" customWidth="1"/>
    <col min="1796" max="1798" width="10.77734375" style="145" customWidth="1"/>
    <col min="1799" max="1799" width="17.33203125" style="145" bestFit="1" customWidth="1"/>
    <col min="1800" max="2048" width="8.88671875" style="145"/>
    <col min="2049" max="2049" width="17.33203125" style="145" bestFit="1" customWidth="1"/>
    <col min="2050" max="2051" width="6.77734375" style="145" customWidth="1"/>
    <col min="2052" max="2054" width="10.77734375" style="145" customWidth="1"/>
    <col min="2055" max="2055" width="17.33203125" style="145" bestFit="1" customWidth="1"/>
    <col min="2056" max="2304" width="8.88671875" style="145"/>
    <col min="2305" max="2305" width="17.33203125" style="145" bestFit="1" customWidth="1"/>
    <col min="2306" max="2307" width="6.77734375" style="145" customWidth="1"/>
    <col min="2308" max="2310" width="10.77734375" style="145" customWidth="1"/>
    <col min="2311" max="2311" width="17.33203125" style="145" bestFit="1" customWidth="1"/>
    <col min="2312" max="2560" width="8.88671875" style="145"/>
    <col min="2561" max="2561" width="17.33203125" style="145" bestFit="1" customWidth="1"/>
    <col min="2562" max="2563" width="6.77734375" style="145" customWidth="1"/>
    <col min="2564" max="2566" width="10.77734375" style="145" customWidth="1"/>
    <col min="2567" max="2567" width="17.33203125" style="145" bestFit="1" customWidth="1"/>
    <col min="2568" max="2816" width="8.88671875" style="145"/>
    <col min="2817" max="2817" width="17.33203125" style="145" bestFit="1" customWidth="1"/>
    <col min="2818" max="2819" width="6.77734375" style="145" customWidth="1"/>
    <col min="2820" max="2822" width="10.77734375" style="145" customWidth="1"/>
    <col min="2823" max="2823" width="17.33203125" style="145" bestFit="1" customWidth="1"/>
    <col min="2824" max="3072" width="8.88671875" style="145"/>
    <col min="3073" max="3073" width="17.33203125" style="145" bestFit="1" customWidth="1"/>
    <col min="3074" max="3075" width="6.77734375" style="145" customWidth="1"/>
    <col min="3076" max="3078" width="10.77734375" style="145" customWidth="1"/>
    <col min="3079" max="3079" width="17.33203125" style="145" bestFit="1" customWidth="1"/>
    <col min="3080" max="3328" width="8.88671875" style="145"/>
    <col min="3329" max="3329" width="17.33203125" style="145" bestFit="1" customWidth="1"/>
    <col min="3330" max="3331" width="6.77734375" style="145" customWidth="1"/>
    <col min="3332" max="3334" width="10.77734375" style="145" customWidth="1"/>
    <col min="3335" max="3335" width="17.33203125" style="145" bestFit="1" customWidth="1"/>
    <col min="3336" max="3584" width="8.88671875" style="145"/>
    <col min="3585" max="3585" width="17.33203125" style="145" bestFit="1" customWidth="1"/>
    <col min="3586" max="3587" width="6.77734375" style="145" customWidth="1"/>
    <col min="3588" max="3590" width="10.77734375" style="145" customWidth="1"/>
    <col min="3591" max="3591" width="17.33203125" style="145" bestFit="1" customWidth="1"/>
    <col min="3592" max="3840" width="8.88671875" style="145"/>
    <col min="3841" max="3841" width="17.33203125" style="145" bestFit="1" customWidth="1"/>
    <col min="3842" max="3843" width="6.77734375" style="145" customWidth="1"/>
    <col min="3844" max="3846" width="10.77734375" style="145" customWidth="1"/>
    <col min="3847" max="3847" width="17.33203125" style="145" bestFit="1" customWidth="1"/>
    <col min="3848" max="4096" width="8.88671875" style="145"/>
    <col min="4097" max="4097" width="17.33203125" style="145" bestFit="1" customWidth="1"/>
    <col min="4098" max="4099" width="6.77734375" style="145" customWidth="1"/>
    <col min="4100" max="4102" width="10.77734375" style="145" customWidth="1"/>
    <col min="4103" max="4103" width="17.33203125" style="145" bestFit="1" customWidth="1"/>
    <col min="4104" max="4352" width="8.88671875" style="145"/>
    <col min="4353" max="4353" width="17.33203125" style="145" bestFit="1" customWidth="1"/>
    <col min="4354" max="4355" width="6.77734375" style="145" customWidth="1"/>
    <col min="4356" max="4358" width="10.77734375" style="145" customWidth="1"/>
    <col min="4359" max="4359" width="17.33203125" style="145" bestFit="1" customWidth="1"/>
    <col min="4360" max="4608" width="8.88671875" style="145"/>
    <col min="4609" max="4609" width="17.33203125" style="145" bestFit="1" customWidth="1"/>
    <col min="4610" max="4611" width="6.77734375" style="145" customWidth="1"/>
    <col min="4612" max="4614" width="10.77734375" style="145" customWidth="1"/>
    <col min="4615" max="4615" width="17.33203125" style="145" bestFit="1" customWidth="1"/>
    <col min="4616" max="4864" width="8.88671875" style="145"/>
    <col min="4865" max="4865" width="17.33203125" style="145" bestFit="1" customWidth="1"/>
    <col min="4866" max="4867" width="6.77734375" style="145" customWidth="1"/>
    <col min="4868" max="4870" width="10.77734375" style="145" customWidth="1"/>
    <col min="4871" max="4871" width="17.33203125" style="145" bestFit="1" customWidth="1"/>
    <col min="4872" max="5120" width="8.88671875" style="145"/>
    <col min="5121" max="5121" width="17.33203125" style="145" bestFit="1" customWidth="1"/>
    <col min="5122" max="5123" width="6.77734375" style="145" customWidth="1"/>
    <col min="5124" max="5126" width="10.77734375" style="145" customWidth="1"/>
    <col min="5127" max="5127" width="17.33203125" style="145" bestFit="1" customWidth="1"/>
    <col min="5128" max="5376" width="8.88671875" style="145"/>
    <col min="5377" max="5377" width="17.33203125" style="145" bestFit="1" customWidth="1"/>
    <col min="5378" max="5379" width="6.77734375" style="145" customWidth="1"/>
    <col min="5380" max="5382" width="10.77734375" style="145" customWidth="1"/>
    <col min="5383" max="5383" width="17.33203125" style="145" bestFit="1" customWidth="1"/>
    <col min="5384" max="5632" width="8.88671875" style="145"/>
    <col min="5633" max="5633" width="17.33203125" style="145" bestFit="1" customWidth="1"/>
    <col min="5634" max="5635" width="6.77734375" style="145" customWidth="1"/>
    <col min="5636" max="5638" width="10.77734375" style="145" customWidth="1"/>
    <col min="5639" max="5639" width="17.33203125" style="145" bestFit="1" customWidth="1"/>
    <col min="5640" max="5888" width="8.88671875" style="145"/>
    <col min="5889" max="5889" width="17.33203125" style="145" bestFit="1" customWidth="1"/>
    <col min="5890" max="5891" width="6.77734375" style="145" customWidth="1"/>
    <col min="5892" max="5894" width="10.77734375" style="145" customWidth="1"/>
    <col min="5895" max="5895" width="17.33203125" style="145" bestFit="1" customWidth="1"/>
    <col min="5896" max="6144" width="8.88671875" style="145"/>
    <col min="6145" max="6145" width="17.33203125" style="145" bestFit="1" customWidth="1"/>
    <col min="6146" max="6147" width="6.77734375" style="145" customWidth="1"/>
    <col min="6148" max="6150" width="10.77734375" style="145" customWidth="1"/>
    <col min="6151" max="6151" width="17.33203125" style="145" bestFit="1" customWidth="1"/>
    <col min="6152" max="6400" width="8.88671875" style="145"/>
    <col min="6401" max="6401" width="17.33203125" style="145" bestFit="1" customWidth="1"/>
    <col min="6402" max="6403" width="6.77734375" style="145" customWidth="1"/>
    <col min="6404" max="6406" width="10.77734375" style="145" customWidth="1"/>
    <col min="6407" max="6407" width="17.33203125" style="145" bestFit="1" customWidth="1"/>
    <col min="6408" max="6656" width="8.88671875" style="145"/>
    <col min="6657" max="6657" width="17.33203125" style="145" bestFit="1" customWidth="1"/>
    <col min="6658" max="6659" width="6.77734375" style="145" customWidth="1"/>
    <col min="6660" max="6662" width="10.77734375" style="145" customWidth="1"/>
    <col min="6663" max="6663" width="17.33203125" style="145" bestFit="1" customWidth="1"/>
    <col min="6664" max="6912" width="8.88671875" style="145"/>
    <col min="6913" max="6913" width="17.33203125" style="145" bestFit="1" customWidth="1"/>
    <col min="6914" max="6915" width="6.77734375" style="145" customWidth="1"/>
    <col min="6916" max="6918" width="10.77734375" style="145" customWidth="1"/>
    <col min="6919" max="6919" width="17.33203125" style="145" bestFit="1" customWidth="1"/>
    <col min="6920" max="7168" width="8.88671875" style="145"/>
    <col min="7169" max="7169" width="17.33203125" style="145" bestFit="1" customWidth="1"/>
    <col min="7170" max="7171" width="6.77734375" style="145" customWidth="1"/>
    <col min="7172" max="7174" width="10.77734375" style="145" customWidth="1"/>
    <col min="7175" max="7175" width="17.33203125" style="145" bestFit="1" customWidth="1"/>
    <col min="7176" max="7424" width="8.88671875" style="145"/>
    <col min="7425" max="7425" width="17.33203125" style="145" bestFit="1" customWidth="1"/>
    <col min="7426" max="7427" width="6.77734375" style="145" customWidth="1"/>
    <col min="7428" max="7430" width="10.77734375" style="145" customWidth="1"/>
    <col min="7431" max="7431" width="17.33203125" style="145" bestFit="1" customWidth="1"/>
    <col min="7432" max="7680" width="8.88671875" style="145"/>
    <col min="7681" max="7681" width="17.33203125" style="145" bestFit="1" customWidth="1"/>
    <col min="7682" max="7683" width="6.77734375" style="145" customWidth="1"/>
    <col min="7684" max="7686" width="10.77734375" style="145" customWidth="1"/>
    <col min="7687" max="7687" width="17.33203125" style="145" bestFit="1" customWidth="1"/>
    <col min="7688" max="7936" width="8.88671875" style="145"/>
    <col min="7937" max="7937" width="17.33203125" style="145" bestFit="1" customWidth="1"/>
    <col min="7938" max="7939" width="6.77734375" style="145" customWidth="1"/>
    <col min="7940" max="7942" width="10.77734375" style="145" customWidth="1"/>
    <col min="7943" max="7943" width="17.33203125" style="145" bestFit="1" customWidth="1"/>
    <col min="7944" max="8192" width="8.88671875" style="145"/>
    <col min="8193" max="8193" width="17.33203125" style="145" bestFit="1" customWidth="1"/>
    <col min="8194" max="8195" width="6.77734375" style="145" customWidth="1"/>
    <col min="8196" max="8198" width="10.77734375" style="145" customWidth="1"/>
    <col min="8199" max="8199" width="17.33203125" style="145" bestFit="1" customWidth="1"/>
    <col min="8200" max="8448" width="8.88671875" style="145"/>
    <col min="8449" max="8449" width="17.33203125" style="145" bestFit="1" customWidth="1"/>
    <col min="8450" max="8451" width="6.77734375" style="145" customWidth="1"/>
    <col min="8452" max="8454" width="10.77734375" style="145" customWidth="1"/>
    <col min="8455" max="8455" width="17.33203125" style="145" bestFit="1" customWidth="1"/>
    <col min="8456" max="8704" width="8.88671875" style="145"/>
    <col min="8705" max="8705" width="17.33203125" style="145" bestFit="1" customWidth="1"/>
    <col min="8706" max="8707" width="6.77734375" style="145" customWidth="1"/>
    <col min="8708" max="8710" width="10.77734375" style="145" customWidth="1"/>
    <col min="8711" max="8711" width="17.33203125" style="145" bestFit="1" customWidth="1"/>
    <col min="8712" max="8960" width="8.88671875" style="145"/>
    <col min="8961" max="8961" width="17.33203125" style="145" bestFit="1" customWidth="1"/>
    <col min="8962" max="8963" width="6.77734375" style="145" customWidth="1"/>
    <col min="8964" max="8966" width="10.77734375" style="145" customWidth="1"/>
    <col min="8967" max="8967" width="17.33203125" style="145" bestFit="1" customWidth="1"/>
    <col min="8968" max="9216" width="8.88671875" style="145"/>
    <col min="9217" max="9217" width="17.33203125" style="145" bestFit="1" customWidth="1"/>
    <col min="9218" max="9219" width="6.77734375" style="145" customWidth="1"/>
    <col min="9220" max="9222" width="10.77734375" style="145" customWidth="1"/>
    <col min="9223" max="9223" width="17.33203125" style="145" bestFit="1" customWidth="1"/>
    <col min="9224" max="9472" width="8.88671875" style="145"/>
    <col min="9473" max="9473" width="17.33203125" style="145" bestFit="1" customWidth="1"/>
    <col min="9474" max="9475" width="6.77734375" style="145" customWidth="1"/>
    <col min="9476" max="9478" width="10.77734375" style="145" customWidth="1"/>
    <col min="9479" max="9479" width="17.33203125" style="145" bestFit="1" customWidth="1"/>
    <col min="9480" max="9728" width="8.88671875" style="145"/>
    <col min="9729" max="9729" width="17.33203125" style="145" bestFit="1" customWidth="1"/>
    <col min="9730" max="9731" width="6.77734375" style="145" customWidth="1"/>
    <col min="9732" max="9734" width="10.77734375" style="145" customWidth="1"/>
    <col min="9735" max="9735" width="17.33203125" style="145" bestFit="1" customWidth="1"/>
    <col min="9736" max="9984" width="8.88671875" style="145"/>
    <col min="9985" max="9985" width="17.33203125" style="145" bestFit="1" customWidth="1"/>
    <col min="9986" max="9987" width="6.77734375" style="145" customWidth="1"/>
    <col min="9988" max="9990" width="10.77734375" style="145" customWidth="1"/>
    <col min="9991" max="9991" width="17.33203125" style="145" bestFit="1" customWidth="1"/>
    <col min="9992" max="10240" width="8.88671875" style="145"/>
    <col min="10241" max="10241" width="17.33203125" style="145" bestFit="1" customWidth="1"/>
    <col min="10242" max="10243" width="6.77734375" style="145" customWidth="1"/>
    <col min="10244" max="10246" width="10.77734375" style="145" customWidth="1"/>
    <col min="10247" max="10247" width="17.33203125" style="145" bestFit="1" customWidth="1"/>
    <col min="10248" max="10496" width="8.88671875" style="145"/>
    <col min="10497" max="10497" width="17.33203125" style="145" bestFit="1" customWidth="1"/>
    <col min="10498" max="10499" width="6.77734375" style="145" customWidth="1"/>
    <col min="10500" max="10502" width="10.77734375" style="145" customWidth="1"/>
    <col min="10503" max="10503" width="17.33203125" style="145" bestFit="1" customWidth="1"/>
    <col min="10504" max="10752" width="8.88671875" style="145"/>
    <col min="10753" max="10753" width="17.33203125" style="145" bestFit="1" customWidth="1"/>
    <col min="10754" max="10755" width="6.77734375" style="145" customWidth="1"/>
    <col min="10756" max="10758" width="10.77734375" style="145" customWidth="1"/>
    <col min="10759" max="10759" width="17.33203125" style="145" bestFit="1" customWidth="1"/>
    <col min="10760" max="11008" width="8.88671875" style="145"/>
    <col min="11009" max="11009" width="17.33203125" style="145" bestFit="1" customWidth="1"/>
    <col min="11010" max="11011" width="6.77734375" style="145" customWidth="1"/>
    <col min="11012" max="11014" width="10.77734375" style="145" customWidth="1"/>
    <col min="11015" max="11015" width="17.33203125" style="145" bestFit="1" customWidth="1"/>
    <col min="11016" max="11264" width="8.88671875" style="145"/>
    <col min="11265" max="11265" width="17.33203125" style="145" bestFit="1" customWidth="1"/>
    <col min="11266" max="11267" width="6.77734375" style="145" customWidth="1"/>
    <col min="11268" max="11270" width="10.77734375" style="145" customWidth="1"/>
    <col min="11271" max="11271" width="17.33203125" style="145" bestFit="1" customWidth="1"/>
    <col min="11272" max="11520" width="8.88671875" style="145"/>
    <col min="11521" max="11521" width="17.33203125" style="145" bestFit="1" customWidth="1"/>
    <col min="11522" max="11523" width="6.77734375" style="145" customWidth="1"/>
    <col min="11524" max="11526" width="10.77734375" style="145" customWidth="1"/>
    <col min="11527" max="11527" width="17.33203125" style="145" bestFit="1" customWidth="1"/>
    <col min="11528" max="11776" width="8.88671875" style="145"/>
    <col min="11777" max="11777" width="17.33203125" style="145" bestFit="1" customWidth="1"/>
    <col min="11778" max="11779" width="6.77734375" style="145" customWidth="1"/>
    <col min="11780" max="11782" width="10.77734375" style="145" customWidth="1"/>
    <col min="11783" max="11783" width="17.33203125" style="145" bestFit="1" customWidth="1"/>
    <col min="11784" max="12032" width="8.88671875" style="145"/>
    <col min="12033" max="12033" width="17.33203125" style="145" bestFit="1" customWidth="1"/>
    <col min="12034" max="12035" width="6.77734375" style="145" customWidth="1"/>
    <col min="12036" max="12038" width="10.77734375" style="145" customWidth="1"/>
    <col min="12039" max="12039" width="17.33203125" style="145" bestFit="1" customWidth="1"/>
    <col min="12040" max="12288" width="8.88671875" style="145"/>
    <col min="12289" max="12289" width="17.33203125" style="145" bestFit="1" customWidth="1"/>
    <col min="12290" max="12291" width="6.77734375" style="145" customWidth="1"/>
    <col min="12292" max="12294" width="10.77734375" style="145" customWidth="1"/>
    <col min="12295" max="12295" width="17.33203125" style="145" bestFit="1" customWidth="1"/>
    <col min="12296" max="12544" width="8.88671875" style="145"/>
    <col min="12545" max="12545" width="17.33203125" style="145" bestFit="1" customWidth="1"/>
    <col min="12546" max="12547" width="6.77734375" style="145" customWidth="1"/>
    <col min="12548" max="12550" width="10.77734375" style="145" customWidth="1"/>
    <col min="12551" max="12551" width="17.33203125" style="145" bestFit="1" customWidth="1"/>
    <col min="12552" max="12800" width="8.88671875" style="145"/>
    <col min="12801" max="12801" width="17.33203125" style="145" bestFit="1" customWidth="1"/>
    <col min="12802" max="12803" width="6.77734375" style="145" customWidth="1"/>
    <col min="12804" max="12806" width="10.77734375" style="145" customWidth="1"/>
    <col min="12807" max="12807" width="17.33203125" style="145" bestFit="1" customWidth="1"/>
    <col min="12808" max="13056" width="8.88671875" style="145"/>
    <col min="13057" max="13057" width="17.33203125" style="145" bestFit="1" customWidth="1"/>
    <col min="13058" max="13059" width="6.77734375" style="145" customWidth="1"/>
    <col min="13060" max="13062" width="10.77734375" style="145" customWidth="1"/>
    <col min="13063" max="13063" width="17.33203125" style="145" bestFit="1" customWidth="1"/>
    <col min="13064" max="13312" width="8.88671875" style="145"/>
    <col min="13313" max="13313" width="17.33203125" style="145" bestFit="1" customWidth="1"/>
    <col min="13314" max="13315" width="6.77734375" style="145" customWidth="1"/>
    <col min="13316" max="13318" width="10.77734375" style="145" customWidth="1"/>
    <col min="13319" max="13319" width="17.33203125" style="145" bestFit="1" customWidth="1"/>
    <col min="13320" max="13568" width="8.88671875" style="145"/>
    <col min="13569" max="13569" width="17.33203125" style="145" bestFit="1" customWidth="1"/>
    <col min="13570" max="13571" width="6.77734375" style="145" customWidth="1"/>
    <col min="13572" max="13574" width="10.77734375" style="145" customWidth="1"/>
    <col min="13575" max="13575" width="17.33203125" style="145" bestFit="1" customWidth="1"/>
    <col min="13576" max="13824" width="8.88671875" style="145"/>
    <col min="13825" max="13825" width="17.33203125" style="145" bestFit="1" customWidth="1"/>
    <col min="13826" max="13827" width="6.77734375" style="145" customWidth="1"/>
    <col min="13828" max="13830" width="10.77734375" style="145" customWidth="1"/>
    <col min="13831" max="13831" width="17.33203125" style="145" bestFit="1" customWidth="1"/>
    <col min="13832" max="14080" width="8.88671875" style="145"/>
    <col min="14081" max="14081" width="17.33203125" style="145" bestFit="1" customWidth="1"/>
    <col min="14082" max="14083" width="6.77734375" style="145" customWidth="1"/>
    <col min="14084" max="14086" width="10.77734375" style="145" customWidth="1"/>
    <col min="14087" max="14087" width="17.33203125" style="145" bestFit="1" customWidth="1"/>
    <col min="14088" max="14336" width="8.88671875" style="145"/>
    <col min="14337" max="14337" width="17.33203125" style="145" bestFit="1" customWidth="1"/>
    <col min="14338" max="14339" width="6.77734375" style="145" customWidth="1"/>
    <col min="14340" max="14342" width="10.77734375" style="145" customWidth="1"/>
    <col min="14343" max="14343" width="17.33203125" style="145" bestFit="1" customWidth="1"/>
    <col min="14344" max="14592" width="8.88671875" style="145"/>
    <col min="14593" max="14593" width="17.33203125" style="145" bestFit="1" customWidth="1"/>
    <col min="14594" max="14595" width="6.77734375" style="145" customWidth="1"/>
    <col min="14596" max="14598" width="10.77734375" style="145" customWidth="1"/>
    <col min="14599" max="14599" width="17.33203125" style="145" bestFit="1" customWidth="1"/>
    <col min="14600" max="14848" width="8.88671875" style="145"/>
    <col min="14849" max="14849" width="17.33203125" style="145" bestFit="1" customWidth="1"/>
    <col min="14850" max="14851" width="6.77734375" style="145" customWidth="1"/>
    <col min="14852" max="14854" width="10.77734375" style="145" customWidth="1"/>
    <col min="14855" max="14855" width="17.33203125" style="145" bestFit="1" customWidth="1"/>
    <col min="14856" max="15104" width="8.88671875" style="145"/>
    <col min="15105" max="15105" width="17.33203125" style="145" bestFit="1" customWidth="1"/>
    <col min="15106" max="15107" width="6.77734375" style="145" customWidth="1"/>
    <col min="15108" max="15110" width="10.77734375" style="145" customWidth="1"/>
    <col min="15111" max="15111" width="17.33203125" style="145" bestFit="1" customWidth="1"/>
    <col min="15112" max="15360" width="8.88671875" style="145"/>
    <col min="15361" max="15361" width="17.33203125" style="145" bestFit="1" customWidth="1"/>
    <col min="15362" max="15363" width="6.77734375" style="145" customWidth="1"/>
    <col min="15364" max="15366" width="10.77734375" style="145" customWidth="1"/>
    <col min="15367" max="15367" width="17.33203125" style="145" bestFit="1" customWidth="1"/>
    <col min="15368" max="15616" width="8.88671875" style="145"/>
    <col min="15617" max="15617" width="17.33203125" style="145" bestFit="1" customWidth="1"/>
    <col min="15618" max="15619" width="6.77734375" style="145" customWidth="1"/>
    <col min="15620" max="15622" width="10.77734375" style="145" customWidth="1"/>
    <col min="15623" max="15623" width="17.33203125" style="145" bestFit="1" customWidth="1"/>
    <col min="15624" max="15872" width="8.88671875" style="145"/>
    <col min="15873" max="15873" width="17.33203125" style="145" bestFit="1" customWidth="1"/>
    <col min="15874" max="15875" width="6.77734375" style="145" customWidth="1"/>
    <col min="15876" max="15878" width="10.77734375" style="145" customWidth="1"/>
    <col min="15879" max="15879" width="17.33203125" style="145" bestFit="1" customWidth="1"/>
    <col min="15880" max="16128" width="8.88671875" style="145"/>
    <col min="16129" max="16129" width="17.33203125" style="145" bestFit="1" customWidth="1"/>
    <col min="16130" max="16131" width="6.77734375" style="145" customWidth="1"/>
    <col min="16132" max="16134" width="10.77734375" style="145" customWidth="1"/>
    <col min="16135" max="16135" width="17.33203125" style="145" bestFit="1" customWidth="1"/>
    <col min="16136" max="16384" width="8.88671875" style="145"/>
  </cols>
  <sheetData>
    <row r="1" spans="1:17" ht="18" customHeight="1">
      <c r="A1" s="789" t="s">
        <v>244</v>
      </c>
      <c r="B1" s="791" t="s">
        <v>245</v>
      </c>
      <c r="C1" s="791"/>
      <c r="D1" s="791" t="s">
        <v>246</v>
      </c>
      <c r="E1" s="561" t="s">
        <v>247</v>
      </c>
      <c r="F1" s="791" t="s">
        <v>248</v>
      </c>
      <c r="G1" s="785" t="s">
        <v>249</v>
      </c>
      <c r="J1" s="144"/>
    </row>
    <row r="2" spans="1:17" ht="18" customHeight="1">
      <c r="A2" s="790"/>
      <c r="B2" s="792"/>
      <c r="C2" s="792"/>
      <c r="D2" s="792"/>
      <c r="E2" s="562" t="s">
        <v>250</v>
      </c>
      <c r="F2" s="792"/>
      <c r="G2" s="786"/>
      <c r="H2" s="144" t="s">
        <v>251</v>
      </c>
      <c r="I2" s="144" t="s">
        <v>252</v>
      </c>
      <c r="J2" s="144" t="s">
        <v>253</v>
      </c>
      <c r="L2" s="145" t="s">
        <v>254</v>
      </c>
      <c r="M2" s="145" t="s">
        <v>216</v>
      </c>
      <c r="N2" s="145" t="s">
        <v>254</v>
      </c>
      <c r="O2" s="145" t="s">
        <v>216</v>
      </c>
    </row>
    <row r="3" spans="1:17" ht="23.1" customHeight="1">
      <c r="A3" s="217" t="s">
        <v>379</v>
      </c>
      <c r="B3" s="571"/>
      <c r="C3" s="572"/>
      <c r="D3" s="147"/>
      <c r="E3" s="147"/>
      <c r="F3" s="147"/>
      <c r="G3" s="218"/>
    </row>
    <row r="4" spans="1:17" s="232" customFormat="1" ht="23.1" customHeight="1">
      <c r="A4" s="617" t="s">
        <v>380</v>
      </c>
      <c r="B4" s="618" t="s">
        <v>998</v>
      </c>
      <c r="C4" s="619">
        <v>29</v>
      </c>
      <c r="D4" s="620">
        <v>30.45</v>
      </c>
      <c r="E4" s="620">
        <v>25</v>
      </c>
      <c r="F4" s="621">
        <f t="shared" ref="F4" si="0">ROUND((D4-E4),1)</f>
        <v>5.5</v>
      </c>
      <c r="G4" s="622" t="s">
        <v>1000</v>
      </c>
      <c r="H4" s="231" t="str">
        <f t="shared" ref="H4" si="1">L4&amp;"-"&amp;M4</f>
        <v>가시설-A</v>
      </c>
      <c r="I4" s="231">
        <v>0.7</v>
      </c>
      <c r="J4" s="232">
        <v>6</v>
      </c>
      <c r="L4" s="232" t="str">
        <f t="shared" ref="L4" si="2">IF(N4="자연터파기","OPEN","가시설")</f>
        <v>가시설</v>
      </c>
      <c r="M4" s="232" t="str">
        <f t="shared" ref="M4" si="3">IF(O4="콘크리트","C",IF(O4="아스팔트","A",IF(O4="투수콘","투수콘",IF(O4="콘크리트","A","비포장"))))</f>
        <v>A</v>
      </c>
      <c r="N4" s="233" t="s">
        <v>254</v>
      </c>
      <c r="O4" s="233" t="s">
        <v>383</v>
      </c>
      <c r="Q4" s="234"/>
    </row>
    <row r="5" spans="1:17" s="232" customFormat="1" ht="23.1" customHeight="1">
      <c r="A5" s="617" t="s">
        <v>380</v>
      </c>
      <c r="B5" s="618" t="s">
        <v>997</v>
      </c>
      <c r="C5" s="619">
        <v>18</v>
      </c>
      <c r="D5" s="620">
        <v>29.46</v>
      </c>
      <c r="E5" s="620">
        <v>25.4</v>
      </c>
      <c r="F5" s="621">
        <f t="shared" ref="F5:F6" si="4">ROUND((D5-E5),1)</f>
        <v>4.0999999999999996</v>
      </c>
      <c r="G5" s="622" t="s">
        <v>538</v>
      </c>
      <c r="H5" s="231" t="str">
        <f t="shared" ref="H5:H6" si="5">L5&amp;"-"&amp;M5</f>
        <v>가시설-A</v>
      </c>
      <c r="I5" s="231">
        <v>0.7</v>
      </c>
      <c r="J5" s="232">
        <v>6</v>
      </c>
      <c r="L5" s="232" t="str">
        <f t="shared" ref="L5:L6" si="6">IF(N5="자연터파기","OPEN","가시설")</f>
        <v>가시설</v>
      </c>
      <c r="M5" s="232" t="str">
        <f>IF(O5="콘크리트","C",IF(O5="아스팔트","A",IF(O5="투수콘","투수콘",IF(O5="콘크리트","A","비포장"))))</f>
        <v>A</v>
      </c>
      <c r="N5" s="233" t="s">
        <v>318</v>
      </c>
      <c r="O5" s="233" t="s">
        <v>383</v>
      </c>
      <c r="Q5" s="234"/>
    </row>
    <row r="6" spans="1:17" s="232" customFormat="1" ht="23.1" customHeight="1">
      <c r="A6" s="617" t="s">
        <v>380</v>
      </c>
      <c r="B6" s="618" t="s">
        <v>381</v>
      </c>
      <c r="C6" s="619">
        <v>13</v>
      </c>
      <c r="D6" s="620">
        <v>35.22</v>
      </c>
      <c r="E6" s="620">
        <v>32.1</v>
      </c>
      <c r="F6" s="621">
        <f t="shared" si="4"/>
        <v>3.1</v>
      </c>
      <c r="G6" s="622" t="s">
        <v>538</v>
      </c>
      <c r="H6" s="231" t="str">
        <f t="shared" si="5"/>
        <v>가시설-A</v>
      </c>
      <c r="I6" s="231">
        <v>0.7</v>
      </c>
      <c r="J6" s="232">
        <v>6</v>
      </c>
      <c r="L6" s="232" t="str">
        <f t="shared" si="6"/>
        <v>가시설</v>
      </c>
      <c r="M6" s="232" t="str">
        <f t="shared" ref="M6" si="7">IF(O6="콘크리트","C",IF(O6="아스팔트","A",IF(O6="투수콘","A+C",IF(O6="콘크리트","A","비포장"))))</f>
        <v>A</v>
      </c>
      <c r="N6" s="233" t="s">
        <v>318</v>
      </c>
      <c r="O6" s="233" t="s">
        <v>383</v>
      </c>
      <c r="Q6" s="234"/>
    </row>
    <row r="7" spans="1:17" s="232" customFormat="1" ht="23.1" customHeight="1">
      <c r="A7" s="617" t="s">
        <v>380</v>
      </c>
      <c r="B7" s="618" t="s">
        <v>999</v>
      </c>
      <c r="C7" s="619">
        <v>13</v>
      </c>
      <c r="D7" s="620">
        <v>43.1</v>
      </c>
      <c r="E7" s="620">
        <v>34.5</v>
      </c>
      <c r="F7" s="621">
        <f t="shared" ref="F7" si="8">ROUND((D7-E7),1)</f>
        <v>8.6</v>
      </c>
      <c r="G7" s="622" t="s">
        <v>1001</v>
      </c>
      <c r="H7" s="231" t="str">
        <f t="shared" ref="H7" si="9">L7&amp;"-"&amp;M7</f>
        <v>가시설-A</v>
      </c>
      <c r="I7" s="231">
        <v>0.7</v>
      </c>
      <c r="J7" s="232">
        <v>6</v>
      </c>
      <c r="L7" s="232" t="str">
        <f t="shared" ref="L7" si="10">IF(N7="자연터파기","OPEN","가시설")</f>
        <v>가시설</v>
      </c>
      <c r="M7" s="232" t="str">
        <f t="shared" ref="M7" si="11">IF(O7="콘크리트","C",IF(O7="아스팔트","A",IF(O7="투수콘","A+C",IF(O7="콘크리트","A","비포장"))))</f>
        <v>A</v>
      </c>
      <c r="N7" s="233" t="s">
        <v>254</v>
      </c>
      <c r="O7" s="233" t="s">
        <v>383</v>
      </c>
      <c r="Q7" s="234"/>
    </row>
    <row r="8" spans="1:17" ht="23.1" customHeight="1">
      <c r="A8" s="223"/>
      <c r="B8" s="573"/>
      <c r="C8" s="574"/>
      <c r="D8" s="560"/>
      <c r="E8" s="560"/>
      <c r="F8" s="560"/>
      <c r="G8" s="224"/>
    </row>
    <row r="9" spans="1:17" ht="23.1" customHeight="1">
      <c r="A9" s="563"/>
      <c r="B9" s="575"/>
      <c r="C9" s="576"/>
      <c r="D9" s="564" t="s">
        <v>256</v>
      </c>
      <c r="E9" s="565"/>
      <c r="F9" s="564" t="s">
        <v>257</v>
      </c>
      <c r="G9" s="566" t="s">
        <v>258</v>
      </c>
    </row>
    <row r="10" spans="1:17" ht="23.1" customHeight="1">
      <c r="A10" s="567" t="s">
        <v>397</v>
      </c>
      <c r="B10" s="577"/>
      <c r="C10" s="578"/>
      <c r="D10" s="568">
        <f t="shared" ref="D10:D11" si="12">IF($G10=0,0,ROUNDUP(F10/G10,1))</f>
        <v>0</v>
      </c>
      <c r="E10" s="569"/>
      <c r="F10" s="568">
        <f>SUMIF($G$5:$G$7,$A10,$F$5:$F$7)</f>
        <v>0</v>
      </c>
      <c r="G10" s="570">
        <f>COUNTIF($G$5:$G$7,$A10)</f>
        <v>0</v>
      </c>
    </row>
    <row r="11" spans="1:17" ht="23.1" customHeight="1">
      <c r="A11" s="221" t="s">
        <v>539</v>
      </c>
      <c r="B11" s="579"/>
      <c r="C11" s="580"/>
      <c r="D11" s="219">
        <f t="shared" si="12"/>
        <v>3.6</v>
      </c>
      <c r="E11" s="220"/>
      <c r="F11" s="287">
        <f>SUMIF($G$5:$G$7,$A11,$F$5:$F$7)</f>
        <v>7.1999999999999993</v>
      </c>
      <c r="G11" s="222">
        <f>COUNTIF($G$4:$G$7,$A11)</f>
        <v>2</v>
      </c>
    </row>
    <row r="12" spans="1:17" ht="23.1" customHeight="1">
      <c r="A12" s="223" t="s">
        <v>310</v>
      </c>
      <c r="B12" s="808"/>
      <c r="C12" s="808"/>
      <c r="D12" s="560"/>
      <c r="E12" s="560"/>
      <c r="F12" s="560"/>
      <c r="G12" s="224">
        <f>SUM(G10:G11)</f>
        <v>2</v>
      </c>
    </row>
  </sheetData>
  <mergeCells count="6">
    <mergeCell ref="B12:C12"/>
    <mergeCell ref="G1:G2"/>
    <mergeCell ref="A1:A2"/>
    <mergeCell ref="B1:C2"/>
    <mergeCell ref="D1:D2"/>
    <mergeCell ref="F1:F2"/>
  </mergeCells>
  <phoneticPr fontId="6" type="noConversion"/>
  <printOptions horizontalCentered="1"/>
  <pageMargins left="0.47244094488188981" right="0.39370078740157483" top="1.1811023622047245" bottom="0.78740157480314965" header="0.51181102362204722" footer="0.51181102362204722"/>
  <pageSetup paperSize="9" orientation="portrait" r:id="rId1"/>
  <headerFooter alignWithMargins="0">
    <oddHeader>&amp;C&amp;"굴림체,굵게"&amp;13
맨 홀 조 서</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21"/>
  <sheetViews>
    <sheetView showZeros="0" view="pageBreakPreview" zoomScaleNormal="100" workbookViewId="0">
      <selection activeCell="R15" sqref="R15"/>
    </sheetView>
  </sheetViews>
  <sheetFormatPr defaultColWidth="6.88671875" defaultRowHeight="20.25" customHeight="1"/>
  <cols>
    <col min="1" max="3" width="10.77734375" style="304" customWidth="1"/>
    <col min="4" max="12" width="9.44140625" style="304" customWidth="1"/>
    <col min="13" max="13" width="10.77734375" style="304" customWidth="1"/>
    <col min="14" max="16384" width="6.88671875" style="304"/>
  </cols>
  <sheetData>
    <row r="1" spans="1:12" ht="20.100000000000001" customHeight="1">
      <c r="A1" s="809" t="s">
        <v>536</v>
      </c>
      <c r="B1" s="809"/>
      <c r="C1" s="809"/>
      <c r="D1" s="809"/>
      <c r="E1" s="809"/>
      <c r="F1" s="809"/>
      <c r="G1" s="809"/>
      <c r="H1" s="809"/>
      <c r="I1" s="809"/>
      <c r="J1" s="809"/>
      <c r="K1" s="809"/>
      <c r="L1" s="809"/>
    </row>
    <row r="2" spans="1:12" ht="20.100000000000001" customHeight="1">
      <c r="A2" s="810"/>
      <c r="B2" s="810"/>
      <c r="C2" s="810"/>
      <c r="D2" s="810"/>
      <c r="E2" s="810"/>
      <c r="F2" s="810"/>
      <c r="G2" s="810"/>
      <c r="H2" s="810"/>
      <c r="I2" s="810"/>
      <c r="J2" s="810"/>
      <c r="K2" s="810"/>
      <c r="L2" s="810"/>
    </row>
    <row r="3" spans="1:12" s="306" customFormat="1" ht="20.100000000000001" customHeight="1">
      <c r="A3" s="811" t="s">
        <v>411</v>
      </c>
      <c r="B3" s="811"/>
      <c r="C3" s="811" t="s">
        <v>412</v>
      </c>
      <c r="D3" s="812" t="s">
        <v>413</v>
      </c>
      <c r="E3" s="812"/>
      <c r="F3" s="305" t="s">
        <v>414</v>
      </c>
      <c r="G3" s="305" t="s">
        <v>415</v>
      </c>
      <c r="H3" s="305" t="s">
        <v>553</v>
      </c>
      <c r="I3" s="305" t="s">
        <v>554</v>
      </c>
      <c r="J3" s="305" t="s">
        <v>555</v>
      </c>
      <c r="K3" s="307" t="s">
        <v>791</v>
      </c>
      <c r="L3" s="811" t="s">
        <v>417</v>
      </c>
    </row>
    <row r="4" spans="1:12" s="306" customFormat="1" ht="20.100000000000001" customHeight="1">
      <c r="A4" s="811"/>
      <c r="B4" s="811"/>
      <c r="C4" s="811"/>
      <c r="D4" s="307" t="s">
        <v>418</v>
      </c>
      <c r="E4" s="308" t="s">
        <v>419</v>
      </c>
      <c r="F4" s="305" t="s">
        <v>420</v>
      </c>
      <c r="G4" s="305" t="s">
        <v>420</v>
      </c>
      <c r="H4" s="305" t="s">
        <v>382</v>
      </c>
      <c r="I4" s="305" t="s">
        <v>382</v>
      </c>
      <c r="J4" s="305" t="s">
        <v>382</v>
      </c>
      <c r="K4" s="305" t="s">
        <v>792</v>
      </c>
      <c r="L4" s="811"/>
    </row>
    <row r="5" spans="1:12" s="306" customFormat="1" ht="20.100000000000001" customHeight="1">
      <c r="A5" s="811"/>
      <c r="B5" s="811"/>
      <c r="C5" s="811"/>
      <c r="D5" s="305" t="s">
        <v>556</v>
      </c>
      <c r="E5" s="305" t="s">
        <v>556</v>
      </c>
      <c r="F5" s="305" t="s">
        <v>423</v>
      </c>
      <c r="G5" s="305" t="s">
        <v>556</v>
      </c>
      <c r="H5" s="305" t="s">
        <v>556</v>
      </c>
      <c r="I5" s="305" t="s">
        <v>556</v>
      </c>
      <c r="J5" s="305" t="s">
        <v>556</v>
      </c>
      <c r="K5" s="305" t="s">
        <v>25</v>
      </c>
      <c r="L5" s="811"/>
    </row>
    <row r="6" spans="1:12" s="306" customFormat="1" ht="17.45" customHeight="1">
      <c r="A6" s="813" t="s">
        <v>425</v>
      </c>
      <c r="B6" s="815" t="s">
        <v>505</v>
      </c>
      <c r="C6" s="816">
        <f>이토관토공조서!G18</f>
        <v>53</v>
      </c>
      <c r="D6" s="309">
        <f>'이토관포단(ASP.)'!Y27</f>
        <v>1.9059999999999999</v>
      </c>
      <c r="E6" s="309">
        <f>'이토관포단(ASP.)'!Y30</f>
        <v>0.96899999999999997</v>
      </c>
      <c r="F6" s="309">
        <f>'이토관포단(ASP.)'!Y32</f>
        <v>2</v>
      </c>
      <c r="G6" s="309">
        <f>'이토관포단(ASP.)'!Y34</f>
        <v>0.53800000000000003</v>
      </c>
      <c r="H6" s="309">
        <f>'이토관포단(ASP.)'!Y36</f>
        <v>2.15</v>
      </c>
      <c r="I6" s="309">
        <f>'이토관포단(ASP.)'!Y39</f>
        <v>0.50600000000000001</v>
      </c>
      <c r="J6" s="309">
        <f>'이토관포단(ASP.)'!Y42</f>
        <v>0.3</v>
      </c>
      <c r="K6" s="309">
        <v>3.5</v>
      </c>
      <c r="L6" s="817"/>
    </row>
    <row r="7" spans="1:12" s="306" customFormat="1" ht="17.45" customHeight="1">
      <c r="A7" s="814"/>
      <c r="B7" s="815"/>
      <c r="C7" s="816"/>
      <c r="D7" s="310">
        <f t="shared" ref="D7:J7" si="0">ROUND($C6*D6,2)</f>
        <v>101.02</v>
      </c>
      <c r="E7" s="310">
        <f t="shared" si="0"/>
        <v>51.36</v>
      </c>
      <c r="F7" s="310">
        <f t="shared" si="0"/>
        <v>106</v>
      </c>
      <c r="G7" s="310">
        <f t="shared" si="0"/>
        <v>28.51</v>
      </c>
      <c r="H7" s="310">
        <f t="shared" si="0"/>
        <v>113.95</v>
      </c>
      <c r="I7" s="310">
        <f t="shared" si="0"/>
        <v>26.82</v>
      </c>
      <c r="J7" s="310">
        <f t="shared" si="0"/>
        <v>15.9</v>
      </c>
      <c r="K7" s="310">
        <f>C6*K6</f>
        <v>185.5</v>
      </c>
      <c r="L7" s="818"/>
    </row>
    <row r="8" spans="1:12" s="306" customFormat="1" ht="17.45" customHeight="1">
      <c r="A8" s="813"/>
      <c r="B8" s="815"/>
      <c r="C8" s="816"/>
      <c r="D8" s="309"/>
      <c r="E8" s="309"/>
      <c r="F8" s="309"/>
      <c r="G8" s="309"/>
      <c r="H8" s="309"/>
      <c r="I8" s="309"/>
      <c r="J8" s="309"/>
      <c r="K8" s="309"/>
      <c r="L8" s="820"/>
    </row>
    <row r="9" spans="1:12" s="306" customFormat="1" ht="17.45" customHeight="1">
      <c r="A9" s="819"/>
      <c r="B9" s="815"/>
      <c r="C9" s="816"/>
      <c r="D9" s="310"/>
      <c r="E9" s="310"/>
      <c r="F9" s="310"/>
      <c r="G9" s="310"/>
      <c r="H9" s="310"/>
      <c r="I9" s="310"/>
      <c r="J9" s="310"/>
      <c r="K9" s="310"/>
      <c r="L9" s="818"/>
    </row>
    <row r="10" spans="1:12" s="306" customFormat="1" ht="17.45" customHeight="1">
      <c r="A10" s="813"/>
      <c r="B10" s="815"/>
      <c r="C10" s="816"/>
      <c r="D10" s="309"/>
      <c r="E10" s="309"/>
      <c r="F10" s="309"/>
      <c r="G10" s="309"/>
      <c r="H10" s="309"/>
      <c r="I10" s="309"/>
      <c r="J10" s="309"/>
      <c r="K10" s="309"/>
      <c r="L10" s="820"/>
    </row>
    <row r="11" spans="1:12" s="306" customFormat="1" ht="17.45" customHeight="1">
      <c r="A11" s="819"/>
      <c r="B11" s="815"/>
      <c r="C11" s="816"/>
      <c r="D11" s="311"/>
      <c r="E11" s="311"/>
      <c r="F11" s="311"/>
      <c r="G11" s="311"/>
      <c r="H11" s="311"/>
      <c r="I11" s="311"/>
      <c r="J11" s="311"/>
      <c r="K11" s="311"/>
      <c r="L11" s="818"/>
    </row>
    <row r="12" spans="1:12" s="306" customFormat="1" ht="17.45" customHeight="1">
      <c r="A12" s="813"/>
      <c r="B12" s="815"/>
      <c r="C12" s="816"/>
      <c r="D12" s="309"/>
      <c r="E12" s="309"/>
      <c r="F12" s="309"/>
      <c r="G12" s="309"/>
      <c r="H12" s="309"/>
      <c r="I12" s="309"/>
      <c r="J12" s="309"/>
      <c r="K12" s="309"/>
      <c r="L12" s="820"/>
    </row>
    <row r="13" spans="1:12" s="306" customFormat="1" ht="17.45" customHeight="1">
      <c r="A13" s="819"/>
      <c r="B13" s="815"/>
      <c r="C13" s="816"/>
      <c r="D13" s="311"/>
      <c r="E13" s="311"/>
      <c r="F13" s="311"/>
      <c r="G13" s="311"/>
      <c r="H13" s="311"/>
      <c r="I13" s="311"/>
      <c r="J13" s="311"/>
      <c r="K13" s="311"/>
      <c r="L13" s="818"/>
    </row>
    <row r="14" spans="1:12" s="306" customFormat="1" ht="17.45" customHeight="1">
      <c r="A14" s="815"/>
      <c r="B14" s="815"/>
      <c r="C14" s="816"/>
      <c r="D14" s="309"/>
      <c r="E14" s="309"/>
      <c r="F14" s="309"/>
      <c r="G14" s="309"/>
      <c r="H14" s="309"/>
      <c r="I14" s="309"/>
      <c r="J14" s="309"/>
      <c r="K14" s="514"/>
      <c r="L14" s="821"/>
    </row>
    <row r="15" spans="1:12" s="306" customFormat="1" ht="17.45" customHeight="1">
      <c r="A15" s="815"/>
      <c r="B15" s="815"/>
      <c r="C15" s="816"/>
      <c r="D15" s="311"/>
      <c r="E15" s="311"/>
      <c r="F15" s="311"/>
      <c r="G15" s="311"/>
      <c r="H15" s="311"/>
      <c r="I15" s="311"/>
      <c r="J15" s="311"/>
      <c r="K15" s="515"/>
      <c r="L15" s="822"/>
    </row>
    <row r="16" spans="1:12" s="306" customFormat="1" ht="24.95" customHeight="1">
      <c r="A16" s="312" t="s">
        <v>426</v>
      </c>
      <c r="B16" s="312"/>
      <c r="C16" s="313">
        <f>SUM(C6:C15)</f>
        <v>53</v>
      </c>
      <c r="D16" s="314">
        <f>SUM(D7,D9,D11,D13,D15)</f>
        <v>101.02</v>
      </c>
      <c r="E16" s="314">
        <f t="shared" ref="E16:K16" si="1">SUM(E7,E9,E11,E13,E15)</f>
        <v>51.36</v>
      </c>
      <c r="F16" s="314">
        <f t="shared" si="1"/>
        <v>106</v>
      </c>
      <c r="G16" s="314">
        <f t="shared" si="1"/>
        <v>28.51</v>
      </c>
      <c r="H16" s="314">
        <f t="shared" si="1"/>
        <v>113.95</v>
      </c>
      <c r="I16" s="314">
        <f t="shared" si="1"/>
        <v>26.82</v>
      </c>
      <c r="J16" s="314">
        <f t="shared" si="1"/>
        <v>15.9</v>
      </c>
      <c r="K16" s="314">
        <f t="shared" si="1"/>
        <v>185.5</v>
      </c>
      <c r="L16" s="315"/>
    </row>
    <row r="17" spans="3:3" s="306" customFormat="1" ht="20.25" customHeight="1"/>
    <row r="18" spans="3:3" s="306" customFormat="1" ht="20.25" customHeight="1">
      <c r="C18" s="316"/>
    </row>
    <row r="19" spans="3:3" s="317" customFormat="1" ht="20.25" customHeight="1">
      <c r="C19" s="318"/>
    </row>
    <row r="20" spans="3:3" s="306" customFormat="1" ht="20.25" customHeight="1"/>
    <row r="21" spans="3:3" s="306" customFormat="1" ht="20.25" customHeight="1"/>
  </sheetData>
  <mergeCells count="25">
    <mergeCell ref="A14:A15"/>
    <mergeCell ref="B14:B15"/>
    <mergeCell ref="C14:C15"/>
    <mergeCell ref="L14:L15"/>
    <mergeCell ref="A10:A11"/>
    <mergeCell ref="B10:B11"/>
    <mergeCell ref="C10:C11"/>
    <mergeCell ref="L10:L11"/>
    <mergeCell ref="A12:A13"/>
    <mergeCell ref="B12:B13"/>
    <mergeCell ref="C12:C13"/>
    <mergeCell ref="L12:L13"/>
    <mergeCell ref="A6:A7"/>
    <mergeCell ref="B6:B7"/>
    <mergeCell ref="C6:C7"/>
    <mergeCell ref="L6:L7"/>
    <mergeCell ref="A8:A9"/>
    <mergeCell ref="B8:B9"/>
    <mergeCell ref="C8:C9"/>
    <mergeCell ref="L8:L9"/>
    <mergeCell ref="A1:L2"/>
    <mergeCell ref="A3:B5"/>
    <mergeCell ref="C3:C5"/>
    <mergeCell ref="D3:E3"/>
    <mergeCell ref="L3:L5"/>
  </mergeCells>
  <phoneticPr fontId="6" type="noConversion"/>
  <printOptions horizontalCentered="1"/>
  <pageMargins left="0.59055118110236227" right="0.39370078740157483" top="0.78740157480314965" bottom="0.78740157480314965" header="0.39370078740157483" footer="0.2362204724409449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86"/>
  <sheetViews>
    <sheetView view="pageBreakPreview" zoomScale="115" zoomScaleNormal="60" zoomScaleSheetLayoutView="115" workbookViewId="0">
      <pane ySplit="5" topLeftCell="A6" activePane="bottomLeft" state="frozen"/>
      <selection activeCell="R15" sqref="R15"/>
      <selection pane="bottomLeft" activeCell="T6" sqref="T6"/>
    </sheetView>
  </sheetViews>
  <sheetFormatPr defaultRowHeight="11.25"/>
  <cols>
    <col min="1" max="1" width="6.88671875" style="317" customWidth="1"/>
    <col min="2" max="5" width="5.77734375" style="317" customWidth="1"/>
    <col min="6" max="7" width="7.33203125" style="317" customWidth="1"/>
    <col min="8" max="8" width="8.33203125" style="373" customWidth="1"/>
    <col min="9" max="9" width="2.77734375" style="317" customWidth="1"/>
    <col min="10" max="16384" width="8.88671875" style="317"/>
  </cols>
  <sheetData>
    <row r="1" spans="1:22" ht="20.100000000000001" customHeight="1">
      <c r="A1" s="809" t="s">
        <v>537</v>
      </c>
      <c r="B1" s="809"/>
      <c r="C1" s="809"/>
      <c r="D1" s="809"/>
      <c r="E1" s="809"/>
      <c r="F1" s="809"/>
      <c r="G1" s="809"/>
      <c r="H1" s="809"/>
    </row>
    <row r="2" spans="1:22" ht="20.100000000000001" customHeight="1">
      <c r="A2" s="809"/>
      <c r="B2" s="809"/>
      <c r="C2" s="809"/>
      <c r="D2" s="809"/>
      <c r="E2" s="809"/>
      <c r="F2" s="809"/>
      <c r="G2" s="809"/>
      <c r="H2" s="809"/>
    </row>
    <row r="3" spans="1:22" s="370" customFormat="1" ht="20.100000000000001" customHeight="1">
      <c r="A3" s="825" t="s">
        <v>508</v>
      </c>
      <c r="B3" s="828" t="s">
        <v>513</v>
      </c>
      <c r="C3" s="828"/>
      <c r="D3" s="828"/>
      <c r="E3" s="828"/>
      <c r="F3" s="828" t="s">
        <v>509</v>
      </c>
      <c r="G3" s="585" t="s">
        <v>425</v>
      </c>
      <c r="H3" s="831" t="s">
        <v>510</v>
      </c>
      <c r="V3" s="939"/>
    </row>
    <row r="4" spans="1:22" s="370" customFormat="1" ht="20.100000000000001" customHeight="1">
      <c r="A4" s="826"/>
      <c r="B4" s="829"/>
      <c r="C4" s="829"/>
      <c r="D4" s="829"/>
      <c r="E4" s="829"/>
      <c r="F4" s="829"/>
      <c r="G4" s="586" t="s">
        <v>505</v>
      </c>
      <c r="H4" s="832"/>
    </row>
    <row r="5" spans="1:22" s="370" customFormat="1" ht="20.100000000000001" customHeight="1">
      <c r="A5" s="827"/>
      <c r="B5" s="834"/>
      <c r="C5" s="834"/>
      <c r="D5" s="834"/>
      <c r="E5" s="834"/>
      <c r="F5" s="830"/>
      <c r="G5" s="587" t="s">
        <v>1005</v>
      </c>
      <c r="H5" s="833"/>
    </row>
    <row r="6" spans="1:22" s="306" customFormat="1" ht="20.100000000000001" customHeight="1">
      <c r="A6" s="823" t="s">
        <v>996</v>
      </c>
      <c r="B6" s="604">
        <v>8</v>
      </c>
      <c r="C6" s="605">
        <v>29</v>
      </c>
      <c r="D6" s="604"/>
      <c r="E6" s="605"/>
      <c r="F6" s="588">
        <v>27</v>
      </c>
      <c r="G6" s="589">
        <f>F6</f>
        <v>27</v>
      </c>
      <c r="H6" s="590"/>
    </row>
    <row r="7" spans="1:22" s="306" customFormat="1" ht="20.100000000000001" customHeight="1">
      <c r="A7" s="824"/>
      <c r="B7" s="606">
        <v>19</v>
      </c>
      <c r="C7" s="607">
        <v>18</v>
      </c>
      <c r="D7" s="606"/>
      <c r="E7" s="607"/>
      <c r="F7" s="591">
        <v>7</v>
      </c>
      <c r="G7" s="592">
        <f t="shared" ref="G7:G9" si="0">F7</f>
        <v>7</v>
      </c>
      <c r="H7" s="593"/>
    </row>
    <row r="8" spans="1:22" s="306" customFormat="1" ht="20.100000000000001" customHeight="1">
      <c r="A8" s="824"/>
      <c r="B8" s="606">
        <v>33</v>
      </c>
      <c r="C8" s="607">
        <v>13</v>
      </c>
      <c r="D8" s="606"/>
      <c r="E8" s="607"/>
      <c r="F8" s="591">
        <v>7</v>
      </c>
      <c r="G8" s="592">
        <f t="shared" si="0"/>
        <v>7</v>
      </c>
      <c r="H8" s="593"/>
    </row>
    <row r="9" spans="1:22" s="306" customFormat="1" ht="20.100000000000001" customHeight="1">
      <c r="A9" s="824"/>
      <c r="B9" s="606">
        <v>82</v>
      </c>
      <c r="C9" s="607">
        <v>13</v>
      </c>
      <c r="D9" s="606"/>
      <c r="E9" s="607"/>
      <c r="F9" s="591">
        <v>12</v>
      </c>
      <c r="G9" s="592">
        <f t="shared" si="0"/>
        <v>12</v>
      </c>
      <c r="H9" s="593"/>
    </row>
    <row r="10" spans="1:22" s="306" customFormat="1" ht="20.100000000000001" customHeight="1">
      <c r="A10" s="594"/>
      <c r="B10" s="606"/>
      <c r="C10" s="607"/>
      <c r="D10" s="606"/>
      <c r="E10" s="607"/>
      <c r="F10" s="591"/>
      <c r="G10" s="592"/>
      <c r="H10" s="593"/>
    </row>
    <row r="11" spans="1:22" s="306" customFormat="1" ht="20.100000000000001" customHeight="1">
      <c r="A11" s="594"/>
      <c r="B11" s="606"/>
      <c r="C11" s="607"/>
      <c r="D11" s="606"/>
      <c r="E11" s="607"/>
      <c r="F11" s="591"/>
      <c r="G11" s="592"/>
      <c r="H11" s="593"/>
    </row>
    <row r="12" spans="1:22" s="306" customFormat="1" ht="20.100000000000001" customHeight="1">
      <c r="A12" s="594"/>
      <c r="B12" s="606"/>
      <c r="C12" s="607"/>
      <c r="D12" s="606"/>
      <c r="E12" s="607"/>
      <c r="F12" s="591"/>
      <c r="G12" s="592"/>
      <c r="H12" s="593"/>
    </row>
    <row r="13" spans="1:22" s="306" customFormat="1" ht="20.100000000000001" customHeight="1">
      <c r="A13" s="594"/>
      <c r="B13" s="606"/>
      <c r="C13" s="607"/>
      <c r="D13" s="606"/>
      <c r="E13" s="607"/>
      <c r="F13" s="591"/>
      <c r="G13" s="592"/>
      <c r="H13" s="593"/>
    </row>
    <row r="14" spans="1:22" s="306" customFormat="1" ht="20.100000000000001" customHeight="1">
      <c r="A14" s="594"/>
      <c r="B14" s="608"/>
      <c r="C14" s="609"/>
      <c r="D14" s="608"/>
      <c r="E14" s="609"/>
      <c r="F14" s="595"/>
      <c r="G14" s="595"/>
      <c r="H14" s="596"/>
    </row>
    <row r="15" spans="1:22" s="306" customFormat="1" ht="20.100000000000001" customHeight="1">
      <c r="A15" s="594"/>
      <c r="B15" s="608"/>
      <c r="C15" s="609"/>
      <c r="D15" s="608"/>
      <c r="E15" s="609"/>
      <c r="F15" s="595"/>
      <c r="G15" s="595"/>
      <c r="H15" s="596"/>
    </row>
    <row r="16" spans="1:22" s="306" customFormat="1" ht="20.100000000000001" customHeight="1">
      <c r="A16" s="594"/>
      <c r="B16" s="608"/>
      <c r="C16" s="609"/>
      <c r="D16" s="608"/>
      <c r="E16" s="609"/>
      <c r="F16" s="595"/>
      <c r="G16" s="595"/>
      <c r="H16" s="596"/>
    </row>
    <row r="17" spans="1:11" s="306" customFormat="1" ht="20.100000000000001" customHeight="1">
      <c r="A17" s="597"/>
      <c r="B17" s="610"/>
      <c r="C17" s="611"/>
      <c r="D17" s="614"/>
      <c r="E17" s="611"/>
      <c r="F17" s="598"/>
      <c r="G17" s="599"/>
      <c r="H17" s="600"/>
    </row>
    <row r="18" spans="1:11" s="306" customFormat="1" ht="24.95" customHeight="1">
      <c r="A18" s="601" t="s">
        <v>511</v>
      </c>
      <c r="B18" s="612"/>
      <c r="C18" s="613"/>
      <c r="D18" s="615"/>
      <c r="E18" s="616"/>
      <c r="F18" s="602">
        <f>SUM(F6:F17)</f>
        <v>53</v>
      </c>
      <c r="G18" s="602">
        <f>SUM(G6:G17)</f>
        <v>53</v>
      </c>
      <c r="H18" s="603"/>
      <c r="J18" s="371">
        <f>SUM(G18:G18)</f>
        <v>53</v>
      </c>
      <c r="K18" s="306" t="e">
        <f>(G18+#REF!)*2-14-175</f>
        <v>#REF!</v>
      </c>
    </row>
    <row r="19" spans="1:11" s="306" customFormat="1" ht="15.6" customHeight="1">
      <c r="H19" s="372"/>
    </row>
    <row r="20" spans="1:11" s="306" customFormat="1" ht="15.6" customHeight="1">
      <c r="H20" s="372"/>
    </row>
    <row r="21" spans="1:11" s="306" customFormat="1" ht="15.6" customHeight="1">
      <c r="H21" s="372"/>
    </row>
    <row r="22" spans="1:11" s="306" customFormat="1" ht="15.6" customHeight="1">
      <c r="H22" s="372"/>
    </row>
    <row r="23" spans="1:11" s="306" customFormat="1" ht="15.6" customHeight="1">
      <c r="H23" s="372"/>
    </row>
    <row r="24" spans="1:11" s="306" customFormat="1" ht="15.6" customHeight="1">
      <c r="H24" s="372"/>
    </row>
    <row r="25" spans="1:11" s="306" customFormat="1" ht="15.6" customHeight="1">
      <c r="H25" s="372"/>
    </row>
    <row r="26" spans="1:11" ht="15.6" customHeight="1"/>
    <row r="27" spans="1:11" ht="15.6" customHeight="1"/>
    <row r="28" spans="1:11" ht="15.6" customHeight="1">
      <c r="H28" s="317"/>
    </row>
    <row r="29" spans="1:11" ht="15.6" customHeight="1">
      <c r="H29" s="317"/>
    </row>
    <row r="30" spans="1:11" ht="15.6" customHeight="1">
      <c r="H30" s="317"/>
    </row>
    <row r="31" spans="1:11" ht="15.6" customHeight="1">
      <c r="H31" s="317"/>
    </row>
    <row r="32" spans="1:11" ht="15.6" customHeight="1">
      <c r="H32" s="317"/>
    </row>
    <row r="33" spans="8:8" ht="15.6" customHeight="1">
      <c r="H33" s="317"/>
    </row>
    <row r="34" spans="8:8" ht="15.6" customHeight="1">
      <c r="H34" s="317"/>
    </row>
    <row r="35" spans="8:8" ht="17.45" customHeight="1">
      <c r="H35" s="317"/>
    </row>
    <row r="36" spans="8:8" ht="17.45" customHeight="1">
      <c r="H36" s="317"/>
    </row>
    <row r="37" spans="8:8" ht="17.45" customHeight="1">
      <c r="H37" s="317"/>
    </row>
    <row r="38" spans="8:8" ht="17.45" customHeight="1">
      <c r="H38" s="317"/>
    </row>
    <row r="39" spans="8:8" ht="17.45" customHeight="1">
      <c r="H39" s="317"/>
    </row>
    <row r="40" spans="8:8" ht="17.45" customHeight="1">
      <c r="H40" s="317"/>
    </row>
    <row r="41" spans="8:8" ht="17.45" customHeight="1">
      <c r="H41" s="317"/>
    </row>
    <row r="42" spans="8:8" ht="17.45" customHeight="1">
      <c r="H42" s="317"/>
    </row>
    <row r="43" spans="8:8" ht="17.45" customHeight="1">
      <c r="H43" s="317"/>
    </row>
    <row r="44" spans="8:8" ht="17.45" customHeight="1">
      <c r="H44" s="317"/>
    </row>
    <row r="45" spans="8:8" ht="17.45" customHeight="1">
      <c r="H45" s="317"/>
    </row>
    <row r="46" spans="8:8" ht="17.45" customHeight="1">
      <c r="H46" s="317"/>
    </row>
    <row r="47" spans="8:8" ht="17.45" customHeight="1">
      <c r="H47" s="317"/>
    </row>
    <row r="48" spans="8:8" ht="17.45" customHeight="1">
      <c r="H48" s="317"/>
    </row>
    <row r="49" spans="8:8" ht="17.45" customHeight="1">
      <c r="H49" s="317"/>
    </row>
    <row r="50" spans="8:8" ht="17.45" customHeight="1">
      <c r="H50" s="317"/>
    </row>
    <row r="51" spans="8:8" ht="17.45" customHeight="1">
      <c r="H51" s="317"/>
    </row>
    <row r="52" spans="8:8" ht="17.45" customHeight="1">
      <c r="H52" s="317"/>
    </row>
    <row r="53" spans="8:8" ht="17.45" customHeight="1">
      <c r="H53" s="317"/>
    </row>
    <row r="54" spans="8:8" ht="17.45" customHeight="1">
      <c r="H54" s="317"/>
    </row>
    <row r="55" spans="8:8" ht="17.45" customHeight="1">
      <c r="H55" s="317"/>
    </row>
    <row r="56" spans="8:8" ht="17.45" customHeight="1">
      <c r="H56" s="317"/>
    </row>
    <row r="57" spans="8:8" ht="17.45" customHeight="1">
      <c r="H57" s="317"/>
    </row>
    <row r="58" spans="8:8" ht="17.45" customHeight="1">
      <c r="H58" s="317"/>
    </row>
    <row r="59" spans="8:8" ht="17.45" customHeight="1">
      <c r="H59" s="317"/>
    </row>
    <row r="60" spans="8:8" ht="17.45" customHeight="1">
      <c r="H60" s="317"/>
    </row>
    <row r="61" spans="8:8" ht="17.45" customHeight="1">
      <c r="H61" s="317"/>
    </row>
    <row r="62" spans="8:8" ht="17.45" customHeight="1">
      <c r="H62" s="317"/>
    </row>
    <row r="63" spans="8:8" ht="17.45" customHeight="1">
      <c r="H63" s="317"/>
    </row>
    <row r="64" spans="8:8" ht="17.45" customHeight="1">
      <c r="H64" s="317"/>
    </row>
    <row r="65" spans="8:8" ht="17.45" customHeight="1">
      <c r="H65" s="317"/>
    </row>
    <row r="66" spans="8:8" ht="17.45" customHeight="1">
      <c r="H66" s="317"/>
    </row>
    <row r="67" spans="8:8" ht="17.45" customHeight="1">
      <c r="H67" s="317"/>
    </row>
    <row r="68" spans="8:8" ht="17.45" customHeight="1">
      <c r="H68" s="317"/>
    </row>
    <row r="69" spans="8:8" ht="17.45" customHeight="1">
      <c r="H69" s="317"/>
    </row>
    <row r="70" spans="8:8" ht="17.45" customHeight="1">
      <c r="H70" s="317"/>
    </row>
    <row r="71" spans="8:8" ht="17.45" customHeight="1">
      <c r="H71" s="317"/>
    </row>
    <row r="72" spans="8:8" ht="17.45" customHeight="1">
      <c r="H72" s="317"/>
    </row>
    <row r="73" spans="8:8" ht="17.45" customHeight="1">
      <c r="H73" s="317"/>
    </row>
    <row r="74" spans="8:8" ht="17.45" customHeight="1">
      <c r="H74" s="317"/>
    </row>
    <row r="75" spans="8:8" ht="17.45" customHeight="1">
      <c r="H75" s="317"/>
    </row>
    <row r="76" spans="8:8" ht="17.45" customHeight="1">
      <c r="H76" s="317"/>
    </row>
    <row r="77" spans="8:8" ht="17.45" customHeight="1">
      <c r="H77" s="317"/>
    </row>
    <row r="78" spans="8:8" ht="17.45" customHeight="1">
      <c r="H78" s="317"/>
    </row>
    <row r="79" spans="8:8" ht="17.45" customHeight="1">
      <c r="H79" s="317"/>
    </row>
    <row r="80" spans="8:8" ht="17.45" customHeight="1">
      <c r="H80" s="317"/>
    </row>
    <row r="81" spans="8:8" ht="17.45" customHeight="1">
      <c r="H81" s="317"/>
    </row>
    <row r="82" spans="8:8" ht="17.45" customHeight="1">
      <c r="H82" s="317"/>
    </row>
    <row r="83" spans="8:8" ht="17.45" customHeight="1">
      <c r="H83" s="317"/>
    </row>
    <row r="84" spans="8:8" ht="17.45" customHeight="1">
      <c r="H84" s="317"/>
    </row>
    <row r="85" spans="8:8" ht="17.45" customHeight="1">
      <c r="H85" s="317"/>
    </row>
    <row r="86" spans="8:8" ht="17.45" customHeight="1">
      <c r="H86" s="317"/>
    </row>
  </sheetData>
  <mergeCells count="8">
    <mergeCell ref="A6:A9"/>
    <mergeCell ref="A1:H2"/>
    <mergeCell ref="A3:A5"/>
    <mergeCell ref="B3:E4"/>
    <mergeCell ref="F3:F5"/>
    <mergeCell ref="H3:H5"/>
    <mergeCell ref="B5:C5"/>
    <mergeCell ref="D5:E5"/>
  </mergeCells>
  <phoneticPr fontId="6" type="noConversion"/>
  <printOptions horizontalCentered="1"/>
  <pageMargins left="0.59055118110236227" right="0.51181102362204722" top="0.98425196850393704" bottom="0.59055118110236227" header="0.78740157480314965" footer="0.39370078740157483"/>
  <pageSetup paperSize="9" pageOrder="overThenDown"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33"/>
  <sheetViews>
    <sheetView view="pageBreakPreview" zoomScaleNormal="100" zoomScaleSheetLayoutView="100" workbookViewId="0">
      <selection activeCell="R15" sqref="R15"/>
    </sheetView>
  </sheetViews>
  <sheetFormatPr defaultRowHeight="13.5"/>
  <cols>
    <col min="1" max="1" width="3.77734375" style="4" customWidth="1"/>
    <col min="2" max="2" width="5.77734375" style="4" customWidth="1"/>
    <col min="3" max="3" width="8.6640625" style="4" customWidth="1"/>
    <col min="4" max="4" width="10.77734375" style="4" customWidth="1"/>
    <col min="5" max="5" width="12.77734375" style="4" customWidth="1"/>
    <col min="6" max="6" width="4.77734375" style="4" customWidth="1"/>
    <col min="7" max="9" width="12.77734375" style="4" customWidth="1"/>
    <col min="10" max="11" width="8.77734375" style="4" customWidth="1"/>
    <col min="12" max="12" width="9.77734375" style="4" customWidth="1"/>
    <col min="13" max="16384" width="8.88671875" style="4"/>
  </cols>
  <sheetData>
    <row r="1" spans="1:14" ht="21.75" customHeight="1">
      <c r="A1" s="4">
        <v>1</v>
      </c>
      <c r="B1" s="635" t="s">
        <v>589</v>
      </c>
      <c r="C1" s="635"/>
      <c r="D1" s="635"/>
      <c r="E1" s="635"/>
      <c r="F1" s="635"/>
      <c r="G1" s="635"/>
      <c r="H1" s="635"/>
      <c r="I1" s="635"/>
    </row>
    <row r="2" spans="1:14" ht="12" customHeight="1">
      <c r="A2" s="4">
        <v>1</v>
      </c>
      <c r="B2" s="1"/>
      <c r="C2" s="6"/>
      <c r="D2" s="5"/>
      <c r="E2" s="5"/>
      <c r="F2" s="5"/>
      <c r="G2" s="5"/>
      <c r="H2" s="5"/>
      <c r="I2" s="5"/>
    </row>
    <row r="3" spans="1:14" s="3" customFormat="1" ht="9.9499999999999993" customHeight="1">
      <c r="A3" s="3">
        <v>1</v>
      </c>
      <c r="B3" s="636" t="s">
        <v>81</v>
      </c>
      <c r="C3" s="637"/>
      <c r="D3" s="637" t="s">
        <v>17</v>
      </c>
      <c r="E3" s="637"/>
      <c r="F3" s="637" t="s">
        <v>96</v>
      </c>
      <c r="G3" s="637" t="s">
        <v>0</v>
      </c>
      <c r="H3" s="647" t="s">
        <v>531</v>
      </c>
      <c r="I3" s="640" t="s">
        <v>18</v>
      </c>
    </row>
    <row r="4" spans="1:14" s="3" customFormat="1" ht="9.9499999999999993" customHeight="1">
      <c r="A4" s="3">
        <v>1</v>
      </c>
      <c r="B4" s="638"/>
      <c r="C4" s="639"/>
      <c r="D4" s="639"/>
      <c r="E4" s="639"/>
      <c r="F4" s="639"/>
      <c r="G4" s="639"/>
      <c r="H4" s="639"/>
      <c r="I4" s="641"/>
    </row>
    <row r="5" spans="1:14" s="3" customFormat="1" ht="9.9499999999999993" customHeight="1">
      <c r="A5" s="3">
        <v>1</v>
      </c>
      <c r="B5" s="644"/>
      <c r="C5" s="645"/>
      <c r="D5" s="645"/>
      <c r="E5" s="645"/>
      <c r="F5" s="645"/>
      <c r="G5" s="645"/>
      <c r="H5" s="645"/>
      <c r="I5" s="646"/>
    </row>
    <row r="6" spans="1:14" s="3" customFormat="1" ht="27.95" customHeight="1">
      <c r="A6" s="3">
        <f t="shared" ref="A6:A10" si="0">IF(G6=0,2,1)</f>
        <v>1</v>
      </c>
      <c r="B6" s="648" t="s">
        <v>579</v>
      </c>
      <c r="C6" s="649"/>
      <c r="D6" s="381" t="s">
        <v>20</v>
      </c>
      <c r="E6" s="382" t="s">
        <v>131</v>
      </c>
      <c r="F6" s="160" t="s">
        <v>21</v>
      </c>
      <c r="G6" s="161">
        <f t="shared" ref="G6:G21" si="1">SUM(H6:H6)</f>
        <v>18683.739999999994</v>
      </c>
      <c r="H6" s="383">
        <f>'토적표 '!I246</f>
        <v>18683.739999999994</v>
      </c>
      <c r="I6" s="180"/>
    </row>
    <row r="7" spans="1:14" s="3" customFormat="1" ht="27.95" customHeight="1">
      <c r="A7" s="3">
        <f t="shared" si="0"/>
        <v>1</v>
      </c>
      <c r="B7" s="623" t="s">
        <v>580</v>
      </c>
      <c r="C7" s="624"/>
      <c r="D7" s="296" t="s">
        <v>20</v>
      </c>
      <c r="E7" s="151" t="s">
        <v>131</v>
      </c>
      <c r="F7" s="149" t="s">
        <v>21</v>
      </c>
      <c r="G7" s="150">
        <f t="shared" si="1"/>
        <v>1071.6000000000001</v>
      </c>
      <c r="H7" s="152">
        <f>'토적표 '!K246</f>
        <v>1071.6000000000001</v>
      </c>
      <c r="I7" s="163"/>
    </row>
    <row r="8" spans="1:14" s="3" customFormat="1" ht="27.95" customHeight="1">
      <c r="A8" s="3">
        <f t="shared" si="0"/>
        <v>1</v>
      </c>
      <c r="B8" s="631" t="s">
        <v>337</v>
      </c>
      <c r="C8" s="632"/>
      <c r="D8" s="148" t="s">
        <v>82</v>
      </c>
      <c r="E8" s="151" t="s">
        <v>131</v>
      </c>
      <c r="F8" s="149" t="s">
        <v>21</v>
      </c>
      <c r="G8" s="150">
        <f t="shared" si="1"/>
        <v>6165.7200000000021</v>
      </c>
      <c r="H8" s="153">
        <f>'토적표 '!M246</f>
        <v>6165.7200000000021</v>
      </c>
      <c r="I8" s="164"/>
      <c r="M8" s="643" t="s">
        <v>372</v>
      </c>
      <c r="N8" s="643"/>
    </row>
    <row r="9" spans="1:14" s="3" customFormat="1" ht="27.95" customHeight="1">
      <c r="B9" s="631"/>
      <c r="C9" s="632"/>
      <c r="D9" s="154" t="s">
        <v>793</v>
      </c>
      <c r="E9" s="151" t="s">
        <v>131</v>
      </c>
      <c r="F9" s="149" t="s">
        <v>21</v>
      </c>
      <c r="G9" s="150">
        <f t="shared" ref="G9" si="2">SUM(H9:H9)</f>
        <v>0</v>
      </c>
      <c r="H9" s="153">
        <f>'토적표 '!O246</f>
        <v>0</v>
      </c>
      <c r="I9" s="164"/>
    </row>
    <row r="10" spans="1:14" s="3" customFormat="1" ht="27.95" customHeight="1">
      <c r="A10" s="3">
        <f t="shared" si="0"/>
        <v>1</v>
      </c>
      <c r="B10" s="631"/>
      <c r="C10" s="632"/>
      <c r="D10" s="154" t="s">
        <v>298</v>
      </c>
      <c r="E10" s="151" t="s">
        <v>354</v>
      </c>
      <c r="F10" s="149" t="s">
        <v>21</v>
      </c>
      <c r="G10" s="150">
        <f t="shared" si="1"/>
        <v>8149.2700000000023</v>
      </c>
      <c r="H10" s="153">
        <f>'토적표 '!Q246</f>
        <v>8149.2700000000023</v>
      </c>
      <c r="I10" s="295"/>
      <c r="L10" s="294">
        <f>M10*N10</f>
        <v>1.9950000000000001</v>
      </c>
      <c r="M10" s="3">
        <v>1.5</v>
      </c>
      <c r="N10" s="3">
        <v>1.33</v>
      </c>
    </row>
    <row r="11" spans="1:14" s="3" customFormat="1" ht="27.95" customHeight="1">
      <c r="B11" s="623" t="s">
        <v>371</v>
      </c>
      <c r="C11" s="624"/>
      <c r="D11" s="154" t="s">
        <v>541</v>
      </c>
      <c r="E11" s="151" t="s">
        <v>561</v>
      </c>
      <c r="F11" s="149" t="s">
        <v>546</v>
      </c>
      <c r="G11" s="150">
        <f t="shared" si="1"/>
        <v>7682</v>
      </c>
      <c r="H11" s="153">
        <f>'토적표 '!AE246</f>
        <v>7682</v>
      </c>
      <c r="I11" s="165" t="s">
        <v>549</v>
      </c>
      <c r="L11" s="294"/>
    </row>
    <row r="12" spans="1:14" s="3" customFormat="1" ht="27.95" customHeight="1">
      <c r="B12" s="623"/>
      <c r="C12" s="624"/>
      <c r="D12" s="154" t="s">
        <v>542</v>
      </c>
      <c r="E12" s="151" t="s">
        <v>561</v>
      </c>
      <c r="F12" s="149" t="s">
        <v>547</v>
      </c>
      <c r="G12" s="150">
        <f t="shared" si="1"/>
        <v>1939.3250000000003</v>
      </c>
      <c r="H12" s="153">
        <f>'토적표 '!Y246*0.25</f>
        <v>1939.3250000000003</v>
      </c>
      <c r="I12" s="165" t="s">
        <v>95</v>
      </c>
      <c r="L12" s="294"/>
    </row>
    <row r="13" spans="1:14" s="3" customFormat="1" ht="27.95" customHeight="1">
      <c r="B13" s="623"/>
      <c r="C13" s="624"/>
      <c r="D13" s="154" t="s">
        <v>543</v>
      </c>
      <c r="E13" s="151" t="s">
        <v>561</v>
      </c>
      <c r="F13" s="149" t="s">
        <v>548</v>
      </c>
      <c r="G13" s="150">
        <f t="shared" si="1"/>
        <v>7757.3000000000011</v>
      </c>
      <c r="H13" s="153">
        <f>'토적표 '!Y246</f>
        <v>7757.3000000000011</v>
      </c>
      <c r="I13" s="165" t="s">
        <v>95</v>
      </c>
      <c r="L13" s="294"/>
    </row>
    <row r="14" spans="1:14" s="3" customFormat="1" ht="27.95" customHeight="1">
      <c r="B14" s="623"/>
      <c r="C14" s="624"/>
      <c r="D14" s="154" t="s">
        <v>544</v>
      </c>
      <c r="E14" s="151" t="s">
        <v>561</v>
      </c>
      <c r="F14" s="149" t="s">
        <v>547</v>
      </c>
      <c r="G14" s="150">
        <f t="shared" si="1"/>
        <v>1940.2400000000002</v>
      </c>
      <c r="H14" s="153">
        <f>'토적표 '!S246</f>
        <v>1940.2400000000002</v>
      </c>
      <c r="I14" s="165" t="s">
        <v>95</v>
      </c>
      <c r="L14" s="294"/>
    </row>
    <row r="15" spans="1:14" s="3" customFormat="1" ht="27.95" customHeight="1">
      <c r="B15" s="623"/>
      <c r="C15" s="624"/>
      <c r="D15" s="154" t="s">
        <v>545</v>
      </c>
      <c r="E15" s="151" t="s">
        <v>561</v>
      </c>
      <c r="F15" s="149" t="s">
        <v>547</v>
      </c>
      <c r="G15" s="150">
        <f t="shared" si="1"/>
        <v>1550.4100000000005</v>
      </c>
      <c r="H15" s="153">
        <f>'토적표 '!W246</f>
        <v>1550.4100000000005</v>
      </c>
      <c r="I15" s="165" t="s">
        <v>95</v>
      </c>
      <c r="L15" s="294"/>
    </row>
    <row r="16" spans="1:14" s="3" customFormat="1" ht="27.95" customHeight="1">
      <c r="A16" s="3">
        <f t="shared" ref="A16:A23" si="3">IF(G16=0,2,1)</f>
        <v>1</v>
      </c>
      <c r="B16" s="623" t="s">
        <v>296</v>
      </c>
      <c r="C16" s="624"/>
      <c r="D16" s="624" t="s">
        <v>297</v>
      </c>
      <c r="E16" s="624" t="s">
        <v>132</v>
      </c>
      <c r="F16" s="156" t="s">
        <v>25</v>
      </c>
      <c r="G16" s="150">
        <f t="shared" si="1"/>
        <v>13384.88</v>
      </c>
      <c r="H16" s="153">
        <f>'토적표 '!AI246</f>
        <v>13384.88</v>
      </c>
      <c r="I16" s="165" t="s">
        <v>95</v>
      </c>
    </row>
    <row r="17" spans="1:9" s="3" customFormat="1" ht="27.95" customHeight="1">
      <c r="A17" s="3">
        <f t="shared" si="3"/>
        <v>1</v>
      </c>
      <c r="B17" s="623"/>
      <c r="C17" s="624"/>
      <c r="D17" s="624"/>
      <c r="E17" s="624"/>
      <c r="F17" s="156" t="s">
        <v>21</v>
      </c>
      <c r="G17" s="150">
        <f t="shared" si="1"/>
        <v>669.24400000000003</v>
      </c>
      <c r="H17" s="153">
        <f>H16*0.05</f>
        <v>669.24400000000003</v>
      </c>
      <c r="I17" s="165" t="s">
        <v>95</v>
      </c>
    </row>
    <row r="18" spans="1:9" s="3" customFormat="1" ht="27.95" customHeight="1">
      <c r="A18" s="3">
        <f t="shared" si="3"/>
        <v>1</v>
      </c>
      <c r="B18" s="623" t="s">
        <v>320</v>
      </c>
      <c r="C18" s="624"/>
      <c r="D18" s="296" t="s">
        <v>319</v>
      </c>
      <c r="E18" s="151" t="s">
        <v>131</v>
      </c>
      <c r="F18" s="149" t="s">
        <v>2</v>
      </c>
      <c r="G18" s="150">
        <f t="shared" si="1"/>
        <v>4</v>
      </c>
      <c r="H18" s="153">
        <f>'토적표 '!AG246</f>
        <v>4</v>
      </c>
      <c r="I18" s="165" t="s">
        <v>95</v>
      </c>
    </row>
    <row r="19" spans="1:9" s="3" customFormat="1" ht="27.95" customHeight="1">
      <c r="A19" s="3">
        <f t="shared" si="3"/>
        <v>1</v>
      </c>
      <c r="B19" s="623"/>
      <c r="C19" s="624"/>
      <c r="D19" s="296" t="s">
        <v>357</v>
      </c>
      <c r="E19" s="151" t="s">
        <v>131</v>
      </c>
      <c r="F19" s="149" t="s">
        <v>21</v>
      </c>
      <c r="G19" s="150">
        <f t="shared" si="1"/>
        <v>0.28000000000000003</v>
      </c>
      <c r="H19" s="179">
        <f>'토적표 '!AA246*0.07</f>
        <v>0.28000000000000003</v>
      </c>
      <c r="I19" s="165" t="s">
        <v>95</v>
      </c>
    </row>
    <row r="20" spans="1:9" s="3" customFormat="1" ht="27.95" customHeight="1">
      <c r="A20" s="3">
        <f t="shared" si="3"/>
        <v>1</v>
      </c>
      <c r="B20" s="623"/>
      <c r="C20" s="624"/>
      <c r="D20" s="296" t="s">
        <v>543</v>
      </c>
      <c r="E20" s="151" t="s">
        <v>131</v>
      </c>
      <c r="F20" s="149" t="s">
        <v>25</v>
      </c>
      <c r="G20" s="150">
        <f t="shared" si="1"/>
        <v>4</v>
      </c>
      <c r="H20" s="153">
        <f>'토적표 '!AA246</f>
        <v>4</v>
      </c>
      <c r="I20" s="165" t="s">
        <v>95</v>
      </c>
    </row>
    <row r="21" spans="1:9" s="3" customFormat="1" ht="27.95" customHeight="1">
      <c r="A21" s="3">
        <f t="shared" si="3"/>
        <v>1</v>
      </c>
      <c r="B21" s="623"/>
      <c r="C21" s="624"/>
      <c r="D21" s="296" t="s">
        <v>363</v>
      </c>
      <c r="E21" s="151" t="s">
        <v>131</v>
      </c>
      <c r="F21" s="149" t="s">
        <v>21</v>
      </c>
      <c r="G21" s="150">
        <f t="shared" si="1"/>
        <v>0.4</v>
      </c>
      <c r="H21" s="153">
        <f>'토적표 '!U246</f>
        <v>0.4</v>
      </c>
      <c r="I21" s="165" t="s">
        <v>95</v>
      </c>
    </row>
    <row r="22" spans="1:9" s="3" customFormat="1" ht="27.95" hidden="1" customHeight="1">
      <c r="A22" s="3">
        <f t="shared" si="3"/>
        <v>2</v>
      </c>
      <c r="B22" s="628" t="s">
        <v>89</v>
      </c>
      <c r="C22" s="629"/>
      <c r="D22" s="157" t="s">
        <v>103</v>
      </c>
      <c r="E22" s="158" t="s">
        <v>16</v>
      </c>
      <c r="F22" s="156" t="s">
        <v>25</v>
      </c>
      <c r="G22" s="150">
        <f t="shared" ref="G22:G23" si="4">SUM(H22:H22)</f>
        <v>0</v>
      </c>
      <c r="H22" s="153">
        <v>0</v>
      </c>
      <c r="I22" s="165" t="s">
        <v>95</v>
      </c>
    </row>
    <row r="23" spans="1:9" s="3" customFormat="1" ht="27.95" hidden="1" customHeight="1">
      <c r="A23" s="3">
        <f t="shared" si="3"/>
        <v>2</v>
      </c>
      <c r="B23" s="628"/>
      <c r="C23" s="629"/>
      <c r="D23" s="157" t="s">
        <v>104</v>
      </c>
      <c r="E23" s="158" t="s">
        <v>16</v>
      </c>
      <c r="F23" s="156" t="s">
        <v>25</v>
      </c>
      <c r="G23" s="150">
        <f t="shared" si="4"/>
        <v>0</v>
      </c>
      <c r="H23" s="153">
        <v>0</v>
      </c>
      <c r="I23" s="165" t="s">
        <v>95</v>
      </c>
    </row>
    <row r="24" spans="1:9" s="2" customFormat="1" ht="27.95" customHeight="1">
      <c r="A24" s="3">
        <f t="shared" ref="A24" si="5">IF(G24=0,2,1)</f>
        <v>1</v>
      </c>
      <c r="B24" s="633" t="s">
        <v>572</v>
      </c>
      <c r="C24" s="634"/>
      <c r="D24" s="177" t="s">
        <v>90</v>
      </c>
      <c r="E24" s="302" t="s">
        <v>131</v>
      </c>
      <c r="F24" s="166" t="s">
        <v>21</v>
      </c>
      <c r="G24" s="167">
        <f>SUM(H24:H24)</f>
        <v>12708.8</v>
      </c>
      <c r="H24" s="168">
        <f>ROUND((H6+H7)-H8/0.875,2)</f>
        <v>12708.8</v>
      </c>
      <c r="I24" s="178"/>
    </row>
    <row r="25" spans="1:9" s="3" customFormat="1" ht="23.1" customHeight="1"/>
    <row r="26" spans="1:9" s="3" customFormat="1" ht="23.1" customHeight="1"/>
    <row r="27" spans="1:9" s="3" customFormat="1" ht="23.1" customHeight="1"/>
    <row r="28" spans="1:9" ht="23.1" customHeight="1"/>
    <row r="29" spans="1:9" ht="23.1" customHeight="1"/>
    <row r="30" spans="1:9" ht="23.1" customHeight="1"/>
    <row r="31" spans="1:9" ht="23.1" customHeight="1"/>
    <row r="32" spans="1:9" ht="23.1" customHeight="1"/>
    <row r="33" ht="23.1" customHeight="1"/>
  </sheetData>
  <mergeCells count="18">
    <mergeCell ref="B24:C24"/>
    <mergeCell ref="B6:C6"/>
    <mergeCell ref="B7:C7"/>
    <mergeCell ref="B8:C10"/>
    <mergeCell ref="B16:C17"/>
    <mergeCell ref="B18:C21"/>
    <mergeCell ref="B1:I1"/>
    <mergeCell ref="B3:C5"/>
    <mergeCell ref="D3:E5"/>
    <mergeCell ref="F3:F5"/>
    <mergeCell ref="G3:G5"/>
    <mergeCell ref="I3:I5"/>
    <mergeCell ref="H3:H5"/>
    <mergeCell ref="D16:D17"/>
    <mergeCell ref="E16:E17"/>
    <mergeCell ref="B22:C23"/>
    <mergeCell ref="B11:C15"/>
    <mergeCell ref="M8:N8"/>
  </mergeCells>
  <phoneticPr fontId="6" type="noConversion"/>
  <printOptions horizontalCentered="1"/>
  <pageMargins left="0.47244094488188981" right="0.39370078740157483" top="0.98425196850393704" bottom="0.47244094488188981" header="0.51181102362204722" footer="0.47244094488188981"/>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3"/>
  <sheetViews>
    <sheetView view="pageBreakPreview" topLeftCell="A4" zoomScaleNormal="100" zoomScaleSheetLayoutView="100" workbookViewId="0">
      <selection activeCell="R15" sqref="R15"/>
    </sheetView>
  </sheetViews>
  <sheetFormatPr defaultRowHeight="30" customHeight="1"/>
  <cols>
    <col min="1" max="1" width="10.77734375" style="319" customWidth="1"/>
    <col min="2" max="24" width="2.21875" style="319" customWidth="1"/>
    <col min="25" max="26" width="6.33203125" style="319" customWidth="1"/>
    <col min="27" max="28" width="2.77734375" style="319" customWidth="1"/>
    <col min="29" max="29" width="3.6640625" style="319" bestFit="1" customWidth="1"/>
    <col min="30" max="95" width="2.77734375" style="319" customWidth="1"/>
    <col min="96" max="16384" width="8.88671875" style="319"/>
  </cols>
  <sheetData>
    <row r="1" spans="1:26" ht="20.100000000000001" customHeight="1">
      <c r="A1" s="809" t="s">
        <v>515</v>
      </c>
      <c r="B1" s="809"/>
      <c r="C1" s="809"/>
      <c r="D1" s="809"/>
      <c r="E1" s="809"/>
      <c r="F1" s="809"/>
      <c r="G1" s="809"/>
      <c r="H1" s="809"/>
      <c r="I1" s="809"/>
      <c r="J1" s="809"/>
      <c r="K1" s="809"/>
      <c r="L1" s="809"/>
      <c r="M1" s="809"/>
      <c r="N1" s="809"/>
      <c r="O1" s="809"/>
      <c r="P1" s="809"/>
      <c r="Q1" s="809"/>
      <c r="R1" s="809"/>
      <c r="S1" s="809"/>
      <c r="T1" s="809"/>
      <c r="U1" s="809"/>
      <c r="V1" s="809"/>
      <c r="W1" s="809"/>
      <c r="X1" s="809"/>
      <c r="Y1" s="809"/>
      <c r="Z1" s="809"/>
    </row>
    <row r="2" spans="1:26" ht="20.100000000000001" customHeight="1">
      <c r="A2" s="810"/>
      <c r="B2" s="810"/>
      <c r="C2" s="810"/>
      <c r="D2" s="810"/>
      <c r="E2" s="810"/>
      <c r="F2" s="810"/>
      <c r="G2" s="810"/>
      <c r="H2" s="810"/>
      <c r="I2" s="810"/>
      <c r="J2" s="810"/>
      <c r="K2" s="810"/>
      <c r="L2" s="810"/>
      <c r="M2" s="810"/>
      <c r="N2" s="810"/>
      <c r="O2" s="810"/>
      <c r="P2" s="810"/>
      <c r="Q2" s="810"/>
      <c r="R2" s="810"/>
      <c r="S2" s="810"/>
      <c r="T2" s="810"/>
      <c r="U2" s="810"/>
      <c r="V2" s="810"/>
      <c r="W2" s="810"/>
      <c r="X2" s="810"/>
      <c r="Y2" s="810"/>
      <c r="Z2" s="810"/>
    </row>
    <row r="3" spans="1:26" ht="20.100000000000001" customHeight="1">
      <c r="A3" s="835" t="s">
        <v>453</v>
      </c>
      <c r="B3" s="837" t="s">
        <v>454</v>
      </c>
      <c r="C3" s="838"/>
      <c r="D3" s="838"/>
      <c r="E3" s="838"/>
      <c r="F3" s="838"/>
      <c r="G3" s="838"/>
      <c r="H3" s="838"/>
      <c r="I3" s="838"/>
      <c r="J3" s="838"/>
      <c r="K3" s="838"/>
      <c r="L3" s="838"/>
      <c r="M3" s="838"/>
      <c r="N3" s="838"/>
      <c r="O3" s="838"/>
      <c r="P3" s="838"/>
      <c r="Q3" s="838"/>
      <c r="R3" s="838"/>
      <c r="S3" s="838"/>
      <c r="T3" s="838"/>
      <c r="U3" s="838"/>
      <c r="V3" s="838"/>
      <c r="W3" s="838"/>
      <c r="X3" s="839"/>
      <c r="Y3" s="837" t="s">
        <v>455</v>
      </c>
      <c r="Z3" s="839"/>
    </row>
    <row r="4" spans="1:26" ht="20.100000000000001" customHeight="1">
      <c r="A4" s="836"/>
      <c r="B4" s="840"/>
      <c r="C4" s="841"/>
      <c r="D4" s="841"/>
      <c r="E4" s="841"/>
      <c r="F4" s="841"/>
      <c r="G4" s="841"/>
      <c r="H4" s="841"/>
      <c r="I4" s="841"/>
      <c r="J4" s="841"/>
      <c r="K4" s="841"/>
      <c r="L4" s="841"/>
      <c r="M4" s="841"/>
      <c r="N4" s="841"/>
      <c r="O4" s="841"/>
      <c r="P4" s="841"/>
      <c r="Q4" s="841"/>
      <c r="R4" s="841"/>
      <c r="S4" s="841"/>
      <c r="T4" s="841"/>
      <c r="U4" s="841"/>
      <c r="V4" s="841"/>
      <c r="W4" s="841"/>
      <c r="X4" s="842"/>
      <c r="Y4" s="840"/>
      <c r="Z4" s="842"/>
    </row>
    <row r="5" spans="1:26" ht="15" customHeight="1">
      <c r="A5" s="320"/>
      <c r="B5" s="320"/>
      <c r="X5" s="321"/>
      <c r="Z5" s="321"/>
    </row>
    <row r="6" spans="1:26" ht="15" customHeight="1">
      <c r="A6" s="322" t="s">
        <v>505</v>
      </c>
      <c r="B6" s="843" t="s">
        <v>456</v>
      </c>
      <c r="C6" s="844"/>
      <c r="D6" s="844"/>
      <c r="E6" s="845">
        <v>300</v>
      </c>
      <c r="F6" s="845"/>
      <c r="G6" s="323"/>
      <c r="H6" s="323"/>
      <c r="I6" s="323"/>
      <c r="J6" s="323"/>
      <c r="X6" s="321"/>
      <c r="Z6" s="321"/>
    </row>
    <row r="7" spans="1:26" ht="15" customHeight="1">
      <c r="A7" s="322"/>
      <c r="B7" s="843" t="s">
        <v>457</v>
      </c>
      <c r="C7" s="844"/>
      <c r="D7" s="844"/>
      <c r="E7" s="846">
        <v>1</v>
      </c>
      <c r="F7" s="846"/>
      <c r="G7" s="306"/>
      <c r="H7" s="324"/>
      <c r="I7" s="306"/>
      <c r="J7" s="306"/>
      <c r="X7" s="321"/>
      <c r="Z7" s="321"/>
    </row>
    <row r="8" spans="1:26" ht="15" customHeight="1">
      <c r="A8" s="322"/>
      <c r="B8" s="320"/>
      <c r="E8" s="325"/>
      <c r="F8" s="325"/>
      <c r="H8" s="326"/>
      <c r="I8" s="326"/>
      <c r="J8" s="326"/>
      <c r="K8" s="326"/>
      <c r="L8" s="847"/>
      <c r="M8" s="847"/>
      <c r="O8" s="326"/>
      <c r="P8" s="326"/>
      <c r="Q8" s="326"/>
      <c r="R8" s="326"/>
      <c r="X8" s="321"/>
      <c r="Z8" s="321"/>
    </row>
    <row r="9" spans="1:26" ht="15" customHeight="1">
      <c r="A9" s="320"/>
      <c r="B9" s="320"/>
      <c r="E9" s="324"/>
      <c r="F9" s="324"/>
      <c r="G9" s="848">
        <v>2.15</v>
      </c>
      <c r="H9" s="848"/>
      <c r="I9" s="848"/>
      <c r="J9" s="848"/>
      <c r="K9" s="848"/>
      <c r="L9" s="848"/>
      <c r="M9" s="848"/>
      <c r="N9" s="848"/>
      <c r="O9" s="848"/>
      <c r="P9" s="848"/>
      <c r="Q9" s="848"/>
      <c r="R9" s="848"/>
      <c r="S9" s="324"/>
      <c r="T9" s="324"/>
      <c r="U9" s="327"/>
      <c r="X9" s="321"/>
      <c r="Z9" s="321"/>
    </row>
    <row r="10" spans="1:26" ht="15" customHeight="1">
      <c r="A10" s="320"/>
      <c r="B10" s="320"/>
      <c r="F10" s="321"/>
      <c r="G10" s="849"/>
      <c r="H10" s="850"/>
      <c r="I10" s="850"/>
      <c r="J10" s="850"/>
      <c r="K10" s="850"/>
      <c r="L10" s="850"/>
      <c r="M10" s="850"/>
      <c r="N10" s="850"/>
      <c r="O10" s="850"/>
      <c r="P10" s="850"/>
      <c r="Q10" s="850"/>
      <c r="R10" s="851"/>
      <c r="S10" s="320"/>
      <c r="X10" s="321"/>
      <c r="Z10" s="321"/>
    </row>
    <row r="11" spans="1:26" ht="15" customHeight="1">
      <c r="A11" s="320"/>
      <c r="B11" s="320"/>
      <c r="X11" s="321"/>
      <c r="Z11" s="321"/>
    </row>
    <row r="12" spans="1:26" ht="15" customHeight="1">
      <c r="A12" s="320"/>
      <c r="B12" s="320"/>
      <c r="C12" s="859" t="s">
        <v>458</v>
      </c>
      <c r="D12" s="859"/>
      <c r="E12" s="859"/>
      <c r="F12" s="328"/>
      <c r="G12" s="328"/>
      <c r="H12" s="329"/>
      <c r="I12" s="330"/>
      <c r="J12" s="330"/>
      <c r="K12" s="328"/>
      <c r="L12" s="328"/>
      <c r="M12" s="328"/>
      <c r="N12" s="331"/>
      <c r="O12" s="331"/>
      <c r="P12" s="331"/>
      <c r="Q12" s="331"/>
      <c r="R12" s="328"/>
      <c r="S12" s="328"/>
      <c r="T12" s="332"/>
      <c r="U12" s="852">
        <v>0.05</v>
      </c>
      <c r="V12" s="852"/>
      <c r="W12" s="853">
        <f>U12+U13+U14+U15+U16+U17</f>
        <v>1.5</v>
      </c>
      <c r="X12" s="321"/>
      <c r="Z12" s="321"/>
    </row>
    <row r="13" spans="1:26" ht="15" customHeight="1">
      <c r="A13" s="320"/>
      <c r="B13" s="320"/>
      <c r="C13" s="856" t="s">
        <v>459</v>
      </c>
      <c r="D13" s="856"/>
      <c r="E13" s="856"/>
      <c r="F13" s="333"/>
      <c r="G13" s="333"/>
      <c r="H13" s="333"/>
      <c r="I13" s="334"/>
      <c r="J13" s="334"/>
      <c r="K13" s="333"/>
      <c r="L13" s="335"/>
      <c r="M13" s="335"/>
      <c r="N13" s="336"/>
      <c r="O13" s="336"/>
      <c r="P13" s="336"/>
      <c r="Q13" s="336"/>
      <c r="R13" s="333"/>
      <c r="S13" s="333"/>
      <c r="U13" s="852">
        <v>0.06</v>
      </c>
      <c r="V13" s="852"/>
      <c r="W13" s="854"/>
      <c r="X13" s="321"/>
      <c r="Z13" s="321"/>
    </row>
    <row r="14" spans="1:26" ht="15" customHeight="1">
      <c r="A14" s="320"/>
      <c r="B14" s="320"/>
      <c r="C14" s="844" t="s">
        <v>460</v>
      </c>
      <c r="D14" s="844"/>
      <c r="E14" s="844"/>
      <c r="F14" s="337"/>
      <c r="G14" s="337"/>
      <c r="H14" s="337"/>
      <c r="I14" s="338"/>
      <c r="J14" s="338"/>
      <c r="K14" s="337"/>
      <c r="N14" s="339"/>
      <c r="O14" s="339"/>
      <c r="P14" s="339"/>
      <c r="Q14" s="339"/>
      <c r="R14" s="337"/>
      <c r="S14" s="337"/>
      <c r="U14" s="857">
        <v>0.14000000000000001</v>
      </c>
      <c r="V14" s="857"/>
      <c r="W14" s="854"/>
      <c r="X14" s="321"/>
      <c r="Z14" s="321"/>
    </row>
    <row r="15" spans="1:26" ht="15" customHeight="1">
      <c r="A15" s="320"/>
      <c r="B15" s="320"/>
      <c r="C15" s="844" t="s">
        <v>461</v>
      </c>
      <c r="D15" s="844"/>
      <c r="E15" s="844"/>
      <c r="F15" s="333"/>
      <c r="G15" s="333"/>
      <c r="H15" s="333"/>
      <c r="I15" s="334"/>
      <c r="J15" s="334"/>
      <c r="K15" s="337"/>
      <c r="L15" s="858">
        <v>1.9</v>
      </c>
      <c r="M15" s="858"/>
      <c r="N15" s="339"/>
      <c r="O15" s="336"/>
      <c r="P15" s="336"/>
      <c r="Q15" s="336"/>
      <c r="R15" s="333"/>
      <c r="S15" s="333"/>
      <c r="U15" s="857">
        <v>0.25</v>
      </c>
      <c r="V15" s="857"/>
      <c r="W15" s="854"/>
      <c r="X15" s="321"/>
      <c r="Z15" s="321"/>
    </row>
    <row r="16" spans="1:26" ht="15" customHeight="1">
      <c r="A16" s="320"/>
      <c r="B16" s="320"/>
      <c r="C16" s="844" t="s">
        <v>462</v>
      </c>
      <c r="D16" s="844"/>
      <c r="E16" s="844"/>
      <c r="F16" s="333"/>
      <c r="G16" s="333"/>
      <c r="H16" s="366"/>
      <c r="I16" s="366"/>
      <c r="J16" s="366"/>
      <c r="K16" s="333"/>
      <c r="L16" s="860">
        <v>1.7</v>
      </c>
      <c r="M16" s="860"/>
      <c r="N16" s="333"/>
      <c r="O16" s="333"/>
      <c r="P16" s="333"/>
      <c r="Q16" s="333"/>
      <c r="R16" s="333"/>
      <c r="S16" s="333"/>
      <c r="U16" s="852">
        <v>0.2</v>
      </c>
      <c r="V16" s="852"/>
      <c r="W16" s="854"/>
      <c r="X16" s="321"/>
      <c r="Z16" s="321"/>
    </row>
    <row r="17" spans="1:26" ht="15" customHeight="1">
      <c r="A17" s="320"/>
      <c r="B17" s="320"/>
      <c r="C17" s="306"/>
      <c r="D17" s="306"/>
      <c r="E17" s="306"/>
      <c r="H17" s="340"/>
      <c r="I17" s="340"/>
      <c r="J17" s="340"/>
      <c r="K17" s="306"/>
      <c r="L17" s="306"/>
      <c r="M17" s="306"/>
      <c r="N17" s="306"/>
      <c r="U17" s="847">
        <v>0.8</v>
      </c>
      <c r="V17" s="847"/>
      <c r="W17" s="854"/>
      <c r="X17" s="321"/>
      <c r="Z17" s="321"/>
    </row>
    <row r="18" spans="1:26" ht="15" customHeight="1">
      <c r="A18" s="320"/>
      <c r="B18" s="320"/>
      <c r="C18" s="306"/>
      <c r="D18" s="306"/>
      <c r="E18" s="306"/>
      <c r="H18" s="340"/>
      <c r="I18" s="340"/>
      <c r="J18" s="340"/>
      <c r="K18" s="844"/>
      <c r="L18" s="844"/>
      <c r="M18" s="844"/>
      <c r="N18" s="844"/>
      <c r="Q18" s="862" t="s">
        <v>463</v>
      </c>
      <c r="R18" s="862"/>
      <c r="U18" s="847"/>
      <c r="V18" s="847"/>
      <c r="W18" s="854"/>
      <c r="X18" s="321"/>
      <c r="Z18" s="321"/>
    </row>
    <row r="19" spans="1:26" ht="15" customHeight="1">
      <c r="A19" s="320"/>
      <c r="B19" s="320"/>
      <c r="I19" s="306"/>
      <c r="J19" s="345"/>
      <c r="K19" s="345"/>
      <c r="L19" s="345"/>
      <c r="M19" s="345"/>
      <c r="N19" s="345"/>
      <c r="O19" s="348"/>
      <c r="P19" s="324"/>
      <c r="S19" s="324"/>
      <c r="T19" s="324"/>
      <c r="U19" s="861"/>
      <c r="V19" s="861"/>
      <c r="W19" s="855"/>
      <c r="X19" s="321"/>
      <c r="Z19" s="321"/>
    </row>
    <row r="20" spans="1:26" ht="15" customHeight="1">
      <c r="A20" s="320"/>
      <c r="B20" s="320"/>
      <c r="K20" s="847"/>
      <c r="L20" s="847"/>
      <c r="M20" s="847"/>
      <c r="N20" s="847"/>
      <c r="S20" s="325"/>
      <c r="T20" s="325"/>
      <c r="U20" s="857"/>
      <c r="V20" s="857"/>
      <c r="W20" s="349"/>
      <c r="X20" s="321"/>
      <c r="Z20" s="321"/>
    </row>
    <row r="21" spans="1:26" ht="15" customHeight="1">
      <c r="A21" s="320"/>
      <c r="B21" s="320"/>
      <c r="J21" s="306"/>
      <c r="K21" s="306"/>
      <c r="L21" s="306"/>
      <c r="M21" s="306"/>
      <c r="N21" s="306"/>
      <c r="T21" s="350"/>
      <c r="U21" s="847"/>
      <c r="V21" s="847"/>
      <c r="W21" s="351"/>
      <c r="X21" s="321"/>
      <c r="Z21" s="321"/>
    </row>
    <row r="22" spans="1:26" ht="15" customHeight="1">
      <c r="A22" s="320"/>
      <c r="B22" s="320"/>
      <c r="S22" s="324"/>
      <c r="T22" s="324"/>
      <c r="U22" s="847"/>
      <c r="V22" s="847"/>
      <c r="W22" s="351"/>
      <c r="X22" s="321"/>
      <c r="Z22" s="321"/>
    </row>
    <row r="23" spans="1:26" ht="15" customHeight="1">
      <c r="A23" s="320"/>
      <c r="B23" s="320"/>
      <c r="X23" s="321"/>
      <c r="Z23" s="321"/>
    </row>
    <row r="24" spans="1:26" ht="15" customHeight="1">
      <c r="A24" s="320"/>
      <c r="B24" s="320"/>
      <c r="J24" s="863">
        <v>0.9</v>
      </c>
      <c r="K24" s="848"/>
      <c r="L24" s="848"/>
      <c r="M24" s="848"/>
      <c r="N24" s="848"/>
      <c r="O24" s="864"/>
      <c r="X24" s="321"/>
      <c r="Z24" s="321"/>
    </row>
    <row r="25" spans="1:26" ht="15" customHeight="1">
      <c r="A25" s="320"/>
      <c r="B25" s="320"/>
      <c r="X25" s="321"/>
      <c r="Y25" s="352"/>
      <c r="Z25" s="321"/>
    </row>
    <row r="26" spans="1:26" ht="15" customHeight="1">
      <c r="A26" s="320" t="s">
        <v>464</v>
      </c>
      <c r="B26" s="320"/>
      <c r="C26" s="353" t="s">
        <v>465</v>
      </c>
      <c r="D26" s="865">
        <f>J24</f>
        <v>0.9</v>
      </c>
      <c r="E26" s="865"/>
      <c r="F26" s="353" t="s">
        <v>11</v>
      </c>
      <c r="G26" s="865">
        <f>G9</f>
        <v>2.15</v>
      </c>
      <c r="H26" s="865"/>
      <c r="I26" s="353" t="s">
        <v>6</v>
      </c>
      <c r="J26" s="353" t="s">
        <v>57</v>
      </c>
      <c r="K26" s="866">
        <v>0.5</v>
      </c>
      <c r="L26" s="866"/>
      <c r="M26" s="353" t="s">
        <v>57</v>
      </c>
      <c r="N26" s="867">
        <f>U15+U16+U17</f>
        <v>1.25</v>
      </c>
      <c r="O26" s="867"/>
      <c r="P26" s="353" t="s">
        <v>57</v>
      </c>
      <c r="Q26" s="865">
        <f>E7</f>
        <v>1</v>
      </c>
      <c r="R26" s="865"/>
      <c r="S26" s="353"/>
      <c r="X26" s="321"/>
      <c r="Y26" s="352"/>
      <c r="Z26" s="321"/>
    </row>
    <row r="27" spans="1:26" ht="15" customHeight="1">
      <c r="A27" s="320" t="s">
        <v>466</v>
      </c>
      <c r="B27" s="320"/>
      <c r="C27" s="353"/>
      <c r="D27" s="325"/>
      <c r="E27" s="325"/>
      <c r="F27" s="353"/>
      <c r="G27" s="325"/>
      <c r="H27" s="325"/>
      <c r="I27" s="353"/>
      <c r="J27" s="353"/>
      <c r="K27" s="354"/>
      <c r="L27" s="354"/>
      <c r="M27" s="353"/>
      <c r="N27" s="355"/>
      <c r="O27" s="355"/>
      <c r="P27" s="353"/>
      <c r="Q27" s="325"/>
      <c r="R27" s="325"/>
      <c r="S27" s="353"/>
      <c r="X27" s="321" t="s">
        <v>102</v>
      </c>
      <c r="Y27" s="356">
        <f>ROUND(((D26+G26)*K26*N26*Q26),3)</f>
        <v>1.9059999999999999</v>
      </c>
      <c r="Z27" s="357" t="s">
        <v>467</v>
      </c>
    </row>
    <row r="28" spans="1:26" ht="15" customHeight="1">
      <c r="A28" s="320"/>
      <c r="B28" s="320"/>
      <c r="C28" s="353"/>
      <c r="D28" s="325"/>
      <c r="E28" s="325"/>
      <c r="F28" s="353"/>
      <c r="G28" s="325"/>
      <c r="H28" s="325"/>
      <c r="I28" s="353"/>
      <c r="J28" s="353"/>
      <c r="K28" s="354"/>
      <c r="L28" s="354"/>
      <c r="M28" s="353"/>
      <c r="N28" s="355"/>
      <c r="O28" s="355"/>
      <c r="P28" s="353"/>
      <c r="Q28" s="325"/>
      <c r="R28" s="325"/>
      <c r="S28" s="353"/>
      <c r="X28" s="321"/>
      <c r="Y28" s="356"/>
      <c r="Z28" s="357"/>
    </row>
    <row r="29" spans="1:26" ht="15" customHeight="1">
      <c r="A29" s="320" t="s">
        <v>60</v>
      </c>
      <c r="B29" s="320"/>
      <c r="C29" s="353" t="s">
        <v>516</v>
      </c>
      <c r="D29" s="865">
        <f>J24</f>
        <v>0.9</v>
      </c>
      <c r="E29" s="865"/>
      <c r="F29" s="353" t="s">
        <v>241</v>
      </c>
      <c r="G29" s="865">
        <f>L16</f>
        <v>1.7</v>
      </c>
      <c r="H29" s="865"/>
      <c r="I29" s="353" t="s">
        <v>517</v>
      </c>
      <c r="J29" s="353" t="s">
        <v>518</v>
      </c>
      <c r="K29" s="866">
        <v>0.5</v>
      </c>
      <c r="L29" s="866"/>
      <c r="M29" s="353" t="s">
        <v>518</v>
      </c>
      <c r="N29" s="867">
        <f>U17</f>
        <v>0.8</v>
      </c>
      <c r="O29" s="867"/>
      <c r="P29" s="353" t="s">
        <v>518</v>
      </c>
      <c r="Q29" s="865">
        <v>1</v>
      </c>
      <c r="R29" s="865"/>
      <c r="S29" s="324"/>
      <c r="T29" s="353"/>
      <c r="U29" s="358"/>
      <c r="V29" s="358"/>
      <c r="X29" s="321"/>
      <c r="Y29" s="356"/>
      <c r="Z29" s="357"/>
    </row>
    <row r="30" spans="1:26" ht="15" customHeight="1">
      <c r="A30" s="320"/>
      <c r="B30" s="320"/>
      <c r="C30" s="319" t="s">
        <v>519</v>
      </c>
      <c r="D30" s="865">
        <v>0.3</v>
      </c>
      <c r="E30" s="865"/>
      <c r="F30" s="353" t="s">
        <v>520</v>
      </c>
      <c r="G30" s="353" t="s">
        <v>518</v>
      </c>
      <c r="H30" s="865" t="s">
        <v>521</v>
      </c>
      <c r="I30" s="865"/>
      <c r="J30" s="353" t="s">
        <v>518</v>
      </c>
      <c r="K30" s="865">
        <v>1</v>
      </c>
      <c r="L30" s="865"/>
      <c r="M30" s="358"/>
      <c r="N30" s="325"/>
      <c r="P30" s="325"/>
      <c r="Q30" s="325"/>
      <c r="S30" s="353"/>
      <c r="X30" s="321" t="s">
        <v>522</v>
      </c>
      <c r="Y30" s="356">
        <f>ROUND((D29+G29)*K29*N29*Q29-D30^2*PI()/4*K30,3)</f>
        <v>0.96899999999999997</v>
      </c>
      <c r="Z30" s="357" t="s">
        <v>523</v>
      </c>
    </row>
    <row r="31" spans="1:26" ht="15" customHeight="1">
      <c r="A31" s="320"/>
      <c r="B31" s="320"/>
      <c r="D31" s="358"/>
      <c r="E31" s="358"/>
      <c r="F31" s="353"/>
      <c r="G31" s="353"/>
      <c r="H31" s="358"/>
      <c r="I31" s="358"/>
      <c r="J31" s="353"/>
      <c r="K31" s="358"/>
      <c r="L31" s="358"/>
      <c r="M31" s="358"/>
      <c r="N31" s="325"/>
      <c r="P31" s="325"/>
      <c r="Q31" s="325"/>
      <c r="S31" s="353"/>
      <c r="X31" s="321"/>
      <c r="Y31" s="356"/>
      <c r="Z31" s="357"/>
    </row>
    <row r="32" spans="1:26" ht="15" customHeight="1">
      <c r="A32" s="320" t="s">
        <v>473</v>
      </c>
      <c r="B32" s="320"/>
      <c r="C32" s="353"/>
      <c r="D32" s="865">
        <v>2</v>
      </c>
      <c r="E32" s="865"/>
      <c r="F32" s="353" t="s">
        <v>469</v>
      </c>
      <c r="G32" s="865">
        <f>E7</f>
        <v>1</v>
      </c>
      <c r="H32" s="865"/>
      <c r="K32" s="354"/>
      <c r="L32" s="325"/>
      <c r="M32" s="325"/>
      <c r="N32" s="355"/>
      <c r="O32" s="325"/>
      <c r="Q32" s="325"/>
      <c r="T32" s="359" t="s">
        <v>474</v>
      </c>
      <c r="U32" s="325"/>
      <c r="V32" s="358"/>
      <c r="X32" s="321" t="s">
        <v>475</v>
      </c>
      <c r="Y32" s="356">
        <f>ROUND(D32*G32,3)</f>
        <v>2</v>
      </c>
      <c r="Z32" s="357" t="s">
        <v>476</v>
      </c>
    </row>
    <row r="33" spans="1:28" ht="15" customHeight="1">
      <c r="A33" s="320"/>
      <c r="B33" s="320"/>
      <c r="C33" s="353"/>
      <c r="D33" s="325"/>
      <c r="E33" s="325"/>
      <c r="F33" s="353"/>
      <c r="G33" s="325"/>
      <c r="H33" s="325"/>
      <c r="K33" s="354"/>
      <c r="L33" s="325"/>
      <c r="M33" s="325"/>
      <c r="N33" s="355"/>
      <c r="O33" s="325"/>
      <c r="Q33" s="325"/>
      <c r="T33" s="359"/>
      <c r="U33" s="325"/>
      <c r="V33" s="358"/>
      <c r="X33" s="321"/>
      <c r="Y33" s="356"/>
      <c r="Z33" s="357"/>
    </row>
    <row r="34" spans="1:28" ht="15" customHeight="1">
      <c r="A34" s="320" t="s">
        <v>477</v>
      </c>
      <c r="B34" s="369"/>
      <c r="C34" s="306"/>
      <c r="D34" s="865">
        <f>G9</f>
        <v>2.15</v>
      </c>
      <c r="E34" s="865"/>
      <c r="F34" s="353" t="s">
        <v>478</v>
      </c>
      <c r="G34" s="865">
        <f>U12+U13+U14</f>
        <v>0.25</v>
      </c>
      <c r="H34" s="865"/>
      <c r="I34" s="353" t="s">
        <v>478</v>
      </c>
      <c r="J34" s="865">
        <f>E7</f>
        <v>1</v>
      </c>
      <c r="K34" s="865"/>
      <c r="L34" s="325"/>
      <c r="M34" s="325"/>
      <c r="N34" s="355"/>
      <c r="O34" s="325"/>
      <c r="Q34" s="325"/>
      <c r="T34" s="359" t="s">
        <v>479</v>
      </c>
      <c r="U34" s="325"/>
      <c r="V34" s="358"/>
      <c r="X34" s="321" t="s">
        <v>475</v>
      </c>
      <c r="Y34" s="356">
        <f>ROUND(D34*G34*J34,3)</f>
        <v>0.53800000000000003</v>
      </c>
      <c r="Z34" s="357" t="s">
        <v>480</v>
      </c>
      <c r="AA34" s="306"/>
      <c r="AB34" s="306"/>
    </row>
    <row r="35" spans="1:28" ht="15" customHeight="1">
      <c r="A35" s="320"/>
      <c r="B35" s="369"/>
      <c r="C35" s="306"/>
      <c r="D35" s="325"/>
      <c r="E35" s="325"/>
      <c r="F35" s="353"/>
      <c r="G35" s="325"/>
      <c r="H35" s="325"/>
      <c r="I35" s="353"/>
      <c r="J35" s="325"/>
      <c r="K35" s="325"/>
      <c r="L35" s="325"/>
      <c r="M35" s="325"/>
      <c r="N35" s="355"/>
      <c r="O35" s="325"/>
      <c r="Q35" s="325"/>
      <c r="T35" s="359"/>
      <c r="U35" s="325"/>
      <c r="V35" s="358"/>
      <c r="X35" s="321"/>
      <c r="Y35" s="356"/>
      <c r="Z35" s="357"/>
      <c r="AA35" s="306"/>
      <c r="AB35" s="306"/>
    </row>
    <row r="36" spans="1:28" ht="15" customHeight="1">
      <c r="A36" s="320" t="s">
        <v>481</v>
      </c>
      <c r="B36" s="320"/>
      <c r="C36" s="353"/>
      <c r="D36" s="865">
        <f>G9</f>
        <v>2.15</v>
      </c>
      <c r="E36" s="865"/>
      <c r="F36" s="353" t="s">
        <v>478</v>
      </c>
      <c r="G36" s="865">
        <f>E7</f>
        <v>1</v>
      </c>
      <c r="H36" s="865"/>
      <c r="K36" s="354"/>
      <c r="L36" s="325"/>
      <c r="M36" s="325"/>
      <c r="N36" s="355"/>
      <c r="O36" s="325"/>
      <c r="Q36" s="325"/>
      <c r="T36" s="359"/>
      <c r="U36" s="325"/>
      <c r="V36" s="358"/>
      <c r="X36" s="321" t="s">
        <v>475</v>
      </c>
      <c r="Y36" s="356">
        <f>ROUND(D36*G36,3)</f>
        <v>2.15</v>
      </c>
      <c r="Z36" s="357" t="s">
        <v>482</v>
      </c>
    </row>
    <row r="37" spans="1:28" ht="15" customHeight="1">
      <c r="A37" s="320"/>
      <c r="B37" s="320"/>
      <c r="C37" s="353"/>
      <c r="D37" s="325"/>
      <c r="E37" s="325"/>
      <c r="F37" s="353"/>
      <c r="G37" s="325"/>
      <c r="H37" s="325"/>
      <c r="J37" s="353"/>
      <c r="K37" s="324"/>
      <c r="L37" s="324"/>
      <c r="M37" s="325"/>
      <c r="N37" s="355"/>
      <c r="O37" s="325"/>
      <c r="Q37" s="325"/>
      <c r="T37" s="359"/>
      <c r="U37" s="325"/>
      <c r="V37" s="358"/>
      <c r="X37" s="321"/>
      <c r="Y37" s="356"/>
      <c r="Z37" s="357"/>
    </row>
    <row r="38" spans="1:28" ht="15" customHeight="1">
      <c r="A38" s="320" t="s">
        <v>483</v>
      </c>
      <c r="B38" s="320"/>
      <c r="C38" s="353" t="s">
        <v>484</v>
      </c>
      <c r="D38" s="865">
        <f>L15</f>
        <v>1.9</v>
      </c>
      <c r="E38" s="865"/>
      <c r="F38" s="353" t="s">
        <v>485</v>
      </c>
      <c r="G38" s="865">
        <f>G9</f>
        <v>2.15</v>
      </c>
      <c r="H38" s="865"/>
      <c r="I38" s="353" t="s">
        <v>486</v>
      </c>
      <c r="J38" s="353" t="s">
        <v>487</v>
      </c>
      <c r="K38" s="866">
        <v>0.5</v>
      </c>
      <c r="L38" s="866"/>
      <c r="M38" s="353" t="s">
        <v>487</v>
      </c>
      <c r="N38" s="867">
        <f>U15</f>
        <v>0.25</v>
      </c>
      <c r="O38" s="867"/>
      <c r="P38" s="353" t="s">
        <v>487</v>
      </c>
      <c r="Q38" s="865">
        <f>E7</f>
        <v>1</v>
      </c>
      <c r="R38" s="865"/>
      <c r="S38" s="324"/>
      <c r="T38" s="353" t="s">
        <v>488</v>
      </c>
      <c r="U38" s="358"/>
      <c r="V38" s="358"/>
      <c r="X38" s="321"/>
      <c r="Y38" s="356"/>
      <c r="Z38" s="357"/>
    </row>
    <row r="39" spans="1:28" ht="15" customHeight="1">
      <c r="A39" s="320" t="s">
        <v>489</v>
      </c>
      <c r="B39" s="320"/>
      <c r="C39" s="353"/>
      <c r="D39" s="324"/>
      <c r="E39" s="324"/>
      <c r="G39" s="324"/>
      <c r="H39" s="324"/>
      <c r="K39" s="360"/>
      <c r="L39" s="360"/>
      <c r="N39" s="361"/>
      <c r="O39" s="361"/>
      <c r="Q39" s="324"/>
      <c r="R39" s="324"/>
      <c r="S39" s="324"/>
      <c r="U39" s="325"/>
      <c r="V39" s="358"/>
      <c r="X39" s="321" t="s">
        <v>490</v>
      </c>
      <c r="Y39" s="356">
        <f>ROUND((D38+G38)*K38*N38*Q38,3)</f>
        <v>0.50600000000000001</v>
      </c>
      <c r="Z39" s="357" t="s">
        <v>491</v>
      </c>
    </row>
    <row r="40" spans="1:28" ht="15" customHeight="1">
      <c r="A40" s="320"/>
      <c r="B40" s="320"/>
      <c r="C40" s="353"/>
      <c r="D40" s="324"/>
      <c r="E40" s="324"/>
      <c r="G40" s="324"/>
      <c r="H40" s="324"/>
      <c r="K40" s="360"/>
      <c r="L40" s="360"/>
      <c r="N40" s="361"/>
      <c r="O40" s="361"/>
      <c r="Q40" s="324"/>
      <c r="R40" s="324"/>
      <c r="S40" s="324"/>
      <c r="U40" s="325"/>
      <c r="V40" s="358"/>
      <c r="X40" s="321"/>
      <c r="Y40" s="356"/>
      <c r="Z40" s="357"/>
    </row>
    <row r="41" spans="1:28" ht="15" customHeight="1">
      <c r="A41" s="320" t="s">
        <v>492</v>
      </c>
      <c r="B41" s="320"/>
      <c r="C41" s="353" t="s">
        <v>493</v>
      </c>
      <c r="D41" s="865">
        <f>L16</f>
        <v>1.7</v>
      </c>
      <c r="E41" s="865"/>
      <c r="F41" s="353" t="s">
        <v>494</v>
      </c>
      <c r="G41" s="865">
        <f>L15</f>
        <v>1.9</v>
      </c>
      <c r="H41" s="865"/>
      <c r="I41" s="353" t="s">
        <v>495</v>
      </c>
      <c r="J41" s="353" t="s">
        <v>496</v>
      </c>
      <c r="K41" s="866">
        <v>0.5</v>
      </c>
      <c r="L41" s="866"/>
      <c r="M41" s="353" t="s">
        <v>496</v>
      </c>
      <c r="N41" s="867">
        <f>U16</f>
        <v>0.2</v>
      </c>
      <c r="O41" s="867"/>
      <c r="P41" s="353" t="s">
        <v>497</v>
      </c>
      <c r="Q41" s="865">
        <f>E7</f>
        <v>1</v>
      </c>
      <c r="R41" s="865"/>
      <c r="S41" s="324"/>
      <c r="T41" s="353" t="s">
        <v>498</v>
      </c>
      <c r="U41" s="358"/>
      <c r="V41" s="358"/>
      <c r="X41" s="321"/>
      <c r="Y41" s="356"/>
      <c r="Z41" s="357"/>
    </row>
    <row r="42" spans="1:28" ht="15" customHeight="1">
      <c r="A42" s="320" t="s">
        <v>499</v>
      </c>
      <c r="B42" s="320"/>
      <c r="C42" s="353" t="s">
        <v>500</v>
      </c>
      <c r="D42" s="353" t="s">
        <v>501</v>
      </c>
      <c r="E42" s="865">
        <v>0.2</v>
      </c>
      <c r="F42" s="865"/>
      <c r="G42" s="353" t="s">
        <v>497</v>
      </c>
      <c r="H42" s="865">
        <v>0.3</v>
      </c>
      <c r="I42" s="844"/>
      <c r="J42" s="353" t="s">
        <v>502</v>
      </c>
      <c r="K42" s="360"/>
      <c r="L42" s="360"/>
      <c r="N42" s="361"/>
      <c r="O42" s="361"/>
      <c r="Q42" s="324"/>
      <c r="R42" s="324"/>
      <c r="S42" s="324"/>
      <c r="U42" s="325"/>
      <c r="V42" s="358"/>
      <c r="X42" s="321" t="s">
        <v>503</v>
      </c>
      <c r="Y42" s="356">
        <f>ROUND((D41+G41)*K41*N41*Q41-(E42*H42),3)</f>
        <v>0.3</v>
      </c>
      <c r="Z42" s="357" t="s">
        <v>504</v>
      </c>
    </row>
    <row r="43" spans="1:28" ht="15" customHeight="1">
      <c r="A43" s="362"/>
      <c r="B43" s="363"/>
      <c r="C43" s="364"/>
      <c r="D43" s="364"/>
      <c r="E43" s="364"/>
      <c r="F43" s="364"/>
      <c r="G43" s="364"/>
      <c r="H43" s="364"/>
      <c r="I43" s="364"/>
      <c r="J43" s="364"/>
      <c r="K43" s="364"/>
      <c r="L43" s="364"/>
      <c r="M43" s="364"/>
      <c r="N43" s="364"/>
      <c r="O43" s="364"/>
      <c r="P43" s="364"/>
      <c r="Q43" s="364"/>
      <c r="R43" s="364"/>
      <c r="S43" s="364"/>
      <c r="T43" s="364"/>
      <c r="U43" s="364"/>
      <c r="V43" s="364"/>
      <c r="W43" s="364"/>
      <c r="X43" s="365"/>
      <c r="Y43" s="363"/>
      <c r="Z43" s="365"/>
    </row>
  </sheetData>
  <mergeCells count="64">
    <mergeCell ref="E42:F42"/>
    <mergeCell ref="H42:I42"/>
    <mergeCell ref="D30:E30"/>
    <mergeCell ref="H30:I30"/>
    <mergeCell ref="K30:L30"/>
    <mergeCell ref="D38:E38"/>
    <mergeCell ref="G38:H38"/>
    <mergeCell ref="K38:L38"/>
    <mergeCell ref="D32:E32"/>
    <mergeCell ref="G32:H32"/>
    <mergeCell ref="D34:E34"/>
    <mergeCell ref="G34:H34"/>
    <mergeCell ref="J34:K34"/>
    <mergeCell ref="D36:E36"/>
    <mergeCell ref="G36:H36"/>
    <mergeCell ref="N38:O38"/>
    <mergeCell ref="Q38:R38"/>
    <mergeCell ref="D41:E41"/>
    <mergeCell ref="G41:H41"/>
    <mergeCell ref="K41:L41"/>
    <mergeCell ref="N41:O41"/>
    <mergeCell ref="Q41:R41"/>
    <mergeCell ref="D29:E29"/>
    <mergeCell ref="G29:H29"/>
    <mergeCell ref="K29:L29"/>
    <mergeCell ref="N29:O29"/>
    <mergeCell ref="Q29:R29"/>
    <mergeCell ref="D26:E26"/>
    <mergeCell ref="G26:H26"/>
    <mergeCell ref="K26:L26"/>
    <mergeCell ref="N26:O26"/>
    <mergeCell ref="Q26:R26"/>
    <mergeCell ref="U21:V21"/>
    <mergeCell ref="U22:V22"/>
    <mergeCell ref="J24:O24"/>
    <mergeCell ref="K20:N20"/>
    <mergeCell ref="U20:V20"/>
    <mergeCell ref="U12:V12"/>
    <mergeCell ref="W12:W19"/>
    <mergeCell ref="C13:E13"/>
    <mergeCell ref="U13:V13"/>
    <mergeCell ref="C14:E14"/>
    <mergeCell ref="U14:V14"/>
    <mergeCell ref="C15:E15"/>
    <mergeCell ref="L15:M15"/>
    <mergeCell ref="U15:V15"/>
    <mergeCell ref="C16:E16"/>
    <mergeCell ref="C12:E12"/>
    <mergeCell ref="L16:M16"/>
    <mergeCell ref="U16:V16"/>
    <mergeCell ref="U17:V19"/>
    <mergeCell ref="K18:N18"/>
    <mergeCell ref="Q18:R18"/>
    <mergeCell ref="B7:D7"/>
    <mergeCell ref="E7:F7"/>
    <mergeCell ref="L8:M8"/>
    <mergeCell ref="G9:R9"/>
    <mergeCell ref="G10:R10"/>
    <mergeCell ref="A1:Z2"/>
    <mergeCell ref="A3:A4"/>
    <mergeCell ref="B3:X4"/>
    <mergeCell ref="Y3:Z4"/>
    <mergeCell ref="B6:D6"/>
    <mergeCell ref="E6:F6"/>
  </mergeCells>
  <phoneticPr fontId="6" type="noConversion"/>
  <printOptions horizontalCentered="1"/>
  <pageMargins left="0.47244094488188981" right="0.39370078740157483" top="0.98425196850393704" bottom="0.78740157480314965"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23"/>
  <sheetViews>
    <sheetView showZeros="0" view="pageBreakPreview" zoomScaleNormal="100" workbookViewId="0">
      <selection activeCell="R15" sqref="R15"/>
    </sheetView>
  </sheetViews>
  <sheetFormatPr defaultColWidth="6.88671875" defaultRowHeight="20.25" customHeight="1"/>
  <cols>
    <col min="1" max="1" width="8.21875" style="304" customWidth="1"/>
    <col min="2" max="3" width="6.77734375" style="304" customWidth="1"/>
    <col min="4" max="15" width="8" style="304" customWidth="1"/>
    <col min="16" max="16" width="10.77734375" style="304" customWidth="1"/>
    <col min="17" max="16384" width="6.88671875" style="304"/>
  </cols>
  <sheetData>
    <row r="1" spans="1:15" ht="20.100000000000001" customHeight="1">
      <c r="A1" s="809" t="s">
        <v>507</v>
      </c>
      <c r="B1" s="809"/>
      <c r="C1" s="809"/>
      <c r="D1" s="809"/>
      <c r="E1" s="809"/>
      <c r="F1" s="809"/>
      <c r="G1" s="809"/>
      <c r="H1" s="809"/>
      <c r="I1" s="809"/>
      <c r="J1" s="809"/>
      <c r="K1" s="809"/>
      <c r="L1" s="809"/>
      <c r="M1" s="809"/>
      <c r="N1" s="809"/>
      <c r="O1" s="809"/>
    </row>
    <row r="2" spans="1:15" ht="20.100000000000001" customHeight="1">
      <c r="A2" s="810"/>
      <c r="B2" s="810"/>
      <c r="C2" s="810"/>
      <c r="D2" s="810"/>
      <c r="E2" s="810"/>
      <c r="F2" s="810"/>
      <c r="G2" s="810"/>
      <c r="H2" s="810"/>
      <c r="I2" s="810"/>
      <c r="J2" s="810"/>
      <c r="K2" s="810"/>
      <c r="L2" s="810"/>
      <c r="M2" s="810"/>
      <c r="N2" s="810"/>
      <c r="O2" s="810"/>
    </row>
    <row r="3" spans="1:15" s="306" customFormat="1" ht="20.100000000000001" customHeight="1">
      <c r="A3" s="811" t="s">
        <v>411</v>
      </c>
      <c r="B3" s="811"/>
      <c r="C3" s="811" t="s">
        <v>412</v>
      </c>
      <c r="D3" s="812" t="s">
        <v>413</v>
      </c>
      <c r="E3" s="812"/>
      <c r="F3" s="305" t="s">
        <v>414</v>
      </c>
      <c r="G3" s="305" t="s">
        <v>415</v>
      </c>
      <c r="H3" s="305" t="s">
        <v>553</v>
      </c>
      <c r="I3" s="305" t="s">
        <v>554</v>
      </c>
      <c r="J3" s="305" t="s">
        <v>555</v>
      </c>
      <c r="K3" s="305" t="s">
        <v>563</v>
      </c>
      <c r="L3" s="305" t="s">
        <v>564</v>
      </c>
      <c r="M3" s="305" t="s">
        <v>416</v>
      </c>
      <c r="N3" s="307" t="s">
        <v>791</v>
      </c>
      <c r="O3" s="811" t="s">
        <v>417</v>
      </c>
    </row>
    <row r="4" spans="1:15" s="306" customFormat="1" ht="20.100000000000001" customHeight="1">
      <c r="A4" s="811"/>
      <c r="B4" s="811"/>
      <c r="C4" s="811"/>
      <c r="D4" s="307" t="s">
        <v>418</v>
      </c>
      <c r="E4" s="308" t="s">
        <v>419</v>
      </c>
      <c r="F4" s="305" t="s">
        <v>420</v>
      </c>
      <c r="G4" s="305" t="s">
        <v>420</v>
      </c>
      <c r="H4" s="305" t="s">
        <v>382</v>
      </c>
      <c r="I4" s="305" t="s">
        <v>382</v>
      </c>
      <c r="J4" s="305" t="s">
        <v>382</v>
      </c>
      <c r="K4" s="305" t="s">
        <v>421</v>
      </c>
      <c r="L4" s="305" t="s">
        <v>421</v>
      </c>
      <c r="M4" s="305" t="s">
        <v>421</v>
      </c>
      <c r="N4" s="305" t="s">
        <v>792</v>
      </c>
      <c r="O4" s="811"/>
    </row>
    <row r="5" spans="1:15" s="306" customFormat="1" ht="20.100000000000001" customHeight="1">
      <c r="A5" s="811"/>
      <c r="B5" s="811"/>
      <c r="C5" s="811"/>
      <c r="D5" s="305" t="s">
        <v>556</v>
      </c>
      <c r="E5" s="305" t="s">
        <v>556</v>
      </c>
      <c r="F5" s="305" t="s">
        <v>423</v>
      </c>
      <c r="G5" s="305" t="s">
        <v>556</v>
      </c>
      <c r="H5" s="305" t="s">
        <v>556</v>
      </c>
      <c r="I5" s="305" t="s">
        <v>556</v>
      </c>
      <c r="J5" s="305" t="s">
        <v>556</v>
      </c>
      <c r="K5" s="305" t="s">
        <v>556</v>
      </c>
      <c r="L5" s="305" t="s">
        <v>556</v>
      </c>
      <c r="M5" s="305" t="s">
        <v>548</v>
      </c>
      <c r="N5" s="305" t="s">
        <v>25</v>
      </c>
      <c r="O5" s="811"/>
    </row>
    <row r="6" spans="1:15" s="306" customFormat="1" ht="17.45" customHeight="1">
      <c r="A6" s="813" t="s">
        <v>421</v>
      </c>
      <c r="B6" s="815" t="s">
        <v>505</v>
      </c>
      <c r="C6" s="816">
        <f>환기구토공조서!E23</f>
        <v>25</v>
      </c>
      <c r="D6" s="309">
        <f>'환기포단(보도)'!Y27</f>
        <v>1.4</v>
      </c>
      <c r="E6" s="309">
        <f>'환기포단(보도)'!Y30</f>
        <v>0.85499999999999998</v>
      </c>
      <c r="F6" s="309"/>
      <c r="G6" s="309"/>
      <c r="H6" s="309"/>
      <c r="I6" s="309"/>
      <c r="J6" s="309"/>
      <c r="K6" s="309">
        <f>'환기포단(보도)'!Y37</f>
        <v>7.2000000000000008E-2</v>
      </c>
      <c r="L6" s="309">
        <f>'환기포단(보도)'!Y40</f>
        <v>0.17499999999999999</v>
      </c>
      <c r="M6" s="309">
        <f>'환기포단(보도)'!Y32</f>
        <v>1.8</v>
      </c>
      <c r="N6" s="309"/>
      <c r="O6" s="817"/>
    </row>
    <row r="7" spans="1:15" s="306" customFormat="1" ht="17.45" customHeight="1">
      <c r="A7" s="819"/>
      <c r="B7" s="815"/>
      <c r="C7" s="816"/>
      <c r="D7" s="310">
        <f t="shared" ref="D7:G7" si="0">ROUND($C6*D6,2)</f>
        <v>35</v>
      </c>
      <c r="E7" s="310">
        <f t="shared" si="0"/>
        <v>21.38</v>
      </c>
      <c r="F7" s="310">
        <f t="shared" si="0"/>
        <v>0</v>
      </c>
      <c r="G7" s="310">
        <f t="shared" si="0"/>
        <v>0</v>
      </c>
      <c r="H7" s="310"/>
      <c r="I7" s="310"/>
      <c r="J7" s="310"/>
      <c r="K7" s="310">
        <f t="shared" ref="K7:L7" si="1">ROUND($C6*K6,2)</f>
        <v>1.8</v>
      </c>
      <c r="L7" s="310">
        <f t="shared" si="1"/>
        <v>4.38</v>
      </c>
      <c r="M7" s="310">
        <f>ROUND($C6*M6,2)</f>
        <v>45</v>
      </c>
      <c r="N7" s="310"/>
      <c r="O7" s="818"/>
    </row>
    <row r="8" spans="1:15" s="306" customFormat="1" ht="17.45" customHeight="1">
      <c r="A8" s="813" t="s">
        <v>425</v>
      </c>
      <c r="B8" s="815" t="s">
        <v>506</v>
      </c>
      <c r="C8" s="816">
        <f>환기구토공조서!F23</f>
        <v>38</v>
      </c>
      <c r="D8" s="309">
        <f>'환기포단(ASP.)'!Y27</f>
        <v>1.1259999999999999</v>
      </c>
      <c r="E8" s="309">
        <f>'환기포단(ASP.)'!Y30</f>
        <v>0.21</v>
      </c>
      <c r="F8" s="309">
        <f>'환기포단(ASP.)'!Y32</f>
        <v>2</v>
      </c>
      <c r="G8" s="309">
        <f>'환기포단(ASP.)'!Y34</f>
        <v>0.41299999999999998</v>
      </c>
      <c r="H8" s="309">
        <f>'환기포단(ASP.)'!Y36</f>
        <v>1.65</v>
      </c>
      <c r="I8" s="309">
        <f>'환기포단(ASP.)'!Y39</f>
        <v>0.38100000000000001</v>
      </c>
      <c r="J8" s="309">
        <f>'환기포단(ASP.)'!Y42</f>
        <v>0.20499999999999999</v>
      </c>
      <c r="K8" s="309"/>
      <c r="L8" s="309"/>
      <c r="M8" s="309"/>
      <c r="N8" s="309">
        <v>3.5</v>
      </c>
      <c r="O8" s="817"/>
    </row>
    <row r="9" spans="1:15" s="306" customFormat="1" ht="17.45" customHeight="1">
      <c r="A9" s="814"/>
      <c r="B9" s="815"/>
      <c r="C9" s="816"/>
      <c r="D9" s="310">
        <f t="shared" ref="D9:J9" si="2">ROUND($C8*D8,2)</f>
        <v>42.79</v>
      </c>
      <c r="E9" s="310">
        <f t="shared" si="2"/>
        <v>7.98</v>
      </c>
      <c r="F9" s="310">
        <f t="shared" si="2"/>
        <v>76</v>
      </c>
      <c r="G9" s="310">
        <f t="shared" si="2"/>
        <v>15.69</v>
      </c>
      <c r="H9" s="310">
        <f t="shared" si="2"/>
        <v>62.7</v>
      </c>
      <c r="I9" s="310">
        <f t="shared" si="2"/>
        <v>14.48</v>
      </c>
      <c r="J9" s="310">
        <f t="shared" si="2"/>
        <v>7.79</v>
      </c>
      <c r="K9" s="310"/>
      <c r="L9" s="310"/>
      <c r="M9" s="310">
        <f>ROUND($C8*M8,2)</f>
        <v>0</v>
      </c>
      <c r="N9" s="310">
        <f>C8*N8</f>
        <v>133</v>
      </c>
      <c r="O9" s="818"/>
    </row>
    <row r="10" spans="1:15" s="306" customFormat="1" ht="17.45" customHeight="1">
      <c r="A10" s="813"/>
      <c r="B10" s="815"/>
      <c r="C10" s="816"/>
      <c r="D10" s="309"/>
      <c r="E10" s="309"/>
      <c r="F10" s="309"/>
      <c r="G10" s="309"/>
      <c r="H10" s="309"/>
      <c r="I10" s="309"/>
      <c r="J10" s="309"/>
      <c r="K10" s="309"/>
      <c r="L10" s="309"/>
      <c r="M10" s="309"/>
      <c r="N10" s="309"/>
      <c r="O10" s="820"/>
    </row>
    <row r="11" spans="1:15" s="306" customFormat="1" ht="17.45" customHeight="1">
      <c r="A11" s="819"/>
      <c r="B11" s="815"/>
      <c r="C11" s="816"/>
      <c r="D11" s="310"/>
      <c r="E11" s="310"/>
      <c r="F11" s="310"/>
      <c r="G11" s="310"/>
      <c r="H11" s="310"/>
      <c r="I11" s="310"/>
      <c r="J11" s="310"/>
      <c r="K11" s="310"/>
      <c r="L11" s="310"/>
      <c r="M11" s="310"/>
      <c r="N11" s="310"/>
      <c r="O11" s="818"/>
    </row>
    <row r="12" spans="1:15" s="306" customFormat="1" ht="17.45" customHeight="1">
      <c r="A12" s="813"/>
      <c r="B12" s="815"/>
      <c r="C12" s="816"/>
      <c r="D12" s="309"/>
      <c r="E12" s="309"/>
      <c r="F12" s="309"/>
      <c r="G12" s="309"/>
      <c r="H12" s="309"/>
      <c r="I12" s="309"/>
      <c r="J12" s="309"/>
      <c r="K12" s="309"/>
      <c r="L12" s="309"/>
      <c r="M12" s="309"/>
      <c r="N12" s="309"/>
      <c r="O12" s="820"/>
    </row>
    <row r="13" spans="1:15" s="306" customFormat="1" ht="17.45" customHeight="1">
      <c r="A13" s="819"/>
      <c r="B13" s="815"/>
      <c r="C13" s="816"/>
      <c r="D13" s="311"/>
      <c r="E13" s="311"/>
      <c r="F13" s="311"/>
      <c r="G13" s="311"/>
      <c r="H13" s="311"/>
      <c r="I13" s="311"/>
      <c r="J13" s="311"/>
      <c r="K13" s="311"/>
      <c r="L13" s="311"/>
      <c r="M13" s="311"/>
      <c r="N13" s="311"/>
      <c r="O13" s="818"/>
    </row>
    <row r="14" spans="1:15" s="306" customFormat="1" ht="17.45" customHeight="1">
      <c r="A14" s="813"/>
      <c r="B14" s="815"/>
      <c r="C14" s="816"/>
      <c r="D14" s="309"/>
      <c r="E14" s="309"/>
      <c r="F14" s="309"/>
      <c r="G14" s="309"/>
      <c r="H14" s="309"/>
      <c r="I14" s="309"/>
      <c r="J14" s="309"/>
      <c r="K14" s="309"/>
      <c r="L14" s="309"/>
      <c r="M14" s="309"/>
      <c r="N14" s="309"/>
      <c r="O14" s="820"/>
    </row>
    <row r="15" spans="1:15" s="306" customFormat="1" ht="17.45" customHeight="1">
      <c r="A15" s="819"/>
      <c r="B15" s="815"/>
      <c r="C15" s="816"/>
      <c r="D15" s="311"/>
      <c r="E15" s="311"/>
      <c r="F15" s="311"/>
      <c r="G15" s="311"/>
      <c r="H15" s="311"/>
      <c r="I15" s="311"/>
      <c r="J15" s="311"/>
      <c r="K15" s="311"/>
      <c r="L15" s="311"/>
      <c r="M15" s="311"/>
      <c r="N15" s="311"/>
      <c r="O15" s="818"/>
    </row>
    <row r="16" spans="1:15" s="306" customFormat="1" ht="17.45" customHeight="1">
      <c r="A16" s="815"/>
      <c r="B16" s="815"/>
      <c r="C16" s="816"/>
      <c r="D16" s="309"/>
      <c r="E16" s="309"/>
      <c r="F16" s="309"/>
      <c r="G16" s="309"/>
      <c r="H16" s="309"/>
      <c r="I16" s="309"/>
      <c r="J16" s="309"/>
      <c r="K16" s="309"/>
      <c r="L16" s="309"/>
      <c r="M16" s="309"/>
      <c r="N16" s="309"/>
      <c r="O16" s="821"/>
    </row>
    <row r="17" spans="1:15" s="306" customFormat="1" ht="17.45" customHeight="1">
      <c r="A17" s="815"/>
      <c r="B17" s="815"/>
      <c r="C17" s="816"/>
      <c r="D17" s="311"/>
      <c r="E17" s="311"/>
      <c r="F17" s="311"/>
      <c r="G17" s="311"/>
      <c r="H17" s="311"/>
      <c r="I17" s="311"/>
      <c r="J17" s="311"/>
      <c r="K17" s="311"/>
      <c r="L17" s="311"/>
      <c r="M17" s="311"/>
      <c r="N17" s="311"/>
      <c r="O17" s="822"/>
    </row>
    <row r="18" spans="1:15" s="306" customFormat="1" ht="24.95" customHeight="1">
      <c r="A18" s="312" t="s">
        <v>426</v>
      </c>
      <c r="B18" s="312"/>
      <c r="C18" s="313">
        <f>SUM(C6:C17)</f>
        <v>63</v>
      </c>
      <c r="D18" s="314">
        <f>SUM(D7,D9,D11,D13,D15,D17)</f>
        <v>77.789999999999992</v>
      </c>
      <c r="E18" s="314">
        <f t="shared" ref="E18:N18" si="3">SUM(E7,E9,E11,E13,E15,E17)</f>
        <v>29.36</v>
      </c>
      <c r="F18" s="314">
        <f t="shared" si="3"/>
        <v>76</v>
      </c>
      <c r="G18" s="314">
        <f t="shared" si="3"/>
        <v>15.69</v>
      </c>
      <c r="H18" s="314">
        <f t="shared" si="3"/>
        <v>62.7</v>
      </c>
      <c r="I18" s="314">
        <f t="shared" si="3"/>
        <v>14.48</v>
      </c>
      <c r="J18" s="314">
        <f t="shared" si="3"/>
        <v>7.79</v>
      </c>
      <c r="K18" s="314">
        <f t="shared" si="3"/>
        <v>1.8</v>
      </c>
      <c r="L18" s="314">
        <f t="shared" si="3"/>
        <v>4.38</v>
      </c>
      <c r="M18" s="314">
        <f t="shared" si="3"/>
        <v>45</v>
      </c>
      <c r="N18" s="314">
        <f t="shared" si="3"/>
        <v>133</v>
      </c>
      <c r="O18" s="315"/>
    </row>
    <row r="19" spans="1:15" s="306" customFormat="1" ht="20.25" customHeight="1"/>
    <row r="20" spans="1:15" s="306" customFormat="1" ht="20.25" customHeight="1">
      <c r="C20" s="316"/>
    </row>
    <row r="21" spans="1:15" s="317" customFormat="1" ht="20.25" customHeight="1">
      <c r="C21" s="318"/>
    </row>
    <row r="22" spans="1:15" s="306" customFormat="1" ht="20.25" customHeight="1"/>
    <row r="23" spans="1:15" s="306" customFormat="1" ht="20.25" customHeight="1"/>
  </sheetData>
  <mergeCells count="29">
    <mergeCell ref="A16:A17"/>
    <mergeCell ref="B16:B17"/>
    <mergeCell ref="C16:C17"/>
    <mergeCell ref="O16:O17"/>
    <mergeCell ref="A12:A13"/>
    <mergeCell ref="B12:B13"/>
    <mergeCell ref="C12:C13"/>
    <mergeCell ref="O12:O13"/>
    <mergeCell ref="A14:A15"/>
    <mergeCell ref="B14:B15"/>
    <mergeCell ref="C14:C15"/>
    <mergeCell ref="O14:O15"/>
    <mergeCell ref="A8:A9"/>
    <mergeCell ref="B8:B9"/>
    <mergeCell ref="C8:C9"/>
    <mergeCell ref="O8:O9"/>
    <mergeCell ref="A10:A11"/>
    <mergeCell ref="B10:B11"/>
    <mergeCell ref="C10:C11"/>
    <mergeCell ref="O10:O11"/>
    <mergeCell ref="A6:A7"/>
    <mergeCell ref="B6:B7"/>
    <mergeCell ref="C6:C7"/>
    <mergeCell ref="O6:O7"/>
    <mergeCell ref="A1:O2"/>
    <mergeCell ref="A3:B5"/>
    <mergeCell ref="C3:C5"/>
    <mergeCell ref="D3:E3"/>
    <mergeCell ref="O3:O5"/>
  </mergeCells>
  <phoneticPr fontId="6" type="noConversion"/>
  <printOptions horizontalCentered="1"/>
  <pageMargins left="0.59055118110236227" right="0.39370078740157483" top="0.78740157480314965" bottom="0.78740157480314965" header="0.39370078740157483" footer="0.23622047244094491"/>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91"/>
  <sheetViews>
    <sheetView view="pageBreakPreview" zoomScale="115" zoomScaleNormal="60" zoomScaleSheetLayoutView="115" workbookViewId="0">
      <pane ySplit="5" topLeftCell="A6" activePane="bottomLeft" state="frozen"/>
      <selection activeCell="R15" sqref="R15"/>
      <selection pane="bottomLeft" activeCell="I18" sqref="I18"/>
    </sheetView>
  </sheetViews>
  <sheetFormatPr defaultRowHeight="11.25"/>
  <cols>
    <col min="1" max="1" width="10.5546875" style="317" customWidth="1"/>
    <col min="2" max="3" width="7.88671875" style="317" customWidth="1"/>
    <col min="4" max="6" width="11" style="317" customWidth="1"/>
    <col min="7" max="7" width="11" style="373" customWidth="1"/>
    <col min="8" max="8" width="11" style="317" customWidth="1"/>
    <col min="9" max="16384" width="8.88671875" style="317"/>
  </cols>
  <sheetData>
    <row r="1" spans="1:7" ht="20.100000000000001" customHeight="1">
      <c r="A1" s="809" t="s">
        <v>512</v>
      </c>
      <c r="B1" s="809"/>
      <c r="C1" s="809"/>
      <c r="D1" s="809"/>
      <c r="E1" s="809"/>
      <c r="F1" s="809"/>
      <c r="G1" s="809"/>
    </row>
    <row r="2" spans="1:7" ht="20.100000000000001" customHeight="1">
      <c r="A2" s="809"/>
      <c r="B2" s="809"/>
      <c r="C2" s="809"/>
      <c r="D2" s="809"/>
      <c r="E2" s="809"/>
      <c r="F2" s="809"/>
      <c r="G2" s="809"/>
    </row>
    <row r="3" spans="1:7" s="370" customFormat="1" ht="20.100000000000001" customHeight="1">
      <c r="A3" s="825" t="s">
        <v>508</v>
      </c>
      <c r="B3" s="828" t="s">
        <v>513</v>
      </c>
      <c r="C3" s="828"/>
      <c r="D3" s="828" t="s">
        <v>509</v>
      </c>
      <c r="E3" s="585" t="s">
        <v>421</v>
      </c>
      <c r="F3" s="585" t="s">
        <v>425</v>
      </c>
      <c r="G3" s="831" t="s">
        <v>510</v>
      </c>
    </row>
    <row r="4" spans="1:7" s="370" customFormat="1" ht="20.100000000000001" customHeight="1">
      <c r="A4" s="826"/>
      <c r="B4" s="829"/>
      <c r="C4" s="829"/>
      <c r="D4" s="829"/>
      <c r="E4" s="586" t="s">
        <v>505</v>
      </c>
      <c r="F4" s="586" t="s">
        <v>506</v>
      </c>
      <c r="G4" s="832"/>
    </row>
    <row r="5" spans="1:7" s="370" customFormat="1" ht="20.100000000000001" customHeight="1">
      <c r="A5" s="827"/>
      <c r="B5" s="834"/>
      <c r="C5" s="834"/>
      <c r="D5" s="830"/>
      <c r="E5" s="587" t="s">
        <v>567</v>
      </c>
      <c r="F5" s="587" t="s">
        <v>568</v>
      </c>
      <c r="G5" s="833"/>
    </row>
    <row r="6" spans="1:7" s="306" customFormat="1" ht="20.100000000000001" customHeight="1">
      <c r="A6" s="823" t="s">
        <v>514</v>
      </c>
      <c r="B6" s="604">
        <v>8</v>
      </c>
      <c r="C6" s="605">
        <v>13</v>
      </c>
      <c r="D6" s="588">
        <v>8</v>
      </c>
      <c r="E6" s="589">
        <v>3</v>
      </c>
      <c r="F6" s="589">
        <v>5</v>
      </c>
      <c r="G6" s="590"/>
    </row>
    <row r="7" spans="1:7" s="306" customFormat="1" ht="20.100000000000001" customHeight="1">
      <c r="A7" s="824"/>
      <c r="B7" s="606">
        <v>11</v>
      </c>
      <c r="C7" s="607">
        <v>0</v>
      </c>
      <c r="D7" s="591">
        <v>5</v>
      </c>
      <c r="E7" s="592">
        <v>3</v>
      </c>
      <c r="F7" s="592">
        <v>2</v>
      </c>
      <c r="G7" s="593"/>
    </row>
    <row r="8" spans="1:7" s="306" customFormat="1" ht="20.100000000000001" customHeight="1">
      <c r="A8" s="824"/>
      <c r="B8" s="606">
        <v>27</v>
      </c>
      <c r="C8" s="607">
        <v>0</v>
      </c>
      <c r="D8" s="591">
        <v>11</v>
      </c>
      <c r="E8" s="592">
        <v>3</v>
      </c>
      <c r="F8" s="592">
        <v>8</v>
      </c>
      <c r="G8" s="593"/>
    </row>
    <row r="9" spans="1:7" s="306" customFormat="1" ht="20.100000000000001" customHeight="1">
      <c r="A9" s="824"/>
      <c r="B9" s="606">
        <v>41</v>
      </c>
      <c r="C9" s="607">
        <v>35</v>
      </c>
      <c r="D9" s="591">
        <v>3</v>
      </c>
      <c r="E9" s="592">
        <v>1</v>
      </c>
      <c r="F9" s="592">
        <v>2</v>
      </c>
      <c r="G9" s="593"/>
    </row>
    <row r="10" spans="1:7" s="306" customFormat="1" ht="20.100000000000001" customHeight="1">
      <c r="A10" s="824"/>
      <c r="B10" s="606">
        <v>45</v>
      </c>
      <c r="C10" s="607">
        <v>12</v>
      </c>
      <c r="D10" s="591">
        <v>5</v>
      </c>
      <c r="E10" s="592">
        <v>3</v>
      </c>
      <c r="F10" s="592">
        <v>2</v>
      </c>
      <c r="G10" s="593"/>
    </row>
    <row r="11" spans="1:7" s="306" customFormat="1" ht="20.100000000000001" customHeight="1">
      <c r="A11" s="824"/>
      <c r="B11" s="606">
        <v>61</v>
      </c>
      <c r="C11" s="607">
        <v>0</v>
      </c>
      <c r="D11" s="591">
        <v>7</v>
      </c>
      <c r="E11" s="592">
        <v>3</v>
      </c>
      <c r="F11" s="592">
        <v>4</v>
      </c>
      <c r="G11" s="593"/>
    </row>
    <row r="12" spans="1:7" s="306" customFormat="1" ht="20.100000000000001" customHeight="1">
      <c r="A12" s="824"/>
      <c r="B12" s="606">
        <v>72</v>
      </c>
      <c r="C12" s="607">
        <v>5</v>
      </c>
      <c r="D12" s="591">
        <v>9</v>
      </c>
      <c r="E12" s="592">
        <v>3</v>
      </c>
      <c r="F12" s="592">
        <v>6</v>
      </c>
      <c r="G12" s="593"/>
    </row>
    <row r="13" spans="1:7" s="306" customFormat="1" ht="20.100000000000001" customHeight="1">
      <c r="A13" s="824"/>
      <c r="B13" s="606">
        <v>74</v>
      </c>
      <c r="C13" s="607">
        <v>14</v>
      </c>
      <c r="D13" s="591">
        <v>6</v>
      </c>
      <c r="E13" s="592">
        <v>3</v>
      </c>
      <c r="F13" s="592">
        <v>3</v>
      </c>
      <c r="G13" s="593"/>
    </row>
    <row r="14" spans="1:7" s="306" customFormat="1" ht="20.100000000000001" customHeight="1">
      <c r="A14" s="824"/>
      <c r="B14" s="606">
        <v>101</v>
      </c>
      <c r="C14" s="607">
        <v>21</v>
      </c>
      <c r="D14" s="591">
        <v>9</v>
      </c>
      <c r="E14" s="592">
        <v>3</v>
      </c>
      <c r="F14" s="592">
        <v>6</v>
      </c>
      <c r="G14" s="593"/>
    </row>
    <row r="15" spans="1:7" s="306" customFormat="1" ht="20.100000000000001" customHeight="1">
      <c r="A15" s="594"/>
      <c r="B15" s="606"/>
      <c r="C15" s="607"/>
      <c r="D15" s="591"/>
      <c r="E15" s="592"/>
      <c r="F15" s="592"/>
      <c r="G15" s="593"/>
    </row>
    <row r="16" spans="1:7" s="306" customFormat="1" ht="20.100000000000001" customHeight="1">
      <c r="A16" s="594"/>
      <c r="B16" s="606"/>
      <c r="C16" s="607"/>
      <c r="D16" s="591"/>
      <c r="E16" s="592"/>
      <c r="F16" s="592"/>
      <c r="G16" s="593"/>
    </row>
    <row r="17" spans="1:10" s="306" customFormat="1" ht="20.100000000000001" customHeight="1">
      <c r="A17" s="594"/>
      <c r="B17" s="606"/>
      <c r="C17" s="607"/>
      <c r="D17" s="591"/>
      <c r="E17" s="592"/>
      <c r="F17" s="592"/>
      <c r="G17" s="593"/>
    </row>
    <row r="18" spans="1:10" s="306" customFormat="1" ht="20.100000000000001" customHeight="1">
      <c r="A18" s="594"/>
      <c r="B18" s="606"/>
      <c r="C18" s="607"/>
      <c r="D18" s="591"/>
      <c r="E18" s="592"/>
      <c r="F18" s="592"/>
      <c r="G18" s="593"/>
    </row>
    <row r="19" spans="1:10" s="306" customFormat="1" ht="20.100000000000001" customHeight="1">
      <c r="A19" s="594"/>
      <c r="B19" s="608"/>
      <c r="C19" s="609"/>
      <c r="D19" s="595"/>
      <c r="E19" s="595"/>
      <c r="F19" s="595"/>
      <c r="G19" s="596"/>
    </row>
    <row r="20" spans="1:10" s="306" customFormat="1" ht="20.100000000000001" customHeight="1">
      <c r="A20" s="594"/>
      <c r="B20" s="608"/>
      <c r="C20" s="609"/>
      <c r="D20" s="595"/>
      <c r="E20" s="595"/>
      <c r="F20" s="595"/>
      <c r="G20" s="596"/>
    </row>
    <row r="21" spans="1:10" s="306" customFormat="1" ht="20.100000000000001" customHeight="1">
      <c r="A21" s="594"/>
      <c r="B21" s="608"/>
      <c r="C21" s="609"/>
      <c r="D21" s="595"/>
      <c r="E21" s="595"/>
      <c r="F21" s="595"/>
      <c r="G21" s="596"/>
    </row>
    <row r="22" spans="1:10" s="306" customFormat="1" ht="20.100000000000001" customHeight="1">
      <c r="A22" s="597"/>
      <c r="B22" s="610"/>
      <c r="C22" s="611"/>
      <c r="D22" s="598"/>
      <c r="E22" s="599"/>
      <c r="F22" s="599"/>
      <c r="G22" s="600"/>
    </row>
    <row r="23" spans="1:10" s="306" customFormat="1" ht="24.95" customHeight="1">
      <c r="A23" s="601" t="s">
        <v>511</v>
      </c>
      <c r="B23" s="612"/>
      <c r="C23" s="613"/>
      <c r="D23" s="602">
        <f>SUM(D6:D22)</f>
        <v>63</v>
      </c>
      <c r="E23" s="602">
        <f t="shared" ref="E23:F23" si="0">SUM(E6:E22)</f>
        <v>25</v>
      </c>
      <c r="F23" s="602">
        <f t="shared" si="0"/>
        <v>38</v>
      </c>
      <c r="G23" s="603"/>
      <c r="I23" s="371">
        <f>SUM(E23:F23)</f>
        <v>63</v>
      </c>
      <c r="J23" s="306" t="e">
        <f>(F23+#REF!)*2-14-175</f>
        <v>#REF!</v>
      </c>
    </row>
    <row r="24" spans="1:10" s="306" customFormat="1" ht="15.6" customHeight="1">
      <c r="G24" s="372"/>
    </row>
    <row r="25" spans="1:10" s="306" customFormat="1" ht="15.6" customHeight="1">
      <c r="G25" s="372"/>
    </row>
    <row r="26" spans="1:10" s="306" customFormat="1" ht="15.6" customHeight="1">
      <c r="G26" s="372"/>
    </row>
    <row r="27" spans="1:10" s="306" customFormat="1" ht="15.6" customHeight="1">
      <c r="G27" s="372"/>
    </row>
    <row r="28" spans="1:10" s="306" customFormat="1" ht="15.6" customHeight="1">
      <c r="G28" s="372"/>
    </row>
    <row r="29" spans="1:10" s="306" customFormat="1" ht="15.6" customHeight="1">
      <c r="G29" s="372"/>
    </row>
    <row r="30" spans="1:10" s="306" customFormat="1" ht="15.6" customHeight="1">
      <c r="G30" s="372"/>
    </row>
    <row r="31" spans="1:10" ht="15.6" customHeight="1"/>
    <row r="32" spans="1:10" ht="15.6" customHeight="1"/>
    <row r="33" spans="7:7" ht="15.6" customHeight="1">
      <c r="G33" s="317"/>
    </row>
    <row r="34" spans="7:7" ht="15.6" customHeight="1">
      <c r="G34" s="317"/>
    </row>
    <row r="35" spans="7:7" ht="15.6" customHeight="1">
      <c r="G35" s="317"/>
    </row>
    <row r="36" spans="7:7" ht="15.6" customHeight="1">
      <c r="G36" s="317"/>
    </row>
    <row r="37" spans="7:7" ht="15.6" customHeight="1">
      <c r="G37" s="317"/>
    </row>
    <row r="38" spans="7:7" ht="15.6" customHeight="1">
      <c r="G38" s="317"/>
    </row>
    <row r="39" spans="7:7" ht="15.6" customHeight="1">
      <c r="G39" s="317"/>
    </row>
    <row r="40" spans="7:7" ht="17.45" customHeight="1">
      <c r="G40" s="317"/>
    </row>
    <row r="41" spans="7:7" ht="17.45" customHeight="1">
      <c r="G41" s="317"/>
    </row>
    <row r="42" spans="7:7" ht="17.45" customHeight="1">
      <c r="G42" s="317"/>
    </row>
    <row r="43" spans="7:7" ht="17.45" customHeight="1">
      <c r="G43" s="317"/>
    </row>
    <row r="44" spans="7:7" ht="17.45" customHeight="1">
      <c r="G44" s="317"/>
    </row>
    <row r="45" spans="7:7" ht="17.45" customHeight="1">
      <c r="G45" s="317"/>
    </row>
    <row r="46" spans="7:7" ht="17.45" customHeight="1">
      <c r="G46" s="317"/>
    </row>
    <row r="47" spans="7:7" ht="17.45" customHeight="1">
      <c r="G47" s="317"/>
    </row>
    <row r="48" spans="7:7" ht="17.45" customHeight="1">
      <c r="G48" s="317"/>
    </row>
    <row r="49" spans="7:7" ht="17.45" customHeight="1">
      <c r="G49" s="317"/>
    </row>
    <row r="50" spans="7:7" ht="17.45" customHeight="1">
      <c r="G50" s="317"/>
    </row>
    <row r="51" spans="7:7" ht="17.45" customHeight="1">
      <c r="G51" s="317"/>
    </row>
    <row r="52" spans="7:7" ht="17.45" customHeight="1">
      <c r="G52" s="317"/>
    </row>
    <row r="53" spans="7:7" ht="17.45" customHeight="1">
      <c r="G53" s="317"/>
    </row>
    <row r="54" spans="7:7" ht="17.45" customHeight="1">
      <c r="G54" s="317"/>
    </row>
    <row r="55" spans="7:7" ht="17.45" customHeight="1">
      <c r="G55" s="317"/>
    </row>
    <row r="56" spans="7:7" ht="17.45" customHeight="1">
      <c r="G56" s="317"/>
    </row>
    <row r="57" spans="7:7" ht="17.45" customHeight="1">
      <c r="G57" s="317"/>
    </row>
    <row r="58" spans="7:7" ht="17.45" customHeight="1">
      <c r="G58" s="317"/>
    </row>
    <row r="59" spans="7:7" ht="17.45" customHeight="1">
      <c r="G59" s="317"/>
    </row>
    <row r="60" spans="7:7" ht="17.45" customHeight="1">
      <c r="G60" s="317"/>
    </row>
    <row r="61" spans="7:7" ht="17.45" customHeight="1">
      <c r="G61" s="317"/>
    </row>
    <row r="62" spans="7:7" ht="17.45" customHeight="1">
      <c r="G62" s="317"/>
    </row>
    <row r="63" spans="7:7" ht="17.45" customHeight="1">
      <c r="G63" s="317"/>
    </row>
    <row r="64" spans="7:7" ht="17.45" customHeight="1">
      <c r="G64" s="317"/>
    </row>
    <row r="65" spans="7:7" ht="17.45" customHeight="1">
      <c r="G65" s="317"/>
    </row>
    <row r="66" spans="7:7" ht="17.45" customHeight="1">
      <c r="G66" s="317"/>
    </row>
    <row r="67" spans="7:7" ht="17.45" customHeight="1">
      <c r="G67" s="317"/>
    </row>
    <row r="68" spans="7:7" ht="17.45" customHeight="1">
      <c r="G68" s="317"/>
    </row>
    <row r="69" spans="7:7" ht="17.45" customHeight="1">
      <c r="G69" s="317"/>
    </row>
    <row r="70" spans="7:7" ht="17.45" customHeight="1">
      <c r="G70" s="317"/>
    </row>
    <row r="71" spans="7:7" ht="17.45" customHeight="1">
      <c r="G71" s="317"/>
    </row>
    <row r="72" spans="7:7" ht="17.45" customHeight="1">
      <c r="G72" s="317"/>
    </row>
    <row r="73" spans="7:7" ht="17.45" customHeight="1">
      <c r="G73" s="317"/>
    </row>
    <row r="74" spans="7:7" ht="17.45" customHeight="1">
      <c r="G74" s="317"/>
    </row>
    <row r="75" spans="7:7" ht="17.45" customHeight="1">
      <c r="G75" s="317"/>
    </row>
    <row r="76" spans="7:7" ht="17.45" customHeight="1">
      <c r="G76" s="317"/>
    </row>
    <row r="77" spans="7:7" ht="17.45" customHeight="1">
      <c r="G77" s="317"/>
    </row>
    <row r="78" spans="7:7" ht="17.45" customHeight="1">
      <c r="G78" s="317"/>
    </row>
    <row r="79" spans="7:7" ht="17.45" customHeight="1">
      <c r="G79" s="317"/>
    </row>
    <row r="80" spans="7:7" ht="17.45" customHeight="1">
      <c r="G80" s="317"/>
    </row>
    <row r="81" spans="7:7" ht="17.45" customHeight="1">
      <c r="G81" s="317"/>
    </row>
    <row r="82" spans="7:7" ht="17.45" customHeight="1">
      <c r="G82" s="317"/>
    </row>
    <row r="83" spans="7:7" ht="17.45" customHeight="1">
      <c r="G83" s="317"/>
    </row>
    <row r="84" spans="7:7" ht="17.45" customHeight="1">
      <c r="G84" s="317"/>
    </row>
    <row r="85" spans="7:7" ht="17.45" customHeight="1">
      <c r="G85" s="317"/>
    </row>
    <row r="86" spans="7:7" ht="17.45" customHeight="1">
      <c r="G86" s="317"/>
    </row>
    <row r="87" spans="7:7" ht="17.45" customHeight="1">
      <c r="G87" s="317"/>
    </row>
    <row r="88" spans="7:7" ht="17.45" customHeight="1">
      <c r="G88" s="317"/>
    </row>
    <row r="89" spans="7:7" ht="17.45" customHeight="1">
      <c r="G89" s="317"/>
    </row>
    <row r="90" spans="7:7" ht="17.45" customHeight="1">
      <c r="G90" s="317"/>
    </row>
    <row r="91" spans="7:7" ht="17.45" customHeight="1">
      <c r="G91" s="317"/>
    </row>
  </sheetData>
  <mergeCells count="6">
    <mergeCell ref="A6:A14"/>
    <mergeCell ref="A1:G2"/>
    <mergeCell ref="A3:A5"/>
    <mergeCell ref="D3:D5"/>
    <mergeCell ref="G3:G5"/>
    <mergeCell ref="B3:C5"/>
  </mergeCells>
  <phoneticPr fontId="6" type="noConversion"/>
  <printOptions horizontalCentered="1"/>
  <pageMargins left="0.59055118110236227" right="0.59055118110236227" top="0.98425196850393704" bottom="0.59055118110236227" header="0.78740157480314965" footer="0.39370078740157483"/>
  <pageSetup paperSize="9" pageOrder="overThenDown"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42"/>
  <sheetViews>
    <sheetView view="pageBreakPreview" zoomScaleNormal="100" zoomScaleSheetLayoutView="100" workbookViewId="0">
      <selection activeCell="AF30" sqref="AF30"/>
    </sheetView>
  </sheetViews>
  <sheetFormatPr defaultRowHeight="30" customHeight="1"/>
  <cols>
    <col min="1" max="1" width="10.77734375" style="319" customWidth="1"/>
    <col min="2" max="24" width="2.21875" style="319" customWidth="1"/>
    <col min="25" max="26" width="6.33203125" style="319" customWidth="1"/>
    <col min="27" max="28" width="2.77734375" style="319" customWidth="1"/>
    <col min="29" max="29" width="3.6640625" style="319" bestFit="1" customWidth="1"/>
    <col min="30" max="95" width="2.77734375" style="319" customWidth="1"/>
    <col min="96" max="16384" width="8.88671875" style="319"/>
  </cols>
  <sheetData>
    <row r="1" spans="1:26" ht="20.100000000000001" customHeight="1">
      <c r="A1" s="809" t="s">
        <v>427</v>
      </c>
      <c r="B1" s="809"/>
      <c r="C1" s="809"/>
      <c r="D1" s="809"/>
      <c r="E1" s="809"/>
      <c r="F1" s="809"/>
      <c r="G1" s="809"/>
      <c r="H1" s="809"/>
      <c r="I1" s="809"/>
      <c r="J1" s="809"/>
      <c r="K1" s="809"/>
      <c r="L1" s="809"/>
      <c r="M1" s="809"/>
      <c r="N1" s="809"/>
      <c r="O1" s="809"/>
      <c r="P1" s="809"/>
      <c r="Q1" s="809"/>
      <c r="R1" s="809"/>
      <c r="S1" s="809"/>
      <c r="T1" s="809"/>
      <c r="U1" s="809"/>
      <c r="V1" s="809"/>
      <c r="W1" s="809"/>
      <c r="X1" s="809"/>
      <c r="Y1" s="809"/>
      <c r="Z1" s="809"/>
    </row>
    <row r="2" spans="1:26" ht="20.100000000000001" customHeight="1">
      <c r="A2" s="810"/>
      <c r="B2" s="810"/>
      <c r="C2" s="810"/>
      <c r="D2" s="810"/>
      <c r="E2" s="810"/>
      <c r="F2" s="810"/>
      <c r="G2" s="810"/>
      <c r="H2" s="810"/>
      <c r="I2" s="810"/>
      <c r="J2" s="810"/>
      <c r="K2" s="810"/>
      <c r="L2" s="810"/>
      <c r="M2" s="810"/>
      <c r="N2" s="810"/>
      <c r="O2" s="810"/>
      <c r="P2" s="810"/>
      <c r="Q2" s="810"/>
      <c r="R2" s="810"/>
      <c r="S2" s="810"/>
      <c r="T2" s="810"/>
      <c r="U2" s="810"/>
      <c r="V2" s="810"/>
      <c r="W2" s="810"/>
      <c r="X2" s="810"/>
      <c r="Y2" s="810"/>
      <c r="Z2" s="810"/>
    </row>
    <row r="3" spans="1:26" ht="20.100000000000001" customHeight="1">
      <c r="A3" s="835" t="s">
        <v>428</v>
      </c>
      <c r="B3" s="837" t="s">
        <v>429</v>
      </c>
      <c r="C3" s="838"/>
      <c r="D3" s="838"/>
      <c r="E3" s="838"/>
      <c r="F3" s="838"/>
      <c r="G3" s="838"/>
      <c r="H3" s="838"/>
      <c r="I3" s="838"/>
      <c r="J3" s="838"/>
      <c r="K3" s="838"/>
      <c r="L3" s="838"/>
      <c r="M3" s="838"/>
      <c r="N3" s="838"/>
      <c r="O3" s="838"/>
      <c r="P3" s="838"/>
      <c r="Q3" s="838"/>
      <c r="R3" s="838"/>
      <c r="S3" s="838"/>
      <c r="T3" s="838"/>
      <c r="U3" s="838"/>
      <c r="V3" s="838"/>
      <c r="W3" s="838"/>
      <c r="X3" s="839"/>
      <c r="Y3" s="837" t="s">
        <v>430</v>
      </c>
      <c r="Z3" s="839"/>
    </row>
    <row r="4" spans="1:26" ht="20.100000000000001" customHeight="1">
      <c r="A4" s="836"/>
      <c r="B4" s="840"/>
      <c r="C4" s="841"/>
      <c r="D4" s="841"/>
      <c r="E4" s="841"/>
      <c r="F4" s="841"/>
      <c r="G4" s="841"/>
      <c r="H4" s="841"/>
      <c r="I4" s="841"/>
      <c r="J4" s="841"/>
      <c r="K4" s="841"/>
      <c r="L4" s="841"/>
      <c r="M4" s="841"/>
      <c r="N4" s="841"/>
      <c r="O4" s="841"/>
      <c r="P4" s="841"/>
      <c r="Q4" s="841"/>
      <c r="R4" s="841"/>
      <c r="S4" s="841"/>
      <c r="T4" s="841"/>
      <c r="U4" s="841"/>
      <c r="V4" s="841"/>
      <c r="W4" s="841"/>
      <c r="X4" s="842"/>
      <c r="Y4" s="840"/>
      <c r="Z4" s="842"/>
    </row>
    <row r="5" spans="1:26" ht="15" customHeight="1">
      <c r="A5" s="320"/>
      <c r="B5" s="320"/>
      <c r="X5" s="321"/>
      <c r="Z5" s="321"/>
    </row>
    <row r="6" spans="1:26" ht="15" customHeight="1">
      <c r="A6" s="322" t="s">
        <v>505</v>
      </c>
      <c r="B6" s="843" t="s">
        <v>431</v>
      </c>
      <c r="C6" s="844"/>
      <c r="D6" s="844"/>
      <c r="E6" s="845">
        <v>200</v>
      </c>
      <c r="F6" s="845"/>
      <c r="G6" s="323"/>
      <c r="H6" s="323"/>
      <c r="I6" s="323"/>
      <c r="J6" s="323"/>
      <c r="X6" s="321"/>
      <c r="Z6" s="321"/>
    </row>
    <row r="7" spans="1:26" ht="15" customHeight="1">
      <c r="A7" s="322"/>
      <c r="B7" s="843" t="s">
        <v>432</v>
      </c>
      <c r="C7" s="844"/>
      <c r="D7" s="844"/>
      <c r="E7" s="846">
        <v>1</v>
      </c>
      <c r="F7" s="846"/>
      <c r="G7" s="306"/>
      <c r="H7" s="324"/>
      <c r="I7" s="306"/>
      <c r="J7" s="306"/>
      <c r="X7" s="321"/>
      <c r="Z7" s="321"/>
    </row>
    <row r="8" spans="1:26" ht="15" customHeight="1">
      <c r="A8" s="322"/>
      <c r="B8" s="320"/>
      <c r="E8" s="325"/>
      <c r="F8" s="325"/>
      <c r="H8" s="326"/>
      <c r="I8" s="326"/>
      <c r="J8" s="326"/>
      <c r="K8" s="326"/>
      <c r="L8" s="847"/>
      <c r="M8" s="847"/>
      <c r="O8" s="326"/>
      <c r="P8" s="326"/>
      <c r="Q8" s="326"/>
      <c r="R8" s="326"/>
      <c r="X8" s="321"/>
      <c r="Z8" s="321"/>
    </row>
    <row r="9" spans="1:26" ht="15" customHeight="1">
      <c r="A9" s="320"/>
      <c r="B9" s="320"/>
      <c r="E9" s="324"/>
      <c r="F9" s="324"/>
      <c r="G9" s="848">
        <v>1.8</v>
      </c>
      <c r="H9" s="848"/>
      <c r="I9" s="848"/>
      <c r="J9" s="848"/>
      <c r="K9" s="848"/>
      <c r="L9" s="848"/>
      <c r="M9" s="848"/>
      <c r="N9" s="848"/>
      <c r="O9" s="848"/>
      <c r="P9" s="848"/>
      <c r="Q9" s="848"/>
      <c r="R9" s="848"/>
      <c r="S9" s="324"/>
      <c r="T9" s="324"/>
      <c r="U9" s="327"/>
      <c r="X9" s="321"/>
      <c r="Z9" s="321"/>
    </row>
    <row r="10" spans="1:26" ht="15" customHeight="1">
      <c r="A10" s="320"/>
      <c r="B10" s="320"/>
      <c r="F10" s="321"/>
      <c r="G10" s="849"/>
      <c r="H10" s="850"/>
      <c r="I10" s="850"/>
      <c r="J10" s="850"/>
      <c r="K10" s="850"/>
      <c r="L10" s="850"/>
      <c r="M10" s="850"/>
      <c r="N10" s="850"/>
      <c r="O10" s="850"/>
      <c r="P10" s="850"/>
      <c r="Q10" s="850"/>
      <c r="R10" s="851"/>
      <c r="S10" s="320"/>
      <c r="X10" s="321"/>
      <c r="Z10" s="321"/>
    </row>
    <row r="11" spans="1:26" ht="15" customHeight="1">
      <c r="A11" s="320"/>
      <c r="B11" s="320"/>
      <c r="X11" s="321"/>
      <c r="Z11" s="321"/>
    </row>
    <row r="12" spans="1:26" ht="15" customHeight="1">
      <c r="A12" s="320"/>
      <c r="B12" s="320"/>
      <c r="C12" s="859" t="s">
        <v>433</v>
      </c>
      <c r="D12" s="859"/>
      <c r="E12" s="859"/>
      <c r="F12" s="328"/>
      <c r="G12" s="328"/>
      <c r="H12" s="329"/>
      <c r="I12" s="330"/>
      <c r="J12" s="330"/>
      <c r="K12" s="328"/>
      <c r="L12" s="328"/>
      <c r="M12" s="328"/>
      <c r="N12" s="331"/>
      <c r="O12" s="331"/>
      <c r="P12" s="331"/>
      <c r="Q12" s="331"/>
      <c r="R12" s="328"/>
      <c r="S12" s="328"/>
      <c r="T12" s="332"/>
      <c r="U12" s="852">
        <v>0.06</v>
      </c>
      <c r="V12" s="852"/>
      <c r="W12" s="853">
        <f>U12+U13+U14+U15+U16</f>
        <v>1.1000000000000001</v>
      </c>
      <c r="X12" s="321"/>
      <c r="Z12" s="321"/>
    </row>
    <row r="13" spans="1:26" ht="15" customHeight="1">
      <c r="A13" s="320"/>
      <c r="B13" s="320"/>
      <c r="C13" s="856" t="s">
        <v>434</v>
      </c>
      <c r="D13" s="856"/>
      <c r="E13" s="856"/>
      <c r="F13" s="333"/>
      <c r="G13" s="333"/>
      <c r="H13" s="333"/>
      <c r="I13" s="334"/>
      <c r="J13" s="334"/>
      <c r="K13" s="333"/>
      <c r="L13" s="335"/>
      <c r="M13" s="335"/>
      <c r="N13" s="336"/>
      <c r="O13" s="336"/>
      <c r="P13" s="336"/>
      <c r="Q13" s="336"/>
      <c r="R13" s="333"/>
      <c r="S13" s="333"/>
      <c r="U13" s="852">
        <v>0.04</v>
      </c>
      <c r="V13" s="852"/>
      <c r="W13" s="854"/>
      <c r="X13" s="321"/>
      <c r="Z13" s="321"/>
    </row>
    <row r="14" spans="1:26" ht="15" customHeight="1">
      <c r="A14" s="320"/>
      <c r="B14" s="320"/>
      <c r="C14" s="844" t="s">
        <v>435</v>
      </c>
      <c r="D14" s="844"/>
      <c r="E14" s="844"/>
      <c r="F14" s="337"/>
      <c r="G14" s="337"/>
      <c r="H14" s="337"/>
      <c r="I14" s="338"/>
      <c r="J14" s="338"/>
      <c r="K14" s="337"/>
      <c r="N14" s="339"/>
      <c r="O14" s="339"/>
      <c r="P14" s="339"/>
      <c r="Q14" s="339"/>
      <c r="R14" s="337"/>
      <c r="S14" s="337"/>
      <c r="U14" s="857">
        <v>0.1</v>
      </c>
      <c r="V14" s="857"/>
      <c r="W14" s="854"/>
      <c r="X14" s="321"/>
      <c r="Z14" s="321"/>
    </row>
    <row r="15" spans="1:26" ht="15" customHeight="1">
      <c r="A15" s="320"/>
      <c r="B15" s="320"/>
      <c r="C15" s="844"/>
      <c r="D15" s="844"/>
      <c r="E15" s="844"/>
      <c r="F15" s="337"/>
      <c r="G15" s="337"/>
      <c r="H15" s="337"/>
      <c r="I15" s="338"/>
      <c r="J15" s="338"/>
      <c r="K15" s="337"/>
      <c r="L15" s="858">
        <v>1.7</v>
      </c>
      <c r="M15" s="858"/>
      <c r="N15" s="339"/>
      <c r="O15" s="339"/>
      <c r="P15" s="339"/>
      <c r="Q15" s="339"/>
      <c r="R15" s="337"/>
      <c r="S15" s="337"/>
      <c r="U15" s="857">
        <v>0.3</v>
      </c>
      <c r="V15" s="857"/>
      <c r="W15" s="854"/>
      <c r="X15" s="321"/>
      <c r="Z15" s="321"/>
    </row>
    <row r="16" spans="1:26" ht="15" customHeight="1">
      <c r="A16" s="320"/>
      <c r="B16" s="320"/>
      <c r="C16" s="844"/>
      <c r="D16" s="844"/>
      <c r="E16" s="844"/>
      <c r="H16" s="340"/>
      <c r="I16" s="340"/>
      <c r="J16" s="340"/>
      <c r="K16" s="341"/>
      <c r="L16" s="857"/>
      <c r="M16" s="857"/>
      <c r="N16" s="342"/>
      <c r="U16" s="857">
        <v>0.6</v>
      </c>
      <c r="V16" s="857"/>
      <c r="W16" s="854"/>
      <c r="X16" s="321"/>
      <c r="Z16" s="321"/>
    </row>
    <row r="17" spans="1:26" ht="15" customHeight="1">
      <c r="A17" s="320"/>
      <c r="B17" s="320"/>
      <c r="C17" s="306"/>
      <c r="D17" s="306"/>
      <c r="E17" s="306"/>
      <c r="H17" s="340"/>
      <c r="I17" s="340"/>
      <c r="J17" s="340"/>
      <c r="K17" s="343"/>
      <c r="L17" s="306"/>
      <c r="M17" s="306"/>
      <c r="N17" s="344"/>
      <c r="U17" s="847"/>
      <c r="V17" s="847"/>
      <c r="W17" s="854"/>
      <c r="X17" s="321"/>
      <c r="Z17" s="321"/>
    </row>
    <row r="18" spans="1:26" ht="15" customHeight="1">
      <c r="A18" s="320"/>
      <c r="B18" s="320"/>
      <c r="C18" s="306"/>
      <c r="D18" s="306"/>
      <c r="E18" s="306"/>
      <c r="H18" s="340"/>
      <c r="I18" s="340"/>
      <c r="J18" s="340"/>
      <c r="K18" s="843"/>
      <c r="L18" s="844"/>
      <c r="M18" s="844"/>
      <c r="N18" s="868"/>
      <c r="Q18" s="862" t="s">
        <v>436</v>
      </c>
      <c r="R18" s="862"/>
      <c r="U18" s="847"/>
      <c r="V18" s="847"/>
      <c r="W18" s="854"/>
      <c r="X18" s="321"/>
      <c r="Z18" s="321"/>
    </row>
    <row r="19" spans="1:26" ht="15" customHeight="1">
      <c r="A19" s="320"/>
      <c r="B19" s="320"/>
      <c r="I19" s="306"/>
      <c r="J19" s="345"/>
      <c r="K19" s="346"/>
      <c r="L19" s="345"/>
      <c r="M19" s="345"/>
      <c r="N19" s="347"/>
      <c r="O19" s="348"/>
      <c r="P19" s="324"/>
      <c r="S19" s="324"/>
      <c r="T19" s="324"/>
      <c r="U19" s="861"/>
      <c r="V19" s="861"/>
      <c r="W19" s="855"/>
      <c r="X19" s="321"/>
      <c r="Z19" s="321"/>
    </row>
    <row r="20" spans="1:26" ht="15" customHeight="1">
      <c r="A20" s="320"/>
      <c r="B20" s="320"/>
      <c r="K20" s="847"/>
      <c r="L20" s="847"/>
      <c r="M20" s="847"/>
      <c r="N20" s="847"/>
      <c r="S20" s="325"/>
      <c r="T20" s="325"/>
      <c r="U20" s="857"/>
      <c r="V20" s="857"/>
      <c r="W20" s="349"/>
      <c r="X20" s="321"/>
      <c r="Z20" s="321"/>
    </row>
    <row r="21" spans="1:26" ht="15" customHeight="1">
      <c r="A21" s="320"/>
      <c r="B21" s="320"/>
      <c r="J21" s="306"/>
      <c r="K21" s="306"/>
      <c r="L21" s="306"/>
      <c r="M21" s="306"/>
      <c r="N21" s="306"/>
      <c r="T21" s="350"/>
      <c r="U21" s="847"/>
      <c r="V21" s="847"/>
      <c r="W21" s="351"/>
      <c r="X21" s="321"/>
      <c r="Z21" s="321"/>
    </row>
    <row r="22" spans="1:26" ht="15" customHeight="1">
      <c r="A22" s="320"/>
      <c r="B22" s="320"/>
      <c r="S22" s="324"/>
      <c r="T22" s="324"/>
      <c r="U22" s="847"/>
      <c r="V22" s="847"/>
      <c r="W22" s="351"/>
      <c r="X22" s="321"/>
      <c r="Z22" s="321"/>
    </row>
    <row r="23" spans="1:26" ht="15" customHeight="1">
      <c r="A23" s="320"/>
      <c r="B23" s="320"/>
      <c r="X23" s="321"/>
      <c r="Z23" s="321"/>
    </row>
    <row r="24" spans="1:26" ht="15" customHeight="1">
      <c r="A24" s="320"/>
      <c r="B24" s="320"/>
      <c r="J24" s="863">
        <v>1</v>
      </c>
      <c r="K24" s="848"/>
      <c r="L24" s="848"/>
      <c r="M24" s="848"/>
      <c r="N24" s="848"/>
      <c r="O24" s="864"/>
      <c r="X24" s="321"/>
      <c r="Z24" s="321"/>
    </row>
    <row r="25" spans="1:26" ht="15" customHeight="1">
      <c r="A25" s="320"/>
      <c r="B25" s="320"/>
      <c r="X25" s="321"/>
      <c r="Y25" s="352"/>
      <c r="Z25" s="321"/>
    </row>
    <row r="26" spans="1:26" ht="15" customHeight="1">
      <c r="A26" s="320" t="s">
        <v>437</v>
      </c>
      <c r="B26" s="320"/>
      <c r="C26" s="353" t="s">
        <v>438</v>
      </c>
      <c r="D26" s="865">
        <f>J24</f>
        <v>1</v>
      </c>
      <c r="E26" s="865"/>
      <c r="F26" s="353" t="s">
        <v>439</v>
      </c>
      <c r="G26" s="865">
        <f>G9</f>
        <v>1.8</v>
      </c>
      <c r="H26" s="865"/>
      <c r="I26" s="353" t="s">
        <v>6</v>
      </c>
      <c r="J26" s="353" t="s">
        <v>57</v>
      </c>
      <c r="K26" s="866">
        <v>0.5</v>
      </c>
      <c r="L26" s="866"/>
      <c r="M26" s="353" t="s">
        <v>57</v>
      </c>
      <c r="N26" s="867">
        <f>U15+U16+U14</f>
        <v>0.99999999999999989</v>
      </c>
      <c r="O26" s="867"/>
      <c r="P26" s="353" t="s">
        <v>57</v>
      </c>
      <c r="Q26" s="865">
        <f>E7</f>
        <v>1</v>
      </c>
      <c r="R26" s="865"/>
      <c r="S26" s="353"/>
      <c r="X26" s="321"/>
      <c r="Y26" s="352"/>
      <c r="Z26" s="321"/>
    </row>
    <row r="27" spans="1:26" ht="15" customHeight="1">
      <c r="A27" s="320" t="s">
        <v>440</v>
      </c>
      <c r="B27" s="320"/>
      <c r="C27" s="353"/>
      <c r="D27" s="325"/>
      <c r="E27" s="325"/>
      <c r="F27" s="353"/>
      <c r="G27" s="325"/>
      <c r="H27" s="325"/>
      <c r="I27" s="353"/>
      <c r="J27" s="353"/>
      <c r="K27" s="354"/>
      <c r="L27" s="354"/>
      <c r="M27" s="353"/>
      <c r="N27" s="355"/>
      <c r="O27" s="355"/>
      <c r="P27" s="353"/>
      <c r="Q27" s="325"/>
      <c r="R27" s="325"/>
      <c r="S27" s="353"/>
      <c r="X27" s="321" t="s">
        <v>441</v>
      </c>
      <c r="Y27" s="356">
        <f>ROUND(((D26+G26)*K26*N26*Q26),3)</f>
        <v>1.4</v>
      </c>
      <c r="Z27" s="357" t="s">
        <v>422</v>
      </c>
    </row>
    <row r="28" spans="1:26" ht="15" customHeight="1">
      <c r="A28" s="320"/>
      <c r="B28" s="320"/>
      <c r="C28" s="353"/>
      <c r="D28" s="325"/>
      <c r="E28" s="325"/>
      <c r="F28" s="353"/>
      <c r="G28" s="325"/>
      <c r="H28" s="325"/>
      <c r="I28" s="353"/>
      <c r="J28" s="353"/>
      <c r="K28" s="354"/>
      <c r="L28" s="354"/>
      <c r="M28" s="353"/>
      <c r="N28" s="355"/>
      <c r="O28" s="355"/>
      <c r="P28" s="353"/>
      <c r="Q28" s="325"/>
      <c r="R28" s="325"/>
      <c r="S28" s="353"/>
      <c r="X28" s="321"/>
      <c r="Y28" s="356"/>
      <c r="Z28" s="357"/>
    </row>
    <row r="29" spans="1:26" ht="15" customHeight="1">
      <c r="A29" s="320" t="s">
        <v>419</v>
      </c>
      <c r="B29" s="320"/>
      <c r="C29" s="353" t="s">
        <v>442</v>
      </c>
      <c r="D29" s="865">
        <f>J24</f>
        <v>1</v>
      </c>
      <c r="E29" s="865"/>
      <c r="F29" s="353" t="s">
        <v>443</v>
      </c>
      <c r="G29" s="865">
        <f>L15</f>
        <v>1.7</v>
      </c>
      <c r="H29" s="865"/>
      <c r="I29" s="353" t="s">
        <v>444</v>
      </c>
      <c r="J29" s="353" t="s">
        <v>445</v>
      </c>
      <c r="K29" s="866">
        <v>0.5</v>
      </c>
      <c r="L29" s="866"/>
      <c r="M29" s="353" t="s">
        <v>445</v>
      </c>
      <c r="N29" s="867">
        <f>U16+U15</f>
        <v>0.89999999999999991</v>
      </c>
      <c r="O29" s="867"/>
      <c r="P29" s="353" t="s">
        <v>445</v>
      </c>
      <c r="Q29" s="865">
        <f>E7</f>
        <v>1</v>
      </c>
      <c r="R29" s="865"/>
      <c r="S29" s="325" t="s">
        <v>446</v>
      </c>
      <c r="T29" s="353"/>
      <c r="U29" s="358"/>
      <c r="V29" s="358"/>
      <c r="X29" s="321"/>
      <c r="Y29" s="356"/>
      <c r="Z29" s="357"/>
    </row>
    <row r="30" spans="1:26" ht="15" customHeight="1">
      <c r="A30" s="320"/>
      <c r="B30" s="320"/>
      <c r="C30" s="353" t="s">
        <v>442</v>
      </c>
      <c r="D30" s="865">
        <v>0.6</v>
      </c>
      <c r="E30" s="865"/>
      <c r="F30" s="353" t="s">
        <v>445</v>
      </c>
      <c r="G30" s="865">
        <f>U16</f>
        <v>0.6</v>
      </c>
      <c r="H30" s="844"/>
      <c r="I30" s="353" t="s">
        <v>444</v>
      </c>
      <c r="X30" s="321" t="s">
        <v>441</v>
      </c>
      <c r="Y30" s="356">
        <f>ROUND((D29+G29)*K29*N29*Q29-(D30*G30),3)</f>
        <v>0.85499999999999998</v>
      </c>
      <c r="Z30" s="357" t="s">
        <v>422</v>
      </c>
    </row>
    <row r="31" spans="1:26" ht="15" customHeight="1">
      <c r="A31" s="320"/>
      <c r="B31" s="320"/>
      <c r="D31" s="358"/>
      <c r="E31" s="358"/>
      <c r="F31" s="353"/>
      <c r="G31" s="353"/>
      <c r="H31" s="358"/>
      <c r="I31" s="358"/>
      <c r="J31" s="353"/>
      <c r="K31" s="358"/>
      <c r="L31" s="358"/>
      <c r="M31" s="358"/>
      <c r="N31" s="325"/>
      <c r="P31" s="325"/>
      <c r="Q31" s="325"/>
      <c r="S31" s="353"/>
      <c r="X31" s="321"/>
      <c r="Y31" s="356"/>
      <c r="Z31" s="357"/>
    </row>
    <row r="32" spans="1:26" ht="15" customHeight="1">
      <c r="A32" s="320" t="s">
        <v>447</v>
      </c>
      <c r="B32" s="320"/>
      <c r="C32" s="353"/>
      <c r="D32" s="865">
        <f>G9</f>
        <v>1.8</v>
      </c>
      <c r="E32" s="865"/>
      <c r="F32" s="353" t="s">
        <v>445</v>
      </c>
      <c r="G32" s="865">
        <f>E7</f>
        <v>1</v>
      </c>
      <c r="H32" s="865"/>
      <c r="K32" s="354"/>
      <c r="L32" s="325"/>
      <c r="M32" s="325"/>
      <c r="N32" s="355"/>
      <c r="O32" s="325"/>
      <c r="Q32" s="325"/>
      <c r="T32" s="359"/>
      <c r="U32" s="325"/>
      <c r="V32" s="358"/>
      <c r="X32" s="321" t="s">
        <v>441</v>
      </c>
      <c r="Y32" s="356">
        <f>ROUND(D32*G32,3)</f>
        <v>1.8</v>
      </c>
      <c r="Z32" s="357" t="s">
        <v>424</v>
      </c>
    </row>
    <row r="33" spans="1:26" ht="15" customHeight="1">
      <c r="A33" s="320"/>
      <c r="B33" s="320"/>
      <c r="C33" s="353"/>
      <c r="D33" s="325"/>
      <c r="E33" s="325"/>
      <c r="F33" s="353"/>
      <c r="G33" s="325"/>
      <c r="H33" s="325"/>
      <c r="K33" s="354"/>
      <c r="L33" s="325"/>
      <c r="M33" s="325"/>
      <c r="N33" s="355"/>
      <c r="O33" s="325"/>
      <c r="Q33" s="325"/>
      <c r="T33" s="359"/>
      <c r="U33" s="325"/>
      <c r="V33" s="358"/>
      <c r="X33" s="321"/>
      <c r="Y33" s="356"/>
      <c r="Z33" s="357"/>
    </row>
    <row r="34" spans="1:26" ht="15" customHeight="1">
      <c r="A34" s="320" t="s">
        <v>448</v>
      </c>
      <c r="B34" s="320"/>
      <c r="C34" s="353"/>
      <c r="D34" s="865">
        <f>G9</f>
        <v>1.8</v>
      </c>
      <c r="E34" s="865"/>
      <c r="F34" s="353" t="s">
        <v>445</v>
      </c>
      <c r="G34" s="865">
        <f>E7</f>
        <v>1</v>
      </c>
      <c r="H34" s="865"/>
      <c r="K34" s="354"/>
      <c r="L34" s="325"/>
      <c r="M34" s="325"/>
      <c r="N34" s="355"/>
      <c r="O34" s="325"/>
      <c r="Q34" s="325"/>
      <c r="T34" s="359"/>
      <c r="U34" s="325"/>
      <c r="V34" s="358"/>
      <c r="X34" s="321" t="s">
        <v>441</v>
      </c>
      <c r="Y34" s="356">
        <f>ROUND(D34*G34,3)</f>
        <v>1.8</v>
      </c>
      <c r="Z34" s="357" t="s">
        <v>424</v>
      </c>
    </row>
    <row r="35" spans="1:26" ht="15" customHeight="1">
      <c r="A35" s="320"/>
      <c r="B35" s="320"/>
      <c r="C35" s="353"/>
      <c r="D35" s="325"/>
      <c r="E35" s="325"/>
      <c r="F35" s="353"/>
      <c r="G35" s="325"/>
      <c r="H35" s="325"/>
      <c r="J35" s="353"/>
      <c r="K35" s="324"/>
      <c r="L35" s="324"/>
      <c r="M35" s="325"/>
      <c r="N35" s="355"/>
      <c r="O35" s="325"/>
      <c r="Q35" s="325"/>
      <c r="T35" s="359"/>
      <c r="U35" s="325"/>
      <c r="V35" s="358"/>
      <c r="X35" s="321"/>
      <c r="Y35" s="356"/>
      <c r="Z35" s="357"/>
    </row>
    <row r="36" spans="1:26" ht="15" customHeight="1">
      <c r="A36" s="320" t="s">
        <v>562</v>
      </c>
      <c r="B36" s="320"/>
      <c r="C36" s="353"/>
      <c r="D36" s="865">
        <f>G9</f>
        <v>1.8</v>
      </c>
      <c r="E36" s="865"/>
      <c r="F36" s="353" t="s">
        <v>445</v>
      </c>
      <c r="G36" s="867">
        <v>0.04</v>
      </c>
      <c r="H36" s="867"/>
      <c r="I36" s="353" t="s">
        <v>445</v>
      </c>
      <c r="J36" s="865">
        <f>E7</f>
        <v>1</v>
      </c>
      <c r="K36" s="865"/>
      <c r="L36" s="360"/>
      <c r="M36" s="353"/>
      <c r="N36" s="867"/>
      <c r="O36" s="867"/>
      <c r="P36" s="353"/>
      <c r="Q36" s="865"/>
      <c r="R36" s="865"/>
      <c r="S36" s="324"/>
      <c r="T36" s="353" t="s">
        <v>450</v>
      </c>
      <c r="U36" s="358"/>
      <c r="V36" s="358"/>
      <c r="X36" s="321"/>
      <c r="Y36" s="356"/>
      <c r="Z36" s="357"/>
    </row>
    <row r="37" spans="1:26" ht="15" customHeight="1">
      <c r="A37" s="320" t="s">
        <v>451</v>
      </c>
      <c r="B37" s="320"/>
      <c r="C37" s="353"/>
      <c r="D37" s="324"/>
      <c r="E37" s="324"/>
      <c r="G37" s="324"/>
      <c r="H37" s="324"/>
      <c r="K37" s="360"/>
      <c r="L37" s="360"/>
      <c r="N37" s="361"/>
      <c r="O37" s="361"/>
      <c r="Q37" s="324"/>
      <c r="R37" s="324"/>
      <c r="S37" s="324"/>
      <c r="U37" s="325"/>
      <c r="V37" s="358"/>
      <c r="X37" s="321" t="s">
        <v>102</v>
      </c>
      <c r="Y37" s="356">
        <f>D36*G36*J36</f>
        <v>7.2000000000000008E-2</v>
      </c>
      <c r="Z37" s="357" t="s">
        <v>422</v>
      </c>
    </row>
    <row r="38" spans="1:26" ht="15" customHeight="1">
      <c r="A38" s="320"/>
      <c r="B38" s="320"/>
      <c r="C38" s="353"/>
      <c r="D38" s="325"/>
      <c r="E38" s="325"/>
      <c r="F38" s="353"/>
      <c r="G38" s="325"/>
      <c r="H38" s="325"/>
      <c r="J38" s="353"/>
      <c r="K38" s="324"/>
      <c r="L38" s="324"/>
      <c r="M38" s="325"/>
      <c r="N38" s="355"/>
      <c r="O38" s="325"/>
      <c r="Q38" s="325"/>
      <c r="T38" s="359"/>
      <c r="U38" s="325"/>
      <c r="V38" s="358"/>
      <c r="X38" s="321"/>
      <c r="Y38" s="356"/>
      <c r="Z38" s="357"/>
    </row>
    <row r="39" spans="1:26" ht="15" customHeight="1">
      <c r="A39" s="320" t="s">
        <v>449</v>
      </c>
      <c r="B39" s="320"/>
      <c r="C39" s="353" t="s">
        <v>442</v>
      </c>
      <c r="D39" s="865">
        <f>L15</f>
        <v>1.7</v>
      </c>
      <c r="E39" s="865"/>
      <c r="F39" s="353" t="s">
        <v>443</v>
      </c>
      <c r="G39" s="865">
        <f>G9</f>
        <v>1.8</v>
      </c>
      <c r="H39" s="865"/>
      <c r="I39" s="353" t="s">
        <v>444</v>
      </c>
      <c r="J39" s="353" t="s">
        <v>445</v>
      </c>
      <c r="K39" s="866">
        <v>0.5</v>
      </c>
      <c r="L39" s="866"/>
      <c r="M39" s="353" t="s">
        <v>445</v>
      </c>
      <c r="N39" s="867">
        <v>0.1</v>
      </c>
      <c r="O39" s="867"/>
      <c r="P39" s="353" t="s">
        <v>445</v>
      </c>
      <c r="Q39" s="865">
        <f>E7</f>
        <v>1</v>
      </c>
      <c r="R39" s="865"/>
      <c r="S39" s="324"/>
      <c r="T39" s="353" t="s">
        <v>450</v>
      </c>
      <c r="U39" s="358"/>
      <c r="V39" s="358"/>
      <c r="X39" s="321"/>
      <c r="Y39" s="356"/>
      <c r="Z39" s="357"/>
    </row>
    <row r="40" spans="1:26" ht="15" customHeight="1">
      <c r="A40" s="320" t="s">
        <v>451</v>
      </c>
      <c r="B40" s="320"/>
      <c r="C40" s="353"/>
      <c r="D40" s="324"/>
      <c r="E40" s="324"/>
      <c r="G40" s="324"/>
      <c r="H40" s="324"/>
      <c r="K40" s="360"/>
      <c r="L40" s="360"/>
      <c r="N40" s="361"/>
      <c r="O40" s="361"/>
      <c r="Q40" s="324"/>
      <c r="R40" s="324"/>
      <c r="S40" s="324"/>
      <c r="U40" s="325"/>
      <c r="V40" s="358"/>
      <c r="X40" s="321" t="s">
        <v>441</v>
      </c>
      <c r="Y40" s="356">
        <f>ROUND((D39+G39)*K39*N39*Q39,3)</f>
        <v>0.17499999999999999</v>
      </c>
      <c r="Z40" s="357" t="s">
        <v>422</v>
      </c>
    </row>
    <row r="41" spans="1:26" ht="15" customHeight="1">
      <c r="A41" s="320"/>
      <c r="B41" s="320"/>
      <c r="C41" s="353"/>
      <c r="D41" s="324"/>
      <c r="E41" s="324"/>
      <c r="G41" s="324"/>
      <c r="H41" s="324"/>
      <c r="K41" s="360"/>
      <c r="L41" s="360"/>
      <c r="N41" s="361"/>
      <c r="O41" s="361"/>
      <c r="Q41" s="324"/>
      <c r="R41" s="324"/>
      <c r="S41" s="324"/>
      <c r="U41" s="325"/>
      <c r="V41" s="358"/>
      <c r="X41" s="321"/>
      <c r="Y41" s="356"/>
      <c r="Z41" s="357"/>
    </row>
    <row r="42" spans="1:26" ht="15" customHeight="1">
      <c r="A42" s="362"/>
      <c r="B42" s="363"/>
      <c r="C42" s="364"/>
      <c r="D42" s="364"/>
      <c r="E42" s="364"/>
      <c r="F42" s="364"/>
      <c r="G42" s="364"/>
      <c r="H42" s="364"/>
      <c r="I42" s="364"/>
      <c r="J42" s="364"/>
      <c r="K42" s="364"/>
      <c r="L42" s="364"/>
      <c r="M42" s="364"/>
      <c r="N42" s="364"/>
      <c r="O42" s="364"/>
      <c r="P42" s="364"/>
      <c r="Q42" s="364"/>
      <c r="R42" s="364"/>
      <c r="S42" s="364"/>
      <c r="T42" s="364"/>
      <c r="U42" s="364"/>
      <c r="V42" s="364"/>
      <c r="W42" s="364"/>
      <c r="X42" s="365"/>
      <c r="Y42" s="363"/>
      <c r="Z42" s="365"/>
    </row>
  </sheetData>
  <mergeCells count="57">
    <mergeCell ref="Q29:R29"/>
    <mergeCell ref="K39:L39"/>
    <mergeCell ref="N39:O39"/>
    <mergeCell ref="Q39:R39"/>
    <mergeCell ref="D32:E32"/>
    <mergeCell ref="G32:H32"/>
    <mergeCell ref="D34:E34"/>
    <mergeCell ref="G34:H34"/>
    <mergeCell ref="D39:E39"/>
    <mergeCell ref="G39:H39"/>
    <mergeCell ref="D36:E36"/>
    <mergeCell ref="G36:H36"/>
    <mergeCell ref="N36:O36"/>
    <mergeCell ref="Q36:R36"/>
    <mergeCell ref="J36:K36"/>
    <mergeCell ref="K20:N20"/>
    <mergeCell ref="U20:V20"/>
    <mergeCell ref="D30:E30"/>
    <mergeCell ref="G30:H30"/>
    <mergeCell ref="U21:V21"/>
    <mergeCell ref="U22:V22"/>
    <mergeCell ref="J24:O24"/>
    <mergeCell ref="D26:E26"/>
    <mergeCell ref="G26:H26"/>
    <mergeCell ref="K26:L26"/>
    <mergeCell ref="N26:O26"/>
    <mergeCell ref="Q26:R26"/>
    <mergeCell ref="D29:E29"/>
    <mergeCell ref="G29:H29"/>
    <mergeCell ref="K29:L29"/>
    <mergeCell ref="N29:O29"/>
    <mergeCell ref="U12:V12"/>
    <mergeCell ref="W12:W19"/>
    <mergeCell ref="C13:E13"/>
    <mergeCell ref="U13:V13"/>
    <mergeCell ref="C14:E14"/>
    <mergeCell ref="U14:V14"/>
    <mergeCell ref="C15:E15"/>
    <mergeCell ref="L15:M15"/>
    <mergeCell ref="U15:V15"/>
    <mergeCell ref="C16:E16"/>
    <mergeCell ref="C12:E12"/>
    <mergeCell ref="L16:M16"/>
    <mergeCell ref="U16:V19"/>
    <mergeCell ref="K18:N18"/>
    <mergeCell ref="Q18:R18"/>
    <mergeCell ref="B7:D7"/>
    <mergeCell ref="E7:F7"/>
    <mergeCell ref="L8:M8"/>
    <mergeCell ref="G9:R9"/>
    <mergeCell ref="G10:R10"/>
    <mergeCell ref="A1:Z2"/>
    <mergeCell ref="A3:A4"/>
    <mergeCell ref="B3:X4"/>
    <mergeCell ref="Y3:Z4"/>
    <mergeCell ref="B6:D6"/>
    <mergeCell ref="E6:F6"/>
  </mergeCells>
  <phoneticPr fontId="6" type="noConversion"/>
  <printOptions horizontalCentered="1"/>
  <pageMargins left="0.47244094488188981" right="0.39370078740157483" top="0.98425196850393704" bottom="0.78740157480314965"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3"/>
  <sheetViews>
    <sheetView view="pageBreakPreview" zoomScaleNormal="100" zoomScaleSheetLayoutView="100" workbookViewId="0">
      <selection activeCell="B6" sqref="B6:D6"/>
    </sheetView>
  </sheetViews>
  <sheetFormatPr defaultRowHeight="30" customHeight="1"/>
  <cols>
    <col min="1" max="1" width="10.77734375" style="319" customWidth="1"/>
    <col min="2" max="24" width="2.21875" style="319" customWidth="1"/>
    <col min="25" max="26" width="6.33203125" style="319" customWidth="1"/>
    <col min="27" max="28" width="2.77734375" style="319" customWidth="1"/>
    <col min="29" max="29" width="3.6640625" style="319" bestFit="1" customWidth="1"/>
    <col min="30" max="95" width="2.77734375" style="319" customWidth="1"/>
    <col min="96" max="16384" width="8.88671875" style="319"/>
  </cols>
  <sheetData>
    <row r="1" spans="1:26" ht="20.100000000000001" customHeight="1">
      <c r="A1" s="809" t="s">
        <v>452</v>
      </c>
      <c r="B1" s="809"/>
      <c r="C1" s="809"/>
      <c r="D1" s="809"/>
      <c r="E1" s="809"/>
      <c r="F1" s="809"/>
      <c r="G1" s="809"/>
      <c r="H1" s="809"/>
      <c r="I1" s="809"/>
      <c r="J1" s="809"/>
      <c r="K1" s="809"/>
      <c r="L1" s="809"/>
      <c r="M1" s="809"/>
      <c r="N1" s="809"/>
      <c r="O1" s="809"/>
      <c r="P1" s="809"/>
      <c r="Q1" s="809"/>
      <c r="R1" s="809"/>
      <c r="S1" s="809"/>
      <c r="T1" s="809"/>
      <c r="U1" s="809"/>
      <c r="V1" s="809"/>
      <c r="W1" s="809"/>
      <c r="X1" s="809"/>
      <c r="Y1" s="809"/>
      <c r="Z1" s="809"/>
    </row>
    <row r="2" spans="1:26" ht="20.100000000000001" customHeight="1">
      <c r="A2" s="810"/>
      <c r="B2" s="810"/>
      <c r="C2" s="810"/>
      <c r="D2" s="810"/>
      <c r="E2" s="810"/>
      <c r="F2" s="810"/>
      <c r="G2" s="810"/>
      <c r="H2" s="810"/>
      <c r="I2" s="810"/>
      <c r="J2" s="810"/>
      <c r="K2" s="810"/>
      <c r="L2" s="810"/>
      <c r="M2" s="810"/>
      <c r="N2" s="810"/>
      <c r="O2" s="810"/>
      <c r="P2" s="810"/>
      <c r="Q2" s="810"/>
      <c r="R2" s="810"/>
      <c r="S2" s="810"/>
      <c r="T2" s="810"/>
      <c r="U2" s="810"/>
      <c r="V2" s="810"/>
      <c r="W2" s="810"/>
      <c r="X2" s="810"/>
      <c r="Y2" s="810"/>
      <c r="Z2" s="810"/>
    </row>
    <row r="3" spans="1:26" ht="20.100000000000001" customHeight="1">
      <c r="A3" s="835" t="s">
        <v>453</v>
      </c>
      <c r="B3" s="837" t="s">
        <v>454</v>
      </c>
      <c r="C3" s="838"/>
      <c r="D3" s="838"/>
      <c r="E3" s="838"/>
      <c r="F3" s="838"/>
      <c r="G3" s="838"/>
      <c r="H3" s="838"/>
      <c r="I3" s="838"/>
      <c r="J3" s="838"/>
      <c r="K3" s="838"/>
      <c r="L3" s="838"/>
      <c r="M3" s="838"/>
      <c r="N3" s="838"/>
      <c r="O3" s="838"/>
      <c r="P3" s="838"/>
      <c r="Q3" s="838"/>
      <c r="R3" s="838"/>
      <c r="S3" s="838"/>
      <c r="T3" s="838"/>
      <c r="U3" s="838"/>
      <c r="V3" s="838"/>
      <c r="W3" s="838"/>
      <c r="X3" s="839"/>
      <c r="Y3" s="837" t="s">
        <v>455</v>
      </c>
      <c r="Z3" s="839"/>
    </row>
    <row r="4" spans="1:26" ht="20.100000000000001" customHeight="1">
      <c r="A4" s="836"/>
      <c r="B4" s="840"/>
      <c r="C4" s="841"/>
      <c r="D4" s="841"/>
      <c r="E4" s="841"/>
      <c r="F4" s="841"/>
      <c r="G4" s="841"/>
      <c r="H4" s="841"/>
      <c r="I4" s="841"/>
      <c r="J4" s="841"/>
      <c r="K4" s="841"/>
      <c r="L4" s="841"/>
      <c r="M4" s="841"/>
      <c r="N4" s="841"/>
      <c r="O4" s="841"/>
      <c r="P4" s="841"/>
      <c r="Q4" s="841"/>
      <c r="R4" s="841"/>
      <c r="S4" s="841"/>
      <c r="T4" s="841"/>
      <c r="U4" s="841"/>
      <c r="V4" s="841"/>
      <c r="W4" s="841"/>
      <c r="X4" s="842"/>
      <c r="Y4" s="840"/>
      <c r="Z4" s="842"/>
    </row>
    <row r="5" spans="1:26" ht="15" customHeight="1">
      <c r="A5" s="320"/>
      <c r="B5" s="320"/>
      <c r="X5" s="321"/>
      <c r="Z5" s="321"/>
    </row>
    <row r="6" spans="1:26" ht="15" customHeight="1">
      <c r="A6" s="322" t="s">
        <v>506</v>
      </c>
      <c r="B6" s="843" t="s">
        <v>456</v>
      </c>
      <c r="C6" s="844"/>
      <c r="D6" s="844"/>
      <c r="E6" s="845">
        <v>200</v>
      </c>
      <c r="F6" s="845"/>
      <c r="G6" s="323"/>
      <c r="H6" s="323"/>
      <c r="I6" s="323"/>
      <c r="J6" s="323"/>
      <c r="X6" s="321"/>
      <c r="Z6" s="321"/>
    </row>
    <row r="7" spans="1:26" ht="15" customHeight="1">
      <c r="A7" s="322"/>
      <c r="B7" s="843" t="s">
        <v>457</v>
      </c>
      <c r="C7" s="844"/>
      <c r="D7" s="844"/>
      <c r="E7" s="846">
        <v>1</v>
      </c>
      <c r="F7" s="846"/>
      <c r="G7" s="306"/>
      <c r="H7" s="324"/>
      <c r="I7" s="306"/>
      <c r="J7" s="306"/>
      <c r="X7" s="321"/>
      <c r="Z7" s="321"/>
    </row>
    <row r="8" spans="1:26" ht="15" customHeight="1">
      <c r="A8" s="322"/>
      <c r="B8" s="320"/>
      <c r="E8" s="325"/>
      <c r="F8" s="325"/>
      <c r="H8" s="326"/>
      <c r="I8" s="326"/>
      <c r="J8" s="326"/>
      <c r="K8" s="326"/>
      <c r="L8" s="847"/>
      <c r="M8" s="847"/>
      <c r="O8" s="326"/>
      <c r="P8" s="326"/>
      <c r="Q8" s="326"/>
      <c r="R8" s="326"/>
      <c r="X8" s="321"/>
      <c r="Z8" s="321"/>
    </row>
    <row r="9" spans="1:26" ht="15" customHeight="1">
      <c r="A9" s="320"/>
      <c r="B9" s="320"/>
      <c r="E9" s="324"/>
      <c r="F9" s="324"/>
      <c r="G9" s="848">
        <v>1.65</v>
      </c>
      <c r="H9" s="848"/>
      <c r="I9" s="848"/>
      <c r="J9" s="848"/>
      <c r="K9" s="848"/>
      <c r="L9" s="848"/>
      <c r="M9" s="848"/>
      <c r="N9" s="848"/>
      <c r="O9" s="848"/>
      <c r="P9" s="848"/>
      <c r="Q9" s="848"/>
      <c r="R9" s="848"/>
      <c r="S9" s="324"/>
      <c r="T9" s="324"/>
      <c r="U9" s="327"/>
      <c r="X9" s="321"/>
      <c r="Z9" s="321"/>
    </row>
    <row r="10" spans="1:26" ht="15" customHeight="1">
      <c r="A10" s="320"/>
      <c r="B10" s="320"/>
      <c r="F10" s="321"/>
      <c r="G10" s="849"/>
      <c r="H10" s="850"/>
      <c r="I10" s="850"/>
      <c r="J10" s="850"/>
      <c r="K10" s="850"/>
      <c r="L10" s="850"/>
      <c r="M10" s="850"/>
      <c r="N10" s="850"/>
      <c r="O10" s="850"/>
      <c r="P10" s="850"/>
      <c r="Q10" s="850"/>
      <c r="R10" s="851"/>
      <c r="S10" s="320"/>
      <c r="X10" s="321"/>
      <c r="Z10" s="321"/>
    </row>
    <row r="11" spans="1:26" ht="15" customHeight="1">
      <c r="A11" s="320"/>
      <c r="B11" s="320"/>
      <c r="X11" s="321"/>
      <c r="Z11" s="321"/>
    </row>
    <row r="12" spans="1:26" ht="15" customHeight="1">
      <c r="A12" s="320"/>
      <c r="B12" s="320"/>
      <c r="C12" s="859" t="s">
        <v>458</v>
      </c>
      <c r="D12" s="859"/>
      <c r="E12" s="859"/>
      <c r="F12" s="328"/>
      <c r="G12" s="328"/>
      <c r="H12" s="329"/>
      <c r="I12" s="330"/>
      <c r="J12" s="330"/>
      <c r="K12" s="328"/>
      <c r="L12" s="328"/>
      <c r="M12" s="328"/>
      <c r="N12" s="331"/>
      <c r="O12" s="331"/>
      <c r="P12" s="331"/>
      <c r="Q12" s="331"/>
      <c r="R12" s="328"/>
      <c r="S12" s="328"/>
      <c r="T12" s="332"/>
      <c r="U12" s="852">
        <v>0.05</v>
      </c>
      <c r="V12" s="852"/>
      <c r="W12" s="853">
        <f>U12+U13+U14+U15+U16+U17</f>
        <v>1.1000000000000001</v>
      </c>
      <c r="X12" s="321"/>
      <c r="Z12" s="321"/>
    </row>
    <row r="13" spans="1:26" ht="15" customHeight="1">
      <c r="A13" s="320"/>
      <c r="B13" s="320"/>
      <c r="C13" s="856" t="s">
        <v>459</v>
      </c>
      <c r="D13" s="856"/>
      <c r="E13" s="856"/>
      <c r="F13" s="333"/>
      <c r="G13" s="333"/>
      <c r="H13" s="333"/>
      <c r="I13" s="334"/>
      <c r="J13" s="334"/>
      <c r="K13" s="333"/>
      <c r="L13" s="335"/>
      <c r="M13" s="335"/>
      <c r="N13" s="336"/>
      <c r="O13" s="336"/>
      <c r="P13" s="336"/>
      <c r="Q13" s="336"/>
      <c r="R13" s="333"/>
      <c r="S13" s="333"/>
      <c r="U13" s="852">
        <v>0.06</v>
      </c>
      <c r="V13" s="852"/>
      <c r="W13" s="854"/>
      <c r="X13" s="321"/>
      <c r="Z13" s="321"/>
    </row>
    <row r="14" spans="1:26" ht="15" customHeight="1">
      <c r="A14" s="320"/>
      <c r="B14" s="320"/>
      <c r="C14" s="844" t="s">
        <v>460</v>
      </c>
      <c r="D14" s="844"/>
      <c r="E14" s="844"/>
      <c r="F14" s="337"/>
      <c r="G14" s="337"/>
      <c r="H14" s="337"/>
      <c r="I14" s="338"/>
      <c r="J14" s="338"/>
      <c r="K14" s="337"/>
      <c r="N14" s="339"/>
      <c r="O14" s="339"/>
      <c r="P14" s="339"/>
      <c r="Q14" s="339"/>
      <c r="R14" s="337"/>
      <c r="S14" s="337"/>
      <c r="U14" s="857">
        <v>0.14000000000000001</v>
      </c>
      <c r="V14" s="857"/>
      <c r="W14" s="854"/>
      <c r="X14" s="321"/>
      <c r="Z14" s="321"/>
    </row>
    <row r="15" spans="1:26" ht="15" customHeight="1">
      <c r="A15" s="320"/>
      <c r="B15" s="320"/>
      <c r="C15" s="844" t="s">
        <v>461</v>
      </c>
      <c r="D15" s="844"/>
      <c r="E15" s="844"/>
      <c r="F15" s="333"/>
      <c r="G15" s="333"/>
      <c r="H15" s="333"/>
      <c r="I15" s="334"/>
      <c r="J15" s="334"/>
      <c r="K15" s="337"/>
      <c r="L15" s="858">
        <v>1.4</v>
      </c>
      <c r="M15" s="858"/>
      <c r="N15" s="339"/>
      <c r="O15" s="336"/>
      <c r="P15" s="336"/>
      <c r="Q15" s="336"/>
      <c r="R15" s="333"/>
      <c r="S15" s="333"/>
      <c r="U15" s="857">
        <v>0.25</v>
      </c>
      <c r="V15" s="857"/>
      <c r="W15" s="854"/>
      <c r="X15" s="321"/>
      <c r="Z15" s="321"/>
    </row>
    <row r="16" spans="1:26" ht="15" customHeight="1">
      <c r="A16" s="320"/>
      <c r="B16" s="320"/>
      <c r="C16" s="844" t="s">
        <v>462</v>
      </c>
      <c r="D16" s="844"/>
      <c r="E16" s="844"/>
      <c r="F16" s="333"/>
      <c r="G16" s="333"/>
      <c r="H16" s="366"/>
      <c r="I16" s="366"/>
      <c r="J16" s="366"/>
      <c r="K16" s="367"/>
      <c r="L16" s="869">
        <v>1.25</v>
      </c>
      <c r="M16" s="869"/>
      <c r="N16" s="368"/>
      <c r="O16" s="333"/>
      <c r="P16" s="333"/>
      <c r="Q16" s="333"/>
      <c r="R16" s="333"/>
      <c r="S16" s="333"/>
      <c r="U16" s="852">
        <v>0.2</v>
      </c>
      <c r="V16" s="852"/>
      <c r="W16" s="854"/>
      <c r="X16" s="321"/>
      <c r="Z16" s="321"/>
    </row>
    <row r="17" spans="1:26" ht="15" customHeight="1">
      <c r="A17" s="320"/>
      <c r="B17" s="320"/>
      <c r="C17" s="306"/>
      <c r="D17" s="306"/>
      <c r="E17" s="306"/>
      <c r="H17" s="340"/>
      <c r="I17" s="340"/>
      <c r="J17" s="340"/>
      <c r="K17" s="343"/>
      <c r="L17" s="306"/>
      <c r="M17" s="306"/>
      <c r="N17" s="344"/>
      <c r="U17" s="847">
        <v>0.4</v>
      </c>
      <c r="V17" s="847"/>
      <c r="W17" s="854"/>
      <c r="X17" s="321"/>
      <c r="Z17" s="321"/>
    </row>
    <row r="18" spans="1:26" ht="15" customHeight="1">
      <c r="A18" s="320"/>
      <c r="B18" s="320"/>
      <c r="C18" s="306"/>
      <c r="D18" s="306"/>
      <c r="E18" s="306"/>
      <c r="H18" s="340"/>
      <c r="I18" s="340"/>
      <c r="J18" s="340"/>
      <c r="K18" s="843"/>
      <c r="L18" s="844"/>
      <c r="M18" s="844"/>
      <c r="N18" s="868"/>
      <c r="Q18" s="862" t="s">
        <v>463</v>
      </c>
      <c r="R18" s="862"/>
      <c r="U18" s="847"/>
      <c r="V18" s="847"/>
      <c r="W18" s="854"/>
      <c r="X18" s="321"/>
      <c r="Z18" s="321"/>
    </row>
    <row r="19" spans="1:26" ht="15" customHeight="1">
      <c r="A19" s="320"/>
      <c r="B19" s="320"/>
      <c r="I19" s="306"/>
      <c r="J19" s="345"/>
      <c r="K19" s="346"/>
      <c r="L19" s="345"/>
      <c r="M19" s="345"/>
      <c r="N19" s="347"/>
      <c r="O19" s="348"/>
      <c r="P19" s="324"/>
      <c r="S19" s="324"/>
      <c r="T19" s="324"/>
      <c r="U19" s="861"/>
      <c r="V19" s="861"/>
      <c r="W19" s="855"/>
      <c r="X19" s="321"/>
      <c r="Z19" s="321"/>
    </row>
    <row r="20" spans="1:26" ht="15" customHeight="1">
      <c r="A20" s="320"/>
      <c r="B20" s="320"/>
      <c r="K20" s="847"/>
      <c r="L20" s="847"/>
      <c r="M20" s="847"/>
      <c r="N20" s="847"/>
      <c r="S20" s="325"/>
      <c r="T20" s="325"/>
      <c r="U20" s="857"/>
      <c r="V20" s="857"/>
      <c r="W20" s="349"/>
      <c r="X20" s="321"/>
      <c r="Z20" s="321"/>
    </row>
    <row r="21" spans="1:26" ht="15" customHeight="1">
      <c r="A21" s="320"/>
      <c r="B21" s="320"/>
      <c r="J21" s="306"/>
      <c r="K21" s="306"/>
      <c r="L21" s="306"/>
      <c r="M21" s="306"/>
      <c r="N21" s="306"/>
      <c r="T21" s="350"/>
      <c r="U21" s="847"/>
      <c r="V21" s="847"/>
      <c r="W21" s="351"/>
      <c r="X21" s="321"/>
      <c r="Z21" s="321"/>
    </row>
    <row r="22" spans="1:26" ht="15" customHeight="1">
      <c r="A22" s="320"/>
      <c r="B22" s="320"/>
      <c r="S22" s="324"/>
      <c r="T22" s="324"/>
      <c r="U22" s="847"/>
      <c r="V22" s="847"/>
      <c r="W22" s="351"/>
      <c r="X22" s="321"/>
      <c r="Z22" s="321"/>
    </row>
    <row r="23" spans="1:26" ht="15" customHeight="1">
      <c r="A23" s="320"/>
      <c r="B23" s="320"/>
      <c r="X23" s="321"/>
      <c r="Z23" s="321"/>
    </row>
    <row r="24" spans="1:26" ht="15" customHeight="1">
      <c r="A24" s="320"/>
      <c r="B24" s="320"/>
      <c r="J24" s="863">
        <v>1</v>
      </c>
      <c r="K24" s="848"/>
      <c r="L24" s="848"/>
      <c r="M24" s="848"/>
      <c r="N24" s="848"/>
      <c r="O24" s="864"/>
      <c r="X24" s="321"/>
      <c r="Z24" s="321"/>
    </row>
    <row r="25" spans="1:26" ht="15" customHeight="1">
      <c r="A25" s="320"/>
      <c r="B25" s="320"/>
      <c r="X25" s="321"/>
      <c r="Y25" s="352"/>
      <c r="Z25" s="321"/>
    </row>
    <row r="26" spans="1:26" ht="15" customHeight="1">
      <c r="A26" s="320" t="s">
        <v>464</v>
      </c>
      <c r="B26" s="320"/>
      <c r="C26" s="353" t="s">
        <v>465</v>
      </c>
      <c r="D26" s="865">
        <f>J24</f>
        <v>1</v>
      </c>
      <c r="E26" s="865"/>
      <c r="F26" s="353" t="s">
        <v>11</v>
      </c>
      <c r="G26" s="865">
        <f>G9</f>
        <v>1.65</v>
      </c>
      <c r="H26" s="865"/>
      <c r="I26" s="353" t="s">
        <v>6</v>
      </c>
      <c r="J26" s="353" t="s">
        <v>57</v>
      </c>
      <c r="K26" s="866">
        <v>0.5</v>
      </c>
      <c r="L26" s="866"/>
      <c r="M26" s="353" t="s">
        <v>57</v>
      </c>
      <c r="N26" s="867">
        <f>U15+U16+U17</f>
        <v>0.85000000000000009</v>
      </c>
      <c r="O26" s="867"/>
      <c r="P26" s="353" t="s">
        <v>57</v>
      </c>
      <c r="Q26" s="865">
        <f>E7</f>
        <v>1</v>
      </c>
      <c r="R26" s="865"/>
      <c r="S26" s="353"/>
      <c r="X26" s="321"/>
      <c r="Y26" s="352"/>
      <c r="Z26" s="321"/>
    </row>
    <row r="27" spans="1:26" ht="15" customHeight="1">
      <c r="A27" s="320" t="s">
        <v>466</v>
      </c>
      <c r="B27" s="320"/>
      <c r="C27" s="353"/>
      <c r="D27" s="325"/>
      <c r="E27" s="325"/>
      <c r="F27" s="353"/>
      <c r="G27" s="325"/>
      <c r="H27" s="325"/>
      <c r="I27" s="353"/>
      <c r="J27" s="353"/>
      <c r="K27" s="354"/>
      <c r="L27" s="354"/>
      <c r="M27" s="353"/>
      <c r="N27" s="355"/>
      <c r="O27" s="355"/>
      <c r="P27" s="353"/>
      <c r="Q27" s="325"/>
      <c r="R27" s="325"/>
      <c r="S27" s="353"/>
      <c r="X27" s="321" t="s">
        <v>102</v>
      </c>
      <c r="Y27" s="356">
        <f>ROUND(((D26+G26)*K26*N26*Q26),3)</f>
        <v>1.1259999999999999</v>
      </c>
      <c r="Z27" s="357" t="s">
        <v>467</v>
      </c>
    </row>
    <row r="28" spans="1:26" ht="15" customHeight="1">
      <c r="A28" s="320"/>
      <c r="B28" s="320"/>
      <c r="C28" s="353"/>
      <c r="D28" s="325"/>
      <c r="E28" s="325"/>
      <c r="F28" s="353"/>
      <c r="G28" s="325"/>
      <c r="H28" s="325"/>
      <c r="I28" s="353"/>
      <c r="J28" s="353"/>
      <c r="K28" s="354"/>
      <c r="L28" s="354"/>
      <c r="M28" s="353"/>
      <c r="N28" s="355"/>
      <c r="O28" s="355"/>
      <c r="P28" s="353"/>
      <c r="Q28" s="325"/>
      <c r="R28" s="325"/>
      <c r="S28" s="353"/>
      <c r="X28" s="321"/>
      <c r="Y28" s="356"/>
      <c r="Z28" s="357"/>
    </row>
    <row r="29" spans="1:26" ht="15" customHeight="1">
      <c r="A29" s="320" t="s">
        <v>60</v>
      </c>
      <c r="B29" s="320"/>
      <c r="C29" s="353" t="s">
        <v>10</v>
      </c>
      <c r="D29" s="865">
        <f>J24</f>
        <v>1</v>
      </c>
      <c r="E29" s="865"/>
      <c r="F29" s="353" t="s">
        <v>11</v>
      </c>
      <c r="G29" s="865">
        <f>L16</f>
        <v>1.25</v>
      </c>
      <c r="H29" s="865"/>
      <c r="I29" s="353" t="s">
        <v>468</v>
      </c>
      <c r="J29" s="353" t="s">
        <v>656</v>
      </c>
      <c r="K29" s="866">
        <v>0.5</v>
      </c>
      <c r="L29" s="866"/>
      <c r="M29" s="353" t="s">
        <v>469</v>
      </c>
      <c r="N29" s="867">
        <f>U17</f>
        <v>0.4</v>
      </c>
      <c r="O29" s="867"/>
      <c r="P29" s="353" t="s">
        <v>469</v>
      </c>
      <c r="Q29" s="865">
        <f>E7</f>
        <v>1</v>
      </c>
      <c r="R29" s="865"/>
      <c r="S29" s="325" t="s">
        <v>470</v>
      </c>
      <c r="T29" s="353"/>
      <c r="U29" s="358"/>
      <c r="V29" s="358"/>
      <c r="X29" s="321"/>
      <c r="Y29" s="356"/>
      <c r="Z29" s="357"/>
    </row>
    <row r="30" spans="1:26" ht="15" customHeight="1">
      <c r="A30" s="320"/>
      <c r="B30" s="320"/>
      <c r="C30" s="353" t="s">
        <v>438</v>
      </c>
      <c r="D30" s="865">
        <v>0.6</v>
      </c>
      <c r="E30" s="865"/>
      <c r="F30" s="353" t="s">
        <v>469</v>
      </c>
      <c r="G30" s="865">
        <f>U17</f>
        <v>0.4</v>
      </c>
      <c r="H30" s="844"/>
      <c r="I30" s="353" t="s">
        <v>468</v>
      </c>
      <c r="X30" s="321" t="s">
        <v>471</v>
      </c>
      <c r="Y30" s="356">
        <f>ROUND((D29+G29)*K29*N29*Q29-(D30*G30),3)</f>
        <v>0.21</v>
      </c>
      <c r="Z30" s="357" t="s">
        <v>472</v>
      </c>
    </row>
    <row r="31" spans="1:26" ht="15" customHeight="1">
      <c r="A31" s="320"/>
      <c r="B31" s="320"/>
      <c r="D31" s="358"/>
      <c r="E31" s="358"/>
      <c r="F31" s="353"/>
      <c r="G31" s="353"/>
      <c r="H31" s="358"/>
      <c r="I31" s="358"/>
      <c r="J31" s="353"/>
      <c r="K31" s="358"/>
      <c r="L31" s="358"/>
      <c r="M31" s="358"/>
      <c r="N31" s="325"/>
      <c r="P31" s="325"/>
      <c r="Q31" s="325"/>
      <c r="S31" s="353"/>
      <c r="X31" s="321"/>
      <c r="Y31" s="356"/>
      <c r="Z31" s="357"/>
    </row>
    <row r="32" spans="1:26" ht="15" customHeight="1">
      <c r="A32" s="320" t="s">
        <v>473</v>
      </c>
      <c r="B32" s="320"/>
      <c r="C32" s="353"/>
      <c r="D32" s="865">
        <v>2</v>
      </c>
      <c r="E32" s="865"/>
      <c r="F32" s="353" t="s">
        <v>469</v>
      </c>
      <c r="G32" s="865">
        <f>E7</f>
        <v>1</v>
      </c>
      <c r="H32" s="865"/>
      <c r="K32" s="354"/>
      <c r="L32" s="325"/>
      <c r="M32" s="325"/>
      <c r="N32" s="355"/>
      <c r="O32" s="325"/>
      <c r="Q32" s="325"/>
      <c r="T32" s="359" t="s">
        <v>474</v>
      </c>
      <c r="U32" s="325"/>
      <c r="V32" s="358"/>
      <c r="X32" s="321" t="s">
        <v>475</v>
      </c>
      <c r="Y32" s="356">
        <f>ROUND(D32*G32,3)</f>
        <v>2</v>
      </c>
      <c r="Z32" s="357" t="s">
        <v>476</v>
      </c>
    </row>
    <row r="33" spans="1:28" ht="15" customHeight="1">
      <c r="A33" s="320"/>
      <c r="B33" s="320"/>
      <c r="C33" s="353"/>
      <c r="D33" s="325"/>
      <c r="E33" s="325"/>
      <c r="F33" s="353"/>
      <c r="G33" s="325"/>
      <c r="H33" s="325"/>
      <c r="K33" s="354"/>
      <c r="L33" s="325"/>
      <c r="M33" s="325"/>
      <c r="N33" s="355"/>
      <c r="O33" s="325"/>
      <c r="Q33" s="325"/>
      <c r="T33" s="359"/>
      <c r="U33" s="325"/>
      <c r="V33" s="358"/>
      <c r="X33" s="321"/>
      <c r="Y33" s="356"/>
      <c r="Z33" s="357"/>
    </row>
    <row r="34" spans="1:28" ht="15" customHeight="1">
      <c r="A34" s="320" t="s">
        <v>477</v>
      </c>
      <c r="B34" s="369"/>
      <c r="C34" s="306"/>
      <c r="D34" s="865">
        <f>G9</f>
        <v>1.65</v>
      </c>
      <c r="E34" s="865"/>
      <c r="F34" s="353" t="s">
        <v>478</v>
      </c>
      <c r="G34" s="865">
        <f>U12+U13+U14</f>
        <v>0.25</v>
      </c>
      <c r="H34" s="865"/>
      <c r="I34" s="353" t="s">
        <v>478</v>
      </c>
      <c r="J34" s="865">
        <f>E7</f>
        <v>1</v>
      </c>
      <c r="K34" s="865"/>
      <c r="L34" s="325"/>
      <c r="M34" s="325"/>
      <c r="N34" s="355"/>
      <c r="O34" s="325"/>
      <c r="Q34" s="325"/>
      <c r="T34" s="359" t="s">
        <v>479</v>
      </c>
      <c r="U34" s="325"/>
      <c r="V34" s="358"/>
      <c r="X34" s="321" t="s">
        <v>475</v>
      </c>
      <c r="Y34" s="356">
        <f>ROUND(D34*G34*J34,3)</f>
        <v>0.41299999999999998</v>
      </c>
      <c r="Z34" s="357" t="s">
        <v>480</v>
      </c>
      <c r="AA34" s="306"/>
      <c r="AB34" s="306"/>
    </row>
    <row r="35" spans="1:28" ht="15" customHeight="1">
      <c r="A35" s="320"/>
      <c r="B35" s="369"/>
      <c r="C35" s="306"/>
      <c r="D35" s="325"/>
      <c r="E35" s="325"/>
      <c r="F35" s="353"/>
      <c r="G35" s="325"/>
      <c r="H35" s="325"/>
      <c r="I35" s="353"/>
      <c r="J35" s="325"/>
      <c r="K35" s="325"/>
      <c r="L35" s="325"/>
      <c r="M35" s="325"/>
      <c r="N35" s="355"/>
      <c r="O35" s="325"/>
      <c r="Q35" s="325"/>
      <c r="T35" s="359"/>
      <c r="U35" s="325"/>
      <c r="V35" s="358"/>
      <c r="X35" s="321"/>
      <c r="Y35" s="356"/>
      <c r="Z35" s="357"/>
      <c r="AA35" s="306"/>
      <c r="AB35" s="306"/>
    </row>
    <row r="36" spans="1:28" ht="15" customHeight="1">
      <c r="A36" s="320" t="s">
        <v>481</v>
      </c>
      <c r="B36" s="320"/>
      <c r="C36" s="353"/>
      <c r="D36" s="865">
        <f>G9</f>
        <v>1.65</v>
      </c>
      <c r="E36" s="865"/>
      <c r="F36" s="353" t="s">
        <v>478</v>
      </c>
      <c r="G36" s="865">
        <f>E7</f>
        <v>1</v>
      </c>
      <c r="H36" s="865"/>
      <c r="K36" s="354"/>
      <c r="L36" s="325"/>
      <c r="M36" s="325"/>
      <c r="N36" s="355"/>
      <c r="O36" s="325"/>
      <c r="Q36" s="325"/>
      <c r="T36" s="359"/>
      <c r="U36" s="325"/>
      <c r="V36" s="358"/>
      <c r="X36" s="321" t="s">
        <v>475</v>
      </c>
      <c r="Y36" s="356">
        <f>ROUND(D36*G36,3)</f>
        <v>1.65</v>
      </c>
      <c r="Z36" s="357" t="s">
        <v>482</v>
      </c>
    </row>
    <row r="37" spans="1:28" ht="15" customHeight="1">
      <c r="A37" s="320"/>
      <c r="B37" s="320"/>
      <c r="C37" s="353"/>
      <c r="D37" s="325"/>
      <c r="E37" s="325"/>
      <c r="F37" s="353"/>
      <c r="G37" s="325"/>
      <c r="H37" s="325"/>
      <c r="J37" s="353"/>
      <c r="K37" s="324"/>
      <c r="L37" s="324"/>
      <c r="M37" s="325"/>
      <c r="N37" s="355"/>
      <c r="O37" s="325"/>
      <c r="Q37" s="325"/>
      <c r="T37" s="359"/>
      <c r="U37" s="325"/>
      <c r="V37" s="358"/>
      <c r="X37" s="321"/>
      <c r="Y37" s="356"/>
      <c r="Z37" s="357"/>
    </row>
    <row r="38" spans="1:28" ht="15" customHeight="1">
      <c r="A38" s="320" t="s">
        <v>483</v>
      </c>
      <c r="B38" s="320"/>
      <c r="C38" s="353" t="s">
        <v>484</v>
      </c>
      <c r="D38" s="865">
        <f>L15</f>
        <v>1.4</v>
      </c>
      <c r="E38" s="865"/>
      <c r="F38" s="353" t="s">
        <v>485</v>
      </c>
      <c r="G38" s="865">
        <f>G9</f>
        <v>1.65</v>
      </c>
      <c r="H38" s="865"/>
      <c r="I38" s="353" t="s">
        <v>486</v>
      </c>
      <c r="J38" s="353" t="s">
        <v>487</v>
      </c>
      <c r="K38" s="866">
        <v>0.5</v>
      </c>
      <c r="L38" s="866"/>
      <c r="M38" s="353" t="s">
        <v>487</v>
      </c>
      <c r="N38" s="867">
        <f>U15</f>
        <v>0.25</v>
      </c>
      <c r="O38" s="867"/>
      <c r="P38" s="353" t="s">
        <v>487</v>
      </c>
      <c r="Q38" s="865">
        <f>E7</f>
        <v>1</v>
      </c>
      <c r="R38" s="865"/>
      <c r="S38" s="324"/>
      <c r="T38" s="353" t="s">
        <v>488</v>
      </c>
      <c r="U38" s="358"/>
      <c r="V38" s="358"/>
      <c r="X38" s="321"/>
      <c r="Y38" s="356"/>
      <c r="Z38" s="357"/>
    </row>
    <row r="39" spans="1:28" ht="15" customHeight="1">
      <c r="A39" s="320" t="s">
        <v>489</v>
      </c>
      <c r="B39" s="320"/>
      <c r="C39" s="353"/>
      <c r="D39" s="324"/>
      <c r="E39" s="324"/>
      <c r="G39" s="324"/>
      <c r="H39" s="324"/>
      <c r="K39" s="360"/>
      <c r="L39" s="360"/>
      <c r="N39" s="361"/>
      <c r="O39" s="361"/>
      <c r="Q39" s="324"/>
      <c r="R39" s="324"/>
      <c r="S39" s="324"/>
      <c r="U39" s="325"/>
      <c r="V39" s="358"/>
      <c r="X39" s="321" t="s">
        <v>490</v>
      </c>
      <c r="Y39" s="356">
        <f>ROUND((D38+G38)*K38*N38*Q38,3)</f>
        <v>0.38100000000000001</v>
      </c>
      <c r="Z39" s="357" t="s">
        <v>491</v>
      </c>
    </row>
    <row r="40" spans="1:28" ht="15" customHeight="1">
      <c r="A40" s="320"/>
      <c r="B40" s="320"/>
      <c r="C40" s="353"/>
      <c r="D40" s="324"/>
      <c r="E40" s="324"/>
      <c r="G40" s="324"/>
      <c r="H40" s="324"/>
      <c r="K40" s="360"/>
      <c r="L40" s="360"/>
      <c r="N40" s="361"/>
      <c r="O40" s="361"/>
      <c r="Q40" s="324"/>
      <c r="R40" s="324"/>
      <c r="S40" s="324"/>
      <c r="U40" s="325"/>
      <c r="V40" s="358"/>
      <c r="X40" s="321"/>
      <c r="Y40" s="356"/>
      <c r="Z40" s="357"/>
    </row>
    <row r="41" spans="1:28" ht="15" customHeight="1">
      <c r="A41" s="320" t="s">
        <v>492</v>
      </c>
      <c r="B41" s="320"/>
      <c r="C41" s="353" t="s">
        <v>493</v>
      </c>
      <c r="D41" s="865">
        <f>L16</f>
        <v>1.25</v>
      </c>
      <c r="E41" s="865"/>
      <c r="F41" s="353" t="s">
        <v>494</v>
      </c>
      <c r="G41" s="865">
        <f>L15</f>
        <v>1.4</v>
      </c>
      <c r="H41" s="865"/>
      <c r="I41" s="353" t="s">
        <v>495</v>
      </c>
      <c r="J41" s="353" t="s">
        <v>496</v>
      </c>
      <c r="K41" s="866">
        <v>0.5</v>
      </c>
      <c r="L41" s="866"/>
      <c r="M41" s="353" t="s">
        <v>496</v>
      </c>
      <c r="N41" s="867">
        <f>U16</f>
        <v>0.2</v>
      </c>
      <c r="O41" s="867"/>
      <c r="P41" s="353" t="s">
        <v>497</v>
      </c>
      <c r="Q41" s="865">
        <f>E7</f>
        <v>1</v>
      </c>
      <c r="R41" s="865"/>
      <c r="S41" s="324"/>
      <c r="T41" s="353" t="s">
        <v>498</v>
      </c>
      <c r="U41" s="358"/>
      <c r="V41" s="358"/>
      <c r="X41" s="321"/>
      <c r="Y41" s="356"/>
      <c r="Z41" s="357"/>
    </row>
    <row r="42" spans="1:28" ht="15" customHeight="1">
      <c r="A42" s="320" t="s">
        <v>499</v>
      </c>
      <c r="B42" s="320"/>
      <c r="C42" s="353" t="s">
        <v>500</v>
      </c>
      <c r="D42" s="353" t="s">
        <v>501</v>
      </c>
      <c r="E42" s="865">
        <v>0.2</v>
      </c>
      <c r="F42" s="865"/>
      <c r="G42" s="353" t="s">
        <v>497</v>
      </c>
      <c r="H42" s="865">
        <v>0.3</v>
      </c>
      <c r="I42" s="844"/>
      <c r="J42" s="353" t="s">
        <v>502</v>
      </c>
      <c r="K42" s="360"/>
      <c r="L42" s="360"/>
      <c r="N42" s="361"/>
      <c r="O42" s="361"/>
      <c r="Q42" s="324"/>
      <c r="R42" s="324"/>
      <c r="S42" s="324"/>
      <c r="U42" s="325"/>
      <c r="V42" s="358"/>
      <c r="X42" s="321" t="s">
        <v>503</v>
      </c>
      <c r="Y42" s="356">
        <f>ROUND((D41+G41)*K41*N41*Q41-(E42*H42),3)</f>
        <v>0.20499999999999999</v>
      </c>
      <c r="Z42" s="357" t="s">
        <v>504</v>
      </c>
    </row>
    <row r="43" spans="1:28" ht="15" customHeight="1">
      <c r="A43" s="362"/>
      <c r="B43" s="363"/>
      <c r="C43" s="364"/>
      <c r="D43" s="364"/>
      <c r="E43" s="364"/>
      <c r="F43" s="364"/>
      <c r="G43" s="364"/>
      <c r="H43" s="364"/>
      <c r="I43" s="364"/>
      <c r="J43" s="364"/>
      <c r="K43" s="364"/>
      <c r="L43" s="364"/>
      <c r="M43" s="364"/>
      <c r="N43" s="364"/>
      <c r="O43" s="364"/>
      <c r="P43" s="364"/>
      <c r="Q43" s="364"/>
      <c r="R43" s="364"/>
      <c r="S43" s="364"/>
      <c r="T43" s="364"/>
      <c r="U43" s="364"/>
      <c r="V43" s="364"/>
      <c r="W43" s="364"/>
      <c r="X43" s="365"/>
      <c r="Y43" s="363"/>
      <c r="Z43" s="365"/>
    </row>
  </sheetData>
  <mergeCells count="63">
    <mergeCell ref="E42:F42"/>
    <mergeCell ref="H42:I42"/>
    <mergeCell ref="D38:E38"/>
    <mergeCell ref="G38:H38"/>
    <mergeCell ref="K38:L38"/>
    <mergeCell ref="N38:O38"/>
    <mergeCell ref="Q38:R38"/>
    <mergeCell ref="D41:E41"/>
    <mergeCell ref="G41:H41"/>
    <mergeCell ref="K41:L41"/>
    <mergeCell ref="N41:O41"/>
    <mergeCell ref="Q41:R41"/>
    <mergeCell ref="D36:E36"/>
    <mergeCell ref="G36:H36"/>
    <mergeCell ref="D29:E29"/>
    <mergeCell ref="G29:H29"/>
    <mergeCell ref="K29:L29"/>
    <mergeCell ref="D32:E32"/>
    <mergeCell ref="G32:H32"/>
    <mergeCell ref="D34:E34"/>
    <mergeCell ref="G34:H34"/>
    <mergeCell ref="J34:K34"/>
    <mergeCell ref="U21:V21"/>
    <mergeCell ref="U22:V22"/>
    <mergeCell ref="J24:O24"/>
    <mergeCell ref="D26:E26"/>
    <mergeCell ref="G26:H26"/>
    <mergeCell ref="K26:L26"/>
    <mergeCell ref="N26:O26"/>
    <mergeCell ref="Q26:R26"/>
    <mergeCell ref="Q18:R18"/>
    <mergeCell ref="N29:O29"/>
    <mergeCell ref="Q29:R29"/>
    <mergeCell ref="D30:E30"/>
    <mergeCell ref="G30:H30"/>
    <mergeCell ref="K20:N20"/>
    <mergeCell ref="U20:V20"/>
    <mergeCell ref="U12:V12"/>
    <mergeCell ref="W12:W19"/>
    <mergeCell ref="C13:E13"/>
    <mergeCell ref="U13:V13"/>
    <mergeCell ref="C14:E14"/>
    <mergeCell ref="U14:V14"/>
    <mergeCell ref="C15:E15"/>
    <mergeCell ref="L15:M15"/>
    <mergeCell ref="U15:V15"/>
    <mergeCell ref="C16:E16"/>
    <mergeCell ref="C12:E12"/>
    <mergeCell ref="L16:M16"/>
    <mergeCell ref="U16:V16"/>
    <mergeCell ref="U17:V19"/>
    <mergeCell ref="K18:N18"/>
    <mergeCell ref="B7:D7"/>
    <mergeCell ref="E7:F7"/>
    <mergeCell ref="L8:M8"/>
    <mergeCell ref="G9:R9"/>
    <mergeCell ref="G10:R10"/>
    <mergeCell ref="A1:Z2"/>
    <mergeCell ref="A3:A4"/>
    <mergeCell ref="B3:X4"/>
    <mergeCell ref="Y3:Z4"/>
    <mergeCell ref="B6:D6"/>
    <mergeCell ref="E6:F6"/>
  </mergeCells>
  <phoneticPr fontId="6" type="noConversion"/>
  <printOptions horizontalCentered="1"/>
  <pageMargins left="0.47244094488188981" right="0.39370078740157483" top="0.98425196850393704" bottom="0.78740157480314965"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59"/>
  <sheetViews>
    <sheetView view="pageBreakPreview" topLeftCell="AI1" zoomScale="115" zoomScaleNormal="100" zoomScaleSheetLayoutView="115" workbookViewId="0">
      <selection activeCell="BF16" sqref="BF16"/>
    </sheetView>
  </sheetViews>
  <sheetFormatPr defaultColWidth="8" defaultRowHeight="12"/>
  <cols>
    <col min="1" max="1" width="3.77734375" style="400" hidden="1" customWidth="1" collapsed="1"/>
    <col min="2" max="4" width="4.77734375" style="400" hidden="1" customWidth="1"/>
    <col min="5" max="17" width="4.44140625" style="400" hidden="1" customWidth="1"/>
    <col min="18" max="18" width="3.77734375" style="400" hidden="1" customWidth="1"/>
    <col min="19" max="21" width="4.77734375" style="400" hidden="1" customWidth="1"/>
    <col min="22" max="34" width="4.44140625" style="400" hidden="1" customWidth="1"/>
    <col min="35" max="35" width="3.77734375" style="497" customWidth="1" collapsed="1"/>
    <col min="36" max="38" width="4.77734375" style="497" customWidth="1"/>
    <col min="39" max="51" width="4.44140625" style="497" customWidth="1"/>
    <col min="52" max="68" width="8" style="400" customWidth="1"/>
    <col min="69" max="69" width="3.77734375" style="400" customWidth="1"/>
    <col min="70" max="72" width="4.77734375" style="400" customWidth="1"/>
    <col min="73" max="85" width="4.44140625" style="400" customWidth="1"/>
    <col min="86" max="86" width="3.77734375" style="400" customWidth="1"/>
    <col min="87" max="89" width="4.77734375" style="400" customWidth="1"/>
    <col min="90" max="102" width="4.44140625" style="400" customWidth="1"/>
    <col min="103" max="103" width="3.77734375" style="400" customWidth="1"/>
    <col min="104" max="106" width="4.77734375" style="400" customWidth="1"/>
    <col min="107" max="119" width="4.44140625" style="400" customWidth="1"/>
    <col min="120" max="136" width="8" style="400" customWidth="1"/>
    <col min="137" max="137" width="3.77734375" style="400" customWidth="1"/>
    <col min="138" max="140" width="4.77734375" style="400" customWidth="1"/>
    <col min="141" max="153" width="4.44140625" style="400" customWidth="1"/>
    <col min="154" max="170" width="8" style="400" customWidth="1"/>
    <col min="171" max="171" width="3.77734375" style="400" customWidth="1"/>
    <col min="172" max="174" width="4.77734375" style="400" customWidth="1"/>
    <col min="175" max="187" width="4.44140625" style="400" customWidth="1"/>
    <col min="188" max="204" width="8" style="400" customWidth="1"/>
    <col min="205" max="205" width="4.44140625" style="400" customWidth="1"/>
    <col min="206" max="208" width="4.77734375" style="400" customWidth="1"/>
    <col min="209" max="209" width="4.44140625" style="400" customWidth="1"/>
    <col min="210" max="210" width="4.77734375" style="400" customWidth="1"/>
    <col min="211" max="221" width="4.44140625" style="400" customWidth="1"/>
    <col min="222" max="238" width="8" style="400" customWidth="1"/>
    <col min="239" max="239" width="4.44140625" style="400" customWidth="1"/>
    <col min="240" max="242" width="4.77734375" style="400" customWidth="1"/>
    <col min="243" max="243" width="4.44140625" style="400" customWidth="1"/>
    <col min="244" max="244" width="4.77734375" style="400" customWidth="1"/>
    <col min="245" max="255" width="4.44140625" style="400" customWidth="1"/>
    <col min="256" max="272" width="8" style="400" customWidth="1"/>
    <col min="273" max="273" width="3.77734375" style="400" customWidth="1"/>
    <col min="274" max="276" width="4.77734375" style="400" customWidth="1"/>
    <col min="277" max="289" width="4.44140625" style="400" customWidth="1"/>
    <col min="290" max="306" width="8" style="400" customWidth="1"/>
    <col min="307" max="307" width="8" style="400"/>
    <col min="308" max="324" width="8" style="400" customWidth="1"/>
    <col min="325" max="325" width="3.77734375" style="400" customWidth="1"/>
    <col min="326" max="328" width="4.77734375" style="400" customWidth="1"/>
    <col min="329" max="341" width="4.44140625" style="400" customWidth="1"/>
    <col min="342" max="342" width="3.77734375" style="400" customWidth="1"/>
    <col min="343" max="345" width="4.77734375" style="400" customWidth="1"/>
    <col min="346" max="358" width="4.44140625" style="400" customWidth="1"/>
    <col min="359" max="359" width="3.77734375" style="400" customWidth="1"/>
    <col min="360" max="362" width="4.77734375" style="400" customWidth="1"/>
    <col min="363" max="375" width="4.44140625" style="400" customWidth="1"/>
    <col min="376" max="392" width="8" style="400" customWidth="1"/>
    <col min="393" max="393" width="3.77734375" style="400" customWidth="1"/>
    <col min="394" max="396" width="4.77734375" style="400" customWidth="1"/>
    <col min="397" max="409" width="4.44140625" style="400" customWidth="1"/>
    <col min="410" max="426" width="8" style="400" customWidth="1"/>
    <col min="427" max="427" width="3.77734375" style="400" customWidth="1"/>
    <col min="428" max="430" width="4.77734375" style="400" customWidth="1"/>
    <col min="431" max="443" width="4.44140625" style="400" customWidth="1"/>
    <col min="444" max="460" width="8" style="400" customWidth="1"/>
    <col min="461" max="461" width="4.44140625" style="400" customWidth="1"/>
    <col min="462" max="464" width="4.77734375" style="400" customWidth="1"/>
    <col min="465" max="465" width="4.44140625" style="400" customWidth="1"/>
    <col min="466" max="466" width="4.77734375" style="400" customWidth="1"/>
    <col min="467" max="477" width="4.44140625" style="400" customWidth="1"/>
    <col min="478" max="494" width="8" style="400" customWidth="1"/>
    <col min="495" max="495" width="4.44140625" style="400" customWidth="1"/>
    <col min="496" max="498" width="4.77734375" style="400" customWidth="1"/>
    <col min="499" max="499" width="4.44140625" style="400" customWidth="1"/>
    <col min="500" max="500" width="4.77734375" style="400" customWidth="1"/>
    <col min="501" max="511" width="4.44140625" style="400" customWidth="1"/>
    <col min="512" max="528" width="8" style="400" customWidth="1"/>
    <col min="529" max="529" width="3.77734375" style="400" customWidth="1"/>
    <col min="530" max="532" width="4.77734375" style="400" customWidth="1"/>
    <col min="533" max="545" width="4.44140625" style="400" customWidth="1"/>
    <col min="546" max="562" width="8" style="400" customWidth="1"/>
    <col min="563" max="563" width="8" style="400"/>
    <col min="564" max="580" width="8" style="400" customWidth="1"/>
    <col min="581" max="581" width="3.77734375" style="400" customWidth="1"/>
    <col min="582" max="584" width="4.77734375" style="400" customWidth="1"/>
    <col min="585" max="597" width="4.44140625" style="400" customWidth="1"/>
    <col min="598" max="598" width="3.77734375" style="400" customWidth="1"/>
    <col min="599" max="601" width="4.77734375" style="400" customWidth="1"/>
    <col min="602" max="614" width="4.44140625" style="400" customWidth="1"/>
    <col min="615" max="615" width="3.77734375" style="400" customWidth="1"/>
    <col min="616" max="618" width="4.77734375" style="400" customWidth="1"/>
    <col min="619" max="631" width="4.44140625" style="400" customWidth="1"/>
    <col min="632" max="648" width="8" style="400" customWidth="1"/>
    <col min="649" max="649" width="3.77734375" style="400" customWidth="1"/>
    <col min="650" max="652" width="4.77734375" style="400" customWidth="1"/>
    <col min="653" max="665" width="4.44140625" style="400" customWidth="1"/>
    <col min="666" max="682" width="8" style="400" customWidth="1"/>
    <col min="683" max="683" width="3.77734375" style="400" customWidth="1"/>
    <col min="684" max="686" width="4.77734375" style="400" customWidth="1"/>
    <col min="687" max="699" width="4.44140625" style="400" customWidth="1"/>
    <col min="700" max="716" width="8" style="400" customWidth="1"/>
    <col min="717" max="717" width="4.44140625" style="400" customWidth="1"/>
    <col min="718" max="720" width="4.77734375" style="400" customWidth="1"/>
    <col min="721" max="721" width="4.44140625" style="400" customWidth="1"/>
    <col min="722" max="722" width="4.77734375" style="400" customWidth="1"/>
    <col min="723" max="733" width="4.44140625" style="400" customWidth="1"/>
    <col min="734" max="750" width="8" style="400" customWidth="1"/>
    <col min="751" max="751" width="4.44140625" style="400" customWidth="1"/>
    <col min="752" max="754" width="4.77734375" style="400" customWidth="1"/>
    <col min="755" max="755" width="4.44140625" style="400" customWidth="1"/>
    <col min="756" max="756" width="4.77734375" style="400" customWidth="1"/>
    <col min="757" max="767" width="4.44140625" style="400" customWidth="1"/>
    <col min="768" max="784" width="8" style="400" customWidth="1"/>
    <col min="785" max="785" width="3.77734375" style="400" customWidth="1"/>
    <col min="786" max="788" width="4.77734375" style="400" customWidth="1"/>
    <col min="789" max="801" width="4.44140625" style="400" customWidth="1"/>
    <col min="802" max="818" width="8" style="400" customWidth="1"/>
    <col min="819" max="819" width="8" style="400"/>
    <col min="820" max="836" width="8" style="400" customWidth="1"/>
    <col min="837" max="837" width="3.77734375" style="400" customWidth="1"/>
    <col min="838" max="840" width="4.77734375" style="400" customWidth="1"/>
    <col min="841" max="853" width="4.44140625" style="400" customWidth="1"/>
    <col min="854" max="854" width="3.77734375" style="400" customWidth="1"/>
    <col min="855" max="857" width="4.77734375" style="400" customWidth="1"/>
    <col min="858" max="870" width="4.44140625" style="400" customWidth="1"/>
    <col min="871" max="871" width="3.77734375" style="400" customWidth="1"/>
    <col min="872" max="874" width="4.77734375" style="400" customWidth="1"/>
    <col min="875" max="887" width="4.44140625" style="400" customWidth="1"/>
    <col min="888" max="904" width="8" style="400" customWidth="1"/>
    <col min="905" max="905" width="3.77734375" style="400" customWidth="1"/>
    <col min="906" max="908" width="4.77734375" style="400" customWidth="1"/>
    <col min="909" max="921" width="4.44140625" style="400" customWidth="1"/>
    <col min="922" max="938" width="8" style="400" customWidth="1"/>
    <col min="939" max="939" width="3.77734375" style="400" customWidth="1"/>
    <col min="940" max="942" width="4.77734375" style="400" customWidth="1"/>
    <col min="943" max="955" width="4.44140625" style="400" customWidth="1"/>
    <col min="956" max="972" width="8" style="400" customWidth="1"/>
    <col min="973" max="973" width="4.44140625" style="400" customWidth="1"/>
    <col min="974" max="976" width="4.77734375" style="400" customWidth="1"/>
    <col min="977" max="977" width="4.44140625" style="400" customWidth="1"/>
    <col min="978" max="978" width="4.77734375" style="400" customWidth="1"/>
    <col min="979" max="989" width="4.44140625" style="400" customWidth="1"/>
    <col min="990" max="1006" width="8" style="400" customWidth="1"/>
    <col min="1007" max="1007" width="4.44140625" style="400" customWidth="1"/>
    <col min="1008" max="1010" width="4.77734375" style="400" customWidth="1"/>
    <col min="1011" max="1011" width="4.44140625" style="400" customWidth="1"/>
    <col min="1012" max="1012" width="4.77734375" style="400" customWidth="1"/>
    <col min="1013" max="1023" width="4.44140625" style="400" customWidth="1"/>
    <col min="1024" max="1040" width="8" style="400" customWidth="1"/>
    <col min="1041" max="1041" width="3.77734375" style="400" customWidth="1"/>
    <col min="1042" max="1044" width="4.77734375" style="400" customWidth="1"/>
    <col min="1045" max="1057" width="4.44140625" style="400" customWidth="1"/>
    <col min="1058" max="1074" width="8" style="400" customWidth="1"/>
    <col min="1075" max="1075" width="8" style="400"/>
    <col min="1076" max="1092" width="8" style="400" customWidth="1"/>
    <col min="1093" max="1093" width="3.77734375" style="400" customWidth="1"/>
    <col min="1094" max="1096" width="4.77734375" style="400" customWidth="1"/>
    <col min="1097" max="1109" width="4.44140625" style="400" customWidth="1"/>
    <col min="1110" max="1110" width="3.77734375" style="400" customWidth="1"/>
    <col min="1111" max="1113" width="4.77734375" style="400" customWidth="1"/>
    <col min="1114" max="1126" width="4.44140625" style="400" customWidth="1"/>
    <col min="1127" max="1127" width="3.77734375" style="400" customWidth="1"/>
    <col min="1128" max="1130" width="4.77734375" style="400" customWidth="1"/>
    <col min="1131" max="1143" width="4.44140625" style="400" customWidth="1"/>
    <col min="1144" max="1160" width="8" style="400" customWidth="1"/>
    <col min="1161" max="1161" width="3.77734375" style="400" customWidth="1"/>
    <col min="1162" max="1164" width="4.77734375" style="400" customWidth="1"/>
    <col min="1165" max="1177" width="4.44140625" style="400" customWidth="1"/>
    <col min="1178" max="1194" width="8" style="400" customWidth="1"/>
    <col min="1195" max="1195" width="3.77734375" style="400" customWidth="1"/>
    <col min="1196" max="1198" width="4.77734375" style="400" customWidth="1"/>
    <col min="1199" max="1211" width="4.44140625" style="400" customWidth="1"/>
    <col min="1212" max="1228" width="8" style="400" customWidth="1"/>
    <col min="1229" max="1229" width="4.44140625" style="400" customWidth="1"/>
    <col min="1230" max="1232" width="4.77734375" style="400" customWidth="1"/>
    <col min="1233" max="1233" width="4.44140625" style="400" customWidth="1"/>
    <col min="1234" max="1234" width="4.77734375" style="400" customWidth="1"/>
    <col min="1235" max="1245" width="4.44140625" style="400" customWidth="1"/>
    <col min="1246" max="1262" width="8" style="400" customWidth="1"/>
    <col min="1263" max="1263" width="4.44140625" style="400" customWidth="1"/>
    <col min="1264" max="1266" width="4.77734375" style="400" customWidth="1"/>
    <col min="1267" max="1267" width="4.44140625" style="400" customWidth="1"/>
    <col min="1268" max="1268" width="4.77734375" style="400" customWidth="1"/>
    <col min="1269" max="1279" width="4.44140625" style="400" customWidth="1"/>
    <col min="1280" max="1296" width="8" style="400" customWidth="1"/>
    <col min="1297" max="1297" width="3.77734375" style="400" customWidth="1"/>
    <col min="1298" max="1300" width="4.77734375" style="400" customWidth="1"/>
    <col min="1301" max="1313" width="4.44140625" style="400" customWidth="1"/>
    <col min="1314" max="1330" width="8" style="400" customWidth="1"/>
    <col min="1331" max="1331" width="8" style="400"/>
    <col min="1332" max="1348" width="8" style="400" customWidth="1"/>
    <col min="1349" max="1349" width="3.77734375" style="400" customWidth="1"/>
    <col min="1350" max="1352" width="4.77734375" style="400" customWidth="1"/>
    <col min="1353" max="1365" width="4.44140625" style="400" customWidth="1"/>
    <col min="1366" max="1366" width="3.77734375" style="400" customWidth="1"/>
    <col min="1367" max="1369" width="4.77734375" style="400" customWidth="1"/>
    <col min="1370" max="1382" width="4.44140625" style="400" customWidth="1"/>
    <col min="1383" max="1383" width="3.77734375" style="400" customWidth="1"/>
    <col min="1384" max="1386" width="4.77734375" style="400" customWidth="1"/>
    <col min="1387" max="1399" width="4.44140625" style="400" customWidth="1"/>
    <col min="1400" max="1416" width="8" style="400" customWidth="1"/>
    <col min="1417" max="1417" width="3.77734375" style="400" customWidth="1"/>
    <col min="1418" max="1420" width="4.77734375" style="400" customWidth="1"/>
    <col min="1421" max="1433" width="4.44140625" style="400" customWidth="1"/>
    <col min="1434" max="1450" width="8" style="400" customWidth="1"/>
    <col min="1451" max="1451" width="3.77734375" style="400" customWidth="1"/>
    <col min="1452" max="1454" width="4.77734375" style="400" customWidth="1"/>
    <col min="1455" max="1467" width="4.44140625" style="400" customWidth="1"/>
    <col min="1468" max="1484" width="8" style="400" customWidth="1"/>
    <col min="1485" max="1485" width="4.44140625" style="400" customWidth="1"/>
    <col min="1486" max="1488" width="4.77734375" style="400" customWidth="1"/>
    <col min="1489" max="1489" width="4.44140625" style="400" customWidth="1"/>
    <col min="1490" max="1490" width="4.77734375" style="400" customWidth="1"/>
    <col min="1491" max="1501" width="4.44140625" style="400" customWidth="1"/>
    <col min="1502" max="1518" width="8" style="400" customWidth="1"/>
    <col min="1519" max="1519" width="4.44140625" style="400" customWidth="1"/>
    <col min="1520" max="1522" width="4.77734375" style="400" customWidth="1"/>
    <col min="1523" max="1523" width="4.44140625" style="400" customWidth="1"/>
    <col min="1524" max="1524" width="4.77734375" style="400" customWidth="1"/>
    <col min="1525" max="1535" width="4.44140625" style="400" customWidth="1"/>
    <col min="1536" max="1552" width="8" style="400" customWidth="1"/>
    <col min="1553" max="1553" width="3.77734375" style="400" customWidth="1"/>
    <col min="1554" max="1556" width="4.77734375" style="400" customWidth="1"/>
    <col min="1557" max="1569" width="4.44140625" style="400" customWidth="1"/>
    <col min="1570" max="1586" width="8" style="400" customWidth="1"/>
    <col min="1587" max="1587" width="8" style="400"/>
    <col min="1588" max="1604" width="8" style="400" customWidth="1"/>
    <col min="1605" max="1605" width="3.77734375" style="400" customWidth="1"/>
    <col min="1606" max="1608" width="4.77734375" style="400" customWidth="1"/>
    <col min="1609" max="1621" width="4.44140625" style="400" customWidth="1"/>
    <col min="1622" max="1622" width="3.77734375" style="400" customWidth="1"/>
    <col min="1623" max="1625" width="4.77734375" style="400" customWidth="1"/>
    <col min="1626" max="1638" width="4.44140625" style="400" customWidth="1"/>
    <col min="1639" max="1639" width="3.77734375" style="400" customWidth="1"/>
    <col min="1640" max="1642" width="4.77734375" style="400" customWidth="1"/>
    <col min="1643" max="1655" width="4.44140625" style="400" customWidth="1"/>
    <col min="1656" max="1672" width="8" style="400" customWidth="1"/>
    <col min="1673" max="1673" width="3.77734375" style="400" customWidth="1"/>
    <col min="1674" max="1676" width="4.77734375" style="400" customWidth="1"/>
    <col min="1677" max="1689" width="4.44140625" style="400" customWidth="1"/>
    <col min="1690" max="1706" width="8" style="400" customWidth="1"/>
    <col min="1707" max="1707" width="3.77734375" style="400" customWidth="1"/>
    <col min="1708" max="1710" width="4.77734375" style="400" customWidth="1"/>
    <col min="1711" max="1723" width="4.44140625" style="400" customWidth="1"/>
    <col min="1724" max="1740" width="8" style="400" customWidth="1"/>
    <col min="1741" max="1741" width="4.44140625" style="400" customWidth="1"/>
    <col min="1742" max="1744" width="4.77734375" style="400" customWidth="1"/>
    <col min="1745" max="1745" width="4.44140625" style="400" customWidth="1"/>
    <col min="1746" max="1746" width="4.77734375" style="400" customWidth="1"/>
    <col min="1747" max="1757" width="4.44140625" style="400" customWidth="1"/>
    <col min="1758" max="1774" width="8" style="400" customWidth="1"/>
    <col min="1775" max="1775" width="4.44140625" style="400" customWidth="1"/>
    <col min="1776" max="1778" width="4.77734375" style="400" customWidth="1"/>
    <col min="1779" max="1779" width="4.44140625" style="400" customWidth="1"/>
    <col min="1780" max="1780" width="4.77734375" style="400" customWidth="1"/>
    <col min="1781" max="1791" width="4.44140625" style="400" customWidth="1"/>
    <col min="1792" max="1808" width="8" style="400" customWidth="1"/>
    <col min="1809" max="1809" width="3.77734375" style="400" customWidth="1"/>
    <col min="1810" max="1812" width="4.77734375" style="400" customWidth="1"/>
    <col min="1813" max="1825" width="4.44140625" style="400" customWidth="1"/>
    <col min="1826" max="1842" width="8" style="400" customWidth="1"/>
    <col min="1843" max="1843" width="8" style="400"/>
    <col min="1844" max="1860" width="8" style="400" customWidth="1"/>
    <col min="1861" max="1861" width="3.77734375" style="400" customWidth="1"/>
    <col min="1862" max="1864" width="4.77734375" style="400" customWidth="1"/>
    <col min="1865" max="1877" width="4.44140625" style="400" customWidth="1"/>
    <col min="1878" max="1878" width="3.77734375" style="400" customWidth="1"/>
    <col min="1879" max="1881" width="4.77734375" style="400" customWidth="1"/>
    <col min="1882" max="1894" width="4.44140625" style="400" customWidth="1"/>
    <col min="1895" max="1895" width="3.77734375" style="400" customWidth="1"/>
    <col min="1896" max="1898" width="4.77734375" style="400" customWidth="1"/>
    <col min="1899" max="1911" width="4.44140625" style="400" customWidth="1"/>
    <col min="1912" max="1928" width="8" style="400" customWidth="1"/>
    <col min="1929" max="1929" width="3.77734375" style="400" customWidth="1"/>
    <col min="1930" max="1932" width="4.77734375" style="400" customWidth="1"/>
    <col min="1933" max="1945" width="4.44140625" style="400" customWidth="1"/>
    <col min="1946" max="1962" width="8" style="400" customWidth="1"/>
    <col min="1963" max="1963" width="3.77734375" style="400" customWidth="1"/>
    <col min="1964" max="1966" width="4.77734375" style="400" customWidth="1"/>
    <col min="1967" max="1979" width="4.44140625" style="400" customWidth="1"/>
    <col min="1980" max="1996" width="8" style="400" customWidth="1"/>
    <col min="1997" max="1997" width="4.44140625" style="400" customWidth="1"/>
    <col min="1998" max="2000" width="4.77734375" style="400" customWidth="1"/>
    <col min="2001" max="2001" width="4.44140625" style="400" customWidth="1"/>
    <col min="2002" max="2002" width="4.77734375" style="400" customWidth="1"/>
    <col min="2003" max="2013" width="4.44140625" style="400" customWidth="1"/>
    <col min="2014" max="2030" width="8" style="400" customWidth="1"/>
    <col min="2031" max="2031" width="4.44140625" style="400" customWidth="1"/>
    <col min="2032" max="2034" width="4.77734375" style="400" customWidth="1"/>
    <col min="2035" max="2035" width="4.44140625" style="400" customWidth="1"/>
    <col min="2036" max="2036" width="4.77734375" style="400" customWidth="1"/>
    <col min="2037" max="2047" width="4.44140625" style="400" customWidth="1"/>
    <col min="2048" max="2064" width="8" style="400" customWidth="1"/>
    <col min="2065" max="2065" width="3.77734375" style="400" customWidth="1"/>
    <col min="2066" max="2068" width="4.77734375" style="400" customWidth="1"/>
    <col min="2069" max="2081" width="4.44140625" style="400" customWidth="1"/>
    <col min="2082" max="2098" width="8" style="400" customWidth="1"/>
    <col min="2099" max="2099" width="8" style="400"/>
    <col min="2100" max="2116" width="8" style="400" customWidth="1"/>
    <col min="2117" max="2117" width="3.77734375" style="400" customWidth="1"/>
    <col min="2118" max="2120" width="4.77734375" style="400" customWidth="1"/>
    <col min="2121" max="2133" width="4.44140625" style="400" customWidth="1"/>
    <col min="2134" max="2134" width="3.77734375" style="400" customWidth="1"/>
    <col min="2135" max="2137" width="4.77734375" style="400" customWidth="1"/>
    <col min="2138" max="2150" width="4.44140625" style="400" customWidth="1"/>
    <col min="2151" max="2151" width="3.77734375" style="400" customWidth="1"/>
    <col min="2152" max="2154" width="4.77734375" style="400" customWidth="1"/>
    <col min="2155" max="2167" width="4.44140625" style="400" customWidth="1"/>
    <col min="2168" max="2184" width="8" style="400" customWidth="1"/>
    <col min="2185" max="2185" width="3.77734375" style="400" customWidth="1"/>
    <col min="2186" max="2188" width="4.77734375" style="400" customWidth="1"/>
    <col min="2189" max="2201" width="4.44140625" style="400" customWidth="1"/>
    <col min="2202" max="2218" width="8" style="400" customWidth="1"/>
    <col min="2219" max="2219" width="3.77734375" style="400" customWidth="1"/>
    <col min="2220" max="2222" width="4.77734375" style="400" customWidth="1"/>
    <col min="2223" max="2235" width="4.44140625" style="400" customWidth="1"/>
    <col min="2236" max="2252" width="8" style="400" customWidth="1"/>
    <col min="2253" max="2253" width="4.44140625" style="400" customWidth="1"/>
    <col min="2254" max="2256" width="4.77734375" style="400" customWidth="1"/>
    <col min="2257" max="2257" width="4.44140625" style="400" customWidth="1"/>
    <col min="2258" max="2258" width="4.77734375" style="400" customWidth="1"/>
    <col min="2259" max="2269" width="4.44140625" style="400" customWidth="1"/>
    <col min="2270" max="2286" width="8" style="400" customWidth="1"/>
    <col min="2287" max="2287" width="4.44140625" style="400" customWidth="1"/>
    <col min="2288" max="2290" width="4.77734375" style="400" customWidth="1"/>
    <col min="2291" max="2291" width="4.44140625" style="400" customWidth="1"/>
    <col min="2292" max="2292" width="4.77734375" style="400" customWidth="1"/>
    <col min="2293" max="2303" width="4.44140625" style="400" customWidth="1"/>
    <col min="2304" max="2320" width="8" style="400" customWidth="1"/>
    <col min="2321" max="2321" width="3.77734375" style="400" customWidth="1"/>
    <col min="2322" max="2324" width="4.77734375" style="400" customWidth="1"/>
    <col min="2325" max="2337" width="4.44140625" style="400" customWidth="1"/>
    <col min="2338" max="2354" width="8" style="400" customWidth="1"/>
    <col min="2355" max="2355" width="8" style="400"/>
    <col min="2356" max="2372" width="8" style="400" customWidth="1"/>
    <col min="2373" max="2373" width="3.77734375" style="400" customWidth="1"/>
    <col min="2374" max="2376" width="4.77734375" style="400" customWidth="1"/>
    <col min="2377" max="2389" width="4.44140625" style="400" customWidth="1"/>
    <col min="2390" max="2390" width="3.77734375" style="400" customWidth="1"/>
    <col min="2391" max="2393" width="4.77734375" style="400" customWidth="1"/>
    <col min="2394" max="2406" width="4.44140625" style="400" customWidth="1"/>
    <col min="2407" max="2407" width="3.77734375" style="400" customWidth="1"/>
    <col min="2408" max="2410" width="4.77734375" style="400" customWidth="1"/>
    <col min="2411" max="2423" width="4.44140625" style="400" customWidth="1"/>
    <col min="2424" max="2440" width="8" style="400" customWidth="1"/>
    <col min="2441" max="2441" width="3.77734375" style="400" customWidth="1"/>
    <col min="2442" max="2444" width="4.77734375" style="400" customWidth="1"/>
    <col min="2445" max="2457" width="4.44140625" style="400" customWidth="1"/>
    <col min="2458" max="2474" width="8" style="400" customWidth="1"/>
    <col min="2475" max="2475" width="3.77734375" style="400" customWidth="1"/>
    <col min="2476" max="2478" width="4.77734375" style="400" customWidth="1"/>
    <col min="2479" max="2491" width="4.44140625" style="400" customWidth="1"/>
    <col min="2492" max="2508" width="8" style="400" customWidth="1"/>
    <col min="2509" max="2509" width="4.44140625" style="400" customWidth="1"/>
    <col min="2510" max="2512" width="4.77734375" style="400" customWidth="1"/>
    <col min="2513" max="2513" width="4.44140625" style="400" customWidth="1"/>
    <col min="2514" max="2514" width="4.77734375" style="400" customWidth="1"/>
    <col min="2515" max="2525" width="4.44140625" style="400" customWidth="1"/>
    <col min="2526" max="2542" width="8" style="400" customWidth="1"/>
    <col min="2543" max="2543" width="4.44140625" style="400" customWidth="1"/>
    <col min="2544" max="2546" width="4.77734375" style="400" customWidth="1"/>
    <col min="2547" max="2547" width="4.44140625" style="400" customWidth="1"/>
    <col min="2548" max="2548" width="4.77734375" style="400" customWidth="1"/>
    <col min="2549" max="2559" width="4.44140625" style="400" customWidth="1"/>
    <col min="2560" max="2576" width="8" style="400" customWidth="1"/>
    <col min="2577" max="2577" width="3.77734375" style="400" customWidth="1"/>
    <col min="2578" max="2580" width="4.77734375" style="400" customWidth="1"/>
    <col min="2581" max="2593" width="4.44140625" style="400" customWidth="1"/>
    <col min="2594" max="2610" width="8" style="400" customWidth="1"/>
    <col min="2611" max="2611" width="8" style="400"/>
    <col min="2612" max="2628" width="8" style="400" customWidth="1"/>
    <col min="2629" max="2629" width="3.77734375" style="400" customWidth="1"/>
    <col min="2630" max="2632" width="4.77734375" style="400" customWidth="1"/>
    <col min="2633" max="2645" width="4.44140625" style="400" customWidth="1"/>
    <col min="2646" max="2646" width="3.77734375" style="400" customWidth="1"/>
    <col min="2647" max="2649" width="4.77734375" style="400" customWidth="1"/>
    <col min="2650" max="2662" width="4.44140625" style="400" customWidth="1"/>
    <col min="2663" max="2663" width="3.77734375" style="400" customWidth="1"/>
    <col min="2664" max="2666" width="4.77734375" style="400" customWidth="1"/>
    <col min="2667" max="2679" width="4.44140625" style="400" customWidth="1"/>
    <col min="2680" max="2696" width="8" style="400" customWidth="1"/>
    <col min="2697" max="2697" width="3.77734375" style="400" customWidth="1"/>
    <col min="2698" max="2700" width="4.77734375" style="400" customWidth="1"/>
    <col min="2701" max="2713" width="4.44140625" style="400" customWidth="1"/>
    <col min="2714" max="2730" width="8" style="400" customWidth="1"/>
    <col min="2731" max="2731" width="3.77734375" style="400" customWidth="1"/>
    <col min="2732" max="2734" width="4.77734375" style="400" customWidth="1"/>
    <col min="2735" max="2747" width="4.44140625" style="400" customWidth="1"/>
    <col min="2748" max="2764" width="8" style="400" customWidth="1"/>
    <col min="2765" max="2765" width="4.44140625" style="400" customWidth="1"/>
    <col min="2766" max="2768" width="4.77734375" style="400" customWidth="1"/>
    <col min="2769" max="2769" width="4.44140625" style="400" customWidth="1"/>
    <col min="2770" max="2770" width="4.77734375" style="400" customWidth="1"/>
    <col min="2771" max="2781" width="4.44140625" style="400" customWidth="1"/>
    <col min="2782" max="2798" width="8" style="400" customWidth="1"/>
    <col min="2799" max="2799" width="4.44140625" style="400" customWidth="1"/>
    <col min="2800" max="2802" width="4.77734375" style="400" customWidth="1"/>
    <col min="2803" max="2803" width="4.44140625" style="400" customWidth="1"/>
    <col min="2804" max="2804" width="4.77734375" style="400" customWidth="1"/>
    <col min="2805" max="2815" width="4.44140625" style="400" customWidth="1"/>
    <col min="2816" max="2832" width="8" style="400" customWidth="1"/>
    <col min="2833" max="2833" width="3.77734375" style="400" customWidth="1"/>
    <col min="2834" max="2836" width="4.77734375" style="400" customWidth="1"/>
    <col min="2837" max="2849" width="4.44140625" style="400" customWidth="1"/>
    <col min="2850" max="2866" width="8" style="400" customWidth="1"/>
    <col min="2867" max="2867" width="8" style="400"/>
    <col min="2868" max="2884" width="8" style="400" customWidth="1"/>
    <col min="2885" max="2885" width="3.77734375" style="400" customWidth="1"/>
    <col min="2886" max="2888" width="4.77734375" style="400" customWidth="1"/>
    <col min="2889" max="2901" width="4.44140625" style="400" customWidth="1"/>
    <col min="2902" max="2902" width="3.77734375" style="400" customWidth="1"/>
    <col min="2903" max="2905" width="4.77734375" style="400" customWidth="1"/>
    <col min="2906" max="2918" width="4.44140625" style="400" customWidth="1"/>
    <col min="2919" max="2919" width="3.77734375" style="400" customWidth="1"/>
    <col min="2920" max="2922" width="4.77734375" style="400" customWidth="1"/>
    <col min="2923" max="2935" width="4.44140625" style="400" customWidth="1"/>
    <col min="2936" max="2952" width="8" style="400" customWidth="1"/>
    <col min="2953" max="2953" width="3.77734375" style="400" customWidth="1"/>
    <col min="2954" max="2956" width="4.77734375" style="400" customWidth="1"/>
    <col min="2957" max="2969" width="4.44140625" style="400" customWidth="1"/>
    <col min="2970" max="2986" width="8" style="400" customWidth="1"/>
    <col min="2987" max="2987" width="3.77734375" style="400" customWidth="1"/>
    <col min="2988" max="2990" width="4.77734375" style="400" customWidth="1"/>
    <col min="2991" max="3003" width="4.44140625" style="400" customWidth="1"/>
    <col min="3004" max="3020" width="8" style="400" customWidth="1"/>
    <col min="3021" max="3021" width="4.44140625" style="400" customWidth="1"/>
    <col min="3022" max="3024" width="4.77734375" style="400" customWidth="1"/>
    <col min="3025" max="3025" width="4.44140625" style="400" customWidth="1"/>
    <col min="3026" max="3026" width="4.77734375" style="400" customWidth="1"/>
    <col min="3027" max="3037" width="4.44140625" style="400" customWidth="1"/>
    <col min="3038" max="3054" width="8" style="400" customWidth="1"/>
    <col min="3055" max="3055" width="4.44140625" style="400" customWidth="1"/>
    <col min="3056" max="3058" width="4.77734375" style="400" customWidth="1"/>
    <col min="3059" max="3059" width="4.44140625" style="400" customWidth="1"/>
    <col min="3060" max="3060" width="4.77734375" style="400" customWidth="1"/>
    <col min="3061" max="3071" width="4.44140625" style="400" customWidth="1"/>
    <col min="3072" max="3088" width="8" style="400" customWidth="1"/>
    <col min="3089" max="3089" width="3.77734375" style="400" customWidth="1"/>
    <col min="3090" max="3092" width="4.77734375" style="400" customWidth="1"/>
    <col min="3093" max="3105" width="4.44140625" style="400" customWidth="1"/>
    <col min="3106" max="3122" width="8" style="400" customWidth="1"/>
    <col min="3123" max="3123" width="8" style="400"/>
    <col min="3124" max="3140" width="8" style="400" customWidth="1"/>
    <col min="3141" max="3141" width="3.77734375" style="400" customWidth="1"/>
    <col min="3142" max="3144" width="4.77734375" style="400" customWidth="1"/>
    <col min="3145" max="3157" width="4.44140625" style="400" customWidth="1"/>
    <col min="3158" max="3158" width="3.77734375" style="400" customWidth="1"/>
    <col min="3159" max="3161" width="4.77734375" style="400" customWidth="1"/>
    <col min="3162" max="3174" width="4.44140625" style="400" customWidth="1"/>
    <col min="3175" max="3175" width="3.77734375" style="400" customWidth="1"/>
    <col min="3176" max="3178" width="4.77734375" style="400" customWidth="1"/>
    <col min="3179" max="3191" width="4.44140625" style="400" customWidth="1"/>
    <col min="3192" max="3208" width="8" style="400" customWidth="1"/>
    <col min="3209" max="3209" width="3.77734375" style="400" customWidth="1"/>
    <col min="3210" max="3212" width="4.77734375" style="400" customWidth="1"/>
    <col min="3213" max="3225" width="4.44140625" style="400" customWidth="1"/>
    <col min="3226" max="3242" width="8" style="400" customWidth="1"/>
    <col min="3243" max="3243" width="3.77734375" style="400" customWidth="1"/>
    <col min="3244" max="3246" width="4.77734375" style="400" customWidth="1"/>
    <col min="3247" max="3259" width="4.44140625" style="400" customWidth="1"/>
    <col min="3260" max="3276" width="8" style="400" customWidth="1"/>
    <col min="3277" max="3277" width="4.44140625" style="400" customWidth="1"/>
    <col min="3278" max="3280" width="4.77734375" style="400" customWidth="1"/>
    <col min="3281" max="3281" width="4.44140625" style="400" customWidth="1"/>
    <col min="3282" max="3282" width="4.77734375" style="400" customWidth="1"/>
    <col min="3283" max="3293" width="4.44140625" style="400" customWidth="1"/>
    <col min="3294" max="3310" width="8" style="400" customWidth="1"/>
    <col min="3311" max="3311" width="4.44140625" style="400" customWidth="1"/>
    <col min="3312" max="3314" width="4.77734375" style="400" customWidth="1"/>
    <col min="3315" max="3315" width="4.44140625" style="400" customWidth="1"/>
    <col min="3316" max="3316" width="4.77734375" style="400" customWidth="1"/>
    <col min="3317" max="3327" width="4.44140625" style="400" customWidth="1"/>
    <col min="3328" max="3344" width="8" style="400" customWidth="1"/>
    <col min="3345" max="3345" width="3.77734375" style="400" customWidth="1"/>
    <col min="3346" max="3348" width="4.77734375" style="400" customWidth="1"/>
    <col min="3349" max="3361" width="4.44140625" style="400" customWidth="1"/>
    <col min="3362" max="3378" width="8" style="400" customWidth="1"/>
    <col min="3379" max="3379" width="8" style="400"/>
    <col min="3380" max="3396" width="8" style="400" customWidth="1"/>
    <col min="3397" max="3397" width="3.77734375" style="400" customWidth="1"/>
    <col min="3398" max="3400" width="4.77734375" style="400" customWidth="1"/>
    <col min="3401" max="3413" width="4.44140625" style="400" customWidth="1"/>
    <col min="3414" max="3414" width="3.77734375" style="400" customWidth="1"/>
    <col min="3415" max="3417" width="4.77734375" style="400" customWidth="1"/>
    <col min="3418" max="3430" width="4.44140625" style="400" customWidth="1"/>
    <col min="3431" max="3431" width="3.77734375" style="400" customWidth="1"/>
    <col min="3432" max="3434" width="4.77734375" style="400" customWidth="1"/>
    <col min="3435" max="3447" width="4.44140625" style="400" customWidth="1"/>
    <col min="3448" max="3464" width="8" style="400" customWidth="1"/>
    <col min="3465" max="3465" width="3.77734375" style="400" customWidth="1"/>
    <col min="3466" max="3468" width="4.77734375" style="400" customWidth="1"/>
    <col min="3469" max="3481" width="4.44140625" style="400" customWidth="1"/>
    <col min="3482" max="3498" width="8" style="400" customWidth="1"/>
    <col min="3499" max="3499" width="3.77734375" style="400" customWidth="1"/>
    <col min="3500" max="3502" width="4.77734375" style="400" customWidth="1"/>
    <col min="3503" max="3515" width="4.44140625" style="400" customWidth="1"/>
    <col min="3516" max="3532" width="8" style="400" customWidth="1"/>
    <col min="3533" max="3533" width="4.44140625" style="400" customWidth="1"/>
    <col min="3534" max="3536" width="4.77734375" style="400" customWidth="1"/>
    <col min="3537" max="3537" width="4.44140625" style="400" customWidth="1"/>
    <col min="3538" max="3538" width="4.77734375" style="400" customWidth="1"/>
    <col min="3539" max="3549" width="4.44140625" style="400" customWidth="1"/>
    <col min="3550" max="3566" width="8" style="400" customWidth="1"/>
    <col min="3567" max="3567" width="4.44140625" style="400" customWidth="1"/>
    <col min="3568" max="3570" width="4.77734375" style="400" customWidth="1"/>
    <col min="3571" max="3571" width="4.44140625" style="400" customWidth="1"/>
    <col min="3572" max="3572" width="4.77734375" style="400" customWidth="1"/>
    <col min="3573" max="3583" width="4.44140625" style="400" customWidth="1"/>
    <col min="3584" max="3600" width="8" style="400" customWidth="1"/>
    <col min="3601" max="3601" width="3.77734375" style="400" customWidth="1"/>
    <col min="3602" max="3604" width="4.77734375" style="400" customWidth="1"/>
    <col min="3605" max="3617" width="4.44140625" style="400" customWidth="1"/>
    <col min="3618" max="3634" width="8" style="400" customWidth="1"/>
    <col min="3635" max="3635" width="8" style="400"/>
    <col min="3636" max="3652" width="8" style="400" customWidth="1"/>
    <col min="3653" max="3653" width="3.77734375" style="400" customWidth="1"/>
    <col min="3654" max="3656" width="4.77734375" style="400" customWidth="1"/>
    <col min="3657" max="3669" width="4.44140625" style="400" customWidth="1"/>
    <col min="3670" max="3670" width="3.77734375" style="400" customWidth="1"/>
    <col min="3671" max="3673" width="4.77734375" style="400" customWidth="1"/>
    <col min="3674" max="3686" width="4.44140625" style="400" customWidth="1"/>
    <col min="3687" max="3687" width="3.77734375" style="400" customWidth="1"/>
    <col min="3688" max="3690" width="4.77734375" style="400" customWidth="1"/>
    <col min="3691" max="3703" width="4.44140625" style="400" customWidth="1"/>
    <col min="3704" max="3720" width="8" style="400" customWidth="1"/>
    <col min="3721" max="3721" width="3.77734375" style="400" customWidth="1"/>
    <col min="3722" max="3724" width="4.77734375" style="400" customWidth="1"/>
    <col min="3725" max="3737" width="4.44140625" style="400" customWidth="1"/>
    <col min="3738" max="3754" width="8" style="400" customWidth="1"/>
    <col min="3755" max="3755" width="3.77734375" style="400" customWidth="1"/>
    <col min="3756" max="3758" width="4.77734375" style="400" customWidth="1"/>
    <col min="3759" max="3771" width="4.44140625" style="400" customWidth="1"/>
    <col min="3772" max="3788" width="8" style="400" customWidth="1"/>
    <col min="3789" max="3789" width="4.44140625" style="400" customWidth="1"/>
    <col min="3790" max="3792" width="4.77734375" style="400" customWidth="1"/>
    <col min="3793" max="3793" width="4.44140625" style="400" customWidth="1"/>
    <col min="3794" max="3794" width="4.77734375" style="400" customWidth="1"/>
    <col min="3795" max="3805" width="4.44140625" style="400" customWidth="1"/>
    <col min="3806" max="3822" width="8" style="400" customWidth="1"/>
    <col min="3823" max="3823" width="4.44140625" style="400" customWidth="1"/>
    <col min="3824" max="3826" width="4.77734375" style="400" customWidth="1"/>
    <col min="3827" max="3827" width="4.44140625" style="400" customWidth="1"/>
    <col min="3828" max="3828" width="4.77734375" style="400" customWidth="1"/>
    <col min="3829" max="3839" width="4.44140625" style="400" customWidth="1"/>
    <col min="3840" max="3856" width="8" style="400" customWidth="1"/>
    <col min="3857" max="3857" width="3.77734375" style="400" customWidth="1"/>
    <col min="3858" max="3860" width="4.77734375" style="400" customWidth="1"/>
    <col min="3861" max="3873" width="4.44140625" style="400" customWidth="1"/>
    <col min="3874" max="3890" width="8" style="400" customWidth="1"/>
    <col min="3891" max="3891" width="8" style="400"/>
    <col min="3892" max="3908" width="8" style="400" customWidth="1"/>
    <col min="3909" max="3909" width="3.77734375" style="400" customWidth="1"/>
    <col min="3910" max="3912" width="4.77734375" style="400" customWidth="1"/>
    <col min="3913" max="3925" width="4.44140625" style="400" customWidth="1"/>
    <col min="3926" max="3926" width="3.77734375" style="400" customWidth="1"/>
    <col min="3927" max="3929" width="4.77734375" style="400" customWidth="1"/>
    <col min="3930" max="3942" width="4.44140625" style="400" customWidth="1"/>
    <col min="3943" max="3943" width="3.77734375" style="400" customWidth="1"/>
    <col min="3944" max="3946" width="4.77734375" style="400" customWidth="1"/>
    <col min="3947" max="3959" width="4.44140625" style="400" customWidth="1"/>
    <col min="3960" max="3976" width="8" style="400" customWidth="1"/>
    <col min="3977" max="3977" width="3.77734375" style="400" customWidth="1"/>
    <col min="3978" max="3980" width="4.77734375" style="400" customWidth="1"/>
    <col min="3981" max="3993" width="4.44140625" style="400" customWidth="1"/>
    <col min="3994" max="4010" width="8" style="400" customWidth="1"/>
    <col min="4011" max="4011" width="3.77734375" style="400" customWidth="1"/>
    <col min="4012" max="4014" width="4.77734375" style="400" customWidth="1"/>
    <col min="4015" max="4027" width="4.44140625" style="400" customWidth="1"/>
    <col min="4028" max="4044" width="8" style="400" customWidth="1"/>
    <col min="4045" max="4045" width="4.44140625" style="400" customWidth="1"/>
    <col min="4046" max="4048" width="4.77734375" style="400" customWidth="1"/>
    <col min="4049" max="4049" width="4.44140625" style="400" customWidth="1"/>
    <col min="4050" max="4050" width="4.77734375" style="400" customWidth="1"/>
    <col min="4051" max="4061" width="4.44140625" style="400" customWidth="1"/>
    <col min="4062" max="4078" width="8" style="400" customWidth="1"/>
    <col min="4079" max="4079" width="4.44140625" style="400" customWidth="1"/>
    <col min="4080" max="4082" width="4.77734375" style="400" customWidth="1"/>
    <col min="4083" max="4083" width="4.44140625" style="400" customWidth="1"/>
    <col min="4084" max="4084" width="4.77734375" style="400" customWidth="1"/>
    <col min="4085" max="4095" width="4.44140625" style="400" customWidth="1"/>
    <col min="4096" max="4112" width="8" style="400" customWidth="1"/>
    <col min="4113" max="4113" width="3.77734375" style="400" customWidth="1"/>
    <col min="4114" max="4116" width="4.77734375" style="400" customWidth="1"/>
    <col min="4117" max="4129" width="4.44140625" style="400" customWidth="1"/>
    <col min="4130" max="4146" width="8" style="400" customWidth="1"/>
    <col min="4147" max="4147" width="8" style="400"/>
    <col min="4148" max="4164" width="8" style="400" customWidth="1"/>
    <col min="4165" max="4165" width="3.77734375" style="400" customWidth="1"/>
    <col min="4166" max="4168" width="4.77734375" style="400" customWidth="1"/>
    <col min="4169" max="4181" width="4.44140625" style="400" customWidth="1"/>
    <col min="4182" max="4182" width="3.77734375" style="400" customWidth="1"/>
    <col min="4183" max="4185" width="4.77734375" style="400" customWidth="1"/>
    <col min="4186" max="4198" width="4.44140625" style="400" customWidth="1"/>
    <col min="4199" max="4199" width="3.77734375" style="400" customWidth="1"/>
    <col min="4200" max="4202" width="4.77734375" style="400" customWidth="1"/>
    <col min="4203" max="4215" width="4.44140625" style="400" customWidth="1"/>
    <col min="4216" max="4232" width="8" style="400" customWidth="1"/>
    <col min="4233" max="4233" width="3.77734375" style="400" customWidth="1"/>
    <col min="4234" max="4236" width="4.77734375" style="400" customWidth="1"/>
    <col min="4237" max="4249" width="4.44140625" style="400" customWidth="1"/>
    <col min="4250" max="4266" width="8" style="400" customWidth="1"/>
    <col min="4267" max="4267" width="3.77734375" style="400" customWidth="1"/>
    <col min="4268" max="4270" width="4.77734375" style="400" customWidth="1"/>
    <col min="4271" max="4283" width="4.44140625" style="400" customWidth="1"/>
    <col min="4284" max="4300" width="8" style="400" customWidth="1"/>
    <col min="4301" max="4301" width="4.44140625" style="400" customWidth="1"/>
    <col min="4302" max="4304" width="4.77734375" style="400" customWidth="1"/>
    <col min="4305" max="4305" width="4.44140625" style="400" customWidth="1"/>
    <col min="4306" max="4306" width="4.77734375" style="400" customWidth="1"/>
    <col min="4307" max="4317" width="4.44140625" style="400" customWidth="1"/>
    <col min="4318" max="4334" width="8" style="400" customWidth="1"/>
    <col min="4335" max="4335" width="4.44140625" style="400" customWidth="1"/>
    <col min="4336" max="4338" width="4.77734375" style="400" customWidth="1"/>
    <col min="4339" max="4339" width="4.44140625" style="400" customWidth="1"/>
    <col min="4340" max="4340" width="4.77734375" style="400" customWidth="1"/>
    <col min="4341" max="4351" width="4.44140625" style="400" customWidth="1"/>
    <col min="4352" max="4368" width="8" style="400" customWidth="1"/>
    <col min="4369" max="4369" width="3.77734375" style="400" customWidth="1"/>
    <col min="4370" max="4372" width="4.77734375" style="400" customWidth="1"/>
    <col min="4373" max="4385" width="4.44140625" style="400" customWidth="1"/>
    <col min="4386" max="4402" width="8" style="400" customWidth="1"/>
    <col min="4403" max="4403" width="8" style="400"/>
    <col min="4404" max="4420" width="8" style="400" customWidth="1"/>
    <col min="4421" max="4421" width="3.77734375" style="400" customWidth="1"/>
    <col min="4422" max="4424" width="4.77734375" style="400" customWidth="1"/>
    <col min="4425" max="4437" width="4.44140625" style="400" customWidth="1"/>
    <col min="4438" max="4438" width="3.77734375" style="400" customWidth="1"/>
    <col min="4439" max="4441" width="4.77734375" style="400" customWidth="1"/>
    <col min="4442" max="4454" width="4.44140625" style="400" customWidth="1"/>
    <col min="4455" max="4455" width="3.77734375" style="400" customWidth="1"/>
    <col min="4456" max="4458" width="4.77734375" style="400" customWidth="1"/>
    <col min="4459" max="4471" width="4.44140625" style="400" customWidth="1"/>
    <col min="4472" max="4488" width="8" style="400" customWidth="1"/>
    <col min="4489" max="4489" width="3.77734375" style="400" customWidth="1"/>
    <col min="4490" max="4492" width="4.77734375" style="400" customWidth="1"/>
    <col min="4493" max="4505" width="4.44140625" style="400" customWidth="1"/>
    <col min="4506" max="4522" width="8" style="400" customWidth="1"/>
    <col min="4523" max="4523" width="3.77734375" style="400" customWidth="1"/>
    <col min="4524" max="4526" width="4.77734375" style="400" customWidth="1"/>
    <col min="4527" max="4539" width="4.44140625" style="400" customWidth="1"/>
    <col min="4540" max="4556" width="8" style="400" customWidth="1"/>
    <col min="4557" max="4557" width="4.44140625" style="400" customWidth="1"/>
    <col min="4558" max="4560" width="4.77734375" style="400" customWidth="1"/>
    <col min="4561" max="4561" width="4.44140625" style="400" customWidth="1"/>
    <col min="4562" max="4562" width="4.77734375" style="400" customWidth="1"/>
    <col min="4563" max="4573" width="4.44140625" style="400" customWidth="1"/>
    <col min="4574" max="4590" width="8" style="400" customWidth="1"/>
    <col min="4591" max="4591" width="4.44140625" style="400" customWidth="1"/>
    <col min="4592" max="4594" width="4.77734375" style="400" customWidth="1"/>
    <col min="4595" max="4595" width="4.44140625" style="400" customWidth="1"/>
    <col min="4596" max="4596" width="4.77734375" style="400" customWidth="1"/>
    <col min="4597" max="4607" width="4.44140625" style="400" customWidth="1"/>
    <col min="4608" max="4624" width="8" style="400" customWidth="1"/>
    <col min="4625" max="4625" width="3.77734375" style="400" customWidth="1"/>
    <col min="4626" max="4628" width="4.77734375" style="400" customWidth="1"/>
    <col min="4629" max="4641" width="4.44140625" style="400" customWidth="1"/>
    <col min="4642" max="4658" width="8" style="400" customWidth="1"/>
    <col min="4659" max="4659" width="8" style="400"/>
    <col min="4660" max="4676" width="8" style="400" customWidth="1"/>
    <col min="4677" max="4677" width="3.77734375" style="400" customWidth="1"/>
    <col min="4678" max="4680" width="4.77734375" style="400" customWidth="1"/>
    <col min="4681" max="4693" width="4.44140625" style="400" customWidth="1"/>
    <col min="4694" max="4694" width="3.77734375" style="400" customWidth="1"/>
    <col min="4695" max="4697" width="4.77734375" style="400" customWidth="1"/>
    <col min="4698" max="4710" width="4.44140625" style="400" customWidth="1"/>
    <col min="4711" max="4711" width="3.77734375" style="400" customWidth="1"/>
    <col min="4712" max="4714" width="4.77734375" style="400" customWidth="1"/>
    <col min="4715" max="4727" width="4.44140625" style="400" customWidth="1"/>
    <col min="4728" max="4744" width="8" style="400" customWidth="1"/>
    <col min="4745" max="4745" width="3.77734375" style="400" customWidth="1"/>
    <col min="4746" max="4748" width="4.77734375" style="400" customWidth="1"/>
    <col min="4749" max="4761" width="4.44140625" style="400" customWidth="1"/>
    <col min="4762" max="4778" width="8" style="400" customWidth="1"/>
    <col min="4779" max="4779" width="3.77734375" style="400" customWidth="1"/>
    <col min="4780" max="4782" width="4.77734375" style="400" customWidth="1"/>
    <col min="4783" max="4795" width="4.44140625" style="400" customWidth="1"/>
    <col min="4796" max="4812" width="8" style="400" customWidth="1"/>
    <col min="4813" max="4813" width="4.44140625" style="400" customWidth="1"/>
    <col min="4814" max="4816" width="4.77734375" style="400" customWidth="1"/>
    <col min="4817" max="4817" width="4.44140625" style="400" customWidth="1"/>
    <col min="4818" max="4818" width="4.77734375" style="400" customWidth="1"/>
    <col min="4819" max="4829" width="4.44140625" style="400" customWidth="1"/>
    <col min="4830" max="4846" width="8" style="400" customWidth="1"/>
    <col min="4847" max="4847" width="4.44140625" style="400" customWidth="1"/>
    <col min="4848" max="4850" width="4.77734375" style="400" customWidth="1"/>
    <col min="4851" max="4851" width="4.44140625" style="400" customWidth="1"/>
    <col min="4852" max="4852" width="4.77734375" style="400" customWidth="1"/>
    <col min="4853" max="4863" width="4.44140625" style="400" customWidth="1"/>
    <col min="4864" max="4880" width="8" style="400" customWidth="1"/>
    <col min="4881" max="4881" width="3.77734375" style="400" customWidth="1"/>
    <col min="4882" max="4884" width="4.77734375" style="400" customWidth="1"/>
    <col min="4885" max="4897" width="4.44140625" style="400" customWidth="1"/>
    <col min="4898" max="4914" width="8" style="400" customWidth="1"/>
    <col min="4915" max="4915" width="8" style="400"/>
    <col min="4916" max="4932" width="8" style="400" customWidth="1"/>
    <col min="4933" max="4933" width="3.77734375" style="400" customWidth="1"/>
    <col min="4934" max="4936" width="4.77734375" style="400" customWidth="1"/>
    <col min="4937" max="4949" width="4.44140625" style="400" customWidth="1"/>
    <col min="4950" max="4950" width="3.77734375" style="400" customWidth="1"/>
    <col min="4951" max="4953" width="4.77734375" style="400" customWidth="1"/>
    <col min="4954" max="4966" width="4.44140625" style="400" customWidth="1"/>
    <col min="4967" max="4967" width="3.77734375" style="400" customWidth="1"/>
    <col min="4968" max="4970" width="4.77734375" style="400" customWidth="1"/>
    <col min="4971" max="4983" width="4.44140625" style="400" customWidth="1"/>
    <col min="4984" max="5000" width="8" style="400" customWidth="1"/>
    <col min="5001" max="5001" width="3.77734375" style="400" customWidth="1"/>
    <col min="5002" max="5004" width="4.77734375" style="400" customWidth="1"/>
    <col min="5005" max="5017" width="4.44140625" style="400" customWidth="1"/>
    <col min="5018" max="5034" width="8" style="400" customWidth="1"/>
    <col min="5035" max="5035" width="3.77734375" style="400" customWidth="1"/>
    <col min="5036" max="5038" width="4.77734375" style="400" customWidth="1"/>
    <col min="5039" max="5051" width="4.44140625" style="400" customWidth="1"/>
    <col min="5052" max="5068" width="8" style="400" customWidth="1"/>
    <col min="5069" max="5069" width="4.44140625" style="400" customWidth="1"/>
    <col min="5070" max="5072" width="4.77734375" style="400" customWidth="1"/>
    <col min="5073" max="5073" width="4.44140625" style="400" customWidth="1"/>
    <col min="5074" max="5074" width="4.77734375" style="400" customWidth="1"/>
    <col min="5075" max="5085" width="4.44140625" style="400" customWidth="1"/>
    <col min="5086" max="5102" width="8" style="400" customWidth="1"/>
    <col min="5103" max="5103" width="4.44140625" style="400" customWidth="1"/>
    <col min="5104" max="5106" width="4.77734375" style="400" customWidth="1"/>
    <col min="5107" max="5107" width="4.44140625" style="400" customWidth="1"/>
    <col min="5108" max="5108" width="4.77734375" style="400" customWidth="1"/>
    <col min="5109" max="5119" width="4.44140625" style="400" customWidth="1"/>
    <col min="5120" max="5136" width="8" style="400" customWidth="1"/>
    <col min="5137" max="5137" width="3.77734375" style="400" customWidth="1"/>
    <col min="5138" max="5140" width="4.77734375" style="400" customWidth="1"/>
    <col min="5141" max="5153" width="4.44140625" style="400" customWidth="1"/>
    <col min="5154" max="5170" width="8" style="400" customWidth="1"/>
    <col min="5171" max="5171" width="8" style="400"/>
    <col min="5172" max="5188" width="8" style="400" customWidth="1"/>
    <col min="5189" max="5189" width="3.77734375" style="400" customWidth="1"/>
    <col min="5190" max="5192" width="4.77734375" style="400" customWidth="1"/>
    <col min="5193" max="5205" width="4.44140625" style="400" customWidth="1"/>
    <col min="5206" max="5206" width="3.77734375" style="400" customWidth="1"/>
    <col min="5207" max="5209" width="4.77734375" style="400" customWidth="1"/>
    <col min="5210" max="5222" width="4.44140625" style="400" customWidth="1"/>
    <col min="5223" max="5223" width="3.77734375" style="400" customWidth="1"/>
    <col min="5224" max="5226" width="4.77734375" style="400" customWidth="1"/>
    <col min="5227" max="5239" width="4.44140625" style="400" customWidth="1"/>
    <col min="5240" max="5256" width="8" style="400" customWidth="1"/>
    <col min="5257" max="5257" width="3.77734375" style="400" customWidth="1"/>
    <col min="5258" max="5260" width="4.77734375" style="400" customWidth="1"/>
    <col min="5261" max="5273" width="4.44140625" style="400" customWidth="1"/>
    <col min="5274" max="5290" width="8" style="400" customWidth="1"/>
    <col min="5291" max="5291" width="3.77734375" style="400" customWidth="1"/>
    <col min="5292" max="5294" width="4.77734375" style="400" customWidth="1"/>
    <col min="5295" max="5307" width="4.44140625" style="400" customWidth="1"/>
    <col min="5308" max="5324" width="8" style="400" customWidth="1"/>
    <col min="5325" max="5325" width="4.44140625" style="400" customWidth="1"/>
    <col min="5326" max="5328" width="4.77734375" style="400" customWidth="1"/>
    <col min="5329" max="5329" width="4.44140625" style="400" customWidth="1"/>
    <col min="5330" max="5330" width="4.77734375" style="400" customWidth="1"/>
    <col min="5331" max="5341" width="4.44140625" style="400" customWidth="1"/>
    <col min="5342" max="5358" width="8" style="400" customWidth="1"/>
    <col min="5359" max="5359" width="4.44140625" style="400" customWidth="1"/>
    <col min="5360" max="5362" width="4.77734375" style="400" customWidth="1"/>
    <col min="5363" max="5363" width="4.44140625" style="400" customWidth="1"/>
    <col min="5364" max="5364" width="4.77734375" style="400" customWidth="1"/>
    <col min="5365" max="5375" width="4.44140625" style="400" customWidth="1"/>
    <col min="5376" max="5392" width="8" style="400" customWidth="1"/>
    <col min="5393" max="5393" width="3.77734375" style="400" customWidth="1"/>
    <col min="5394" max="5396" width="4.77734375" style="400" customWidth="1"/>
    <col min="5397" max="5409" width="4.44140625" style="400" customWidth="1"/>
    <col min="5410" max="5426" width="8" style="400" customWidth="1"/>
    <col min="5427" max="5427" width="8" style="400"/>
    <col min="5428" max="5444" width="8" style="400" customWidth="1"/>
    <col min="5445" max="5445" width="3.77734375" style="400" customWidth="1"/>
    <col min="5446" max="5448" width="4.77734375" style="400" customWidth="1"/>
    <col min="5449" max="5461" width="4.44140625" style="400" customWidth="1"/>
    <col min="5462" max="5462" width="3.77734375" style="400" customWidth="1"/>
    <col min="5463" max="5465" width="4.77734375" style="400" customWidth="1"/>
    <col min="5466" max="5478" width="4.44140625" style="400" customWidth="1"/>
    <col min="5479" max="5479" width="3.77734375" style="400" customWidth="1"/>
    <col min="5480" max="5482" width="4.77734375" style="400" customWidth="1"/>
    <col min="5483" max="5495" width="4.44140625" style="400" customWidth="1"/>
    <col min="5496" max="5512" width="8" style="400" customWidth="1"/>
    <col min="5513" max="5513" width="3.77734375" style="400" customWidth="1"/>
    <col min="5514" max="5516" width="4.77734375" style="400" customWidth="1"/>
    <col min="5517" max="5529" width="4.44140625" style="400" customWidth="1"/>
    <col min="5530" max="5546" width="8" style="400" customWidth="1"/>
    <col min="5547" max="5547" width="3.77734375" style="400" customWidth="1"/>
    <col min="5548" max="5550" width="4.77734375" style="400" customWidth="1"/>
    <col min="5551" max="5563" width="4.44140625" style="400" customWidth="1"/>
    <col min="5564" max="5580" width="8" style="400" customWidth="1"/>
    <col min="5581" max="5581" width="4.44140625" style="400" customWidth="1"/>
    <col min="5582" max="5584" width="4.77734375" style="400" customWidth="1"/>
    <col min="5585" max="5585" width="4.44140625" style="400" customWidth="1"/>
    <col min="5586" max="5586" width="4.77734375" style="400" customWidth="1"/>
    <col min="5587" max="5597" width="4.44140625" style="400" customWidth="1"/>
    <col min="5598" max="5614" width="8" style="400" customWidth="1"/>
    <col min="5615" max="5615" width="4.44140625" style="400" customWidth="1"/>
    <col min="5616" max="5618" width="4.77734375" style="400" customWidth="1"/>
    <col min="5619" max="5619" width="4.44140625" style="400" customWidth="1"/>
    <col min="5620" max="5620" width="4.77734375" style="400" customWidth="1"/>
    <col min="5621" max="5631" width="4.44140625" style="400" customWidth="1"/>
    <col min="5632" max="5648" width="8" style="400" customWidth="1"/>
    <col min="5649" max="5649" width="3.77734375" style="400" customWidth="1"/>
    <col min="5650" max="5652" width="4.77734375" style="400" customWidth="1"/>
    <col min="5653" max="5665" width="4.44140625" style="400" customWidth="1"/>
    <col min="5666" max="5682" width="8" style="400" customWidth="1"/>
    <col min="5683" max="5683" width="8" style="400"/>
    <col min="5684" max="5700" width="8" style="400" customWidth="1"/>
    <col min="5701" max="5701" width="3.77734375" style="400" customWidth="1"/>
    <col min="5702" max="5704" width="4.77734375" style="400" customWidth="1"/>
    <col min="5705" max="5717" width="4.44140625" style="400" customWidth="1"/>
    <col min="5718" max="5718" width="3.77734375" style="400" customWidth="1"/>
    <col min="5719" max="5721" width="4.77734375" style="400" customWidth="1"/>
    <col min="5722" max="5734" width="4.44140625" style="400" customWidth="1"/>
    <col min="5735" max="5735" width="3.77734375" style="400" customWidth="1"/>
    <col min="5736" max="5738" width="4.77734375" style="400" customWidth="1"/>
    <col min="5739" max="5751" width="4.44140625" style="400" customWidth="1"/>
    <col min="5752" max="5768" width="8" style="400" customWidth="1"/>
    <col min="5769" max="5769" width="3.77734375" style="400" customWidth="1"/>
    <col min="5770" max="5772" width="4.77734375" style="400" customWidth="1"/>
    <col min="5773" max="5785" width="4.44140625" style="400" customWidth="1"/>
    <col min="5786" max="5802" width="8" style="400" customWidth="1"/>
    <col min="5803" max="5803" width="3.77734375" style="400" customWidth="1"/>
    <col min="5804" max="5806" width="4.77734375" style="400" customWidth="1"/>
    <col min="5807" max="5819" width="4.44140625" style="400" customWidth="1"/>
    <col min="5820" max="5836" width="8" style="400" customWidth="1"/>
    <col min="5837" max="5837" width="4.44140625" style="400" customWidth="1"/>
    <col min="5838" max="5840" width="4.77734375" style="400" customWidth="1"/>
    <col min="5841" max="5841" width="4.44140625" style="400" customWidth="1"/>
    <col min="5842" max="5842" width="4.77734375" style="400" customWidth="1"/>
    <col min="5843" max="5853" width="4.44140625" style="400" customWidth="1"/>
    <col min="5854" max="5870" width="8" style="400" customWidth="1"/>
    <col min="5871" max="5871" width="4.44140625" style="400" customWidth="1"/>
    <col min="5872" max="5874" width="4.77734375" style="400" customWidth="1"/>
    <col min="5875" max="5875" width="4.44140625" style="400" customWidth="1"/>
    <col min="5876" max="5876" width="4.77734375" style="400" customWidth="1"/>
    <col min="5877" max="5887" width="4.44140625" style="400" customWidth="1"/>
    <col min="5888" max="5904" width="8" style="400" customWidth="1"/>
    <col min="5905" max="5905" width="3.77734375" style="400" customWidth="1"/>
    <col min="5906" max="5908" width="4.77734375" style="400" customWidth="1"/>
    <col min="5909" max="5921" width="4.44140625" style="400" customWidth="1"/>
    <col min="5922" max="5938" width="8" style="400" customWidth="1"/>
    <col min="5939" max="5939" width="8" style="400"/>
    <col min="5940" max="5956" width="8" style="400" customWidth="1"/>
    <col min="5957" max="5957" width="3.77734375" style="400" customWidth="1"/>
    <col min="5958" max="5960" width="4.77734375" style="400" customWidth="1"/>
    <col min="5961" max="5973" width="4.44140625" style="400" customWidth="1"/>
    <col min="5974" max="5974" width="3.77734375" style="400" customWidth="1"/>
    <col min="5975" max="5977" width="4.77734375" style="400" customWidth="1"/>
    <col min="5978" max="5990" width="4.44140625" style="400" customWidth="1"/>
    <col min="5991" max="5991" width="3.77734375" style="400" customWidth="1"/>
    <col min="5992" max="5994" width="4.77734375" style="400" customWidth="1"/>
    <col min="5995" max="6007" width="4.44140625" style="400" customWidth="1"/>
    <col min="6008" max="6024" width="8" style="400" customWidth="1"/>
    <col min="6025" max="6025" width="3.77734375" style="400" customWidth="1"/>
    <col min="6026" max="6028" width="4.77734375" style="400" customWidth="1"/>
    <col min="6029" max="6041" width="4.44140625" style="400" customWidth="1"/>
    <col min="6042" max="6058" width="8" style="400" customWidth="1"/>
    <col min="6059" max="6059" width="3.77734375" style="400" customWidth="1"/>
    <col min="6060" max="6062" width="4.77734375" style="400" customWidth="1"/>
    <col min="6063" max="6075" width="4.44140625" style="400" customWidth="1"/>
    <col min="6076" max="6092" width="8" style="400" customWidth="1"/>
    <col min="6093" max="6093" width="4.44140625" style="400" customWidth="1"/>
    <col min="6094" max="6096" width="4.77734375" style="400" customWidth="1"/>
    <col min="6097" max="6097" width="4.44140625" style="400" customWidth="1"/>
    <col min="6098" max="6098" width="4.77734375" style="400" customWidth="1"/>
    <col min="6099" max="6109" width="4.44140625" style="400" customWidth="1"/>
    <col min="6110" max="6126" width="8" style="400" customWidth="1"/>
    <col min="6127" max="6127" width="4.44140625" style="400" customWidth="1"/>
    <col min="6128" max="6130" width="4.77734375" style="400" customWidth="1"/>
    <col min="6131" max="6131" width="4.44140625" style="400" customWidth="1"/>
    <col min="6132" max="6132" width="4.77734375" style="400" customWidth="1"/>
    <col min="6133" max="6143" width="4.44140625" style="400" customWidth="1"/>
    <col min="6144" max="6160" width="8" style="400" customWidth="1"/>
    <col min="6161" max="6161" width="3.77734375" style="400" customWidth="1"/>
    <col min="6162" max="6164" width="4.77734375" style="400" customWidth="1"/>
    <col min="6165" max="6177" width="4.44140625" style="400" customWidth="1"/>
    <col min="6178" max="6194" width="8" style="400" customWidth="1"/>
    <col min="6195" max="6195" width="8" style="400"/>
    <col min="6196" max="6212" width="8" style="400" customWidth="1"/>
    <col min="6213" max="6213" width="3.77734375" style="400" customWidth="1"/>
    <col min="6214" max="6216" width="4.77734375" style="400" customWidth="1"/>
    <col min="6217" max="6229" width="4.44140625" style="400" customWidth="1"/>
    <col min="6230" max="6230" width="3.77734375" style="400" customWidth="1"/>
    <col min="6231" max="6233" width="4.77734375" style="400" customWidth="1"/>
    <col min="6234" max="6246" width="4.44140625" style="400" customWidth="1"/>
    <col min="6247" max="6247" width="3.77734375" style="400" customWidth="1"/>
    <col min="6248" max="6250" width="4.77734375" style="400" customWidth="1"/>
    <col min="6251" max="6263" width="4.44140625" style="400" customWidth="1"/>
    <col min="6264" max="6280" width="8" style="400" customWidth="1"/>
    <col min="6281" max="6281" width="3.77734375" style="400" customWidth="1"/>
    <col min="6282" max="6284" width="4.77734375" style="400" customWidth="1"/>
    <col min="6285" max="6297" width="4.44140625" style="400" customWidth="1"/>
    <col min="6298" max="6314" width="8" style="400" customWidth="1"/>
    <col min="6315" max="6315" width="3.77734375" style="400" customWidth="1"/>
    <col min="6316" max="6318" width="4.77734375" style="400" customWidth="1"/>
    <col min="6319" max="6331" width="4.44140625" style="400" customWidth="1"/>
    <col min="6332" max="6348" width="8" style="400" customWidth="1"/>
    <col min="6349" max="6349" width="4.44140625" style="400" customWidth="1"/>
    <col min="6350" max="6352" width="4.77734375" style="400" customWidth="1"/>
    <col min="6353" max="6353" width="4.44140625" style="400" customWidth="1"/>
    <col min="6354" max="6354" width="4.77734375" style="400" customWidth="1"/>
    <col min="6355" max="6365" width="4.44140625" style="400" customWidth="1"/>
    <col min="6366" max="6382" width="8" style="400" customWidth="1"/>
    <col min="6383" max="6383" width="4.44140625" style="400" customWidth="1"/>
    <col min="6384" max="6386" width="4.77734375" style="400" customWidth="1"/>
    <col min="6387" max="6387" width="4.44140625" style="400" customWidth="1"/>
    <col min="6388" max="6388" width="4.77734375" style="400" customWidth="1"/>
    <col min="6389" max="6399" width="4.44140625" style="400" customWidth="1"/>
    <col min="6400" max="6416" width="8" style="400" customWidth="1"/>
    <col min="6417" max="6417" width="3.77734375" style="400" customWidth="1"/>
    <col min="6418" max="6420" width="4.77734375" style="400" customWidth="1"/>
    <col min="6421" max="6433" width="4.44140625" style="400" customWidth="1"/>
    <col min="6434" max="6450" width="8" style="400" customWidth="1"/>
    <col min="6451" max="6451" width="8" style="400"/>
    <col min="6452" max="6468" width="8" style="400" customWidth="1"/>
    <col min="6469" max="6469" width="3.77734375" style="400" customWidth="1"/>
    <col min="6470" max="6472" width="4.77734375" style="400" customWidth="1"/>
    <col min="6473" max="6485" width="4.44140625" style="400" customWidth="1"/>
    <col min="6486" max="6486" width="3.77734375" style="400" customWidth="1"/>
    <col min="6487" max="6489" width="4.77734375" style="400" customWidth="1"/>
    <col min="6490" max="6502" width="4.44140625" style="400" customWidth="1"/>
    <col min="6503" max="6503" width="3.77734375" style="400" customWidth="1"/>
    <col min="6504" max="6506" width="4.77734375" style="400" customWidth="1"/>
    <col min="6507" max="6519" width="4.44140625" style="400" customWidth="1"/>
    <col min="6520" max="6536" width="8" style="400" customWidth="1"/>
    <col min="6537" max="6537" width="3.77734375" style="400" customWidth="1"/>
    <col min="6538" max="6540" width="4.77734375" style="400" customWidth="1"/>
    <col min="6541" max="6553" width="4.44140625" style="400" customWidth="1"/>
    <col min="6554" max="6570" width="8" style="400" customWidth="1"/>
    <col min="6571" max="6571" width="3.77734375" style="400" customWidth="1"/>
    <col min="6572" max="6574" width="4.77734375" style="400" customWidth="1"/>
    <col min="6575" max="6587" width="4.44140625" style="400" customWidth="1"/>
    <col min="6588" max="6604" width="8" style="400" customWidth="1"/>
    <col min="6605" max="6605" width="4.44140625" style="400" customWidth="1"/>
    <col min="6606" max="6608" width="4.77734375" style="400" customWidth="1"/>
    <col min="6609" max="6609" width="4.44140625" style="400" customWidth="1"/>
    <col min="6610" max="6610" width="4.77734375" style="400" customWidth="1"/>
    <col min="6611" max="6621" width="4.44140625" style="400" customWidth="1"/>
    <col min="6622" max="6638" width="8" style="400" customWidth="1"/>
    <col min="6639" max="6639" width="4.44140625" style="400" customWidth="1"/>
    <col min="6640" max="6642" width="4.77734375" style="400" customWidth="1"/>
    <col min="6643" max="6643" width="4.44140625" style="400" customWidth="1"/>
    <col min="6644" max="6644" width="4.77734375" style="400" customWidth="1"/>
    <col min="6645" max="6655" width="4.44140625" style="400" customWidth="1"/>
    <col min="6656" max="6672" width="8" style="400" customWidth="1"/>
    <col min="6673" max="6673" width="3.77734375" style="400" customWidth="1"/>
    <col min="6674" max="6676" width="4.77734375" style="400" customWidth="1"/>
    <col min="6677" max="6689" width="4.44140625" style="400" customWidth="1"/>
    <col min="6690" max="6706" width="8" style="400" customWidth="1"/>
    <col min="6707" max="6707" width="8" style="400"/>
    <col min="6708" max="6724" width="8" style="400" customWidth="1"/>
    <col min="6725" max="6725" width="3.77734375" style="400" customWidth="1"/>
    <col min="6726" max="6728" width="4.77734375" style="400" customWidth="1"/>
    <col min="6729" max="6741" width="4.44140625" style="400" customWidth="1"/>
    <col min="6742" max="6742" width="3.77734375" style="400" customWidth="1"/>
    <col min="6743" max="6745" width="4.77734375" style="400" customWidth="1"/>
    <col min="6746" max="6758" width="4.44140625" style="400" customWidth="1"/>
    <col min="6759" max="6759" width="3.77734375" style="400" customWidth="1"/>
    <col min="6760" max="6762" width="4.77734375" style="400" customWidth="1"/>
    <col min="6763" max="6775" width="4.44140625" style="400" customWidth="1"/>
    <col min="6776" max="6792" width="8" style="400" customWidth="1"/>
    <col min="6793" max="6793" width="3.77734375" style="400" customWidth="1"/>
    <col min="6794" max="6796" width="4.77734375" style="400" customWidth="1"/>
    <col min="6797" max="6809" width="4.44140625" style="400" customWidth="1"/>
    <col min="6810" max="6826" width="8" style="400" customWidth="1"/>
    <col min="6827" max="6827" width="3.77734375" style="400" customWidth="1"/>
    <col min="6828" max="6830" width="4.77734375" style="400" customWidth="1"/>
    <col min="6831" max="6843" width="4.44140625" style="400" customWidth="1"/>
    <col min="6844" max="6860" width="8" style="400" customWidth="1"/>
    <col min="6861" max="6861" width="4.44140625" style="400" customWidth="1"/>
    <col min="6862" max="6864" width="4.77734375" style="400" customWidth="1"/>
    <col min="6865" max="6865" width="4.44140625" style="400" customWidth="1"/>
    <col min="6866" max="6866" width="4.77734375" style="400" customWidth="1"/>
    <col min="6867" max="6877" width="4.44140625" style="400" customWidth="1"/>
    <col min="6878" max="6894" width="8" style="400" customWidth="1"/>
    <col min="6895" max="6895" width="4.44140625" style="400" customWidth="1"/>
    <col min="6896" max="6898" width="4.77734375" style="400" customWidth="1"/>
    <col min="6899" max="6899" width="4.44140625" style="400" customWidth="1"/>
    <col min="6900" max="6900" width="4.77734375" style="400" customWidth="1"/>
    <col min="6901" max="6911" width="4.44140625" style="400" customWidth="1"/>
    <col min="6912" max="6928" width="8" style="400" customWidth="1"/>
    <col min="6929" max="6929" width="3.77734375" style="400" customWidth="1"/>
    <col min="6930" max="6932" width="4.77734375" style="400" customWidth="1"/>
    <col min="6933" max="6945" width="4.44140625" style="400" customWidth="1"/>
    <col min="6946" max="6962" width="8" style="400" customWidth="1"/>
    <col min="6963" max="6963" width="8" style="400"/>
    <col min="6964" max="6980" width="8" style="400" customWidth="1"/>
    <col min="6981" max="6981" width="3.77734375" style="400" customWidth="1"/>
    <col min="6982" max="6984" width="4.77734375" style="400" customWidth="1"/>
    <col min="6985" max="6997" width="4.44140625" style="400" customWidth="1"/>
    <col min="6998" max="6998" width="3.77734375" style="400" customWidth="1"/>
    <col min="6999" max="7001" width="4.77734375" style="400" customWidth="1"/>
    <col min="7002" max="7014" width="4.44140625" style="400" customWidth="1"/>
    <col min="7015" max="7015" width="3.77734375" style="400" customWidth="1"/>
    <col min="7016" max="7018" width="4.77734375" style="400" customWidth="1"/>
    <col min="7019" max="7031" width="4.44140625" style="400" customWidth="1"/>
    <col min="7032" max="7048" width="8" style="400" customWidth="1"/>
    <col min="7049" max="7049" width="3.77734375" style="400" customWidth="1"/>
    <col min="7050" max="7052" width="4.77734375" style="400" customWidth="1"/>
    <col min="7053" max="7065" width="4.44140625" style="400" customWidth="1"/>
    <col min="7066" max="7082" width="8" style="400" customWidth="1"/>
    <col min="7083" max="7083" width="3.77734375" style="400" customWidth="1"/>
    <col min="7084" max="7086" width="4.77734375" style="400" customWidth="1"/>
    <col min="7087" max="7099" width="4.44140625" style="400" customWidth="1"/>
    <col min="7100" max="7116" width="8" style="400" customWidth="1"/>
    <col min="7117" max="7117" width="4.44140625" style="400" customWidth="1"/>
    <col min="7118" max="7120" width="4.77734375" style="400" customWidth="1"/>
    <col min="7121" max="7121" width="4.44140625" style="400" customWidth="1"/>
    <col min="7122" max="7122" width="4.77734375" style="400" customWidth="1"/>
    <col min="7123" max="7133" width="4.44140625" style="400" customWidth="1"/>
    <col min="7134" max="7150" width="8" style="400" customWidth="1"/>
    <col min="7151" max="7151" width="4.44140625" style="400" customWidth="1"/>
    <col min="7152" max="7154" width="4.77734375" style="400" customWidth="1"/>
    <col min="7155" max="7155" width="4.44140625" style="400" customWidth="1"/>
    <col min="7156" max="7156" width="4.77734375" style="400" customWidth="1"/>
    <col min="7157" max="7167" width="4.44140625" style="400" customWidth="1"/>
    <col min="7168" max="7184" width="8" style="400" customWidth="1"/>
    <col min="7185" max="7185" width="3.77734375" style="400" customWidth="1"/>
    <col min="7186" max="7188" width="4.77734375" style="400" customWidth="1"/>
    <col min="7189" max="7201" width="4.44140625" style="400" customWidth="1"/>
    <col min="7202" max="7218" width="8" style="400" customWidth="1"/>
    <col min="7219" max="7219" width="8" style="400"/>
    <col min="7220" max="7236" width="8" style="400" customWidth="1"/>
    <col min="7237" max="7237" width="3.77734375" style="400" customWidth="1"/>
    <col min="7238" max="7240" width="4.77734375" style="400" customWidth="1"/>
    <col min="7241" max="7253" width="4.44140625" style="400" customWidth="1"/>
    <col min="7254" max="7254" width="3.77734375" style="400" customWidth="1"/>
    <col min="7255" max="7257" width="4.77734375" style="400" customWidth="1"/>
    <col min="7258" max="7270" width="4.44140625" style="400" customWidth="1"/>
    <col min="7271" max="7271" width="3.77734375" style="400" customWidth="1"/>
    <col min="7272" max="7274" width="4.77734375" style="400" customWidth="1"/>
    <col min="7275" max="7287" width="4.44140625" style="400" customWidth="1"/>
    <col min="7288" max="7304" width="8" style="400" customWidth="1"/>
    <col min="7305" max="7305" width="3.77734375" style="400" customWidth="1"/>
    <col min="7306" max="7308" width="4.77734375" style="400" customWidth="1"/>
    <col min="7309" max="7321" width="4.44140625" style="400" customWidth="1"/>
    <col min="7322" max="7338" width="8" style="400" customWidth="1"/>
    <col min="7339" max="7339" width="3.77734375" style="400" customWidth="1"/>
    <col min="7340" max="7342" width="4.77734375" style="400" customWidth="1"/>
    <col min="7343" max="7355" width="4.44140625" style="400" customWidth="1"/>
    <col min="7356" max="7372" width="8" style="400" customWidth="1"/>
    <col min="7373" max="7373" width="4.44140625" style="400" customWidth="1"/>
    <col min="7374" max="7376" width="4.77734375" style="400" customWidth="1"/>
    <col min="7377" max="7377" width="4.44140625" style="400" customWidth="1"/>
    <col min="7378" max="7378" width="4.77734375" style="400" customWidth="1"/>
    <col min="7379" max="7389" width="4.44140625" style="400" customWidth="1"/>
    <col min="7390" max="7406" width="8" style="400" customWidth="1"/>
    <col min="7407" max="7407" width="4.44140625" style="400" customWidth="1"/>
    <col min="7408" max="7410" width="4.77734375" style="400" customWidth="1"/>
    <col min="7411" max="7411" width="4.44140625" style="400" customWidth="1"/>
    <col min="7412" max="7412" width="4.77734375" style="400" customWidth="1"/>
    <col min="7413" max="7423" width="4.44140625" style="400" customWidth="1"/>
    <col min="7424" max="7440" width="8" style="400" customWidth="1"/>
    <col min="7441" max="7441" width="3.77734375" style="400" customWidth="1"/>
    <col min="7442" max="7444" width="4.77734375" style="400" customWidth="1"/>
    <col min="7445" max="7457" width="4.44140625" style="400" customWidth="1"/>
    <col min="7458" max="7474" width="8" style="400" customWidth="1"/>
    <col min="7475" max="7475" width="8" style="400"/>
    <col min="7476" max="7492" width="8" style="400" customWidth="1"/>
    <col min="7493" max="7493" width="3.77734375" style="400" customWidth="1"/>
    <col min="7494" max="7496" width="4.77734375" style="400" customWidth="1"/>
    <col min="7497" max="7509" width="4.44140625" style="400" customWidth="1"/>
    <col min="7510" max="7510" width="3.77734375" style="400" customWidth="1"/>
    <col min="7511" max="7513" width="4.77734375" style="400" customWidth="1"/>
    <col min="7514" max="7526" width="4.44140625" style="400" customWidth="1"/>
    <col min="7527" max="7527" width="3.77734375" style="400" customWidth="1"/>
    <col min="7528" max="7530" width="4.77734375" style="400" customWidth="1"/>
    <col min="7531" max="7543" width="4.44140625" style="400" customWidth="1"/>
    <col min="7544" max="7560" width="8" style="400" customWidth="1"/>
    <col min="7561" max="7561" width="3.77734375" style="400" customWidth="1"/>
    <col min="7562" max="7564" width="4.77734375" style="400" customWidth="1"/>
    <col min="7565" max="7577" width="4.44140625" style="400" customWidth="1"/>
    <col min="7578" max="7594" width="8" style="400" customWidth="1"/>
    <col min="7595" max="7595" width="3.77734375" style="400" customWidth="1"/>
    <col min="7596" max="7598" width="4.77734375" style="400" customWidth="1"/>
    <col min="7599" max="7611" width="4.44140625" style="400" customWidth="1"/>
    <col min="7612" max="7628" width="8" style="400" customWidth="1"/>
    <col min="7629" max="7629" width="4.44140625" style="400" customWidth="1"/>
    <col min="7630" max="7632" width="4.77734375" style="400" customWidth="1"/>
    <col min="7633" max="7633" width="4.44140625" style="400" customWidth="1"/>
    <col min="7634" max="7634" width="4.77734375" style="400" customWidth="1"/>
    <col min="7635" max="7645" width="4.44140625" style="400" customWidth="1"/>
    <col min="7646" max="7662" width="8" style="400" customWidth="1"/>
    <col min="7663" max="7663" width="4.44140625" style="400" customWidth="1"/>
    <col min="7664" max="7666" width="4.77734375" style="400" customWidth="1"/>
    <col min="7667" max="7667" width="4.44140625" style="400" customWidth="1"/>
    <col min="7668" max="7668" width="4.77734375" style="400" customWidth="1"/>
    <col min="7669" max="7679" width="4.44140625" style="400" customWidth="1"/>
    <col min="7680" max="7696" width="8" style="400" customWidth="1"/>
    <col min="7697" max="7697" width="3.77734375" style="400" customWidth="1"/>
    <col min="7698" max="7700" width="4.77734375" style="400" customWidth="1"/>
    <col min="7701" max="7713" width="4.44140625" style="400" customWidth="1"/>
    <col min="7714" max="7730" width="8" style="400" customWidth="1"/>
    <col min="7731" max="7731" width="8" style="400"/>
    <col min="7732" max="7748" width="8" style="400" customWidth="1"/>
    <col min="7749" max="7749" width="3.77734375" style="400" customWidth="1"/>
    <col min="7750" max="7752" width="4.77734375" style="400" customWidth="1"/>
    <col min="7753" max="7765" width="4.44140625" style="400" customWidth="1"/>
    <col min="7766" max="7766" width="3.77734375" style="400" customWidth="1"/>
    <col min="7767" max="7769" width="4.77734375" style="400" customWidth="1"/>
    <col min="7770" max="7782" width="4.44140625" style="400" customWidth="1"/>
    <col min="7783" max="7783" width="3.77734375" style="400" customWidth="1"/>
    <col min="7784" max="7786" width="4.77734375" style="400" customWidth="1"/>
    <col min="7787" max="7799" width="4.44140625" style="400" customWidth="1"/>
    <col min="7800" max="7816" width="8" style="400" customWidth="1"/>
    <col min="7817" max="7817" width="3.77734375" style="400" customWidth="1"/>
    <col min="7818" max="7820" width="4.77734375" style="400" customWidth="1"/>
    <col min="7821" max="7833" width="4.44140625" style="400" customWidth="1"/>
    <col min="7834" max="7850" width="8" style="400" customWidth="1"/>
    <col min="7851" max="7851" width="3.77734375" style="400" customWidth="1"/>
    <col min="7852" max="7854" width="4.77734375" style="400" customWidth="1"/>
    <col min="7855" max="7867" width="4.44140625" style="400" customWidth="1"/>
    <col min="7868" max="7884" width="8" style="400" customWidth="1"/>
    <col min="7885" max="7885" width="4.44140625" style="400" customWidth="1"/>
    <col min="7886" max="7888" width="4.77734375" style="400" customWidth="1"/>
    <col min="7889" max="7889" width="4.44140625" style="400" customWidth="1"/>
    <col min="7890" max="7890" width="4.77734375" style="400" customWidth="1"/>
    <col min="7891" max="7901" width="4.44140625" style="400" customWidth="1"/>
    <col min="7902" max="7918" width="8" style="400" customWidth="1"/>
    <col min="7919" max="7919" width="4.44140625" style="400" customWidth="1"/>
    <col min="7920" max="7922" width="4.77734375" style="400" customWidth="1"/>
    <col min="7923" max="7923" width="4.44140625" style="400" customWidth="1"/>
    <col min="7924" max="7924" width="4.77734375" style="400" customWidth="1"/>
    <col min="7925" max="7935" width="4.44140625" style="400" customWidth="1"/>
    <col min="7936" max="7952" width="8" style="400" customWidth="1"/>
    <col min="7953" max="7953" width="3.77734375" style="400" customWidth="1"/>
    <col min="7954" max="7956" width="4.77734375" style="400" customWidth="1"/>
    <col min="7957" max="7969" width="4.44140625" style="400" customWidth="1"/>
    <col min="7970" max="7986" width="8" style="400" customWidth="1"/>
    <col min="7987" max="7987" width="8" style="400"/>
    <col min="7988" max="8004" width="8" style="400" customWidth="1"/>
    <col min="8005" max="8005" width="3.77734375" style="400" customWidth="1"/>
    <col min="8006" max="8008" width="4.77734375" style="400" customWidth="1"/>
    <col min="8009" max="8021" width="4.44140625" style="400" customWidth="1"/>
    <col min="8022" max="8022" width="3.77734375" style="400" customWidth="1"/>
    <col min="8023" max="8025" width="4.77734375" style="400" customWidth="1"/>
    <col min="8026" max="8038" width="4.44140625" style="400" customWidth="1"/>
    <col min="8039" max="8039" width="3.77734375" style="400" customWidth="1"/>
    <col min="8040" max="8042" width="4.77734375" style="400" customWidth="1"/>
    <col min="8043" max="8055" width="4.44140625" style="400" customWidth="1"/>
    <col min="8056" max="8072" width="8" style="400" customWidth="1"/>
    <col min="8073" max="8073" width="3.77734375" style="400" customWidth="1"/>
    <col min="8074" max="8076" width="4.77734375" style="400" customWidth="1"/>
    <col min="8077" max="8089" width="4.44140625" style="400" customWidth="1"/>
    <col min="8090" max="8106" width="8" style="400" customWidth="1"/>
    <col min="8107" max="8107" width="3.77734375" style="400" customWidth="1"/>
    <col min="8108" max="8110" width="4.77734375" style="400" customWidth="1"/>
    <col min="8111" max="8123" width="4.44140625" style="400" customWidth="1"/>
    <col min="8124" max="8140" width="8" style="400" customWidth="1"/>
    <col min="8141" max="8141" width="4.44140625" style="400" customWidth="1"/>
    <col min="8142" max="8144" width="4.77734375" style="400" customWidth="1"/>
    <col min="8145" max="8145" width="4.44140625" style="400" customWidth="1"/>
    <col min="8146" max="8146" width="4.77734375" style="400" customWidth="1"/>
    <col min="8147" max="8157" width="4.44140625" style="400" customWidth="1"/>
    <col min="8158" max="8174" width="8" style="400" customWidth="1"/>
    <col min="8175" max="8175" width="4.44140625" style="400" customWidth="1"/>
    <col min="8176" max="8178" width="4.77734375" style="400" customWidth="1"/>
    <col min="8179" max="8179" width="4.44140625" style="400" customWidth="1"/>
    <col min="8180" max="8180" width="4.77734375" style="400" customWidth="1"/>
    <col min="8181" max="8191" width="4.44140625" style="400" customWidth="1"/>
    <col min="8192" max="8208" width="8" style="400" customWidth="1"/>
    <col min="8209" max="8209" width="3.77734375" style="400" customWidth="1"/>
    <col min="8210" max="8212" width="4.77734375" style="400" customWidth="1"/>
    <col min="8213" max="8225" width="4.44140625" style="400" customWidth="1"/>
    <col min="8226" max="8242" width="8" style="400" customWidth="1"/>
    <col min="8243" max="8243" width="8" style="400"/>
    <col min="8244" max="8260" width="8" style="400" customWidth="1"/>
    <col min="8261" max="8261" width="3.77734375" style="400" customWidth="1"/>
    <col min="8262" max="8264" width="4.77734375" style="400" customWidth="1"/>
    <col min="8265" max="8277" width="4.44140625" style="400" customWidth="1"/>
    <col min="8278" max="8278" width="3.77734375" style="400" customWidth="1"/>
    <col min="8279" max="8281" width="4.77734375" style="400" customWidth="1"/>
    <col min="8282" max="8294" width="4.44140625" style="400" customWidth="1"/>
    <col min="8295" max="8295" width="3.77734375" style="400" customWidth="1"/>
    <col min="8296" max="8298" width="4.77734375" style="400" customWidth="1"/>
    <col min="8299" max="8311" width="4.44140625" style="400" customWidth="1"/>
    <col min="8312" max="8328" width="8" style="400" customWidth="1"/>
    <col min="8329" max="8329" width="3.77734375" style="400" customWidth="1"/>
    <col min="8330" max="8332" width="4.77734375" style="400" customWidth="1"/>
    <col min="8333" max="8345" width="4.44140625" style="400" customWidth="1"/>
    <col min="8346" max="8362" width="8" style="400" customWidth="1"/>
    <col min="8363" max="8363" width="3.77734375" style="400" customWidth="1"/>
    <col min="8364" max="8366" width="4.77734375" style="400" customWidth="1"/>
    <col min="8367" max="8379" width="4.44140625" style="400" customWidth="1"/>
    <col min="8380" max="8396" width="8" style="400" customWidth="1"/>
    <col min="8397" max="8397" width="4.44140625" style="400" customWidth="1"/>
    <col min="8398" max="8400" width="4.77734375" style="400" customWidth="1"/>
    <col min="8401" max="8401" width="4.44140625" style="400" customWidth="1"/>
    <col min="8402" max="8402" width="4.77734375" style="400" customWidth="1"/>
    <col min="8403" max="8413" width="4.44140625" style="400" customWidth="1"/>
    <col min="8414" max="8430" width="8" style="400" customWidth="1"/>
    <col min="8431" max="8431" width="4.44140625" style="400" customWidth="1"/>
    <col min="8432" max="8434" width="4.77734375" style="400" customWidth="1"/>
    <col min="8435" max="8435" width="4.44140625" style="400" customWidth="1"/>
    <col min="8436" max="8436" width="4.77734375" style="400" customWidth="1"/>
    <col min="8437" max="8447" width="4.44140625" style="400" customWidth="1"/>
    <col min="8448" max="8464" width="8" style="400" customWidth="1"/>
    <col min="8465" max="8465" width="3.77734375" style="400" customWidth="1"/>
    <col min="8466" max="8468" width="4.77734375" style="400" customWidth="1"/>
    <col min="8469" max="8481" width="4.44140625" style="400" customWidth="1"/>
    <col min="8482" max="8498" width="8" style="400" customWidth="1"/>
    <col min="8499" max="8499" width="8" style="400"/>
    <col min="8500" max="8516" width="8" style="400" customWidth="1"/>
    <col min="8517" max="8517" width="3.77734375" style="400" customWidth="1"/>
    <col min="8518" max="8520" width="4.77734375" style="400" customWidth="1"/>
    <col min="8521" max="8533" width="4.44140625" style="400" customWidth="1"/>
    <col min="8534" max="8534" width="3.77734375" style="400" customWidth="1"/>
    <col min="8535" max="8537" width="4.77734375" style="400" customWidth="1"/>
    <col min="8538" max="8550" width="4.44140625" style="400" customWidth="1"/>
    <col min="8551" max="8551" width="3.77734375" style="400" customWidth="1"/>
    <col min="8552" max="8554" width="4.77734375" style="400" customWidth="1"/>
    <col min="8555" max="8567" width="4.44140625" style="400" customWidth="1"/>
    <col min="8568" max="8584" width="8" style="400" customWidth="1"/>
    <col min="8585" max="8585" width="3.77734375" style="400" customWidth="1"/>
    <col min="8586" max="8588" width="4.77734375" style="400" customWidth="1"/>
    <col min="8589" max="8601" width="4.44140625" style="400" customWidth="1"/>
    <col min="8602" max="8618" width="8" style="400" customWidth="1"/>
    <col min="8619" max="8619" width="3.77734375" style="400" customWidth="1"/>
    <col min="8620" max="8622" width="4.77734375" style="400" customWidth="1"/>
    <col min="8623" max="8635" width="4.44140625" style="400" customWidth="1"/>
    <col min="8636" max="8652" width="8" style="400" customWidth="1"/>
    <col min="8653" max="8653" width="4.44140625" style="400" customWidth="1"/>
    <col min="8654" max="8656" width="4.77734375" style="400" customWidth="1"/>
    <col min="8657" max="8657" width="4.44140625" style="400" customWidth="1"/>
    <col min="8658" max="8658" width="4.77734375" style="400" customWidth="1"/>
    <col min="8659" max="8669" width="4.44140625" style="400" customWidth="1"/>
    <col min="8670" max="8686" width="8" style="400" customWidth="1"/>
    <col min="8687" max="8687" width="4.44140625" style="400" customWidth="1"/>
    <col min="8688" max="8690" width="4.77734375" style="400" customWidth="1"/>
    <col min="8691" max="8691" width="4.44140625" style="400" customWidth="1"/>
    <col min="8692" max="8692" width="4.77734375" style="400" customWidth="1"/>
    <col min="8693" max="8703" width="4.44140625" style="400" customWidth="1"/>
    <col min="8704" max="8720" width="8" style="400" customWidth="1"/>
    <col min="8721" max="8721" width="3.77734375" style="400" customWidth="1"/>
    <col min="8722" max="8724" width="4.77734375" style="400" customWidth="1"/>
    <col min="8725" max="8737" width="4.44140625" style="400" customWidth="1"/>
    <col min="8738" max="8754" width="8" style="400" customWidth="1"/>
    <col min="8755" max="8755" width="8" style="400"/>
    <col min="8756" max="8772" width="8" style="400" customWidth="1"/>
    <col min="8773" max="8773" width="3.77734375" style="400" customWidth="1"/>
    <col min="8774" max="8776" width="4.77734375" style="400" customWidth="1"/>
    <col min="8777" max="8789" width="4.44140625" style="400" customWidth="1"/>
    <col min="8790" max="8790" width="3.77734375" style="400" customWidth="1"/>
    <col min="8791" max="8793" width="4.77734375" style="400" customWidth="1"/>
    <col min="8794" max="8806" width="4.44140625" style="400" customWidth="1"/>
    <col min="8807" max="8807" width="3.77734375" style="400" customWidth="1"/>
    <col min="8808" max="8810" width="4.77734375" style="400" customWidth="1"/>
    <col min="8811" max="8823" width="4.44140625" style="400" customWidth="1"/>
    <col min="8824" max="8840" width="8" style="400" customWidth="1"/>
    <col min="8841" max="8841" width="3.77734375" style="400" customWidth="1"/>
    <col min="8842" max="8844" width="4.77734375" style="400" customWidth="1"/>
    <col min="8845" max="8857" width="4.44140625" style="400" customWidth="1"/>
    <col min="8858" max="8874" width="8" style="400" customWidth="1"/>
    <col min="8875" max="8875" width="3.77734375" style="400" customWidth="1"/>
    <col min="8876" max="8878" width="4.77734375" style="400" customWidth="1"/>
    <col min="8879" max="8891" width="4.44140625" style="400" customWidth="1"/>
    <col min="8892" max="8908" width="8" style="400" customWidth="1"/>
    <col min="8909" max="8909" width="4.44140625" style="400" customWidth="1"/>
    <col min="8910" max="8912" width="4.77734375" style="400" customWidth="1"/>
    <col min="8913" max="8913" width="4.44140625" style="400" customWidth="1"/>
    <col min="8914" max="8914" width="4.77734375" style="400" customWidth="1"/>
    <col min="8915" max="8925" width="4.44140625" style="400" customWidth="1"/>
    <col min="8926" max="8942" width="8" style="400" customWidth="1"/>
    <col min="8943" max="8943" width="4.44140625" style="400" customWidth="1"/>
    <col min="8944" max="8946" width="4.77734375" style="400" customWidth="1"/>
    <col min="8947" max="8947" width="4.44140625" style="400" customWidth="1"/>
    <col min="8948" max="8948" width="4.77734375" style="400" customWidth="1"/>
    <col min="8949" max="8959" width="4.44140625" style="400" customWidth="1"/>
    <col min="8960" max="8976" width="8" style="400" customWidth="1"/>
    <col min="8977" max="8977" width="3.77734375" style="400" customWidth="1"/>
    <col min="8978" max="8980" width="4.77734375" style="400" customWidth="1"/>
    <col min="8981" max="8993" width="4.44140625" style="400" customWidth="1"/>
    <col min="8994" max="9010" width="8" style="400" customWidth="1"/>
    <col min="9011" max="9011" width="8" style="400"/>
    <col min="9012" max="9028" width="8" style="400" customWidth="1"/>
    <col min="9029" max="9029" width="3.77734375" style="400" customWidth="1"/>
    <col min="9030" max="9032" width="4.77734375" style="400" customWidth="1"/>
    <col min="9033" max="9045" width="4.44140625" style="400" customWidth="1"/>
    <col min="9046" max="9046" width="3.77734375" style="400" customWidth="1"/>
    <col min="9047" max="9049" width="4.77734375" style="400" customWidth="1"/>
    <col min="9050" max="9062" width="4.44140625" style="400" customWidth="1"/>
    <col min="9063" max="9063" width="3.77734375" style="400" customWidth="1"/>
    <col min="9064" max="9066" width="4.77734375" style="400" customWidth="1"/>
    <col min="9067" max="9079" width="4.44140625" style="400" customWidth="1"/>
    <col min="9080" max="9096" width="8" style="400" customWidth="1"/>
    <col min="9097" max="9097" width="3.77734375" style="400" customWidth="1"/>
    <col min="9098" max="9100" width="4.77734375" style="400" customWidth="1"/>
    <col min="9101" max="9113" width="4.44140625" style="400" customWidth="1"/>
    <col min="9114" max="9130" width="8" style="400" customWidth="1"/>
    <col min="9131" max="9131" width="3.77734375" style="400" customWidth="1"/>
    <col min="9132" max="9134" width="4.77734375" style="400" customWidth="1"/>
    <col min="9135" max="9147" width="4.44140625" style="400" customWidth="1"/>
    <col min="9148" max="9164" width="8" style="400" customWidth="1"/>
    <col min="9165" max="9165" width="4.44140625" style="400" customWidth="1"/>
    <col min="9166" max="9168" width="4.77734375" style="400" customWidth="1"/>
    <col min="9169" max="9169" width="4.44140625" style="400" customWidth="1"/>
    <col min="9170" max="9170" width="4.77734375" style="400" customWidth="1"/>
    <col min="9171" max="9181" width="4.44140625" style="400" customWidth="1"/>
    <col min="9182" max="9198" width="8" style="400" customWidth="1"/>
    <col min="9199" max="9199" width="4.44140625" style="400" customWidth="1"/>
    <col min="9200" max="9202" width="4.77734375" style="400" customWidth="1"/>
    <col min="9203" max="9203" width="4.44140625" style="400" customWidth="1"/>
    <col min="9204" max="9204" width="4.77734375" style="400" customWidth="1"/>
    <col min="9205" max="9215" width="4.44140625" style="400" customWidth="1"/>
    <col min="9216" max="9232" width="8" style="400" customWidth="1"/>
    <col min="9233" max="9233" width="3.77734375" style="400" customWidth="1"/>
    <col min="9234" max="9236" width="4.77734375" style="400" customWidth="1"/>
    <col min="9237" max="9249" width="4.44140625" style="400" customWidth="1"/>
    <col min="9250" max="9266" width="8" style="400" customWidth="1"/>
    <col min="9267" max="9267" width="8" style="400"/>
    <col min="9268" max="9284" width="8" style="400" customWidth="1"/>
    <col min="9285" max="9285" width="3.77734375" style="400" customWidth="1"/>
    <col min="9286" max="9288" width="4.77734375" style="400" customWidth="1"/>
    <col min="9289" max="9301" width="4.44140625" style="400" customWidth="1"/>
    <col min="9302" max="9302" width="3.77734375" style="400" customWidth="1"/>
    <col min="9303" max="9305" width="4.77734375" style="400" customWidth="1"/>
    <col min="9306" max="9318" width="4.44140625" style="400" customWidth="1"/>
    <col min="9319" max="9319" width="3.77734375" style="400" customWidth="1"/>
    <col min="9320" max="9322" width="4.77734375" style="400" customWidth="1"/>
    <col min="9323" max="9335" width="4.44140625" style="400" customWidth="1"/>
    <col min="9336" max="9352" width="8" style="400" customWidth="1"/>
    <col min="9353" max="9353" width="3.77734375" style="400" customWidth="1"/>
    <col min="9354" max="9356" width="4.77734375" style="400" customWidth="1"/>
    <col min="9357" max="9369" width="4.44140625" style="400" customWidth="1"/>
    <col min="9370" max="9386" width="8" style="400" customWidth="1"/>
    <col min="9387" max="9387" width="3.77734375" style="400" customWidth="1"/>
    <col min="9388" max="9390" width="4.77734375" style="400" customWidth="1"/>
    <col min="9391" max="9403" width="4.44140625" style="400" customWidth="1"/>
    <col min="9404" max="9420" width="8" style="400" customWidth="1"/>
    <col min="9421" max="9421" width="4.44140625" style="400" customWidth="1"/>
    <col min="9422" max="9424" width="4.77734375" style="400" customWidth="1"/>
    <col min="9425" max="9425" width="4.44140625" style="400" customWidth="1"/>
    <col min="9426" max="9426" width="4.77734375" style="400" customWidth="1"/>
    <col min="9427" max="9437" width="4.44140625" style="400" customWidth="1"/>
    <col min="9438" max="9454" width="8" style="400" customWidth="1"/>
    <col min="9455" max="9455" width="4.44140625" style="400" customWidth="1"/>
    <col min="9456" max="9458" width="4.77734375" style="400" customWidth="1"/>
    <col min="9459" max="9459" width="4.44140625" style="400" customWidth="1"/>
    <col min="9460" max="9460" width="4.77734375" style="400" customWidth="1"/>
    <col min="9461" max="9471" width="4.44140625" style="400" customWidth="1"/>
    <col min="9472" max="9488" width="8" style="400" customWidth="1"/>
    <col min="9489" max="9489" width="3.77734375" style="400" customWidth="1"/>
    <col min="9490" max="9492" width="4.77734375" style="400" customWidth="1"/>
    <col min="9493" max="9505" width="4.44140625" style="400" customWidth="1"/>
    <col min="9506" max="9522" width="8" style="400" customWidth="1"/>
    <col min="9523" max="9523" width="8" style="400"/>
    <col min="9524" max="9540" width="8" style="400" customWidth="1"/>
    <col min="9541" max="9541" width="3.77734375" style="400" customWidth="1"/>
    <col min="9542" max="9544" width="4.77734375" style="400" customWidth="1"/>
    <col min="9545" max="9557" width="4.44140625" style="400" customWidth="1"/>
    <col min="9558" max="9558" width="3.77734375" style="400" customWidth="1"/>
    <col min="9559" max="9561" width="4.77734375" style="400" customWidth="1"/>
    <col min="9562" max="9574" width="4.44140625" style="400" customWidth="1"/>
    <col min="9575" max="9575" width="3.77734375" style="400" customWidth="1"/>
    <col min="9576" max="9578" width="4.77734375" style="400" customWidth="1"/>
    <col min="9579" max="9591" width="4.44140625" style="400" customWidth="1"/>
    <col min="9592" max="9608" width="8" style="400" customWidth="1"/>
    <col min="9609" max="9609" width="3.77734375" style="400" customWidth="1"/>
    <col min="9610" max="9612" width="4.77734375" style="400" customWidth="1"/>
    <col min="9613" max="9625" width="4.44140625" style="400" customWidth="1"/>
    <col min="9626" max="9642" width="8" style="400" customWidth="1"/>
    <col min="9643" max="9643" width="3.77734375" style="400" customWidth="1"/>
    <col min="9644" max="9646" width="4.77734375" style="400" customWidth="1"/>
    <col min="9647" max="9659" width="4.44140625" style="400" customWidth="1"/>
    <col min="9660" max="9676" width="8" style="400" customWidth="1"/>
    <col min="9677" max="9677" width="4.44140625" style="400" customWidth="1"/>
    <col min="9678" max="9680" width="4.77734375" style="400" customWidth="1"/>
    <col min="9681" max="9681" width="4.44140625" style="400" customWidth="1"/>
    <col min="9682" max="9682" width="4.77734375" style="400" customWidth="1"/>
    <col min="9683" max="9693" width="4.44140625" style="400" customWidth="1"/>
    <col min="9694" max="9710" width="8" style="400" customWidth="1"/>
    <col min="9711" max="9711" width="4.44140625" style="400" customWidth="1"/>
    <col min="9712" max="9714" width="4.77734375" style="400" customWidth="1"/>
    <col min="9715" max="9715" width="4.44140625" style="400" customWidth="1"/>
    <col min="9716" max="9716" width="4.77734375" style="400" customWidth="1"/>
    <col min="9717" max="9727" width="4.44140625" style="400" customWidth="1"/>
    <col min="9728" max="9744" width="8" style="400" customWidth="1"/>
    <col min="9745" max="9745" width="3.77734375" style="400" customWidth="1"/>
    <col min="9746" max="9748" width="4.77734375" style="400" customWidth="1"/>
    <col min="9749" max="9761" width="4.44140625" style="400" customWidth="1"/>
    <col min="9762" max="9778" width="8" style="400" customWidth="1"/>
    <col min="9779" max="9779" width="8" style="400"/>
    <col min="9780" max="9796" width="8" style="400" customWidth="1"/>
    <col min="9797" max="9797" width="3.77734375" style="400" customWidth="1"/>
    <col min="9798" max="9800" width="4.77734375" style="400" customWidth="1"/>
    <col min="9801" max="9813" width="4.44140625" style="400" customWidth="1"/>
    <col min="9814" max="9814" width="3.77734375" style="400" customWidth="1"/>
    <col min="9815" max="9817" width="4.77734375" style="400" customWidth="1"/>
    <col min="9818" max="9830" width="4.44140625" style="400" customWidth="1"/>
    <col min="9831" max="9831" width="3.77734375" style="400" customWidth="1"/>
    <col min="9832" max="9834" width="4.77734375" style="400" customWidth="1"/>
    <col min="9835" max="9847" width="4.44140625" style="400" customWidth="1"/>
    <col min="9848" max="9864" width="8" style="400" customWidth="1"/>
    <col min="9865" max="9865" width="3.77734375" style="400" customWidth="1"/>
    <col min="9866" max="9868" width="4.77734375" style="400" customWidth="1"/>
    <col min="9869" max="9881" width="4.44140625" style="400" customWidth="1"/>
    <col min="9882" max="9898" width="8" style="400" customWidth="1"/>
    <col min="9899" max="9899" width="3.77734375" style="400" customWidth="1"/>
    <col min="9900" max="9902" width="4.77734375" style="400" customWidth="1"/>
    <col min="9903" max="9915" width="4.44140625" style="400" customWidth="1"/>
    <col min="9916" max="9932" width="8" style="400" customWidth="1"/>
    <col min="9933" max="9933" width="4.44140625" style="400" customWidth="1"/>
    <col min="9934" max="9936" width="4.77734375" style="400" customWidth="1"/>
    <col min="9937" max="9937" width="4.44140625" style="400" customWidth="1"/>
    <col min="9938" max="9938" width="4.77734375" style="400" customWidth="1"/>
    <col min="9939" max="9949" width="4.44140625" style="400" customWidth="1"/>
    <col min="9950" max="9966" width="8" style="400" customWidth="1"/>
    <col min="9967" max="9967" width="4.44140625" style="400" customWidth="1"/>
    <col min="9968" max="9970" width="4.77734375" style="400" customWidth="1"/>
    <col min="9971" max="9971" width="4.44140625" style="400" customWidth="1"/>
    <col min="9972" max="9972" width="4.77734375" style="400" customWidth="1"/>
    <col min="9973" max="9983" width="4.44140625" style="400" customWidth="1"/>
    <col min="9984" max="10000" width="8" style="400" customWidth="1"/>
    <col min="10001" max="10001" width="3.77734375" style="400" customWidth="1"/>
    <col min="10002" max="10004" width="4.77734375" style="400" customWidth="1"/>
    <col min="10005" max="10017" width="4.44140625" style="400" customWidth="1"/>
    <col min="10018" max="10034" width="8" style="400" customWidth="1"/>
    <col min="10035" max="10035" width="8" style="400"/>
    <col min="10036" max="10052" width="8" style="400" customWidth="1"/>
    <col min="10053" max="10053" width="3.77734375" style="400" customWidth="1"/>
    <col min="10054" max="10056" width="4.77734375" style="400" customWidth="1"/>
    <col min="10057" max="10069" width="4.44140625" style="400" customWidth="1"/>
    <col min="10070" max="10070" width="3.77734375" style="400" customWidth="1"/>
    <col min="10071" max="10073" width="4.77734375" style="400" customWidth="1"/>
    <col min="10074" max="10086" width="4.44140625" style="400" customWidth="1"/>
    <col min="10087" max="10087" width="3.77734375" style="400" customWidth="1"/>
    <col min="10088" max="10090" width="4.77734375" style="400" customWidth="1"/>
    <col min="10091" max="10103" width="4.44140625" style="400" customWidth="1"/>
    <col min="10104" max="10120" width="8" style="400" customWidth="1"/>
    <col min="10121" max="10121" width="3.77734375" style="400" customWidth="1"/>
    <col min="10122" max="10124" width="4.77734375" style="400" customWidth="1"/>
    <col min="10125" max="10137" width="4.44140625" style="400" customWidth="1"/>
    <col min="10138" max="10154" width="8" style="400" customWidth="1"/>
    <col min="10155" max="10155" width="3.77734375" style="400" customWidth="1"/>
    <col min="10156" max="10158" width="4.77734375" style="400" customWidth="1"/>
    <col min="10159" max="10171" width="4.44140625" style="400" customWidth="1"/>
    <col min="10172" max="10188" width="8" style="400" customWidth="1"/>
    <col min="10189" max="10189" width="4.44140625" style="400" customWidth="1"/>
    <col min="10190" max="10192" width="4.77734375" style="400" customWidth="1"/>
    <col min="10193" max="10193" width="4.44140625" style="400" customWidth="1"/>
    <col min="10194" max="10194" width="4.77734375" style="400" customWidth="1"/>
    <col min="10195" max="10205" width="4.44140625" style="400" customWidth="1"/>
    <col min="10206" max="10222" width="8" style="400" customWidth="1"/>
    <col min="10223" max="10223" width="4.44140625" style="400" customWidth="1"/>
    <col min="10224" max="10226" width="4.77734375" style="400" customWidth="1"/>
    <col min="10227" max="10227" width="4.44140625" style="400" customWidth="1"/>
    <col min="10228" max="10228" width="4.77734375" style="400" customWidth="1"/>
    <col min="10229" max="10239" width="4.44140625" style="400" customWidth="1"/>
    <col min="10240" max="10256" width="8" style="400" customWidth="1"/>
    <col min="10257" max="10257" width="3.77734375" style="400" customWidth="1"/>
    <col min="10258" max="10260" width="4.77734375" style="400" customWidth="1"/>
    <col min="10261" max="10273" width="4.44140625" style="400" customWidth="1"/>
    <col min="10274" max="10290" width="8" style="400" customWidth="1"/>
    <col min="10291" max="10291" width="8" style="400"/>
    <col min="10292" max="10308" width="8" style="400" customWidth="1"/>
    <col min="10309" max="10309" width="3.77734375" style="400" customWidth="1"/>
    <col min="10310" max="10312" width="4.77734375" style="400" customWidth="1"/>
    <col min="10313" max="10325" width="4.44140625" style="400" customWidth="1"/>
    <col min="10326" max="10326" width="3.77734375" style="400" customWidth="1"/>
    <col min="10327" max="10329" width="4.77734375" style="400" customWidth="1"/>
    <col min="10330" max="10342" width="4.44140625" style="400" customWidth="1"/>
    <col min="10343" max="10343" width="3.77734375" style="400" customWidth="1"/>
    <col min="10344" max="10346" width="4.77734375" style="400" customWidth="1"/>
    <col min="10347" max="10359" width="4.44140625" style="400" customWidth="1"/>
    <col min="10360" max="10376" width="8" style="400" customWidth="1"/>
    <col min="10377" max="10377" width="3.77734375" style="400" customWidth="1"/>
    <col min="10378" max="10380" width="4.77734375" style="400" customWidth="1"/>
    <col min="10381" max="10393" width="4.44140625" style="400" customWidth="1"/>
    <col min="10394" max="10410" width="8" style="400" customWidth="1"/>
    <col min="10411" max="10411" width="3.77734375" style="400" customWidth="1"/>
    <col min="10412" max="10414" width="4.77734375" style="400" customWidth="1"/>
    <col min="10415" max="10427" width="4.44140625" style="400" customWidth="1"/>
    <col min="10428" max="10444" width="8" style="400" customWidth="1"/>
    <col min="10445" max="10445" width="4.44140625" style="400" customWidth="1"/>
    <col min="10446" max="10448" width="4.77734375" style="400" customWidth="1"/>
    <col min="10449" max="10449" width="4.44140625" style="400" customWidth="1"/>
    <col min="10450" max="10450" width="4.77734375" style="400" customWidth="1"/>
    <col min="10451" max="10461" width="4.44140625" style="400" customWidth="1"/>
    <col min="10462" max="10478" width="8" style="400" customWidth="1"/>
    <col min="10479" max="10479" width="4.44140625" style="400" customWidth="1"/>
    <col min="10480" max="10482" width="4.77734375" style="400" customWidth="1"/>
    <col min="10483" max="10483" width="4.44140625" style="400" customWidth="1"/>
    <col min="10484" max="10484" width="4.77734375" style="400" customWidth="1"/>
    <col min="10485" max="10495" width="4.44140625" style="400" customWidth="1"/>
    <col min="10496" max="10512" width="8" style="400" customWidth="1"/>
    <col min="10513" max="10513" width="3.77734375" style="400" customWidth="1"/>
    <col min="10514" max="10516" width="4.77734375" style="400" customWidth="1"/>
    <col min="10517" max="10529" width="4.44140625" style="400" customWidth="1"/>
    <col min="10530" max="10546" width="8" style="400" customWidth="1"/>
    <col min="10547" max="10547" width="8" style="400"/>
    <col min="10548" max="10564" width="8" style="400" customWidth="1"/>
    <col min="10565" max="10565" width="3.77734375" style="400" customWidth="1"/>
    <col min="10566" max="10568" width="4.77734375" style="400" customWidth="1"/>
    <col min="10569" max="10581" width="4.44140625" style="400" customWidth="1"/>
    <col min="10582" max="10582" width="3.77734375" style="400" customWidth="1"/>
    <col min="10583" max="10585" width="4.77734375" style="400" customWidth="1"/>
    <col min="10586" max="10598" width="4.44140625" style="400" customWidth="1"/>
    <col min="10599" max="10599" width="3.77734375" style="400" customWidth="1"/>
    <col min="10600" max="10602" width="4.77734375" style="400" customWidth="1"/>
    <col min="10603" max="10615" width="4.44140625" style="400" customWidth="1"/>
    <col min="10616" max="10632" width="8" style="400" customWidth="1"/>
    <col min="10633" max="10633" width="3.77734375" style="400" customWidth="1"/>
    <col min="10634" max="10636" width="4.77734375" style="400" customWidth="1"/>
    <col min="10637" max="10649" width="4.44140625" style="400" customWidth="1"/>
    <col min="10650" max="10666" width="8" style="400" customWidth="1"/>
    <col min="10667" max="10667" width="3.77734375" style="400" customWidth="1"/>
    <col min="10668" max="10670" width="4.77734375" style="400" customWidth="1"/>
    <col min="10671" max="10683" width="4.44140625" style="400" customWidth="1"/>
    <col min="10684" max="10700" width="8" style="400" customWidth="1"/>
    <col min="10701" max="10701" width="4.44140625" style="400" customWidth="1"/>
    <col min="10702" max="10704" width="4.77734375" style="400" customWidth="1"/>
    <col min="10705" max="10705" width="4.44140625" style="400" customWidth="1"/>
    <col min="10706" max="10706" width="4.77734375" style="400" customWidth="1"/>
    <col min="10707" max="10717" width="4.44140625" style="400" customWidth="1"/>
    <col min="10718" max="10734" width="8" style="400" customWidth="1"/>
    <col min="10735" max="10735" width="4.44140625" style="400" customWidth="1"/>
    <col min="10736" max="10738" width="4.77734375" style="400" customWidth="1"/>
    <col min="10739" max="10739" width="4.44140625" style="400" customWidth="1"/>
    <col min="10740" max="10740" width="4.77734375" style="400" customWidth="1"/>
    <col min="10741" max="10751" width="4.44140625" style="400" customWidth="1"/>
    <col min="10752" max="10768" width="8" style="400" customWidth="1"/>
    <col min="10769" max="10769" width="3.77734375" style="400" customWidth="1"/>
    <col min="10770" max="10772" width="4.77734375" style="400" customWidth="1"/>
    <col min="10773" max="10785" width="4.44140625" style="400" customWidth="1"/>
    <col min="10786" max="10802" width="8" style="400" customWidth="1"/>
    <col min="10803" max="10803" width="8" style="400"/>
    <col min="10804" max="10820" width="8" style="400" customWidth="1"/>
    <col min="10821" max="10821" width="3.77734375" style="400" customWidth="1"/>
    <col min="10822" max="10824" width="4.77734375" style="400" customWidth="1"/>
    <col min="10825" max="10837" width="4.44140625" style="400" customWidth="1"/>
    <col min="10838" max="10838" width="3.77734375" style="400" customWidth="1"/>
    <col min="10839" max="10841" width="4.77734375" style="400" customWidth="1"/>
    <col min="10842" max="10854" width="4.44140625" style="400" customWidth="1"/>
    <col min="10855" max="10855" width="3.77734375" style="400" customWidth="1"/>
    <col min="10856" max="10858" width="4.77734375" style="400" customWidth="1"/>
    <col min="10859" max="10871" width="4.44140625" style="400" customWidth="1"/>
    <col min="10872" max="10888" width="8" style="400" customWidth="1"/>
    <col min="10889" max="10889" width="3.77734375" style="400" customWidth="1"/>
    <col min="10890" max="10892" width="4.77734375" style="400" customWidth="1"/>
    <col min="10893" max="10905" width="4.44140625" style="400" customWidth="1"/>
    <col min="10906" max="10922" width="8" style="400" customWidth="1"/>
    <col min="10923" max="10923" width="3.77734375" style="400" customWidth="1"/>
    <col min="10924" max="10926" width="4.77734375" style="400" customWidth="1"/>
    <col min="10927" max="10939" width="4.44140625" style="400" customWidth="1"/>
    <col min="10940" max="10956" width="8" style="400" customWidth="1"/>
    <col min="10957" max="10957" width="4.44140625" style="400" customWidth="1"/>
    <col min="10958" max="10960" width="4.77734375" style="400" customWidth="1"/>
    <col min="10961" max="10961" width="4.44140625" style="400" customWidth="1"/>
    <col min="10962" max="10962" width="4.77734375" style="400" customWidth="1"/>
    <col min="10963" max="10973" width="4.44140625" style="400" customWidth="1"/>
    <col min="10974" max="10990" width="8" style="400" customWidth="1"/>
    <col min="10991" max="10991" width="4.44140625" style="400" customWidth="1"/>
    <col min="10992" max="10994" width="4.77734375" style="400" customWidth="1"/>
    <col min="10995" max="10995" width="4.44140625" style="400" customWidth="1"/>
    <col min="10996" max="10996" width="4.77734375" style="400" customWidth="1"/>
    <col min="10997" max="11007" width="4.44140625" style="400" customWidth="1"/>
    <col min="11008" max="11024" width="8" style="400" customWidth="1"/>
    <col min="11025" max="11025" width="3.77734375" style="400" customWidth="1"/>
    <col min="11026" max="11028" width="4.77734375" style="400" customWidth="1"/>
    <col min="11029" max="11041" width="4.44140625" style="400" customWidth="1"/>
    <col min="11042" max="11058" width="8" style="400" customWidth="1"/>
    <col min="11059" max="11059" width="8" style="400"/>
    <col min="11060" max="11076" width="8" style="400" customWidth="1"/>
    <col min="11077" max="11077" width="3.77734375" style="400" customWidth="1"/>
    <col min="11078" max="11080" width="4.77734375" style="400" customWidth="1"/>
    <col min="11081" max="11093" width="4.44140625" style="400" customWidth="1"/>
    <col min="11094" max="11094" width="3.77734375" style="400" customWidth="1"/>
    <col min="11095" max="11097" width="4.77734375" style="400" customWidth="1"/>
    <col min="11098" max="11110" width="4.44140625" style="400" customWidth="1"/>
    <col min="11111" max="11111" width="3.77734375" style="400" customWidth="1"/>
    <col min="11112" max="11114" width="4.77734375" style="400" customWidth="1"/>
    <col min="11115" max="11127" width="4.44140625" style="400" customWidth="1"/>
    <col min="11128" max="11144" width="8" style="400" customWidth="1"/>
    <col min="11145" max="11145" width="3.77734375" style="400" customWidth="1"/>
    <col min="11146" max="11148" width="4.77734375" style="400" customWidth="1"/>
    <col min="11149" max="11161" width="4.44140625" style="400" customWidth="1"/>
    <col min="11162" max="11178" width="8" style="400" customWidth="1"/>
    <col min="11179" max="11179" width="3.77734375" style="400" customWidth="1"/>
    <col min="11180" max="11182" width="4.77734375" style="400" customWidth="1"/>
    <col min="11183" max="11195" width="4.44140625" style="400" customWidth="1"/>
    <col min="11196" max="11212" width="8" style="400" customWidth="1"/>
    <col min="11213" max="11213" width="4.44140625" style="400" customWidth="1"/>
    <col min="11214" max="11216" width="4.77734375" style="400" customWidth="1"/>
    <col min="11217" max="11217" width="4.44140625" style="400" customWidth="1"/>
    <col min="11218" max="11218" width="4.77734375" style="400" customWidth="1"/>
    <col min="11219" max="11229" width="4.44140625" style="400" customWidth="1"/>
    <col min="11230" max="11246" width="8" style="400" customWidth="1"/>
    <col min="11247" max="11247" width="4.44140625" style="400" customWidth="1"/>
    <col min="11248" max="11250" width="4.77734375" style="400" customWidth="1"/>
    <col min="11251" max="11251" width="4.44140625" style="400" customWidth="1"/>
    <col min="11252" max="11252" width="4.77734375" style="400" customWidth="1"/>
    <col min="11253" max="11263" width="4.44140625" style="400" customWidth="1"/>
    <col min="11264" max="11280" width="8" style="400" customWidth="1"/>
    <col min="11281" max="11281" width="3.77734375" style="400" customWidth="1"/>
    <col min="11282" max="11284" width="4.77734375" style="400" customWidth="1"/>
    <col min="11285" max="11297" width="4.44140625" style="400" customWidth="1"/>
    <col min="11298" max="11314" width="8" style="400" customWidth="1"/>
    <col min="11315" max="11315" width="8" style="400"/>
    <col min="11316" max="11332" width="8" style="400" customWidth="1"/>
    <col min="11333" max="11333" width="3.77734375" style="400" customWidth="1"/>
    <col min="11334" max="11336" width="4.77734375" style="400" customWidth="1"/>
    <col min="11337" max="11349" width="4.44140625" style="400" customWidth="1"/>
    <col min="11350" max="11350" width="3.77734375" style="400" customWidth="1"/>
    <col min="11351" max="11353" width="4.77734375" style="400" customWidth="1"/>
    <col min="11354" max="11366" width="4.44140625" style="400" customWidth="1"/>
    <col min="11367" max="11367" width="3.77734375" style="400" customWidth="1"/>
    <col min="11368" max="11370" width="4.77734375" style="400" customWidth="1"/>
    <col min="11371" max="11383" width="4.44140625" style="400" customWidth="1"/>
    <col min="11384" max="11400" width="8" style="400" customWidth="1"/>
    <col min="11401" max="11401" width="3.77734375" style="400" customWidth="1"/>
    <col min="11402" max="11404" width="4.77734375" style="400" customWidth="1"/>
    <col min="11405" max="11417" width="4.44140625" style="400" customWidth="1"/>
    <col min="11418" max="11434" width="8" style="400" customWidth="1"/>
    <col min="11435" max="11435" width="3.77734375" style="400" customWidth="1"/>
    <col min="11436" max="11438" width="4.77734375" style="400" customWidth="1"/>
    <col min="11439" max="11451" width="4.44140625" style="400" customWidth="1"/>
    <col min="11452" max="11468" width="8" style="400" customWidth="1"/>
    <col min="11469" max="11469" width="4.44140625" style="400" customWidth="1"/>
    <col min="11470" max="11472" width="4.77734375" style="400" customWidth="1"/>
    <col min="11473" max="11473" width="4.44140625" style="400" customWidth="1"/>
    <col min="11474" max="11474" width="4.77734375" style="400" customWidth="1"/>
    <col min="11475" max="11485" width="4.44140625" style="400" customWidth="1"/>
    <col min="11486" max="11502" width="8" style="400" customWidth="1"/>
    <col min="11503" max="11503" width="4.44140625" style="400" customWidth="1"/>
    <col min="11504" max="11506" width="4.77734375" style="400" customWidth="1"/>
    <col min="11507" max="11507" width="4.44140625" style="400" customWidth="1"/>
    <col min="11508" max="11508" width="4.77734375" style="400" customWidth="1"/>
    <col min="11509" max="11519" width="4.44140625" style="400" customWidth="1"/>
    <col min="11520" max="11536" width="8" style="400" customWidth="1"/>
    <col min="11537" max="11537" width="3.77734375" style="400" customWidth="1"/>
    <col min="11538" max="11540" width="4.77734375" style="400" customWidth="1"/>
    <col min="11541" max="11553" width="4.44140625" style="400" customWidth="1"/>
    <col min="11554" max="11570" width="8" style="400" customWidth="1"/>
    <col min="11571" max="11571" width="8" style="400"/>
    <col min="11572" max="11588" width="8" style="400" customWidth="1"/>
    <col min="11589" max="11589" width="3.77734375" style="400" customWidth="1"/>
    <col min="11590" max="11592" width="4.77734375" style="400" customWidth="1"/>
    <col min="11593" max="11605" width="4.44140625" style="400" customWidth="1"/>
    <col min="11606" max="11606" width="3.77734375" style="400" customWidth="1"/>
    <col min="11607" max="11609" width="4.77734375" style="400" customWidth="1"/>
    <col min="11610" max="11622" width="4.44140625" style="400" customWidth="1"/>
    <col min="11623" max="11623" width="3.77734375" style="400" customWidth="1"/>
    <col min="11624" max="11626" width="4.77734375" style="400" customWidth="1"/>
    <col min="11627" max="11639" width="4.44140625" style="400" customWidth="1"/>
    <col min="11640" max="11656" width="8" style="400" customWidth="1"/>
    <col min="11657" max="11657" width="3.77734375" style="400" customWidth="1"/>
    <col min="11658" max="11660" width="4.77734375" style="400" customWidth="1"/>
    <col min="11661" max="11673" width="4.44140625" style="400" customWidth="1"/>
    <col min="11674" max="11690" width="8" style="400" customWidth="1"/>
    <col min="11691" max="11691" width="3.77734375" style="400" customWidth="1"/>
    <col min="11692" max="11694" width="4.77734375" style="400" customWidth="1"/>
    <col min="11695" max="11707" width="4.44140625" style="400" customWidth="1"/>
    <col min="11708" max="11724" width="8" style="400" customWidth="1"/>
    <col min="11725" max="11725" width="4.44140625" style="400" customWidth="1"/>
    <col min="11726" max="11728" width="4.77734375" style="400" customWidth="1"/>
    <col min="11729" max="11729" width="4.44140625" style="400" customWidth="1"/>
    <col min="11730" max="11730" width="4.77734375" style="400" customWidth="1"/>
    <col min="11731" max="11741" width="4.44140625" style="400" customWidth="1"/>
    <col min="11742" max="11758" width="8" style="400" customWidth="1"/>
    <col min="11759" max="11759" width="4.44140625" style="400" customWidth="1"/>
    <col min="11760" max="11762" width="4.77734375" style="400" customWidth="1"/>
    <col min="11763" max="11763" width="4.44140625" style="400" customWidth="1"/>
    <col min="11764" max="11764" width="4.77734375" style="400" customWidth="1"/>
    <col min="11765" max="11775" width="4.44140625" style="400" customWidth="1"/>
    <col min="11776" max="11792" width="8" style="400" customWidth="1"/>
    <col min="11793" max="11793" width="3.77734375" style="400" customWidth="1"/>
    <col min="11794" max="11796" width="4.77734375" style="400" customWidth="1"/>
    <col min="11797" max="11809" width="4.44140625" style="400" customWidth="1"/>
    <col min="11810" max="11826" width="8" style="400" customWidth="1"/>
    <col min="11827" max="11827" width="8" style="400"/>
    <col min="11828" max="11844" width="8" style="400" customWidth="1"/>
    <col min="11845" max="11845" width="3.77734375" style="400" customWidth="1"/>
    <col min="11846" max="11848" width="4.77734375" style="400" customWidth="1"/>
    <col min="11849" max="11861" width="4.44140625" style="400" customWidth="1"/>
    <col min="11862" max="11862" width="3.77734375" style="400" customWidth="1"/>
    <col min="11863" max="11865" width="4.77734375" style="400" customWidth="1"/>
    <col min="11866" max="11878" width="4.44140625" style="400" customWidth="1"/>
    <col min="11879" max="11879" width="3.77734375" style="400" customWidth="1"/>
    <col min="11880" max="11882" width="4.77734375" style="400" customWidth="1"/>
    <col min="11883" max="11895" width="4.44140625" style="400" customWidth="1"/>
    <col min="11896" max="11912" width="8" style="400" customWidth="1"/>
    <col min="11913" max="11913" width="3.77734375" style="400" customWidth="1"/>
    <col min="11914" max="11916" width="4.77734375" style="400" customWidth="1"/>
    <col min="11917" max="11929" width="4.44140625" style="400" customWidth="1"/>
    <col min="11930" max="11946" width="8" style="400" customWidth="1"/>
    <col min="11947" max="11947" width="3.77734375" style="400" customWidth="1"/>
    <col min="11948" max="11950" width="4.77734375" style="400" customWidth="1"/>
    <col min="11951" max="11963" width="4.44140625" style="400" customWidth="1"/>
    <col min="11964" max="11980" width="8" style="400" customWidth="1"/>
    <col min="11981" max="11981" width="4.44140625" style="400" customWidth="1"/>
    <col min="11982" max="11984" width="4.77734375" style="400" customWidth="1"/>
    <col min="11985" max="11985" width="4.44140625" style="400" customWidth="1"/>
    <col min="11986" max="11986" width="4.77734375" style="400" customWidth="1"/>
    <col min="11987" max="11997" width="4.44140625" style="400" customWidth="1"/>
    <col min="11998" max="12014" width="8" style="400" customWidth="1"/>
    <col min="12015" max="12015" width="4.44140625" style="400" customWidth="1"/>
    <col min="12016" max="12018" width="4.77734375" style="400" customWidth="1"/>
    <col min="12019" max="12019" width="4.44140625" style="400" customWidth="1"/>
    <col min="12020" max="12020" width="4.77734375" style="400" customWidth="1"/>
    <col min="12021" max="12031" width="4.44140625" style="400" customWidth="1"/>
    <col min="12032" max="12048" width="8" style="400" customWidth="1"/>
    <col min="12049" max="12049" width="3.77734375" style="400" customWidth="1"/>
    <col min="12050" max="12052" width="4.77734375" style="400" customWidth="1"/>
    <col min="12053" max="12065" width="4.44140625" style="400" customWidth="1"/>
    <col min="12066" max="12082" width="8" style="400" customWidth="1"/>
    <col min="12083" max="12083" width="8" style="400"/>
    <col min="12084" max="12100" width="8" style="400" customWidth="1"/>
    <col min="12101" max="12101" width="3.77734375" style="400" customWidth="1"/>
    <col min="12102" max="12104" width="4.77734375" style="400" customWidth="1"/>
    <col min="12105" max="12117" width="4.44140625" style="400" customWidth="1"/>
    <col min="12118" max="12118" width="3.77734375" style="400" customWidth="1"/>
    <col min="12119" max="12121" width="4.77734375" style="400" customWidth="1"/>
    <col min="12122" max="12134" width="4.44140625" style="400" customWidth="1"/>
    <col min="12135" max="12135" width="3.77734375" style="400" customWidth="1"/>
    <col min="12136" max="12138" width="4.77734375" style="400" customWidth="1"/>
    <col min="12139" max="12151" width="4.44140625" style="400" customWidth="1"/>
    <col min="12152" max="12168" width="8" style="400" customWidth="1"/>
    <col min="12169" max="12169" width="3.77734375" style="400" customWidth="1"/>
    <col min="12170" max="12172" width="4.77734375" style="400" customWidth="1"/>
    <col min="12173" max="12185" width="4.44140625" style="400" customWidth="1"/>
    <col min="12186" max="12202" width="8" style="400" customWidth="1"/>
    <col min="12203" max="12203" width="3.77734375" style="400" customWidth="1"/>
    <col min="12204" max="12206" width="4.77734375" style="400" customWidth="1"/>
    <col min="12207" max="12219" width="4.44140625" style="400" customWidth="1"/>
    <col min="12220" max="12236" width="8" style="400" customWidth="1"/>
    <col min="12237" max="12237" width="4.44140625" style="400" customWidth="1"/>
    <col min="12238" max="12240" width="4.77734375" style="400" customWidth="1"/>
    <col min="12241" max="12241" width="4.44140625" style="400" customWidth="1"/>
    <col min="12242" max="12242" width="4.77734375" style="400" customWidth="1"/>
    <col min="12243" max="12253" width="4.44140625" style="400" customWidth="1"/>
    <col min="12254" max="12270" width="8" style="400" customWidth="1"/>
    <col min="12271" max="12271" width="4.44140625" style="400" customWidth="1"/>
    <col min="12272" max="12274" width="4.77734375" style="400" customWidth="1"/>
    <col min="12275" max="12275" width="4.44140625" style="400" customWidth="1"/>
    <col min="12276" max="12276" width="4.77734375" style="400" customWidth="1"/>
    <col min="12277" max="12287" width="4.44140625" style="400" customWidth="1"/>
    <col min="12288" max="12304" width="8" style="400" customWidth="1"/>
    <col min="12305" max="12305" width="3.77734375" style="400" customWidth="1"/>
    <col min="12306" max="12308" width="4.77734375" style="400" customWidth="1"/>
    <col min="12309" max="12321" width="4.44140625" style="400" customWidth="1"/>
    <col min="12322" max="12338" width="8" style="400" customWidth="1"/>
    <col min="12339" max="12339" width="8" style="400"/>
    <col min="12340" max="12356" width="8" style="400" customWidth="1"/>
    <col min="12357" max="12357" width="3.77734375" style="400" customWidth="1"/>
    <col min="12358" max="12360" width="4.77734375" style="400" customWidth="1"/>
    <col min="12361" max="12373" width="4.44140625" style="400" customWidth="1"/>
    <col min="12374" max="12374" width="3.77734375" style="400" customWidth="1"/>
    <col min="12375" max="12377" width="4.77734375" style="400" customWidth="1"/>
    <col min="12378" max="12390" width="4.44140625" style="400" customWidth="1"/>
    <col min="12391" max="12391" width="3.77734375" style="400" customWidth="1"/>
    <col min="12392" max="12394" width="4.77734375" style="400" customWidth="1"/>
    <col min="12395" max="12407" width="4.44140625" style="400" customWidth="1"/>
    <col min="12408" max="12424" width="8" style="400" customWidth="1"/>
    <col min="12425" max="12425" width="3.77734375" style="400" customWidth="1"/>
    <col min="12426" max="12428" width="4.77734375" style="400" customWidth="1"/>
    <col min="12429" max="12441" width="4.44140625" style="400" customWidth="1"/>
    <col min="12442" max="12458" width="8" style="400" customWidth="1"/>
    <col min="12459" max="12459" width="3.77734375" style="400" customWidth="1"/>
    <col min="12460" max="12462" width="4.77734375" style="400" customWidth="1"/>
    <col min="12463" max="12475" width="4.44140625" style="400" customWidth="1"/>
    <col min="12476" max="12492" width="8" style="400" customWidth="1"/>
    <col min="12493" max="12493" width="4.44140625" style="400" customWidth="1"/>
    <col min="12494" max="12496" width="4.77734375" style="400" customWidth="1"/>
    <col min="12497" max="12497" width="4.44140625" style="400" customWidth="1"/>
    <col min="12498" max="12498" width="4.77734375" style="400" customWidth="1"/>
    <col min="12499" max="12509" width="4.44140625" style="400" customWidth="1"/>
    <col min="12510" max="12526" width="8" style="400" customWidth="1"/>
    <col min="12527" max="12527" width="4.44140625" style="400" customWidth="1"/>
    <col min="12528" max="12530" width="4.77734375" style="400" customWidth="1"/>
    <col min="12531" max="12531" width="4.44140625" style="400" customWidth="1"/>
    <col min="12532" max="12532" width="4.77734375" style="400" customWidth="1"/>
    <col min="12533" max="12543" width="4.44140625" style="400" customWidth="1"/>
    <col min="12544" max="12560" width="8" style="400" customWidth="1"/>
    <col min="12561" max="12561" width="3.77734375" style="400" customWidth="1"/>
    <col min="12562" max="12564" width="4.77734375" style="400" customWidth="1"/>
    <col min="12565" max="12577" width="4.44140625" style="400" customWidth="1"/>
    <col min="12578" max="12594" width="8" style="400" customWidth="1"/>
    <col min="12595" max="12595" width="8" style="400"/>
    <col min="12596" max="12612" width="8" style="400" customWidth="1"/>
    <col min="12613" max="12613" width="3.77734375" style="400" customWidth="1"/>
    <col min="12614" max="12616" width="4.77734375" style="400" customWidth="1"/>
    <col min="12617" max="12629" width="4.44140625" style="400" customWidth="1"/>
    <col min="12630" max="12630" width="3.77734375" style="400" customWidth="1"/>
    <col min="12631" max="12633" width="4.77734375" style="400" customWidth="1"/>
    <col min="12634" max="12646" width="4.44140625" style="400" customWidth="1"/>
    <col min="12647" max="12647" width="3.77734375" style="400" customWidth="1"/>
    <col min="12648" max="12650" width="4.77734375" style="400" customWidth="1"/>
    <col min="12651" max="12663" width="4.44140625" style="400" customWidth="1"/>
    <col min="12664" max="12680" width="8" style="400" customWidth="1"/>
    <col min="12681" max="12681" width="3.77734375" style="400" customWidth="1"/>
    <col min="12682" max="12684" width="4.77734375" style="400" customWidth="1"/>
    <col min="12685" max="12697" width="4.44140625" style="400" customWidth="1"/>
    <col min="12698" max="12714" width="8" style="400" customWidth="1"/>
    <col min="12715" max="12715" width="3.77734375" style="400" customWidth="1"/>
    <col min="12716" max="12718" width="4.77734375" style="400" customWidth="1"/>
    <col min="12719" max="12731" width="4.44140625" style="400" customWidth="1"/>
    <col min="12732" max="12748" width="8" style="400" customWidth="1"/>
    <col min="12749" max="12749" width="4.44140625" style="400" customWidth="1"/>
    <col min="12750" max="12752" width="4.77734375" style="400" customWidth="1"/>
    <col min="12753" max="12753" width="4.44140625" style="400" customWidth="1"/>
    <col min="12754" max="12754" width="4.77734375" style="400" customWidth="1"/>
    <col min="12755" max="12765" width="4.44140625" style="400" customWidth="1"/>
    <col min="12766" max="12782" width="8" style="400" customWidth="1"/>
    <col min="12783" max="12783" width="4.44140625" style="400" customWidth="1"/>
    <col min="12784" max="12786" width="4.77734375" style="400" customWidth="1"/>
    <col min="12787" max="12787" width="4.44140625" style="400" customWidth="1"/>
    <col min="12788" max="12788" width="4.77734375" style="400" customWidth="1"/>
    <col min="12789" max="12799" width="4.44140625" style="400" customWidth="1"/>
    <col min="12800" max="12816" width="8" style="400" customWidth="1"/>
    <col min="12817" max="12817" width="3.77734375" style="400" customWidth="1"/>
    <col min="12818" max="12820" width="4.77734375" style="400" customWidth="1"/>
    <col min="12821" max="12833" width="4.44140625" style="400" customWidth="1"/>
    <col min="12834" max="12850" width="8" style="400" customWidth="1"/>
    <col min="12851" max="12851" width="8" style="400"/>
    <col min="12852" max="12868" width="8" style="400" customWidth="1"/>
    <col min="12869" max="12869" width="3.77734375" style="400" customWidth="1"/>
    <col min="12870" max="12872" width="4.77734375" style="400" customWidth="1"/>
    <col min="12873" max="12885" width="4.44140625" style="400" customWidth="1"/>
    <col min="12886" max="12886" width="3.77734375" style="400" customWidth="1"/>
    <col min="12887" max="12889" width="4.77734375" style="400" customWidth="1"/>
    <col min="12890" max="12902" width="4.44140625" style="400" customWidth="1"/>
    <col min="12903" max="12903" width="3.77734375" style="400" customWidth="1"/>
    <col min="12904" max="12906" width="4.77734375" style="400" customWidth="1"/>
    <col min="12907" max="12919" width="4.44140625" style="400" customWidth="1"/>
    <col min="12920" max="12936" width="8" style="400" customWidth="1"/>
    <col min="12937" max="12937" width="3.77734375" style="400" customWidth="1"/>
    <col min="12938" max="12940" width="4.77734375" style="400" customWidth="1"/>
    <col min="12941" max="12953" width="4.44140625" style="400" customWidth="1"/>
    <col min="12954" max="12970" width="8" style="400" customWidth="1"/>
    <col min="12971" max="12971" width="3.77734375" style="400" customWidth="1"/>
    <col min="12972" max="12974" width="4.77734375" style="400" customWidth="1"/>
    <col min="12975" max="12987" width="4.44140625" style="400" customWidth="1"/>
    <col min="12988" max="13004" width="8" style="400" customWidth="1"/>
    <col min="13005" max="13005" width="4.44140625" style="400" customWidth="1"/>
    <col min="13006" max="13008" width="4.77734375" style="400" customWidth="1"/>
    <col min="13009" max="13009" width="4.44140625" style="400" customWidth="1"/>
    <col min="13010" max="13010" width="4.77734375" style="400" customWidth="1"/>
    <col min="13011" max="13021" width="4.44140625" style="400" customWidth="1"/>
    <col min="13022" max="13038" width="8" style="400" customWidth="1"/>
    <col min="13039" max="13039" width="4.44140625" style="400" customWidth="1"/>
    <col min="13040" max="13042" width="4.77734375" style="400" customWidth="1"/>
    <col min="13043" max="13043" width="4.44140625" style="400" customWidth="1"/>
    <col min="13044" max="13044" width="4.77734375" style="400" customWidth="1"/>
    <col min="13045" max="13055" width="4.44140625" style="400" customWidth="1"/>
    <col min="13056" max="13072" width="8" style="400" customWidth="1"/>
    <col min="13073" max="13073" width="3.77734375" style="400" customWidth="1"/>
    <col min="13074" max="13076" width="4.77734375" style="400" customWidth="1"/>
    <col min="13077" max="13089" width="4.44140625" style="400" customWidth="1"/>
    <col min="13090" max="13106" width="8" style="400" customWidth="1"/>
    <col min="13107" max="13107" width="8" style="400"/>
    <col min="13108" max="13124" width="8" style="400" customWidth="1"/>
    <col min="13125" max="13125" width="3.77734375" style="400" customWidth="1"/>
    <col min="13126" max="13128" width="4.77734375" style="400" customWidth="1"/>
    <col min="13129" max="13141" width="4.44140625" style="400" customWidth="1"/>
    <col min="13142" max="13142" width="3.77734375" style="400" customWidth="1"/>
    <col min="13143" max="13145" width="4.77734375" style="400" customWidth="1"/>
    <col min="13146" max="13158" width="4.44140625" style="400" customWidth="1"/>
    <col min="13159" max="13159" width="3.77734375" style="400" customWidth="1"/>
    <col min="13160" max="13162" width="4.77734375" style="400" customWidth="1"/>
    <col min="13163" max="13175" width="4.44140625" style="400" customWidth="1"/>
    <col min="13176" max="13192" width="8" style="400" customWidth="1"/>
    <col min="13193" max="13193" width="3.77734375" style="400" customWidth="1"/>
    <col min="13194" max="13196" width="4.77734375" style="400" customWidth="1"/>
    <col min="13197" max="13209" width="4.44140625" style="400" customWidth="1"/>
    <col min="13210" max="13226" width="8" style="400" customWidth="1"/>
    <col min="13227" max="13227" width="3.77734375" style="400" customWidth="1"/>
    <col min="13228" max="13230" width="4.77734375" style="400" customWidth="1"/>
    <col min="13231" max="13243" width="4.44140625" style="400" customWidth="1"/>
    <col min="13244" max="13260" width="8" style="400" customWidth="1"/>
    <col min="13261" max="13261" width="4.44140625" style="400" customWidth="1"/>
    <col min="13262" max="13264" width="4.77734375" style="400" customWidth="1"/>
    <col min="13265" max="13265" width="4.44140625" style="400" customWidth="1"/>
    <col min="13266" max="13266" width="4.77734375" style="400" customWidth="1"/>
    <col min="13267" max="13277" width="4.44140625" style="400" customWidth="1"/>
    <col min="13278" max="13294" width="8" style="400" customWidth="1"/>
    <col min="13295" max="13295" width="4.44140625" style="400" customWidth="1"/>
    <col min="13296" max="13298" width="4.77734375" style="400" customWidth="1"/>
    <col min="13299" max="13299" width="4.44140625" style="400" customWidth="1"/>
    <col min="13300" max="13300" width="4.77734375" style="400" customWidth="1"/>
    <col min="13301" max="13311" width="4.44140625" style="400" customWidth="1"/>
    <col min="13312" max="13328" width="8" style="400" customWidth="1"/>
    <col min="13329" max="13329" width="3.77734375" style="400" customWidth="1"/>
    <col min="13330" max="13332" width="4.77734375" style="400" customWidth="1"/>
    <col min="13333" max="13345" width="4.44140625" style="400" customWidth="1"/>
    <col min="13346" max="13362" width="8" style="400" customWidth="1"/>
    <col min="13363" max="13363" width="8" style="400"/>
    <col min="13364" max="13380" width="8" style="400" customWidth="1"/>
    <col min="13381" max="13381" width="3.77734375" style="400" customWidth="1"/>
    <col min="13382" max="13384" width="4.77734375" style="400" customWidth="1"/>
    <col min="13385" max="13397" width="4.44140625" style="400" customWidth="1"/>
    <col min="13398" max="13398" width="3.77734375" style="400" customWidth="1"/>
    <col min="13399" max="13401" width="4.77734375" style="400" customWidth="1"/>
    <col min="13402" max="13414" width="4.44140625" style="400" customWidth="1"/>
    <col min="13415" max="13415" width="3.77734375" style="400" customWidth="1"/>
    <col min="13416" max="13418" width="4.77734375" style="400" customWidth="1"/>
    <col min="13419" max="13431" width="4.44140625" style="400" customWidth="1"/>
    <col min="13432" max="13448" width="8" style="400" customWidth="1"/>
    <col min="13449" max="13449" width="3.77734375" style="400" customWidth="1"/>
    <col min="13450" max="13452" width="4.77734375" style="400" customWidth="1"/>
    <col min="13453" max="13465" width="4.44140625" style="400" customWidth="1"/>
    <col min="13466" max="13482" width="8" style="400" customWidth="1"/>
    <col min="13483" max="13483" width="3.77734375" style="400" customWidth="1"/>
    <col min="13484" max="13486" width="4.77734375" style="400" customWidth="1"/>
    <col min="13487" max="13499" width="4.44140625" style="400" customWidth="1"/>
    <col min="13500" max="13516" width="8" style="400" customWidth="1"/>
    <col min="13517" max="13517" width="4.44140625" style="400" customWidth="1"/>
    <col min="13518" max="13520" width="4.77734375" style="400" customWidth="1"/>
    <col min="13521" max="13521" width="4.44140625" style="400" customWidth="1"/>
    <col min="13522" max="13522" width="4.77734375" style="400" customWidth="1"/>
    <col min="13523" max="13533" width="4.44140625" style="400" customWidth="1"/>
    <col min="13534" max="13550" width="8" style="400" customWidth="1"/>
    <col min="13551" max="13551" width="4.44140625" style="400" customWidth="1"/>
    <col min="13552" max="13554" width="4.77734375" style="400" customWidth="1"/>
    <col min="13555" max="13555" width="4.44140625" style="400" customWidth="1"/>
    <col min="13556" max="13556" width="4.77734375" style="400" customWidth="1"/>
    <col min="13557" max="13567" width="4.44140625" style="400" customWidth="1"/>
    <col min="13568" max="13584" width="8" style="400" customWidth="1"/>
    <col min="13585" max="13585" width="3.77734375" style="400" customWidth="1"/>
    <col min="13586" max="13588" width="4.77734375" style="400" customWidth="1"/>
    <col min="13589" max="13601" width="4.44140625" style="400" customWidth="1"/>
    <col min="13602" max="13618" width="8" style="400" customWidth="1"/>
    <col min="13619" max="13619" width="8" style="400"/>
    <col min="13620" max="13636" width="8" style="400" customWidth="1"/>
    <col min="13637" max="13637" width="3.77734375" style="400" customWidth="1"/>
    <col min="13638" max="13640" width="4.77734375" style="400" customWidth="1"/>
    <col min="13641" max="13653" width="4.44140625" style="400" customWidth="1"/>
    <col min="13654" max="13654" width="3.77734375" style="400" customWidth="1"/>
    <col min="13655" max="13657" width="4.77734375" style="400" customWidth="1"/>
    <col min="13658" max="13670" width="4.44140625" style="400" customWidth="1"/>
    <col min="13671" max="13671" width="3.77734375" style="400" customWidth="1"/>
    <col min="13672" max="13674" width="4.77734375" style="400" customWidth="1"/>
    <col min="13675" max="13687" width="4.44140625" style="400" customWidth="1"/>
    <col min="13688" max="13704" width="8" style="400" customWidth="1"/>
    <col min="13705" max="13705" width="3.77734375" style="400" customWidth="1"/>
    <col min="13706" max="13708" width="4.77734375" style="400" customWidth="1"/>
    <col min="13709" max="13721" width="4.44140625" style="400" customWidth="1"/>
    <col min="13722" max="13738" width="8" style="400" customWidth="1"/>
    <col min="13739" max="13739" width="3.77734375" style="400" customWidth="1"/>
    <col min="13740" max="13742" width="4.77734375" style="400" customWidth="1"/>
    <col min="13743" max="13755" width="4.44140625" style="400" customWidth="1"/>
    <col min="13756" max="13772" width="8" style="400" customWidth="1"/>
    <col min="13773" max="13773" width="4.44140625" style="400" customWidth="1"/>
    <col min="13774" max="13776" width="4.77734375" style="400" customWidth="1"/>
    <col min="13777" max="13777" width="4.44140625" style="400" customWidth="1"/>
    <col min="13778" max="13778" width="4.77734375" style="400" customWidth="1"/>
    <col min="13779" max="13789" width="4.44140625" style="400" customWidth="1"/>
    <col min="13790" max="13806" width="8" style="400" customWidth="1"/>
    <col min="13807" max="13807" width="4.44140625" style="400" customWidth="1"/>
    <col min="13808" max="13810" width="4.77734375" style="400" customWidth="1"/>
    <col min="13811" max="13811" width="4.44140625" style="400" customWidth="1"/>
    <col min="13812" max="13812" width="4.77734375" style="400" customWidth="1"/>
    <col min="13813" max="13823" width="4.44140625" style="400" customWidth="1"/>
    <col min="13824" max="13840" width="8" style="400" customWidth="1"/>
    <col min="13841" max="13841" width="3.77734375" style="400" customWidth="1"/>
    <col min="13842" max="13844" width="4.77734375" style="400" customWidth="1"/>
    <col min="13845" max="13857" width="4.44140625" style="400" customWidth="1"/>
    <col min="13858" max="13874" width="8" style="400" customWidth="1"/>
    <col min="13875" max="13875" width="8" style="400"/>
    <col min="13876" max="13892" width="8" style="400" customWidth="1"/>
    <col min="13893" max="13893" width="3.77734375" style="400" customWidth="1"/>
    <col min="13894" max="13896" width="4.77734375" style="400" customWidth="1"/>
    <col min="13897" max="13909" width="4.44140625" style="400" customWidth="1"/>
    <col min="13910" max="13910" width="3.77734375" style="400" customWidth="1"/>
    <col min="13911" max="13913" width="4.77734375" style="400" customWidth="1"/>
    <col min="13914" max="13926" width="4.44140625" style="400" customWidth="1"/>
    <col min="13927" max="13927" width="3.77734375" style="400" customWidth="1"/>
    <col min="13928" max="13930" width="4.77734375" style="400" customWidth="1"/>
    <col min="13931" max="13943" width="4.44140625" style="400" customWidth="1"/>
    <col min="13944" max="13960" width="8" style="400" customWidth="1"/>
    <col min="13961" max="13961" width="3.77734375" style="400" customWidth="1"/>
    <col min="13962" max="13964" width="4.77734375" style="400" customWidth="1"/>
    <col min="13965" max="13977" width="4.44140625" style="400" customWidth="1"/>
    <col min="13978" max="13994" width="8" style="400" customWidth="1"/>
    <col min="13995" max="13995" width="3.77734375" style="400" customWidth="1"/>
    <col min="13996" max="13998" width="4.77734375" style="400" customWidth="1"/>
    <col min="13999" max="14011" width="4.44140625" style="400" customWidth="1"/>
    <col min="14012" max="14028" width="8" style="400" customWidth="1"/>
    <col min="14029" max="14029" width="4.44140625" style="400" customWidth="1"/>
    <col min="14030" max="14032" width="4.77734375" style="400" customWidth="1"/>
    <col min="14033" max="14033" width="4.44140625" style="400" customWidth="1"/>
    <col min="14034" max="14034" width="4.77734375" style="400" customWidth="1"/>
    <col min="14035" max="14045" width="4.44140625" style="400" customWidth="1"/>
    <col min="14046" max="14062" width="8" style="400" customWidth="1"/>
    <col min="14063" max="14063" width="4.44140625" style="400" customWidth="1"/>
    <col min="14064" max="14066" width="4.77734375" style="400" customWidth="1"/>
    <col min="14067" max="14067" width="4.44140625" style="400" customWidth="1"/>
    <col min="14068" max="14068" width="4.77734375" style="400" customWidth="1"/>
    <col min="14069" max="14079" width="4.44140625" style="400" customWidth="1"/>
    <col min="14080" max="14096" width="8" style="400" customWidth="1"/>
    <col min="14097" max="14097" width="3.77734375" style="400" customWidth="1"/>
    <col min="14098" max="14100" width="4.77734375" style="400" customWidth="1"/>
    <col min="14101" max="14113" width="4.44140625" style="400" customWidth="1"/>
    <col min="14114" max="14130" width="8" style="400" customWidth="1"/>
    <col min="14131" max="14131" width="8" style="400"/>
    <col min="14132" max="14148" width="8" style="400" customWidth="1"/>
    <col min="14149" max="14149" width="3.77734375" style="400" customWidth="1"/>
    <col min="14150" max="14152" width="4.77734375" style="400" customWidth="1"/>
    <col min="14153" max="14165" width="4.44140625" style="400" customWidth="1"/>
    <col min="14166" max="14166" width="3.77734375" style="400" customWidth="1"/>
    <col min="14167" max="14169" width="4.77734375" style="400" customWidth="1"/>
    <col min="14170" max="14182" width="4.44140625" style="400" customWidth="1"/>
    <col min="14183" max="14183" width="3.77734375" style="400" customWidth="1"/>
    <col min="14184" max="14186" width="4.77734375" style="400" customWidth="1"/>
    <col min="14187" max="14199" width="4.44140625" style="400" customWidth="1"/>
    <col min="14200" max="14216" width="8" style="400" customWidth="1"/>
    <col min="14217" max="14217" width="3.77734375" style="400" customWidth="1"/>
    <col min="14218" max="14220" width="4.77734375" style="400" customWidth="1"/>
    <col min="14221" max="14233" width="4.44140625" style="400" customWidth="1"/>
    <col min="14234" max="14250" width="8" style="400" customWidth="1"/>
    <col min="14251" max="14251" width="3.77734375" style="400" customWidth="1"/>
    <col min="14252" max="14254" width="4.77734375" style="400" customWidth="1"/>
    <col min="14255" max="14267" width="4.44140625" style="400" customWidth="1"/>
    <col min="14268" max="14284" width="8" style="400" customWidth="1"/>
    <col min="14285" max="14285" width="4.44140625" style="400" customWidth="1"/>
    <col min="14286" max="14288" width="4.77734375" style="400" customWidth="1"/>
    <col min="14289" max="14289" width="4.44140625" style="400" customWidth="1"/>
    <col min="14290" max="14290" width="4.77734375" style="400" customWidth="1"/>
    <col min="14291" max="14301" width="4.44140625" style="400" customWidth="1"/>
    <col min="14302" max="14318" width="8" style="400" customWidth="1"/>
    <col min="14319" max="14319" width="4.44140625" style="400" customWidth="1"/>
    <col min="14320" max="14322" width="4.77734375" style="400" customWidth="1"/>
    <col min="14323" max="14323" width="4.44140625" style="400" customWidth="1"/>
    <col min="14324" max="14324" width="4.77734375" style="400" customWidth="1"/>
    <col min="14325" max="14335" width="4.44140625" style="400" customWidth="1"/>
    <col min="14336" max="14352" width="8" style="400" customWidth="1"/>
    <col min="14353" max="14353" width="3.77734375" style="400" customWidth="1"/>
    <col min="14354" max="14356" width="4.77734375" style="400" customWidth="1"/>
    <col min="14357" max="14369" width="4.44140625" style="400" customWidth="1"/>
    <col min="14370" max="14386" width="8" style="400" customWidth="1"/>
    <col min="14387" max="14387" width="8" style="400"/>
    <col min="14388" max="14404" width="8" style="400" customWidth="1"/>
    <col min="14405" max="14405" width="3.77734375" style="400" customWidth="1"/>
    <col min="14406" max="14408" width="4.77734375" style="400" customWidth="1"/>
    <col min="14409" max="14421" width="4.44140625" style="400" customWidth="1"/>
    <col min="14422" max="14422" width="3.77734375" style="400" customWidth="1"/>
    <col min="14423" max="14425" width="4.77734375" style="400" customWidth="1"/>
    <col min="14426" max="14438" width="4.44140625" style="400" customWidth="1"/>
    <col min="14439" max="14439" width="3.77734375" style="400" customWidth="1"/>
    <col min="14440" max="14442" width="4.77734375" style="400" customWidth="1"/>
    <col min="14443" max="14455" width="4.44140625" style="400" customWidth="1"/>
    <col min="14456" max="14472" width="8" style="400" customWidth="1"/>
    <col min="14473" max="14473" width="3.77734375" style="400" customWidth="1"/>
    <col min="14474" max="14476" width="4.77734375" style="400" customWidth="1"/>
    <col min="14477" max="14489" width="4.44140625" style="400" customWidth="1"/>
    <col min="14490" max="14506" width="8" style="400" customWidth="1"/>
    <col min="14507" max="14507" width="3.77734375" style="400" customWidth="1"/>
    <col min="14508" max="14510" width="4.77734375" style="400" customWidth="1"/>
    <col min="14511" max="14523" width="4.44140625" style="400" customWidth="1"/>
    <col min="14524" max="14540" width="8" style="400" customWidth="1"/>
    <col min="14541" max="14541" width="4.44140625" style="400" customWidth="1"/>
    <col min="14542" max="14544" width="4.77734375" style="400" customWidth="1"/>
    <col min="14545" max="14545" width="4.44140625" style="400" customWidth="1"/>
    <col min="14546" max="14546" width="4.77734375" style="400" customWidth="1"/>
    <col min="14547" max="14557" width="4.44140625" style="400" customWidth="1"/>
    <col min="14558" max="14574" width="8" style="400" customWidth="1"/>
    <col min="14575" max="14575" width="4.44140625" style="400" customWidth="1"/>
    <col min="14576" max="14578" width="4.77734375" style="400" customWidth="1"/>
    <col min="14579" max="14579" width="4.44140625" style="400" customWidth="1"/>
    <col min="14580" max="14580" width="4.77734375" style="400" customWidth="1"/>
    <col min="14581" max="14591" width="4.44140625" style="400" customWidth="1"/>
    <col min="14592" max="14608" width="8" style="400" customWidth="1"/>
    <col min="14609" max="14609" width="3.77734375" style="400" customWidth="1"/>
    <col min="14610" max="14612" width="4.77734375" style="400" customWidth="1"/>
    <col min="14613" max="14625" width="4.44140625" style="400" customWidth="1"/>
    <col min="14626" max="14642" width="8" style="400" customWidth="1"/>
    <col min="14643" max="14643" width="8" style="400"/>
    <col min="14644" max="14660" width="8" style="400" customWidth="1"/>
    <col min="14661" max="14661" width="3.77734375" style="400" customWidth="1"/>
    <col min="14662" max="14664" width="4.77734375" style="400" customWidth="1"/>
    <col min="14665" max="14677" width="4.44140625" style="400" customWidth="1"/>
    <col min="14678" max="14678" width="3.77734375" style="400" customWidth="1"/>
    <col min="14679" max="14681" width="4.77734375" style="400" customWidth="1"/>
    <col min="14682" max="14694" width="4.44140625" style="400" customWidth="1"/>
    <col min="14695" max="14695" width="3.77734375" style="400" customWidth="1"/>
    <col min="14696" max="14698" width="4.77734375" style="400" customWidth="1"/>
    <col min="14699" max="14711" width="4.44140625" style="400" customWidth="1"/>
    <col min="14712" max="14728" width="8" style="400" customWidth="1"/>
    <col min="14729" max="14729" width="3.77734375" style="400" customWidth="1"/>
    <col min="14730" max="14732" width="4.77734375" style="400" customWidth="1"/>
    <col min="14733" max="14745" width="4.44140625" style="400" customWidth="1"/>
    <col min="14746" max="14762" width="8" style="400" customWidth="1"/>
    <col min="14763" max="14763" width="3.77734375" style="400" customWidth="1"/>
    <col min="14764" max="14766" width="4.77734375" style="400" customWidth="1"/>
    <col min="14767" max="14779" width="4.44140625" style="400" customWidth="1"/>
    <col min="14780" max="14796" width="8" style="400" customWidth="1"/>
    <col min="14797" max="14797" width="4.44140625" style="400" customWidth="1"/>
    <col min="14798" max="14800" width="4.77734375" style="400" customWidth="1"/>
    <col min="14801" max="14801" width="4.44140625" style="400" customWidth="1"/>
    <col min="14802" max="14802" width="4.77734375" style="400" customWidth="1"/>
    <col min="14803" max="14813" width="4.44140625" style="400" customWidth="1"/>
    <col min="14814" max="14830" width="8" style="400" customWidth="1"/>
    <col min="14831" max="14831" width="4.44140625" style="400" customWidth="1"/>
    <col min="14832" max="14834" width="4.77734375" style="400" customWidth="1"/>
    <col min="14835" max="14835" width="4.44140625" style="400" customWidth="1"/>
    <col min="14836" max="14836" width="4.77734375" style="400" customWidth="1"/>
    <col min="14837" max="14847" width="4.44140625" style="400" customWidth="1"/>
    <col min="14848" max="14864" width="8" style="400" customWidth="1"/>
    <col min="14865" max="14865" width="3.77734375" style="400" customWidth="1"/>
    <col min="14866" max="14868" width="4.77734375" style="400" customWidth="1"/>
    <col min="14869" max="14881" width="4.44140625" style="400" customWidth="1"/>
    <col min="14882" max="14898" width="8" style="400" customWidth="1"/>
    <col min="14899" max="14899" width="8" style="400"/>
    <col min="14900" max="14916" width="8" style="400" customWidth="1"/>
    <col min="14917" max="14917" width="3.77734375" style="400" customWidth="1"/>
    <col min="14918" max="14920" width="4.77734375" style="400" customWidth="1"/>
    <col min="14921" max="14933" width="4.44140625" style="400" customWidth="1"/>
    <col min="14934" max="14934" width="3.77734375" style="400" customWidth="1"/>
    <col min="14935" max="14937" width="4.77734375" style="400" customWidth="1"/>
    <col min="14938" max="14950" width="4.44140625" style="400" customWidth="1"/>
    <col min="14951" max="14951" width="3.77734375" style="400" customWidth="1"/>
    <col min="14952" max="14954" width="4.77734375" style="400" customWidth="1"/>
    <col min="14955" max="14967" width="4.44140625" style="400" customWidth="1"/>
    <col min="14968" max="14984" width="8" style="400" customWidth="1"/>
    <col min="14985" max="14985" width="3.77734375" style="400" customWidth="1"/>
    <col min="14986" max="14988" width="4.77734375" style="400" customWidth="1"/>
    <col min="14989" max="15001" width="4.44140625" style="400" customWidth="1"/>
    <col min="15002" max="15018" width="8" style="400" customWidth="1"/>
    <col min="15019" max="15019" width="3.77734375" style="400" customWidth="1"/>
    <col min="15020" max="15022" width="4.77734375" style="400" customWidth="1"/>
    <col min="15023" max="15035" width="4.44140625" style="400" customWidth="1"/>
    <col min="15036" max="15052" width="8" style="400" customWidth="1"/>
    <col min="15053" max="15053" width="4.44140625" style="400" customWidth="1"/>
    <col min="15054" max="15056" width="4.77734375" style="400" customWidth="1"/>
    <col min="15057" max="15057" width="4.44140625" style="400" customWidth="1"/>
    <col min="15058" max="15058" width="4.77734375" style="400" customWidth="1"/>
    <col min="15059" max="15069" width="4.44140625" style="400" customWidth="1"/>
    <col min="15070" max="15086" width="8" style="400" customWidth="1"/>
    <col min="15087" max="15087" width="4.44140625" style="400" customWidth="1"/>
    <col min="15088" max="15090" width="4.77734375" style="400" customWidth="1"/>
    <col min="15091" max="15091" width="4.44140625" style="400" customWidth="1"/>
    <col min="15092" max="15092" width="4.77734375" style="400" customWidth="1"/>
    <col min="15093" max="15103" width="4.44140625" style="400" customWidth="1"/>
    <col min="15104" max="15120" width="8" style="400" customWidth="1"/>
    <col min="15121" max="15121" width="3.77734375" style="400" customWidth="1"/>
    <col min="15122" max="15124" width="4.77734375" style="400" customWidth="1"/>
    <col min="15125" max="15137" width="4.44140625" style="400" customWidth="1"/>
    <col min="15138" max="15154" width="8" style="400" customWidth="1"/>
    <col min="15155" max="15155" width="8" style="400"/>
    <col min="15156" max="15172" width="8" style="400" customWidth="1"/>
    <col min="15173" max="15173" width="3.77734375" style="400" customWidth="1"/>
    <col min="15174" max="15176" width="4.77734375" style="400" customWidth="1"/>
    <col min="15177" max="15189" width="4.44140625" style="400" customWidth="1"/>
    <col min="15190" max="15190" width="3.77734375" style="400" customWidth="1"/>
    <col min="15191" max="15193" width="4.77734375" style="400" customWidth="1"/>
    <col min="15194" max="15206" width="4.44140625" style="400" customWidth="1"/>
    <col min="15207" max="15207" width="3.77734375" style="400" customWidth="1"/>
    <col min="15208" max="15210" width="4.77734375" style="400" customWidth="1"/>
    <col min="15211" max="15223" width="4.44140625" style="400" customWidth="1"/>
    <col min="15224" max="15240" width="8" style="400" customWidth="1"/>
    <col min="15241" max="15241" width="3.77734375" style="400" customWidth="1"/>
    <col min="15242" max="15244" width="4.77734375" style="400" customWidth="1"/>
    <col min="15245" max="15257" width="4.44140625" style="400" customWidth="1"/>
    <col min="15258" max="15274" width="8" style="400" customWidth="1"/>
    <col min="15275" max="15275" width="3.77734375" style="400" customWidth="1"/>
    <col min="15276" max="15278" width="4.77734375" style="400" customWidth="1"/>
    <col min="15279" max="15291" width="4.44140625" style="400" customWidth="1"/>
    <col min="15292" max="15308" width="8" style="400" customWidth="1"/>
    <col min="15309" max="15309" width="4.44140625" style="400" customWidth="1"/>
    <col min="15310" max="15312" width="4.77734375" style="400" customWidth="1"/>
    <col min="15313" max="15313" width="4.44140625" style="400" customWidth="1"/>
    <col min="15314" max="15314" width="4.77734375" style="400" customWidth="1"/>
    <col min="15315" max="15325" width="4.44140625" style="400" customWidth="1"/>
    <col min="15326" max="15342" width="8" style="400" customWidth="1"/>
    <col min="15343" max="15343" width="4.44140625" style="400" customWidth="1"/>
    <col min="15344" max="15346" width="4.77734375" style="400" customWidth="1"/>
    <col min="15347" max="15347" width="4.44140625" style="400" customWidth="1"/>
    <col min="15348" max="15348" width="4.77734375" style="400" customWidth="1"/>
    <col min="15349" max="15359" width="4.44140625" style="400" customWidth="1"/>
    <col min="15360" max="15376" width="8" style="400" customWidth="1"/>
    <col min="15377" max="15377" width="3.77734375" style="400" customWidth="1"/>
    <col min="15378" max="15380" width="4.77734375" style="400" customWidth="1"/>
    <col min="15381" max="15393" width="4.44140625" style="400" customWidth="1"/>
    <col min="15394" max="15410" width="8" style="400" customWidth="1"/>
    <col min="15411" max="15411" width="8" style="400"/>
    <col min="15412" max="15428" width="8" style="400" customWidth="1"/>
    <col min="15429" max="15429" width="3.77734375" style="400" customWidth="1"/>
    <col min="15430" max="15432" width="4.77734375" style="400" customWidth="1"/>
    <col min="15433" max="15445" width="4.44140625" style="400" customWidth="1"/>
    <col min="15446" max="15446" width="3.77734375" style="400" customWidth="1"/>
    <col min="15447" max="15449" width="4.77734375" style="400" customWidth="1"/>
    <col min="15450" max="15462" width="4.44140625" style="400" customWidth="1"/>
    <col min="15463" max="15463" width="3.77734375" style="400" customWidth="1"/>
    <col min="15464" max="15466" width="4.77734375" style="400" customWidth="1"/>
    <col min="15467" max="15479" width="4.44140625" style="400" customWidth="1"/>
    <col min="15480" max="15496" width="8" style="400" customWidth="1"/>
    <col min="15497" max="15497" width="3.77734375" style="400" customWidth="1"/>
    <col min="15498" max="15500" width="4.77734375" style="400" customWidth="1"/>
    <col min="15501" max="15513" width="4.44140625" style="400" customWidth="1"/>
    <col min="15514" max="15530" width="8" style="400" customWidth="1"/>
    <col min="15531" max="15531" width="3.77734375" style="400" customWidth="1"/>
    <col min="15532" max="15534" width="4.77734375" style="400" customWidth="1"/>
    <col min="15535" max="15547" width="4.44140625" style="400" customWidth="1"/>
    <col min="15548" max="15564" width="8" style="400" customWidth="1"/>
    <col min="15565" max="15565" width="4.44140625" style="400" customWidth="1"/>
    <col min="15566" max="15568" width="4.77734375" style="400" customWidth="1"/>
    <col min="15569" max="15569" width="4.44140625" style="400" customWidth="1"/>
    <col min="15570" max="15570" width="4.77734375" style="400" customWidth="1"/>
    <col min="15571" max="15581" width="4.44140625" style="400" customWidth="1"/>
    <col min="15582" max="15598" width="8" style="400" customWidth="1"/>
    <col min="15599" max="15599" width="4.44140625" style="400" customWidth="1"/>
    <col min="15600" max="15602" width="4.77734375" style="400" customWidth="1"/>
    <col min="15603" max="15603" width="4.44140625" style="400" customWidth="1"/>
    <col min="15604" max="15604" width="4.77734375" style="400" customWidth="1"/>
    <col min="15605" max="15615" width="4.44140625" style="400" customWidth="1"/>
    <col min="15616" max="15632" width="8" style="400" customWidth="1"/>
    <col min="15633" max="15633" width="3.77734375" style="400" customWidth="1"/>
    <col min="15634" max="15636" width="4.77734375" style="400" customWidth="1"/>
    <col min="15637" max="15649" width="4.44140625" style="400" customWidth="1"/>
    <col min="15650" max="15666" width="8" style="400" customWidth="1"/>
    <col min="15667" max="15667" width="8" style="400"/>
    <col min="15668" max="15684" width="8" style="400" customWidth="1"/>
    <col min="15685" max="15685" width="3.77734375" style="400" customWidth="1"/>
    <col min="15686" max="15688" width="4.77734375" style="400" customWidth="1"/>
    <col min="15689" max="15701" width="4.44140625" style="400" customWidth="1"/>
    <col min="15702" max="15702" width="3.77734375" style="400" customWidth="1"/>
    <col min="15703" max="15705" width="4.77734375" style="400" customWidth="1"/>
    <col min="15706" max="15718" width="4.44140625" style="400" customWidth="1"/>
    <col min="15719" max="15719" width="3.77734375" style="400" customWidth="1"/>
    <col min="15720" max="15722" width="4.77734375" style="400" customWidth="1"/>
    <col min="15723" max="15735" width="4.44140625" style="400" customWidth="1"/>
    <col min="15736" max="15752" width="8" style="400" customWidth="1"/>
    <col min="15753" max="15753" width="3.77734375" style="400" customWidth="1"/>
    <col min="15754" max="15756" width="4.77734375" style="400" customWidth="1"/>
    <col min="15757" max="15769" width="4.44140625" style="400" customWidth="1"/>
    <col min="15770" max="15786" width="8" style="400" customWidth="1"/>
    <col min="15787" max="15787" width="3.77734375" style="400" customWidth="1"/>
    <col min="15788" max="15790" width="4.77734375" style="400" customWidth="1"/>
    <col min="15791" max="15803" width="4.44140625" style="400" customWidth="1"/>
    <col min="15804" max="15820" width="8" style="400" customWidth="1"/>
    <col min="15821" max="15821" width="4.44140625" style="400" customWidth="1"/>
    <col min="15822" max="15824" width="4.77734375" style="400" customWidth="1"/>
    <col min="15825" max="15825" width="4.44140625" style="400" customWidth="1"/>
    <col min="15826" max="15826" width="4.77734375" style="400" customWidth="1"/>
    <col min="15827" max="15837" width="4.44140625" style="400" customWidth="1"/>
    <col min="15838" max="15854" width="8" style="400" customWidth="1"/>
    <col min="15855" max="15855" width="4.44140625" style="400" customWidth="1"/>
    <col min="15856" max="15858" width="4.77734375" style="400" customWidth="1"/>
    <col min="15859" max="15859" width="4.44140625" style="400" customWidth="1"/>
    <col min="15860" max="15860" width="4.77734375" style="400" customWidth="1"/>
    <col min="15861" max="15871" width="4.44140625" style="400" customWidth="1"/>
    <col min="15872" max="15888" width="8" style="400" customWidth="1"/>
    <col min="15889" max="15889" width="3.77734375" style="400" customWidth="1"/>
    <col min="15890" max="15892" width="4.77734375" style="400" customWidth="1"/>
    <col min="15893" max="15905" width="4.44140625" style="400" customWidth="1"/>
    <col min="15906" max="15922" width="8" style="400" customWidth="1"/>
    <col min="15923" max="15923" width="8" style="400"/>
    <col min="15924" max="15940" width="8" style="400" customWidth="1"/>
    <col min="15941" max="15941" width="3.77734375" style="400" customWidth="1"/>
    <col min="15942" max="15944" width="4.77734375" style="400" customWidth="1"/>
    <col min="15945" max="15957" width="4.44140625" style="400" customWidth="1"/>
    <col min="15958" max="15958" width="3.77734375" style="400" customWidth="1"/>
    <col min="15959" max="15961" width="4.77734375" style="400" customWidth="1"/>
    <col min="15962" max="15974" width="4.44140625" style="400" customWidth="1"/>
    <col min="15975" max="15975" width="3.77734375" style="400" customWidth="1"/>
    <col min="15976" max="15978" width="4.77734375" style="400" customWidth="1"/>
    <col min="15979" max="15991" width="4.44140625" style="400" customWidth="1"/>
    <col min="15992" max="16180" width="8" style="400" customWidth="1"/>
    <col min="16181" max="16384" width="8" style="400"/>
  </cols>
  <sheetData>
    <row r="1" spans="1:51" s="399" customFormat="1" ht="30" customHeight="1">
      <c r="A1" s="882" t="s">
        <v>590</v>
      </c>
      <c r="B1" s="882"/>
      <c r="C1" s="882"/>
      <c r="D1" s="882"/>
      <c r="E1" s="882"/>
      <c r="F1" s="882"/>
      <c r="G1" s="882"/>
      <c r="H1" s="882"/>
      <c r="I1" s="882"/>
      <c r="J1" s="882"/>
      <c r="K1" s="882"/>
      <c r="L1" s="882"/>
      <c r="M1" s="882"/>
      <c r="N1" s="882"/>
      <c r="O1" s="882"/>
      <c r="P1" s="882"/>
      <c r="Q1" s="882"/>
      <c r="R1" s="882" t="s">
        <v>591</v>
      </c>
      <c r="S1" s="882"/>
      <c r="T1" s="882"/>
      <c r="U1" s="882"/>
      <c r="V1" s="882"/>
      <c r="W1" s="882"/>
      <c r="X1" s="882"/>
      <c r="Y1" s="882"/>
      <c r="Z1" s="882"/>
      <c r="AA1" s="882"/>
      <c r="AB1" s="882"/>
      <c r="AC1" s="882"/>
      <c r="AD1" s="882"/>
      <c r="AE1" s="882"/>
      <c r="AF1" s="882"/>
      <c r="AG1" s="882"/>
      <c r="AH1" s="882"/>
      <c r="AI1" s="883" t="s">
        <v>652</v>
      </c>
      <c r="AJ1" s="884"/>
      <c r="AK1" s="884"/>
      <c r="AL1" s="884"/>
      <c r="AM1" s="884"/>
      <c r="AN1" s="884"/>
      <c r="AO1" s="884"/>
      <c r="AP1" s="884"/>
      <c r="AQ1" s="884"/>
      <c r="AR1" s="884"/>
      <c r="AS1" s="884"/>
      <c r="AT1" s="884"/>
      <c r="AU1" s="884"/>
      <c r="AV1" s="884"/>
      <c r="AW1" s="884"/>
      <c r="AX1" s="884"/>
      <c r="AY1" s="885"/>
    </row>
    <row r="2" spans="1:51" s="405" customFormat="1" ht="24.95" customHeight="1">
      <c r="A2" s="401" t="s">
        <v>592</v>
      </c>
      <c r="B2" s="402"/>
      <c r="C2" s="402"/>
      <c r="D2" s="403"/>
      <c r="E2" s="402" t="s">
        <v>593</v>
      </c>
      <c r="F2" s="402"/>
      <c r="G2" s="402"/>
      <c r="H2" s="402"/>
      <c r="I2" s="402"/>
      <c r="J2" s="402"/>
      <c r="K2" s="402"/>
      <c r="L2" s="402"/>
      <c r="M2" s="402"/>
      <c r="N2" s="404" t="s">
        <v>594</v>
      </c>
      <c r="O2" s="886">
        <f>'[109]배수설비 제원표'!F16</f>
        <v>0</v>
      </c>
      <c r="P2" s="887"/>
      <c r="Q2" s="888"/>
      <c r="R2" s="401" t="s">
        <v>595</v>
      </c>
      <c r="S2" s="402"/>
      <c r="T2" s="402"/>
      <c r="U2" s="403"/>
      <c r="V2" s="402" t="s">
        <v>596</v>
      </c>
      <c r="W2" s="402"/>
      <c r="X2" s="402"/>
      <c r="Y2" s="402"/>
      <c r="Z2" s="402"/>
      <c r="AA2" s="402"/>
      <c r="AB2" s="402"/>
      <c r="AC2" s="402"/>
      <c r="AD2" s="402"/>
      <c r="AE2" s="404" t="s">
        <v>597</v>
      </c>
      <c r="AF2" s="886">
        <f>'[109]배수설비 제원표'!G16</f>
        <v>0</v>
      </c>
      <c r="AG2" s="887"/>
      <c r="AH2" s="887"/>
      <c r="AI2" s="870" t="s">
        <v>595</v>
      </c>
      <c r="AJ2" s="878"/>
      <c r="AK2" s="878"/>
      <c r="AL2" s="871"/>
      <c r="AM2" s="870" t="s">
        <v>992</v>
      </c>
      <c r="AN2" s="878"/>
      <c r="AO2" s="878"/>
      <c r="AP2" s="878"/>
      <c r="AQ2" s="878"/>
      <c r="AR2" s="878"/>
      <c r="AS2" s="878"/>
      <c r="AT2" s="878"/>
      <c r="AU2" s="871"/>
      <c r="AV2" s="889" t="s">
        <v>597</v>
      </c>
      <c r="AW2" s="891">
        <v>50</v>
      </c>
      <c r="AX2" s="892"/>
      <c r="AY2" s="893"/>
    </row>
    <row r="3" spans="1:51" s="405" customFormat="1" ht="24.95" customHeight="1">
      <c r="A3" s="419"/>
      <c r="B3" s="420"/>
      <c r="C3" s="420"/>
      <c r="D3" s="500"/>
      <c r="E3" s="420"/>
      <c r="F3" s="420"/>
      <c r="G3" s="420"/>
      <c r="H3" s="420"/>
      <c r="I3" s="420"/>
      <c r="J3" s="406"/>
      <c r="K3" s="406"/>
      <c r="L3" s="406"/>
      <c r="M3" s="406"/>
      <c r="N3" s="419"/>
      <c r="O3" s="501"/>
      <c r="P3" s="501"/>
      <c r="Q3" s="502"/>
      <c r="R3" s="419"/>
      <c r="S3" s="420"/>
      <c r="T3" s="420"/>
      <c r="U3" s="500"/>
      <c r="V3" s="420"/>
      <c r="W3" s="420"/>
      <c r="X3" s="420"/>
      <c r="Y3" s="420"/>
      <c r="Z3" s="420"/>
      <c r="AA3" s="406"/>
      <c r="AB3" s="406"/>
      <c r="AC3" s="406"/>
      <c r="AD3" s="406"/>
      <c r="AE3" s="419"/>
      <c r="AF3" s="501"/>
      <c r="AG3" s="501"/>
      <c r="AH3" s="501"/>
      <c r="AI3" s="897"/>
      <c r="AJ3" s="898"/>
      <c r="AK3" s="898"/>
      <c r="AL3" s="899"/>
      <c r="AM3" s="872"/>
      <c r="AN3" s="879"/>
      <c r="AO3" s="879"/>
      <c r="AP3" s="879"/>
      <c r="AQ3" s="879"/>
      <c r="AR3" s="879"/>
      <c r="AS3" s="879"/>
      <c r="AT3" s="879"/>
      <c r="AU3" s="873"/>
      <c r="AV3" s="890"/>
      <c r="AW3" s="894"/>
      <c r="AX3" s="895"/>
      <c r="AY3" s="896"/>
    </row>
    <row r="4" spans="1:51" s="405" customFormat="1" ht="15" customHeight="1">
      <c r="A4" s="870" t="s">
        <v>598</v>
      </c>
      <c r="B4" s="878"/>
      <c r="C4" s="878"/>
      <c r="D4" s="871"/>
      <c r="E4" s="870" t="s">
        <v>600</v>
      </c>
      <c r="F4" s="878"/>
      <c r="G4" s="871"/>
      <c r="H4" s="870" t="s">
        <v>601</v>
      </c>
      <c r="I4" s="871"/>
      <c r="J4" s="406" t="s">
        <v>602</v>
      </c>
      <c r="K4" s="406"/>
      <c r="L4" s="406"/>
      <c r="M4" s="407"/>
      <c r="N4" s="874" t="s">
        <v>604</v>
      </c>
      <c r="O4" s="875"/>
      <c r="P4" s="875"/>
      <c r="Q4" s="880"/>
      <c r="R4" s="870" t="s">
        <v>605</v>
      </c>
      <c r="S4" s="878"/>
      <c r="T4" s="878"/>
      <c r="U4" s="871"/>
      <c r="V4" s="870" t="s">
        <v>606</v>
      </c>
      <c r="W4" s="878"/>
      <c r="X4" s="871"/>
      <c r="Y4" s="870" t="s">
        <v>607</v>
      </c>
      <c r="Z4" s="871"/>
      <c r="AA4" s="406" t="s">
        <v>608</v>
      </c>
      <c r="AB4" s="406"/>
      <c r="AC4" s="406"/>
      <c r="AD4" s="407"/>
      <c r="AE4" s="874" t="s">
        <v>603</v>
      </c>
      <c r="AF4" s="875"/>
      <c r="AG4" s="875"/>
      <c r="AH4" s="875"/>
      <c r="AI4" s="870" t="s">
        <v>609</v>
      </c>
      <c r="AJ4" s="878"/>
      <c r="AK4" s="878"/>
      <c r="AL4" s="871"/>
      <c r="AM4" s="870" t="s">
        <v>599</v>
      </c>
      <c r="AN4" s="878"/>
      <c r="AO4" s="871"/>
      <c r="AP4" s="870" t="s">
        <v>610</v>
      </c>
      <c r="AQ4" s="871"/>
      <c r="AR4" s="406" t="s">
        <v>602</v>
      </c>
      <c r="AS4" s="406"/>
      <c r="AT4" s="406"/>
      <c r="AU4" s="407"/>
      <c r="AV4" s="874" t="s">
        <v>604</v>
      </c>
      <c r="AW4" s="875"/>
      <c r="AX4" s="875"/>
      <c r="AY4" s="880"/>
    </row>
    <row r="5" spans="1:51" s="405" customFormat="1" ht="15" customHeight="1">
      <c r="A5" s="872"/>
      <c r="B5" s="879"/>
      <c r="C5" s="879"/>
      <c r="D5" s="873"/>
      <c r="E5" s="872"/>
      <c r="F5" s="879"/>
      <c r="G5" s="873"/>
      <c r="H5" s="872"/>
      <c r="I5" s="873"/>
      <c r="J5" s="401" t="s">
        <v>612</v>
      </c>
      <c r="K5" s="403"/>
      <c r="L5" s="408">
        <f>O2</f>
        <v>0</v>
      </c>
      <c r="M5" s="403"/>
      <c r="N5" s="876"/>
      <c r="O5" s="877"/>
      <c r="P5" s="877"/>
      <c r="Q5" s="881"/>
      <c r="R5" s="872"/>
      <c r="S5" s="879"/>
      <c r="T5" s="879"/>
      <c r="U5" s="873"/>
      <c r="V5" s="872"/>
      <c r="W5" s="879"/>
      <c r="X5" s="873"/>
      <c r="Y5" s="872"/>
      <c r="Z5" s="873"/>
      <c r="AA5" s="401" t="s">
        <v>613</v>
      </c>
      <c r="AB5" s="403"/>
      <c r="AC5" s="408">
        <f>AF2</f>
        <v>0</v>
      </c>
      <c r="AD5" s="403"/>
      <c r="AE5" s="876"/>
      <c r="AF5" s="877"/>
      <c r="AG5" s="877"/>
      <c r="AH5" s="877"/>
      <c r="AI5" s="872"/>
      <c r="AJ5" s="879"/>
      <c r="AK5" s="879"/>
      <c r="AL5" s="873"/>
      <c r="AM5" s="872"/>
      <c r="AN5" s="879"/>
      <c r="AO5" s="873"/>
      <c r="AP5" s="872"/>
      <c r="AQ5" s="873"/>
      <c r="AR5" s="401" t="s">
        <v>611</v>
      </c>
      <c r="AS5" s="403"/>
      <c r="AT5" s="408">
        <f>AW2</f>
        <v>50</v>
      </c>
      <c r="AU5" s="403"/>
      <c r="AV5" s="876"/>
      <c r="AW5" s="877"/>
      <c r="AX5" s="877"/>
      <c r="AY5" s="881"/>
    </row>
    <row r="6" spans="1:51" s="405" customFormat="1" ht="15" customHeight="1">
      <c r="A6" s="401" t="s">
        <v>614</v>
      </c>
      <c r="B6" s="402"/>
      <c r="C6" s="402"/>
      <c r="D6" s="403"/>
      <c r="E6" s="900" t="s">
        <v>615</v>
      </c>
      <c r="F6" s="901"/>
      <c r="G6" s="902"/>
      <c r="H6" s="404" t="s">
        <v>617</v>
      </c>
      <c r="I6" s="404"/>
      <c r="J6" s="409">
        <f>M38</f>
        <v>0.9142499999999999</v>
      </c>
      <c r="K6" s="410"/>
      <c r="L6" s="411">
        <f>J6*O$2</f>
        <v>0</v>
      </c>
      <c r="M6" s="412"/>
      <c r="N6" s="903" t="s">
        <v>619</v>
      </c>
      <c r="O6" s="904"/>
      <c r="P6" s="904"/>
      <c r="Q6" s="905"/>
      <c r="R6" s="401" t="s">
        <v>620</v>
      </c>
      <c r="S6" s="402"/>
      <c r="T6" s="402"/>
      <c r="U6" s="403"/>
      <c r="V6" s="900" t="s">
        <v>621</v>
      </c>
      <c r="W6" s="901"/>
      <c r="X6" s="902"/>
      <c r="Y6" s="404" t="s">
        <v>616</v>
      </c>
      <c r="Z6" s="404"/>
      <c r="AA6" s="409">
        <f>AD38</f>
        <v>0.9142499999999999</v>
      </c>
      <c r="AB6" s="410"/>
      <c r="AC6" s="411">
        <f>AA6*AF$2</f>
        <v>0</v>
      </c>
      <c r="AD6" s="412"/>
      <c r="AE6" s="903" t="s">
        <v>623</v>
      </c>
      <c r="AF6" s="904"/>
      <c r="AG6" s="904"/>
      <c r="AH6" s="904"/>
      <c r="AI6" s="401" t="s">
        <v>620</v>
      </c>
      <c r="AJ6" s="402"/>
      <c r="AK6" s="402"/>
      <c r="AL6" s="403"/>
      <c r="AM6" s="900" t="s">
        <v>624</v>
      </c>
      <c r="AN6" s="901"/>
      <c r="AO6" s="902"/>
      <c r="AP6" s="900" t="s">
        <v>616</v>
      </c>
      <c r="AQ6" s="902"/>
      <c r="AR6" s="409">
        <f>AU38</f>
        <v>0.66499999999999992</v>
      </c>
      <c r="AS6" s="410"/>
      <c r="AT6" s="411">
        <f>AR6*AT$5</f>
        <v>33.249999999999993</v>
      </c>
      <c r="AU6" s="412"/>
      <c r="AV6" s="903"/>
      <c r="AW6" s="904"/>
      <c r="AX6" s="904"/>
      <c r="AY6" s="905"/>
    </row>
    <row r="7" spans="1:51" s="405" customFormat="1" ht="15" customHeight="1">
      <c r="A7" s="401" t="s">
        <v>626</v>
      </c>
      <c r="B7" s="402"/>
      <c r="C7" s="402"/>
      <c r="D7" s="403"/>
      <c r="E7" s="900" t="s">
        <v>624</v>
      </c>
      <c r="F7" s="901"/>
      <c r="G7" s="902"/>
      <c r="H7" s="404" t="s">
        <v>627</v>
      </c>
      <c r="I7" s="404"/>
      <c r="J7" s="409">
        <f>M40</f>
        <v>0.65099999999999991</v>
      </c>
      <c r="K7" s="410"/>
      <c r="L7" s="411">
        <f>J7*O$2</f>
        <v>0</v>
      </c>
      <c r="M7" s="412"/>
      <c r="N7" s="903" t="s">
        <v>618</v>
      </c>
      <c r="O7" s="904"/>
      <c r="P7" s="904"/>
      <c r="Q7" s="905"/>
      <c r="R7" s="401" t="s">
        <v>625</v>
      </c>
      <c r="S7" s="402"/>
      <c r="T7" s="402"/>
      <c r="U7" s="403"/>
      <c r="V7" s="900" t="s">
        <v>615</v>
      </c>
      <c r="W7" s="901"/>
      <c r="X7" s="902"/>
      <c r="Y7" s="404" t="s">
        <v>616</v>
      </c>
      <c r="Z7" s="404"/>
      <c r="AA7" s="409">
        <f>AD40</f>
        <v>0.65099999999999991</v>
      </c>
      <c r="AB7" s="410"/>
      <c r="AC7" s="411">
        <f>AA7*AF$2</f>
        <v>0</v>
      </c>
      <c r="AD7" s="412"/>
      <c r="AE7" s="903" t="s">
        <v>622</v>
      </c>
      <c r="AF7" s="904"/>
      <c r="AG7" s="904"/>
      <c r="AH7" s="904"/>
      <c r="AI7" s="401" t="s">
        <v>654</v>
      </c>
      <c r="AJ7" s="402"/>
      <c r="AK7" s="402"/>
      <c r="AL7" s="403"/>
      <c r="AM7" s="900" t="s">
        <v>615</v>
      </c>
      <c r="AN7" s="901"/>
      <c r="AO7" s="902"/>
      <c r="AP7" s="900" t="s">
        <v>616</v>
      </c>
      <c r="AQ7" s="902"/>
      <c r="AR7" s="409">
        <f>AU40</f>
        <v>0.42899999999999999</v>
      </c>
      <c r="AS7" s="410"/>
      <c r="AT7" s="411">
        <f>AR7*AT$5</f>
        <v>21.45</v>
      </c>
      <c r="AU7" s="412"/>
      <c r="AV7" s="903"/>
      <c r="AW7" s="904"/>
      <c r="AX7" s="904"/>
      <c r="AY7" s="905"/>
    </row>
    <row r="8" spans="1:51" s="405" customFormat="1" ht="15" customHeight="1">
      <c r="A8" s="401" t="s">
        <v>628</v>
      </c>
      <c r="B8" s="402"/>
      <c r="C8" s="402"/>
      <c r="D8" s="403"/>
      <c r="E8" s="900"/>
      <c r="F8" s="901"/>
      <c r="G8" s="902"/>
      <c r="H8" s="404" t="s">
        <v>617</v>
      </c>
      <c r="I8" s="404"/>
      <c r="J8" s="409">
        <f>M42</f>
        <v>0.24525</v>
      </c>
      <c r="K8" s="410"/>
      <c r="L8" s="411">
        <f>J8*O$2</f>
        <v>0</v>
      </c>
      <c r="M8" s="412"/>
      <c r="N8" s="903" t="s">
        <v>629</v>
      </c>
      <c r="O8" s="904"/>
      <c r="P8" s="904"/>
      <c r="Q8" s="905"/>
      <c r="R8" s="401" t="s">
        <v>628</v>
      </c>
      <c r="S8" s="402"/>
      <c r="T8" s="402"/>
      <c r="U8" s="403"/>
      <c r="V8" s="900"/>
      <c r="W8" s="901"/>
      <c r="X8" s="902"/>
      <c r="Y8" s="404" t="s">
        <v>617</v>
      </c>
      <c r="Z8" s="404"/>
      <c r="AA8" s="409">
        <f>AD42</f>
        <v>0.24525</v>
      </c>
      <c r="AB8" s="410"/>
      <c r="AC8" s="411">
        <f>AA8*AF$2</f>
        <v>0</v>
      </c>
      <c r="AD8" s="412"/>
      <c r="AE8" s="903" t="s">
        <v>622</v>
      </c>
      <c r="AF8" s="904"/>
      <c r="AG8" s="904"/>
      <c r="AH8" s="904"/>
      <c r="AI8" s="900" t="s">
        <v>672</v>
      </c>
      <c r="AJ8" s="901"/>
      <c r="AK8" s="901"/>
      <c r="AL8" s="902"/>
      <c r="AM8" s="900"/>
      <c r="AN8" s="901"/>
      <c r="AO8" s="902"/>
      <c r="AP8" s="900" t="s">
        <v>677</v>
      </c>
      <c r="AQ8" s="902"/>
      <c r="AR8" s="903">
        <f>AU42</f>
        <v>2</v>
      </c>
      <c r="AS8" s="905"/>
      <c r="AT8" s="906">
        <f>AR8*AT$5</f>
        <v>100</v>
      </c>
      <c r="AU8" s="907"/>
      <c r="AV8" s="903"/>
      <c r="AW8" s="904"/>
      <c r="AX8" s="904"/>
      <c r="AY8" s="905"/>
    </row>
    <row r="9" spans="1:51" s="405" customFormat="1" ht="15" customHeight="1">
      <c r="A9" s="401"/>
      <c r="B9" s="402"/>
      <c r="C9" s="402"/>
      <c r="D9" s="403"/>
      <c r="E9" s="413"/>
      <c r="F9" s="414"/>
      <c r="G9" s="415"/>
      <c r="H9" s="401"/>
      <c r="I9" s="403"/>
      <c r="J9" s="409"/>
      <c r="K9" s="410"/>
      <c r="L9" s="411"/>
      <c r="M9" s="412"/>
      <c r="N9" s="416"/>
      <c r="O9" s="417"/>
      <c r="P9" s="417"/>
      <c r="Q9" s="418"/>
      <c r="R9" s="401"/>
      <c r="S9" s="402"/>
      <c r="T9" s="402"/>
      <c r="U9" s="403"/>
      <c r="V9" s="413"/>
      <c r="W9" s="414"/>
      <c r="X9" s="415"/>
      <c r="Y9" s="401"/>
      <c r="Z9" s="403"/>
      <c r="AA9" s="409"/>
      <c r="AB9" s="410"/>
      <c r="AC9" s="411"/>
      <c r="AD9" s="412"/>
      <c r="AE9" s="416"/>
      <c r="AF9" s="417"/>
      <c r="AG9" s="417"/>
      <c r="AH9" s="417"/>
      <c r="AI9" s="900" t="s">
        <v>673</v>
      </c>
      <c r="AJ9" s="901"/>
      <c r="AK9" s="901"/>
      <c r="AL9" s="902"/>
      <c r="AM9" s="900"/>
      <c r="AN9" s="901"/>
      <c r="AO9" s="902"/>
      <c r="AP9" s="900" t="s">
        <v>678</v>
      </c>
      <c r="AQ9" s="902"/>
      <c r="AR9" s="903">
        <f>AU44</f>
        <v>0.25</v>
      </c>
      <c r="AS9" s="905"/>
      <c r="AT9" s="906">
        <f t="shared" ref="AT9:AT12" si="0">AR9*AT$5</f>
        <v>12.5</v>
      </c>
      <c r="AU9" s="907"/>
      <c r="AV9" s="903"/>
      <c r="AW9" s="904"/>
      <c r="AX9" s="904"/>
      <c r="AY9" s="905"/>
    </row>
    <row r="10" spans="1:51" s="405" customFormat="1" ht="15" customHeight="1">
      <c r="A10" s="401"/>
      <c r="B10" s="402"/>
      <c r="C10" s="402"/>
      <c r="D10" s="403"/>
      <c r="E10" s="413"/>
      <c r="F10" s="414"/>
      <c r="G10" s="415"/>
      <c r="H10" s="401"/>
      <c r="I10" s="403"/>
      <c r="J10" s="409"/>
      <c r="K10" s="410"/>
      <c r="L10" s="411"/>
      <c r="M10" s="412"/>
      <c r="N10" s="416"/>
      <c r="O10" s="417"/>
      <c r="P10" s="417"/>
      <c r="Q10" s="418"/>
      <c r="R10" s="401"/>
      <c r="S10" s="402"/>
      <c r="T10" s="402"/>
      <c r="U10" s="403"/>
      <c r="V10" s="413"/>
      <c r="W10" s="414"/>
      <c r="X10" s="415"/>
      <c r="Y10" s="401"/>
      <c r="Z10" s="403"/>
      <c r="AA10" s="409"/>
      <c r="AB10" s="410"/>
      <c r="AC10" s="411"/>
      <c r="AD10" s="412"/>
      <c r="AE10" s="416"/>
      <c r="AF10" s="417"/>
      <c r="AG10" s="417"/>
      <c r="AH10" s="417"/>
      <c r="AI10" s="900" t="s">
        <v>674</v>
      </c>
      <c r="AJ10" s="901"/>
      <c r="AK10" s="901"/>
      <c r="AL10" s="902"/>
      <c r="AM10" s="900"/>
      <c r="AN10" s="901"/>
      <c r="AO10" s="902"/>
      <c r="AP10" s="900" t="s">
        <v>679</v>
      </c>
      <c r="AQ10" s="902"/>
      <c r="AR10" s="903">
        <f>AU46</f>
        <v>1</v>
      </c>
      <c r="AS10" s="905"/>
      <c r="AT10" s="906">
        <f t="shared" si="0"/>
        <v>50</v>
      </c>
      <c r="AU10" s="907"/>
      <c r="AV10" s="903"/>
      <c r="AW10" s="904"/>
      <c r="AX10" s="904"/>
      <c r="AY10" s="905"/>
    </row>
    <row r="11" spans="1:51" s="405" customFormat="1" ht="15" customHeight="1">
      <c r="A11" s="401"/>
      <c r="B11" s="402"/>
      <c r="C11" s="402"/>
      <c r="D11" s="403"/>
      <c r="E11" s="413"/>
      <c r="F11" s="414"/>
      <c r="G11" s="415"/>
      <c r="H11" s="401"/>
      <c r="I11" s="403"/>
      <c r="J11" s="409"/>
      <c r="K11" s="410"/>
      <c r="L11" s="411"/>
      <c r="M11" s="412"/>
      <c r="N11" s="416"/>
      <c r="O11" s="417"/>
      <c r="P11" s="417"/>
      <c r="Q11" s="418"/>
      <c r="R11" s="401"/>
      <c r="S11" s="402"/>
      <c r="T11" s="402"/>
      <c r="U11" s="403"/>
      <c r="V11" s="413"/>
      <c r="W11" s="414"/>
      <c r="X11" s="415"/>
      <c r="Y11" s="401"/>
      <c r="Z11" s="403"/>
      <c r="AA11" s="409"/>
      <c r="AB11" s="410"/>
      <c r="AC11" s="411"/>
      <c r="AD11" s="412"/>
      <c r="AE11" s="416"/>
      <c r="AF11" s="417"/>
      <c r="AG11" s="417"/>
      <c r="AH11" s="417"/>
      <c r="AI11" s="900" t="s">
        <v>675</v>
      </c>
      <c r="AJ11" s="901"/>
      <c r="AK11" s="901"/>
      <c r="AL11" s="902"/>
      <c r="AM11" s="900"/>
      <c r="AN11" s="901"/>
      <c r="AO11" s="902"/>
      <c r="AP11" s="900" t="s">
        <v>680</v>
      </c>
      <c r="AQ11" s="902"/>
      <c r="AR11" s="903">
        <f>AU48</f>
        <v>0.23025000000000001</v>
      </c>
      <c r="AS11" s="905"/>
      <c r="AT11" s="906">
        <f t="shared" si="0"/>
        <v>11.512500000000001</v>
      </c>
      <c r="AU11" s="907"/>
      <c r="AV11" s="903"/>
      <c r="AW11" s="904"/>
      <c r="AX11" s="904"/>
      <c r="AY11" s="905"/>
    </row>
    <row r="12" spans="1:51" s="405" customFormat="1" ht="15" customHeight="1">
      <c r="A12" s="401"/>
      <c r="B12" s="402"/>
      <c r="C12" s="402"/>
      <c r="D12" s="403"/>
      <c r="E12" s="900"/>
      <c r="F12" s="901"/>
      <c r="G12" s="902"/>
      <c r="H12" s="401"/>
      <c r="I12" s="403"/>
      <c r="J12" s="409"/>
      <c r="K12" s="410"/>
      <c r="L12" s="411"/>
      <c r="M12" s="412"/>
      <c r="N12" s="903"/>
      <c r="O12" s="904"/>
      <c r="P12" s="904"/>
      <c r="Q12" s="905"/>
      <c r="R12" s="401"/>
      <c r="S12" s="402"/>
      <c r="T12" s="402"/>
      <c r="U12" s="403"/>
      <c r="V12" s="900"/>
      <c r="W12" s="901"/>
      <c r="X12" s="902"/>
      <c r="Y12" s="401"/>
      <c r="Z12" s="403"/>
      <c r="AA12" s="409"/>
      <c r="AB12" s="410"/>
      <c r="AC12" s="411"/>
      <c r="AD12" s="412"/>
      <c r="AE12" s="903"/>
      <c r="AF12" s="904"/>
      <c r="AG12" s="904"/>
      <c r="AH12" s="904"/>
      <c r="AI12" s="900" t="s">
        <v>676</v>
      </c>
      <c r="AJ12" s="901"/>
      <c r="AK12" s="901"/>
      <c r="AL12" s="902"/>
      <c r="AM12" s="900"/>
      <c r="AN12" s="901"/>
      <c r="AO12" s="902"/>
      <c r="AP12" s="900" t="s">
        <v>680</v>
      </c>
      <c r="AQ12" s="902"/>
      <c r="AR12" s="903">
        <f>AU50</f>
        <v>0.15579999999999999</v>
      </c>
      <c r="AS12" s="905"/>
      <c r="AT12" s="906">
        <f t="shared" si="0"/>
        <v>7.79</v>
      </c>
      <c r="AU12" s="907"/>
      <c r="AV12" s="903"/>
      <c r="AW12" s="904"/>
      <c r="AX12" s="904"/>
      <c r="AY12" s="905"/>
    </row>
    <row r="13" spans="1:51" s="405" customFormat="1" ht="15" customHeight="1">
      <c r="A13" s="401"/>
      <c r="B13" s="402"/>
      <c r="C13" s="402"/>
      <c r="D13" s="403"/>
      <c r="E13" s="900"/>
      <c r="F13" s="901"/>
      <c r="G13" s="902"/>
      <c r="H13" s="401"/>
      <c r="I13" s="403"/>
      <c r="J13" s="409"/>
      <c r="K13" s="410"/>
      <c r="L13" s="411"/>
      <c r="M13" s="412"/>
      <c r="N13" s="903"/>
      <c r="O13" s="904"/>
      <c r="P13" s="904"/>
      <c r="Q13" s="905"/>
      <c r="R13" s="401"/>
      <c r="S13" s="402"/>
      <c r="T13" s="402"/>
      <c r="U13" s="403"/>
      <c r="V13" s="900"/>
      <c r="W13" s="901"/>
      <c r="X13" s="902"/>
      <c r="Y13" s="401"/>
      <c r="Z13" s="403"/>
      <c r="AA13" s="409"/>
      <c r="AB13" s="410"/>
      <c r="AC13" s="411"/>
      <c r="AD13" s="412"/>
      <c r="AE13" s="903"/>
      <c r="AF13" s="904"/>
      <c r="AG13" s="904"/>
      <c r="AH13" s="904"/>
      <c r="AI13" s="900" t="s">
        <v>683</v>
      </c>
      <c r="AJ13" s="901"/>
      <c r="AK13" s="901"/>
      <c r="AL13" s="902"/>
      <c r="AM13" s="900"/>
      <c r="AN13" s="901"/>
      <c r="AO13" s="902"/>
      <c r="AP13" s="900" t="s">
        <v>679</v>
      </c>
      <c r="AQ13" s="902"/>
      <c r="AR13" s="903">
        <f>AU52</f>
        <v>3.5</v>
      </c>
      <c r="AS13" s="905"/>
      <c r="AT13" s="906">
        <f t="shared" ref="AT13" si="1">AR13*AT$5</f>
        <v>175</v>
      </c>
      <c r="AU13" s="907"/>
      <c r="AV13" s="903"/>
      <c r="AW13" s="904"/>
      <c r="AX13" s="904"/>
      <c r="AY13" s="905"/>
    </row>
    <row r="14" spans="1:51" s="405" customFormat="1" ht="18.95" customHeight="1">
      <c r="A14" s="419"/>
      <c r="B14" s="420"/>
      <c r="C14" s="420"/>
      <c r="D14" s="420"/>
      <c r="E14" s="421"/>
      <c r="F14" s="421"/>
      <c r="G14" s="421"/>
      <c r="H14" s="420"/>
      <c r="I14" s="420"/>
      <c r="J14" s="422"/>
      <c r="K14" s="422"/>
      <c r="L14" s="423"/>
      <c r="M14" s="423"/>
      <c r="N14" s="424"/>
      <c r="O14" s="424"/>
      <c r="P14" s="424"/>
      <c r="Q14" s="425"/>
      <c r="R14" s="419"/>
      <c r="S14" s="420"/>
      <c r="T14" s="420"/>
      <c r="U14" s="420"/>
      <c r="V14" s="421"/>
      <c r="W14" s="421"/>
      <c r="X14" s="421"/>
      <c r="Y14" s="420"/>
      <c r="Z14" s="420"/>
      <c r="AA14" s="422"/>
      <c r="AB14" s="422"/>
      <c r="AC14" s="423"/>
      <c r="AD14" s="423"/>
      <c r="AE14" s="424"/>
      <c r="AF14" s="424"/>
      <c r="AG14" s="424"/>
      <c r="AH14" s="424"/>
      <c r="AI14" s="419"/>
      <c r="AJ14" s="420"/>
      <c r="AK14" s="420"/>
      <c r="AL14" s="420"/>
      <c r="AM14" s="421"/>
      <c r="AN14" s="421"/>
      <c r="AO14" s="421"/>
      <c r="AP14" s="420"/>
      <c r="AQ14" s="420"/>
      <c r="AR14" s="422"/>
      <c r="AS14" s="422"/>
      <c r="AT14" s="423"/>
      <c r="AU14" s="423"/>
      <c r="AV14" s="424"/>
      <c r="AW14" s="424"/>
      <c r="AX14" s="424"/>
      <c r="AY14" s="425"/>
    </row>
    <row r="15" spans="1:51" s="405" customFormat="1" ht="18.95" customHeight="1">
      <c r="A15" s="908" t="s">
        <v>1</v>
      </c>
      <c r="B15" s="909"/>
      <c r="C15" s="909"/>
      <c r="D15" s="909"/>
      <c r="E15" s="909"/>
      <c r="F15" s="909"/>
      <c r="G15" s="909"/>
      <c r="H15" s="909"/>
      <c r="I15" s="909"/>
      <c r="J15" s="909"/>
      <c r="K15" s="909"/>
      <c r="L15" s="909"/>
      <c r="M15" s="909"/>
      <c r="N15" s="909"/>
      <c r="O15" s="909"/>
      <c r="P15" s="909"/>
      <c r="Q15" s="910"/>
      <c r="R15" s="908" t="s">
        <v>1</v>
      </c>
      <c r="S15" s="909"/>
      <c r="T15" s="909"/>
      <c r="U15" s="909"/>
      <c r="V15" s="909"/>
      <c r="W15" s="909"/>
      <c r="X15" s="909"/>
      <c r="Y15" s="909"/>
      <c r="Z15" s="909"/>
      <c r="AA15" s="909"/>
      <c r="AB15" s="909"/>
      <c r="AC15" s="909"/>
      <c r="AD15" s="909"/>
      <c r="AE15" s="909"/>
      <c r="AF15" s="909"/>
      <c r="AG15" s="909"/>
      <c r="AH15" s="909"/>
      <c r="AI15" s="908" t="s">
        <v>1</v>
      </c>
      <c r="AJ15" s="909"/>
      <c r="AK15" s="909"/>
      <c r="AL15" s="909"/>
      <c r="AM15" s="909"/>
      <c r="AN15" s="909"/>
      <c r="AO15" s="909"/>
      <c r="AP15" s="909"/>
      <c r="AQ15" s="909"/>
      <c r="AR15" s="909"/>
      <c r="AS15" s="909"/>
      <c r="AT15" s="909"/>
      <c r="AU15" s="909"/>
      <c r="AV15" s="909"/>
      <c r="AW15" s="909"/>
      <c r="AX15" s="909"/>
      <c r="AY15" s="910"/>
    </row>
    <row r="16" spans="1:51" s="405" customFormat="1" ht="18.95" customHeight="1">
      <c r="A16" s="426"/>
      <c r="B16" s="427"/>
      <c r="C16" s="427"/>
      <c r="D16" s="427"/>
      <c r="E16" s="427"/>
      <c r="F16" s="427"/>
      <c r="G16" s="427"/>
      <c r="H16" s="427"/>
      <c r="I16" s="427"/>
      <c r="J16" s="427"/>
      <c r="K16" s="427"/>
      <c r="L16" s="427"/>
      <c r="M16" s="427"/>
      <c r="N16" s="427"/>
      <c r="O16" s="427"/>
      <c r="P16" s="427"/>
      <c r="Q16" s="428"/>
      <c r="R16" s="426"/>
      <c r="S16" s="427"/>
      <c r="T16" s="427"/>
      <c r="U16" s="427"/>
      <c r="V16" s="427"/>
      <c r="W16" s="427"/>
      <c r="X16" s="427"/>
      <c r="Y16" s="427"/>
      <c r="Z16" s="427"/>
      <c r="AA16" s="427"/>
      <c r="AB16" s="427"/>
      <c r="AC16" s="427"/>
      <c r="AD16" s="427"/>
      <c r="AE16" s="427"/>
      <c r="AF16" s="427"/>
      <c r="AG16" s="427"/>
      <c r="AH16" s="427"/>
      <c r="AI16" s="426"/>
      <c r="AJ16" s="427"/>
      <c r="AK16" s="427"/>
      <c r="AL16" s="427"/>
      <c r="AM16" s="427"/>
      <c r="AN16" s="427"/>
      <c r="AO16" s="427"/>
      <c r="AP16" s="427"/>
      <c r="AQ16" s="427"/>
      <c r="AR16" s="427"/>
      <c r="AS16" s="427"/>
      <c r="AT16" s="427"/>
      <c r="AU16" s="427"/>
      <c r="AV16" s="427"/>
      <c r="AW16" s="427"/>
      <c r="AX16" s="427"/>
      <c r="AY16" s="428"/>
    </row>
    <row r="17" spans="1:51" s="405" customFormat="1" ht="18.95" customHeight="1">
      <c r="A17" s="429"/>
      <c r="Q17" s="430"/>
      <c r="R17" s="429"/>
      <c r="AI17" s="429"/>
      <c r="AY17" s="430"/>
    </row>
    <row r="18" spans="1:51" s="405" customFormat="1" ht="11.25">
      <c r="A18" s="429"/>
      <c r="I18" s="431">
        <f>ROUNDUP(H36+I36+J36+O27*E29*2,1)</f>
        <v>1140</v>
      </c>
      <c r="Q18" s="430"/>
      <c r="R18" s="429"/>
      <c r="Z18" s="431">
        <f>ROUNDUP(Y36+Z36+AA36+AF27*V29*2,1)</f>
        <v>1140</v>
      </c>
      <c r="AI18" s="429"/>
      <c r="AQ18" s="431"/>
      <c r="AY18" s="430"/>
    </row>
    <row r="19" spans="1:51" s="405" customFormat="1" ht="11.25">
      <c r="A19" s="429"/>
      <c r="Q19" s="430"/>
      <c r="R19" s="429"/>
      <c r="AI19" s="429"/>
      <c r="AY19" s="430"/>
    </row>
    <row r="20" spans="1:51" s="405" customFormat="1" ht="11.25">
      <c r="A20" s="429"/>
      <c r="Q20" s="430"/>
      <c r="R20" s="429"/>
      <c r="AI20" s="429"/>
      <c r="AY20" s="430"/>
    </row>
    <row r="21" spans="1:51" s="405" customFormat="1" ht="11.25">
      <c r="A21" s="429"/>
      <c r="O21" s="432"/>
      <c r="Q21" s="430"/>
      <c r="R21" s="429"/>
      <c r="AF21" s="432"/>
      <c r="AI21" s="429"/>
      <c r="AT21" s="431"/>
      <c r="AU21" s="431"/>
      <c r="AW21" s="432"/>
      <c r="AY21" s="430"/>
    </row>
    <row r="22" spans="1:51" s="405" customFormat="1" ht="11.25">
      <c r="A22" s="429"/>
      <c r="B22" s="433"/>
      <c r="O22" s="434"/>
      <c r="Q22" s="430"/>
      <c r="R22" s="429"/>
      <c r="S22" s="433"/>
      <c r="AF22" s="434"/>
      <c r="AI22" s="429"/>
      <c r="AJ22" s="433"/>
      <c r="AT22" s="431"/>
      <c r="AU22" s="431"/>
      <c r="AW22" s="434"/>
      <c r="AY22" s="430"/>
    </row>
    <row r="23" spans="1:51" s="405" customFormat="1" ht="11.25">
      <c r="A23" s="429"/>
      <c r="I23" s="405" t="s">
        <v>82</v>
      </c>
      <c r="Q23" s="430"/>
      <c r="R23" s="429"/>
      <c r="Z23" s="405" t="s">
        <v>82</v>
      </c>
      <c r="AI23" s="429"/>
      <c r="AT23" s="431"/>
      <c r="AU23" s="431"/>
      <c r="AY23" s="430"/>
    </row>
    <row r="24" spans="1:51" s="405" customFormat="1" ht="13.5" customHeight="1">
      <c r="A24" s="429"/>
      <c r="I24" s="435"/>
      <c r="Q24" s="430"/>
      <c r="R24" s="429"/>
      <c r="Z24" s="435"/>
      <c r="AI24" s="429"/>
      <c r="AQ24" s="435"/>
      <c r="AT24" s="431"/>
      <c r="AU24" s="431"/>
      <c r="AY24" s="430"/>
    </row>
    <row r="25" spans="1:51" s="405" customFormat="1" ht="13.5" customHeight="1">
      <c r="A25" s="429"/>
      <c r="I25" s="431">
        <f>ROUND((H36+I36+J36+(I36+M28+M33)*E29*2),0)</f>
        <v>720</v>
      </c>
      <c r="L25" s="917">
        <f>O27-M28-M31-M33</f>
        <v>700</v>
      </c>
      <c r="M25" s="917"/>
      <c r="Q25" s="430"/>
      <c r="R25" s="429"/>
      <c r="Z25" s="431">
        <f>ROUND((Y36+Z36+AA36+(Z36+AD28+AD33)*V29*2),0)</f>
        <v>720</v>
      </c>
      <c r="AC25" s="917">
        <f>AF27-AD28-AD31-AD33</f>
        <v>700</v>
      </c>
      <c r="AD25" s="917"/>
      <c r="AI25" s="429"/>
      <c r="AQ25" s="431"/>
      <c r="AU25" s="431"/>
      <c r="AY25" s="430"/>
    </row>
    <row r="26" spans="1:51" s="405" customFormat="1" ht="13.5" customHeight="1">
      <c r="A26" s="429"/>
      <c r="I26" s="435"/>
      <c r="M26" s="435"/>
      <c r="Q26" s="430"/>
      <c r="R26" s="429"/>
      <c r="Z26" s="435"/>
      <c r="AD26" s="435"/>
      <c r="AI26" s="429"/>
      <c r="AQ26" s="435"/>
      <c r="AU26" s="435"/>
      <c r="AY26" s="430"/>
    </row>
    <row r="27" spans="1:51" s="405" customFormat="1" ht="13.5" customHeight="1">
      <c r="A27" s="429"/>
      <c r="I27" s="431"/>
      <c r="O27" s="915">
        <v>1150</v>
      </c>
      <c r="P27" s="915"/>
      <c r="Q27" s="430"/>
      <c r="R27" s="429"/>
      <c r="Z27" s="431"/>
      <c r="AF27" s="915">
        <v>1150</v>
      </c>
      <c r="AG27" s="915"/>
      <c r="AI27" s="429"/>
      <c r="AQ27" s="431"/>
      <c r="AW27" s="915"/>
      <c r="AX27" s="915"/>
      <c r="AY27" s="430"/>
    </row>
    <row r="28" spans="1:51" s="405" customFormat="1" ht="15" customHeight="1">
      <c r="A28" s="429"/>
      <c r="H28" s="431"/>
      <c r="I28" s="898" t="s">
        <v>630</v>
      </c>
      <c r="M28" s="898">
        <v>200</v>
      </c>
      <c r="Q28" s="430"/>
      <c r="R28" s="429"/>
      <c r="Y28" s="431"/>
      <c r="Z28" s="898" t="s">
        <v>630</v>
      </c>
      <c r="AD28" s="898">
        <v>200</v>
      </c>
      <c r="AI28" s="429"/>
      <c r="AP28" s="431"/>
      <c r="AQ28" s="898"/>
      <c r="AU28" s="898"/>
      <c r="AY28" s="430"/>
    </row>
    <row r="29" spans="1:51" s="405" customFormat="1" ht="11.25">
      <c r="A29" s="429"/>
      <c r="E29" s="913">
        <v>0.3</v>
      </c>
      <c r="F29" s="913"/>
      <c r="I29" s="898"/>
      <c r="M29" s="898"/>
      <c r="Q29" s="430"/>
      <c r="R29" s="429"/>
      <c r="V29" s="913">
        <v>0.3</v>
      </c>
      <c r="W29" s="913"/>
      <c r="Z29" s="898"/>
      <c r="AD29" s="898"/>
      <c r="AI29" s="429"/>
      <c r="AM29" s="914"/>
      <c r="AN29" s="914"/>
      <c r="AQ29" s="898"/>
      <c r="AU29" s="898"/>
      <c r="AY29" s="430"/>
    </row>
    <row r="30" spans="1:51" s="405" customFormat="1" ht="11.25">
      <c r="A30" s="429"/>
      <c r="M30" s="431"/>
      <c r="Q30" s="430"/>
      <c r="R30" s="429"/>
      <c r="AD30" s="431"/>
      <c r="AI30" s="429"/>
      <c r="AU30" s="431"/>
      <c r="AY30" s="430"/>
    </row>
    <row r="31" spans="1:51" s="405" customFormat="1" ht="13.5" customHeight="1">
      <c r="A31" s="429"/>
      <c r="H31" s="911">
        <f>I36</f>
        <v>150</v>
      </c>
      <c r="I31" s="911"/>
      <c r="J31" s="911"/>
      <c r="M31" s="431">
        <f>I36</f>
        <v>150</v>
      </c>
      <c r="Q31" s="430"/>
      <c r="R31" s="429"/>
      <c r="Y31" s="911">
        <f>Z36</f>
        <v>150</v>
      </c>
      <c r="Z31" s="911"/>
      <c r="AA31" s="911"/>
      <c r="AD31" s="431">
        <f>Z36</f>
        <v>150</v>
      </c>
      <c r="AI31" s="429"/>
      <c r="AP31" s="911"/>
      <c r="AQ31" s="911"/>
      <c r="AR31" s="911"/>
      <c r="AU31" s="431"/>
      <c r="AY31" s="430"/>
    </row>
    <row r="32" spans="1:51" s="405" customFormat="1" ht="11.25">
      <c r="A32" s="429"/>
      <c r="I32" s="436"/>
      <c r="Q32" s="430"/>
      <c r="R32" s="429"/>
      <c r="Z32" s="436"/>
      <c r="AI32" s="429"/>
      <c r="AQ32" s="436"/>
      <c r="AY32" s="430"/>
    </row>
    <row r="33" spans="1:51" s="405" customFormat="1" ht="11.25">
      <c r="A33" s="429"/>
      <c r="F33" s="437"/>
      <c r="M33" s="431">
        <v>100</v>
      </c>
      <c r="O33" s="432"/>
      <c r="Q33" s="430"/>
      <c r="R33" s="429"/>
      <c r="W33" s="437"/>
      <c r="AD33" s="431">
        <v>100</v>
      </c>
      <c r="AF33" s="432"/>
      <c r="AI33" s="429"/>
      <c r="AN33" s="437"/>
      <c r="AU33" s="431"/>
      <c r="AW33" s="432"/>
      <c r="AY33" s="430"/>
    </row>
    <row r="34" spans="1:51" s="405" customFormat="1" ht="11.25">
      <c r="A34" s="429"/>
      <c r="Q34" s="430"/>
      <c r="R34" s="429"/>
      <c r="AI34" s="429"/>
      <c r="AY34" s="430"/>
    </row>
    <row r="35" spans="1:51" s="405" customFormat="1" ht="11.25">
      <c r="A35" s="429"/>
      <c r="Q35" s="430"/>
      <c r="R35" s="429"/>
      <c r="AI35" s="429"/>
      <c r="AY35" s="430"/>
    </row>
    <row r="36" spans="1:51" s="405" customFormat="1" ht="11.25">
      <c r="A36" s="429"/>
      <c r="H36" s="431">
        <f>(450-I36)/2</f>
        <v>150</v>
      </c>
      <c r="I36" s="438">
        <v>150</v>
      </c>
      <c r="J36" s="431">
        <f>H36</f>
        <v>150</v>
      </c>
      <c r="K36" s="432"/>
      <c r="Q36" s="430"/>
      <c r="R36" s="429"/>
      <c r="Y36" s="431">
        <f>(450-Z36)/2</f>
        <v>150</v>
      </c>
      <c r="Z36" s="438">
        <v>150</v>
      </c>
      <c r="AA36" s="431">
        <f>Y36</f>
        <v>150</v>
      </c>
      <c r="AB36" s="432"/>
      <c r="AI36" s="429"/>
      <c r="AP36" s="898"/>
      <c r="AQ36" s="898"/>
      <c r="AR36" s="898"/>
      <c r="AS36" s="432"/>
      <c r="AY36" s="430"/>
    </row>
    <row r="37" spans="1:51" s="405" customFormat="1" ht="15" customHeight="1">
      <c r="A37" s="429"/>
      <c r="Q37" s="430"/>
      <c r="R37" s="429"/>
      <c r="AI37" s="429"/>
      <c r="AY37" s="430"/>
    </row>
    <row r="38" spans="1:51" s="405" customFormat="1" ht="17.45" customHeight="1">
      <c r="A38" s="439" t="s">
        <v>631</v>
      </c>
      <c r="B38" s="432" t="s">
        <v>632</v>
      </c>
      <c r="C38" s="406"/>
      <c r="D38" s="406"/>
      <c r="E38" s="440">
        <f>I18/1000</f>
        <v>1.1399999999999999</v>
      </c>
      <c r="F38" s="441"/>
      <c r="G38" s="442">
        <f>(H36+I36+J36)/1000</f>
        <v>0.45</v>
      </c>
      <c r="H38" s="443"/>
      <c r="I38" s="444">
        <f>(O27-B21)/1000</f>
        <v>1.1499999999999999</v>
      </c>
      <c r="J38" s="406"/>
      <c r="K38" s="445"/>
      <c r="L38" s="406"/>
      <c r="M38" s="446">
        <f>((E38+G38)/2)*I38</f>
        <v>0.9142499999999999</v>
      </c>
      <c r="N38" s="441"/>
      <c r="O38" s="405" t="s">
        <v>633</v>
      </c>
      <c r="Q38" s="430"/>
      <c r="R38" s="439" t="s">
        <v>634</v>
      </c>
      <c r="S38" s="432" t="s">
        <v>635</v>
      </c>
      <c r="T38" s="406"/>
      <c r="U38" s="406"/>
      <c r="V38" s="440">
        <f>Z18/1000</f>
        <v>1.1399999999999999</v>
      </c>
      <c r="W38" s="441"/>
      <c r="X38" s="442">
        <f>(Y36+Z36+AA36)/1000</f>
        <v>0.45</v>
      </c>
      <c r="Y38" s="443"/>
      <c r="Z38" s="444">
        <f>(AF27-S21)/1000</f>
        <v>1.1499999999999999</v>
      </c>
      <c r="AA38" s="406"/>
      <c r="AB38" s="445"/>
      <c r="AC38" s="406"/>
      <c r="AD38" s="446">
        <f>((V38+X38)/2)*Z38</f>
        <v>0.9142499999999999</v>
      </c>
      <c r="AE38" s="441"/>
      <c r="AF38" s="405" t="s">
        <v>636</v>
      </c>
      <c r="AI38" s="439" t="s">
        <v>637</v>
      </c>
      <c r="AJ38" s="432" t="s">
        <v>638</v>
      </c>
      <c r="AK38" s="406"/>
      <c r="AL38" s="406"/>
      <c r="AM38" s="440">
        <v>1</v>
      </c>
      <c r="AN38" s="441"/>
      <c r="AO38" s="442">
        <v>0.4</v>
      </c>
      <c r="AP38" s="443"/>
      <c r="AQ38" s="444">
        <v>0.95</v>
      </c>
      <c r="AR38" s="406"/>
      <c r="AS38" s="445"/>
      <c r="AT38" s="406"/>
      <c r="AU38" s="446">
        <f>((AM38+AO38)/2)*AQ38</f>
        <v>0.66499999999999992</v>
      </c>
      <c r="AV38" s="441"/>
      <c r="AW38" s="405" t="s">
        <v>639</v>
      </c>
      <c r="AY38" s="430"/>
    </row>
    <row r="39" spans="1:51" s="405" customFormat="1" ht="6.75" customHeight="1">
      <c r="A39" s="439"/>
      <c r="B39" s="432"/>
      <c r="C39" s="406"/>
      <c r="D39" s="406"/>
      <c r="F39" s="431"/>
      <c r="G39" s="447"/>
      <c r="Q39" s="430"/>
      <c r="R39" s="439"/>
      <c r="S39" s="432"/>
      <c r="T39" s="406"/>
      <c r="U39" s="406"/>
      <c r="W39" s="431"/>
      <c r="X39" s="447"/>
      <c r="AI39" s="439"/>
      <c r="AJ39" s="432"/>
      <c r="AK39" s="406"/>
      <c r="AL39" s="406"/>
      <c r="AN39" s="431"/>
      <c r="AO39" s="447"/>
      <c r="AY39" s="430"/>
    </row>
    <row r="40" spans="1:51" s="405" customFormat="1" ht="17.45" customHeight="1">
      <c r="A40" s="439" t="s">
        <v>640</v>
      </c>
      <c r="B40" s="432" t="s">
        <v>641</v>
      </c>
      <c r="C40" s="406"/>
      <c r="D40" s="406"/>
      <c r="E40" s="440">
        <f>I18/1000</f>
        <v>1.1399999999999999</v>
      </c>
      <c r="F40" s="441"/>
      <c r="G40" s="442">
        <f>I25/1000</f>
        <v>0.72</v>
      </c>
      <c r="H40" s="443"/>
      <c r="I40" s="444">
        <f>L25/1000</f>
        <v>0.7</v>
      </c>
      <c r="J40" s="444"/>
      <c r="K40" s="448"/>
      <c r="L40" s="406"/>
      <c r="M40" s="446">
        <f>((E40+G40)/2)*I40</f>
        <v>0.65099999999999991</v>
      </c>
      <c r="N40" s="441"/>
      <c r="O40" s="405" t="s">
        <v>639</v>
      </c>
      <c r="Q40" s="430"/>
      <c r="R40" s="439" t="s">
        <v>640</v>
      </c>
      <c r="S40" s="432" t="s">
        <v>641</v>
      </c>
      <c r="T40" s="406"/>
      <c r="U40" s="406"/>
      <c r="V40" s="440">
        <f>Z18/1000</f>
        <v>1.1399999999999999</v>
      </c>
      <c r="W40" s="441"/>
      <c r="X40" s="442">
        <f>Z25/1000</f>
        <v>0.72</v>
      </c>
      <c r="Y40" s="443"/>
      <c r="Z40" s="444">
        <f>AC25/1000</f>
        <v>0.7</v>
      </c>
      <c r="AA40" s="444"/>
      <c r="AB40" s="448"/>
      <c r="AC40" s="406"/>
      <c r="AD40" s="446">
        <f>((V40+X40)/2)*Z40</f>
        <v>0.65099999999999991</v>
      </c>
      <c r="AE40" s="441"/>
      <c r="AF40" s="405" t="s">
        <v>636</v>
      </c>
      <c r="AI40" s="439" t="s">
        <v>642</v>
      </c>
      <c r="AJ40" s="432" t="s">
        <v>653</v>
      </c>
      <c r="AK40" s="406"/>
      <c r="AL40" s="406"/>
      <c r="AM40" s="440">
        <v>1</v>
      </c>
      <c r="AN40" s="441"/>
      <c r="AO40" s="442">
        <v>0.71599999999999997</v>
      </c>
      <c r="AP40" s="443"/>
      <c r="AQ40" s="444">
        <v>0.5</v>
      </c>
      <c r="AR40" s="444"/>
      <c r="AS40" s="448"/>
      <c r="AT40" s="406"/>
      <c r="AU40" s="446">
        <f>((AM40+AO40)/2)*AQ40</f>
        <v>0.42899999999999999</v>
      </c>
      <c r="AV40" s="441"/>
      <c r="AW40" s="405" t="s">
        <v>633</v>
      </c>
      <c r="AY40" s="430"/>
    </row>
    <row r="41" spans="1:51" s="405" customFormat="1" ht="6.75" customHeight="1">
      <c r="A41" s="439"/>
      <c r="B41" s="432"/>
      <c r="C41" s="406"/>
      <c r="D41" s="406"/>
      <c r="E41" s="440"/>
      <c r="F41" s="441"/>
      <c r="G41" s="449"/>
      <c r="H41" s="443"/>
      <c r="I41" s="444"/>
      <c r="J41" s="406"/>
      <c r="K41" s="445"/>
      <c r="L41" s="406"/>
      <c r="M41" s="446"/>
      <c r="N41" s="441"/>
      <c r="Q41" s="430"/>
      <c r="R41" s="439"/>
      <c r="S41" s="432"/>
      <c r="T41" s="406"/>
      <c r="U41" s="406"/>
      <c r="V41" s="440"/>
      <c r="W41" s="441"/>
      <c r="X41" s="449"/>
      <c r="Y41" s="443"/>
      <c r="Z41" s="444"/>
      <c r="AA41" s="406"/>
      <c r="AB41" s="445"/>
      <c r="AC41" s="406"/>
      <c r="AD41" s="446"/>
      <c r="AE41" s="441"/>
      <c r="AI41" s="439"/>
      <c r="AJ41" s="432"/>
      <c r="AK41" s="406"/>
      <c r="AL41" s="406"/>
      <c r="AM41" s="440"/>
      <c r="AN41" s="441"/>
      <c r="AO41" s="449"/>
      <c r="AP41" s="443"/>
      <c r="AQ41" s="444"/>
      <c r="AR41" s="406"/>
      <c r="AS41" s="445"/>
      <c r="AT41" s="406"/>
      <c r="AU41" s="446"/>
      <c r="AV41" s="441"/>
      <c r="AY41" s="430"/>
    </row>
    <row r="42" spans="1:51" s="405" customFormat="1" ht="17.45" customHeight="1">
      <c r="A42" s="439" t="s">
        <v>643</v>
      </c>
      <c r="B42" s="432" t="s">
        <v>644</v>
      </c>
      <c r="C42" s="406"/>
      <c r="D42" s="406"/>
      <c r="E42" s="440">
        <f>I25/1000</f>
        <v>0.72</v>
      </c>
      <c r="F42" s="441"/>
      <c r="G42" s="442">
        <f>(G36+H36+I36+J36+K36)/1000</f>
        <v>0.45</v>
      </c>
      <c r="H42" s="443"/>
      <c r="I42" s="450">
        <f>(M28+M31+M33)/1000</f>
        <v>0.45</v>
      </c>
      <c r="J42" s="444"/>
      <c r="K42" s="912">
        <f>I44</f>
        <v>1.7999999999999999E-2</v>
      </c>
      <c r="L42" s="912"/>
      <c r="M42" s="446">
        <f>((E42+G42)/2)*I42-K42</f>
        <v>0.24525</v>
      </c>
      <c r="N42" s="441"/>
      <c r="O42" s="405" t="s">
        <v>633</v>
      </c>
      <c r="Q42" s="430"/>
      <c r="R42" s="439" t="s">
        <v>645</v>
      </c>
      <c r="S42" s="432" t="s">
        <v>646</v>
      </c>
      <c r="T42" s="406"/>
      <c r="U42" s="406"/>
      <c r="V42" s="440">
        <f>Z25/1000</f>
        <v>0.72</v>
      </c>
      <c r="W42" s="441"/>
      <c r="X42" s="442">
        <f>(X36+Y36+Z36+AA36+AB36)/1000</f>
        <v>0.45</v>
      </c>
      <c r="Y42" s="443"/>
      <c r="Z42" s="450">
        <f>(AD28+AD31+AD33)/1000</f>
        <v>0.45</v>
      </c>
      <c r="AA42" s="444"/>
      <c r="AB42" s="912">
        <f>Z44</f>
        <v>1.7999999999999999E-2</v>
      </c>
      <c r="AC42" s="912"/>
      <c r="AD42" s="446">
        <f>((V42+X42)/2)*Z42-AB42</f>
        <v>0.24525</v>
      </c>
      <c r="AE42" s="441"/>
      <c r="AF42" s="405" t="s">
        <v>639</v>
      </c>
      <c r="AI42" s="439" t="s">
        <v>643</v>
      </c>
      <c r="AJ42" s="432" t="s">
        <v>655</v>
      </c>
      <c r="AK42" s="406"/>
      <c r="AL42" s="406"/>
      <c r="AM42" s="498" t="s">
        <v>657</v>
      </c>
      <c r="AN42" s="498"/>
      <c r="AO42" s="499"/>
      <c r="AP42" s="498"/>
      <c r="AQ42" s="498"/>
      <c r="AR42" s="498"/>
      <c r="AS42" s="912"/>
      <c r="AT42" s="912"/>
      <c r="AU42" s="446">
        <f>2*1</f>
        <v>2</v>
      </c>
      <c r="AV42" s="441"/>
      <c r="AW42" s="405" t="s">
        <v>658</v>
      </c>
      <c r="AY42" s="430"/>
    </row>
    <row r="43" spans="1:51" s="405" customFormat="1" ht="6.75" customHeight="1">
      <c r="A43" s="439"/>
      <c r="B43" s="432"/>
      <c r="C43" s="406"/>
      <c r="D43" s="406"/>
      <c r="E43" s="440"/>
      <c r="F43" s="441"/>
      <c r="G43" s="449"/>
      <c r="H43" s="443"/>
      <c r="I43" s="444"/>
      <c r="J43" s="406"/>
      <c r="K43" s="445"/>
      <c r="L43" s="406"/>
      <c r="M43" s="446"/>
      <c r="N43" s="441"/>
      <c r="Q43" s="430"/>
      <c r="R43" s="439"/>
      <c r="S43" s="432"/>
      <c r="T43" s="406"/>
      <c r="U43" s="406"/>
      <c r="V43" s="440"/>
      <c r="W43" s="441"/>
      <c r="X43" s="449"/>
      <c r="Y43" s="443"/>
      <c r="Z43" s="444"/>
      <c r="AA43" s="406"/>
      <c r="AB43" s="445"/>
      <c r="AC43" s="406"/>
      <c r="AD43" s="446"/>
      <c r="AE43" s="441"/>
      <c r="AI43" s="439"/>
      <c r="AJ43" s="432"/>
      <c r="AK43" s="406"/>
      <c r="AL43" s="406"/>
      <c r="AM43" s="440"/>
      <c r="AN43" s="441"/>
      <c r="AO43" s="449"/>
      <c r="AP43" s="443"/>
      <c r="AQ43" s="444"/>
      <c r="AR43" s="406"/>
      <c r="AS43" s="445"/>
      <c r="AT43" s="406"/>
      <c r="AU43" s="446"/>
      <c r="AV43" s="441"/>
      <c r="AY43" s="430"/>
    </row>
    <row r="44" spans="1:51" s="405" customFormat="1" ht="17.45" customHeight="1">
      <c r="A44" s="439"/>
      <c r="B44" s="432"/>
      <c r="D44" s="437" t="s">
        <v>647</v>
      </c>
      <c r="E44" s="451" t="s">
        <v>648</v>
      </c>
      <c r="F44" s="452">
        <f>I36/1000</f>
        <v>0.15</v>
      </c>
      <c r="G44" s="453">
        <v>4</v>
      </c>
      <c r="H44" s="454" t="s">
        <v>649</v>
      </c>
      <c r="I44" s="455">
        <f>ROUND(3.14*F44^2/G44,3)</f>
        <v>1.7999999999999999E-2</v>
      </c>
      <c r="J44" s="406"/>
      <c r="K44" s="454"/>
      <c r="L44" s="406"/>
      <c r="M44" s="446"/>
      <c r="N44" s="456"/>
      <c r="Q44" s="430"/>
      <c r="R44" s="439"/>
      <c r="S44" s="432"/>
      <c r="U44" s="437" t="s">
        <v>650</v>
      </c>
      <c r="V44" s="451" t="s">
        <v>651</v>
      </c>
      <c r="W44" s="452">
        <f>Z36/1000</f>
        <v>0.15</v>
      </c>
      <c r="X44" s="453">
        <v>4</v>
      </c>
      <c r="Y44" s="454" t="s">
        <v>102</v>
      </c>
      <c r="Z44" s="455">
        <f>ROUND(3.14*W44^2/X44,3)</f>
        <v>1.7999999999999999E-2</v>
      </c>
      <c r="AA44" s="406"/>
      <c r="AB44" s="454"/>
      <c r="AC44" s="406"/>
      <c r="AD44" s="446"/>
      <c r="AE44" s="456"/>
      <c r="AI44" s="439" t="s">
        <v>662</v>
      </c>
      <c r="AJ44" s="432" t="s">
        <v>659</v>
      </c>
      <c r="AK44" s="406"/>
      <c r="AL44" s="406"/>
      <c r="AM44" s="499" t="s">
        <v>660</v>
      </c>
      <c r="AN44" s="498"/>
      <c r="AO44" s="499"/>
      <c r="AP44" s="498"/>
      <c r="AQ44" s="498"/>
      <c r="AR44" s="498"/>
      <c r="AS44" s="912"/>
      <c r="AT44" s="912"/>
      <c r="AU44" s="446">
        <f>1*0.25*1</f>
        <v>0.25</v>
      </c>
      <c r="AV44" s="441"/>
      <c r="AW44" s="405" t="s">
        <v>661</v>
      </c>
      <c r="AY44" s="430"/>
    </row>
    <row r="45" spans="1:51" s="405" customFormat="1" ht="6.75" customHeight="1">
      <c r="A45" s="439"/>
      <c r="B45" s="432"/>
      <c r="C45" s="406"/>
      <c r="D45" s="406"/>
      <c r="Q45" s="430"/>
      <c r="R45" s="439"/>
      <c r="S45" s="432"/>
      <c r="T45" s="406"/>
      <c r="U45" s="406"/>
      <c r="AI45" s="439"/>
      <c r="AJ45" s="432"/>
      <c r="AK45" s="406"/>
      <c r="AL45" s="406"/>
      <c r="AY45" s="430"/>
    </row>
    <row r="46" spans="1:51" s="405" customFormat="1" ht="17.45" customHeight="1">
      <c r="A46" s="439"/>
      <c r="B46" s="432"/>
      <c r="C46" s="406"/>
      <c r="D46" s="406"/>
      <c r="E46" s="440"/>
      <c r="F46" s="441"/>
      <c r="G46" s="442"/>
      <c r="H46" s="443"/>
      <c r="I46" s="450"/>
      <c r="J46" s="444"/>
      <c r="K46" s="912"/>
      <c r="L46" s="912"/>
      <c r="M46" s="446"/>
      <c r="N46" s="441"/>
      <c r="Q46" s="430"/>
      <c r="R46" s="439"/>
      <c r="S46" s="432"/>
      <c r="T46" s="406"/>
      <c r="U46" s="406"/>
      <c r="V46" s="440"/>
      <c r="W46" s="441"/>
      <c r="X46" s="442"/>
      <c r="Y46" s="443"/>
      <c r="Z46" s="450"/>
      <c r="AA46" s="444"/>
      <c r="AB46" s="912"/>
      <c r="AC46" s="912"/>
      <c r="AD46" s="446"/>
      <c r="AE46" s="441"/>
      <c r="AI46" s="439" t="s">
        <v>663</v>
      </c>
      <c r="AJ46" s="432" t="s">
        <v>664</v>
      </c>
      <c r="AK46" s="406"/>
      <c r="AL46" s="406"/>
      <c r="AM46" s="498" t="s">
        <v>665</v>
      </c>
      <c r="AN46" s="498"/>
      <c r="AO46" s="499"/>
      <c r="AP46" s="498"/>
      <c r="AQ46" s="498"/>
      <c r="AR46" s="498"/>
      <c r="AS46" s="912"/>
      <c r="AT46" s="912"/>
      <c r="AU46" s="446">
        <f>1*1</f>
        <v>1</v>
      </c>
      <c r="AV46" s="441"/>
      <c r="AW46" s="405" t="s">
        <v>661</v>
      </c>
      <c r="AY46" s="430"/>
    </row>
    <row r="47" spans="1:51" s="405" customFormat="1" ht="6.75" customHeight="1">
      <c r="A47" s="439"/>
      <c r="B47" s="432"/>
      <c r="C47" s="406"/>
      <c r="D47" s="406"/>
      <c r="E47" s="440"/>
      <c r="F47" s="441"/>
      <c r="G47" s="442"/>
      <c r="H47" s="443"/>
      <c r="I47" s="450"/>
      <c r="J47" s="444"/>
      <c r="K47" s="457"/>
      <c r="L47" s="457"/>
      <c r="M47" s="446"/>
      <c r="N47" s="441"/>
      <c r="Q47" s="430"/>
      <c r="R47" s="439"/>
      <c r="S47" s="432"/>
      <c r="T47" s="406"/>
      <c r="U47" s="406"/>
      <c r="V47" s="440"/>
      <c r="W47" s="441"/>
      <c r="X47" s="442"/>
      <c r="Y47" s="443"/>
      <c r="Z47" s="450"/>
      <c r="AA47" s="444"/>
      <c r="AB47" s="457"/>
      <c r="AC47" s="457"/>
      <c r="AD47" s="446"/>
      <c r="AE47" s="441"/>
      <c r="AI47" s="439"/>
      <c r="AJ47" s="432"/>
      <c r="AK47" s="406"/>
      <c r="AL47" s="406"/>
      <c r="AM47" s="440"/>
      <c r="AN47" s="441"/>
      <c r="AO47" s="442"/>
      <c r="AP47" s="443"/>
      <c r="AQ47" s="450"/>
      <c r="AR47" s="444"/>
      <c r="AS47" s="457"/>
      <c r="AT47" s="457"/>
      <c r="AU47" s="446"/>
      <c r="AV47" s="441"/>
      <c r="AY47" s="430"/>
    </row>
    <row r="48" spans="1:51" s="405" customFormat="1" ht="17.45" customHeight="1">
      <c r="A48" s="439"/>
      <c r="B48" s="432"/>
      <c r="C48" s="406"/>
      <c r="D48" s="406"/>
      <c r="E48" s="440"/>
      <c r="F48" s="441"/>
      <c r="G48" s="442"/>
      <c r="H48" s="443"/>
      <c r="I48" s="450"/>
      <c r="J48" s="444"/>
      <c r="K48" s="457"/>
      <c r="L48" s="457"/>
      <c r="M48" s="446"/>
      <c r="N48" s="441"/>
      <c r="Q48" s="430"/>
      <c r="R48" s="439"/>
      <c r="S48" s="432"/>
      <c r="T48" s="406"/>
      <c r="U48" s="406"/>
      <c r="V48" s="440"/>
      <c r="W48" s="441"/>
      <c r="X48" s="442"/>
      <c r="Y48" s="443"/>
      <c r="Z48" s="450"/>
      <c r="AA48" s="444"/>
      <c r="AB48" s="457"/>
      <c r="AC48" s="457"/>
      <c r="AD48" s="446"/>
      <c r="AE48" s="441"/>
      <c r="AI48" s="439" t="s">
        <v>669</v>
      </c>
      <c r="AJ48" s="432" t="s">
        <v>666</v>
      </c>
      <c r="AK48" s="406"/>
      <c r="AL48" s="406"/>
      <c r="AM48" s="499" t="s">
        <v>667</v>
      </c>
      <c r="AN48" s="498"/>
      <c r="AO48" s="499"/>
      <c r="AP48" s="498"/>
      <c r="AQ48" s="498"/>
      <c r="AR48" s="498"/>
      <c r="AS48" s="912"/>
      <c r="AT48" s="912"/>
      <c r="AU48" s="446">
        <f>((1+0.842)/2*0.25)</f>
        <v>0.23025000000000001</v>
      </c>
      <c r="AV48" s="441"/>
      <c r="AW48" s="405" t="s">
        <v>633</v>
      </c>
      <c r="AY48" s="430"/>
    </row>
    <row r="49" spans="1:51" s="405" customFormat="1" ht="6.75" customHeight="1">
      <c r="A49" s="439"/>
      <c r="B49" s="432"/>
      <c r="C49" s="406"/>
      <c r="D49" s="406"/>
      <c r="E49" s="440"/>
      <c r="F49" s="441"/>
      <c r="G49" s="442"/>
      <c r="H49" s="443"/>
      <c r="I49" s="450"/>
      <c r="J49" s="444"/>
      <c r="K49" s="457"/>
      <c r="L49" s="457"/>
      <c r="M49" s="446"/>
      <c r="N49" s="441"/>
      <c r="Q49" s="430"/>
      <c r="R49" s="439"/>
      <c r="S49" s="432"/>
      <c r="T49" s="406"/>
      <c r="U49" s="406"/>
      <c r="V49" s="440"/>
      <c r="W49" s="441"/>
      <c r="X49" s="442"/>
      <c r="Y49" s="443"/>
      <c r="Z49" s="450"/>
      <c r="AA49" s="444"/>
      <c r="AB49" s="457"/>
      <c r="AC49" s="457"/>
      <c r="AD49" s="446"/>
      <c r="AE49" s="441"/>
      <c r="AI49" s="439"/>
      <c r="AJ49" s="432"/>
      <c r="AK49" s="406"/>
      <c r="AL49" s="406"/>
      <c r="AM49" s="499"/>
      <c r="AN49" s="498"/>
      <c r="AO49" s="499"/>
      <c r="AP49" s="498"/>
      <c r="AQ49" s="498"/>
      <c r="AR49" s="498"/>
      <c r="AS49" s="457"/>
      <c r="AT49" s="457"/>
      <c r="AU49" s="446"/>
      <c r="AV49" s="441"/>
      <c r="AY49" s="430"/>
    </row>
    <row r="50" spans="1:51" s="405" customFormat="1" ht="17.45" customHeight="1">
      <c r="A50" s="439"/>
      <c r="B50" s="432"/>
      <c r="C50" s="406"/>
      <c r="D50" s="406"/>
      <c r="E50" s="440"/>
      <c r="F50" s="441"/>
      <c r="G50" s="442"/>
      <c r="H50" s="443"/>
      <c r="I50" s="450"/>
      <c r="J50" s="444"/>
      <c r="K50" s="457"/>
      <c r="L50" s="457"/>
      <c r="M50" s="446"/>
      <c r="N50" s="441"/>
      <c r="Q50" s="430"/>
      <c r="R50" s="439"/>
      <c r="S50" s="432"/>
      <c r="T50" s="406"/>
      <c r="U50" s="406"/>
      <c r="V50" s="440"/>
      <c r="W50" s="441"/>
      <c r="X50" s="442"/>
      <c r="Y50" s="443"/>
      <c r="Z50" s="450"/>
      <c r="AA50" s="444"/>
      <c r="AB50" s="457"/>
      <c r="AC50" s="457"/>
      <c r="AD50" s="446"/>
      <c r="AE50" s="441"/>
      <c r="AI50" s="439" t="s">
        <v>668</v>
      </c>
      <c r="AJ50" s="432" t="s">
        <v>670</v>
      </c>
      <c r="AK50" s="406"/>
      <c r="AL50" s="406"/>
      <c r="AM50" s="499" t="s">
        <v>671</v>
      </c>
      <c r="AN50" s="498"/>
      <c r="AO50" s="499"/>
      <c r="AP50" s="498"/>
      <c r="AQ50" s="498"/>
      <c r="AR50" s="498"/>
      <c r="AS50" s="912"/>
      <c r="AT50" s="912"/>
      <c r="AU50" s="446">
        <f>((0.842+0.716)/2*0.2)</f>
        <v>0.15579999999999999</v>
      </c>
      <c r="AV50" s="441"/>
      <c r="AW50" s="405" t="s">
        <v>633</v>
      </c>
      <c r="AY50" s="430"/>
    </row>
    <row r="51" spans="1:51" s="405" customFormat="1" ht="6.75" customHeight="1">
      <c r="A51" s="439"/>
      <c r="B51" s="432"/>
      <c r="C51" s="406"/>
      <c r="D51" s="406"/>
      <c r="E51" s="440"/>
      <c r="F51" s="441"/>
      <c r="G51" s="442"/>
      <c r="H51" s="443"/>
      <c r="I51" s="450"/>
      <c r="J51" s="444"/>
      <c r="K51" s="457"/>
      <c r="L51" s="457"/>
      <c r="M51" s="446"/>
      <c r="N51" s="441"/>
      <c r="Q51" s="430"/>
      <c r="R51" s="439"/>
      <c r="S51" s="432"/>
      <c r="T51" s="406"/>
      <c r="U51" s="406"/>
      <c r="V51" s="440"/>
      <c r="W51" s="441"/>
      <c r="X51" s="442"/>
      <c r="Y51" s="443"/>
      <c r="Z51" s="450"/>
      <c r="AA51" s="444"/>
      <c r="AB51" s="457"/>
      <c r="AC51" s="457"/>
      <c r="AD51" s="446"/>
      <c r="AE51" s="441"/>
      <c r="AI51" s="439"/>
      <c r="AJ51" s="432"/>
      <c r="AK51" s="406"/>
      <c r="AL51" s="406"/>
      <c r="AM51" s="440"/>
      <c r="AN51" s="441"/>
      <c r="AO51" s="442"/>
      <c r="AP51" s="443"/>
      <c r="AQ51" s="450"/>
      <c r="AR51" s="444"/>
      <c r="AS51" s="457"/>
      <c r="AT51" s="457"/>
      <c r="AU51" s="446"/>
      <c r="AV51" s="441"/>
      <c r="AY51" s="430"/>
    </row>
    <row r="52" spans="1:51" s="405" customFormat="1" ht="17.45" customHeight="1">
      <c r="A52" s="439"/>
      <c r="B52" s="432"/>
      <c r="C52" s="406"/>
      <c r="D52" s="406"/>
      <c r="E52" s="440"/>
      <c r="F52" s="441"/>
      <c r="G52" s="442"/>
      <c r="H52" s="443"/>
      <c r="I52" s="450"/>
      <c r="J52" s="444"/>
      <c r="K52" s="457"/>
      <c r="L52" s="457"/>
      <c r="M52" s="446"/>
      <c r="N52" s="441"/>
      <c r="Q52" s="430"/>
      <c r="R52" s="439"/>
      <c r="S52" s="432"/>
      <c r="T52" s="406"/>
      <c r="U52" s="406"/>
      <c r="V52" s="440"/>
      <c r="W52" s="441"/>
      <c r="X52" s="442"/>
      <c r="Y52" s="443"/>
      <c r="Z52" s="450"/>
      <c r="AA52" s="444"/>
      <c r="AB52" s="457"/>
      <c r="AC52" s="457"/>
      <c r="AD52" s="446"/>
      <c r="AE52" s="441"/>
      <c r="AI52" s="458" t="s">
        <v>684</v>
      </c>
      <c r="AJ52" s="459" t="s">
        <v>685</v>
      </c>
      <c r="AK52" s="460"/>
      <c r="AL52" s="460"/>
      <c r="AM52" s="504" t="s">
        <v>686</v>
      </c>
      <c r="AN52" s="504"/>
      <c r="AO52" s="503"/>
      <c r="AP52" s="504"/>
      <c r="AQ52" s="504"/>
      <c r="AR52" s="504"/>
      <c r="AS52" s="916"/>
      <c r="AT52" s="916"/>
      <c r="AU52" s="468">
        <f>1*3.5</f>
        <v>3.5</v>
      </c>
      <c r="AV52" s="462"/>
      <c r="AW52" s="469" t="s">
        <v>661</v>
      </c>
      <c r="AX52" s="469"/>
      <c r="AY52" s="470"/>
    </row>
    <row r="53" spans="1:51" s="405" customFormat="1" ht="17.45" customHeight="1">
      <c r="A53" s="439"/>
      <c r="B53" s="432"/>
      <c r="C53" s="406"/>
      <c r="D53" s="406"/>
      <c r="E53" s="440"/>
      <c r="F53" s="441"/>
      <c r="G53" s="442"/>
      <c r="H53" s="443"/>
      <c r="I53" s="450"/>
      <c r="J53" s="444"/>
      <c r="K53" s="457"/>
      <c r="L53" s="457"/>
      <c r="M53" s="446"/>
      <c r="N53" s="441"/>
      <c r="Q53" s="430"/>
      <c r="R53" s="439"/>
      <c r="S53" s="432"/>
      <c r="T53" s="406"/>
      <c r="U53" s="406"/>
      <c r="V53" s="440"/>
      <c r="W53" s="441"/>
      <c r="X53" s="442"/>
      <c r="Y53" s="443"/>
      <c r="Z53" s="450"/>
      <c r="AA53" s="444"/>
      <c r="AB53" s="457"/>
      <c r="AC53" s="457"/>
      <c r="AD53" s="446"/>
      <c r="AE53" s="441"/>
      <c r="AI53" s="471"/>
      <c r="AJ53" s="472"/>
      <c r="AK53" s="473"/>
      <c r="AL53" s="473"/>
      <c r="AM53" s="474"/>
      <c r="AN53" s="475"/>
      <c r="AO53" s="476"/>
      <c r="AP53" s="477"/>
      <c r="AQ53" s="478"/>
      <c r="AR53" s="479"/>
      <c r="AS53" s="480"/>
      <c r="AT53" s="480"/>
      <c r="AU53" s="481"/>
      <c r="AV53" s="475"/>
      <c r="AW53" s="482"/>
      <c r="AX53" s="482"/>
      <c r="AY53" s="483"/>
    </row>
    <row r="54" spans="1:51" s="405" customFormat="1" ht="17.45" customHeight="1">
      <c r="A54" s="439"/>
      <c r="B54" s="432"/>
      <c r="C54" s="406"/>
      <c r="D54" s="406"/>
      <c r="E54" s="440"/>
      <c r="F54" s="441"/>
      <c r="G54" s="442"/>
      <c r="H54" s="443"/>
      <c r="I54" s="450"/>
      <c r="J54" s="444"/>
      <c r="K54" s="457"/>
      <c r="L54" s="457"/>
      <c r="M54" s="446"/>
      <c r="N54" s="441"/>
      <c r="Q54" s="430"/>
      <c r="R54" s="439"/>
      <c r="S54" s="432"/>
      <c r="T54" s="406"/>
      <c r="U54" s="406"/>
      <c r="V54" s="440"/>
      <c r="W54" s="441"/>
      <c r="X54" s="442"/>
      <c r="Y54" s="443"/>
      <c r="Z54" s="450"/>
      <c r="AA54" s="444"/>
      <c r="AB54" s="457"/>
      <c r="AC54" s="457"/>
      <c r="AD54" s="446"/>
      <c r="AE54" s="441"/>
      <c r="AI54" s="471"/>
      <c r="AJ54" s="472"/>
      <c r="AK54" s="473"/>
      <c r="AL54" s="473"/>
      <c r="AM54" s="474"/>
      <c r="AN54" s="475"/>
      <c r="AO54" s="476"/>
      <c r="AP54" s="477"/>
      <c r="AQ54" s="478"/>
      <c r="AR54" s="479"/>
      <c r="AS54" s="480"/>
      <c r="AT54" s="480"/>
      <c r="AU54" s="481"/>
      <c r="AV54" s="475"/>
      <c r="AW54" s="482"/>
      <c r="AX54" s="482"/>
      <c r="AY54" s="483"/>
    </row>
    <row r="55" spans="1:51" s="405" customFormat="1" ht="17.45" customHeight="1">
      <c r="A55" s="439"/>
      <c r="B55" s="432"/>
      <c r="C55" s="406"/>
      <c r="D55" s="406"/>
      <c r="E55" s="440"/>
      <c r="F55" s="441"/>
      <c r="G55" s="442"/>
      <c r="H55" s="443"/>
      <c r="I55" s="450"/>
      <c r="J55" s="444"/>
      <c r="K55" s="457"/>
      <c r="L55" s="457"/>
      <c r="M55" s="446"/>
      <c r="N55" s="441"/>
      <c r="Q55" s="430"/>
      <c r="R55" s="439"/>
      <c r="S55" s="432"/>
      <c r="T55" s="406"/>
      <c r="U55" s="406"/>
      <c r="V55" s="440"/>
      <c r="W55" s="441"/>
      <c r="X55" s="442"/>
      <c r="Y55" s="443"/>
      <c r="Z55" s="450"/>
      <c r="AA55" s="444"/>
      <c r="AB55" s="457"/>
      <c r="AC55" s="457"/>
      <c r="AD55" s="446"/>
      <c r="AE55" s="441"/>
      <c r="AI55" s="471"/>
      <c r="AJ55" s="472"/>
      <c r="AK55" s="473"/>
      <c r="AL55" s="473"/>
      <c r="AM55" s="474"/>
      <c r="AN55" s="475"/>
      <c r="AO55" s="476"/>
      <c r="AP55" s="477"/>
      <c r="AQ55" s="478"/>
      <c r="AR55" s="479"/>
      <c r="AS55" s="480"/>
      <c r="AT55" s="480"/>
      <c r="AU55" s="481"/>
      <c r="AV55" s="475"/>
      <c r="AW55" s="482"/>
      <c r="AX55" s="482"/>
      <c r="AY55" s="483"/>
    </row>
    <row r="56" spans="1:51" s="405" customFormat="1" ht="17.45" customHeight="1">
      <c r="A56" s="439"/>
      <c r="B56" s="432"/>
      <c r="C56" s="406"/>
      <c r="D56" s="406"/>
      <c r="E56" s="440"/>
      <c r="F56" s="441"/>
      <c r="G56" s="442"/>
      <c r="H56" s="443"/>
      <c r="I56" s="450"/>
      <c r="J56" s="444"/>
      <c r="K56" s="457"/>
      <c r="L56" s="457"/>
      <c r="M56" s="446"/>
      <c r="N56" s="441"/>
      <c r="Q56" s="430"/>
      <c r="R56" s="439"/>
      <c r="S56" s="432"/>
      <c r="T56" s="406"/>
      <c r="U56" s="406"/>
      <c r="V56" s="440"/>
      <c r="W56" s="441"/>
      <c r="X56" s="442"/>
      <c r="Y56" s="443"/>
      <c r="Z56" s="450"/>
      <c r="AA56" s="444"/>
      <c r="AB56" s="457"/>
      <c r="AC56" s="457"/>
      <c r="AD56" s="446"/>
      <c r="AE56" s="441"/>
      <c r="AI56" s="471"/>
      <c r="AJ56" s="472"/>
      <c r="AK56" s="473"/>
      <c r="AL56" s="473"/>
      <c r="AM56" s="474"/>
      <c r="AN56" s="475"/>
      <c r="AO56" s="476"/>
      <c r="AP56" s="477"/>
      <c r="AQ56" s="478"/>
      <c r="AR56" s="479"/>
      <c r="AS56" s="480"/>
      <c r="AT56" s="480"/>
      <c r="AU56" s="481"/>
      <c r="AV56" s="475"/>
      <c r="AW56" s="482"/>
      <c r="AX56" s="482"/>
      <c r="AY56" s="483"/>
    </row>
    <row r="57" spans="1:51" s="405" customFormat="1" ht="17.45" customHeight="1">
      <c r="A57" s="439"/>
      <c r="B57" s="432"/>
      <c r="C57" s="406"/>
      <c r="D57" s="406"/>
      <c r="E57" s="440"/>
      <c r="F57" s="441"/>
      <c r="G57" s="442"/>
      <c r="H57" s="443"/>
      <c r="I57" s="450"/>
      <c r="J57" s="444"/>
      <c r="K57" s="457"/>
      <c r="L57" s="457"/>
      <c r="M57" s="446"/>
      <c r="N57" s="441"/>
      <c r="Q57" s="430"/>
      <c r="R57" s="439"/>
      <c r="S57" s="432"/>
      <c r="T57" s="406"/>
      <c r="U57" s="406"/>
      <c r="V57" s="440"/>
      <c r="W57" s="441"/>
      <c r="X57" s="442"/>
      <c r="Y57" s="443"/>
      <c r="Z57" s="450"/>
      <c r="AA57" s="444"/>
      <c r="AB57" s="457"/>
      <c r="AC57" s="457"/>
      <c r="AD57" s="446"/>
      <c r="AE57" s="441"/>
      <c r="AI57" s="471"/>
      <c r="AJ57" s="472"/>
      <c r="AK57" s="473"/>
      <c r="AL57" s="473"/>
      <c r="AM57" s="474"/>
      <c r="AN57" s="475"/>
      <c r="AO57" s="476"/>
      <c r="AP57" s="477"/>
      <c r="AQ57" s="478"/>
      <c r="AR57" s="479"/>
      <c r="AS57" s="480"/>
      <c r="AT57" s="480"/>
      <c r="AU57" s="481"/>
      <c r="AV57" s="475"/>
      <c r="AW57" s="482"/>
      <c r="AX57" s="482"/>
      <c r="AY57" s="483"/>
    </row>
    <row r="58" spans="1:51" s="405" customFormat="1" ht="17.45" customHeight="1">
      <c r="A58" s="439"/>
      <c r="B58" s="432"/>
      <c r="C58" s="406"/>
      <c r="D58" s="406"/>
      <c r="E58" s="440"/>
      <c r="F58" s="441"/>
      <c r="G58" s="442"/>
      <c r="H58" s="443"/>
      <c r="I58" s="450"/>
      <c r="J58" s="444"/>
      <c r="K58" s="457"/>
      <c r="L58" s="457"/>
      <c r="M58" s="446"/>
      <c r="N58" s="441"/>
      <c r="Q58" s="430"/>
      <c r="R58" s="439"/>
      <c r="S58" s="432"/>
      <c r="T58" s="406"/>
      <c r="U58" s="406"/>
      <c r="V58" s="440"/>
      <c r="W58" s="441"/>
      <c r="X58" s="442"/>
      <c r="Y58" s="443"/>
      <c r="Z58" s="450"/>
      <c r="AA58" s="444"/>
      <c r="AB58" s="457"/>
      <c r="AC58" s="457"/>
      <c r="AD58" s="446"/>
      <c r="AE58" s="441"/>
      <c r="AI58" s="471"/>
      <c r="AJ58" s="472"/>
      <c r="AK58" s="473"/>
      <c r="AL58" s="473"/>
      <c r="AM58" s="474"/>
      <c r="AN58" s="475"/>
      <c r="AO58" s="476"/>
      <c r="AP58" s="477"/>
      <c r="AQ58" s="478"/>
      <c r="AR58" s="479"/>
      <c r="AS58" s="480"/>
      <c r="AT58" s="480"/>
      <c r="AU58" s="481"/>
      <c r="AV58" s="475"/>
      <c r="AW58" s="482"/>
      <c r="AX58" s="482"/>
      <c r="AY58" s="483"/>
    </row>
    <row r="59" spans="1:51" s="405" customFormat="1" ht="17.45" customHeight="1">
      <c r="A59" s="458"/>
      <c r="B59" s="459"/>
      <c r="C59" s="460"/>
      <c r="D59" s="460"/>
      <c r="E59" s="461"/>
      <c r="F59" s="462"/>
      <c r="G59" s="463"/>
      <c r="H59" s="464"/>
      <c r="I59" s="465"/>
      <c r="J59" s="466"/>
      <c r="K59" s="467"/>
      <c r="L59" s="467"/>
      <c r="M59" s="468"/>
      <c r="N59" s="462"/>
      <c r="O59" s="469"/>
      <c r="P59" s="469"/>
      <c r="Q59" s="470"/>
      <c r="R59" s="458"/>
      <c r="S59" s="459"/>
      <c r="T59" s="460"/>
      <c r="U59" s="460"/>
      <c r="V59" s="461"/>
      <c r="W59" s="462"/>
      <c r="X59" s="463"/>
      <c r="Y59" s="464"/>
      <c r="Z59" s="465"/>
      <c r="AA59" s="466"/>
      <c r="AB59" s="467"/>
      <c r="AC59" s="467"/>
      <c r="AD59" s="468"/>
      <c r="AE59" s="462"/>
      <c r="AF59" s="469"/>
      <c r="AG59" s="469"/>
      <c r="AH59" s="469"/>
      <c r="AI59" s="484"/>
      <c r="AJ59" s="485"/>
      <c r="AK59" s="486"/>
      <c r="AL59" s="486"/>
      <c r="AM59" s="487"/>
      <c r="AN59" s="488"/>
      <c r="AO59" s="489"/>
      <c r="AP59" s="490"/>
      <c r="AQ59" s="491"/>
      <c r="AR59" s="492"/>
      <c r="AS59" s="493"/>
      <c r="AT59" s="493"/>
      <c r="AU59" s="494"/>
      <c r="AV59" s="488"/>
      <c r="AW59" s="495"/>
      <c r="AX59" s="495"/>
      <c r="AY59" s="496"/>
    </row>
  </sheetData>
  <mergeCells count="114">
    <mergeCell ref="AS52:AT52"/>
    <mergeCell ref="E13:G13"/>
    <mergeCell ref="N13:Q13"/>
    <mergeCell ref="V13:X13"/>
    <mergeCell ref="AE13:AH13"/>
    <mergeCell ref="AI13:AL13"/>
    <mergeCell ref="AM13:AO13"/>
    <mergeCell ref="AP13:AQ13"/>
    <mergeCell ref="AR13:AS13"/>
    <mergeCell ref="AS48:AT48"/>
    <mergeCell ref="AS50:AT50"/>
    <mergeCell ref="AT13:AU13"/>
    <mergeCell ref="E29:F29"/>
    <mergeCell ref="R15:AH15"/>
    <mergeCell ref="AI15:AY15"/>
    <mergeCell ref="L25:M25"/>
    <mergeCell ref="AC25:AD25"/>
    <mergeCell ref="AV13:AY13"/>
    <mergeCell ref="K46:L46"/>
    <mergeCell ref="AB46:AC46"/>
    <mergeCell ref="AP36:AR36"/>
    <mergeCell ref="AS44:AT44"/>
    <mergeCell ref="AS46:AT46"/>
    <mergeCell ref="AW27:AX27"/>
    <mergeCell ref="AU28:AU29"/>
    <mergeCell ref="A15:Q15"/>
    <mergeCell ref="H31:J31"/>
    <mergeCell ref="Y31:AA31"/>
    <mergeCell ref="AP31:AR31"/>
    <mergeCell ref="K42:L42"/>
    <mergeCell ref="AB42:AC42"/>
    <mergeCell ref="AS42:AT42"/>
    <mergeCell ref="V29:W29"/>
    <mergeCell ref="AM29:AN29"/>
    <mergeCell ref="O27:P27"/>
    <mergeCell ref="AF27:AG27"/>
    <mergeCell ref="I28:I29"/>
    <mergeCell ref="M28:M29"/>
    <mergeCell ref="Z28:Z29"/>
    <mergeCell ref="AD28:AD29"/>
    <mergeCell ref="AQ28:AQ29"/>
    <mergeCell ref="E8:G8"/>
    <mergeCell ref="N8:Q8"/>
    <mergeCell ref="V8:X8"/>
    <mergeCell ref="AE8:AH8"/>
    <mergeCell ref="AM8:AO8"/>
    <mergeCell ref="E12:G12"/>
    <mergeCell ref="N12:Q12"/>
    <mergeCell ref="V12:X12"/>
    <mergeCell ref="AE12:AH12"/>
    <mergeCell ref="AM12:AO12"/>
    <mergeCell ref="AI8:AL8"/>
    <mergeCell ref="AI9:AL9"/>
    <mergeCell ref="AI11:AL11"/>
    <mergeCell ref="AM11:AO11"/>
    <mergeCell ref="AP11:AQ11"/>
    <mergeCell ref="AV8:AY8"/>
    <mergeCell ref="AI12:AL12"/>
    <mergeCell ref="AP8:AQ8"/>
    <mergeCell ref="AP12:AQ12"/>
    <mergeCell ref="AR8:AS8"/>
    <mergeCell ref="AR9:AS9"/>
    <mergeCell ref="AR12:AS12"/>
    <mergeCell ref="AM9:AO9"/>
    <mergeCell ref="AP9:AQ9"/>
    <mergeCell ref="AV9:AY9"/>
    <mergeCell ref="AT8:AU8"/>
    <mergeCell ref="AT9:AU9"/>
    <mergeCell ref="AT12:AU12"/>
    <mergeCell ref="AV11:AY11"/>
    <mergeCell ref="AI10:AL10"/>
    <mergeCell ref="AM10:AO10"/>
    <mergeCell ref="AP10:AQ10"/>
    <mergeCell ref="AR10:AS10"/>
    <mergeCell ref="AT10:AU10"/>
    <mergeCell ref="AV10:AY10"/>
    <mergeCell ref="AV12:AY12"/>
    <mergeCell ref="AR11:AS11"/>
    <mergeCell ref="AT11:AU11"/>
    <mergeCell ref="E7:G7"/>
    <mergeCell ref="N7:Q7"/>
    <mergeCell ref="V7:X7"/>
    <mergeCell ref="AE7:AH7"/>
    <mergeCell ref="AM7:AO7"/>
    <mergeCell ref="AV7:AY7"/>
    <mergeCell ref="E6:G6"/>
    <mergeCell ref="N6:Q6"/>
    <mergeCell ref="V6:X6"/>
    <mergeCell ref="AE6:AH6"/>
    <mergeCell ref="AM6:AO6"/>
    <mergeCell ref="AV6:AY6"/>
    <mergeCell ref="AP7:AQ7"/>
    <mergeCell ref="AP6:AQ6"/>
    <mergeCell ref="Y4:Z5"/>
    <mergeCell ref="AE4:AH5"/>
    <mergeCell ref="AI4:AL5"/>
    <mergeCell ref="AM4:AO5"/>
    <mergeCell ref="AP4:AQ5"/>
    <mergeCell ref="AV4:AY5"/>
    <mergeCell ref="A1:Q1"/>
    <mergeCell ref="R1:AH1"/>
    <mergeCell ref="AI1:AY1"/>
    <mergeCell ref="O2:Q2"/>
    <mergeCell ref="AF2:AH2"/>
    <mergeCell ref="A4:D5"/>
    <mergeCell ref="E4:G5"/>
    <mergeCell ref="H4:I5"/>
    <mergeCell ref="N4:Q5"/>
    <mergeCell ref="R4:U5"/>
    <mergeCell ref="V4:X5"/>
    <mergeCell ref="AM2:AU3"/>
    <mergeCell ref="AV2:AV3"/>
    <mergeCell ref="AW2:AY3"/>
    <mergeCell ref="AI2:AL3"/>
  </mergeCells>
  <phoneticPr fontId="6" type="noConversion"/>
  <pageMargins left="0.74803149606299213" right="0.51181102362204722" top="0.78740157480314965" bottom="0.59055118110236227" header="0.51181102362204722" footer="0.5118110236220472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3"/>
  <sheetViews>
    <sheetView view="pageBreakPreview" zoomScaleNormal="100" zoomScaleSheetLayoutView="100" workbookViewId="0">
      <pane xSplit="7" ySplit="5" topLeftCell="H6" activePane="bottomRight" state="frozen"/>
      <selection activeCell="R15" sqref="R15:AH15"/>
      <selection pane="topRight" activeCell="R15" sqref="R15:AH15"/>
      <selection pane="bottomLeft" activeCell="R15" sqref="R15:AH15"/>
      <selection pane="bottomRight" activeCell="R15" sqref="R15:AH15"/>
    </sheetView>
  </sheetViews>
  <sheetFormatPr defaultRowHeight="13.5"/>
  <cols>
    <col min="1" max="1" width="3.77734375" style="4" customWidth="1"/>
    <col min="2" max="3" width="5.77734375" style="4" customWidth="1"/>
    <col min="4" max="4" width="9.77734375" style="4" customWidth="1"/>
    <col min="5" max="5" width="10.77734375" style="4" customWidth="1"/>
    <col min="6" max="6" width="4.77734375" style="4" customWidth="1"/>
    <col min="7" max="7" width="10.77734375" style="4" customWidth="1"/>
    <col min="8" max="15" width="7.88671875" style="4" customWidth="1"/>
    <col min="16" max="16384" width="8.88671875" style="4"/>
  </cols>
  <sheetData>
    <row r="1" spans="1:15" ht="21.75" customHeight="1">
      <c r="A1" s="4">
        <v>1</v>
      </c>
      <c r="B1" s="635" t="s">
        <v>1003</v>
      </c>
      <c r="C1" s="635"/>
      <c r="D1" s="635"/>
      <c r="E1" s="635"/>
      <c r="F1" s="635"/>
      <c r="G1" s="635"/>
      <c r="H1" s="635"/>
      <c r="I1" s="635"/>
      <c r="J1" s="635"/>
      <c r="K1" s="635"/>
      <c r="L1" s="635"/>
      <c r="M1" s="635"/>
      <c r="N1" s="635"/>
      <c r="O1" s="635"/>
    </row>
    <row r="2" spans="1:15" ht="12" customHeight="1">
      <c r="A2" s="4">
        <v>1</v>
      </c>
      <c r="B2" s="1"/>
      <c r="C2" s="6"/>
      <c r="D2" s="5"/>
      <c r="E2" s="5"/>
      <c r="F2" s="5"/>
      <c r="G2" s="5"/>
      <c r="H2" s="5"/>
      <c r="I2" s="5"/>
      <c r="J2" s="5"/>
      <c r="K2" s="5"/>
      <c r="L2" s="5"/>
      <c r="M2" s="5"/>
      <c r="N2" s="5"/>
      <c r="O2" s="5"/>
    </row>
    <row r="3" spans="1:15" s="3" customFormat="1" ht="30" customHeight="1">
      <c r="A3" s="3">
        <v>1</v>
      </c>
      <c r="B3" s="636" t="s">
        <v>800</v>
      </c>
      <c r="C3" s="637"/>
      <c r="D3" s="637" t="s">
        <v>801</v>
      </c>
      <c r="E3" s="637"/>
      <c r="F3" s="637" t="s">
        <v>802</v>
      </c>
      <c r="G3" s="637" t="s">
        <v>803</v>
      </c>
      <c r="H3" s="637" t="s">
        <v>804</v>
      </c>
      <c r="I3" s="637"/>
      <c r="J3" s="637" t="s">
        <v>805</v>
      </c>
      <c r="K3" s="637"/>
      <c r="L3" s="637" t="s">
        <v>806</v>
      </c>
      <c r="M3" s="637"/>
      <c r="N3" s="637" t="s">
        <v>807</v>
      </c>
      <c r="O3" s="640"/>
    </row>
    <row r="4" spans="1:15" s="3" customFormat="1" ht="15" customHeight="1">
      <c r="A4" s="3">
        <v>1</v>
      </c>
      <c r="B4" s="638"/>
      <c r="C4" s="639"/>
      <c r="D4" s="639"/>
      <c r="E4" s="639"/>
      <c r="F4" s="639"/>
      <c r="G4" s="639"/>
      <c r="H4" s="642" t="s">
        <v>808</v>
      </c>
      <c r="I4" s="642" t="s">
        <v>809</v>
      </c>
      <c r="J4" s="642" t="s">
        <v>808</v>
      </c>
      <c r="K4" s="642" t="s">
        <v>809</v>
      </c>
      <c r="L4" s="642" t="s">
        <v>808</v>
      </c>
      <c r="M4" s="642" t="s">
        <v>809</v>
      </c>
      <c r="N4" s="642" t="s">
        <v>808</v>
      </c>
      <c r="O4" s="679" t="s">
        <v>809</v>
      </c>
    </row>
    <row r="5" spans="1:15" s="3" customFormat="1" ht="15" customHeight="1">
      <c r="A5" s="3">
        <v>1</v>
      </c>
      <c r="B5" s="638"/>
      <c r="C5" s="639"/>
      <c r="D5" s="639"/>
      <c r="E5" s="639"/>
      <c r="F5" s="639"/>
      <c r="G5" s="639"/>
      <c r="H5" s="639"/>
      <c r="I5" s="639"/>
      <c r="J5" s="639"/>
      <c r="K5" s="639"/>
      <c r="L5" s="639"/>
      <c r="M5" s="639"/>
      <c r="N5" s="639"/>
      <c r="O5" s="641"/>
    </row>
    <row r="6" spans="1:15" s="3" customFormat="1" ht="27.95" customHeight="1">
      <c r="A6" s="3">
        <f t="shared" ref="A6:A19" si="0">IF(G6=0,2,1)</f>
        <v>1</v>
      </c>
      <c r="B6" s="623" t="s">
        <v>578</v>
      </c>
      <c r="C6" s="624"/>
      <c r="D6" s="148" t="s">
        <v>20</v>
      </c>
      <c r="E6" s="151" t="s">
        <v>354</v>
      </c>
      <c r="F6" s="149" t="s">
        <v>21</v>
      </c>
      <c r="G6" s="150">
        <f t="shared" ref="G6:G11" si="1">SUM(H6:O6)</f>
        <v>1217.8290999999999</v>
      </c>
      <c r="H6" s="153">
        <f>추진공산근!Y25</f>
        <v>155.38049999999998</v>
      </c>
      <c r="I6" s="153">
        <f>추진공산근!AY25</f>
        <v>54.790599999999991</v>
      </c>
      <c r="J6" s="153">
        <f>추진공산근!BY25</f>
        <v>128.32050000000001</v>
      </c>
      <c r="K6" s="153">
        <f>추진공산근!CY25</f>
        <v>40.875</v>
      </c>
      <c r="L6" s="153">
        <f>추진공산근!DY25</f>
        <v>209.43699999999998</v>
      </c>
      <c r="M6" s="153">
        <f>추진공산근!EY25</f>
        <v>111.92899999999999</v>
      </c>
      <c r="N6" s="153">
        <f>추진공산근!FY25</f>
        <v>249.55049999999994</v>
      </c>
      <c r="O6" s="282">
        <f>추진공산근!GY25</f>
        <v>267.54599999999999</v>
      </c>
    </row>
    <row r="7" spans="1:15" s="3" customFormat="1" ht="27.95" customHeight="1">
      <c r="A7" s="3">
        <f t="shared" si="0"/>
        <v>1</v>
      </c>
      <c r="B7" s="631" t="s">
        <v>810</v>
      </c>
      <c r="C7" s="632"/>
      <c r="D7" s="148" t="s">
        <v>811</v>
      </c>
      <c r="E7" s="151" t="s">
        <v>812</v>
      </c>
      <c r="F7" s="149" t="s">
        <v>813</v>
      </c>
      <c r="G7" s="150">
        <f t="shared" si="1"/>
        <v>884.94920548186633</v>
      </c>
      <c r="H7" s="153">
        <f>추진공산근!Y28</f>
        <v>96.778619780607116</v>
      </c>
      <c r="I7" s="153">
        <f>추진공산근!AY28</f>
        <v>38.387584254330214</v>
      </c>
      <c r="J7" s="153">
        <f>추진공산근!BY28</f>
        <v>79.982557850777368</v>
      </c>
      <c r="K7" s="153">
        <f>추진공산근!CY28</f>
        <v>26.242035526276901</v>
      </c>
      <c r="L7" s="153">
        <f>추진공산근!DY28</f>
        <v>157.22261978060712</v>
      </c>
      <c r="M7" s="153">
        <f>추진공산근!EY28</f>
        <v>81.172584254330218</v>
      </c>
      <c r="N7" s="153">
        <f>추진공산근!FY28</f>
        <v>190.94861978060709</v>
      </c>
      <c r="O7" s="282">
        <f>추진공산근!GY28</f>
        <v>214.21458425433022</v>
      </c>
    </row>
    <row r="8" spans="1:15" s="3" customFormat="1" ht="27.95" customHeight="1">
      <c r="B8" s="631" t="s">
        <v>814</v>
      </c>
      <c r="C8" s="632"/>
      <c r="D8" s="148"/>
      <c r="E8" s="151" t="s">
        <v>815</v>
      </c>
      <c r="F8" s="149" t="s">
        <v>816</v>
      </c>
      <c r="G8" s="150">
        <f t="shared" si="1"/>
        <v>232.57</v>
      </c>
      <c r="H8" s="153">
        <f>추진공산근!Y30</f>
        <v>40.806999999999995</v>
      </c>
      <c r="I8" s="153">
        <f>추진공산근!AY30</f>
        <v>12.856999999999999</v>
      </c>
      <c r="J8" s="153">
        <f>추진공산근!BY30</f>
        <v>33.033000000000001</v>
      </c>
      <c r="K8" s="153">
        <f>추진공산근!CY30</f>
        <v>9.75</v>
      </c>
      <c r="L8" s="153">
        <f>추진공산근!DY30</f>
        <v>36.061999999999998</v>
      </c>
      <c r="M8" s="153">
        <f>추진공산근!EY30</f>
        <v>21.242000000000001</v>
      </c>
      <c r="N8" s="153">
        <f>추진공산근!FY30</f>
        <v>40.806999999999995</v>
      </c>
      <c r="O8" s="282">
        <f>추진공산근!GY30</f>
        <v>38.012</v>
      </c>
    </row>
    <row r="9" spans="1:15" s="3" customFormat="1" ht="27.95" customHeight="1">
      <c r="A9" s="3">
        <f t="shared" si="0"/>
        <v>1</v>
      </c>
      <c r="B9" s="623" t="s">
        <v>817</v>
      </c>
      <c r="C9" s="624"/>
      <c r="D9" s="149" t="s">
        <v>818</v>
      </c>
      <c r="E9" s="151" t="s">
        <v>819</v>
      </c>
      <c r="F9" s="149" t="s">
        <v>820</v>
      </c>
      <c r="G9" s="150">
        <f t="shared" si="1"/>
        <v>130</v>
      </c>
      <c r="H9" s="153"/>
      <c r="I9" s="153">
        <f>추진공산근!AY32</f>
        <v>13.2</v>
      </c>
      <c r="J9" s="153">
        <f>추진공산근!BY32</f>
        <v>22</v>
      </c>
      <c r="K9" s="153">
        <f>추진공산근!CY32</f>
        <v>11</v>
      </c>
      <c r="L9" s="153">
        <f>추진공산근!DY32</f>
        <v>22.2</v>
      </c>
      <c r="M9" s="153">
        <f>추진공산근!EY32</f>
        <v>16.2</v>
      </c>
      <c r="N9" s="153">
        <f>추진공산근!FY32</f>
        <v>23.2</v>
      </c>
      <c r="O9" s="282">
        <f>추진공산근!GY32</f>
        <v>22.2</v>
      </c>
    </row>
    <row r="10" spans="1:15" s="3" customFormat="1" ht="27.95" customHeight="1">
      <c r="A10" s="3">
        <f t="shared" si="0"/>
        <v>1</v>
      </c>
      <c r="B10" s="623"/>
      <c r="C10" s="624"/>
      <c r="D10" s="149" t="s">
        <v>821</v>
      </c>
      <c r="E10" s="151" t="s">
        <v>822</v>
      </c>
      <c r="F10" s="149" t="s">
        <v>823</v>
      </c>
      <c r="G10" s="150">
        <f t="shared" si="1"/>
        <v>34.999000000000002</v>
      </c>
      <c r="H10" s="153"/>
      <c r="I10" s="153">
        <f>추진공산근!AY34</f>
        <v>0.59299999999999997</v>
      </c>
      <c r="J10" s="153">
        <f>추진공산근!BY34</f>
        <v>6.3529999999999998</v>
      </c>
      <c r="K10" s="153">
        <f>추진공산근!CY34</f>
        <v>1.875</v>
      </c>
      <c r="L10" s="153">
        <f>추진공산근!DY34</f>
        <v>6.9349999999999996</v>
      </c>
      <c r="M10" s="153">
        <f>추진공산근!EY34</f>
        <v>4.085</v>
      </c>
      <c r="N10" s="153">
        <f>추진공산근!FY34</f>
        <v>7.8479999999999999</v>
      </c>
      <c r="O10" s="282">
        <f>추진공산근!GY34</f>
        <v>7.31</v>
      </c>
    </row>
    <row r="11" spans="1:15" s="3" customFormat="1" ht="27.95" customHeight="1">
      <c r="A11" s="3">
        <f t="shared" si="0"/>
        <v>1</v>
      </c>
      <c r="B11" s="623"/>
      <c r="C11" s="624"/>
      <c r="D11" s="149" t="s">
        <v>824</v>
      </c>
      <c r="E11" s="151" t="s">
        <v>822</v>
      </c>
      <c r="F11" s="149" t="s">
        <v>825</v>
      </c>
      <c r="G11" s="150">
        <f t="shared" si="1"/>
        <v>147.51</v>
      </c>
      <c r="H11" s="153"/>
      <c r="I11" s="153">
        <f>추진공산근!AY36</f>
        <v>9.89</v>
      </c>
      <c r="J11" s="153">
        <f>추진공산근!BY36</f>
        <v>25.41</v>
      </c>
      <c r="K11" s="153">
        <f>추진공산근!CY36</f>
        <v>7.5</v>
      </c>
      <c r="L11" s="153">
        <f>추진공산근!DY36</f>
        <v>27.74</v>
      </c>
      <c r="M11" s="153">
        <f>추진공산근!EY36</f>
        <v>16.34</v>
      </c>
      <c r="N11" s="153">
        <f>추진공산근!FY36</f>
        <v>31.39</v>
      </c>
      <c r="O11" s="282">
        <f>추진공산근!GY36</f>
        <v>29.24</v>
      </c>
    </row>
    <row r="12" spans="1:15" s="3" customFormat="1" ht="27.95" customHeight="1">
      <c r="A12" s="3">
        <f t="shared" si="0"/>
        <v>1</v>
      </c>
      <c r="B12" s="623"/>
      <c r="C12" s="624"/>
      <c r="D12" s="296" t="s">
        <v>826</v>
      </c>
      <c r="E12" s="151" t="s">
        <v>822</v>
      </c>
      <c r="F12" s="149" t="s">
        <v>823</v>
      </c>
      <c r="G12" s="150">
        <f t="shared" ref="G12:G19" si="2">SUM(H12:O12)</f>
        <v>34.802</v>
      </c>
      <c r="H12" s="153"/>
      <c r="I12" s="153">
        <f>추진공산근!AY39</f>
        <v>0.39600000000000002</v>
      </c>
      <c r="J12" s="153">
        <f>추진공산근!BY39</f>
        <v>6.3529999999999998</v>
      </c>
      <c r="K12" s="153">
        <f>추진공산근!CY39</f>
        <v>1.875</v>
      </c>
      <c r="L12" s="153">
        <f>추진공산근!DY39</f>
        <v>6.9349999999999996</v>
      </c>
      <c r="M12" s="153">
        <f>추진공산근!EY39</f>
        <v>4.085</v>
      </c>
      <c r="N12" s="153">
        <f>추진공산근!FY39</f>
        <v>7.8479999999999999</v>
      </c>
      <c r="O12" s="282">
        <f>추진공산근!GY39</f>
        <v>7.31</v>
      </c>
    </row>
    <row r="13" spans="1:15" s="3" customFormat="1" ht="27.95" customHeight="1">
      <c r="A13" s="3">
        <f t="shared" si="0"/>
        <v>1</v>
      </c>
      <c r="B13" s="623"/>
      <c r="C13" s="624"/>
      <c r="D13" s="296" t="s">
        <v>827</v>
      </c>
      <c r="E13" s="151" t="s">
        <v>822</v>
      </c>
      <c r="F13" s="149" t="s">
        <v>823</v>
      </c>
      <c r="G13" s="150">
        <f t="shared" si="2"/>
        <v>28.512999999999998</v>
      </c>
      <c r="H13" s="153"/>
      <c r="I13" s="153">
        <f>추진공산근!AY42</f>
        <v>0.98899999999999999</v>
      </c>
      <c r="J13" s="153">
        <f>추진공산근!BY42</f>
        <v>5.0819999999999999</v>
      </c>
      <c r="K13" s="153">
        <f>추진공산근!CY42</f>
        <v>1.5</v>
      </c>
      <c r="L13" s="153">
        <f>추진공산근!DY42</f>
        <v>5.548</v>
      </c>
      <c r="M13" s="153">
        <f>추진공산근!EY42</f>
        <v>3.2679999999999998</v>
      </c>
      <c r="N13" s="153">
        <f>추진공산근!FY42</f>
        <v>6.2779999999999996</v>
      </c>
      <c r="O13" s="282">
        <f>추진공산근!GY42</f>
        <v>5.8479999999999999</v>
      </c>
    </row>
    <row r="14" spans="1:15" s="3" customFormat="1" ht="27.95" customHeight="1">
      <c r="B14" s="918" t="s">
        <v>828</v>
      </c>
      <c r="C14" s="919"/>
      <c r="D14" s="535"/>
      <c r="E14" s="536"/>
      <c r="F14" s="149" t="s">
        <v>825</v>
      </c>
      <c r="G14" s="150">
        <f t="shared" si="2"/>
        <v>181.75999999999996</v>
      </c>
      <c r="H14" s="537"/>
      <c r="I14" s="537">
        <f>추진공산근!AY44</f>
        <v>13.44</v>
      </c>
      <c r="J14" s="537">
        <f>추진공산근!BY44</f>
        <v>31.159999999999997</v>
      </c>
      <c r="K14" s="537">
        <f>추진공산근!CY44</f>
        <v>10.5</v>
      </c>
      <c r="L14" s="537">
        <f>추진공산근!DY44</f>
        <v>33.54</v>
      </c>
      <c r="M14" s="537">
        <f>추진공산근!EY44</f>
        <v>20.639999999999997</v>
      </c>
      <c r="N14" s="537">
        <f>추진공산근!FY44</f>
        <v>37.44</v>
      </c>
      <c r="O14" s="538">
        <f>추진공산근!GY44</f>
        <v>35.04</v>
      </c>
    </row>
    <row r="15" spans="1:15" s="3" customFormat="1" ht="27.95" customHeight="1">
      <c r="B15" s="628" t="s">
        <v>829</v>
      </c>
      <c r="C15" s="629"/>
      <c r="D15" s="157" t="s">
        <v>830</v>
      </c>
      <c r="E15" s="158" t="s">
        <v>831</v>
      </c>
      <c r="F15" s="156" t="s">
        <v>825</v>
      </c>
      <c r="G15" s="150">
        <f t="shared" si="2"/>
        <v>31.39</v>
      </c>
      <c r="H15" s="537">
        <f>추진공산근!Y34</f>
        <v>31.39</v>
      </c>
      <c r="I15" s="537"/>
      <c r="J15" s="537"/>
      <c r="K15" s="537"/>
      <c r="L15" s="537"/>
      <c r="M15" s="537"/>
      <c r="N15" s="537"/>
      <c r="O15" s="538"/>
    </row>
    <row r="16" spans="1:15" s="3" customFormat="1" ht="27.95" customHeight="1">
      <c r="B16" s="628"/>
      <c r="C16" s="629"/>
      <c r="D16" s="157" t="s">
        <v>832</v>
      </c>
      <c r="E16" s="158" t="s">
        <v>831</v>
      </c>
      <c r="F16" s="156" t="s">
        <v>825</v>
      </c>
      <c r="G16" s="150">
        <f t="shared" si="2"/>
        <v>31.39</v>
      </c>
      <c r="H16" s="537">
        <f>추진공산근!Y36</f>
        <v>31.39</v>
      </c>
      <c r="I16" s="537"/>
      <c r="J16" s="537"/>
      <c r="K16" s="537"/>
      <c r="L16" s="537"/>
      <c r="M16" s="537"/>
      <c r="N16" s="537"/>
      <c r="O16" s="538"/>
    </row>
    <row r="17" spans="1:15" s="3" customFormat="1" ht="27.95" customHeight="1">
      <c r="B17" s="628"/>
      <c r="C17" s="629"/>
      <c r="D17" s="157" t="s">
        <v>833</v>
      </c>
      <c r="E17" s="158"/>
      <c r="F17" s="156" t="s">
        <v>823</v>
      </c>
      <c r="G17" s="150">
        <f t="shared" si="2"/>
        <v>2.4729999999999999</v>
      </c>
      <c r="H17" s="537">
        <f>추진공산근!Y39</f>
        <v>2.4729999999999999</v>
      </c>
      <c r="I17" s="537"/>
      <c r="J17" s="537"/>
      <c r="K17" s="537"/>
      <c r="L17" s="537"/>
      <c r="M17" s="537"/>
      <c r="N17" s="537"/>
      <c r="O17" s="538"/>
    </row>
    <row r="18" spans="1:15" s="3" customFormat="1" ht="27.95" customHeight="1">
      <c r="B18" s="628"/>
      <c r="C18" s="629"/>
      <c r="D18" s="157" t="s">
        <v>834</v>
      </c>
      <c r="E18" s="158"/>
      <c r="F18" s="156" t="s">
        <v>823</v>
      </c>
      <c r="G18" s="150">
        <f t="shared" si="2"/>
        <v>6.2779999999999996</v>
      </c>
      <c r="H18" s="537">
        <f>추진공산근!Y42</f>
        <v>6.2779999999999996</v>
      </c>
      <c r="I18" s="537"/>
      <c r="J18" s="537"/>
      <c r="K18" s="537"/>
      <c r="L18" s="537"/>
      <c r="M18" s="537"/>
      <c r="N18" s="537"/>
      <c r="O18" s="538"/>
    </row>
    <row r="19" spans="1:15" s="2" customFormat="1" ht="27.95" customHeight="1">
      <c r="A19" s="3">
        <f t="shared" si="0"/>
        <v>1</v>
      </c>
      <c r="B19" s="633" t="s">
        <v>835</v>
      </c>
      <c r="C19" s="634"/>
      <c r="D19" s="177" t="s">
        <v>836</v>
      </c>
      <c r="E19" s="302" t="s">
        <v>822</v>
      </c>
      <c r="F19" s="166" t="s">
        <v>823</v>
      </c>
      <c r="G19" s="167">
        <f t="shared" si="2"/>
        <v>332.8798945181336</v>
      </c>
      <c r="H19" s="168">
        <f t="shared" ref="H19:O19" si="3">H6-H7</f>
        <v>58.601880219392868</v>
      </c>
      <c r="I19" s="168">
        <f t="shared" si="3"/>
        <v>16.403015745669776</v>
      </c>
      <c r="J19" s="168">
        <f t="shared" si="3"/>
        <v>48.337942149222641</v>
      </c>
      <c r="K19" s="168">
        <f t="shared" si="3"/>
        <v>14.632964473723099</v>
      </c>
      <c r="L19" s="168">
        <f t="shared" si="3"/>
        <v>52.214380219392865</v>
      </c>
      <c r="M19" s="168">
        <f t="shared" si="3"/>
        <v>30.75641574566977</v>
      </c>
      <c r="N19" s="168">
        <f t="shared" si="3"/>
        <v>58.601880219392854</v>
      </c>
      <c r="O19" s="283">
        <f t="shared" si="3"/>
        <v>53.331415745669773</v>
      </c>
    </row>
    <row r="20" spans="1:15" s="3" customFormat="1" ht="23.1" customHeight="1">
      <c r="A20" s="3">
        <v>1</v>
      </c>
    </row>
    <row r="21" spans="1:15" s="3" customFormat="1" ht="23.1" customHeight="1"/>
    <row r="22" spans="1:15" s="3" customFormat="1" ht="23.1" customHeight="1"/>
    <row r="23" spans="1:15" s="3" customFormat="1" ht="23.1" customHeight="1"/>
    <row r="24" spans="1:15" s="3" customFormat="1" ht="23.1" customHeight="1"/>
    <row r="25" spans="1:15" s="3" customFormat="1" ht="23.1" customHeight="1"/>
    <row r="26" spans="1:15" s="3" customFormat="1" ht="23.1" customHeight="1"/>
    <row r="27" spans="1:15" s="3" customFormat="1" ht="23.1" customHeight="1"/>
    <row r="28" spans="1:15" ht="23.1" customHeight="1"/>
    <row r="29" spans="1:15" ht="23.1" customHeight="1"/>
    <row r="30" spans="1:15" ht="23.1" customHeight="1"/>
    <row r="31" spans="1:15" ht="23.1" customHeight="1"/>
    <row r="32" spans="1:15" ht="23.1" customHeight="1"/>
    <row r="33" ht="23.1" customHeight="1"/>
  </sheetData>
  <mergeCells count="24">
    <mergeCell ref="B15:C18"/>
    <mergeCell ref="B19:C19"/>
    <mergeCell ref="O4:O5"/>
    <mergeCell ref="B6:C6"/>
    <mergeCell ref="B7:C7"/>
    <mergeCell ref="B8:C8"/>
    <mergeCell ref="B9:C13"/>
    <mergeCell ref="B14:C14"/>
    <mergeCell ref="I4:I5"/>
    <mergeCell ref="J4:J5"/>
    <mergeCell ref="K4:K5"/>
    <mergeCell ref="L4:L5"/>
    <mergeCell ref="M4:M5"/>
    <mergeCell ref="N4:N5"/>
    <mergeCell ref="B1:O1"/>
    <mergeCell ref="B3:C5"/>
    <mergeCell ref="D3:E5"/>
    <mergeCell ref="F3:F5"/>
    <mergeCell ref="G3:G5"/>
    <mergeCell ref="H3:I3"/>
    <mergeCell ref="J3:K3"/>
    <mergeCell ref="L3:M3"/>
    <mergeCell ref="N3:O3"/>
    <mergeCell ref="H4:H5"/>
  </mergeCells>
  <phoneticPr fontId="6" type="noConversion"/>
  <printOptions horizontalCentered="1"/>
  <pageMargins left="0.98425196850393704" right="0.59055118110236227" top="0.98425196850393704" bottom="0.47244094488188981" header="0.51181102362204722" footer="0.47244094488188981"/>
  <pageSetup paperSize="9"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Z45"/>
  <sheetViews>
    <sheetView view="pageBreakPreview" topLeftCell="EL1" zoomScaleSheetLayoutView="100" workbookViewId="0">
      <pane ySplit="4" topLeftCell="A5" activePane="bottomLeft" state="frozen"/>
      <selection activeCell="R15" sqref="R15:AH15"/>
      <selection pane="bottomLeft" activeCell="P15" sqref="O10:AH20"/>
    </sheetView>
  </sheetViews>
  <sheetFormatPr defaultColWidth="6.21875" defaultRowHeight="15" customHeight="1"/>
  <cols>
    <col min="1" max="1" width="12.77734375" style="236" customWidth="1"/>
    <col min="2" max="24" width="2.33203125" style="236" customWidth="1"/>
    <col min="25" max="25" width="8.77734375" style="236" customWidth="1"/>
    <col min="26" max="26" width="3.77734375" style="236" customWidth="1"/>
    <col min="27" max="27" width="12.77734375" style="236" customWidth="1"/>
    <col min="28" max="50" width="2.33203125" style="236" customWidth="1"/>
    <col min="51" max="51" width="8.77734375" style="236" customWidth="1"/>
    <col min="52" max="52" width="3.77734375" style="236" customWidth="1"/>
    <col min="53" max="53" width="12.77734375" style="236" customWidth="1"/>
    <col min="54" max="76" width="2.33203125" style="236" customWidth="1"/>
    <col min="77" max="77" width="8.77734375" style="236" customWidth="1"/>
    <col min="78" max="78" width="3.77734375" style="236" customWidth="1"/>
    <col min="79" max="79" width="12.77734375" style="236" customWidth="1"/>
    <col min="80" max="102" width="2.33203125" style="236" customWidth="1"/>
    <col min="103" max="103" width="8.77734375" style="236" customWidth="1"/>
    <col min="104" max="104" width="3.77734375" style="236" customWidth="1"/>
    <col min="105" max="105" width="12.77734375" style="236" customWidth="1"/>
    <col min="106" max="128" width="2.33203125" style="236" customWidth="1"/>
    <col min="129" max="129" width="8.77734375" style="236" customWidth="1"/>
    <col min="130" max="130" width="3.77734375" style="236" customWidth="1"/>
    <col min="131" max="131" width="12.77734375" style="236" customWidth="1"/>
    <col min="132" max="154" width="2.33203125" style="236" customWidth="1"/>
    <col min="155" max="155" width="8.77734375" style="236" customWidth="1"/>
    <col min="156" max="156" width="3.77734375" style="236" customWidth="1"/>
    <col min="157" max="157" width="12.77734375" style="236" customWidth="1"/>
    <col min="158" max="180" width="2.33203125" style="236" customWidth="1"/>
    <col min="181" max="181" width="8.77734375" style="236" customWidth="1"/>
    <col min="182" max="182" width="3.77734375" style="236" customWidth="1"/>
    <col min="183" max="183" width="12.77734375" style="236" customWidth="1"/>
    <col min="184" max="206" width="2.33203125" style="236" customWidth="1"/>
    <col min="207" max="207" width="8.77734375" style="236" customWidth="1"/>
    <col min="208" max="208" width="3.77734375" style="236" customWidth="1"/>
    <col min="209" max="16384" width="6.21875" style="236"/>
  </cols>
  <sheetData>
    <row r="1" spans="1:208" ht="20.100000000000001" customHeight="1">
      <c r="B1" s="683" t="s">
        <v>837</v>
      </c>
      <c r="C1" s="683"/>
      <c r="D1" s="688">
        <v>800</v>
      </c>
      <c r="E1" s="689"/>
      <c r="F1" s="689"/>
      <c r="G1" s="683" t="s">
        <v>838</v>
      </c>
      <c r="H1" s="683"/>
      <c r="I1" s="690">
        <v>4</v>
      </c>
      <c r="J1" s="690"/>
      <c r="K1" s="690"/>
      <c r="L1" s="683" t="s">
        <v>839</v>
      </c>
      <c r="M1" s="683"/>
      <c r="N1" s="684">
        <v>0</v>
      </c>
      <c r="O1" s="684"/>
      <c r="P1" s="684"/>
      <c r="Q1" s="683" t="s">
        <v>840</v>
      </c>
      <c r="R1" s="683"/>
      <c r="S1" s="684">
        <v>0.5</v>
      </c>
      <c r="T1" s="684"/>
      <c r="U1" s="684"/>
      <c r="AB1" s="683" t="s">
        <v>837</v>
      </c>
      <c r="AC1" s="683"/>
      <c r="AD1" s="688">
        <v>800</v>
      </c>
      <c r="AE1" s="689"/>
      <c r="AF1" s="689"/>
      <c r="AG1" s="683" t="s">
        <v>838</v>
      </c>
      <c r="AH1" s="683"/>
      <c r="AI1" s="690">
        <v>4</v>
      </c>
      <c r="AJ1" s="690"/>
      <c r="AK1" s="690"/>
      <c r="AL1" s="683" t="s">
        <v>839</v>
      </c>
      <c r="AM1" s="683"/>
      <c r="AN1" s="684">
        <v>0</v>
      </c>
      <c r="AO1" s="684"/>
      <c r="AP1" s="684"/>
      <c r="AQ1" s="683" t="s">
        <v>840</v>
      </c>
      <c r="AR1" s="683"/>
      <c r="AS1" s="684">
        <v>0.5</v>
      </c>
      <c r="AT1" s="684"/>
      <c r="AU1" s="684"/>
      <c r="BB1" s="683" t="s">
        <v>837</v>
      </c>
      <c r="BC1" s="683"/>
      <c r="BD1" s="688">
        <v>800</v>
      </c>
      <c r="BE1" s="689"/>
      <c r="BF1" s="689"/>
      <c r="BG1" s="683" t="s">
        <v>838</v>
      </c>
      <c r="BH1" s="683"/>
      <c r="BI1" s="690">
        <v>4</v>
      </c>
      <c r="BJ1" s="690"/>
      <c r="BK1" s="690"/>
      <c r="BL1" s="683" t="s">
        <v>839</v>
      </c>
      <c r="BM1" s="683"/>
      <c r="BN1" s="684">
        <v>0</v>
      </c>
      <c r="BO1" s="684"/>
      <c r="BP1" s="684"/>
      <c r="BQ1" s="683" t="s">
        <v>840</v>
      </c>
      <c r="BR1" s="683"/>
      <c r="BS1" s="684">
        <v>0.5</v>
      </c>
      <c r="BT1" s="684"/>
      <c r="BU1" s="684"/>
      <c r="CB1" s="683" t="s">
        <v>837</v>
      </c>
      <c r="CC1" s="683"/>
      <c r="CD1" s="688">
        <v>800</v>
      </c>
      <c r="CE1" s="689"/>
      <c r="CF1" s="689"/>
      <c r="CG1" s="683" t="s">
        <v>838</v>
      </c>
      <c r="CH1" s="683"/>
      <c r="CI1" s="690">
        <v>4</v>
      </c>
      <c r="CJ1" s="690"/>
      <c r="CK1" s="690"/>
      <c r="CL1" s="683" t="s">
        <v>839</v>
      </c>
      <c r="CM1" s="683"/>
      <c r="CN1" s="684">
        <v>0</v>
      </c>
      <c r="CO1" s="684"/>
      <c r="CP1" s="684"/>
      <c r="CQ1" s="683" t="s">
        <v>840</v>
      </c>
      <c r="CR1" s="683"/>
      <c r="CS1" s="684">
        <v>0.5</v>
      </c>
      <c r="CT1" s="684"/>
      <c r="CU1" s="684"/>
      <c r="DB1" s="683" t="s">
        <v>837</v>
      </c>
      <c r="DC1" s="683"/>
      <c r="DD1" s="688">
        <v>800</v>
      </c>
      <c r="DE1" s="689"/>
      <c r="DF1" s="689"/>
      <c r="DG1" s="683" t="s">
        <v>838</v>
      </c>
      <c r="DH1" s="683"/>
      <c r="DI1" s="690">
        <v>4</v>
      </c>
      <c r="DJ1" s="690"/>
      <c r="DK1" s="690"/>
      <c r="DL1" s="683" t="s">
        <v>839</v>
      </c>
      <c r="DM1" s="683"/>
      <c r="DN1" s="684">
        <v>0</v>
      </c>
      <c r="DO1" s="684"/>
      <c r="DP1" s="684"/>
      <c r="DQ1" s="683" t="s">
        <v>840</v>
      </c>
      <c r="DR1" s="683"/>
      <c r="DS1" s="684">
        <v>0.5</v>
      </c>
      <c r="DT1" s="684"/>
      <c r="DU1" s="684"/>
      <c r="EB1" s="683" t="s">
        <v>837</v>
      </c>
      <c r="EC1" s="683"/>
      <c r="ED1" s="688">
        <v>800</v>
      </c>
      <c r="EE1" s="689"/>
      <c r="EF1" s="689"/>
      <c r="EG1" s="683" t="s">
        <v>838</v>
      </c>
      <c r="EH1" s="683"/>
      <c r="EI1" s="690">
        <v>4</v>
      </c>
      <c r="EJ1" s="690"/>
      <c r="EK1" s="690"/>
      <c r="EL1" s="683" t="s">
        <v>839</v>
      </c>
      <c r="EM1" s="683"/>
      <c r="EN1" s="684">
        <v>0</v>
      </c>
      <c r="EO1" s="684"/>
      <c r="EP1" s="684"/>
      <c r="EQ1" s="683" t="s">
        <v>840</v>
      </c>
      <c r="ER1" s="683"/>
      <c r="ES1" s="684">
        <v>0.5</v>
      </c>
      <c r="ET1" s="684"/>
      <c r="EU1" s="684"/>
      <c r="FB1" s="683" t="s">
        <v>837</v>
      </c>
      <c r="FC1" s="683"/>
      <c r="FD1" s="688">
        <v>800</v>
      </c>
      <c r="FE1" s="689"/>
      <c r="FF1" s="689"/>
      <c r="FG1" s="683" t="s">
        <v>838</v>
      </c>
      <c r="FH1" s="683"/>
      <c r="FI1" s="690">
        <v>4</v>
      </c>
      <c r="FJ1" s="690"/>
      <c r="FK1" s="690"/>
      <c r="FL1" s="683" t="s">
        <v>839</v>
      </c>
      <c r="FM1" s="683"/>
      <c r="FN1" s="684">
        <v>0</v>
      </c>
      <c r="FO1" s="684"/>
      <c r="FP1" s="684"/>
      <c r="FQ1" s="683" t="s">
        <v>840</v>
      </c>
      <c r="FR1" s="683"/>
      <c r="FS1" s="684">
        <v>0.5</v>
      </c>
      <c r="FT1" s="684"/>
      <c r="FU1" s="684"/>
      <c r="GB1" s="683" t="s">
        <v>837</v>
      </c>
      <c r="GC1" s="683"/>
      <c r="GD1" s="688">
        <v>800</v>
      </c>
      <c r="GE1" s="689"/>
      <c r="GF1" s="689"/>
      <c r="GG1" s="683" t="s">
        <v>838</v>
      </c>
      <c r="GH1" s="683"/>
      <c r="GI1" s="690">
        <v>4</v>
      </c>
      <c r="GJ1" s="690"/>
      <c r="GK1" s="690"/>
      <c r="GL1" s="683" t="s">
        <v>839</v>
      </c>
      <c r="GM1" s="683"/>
      <c r="GN1" s="684">
        <v>0</v>
      </c>
      <c r="GO1" s="684"/>
      <c r="GP1" s="684"/>
      <c r="GQ1" s="683" t="s">
        <v>840</v>
      </c>
      <c r="GR1" s="683"/>
      <c r="GS1" s="684">
        <v>0.5</v>
      </c>
      <c r="GT1" s="684"/>
      <c r="GU1" s="684"/>
    </row>
    <row r="2" spans="1:208" ht="9.9499999999999993" customHeight="1"/>
    <row r="3" spans="1:208" ht="24.95" customHeight="1">
      <c r="A3" s="238" t="str">
        <f>A6&amp;"(보도블럭포장구간) 토공산출서"</f>
        <v>추진기지D800mm(보도블럭포장구간) 토공산출서</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8" t="str">
        <f>AA6&amp;"(아스팔트포장구간) 토공산출서"</f>
        <v>도달기지D800mm(아스팔트포장구간) 토공산출서</v>
      </c>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8" t="str">
        <f>BA6&amp;"(아스팔트포장구간) 토공산출서"</f>
        <v>추진기지D800mm(아스팔트포장구간) 토공산출서</v>
      </c>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8" t="str">
        <f>CA6&amp;"(아스팔트포장구간) 토공산출서"</f>
        <v>도달기지D800mm(아스팔트포장구간) 토공산출서</v>
      </c>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8" t="str">
        <f>DA6&amp;"(아스팔트포장구간) 토공산출서"</f>
        <v>추진기지D800mm(아스팔트포장구간) 토공산출서</v>
      </c>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8" t="str">
        <f>EA6&amp;"(아스팔트포장구간) 토공산출서"</f>
        <v>도달기지D800mm(아스팔트포장구간) 토공산출서</v>
      </c>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8" t="str">
        <f>FA6&amp;"(아스팔트포장구간) 토공산출서"</f>
        <v>추진기지D800mm(아스팔트포장구간) 토공산출서</v>
      </c>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8" t="str">
        <f>GA6&amp;"(아스팔트포장구간) 토공산출서"</f>
        <v>도달기지D800mm(아스팔트포장구간) 토공산출서</v>
      </c>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row>
    <row r="4" spans="1:208" ht="24.95" customHeight="1">
      <c r="A4" s="239" t="s">
        <v>841</v>
      </c>
      <c r="B4" s="240" t="s">
        <v>842</v>
      </c>
      <c r="C4" s="239"/>
      <c r="D4" s="239"/>
      <c r="E4" s="239"/>
      <c r="F4" s="239"/>
      <c r="G4" s="239"/>
      <c r="H4" s="239"/>
      <c r="I4" s="239"/>
      <c r="J4" s="239"/>
      <c r="K4" s="239"/>
      <c r="L4" s="239"/>
      <c r="M4" s="239"/>
      <c r="N4" s="239"/>
      <c r="O4" s="239"/>
      <c r="P4" s="239"/>
      <c r="Q4" s="239"/>
      <c r="R4" s="239"/>
      <c r="S4" s="239"/>
      <c r="T4" s="239"/>
      <c r="U4" s="239"/>
      <c r="V4" s="239"/>
      <c r="W4" s="239"/>
      <c r="X4" s="239"/>
      <c r="Y4" s="241" t="s">
        <v>843</v>
      </c>
      <c r="Z4" s="240"/>
      <c r="AA4" s="239" t="s">
        <v>841</v>
      </c>
      <c r="AB4" s="240" t="s">
        <v>842</v>
      </c>
      <c r="AC4" s="239"/>
      <c r="AD4" s="239"/>
      <c r="AE4" s="239"/>
      <c r="AF4" s="239"/>
      <c r="AG4" s="239"/>
      <c r="AH4" s="239"/>
      <c r="AI4" s="239"/>
      <c r="AJ4" s="239"/>
      <c r="AK4" s="239"/>
      <c r="AL4" s="239"/>
      <c r="AM4" s="239"/>
      <c r="AN4" s="239"/>
      <c r="AO4" s="239"/>
      <c r="AP4" s="239"/>
      <c r="AQ4" s="239"/>
      <c r="AR4" s="239"/>
      <c r="AS4" s="239"/>
      <c r="AT4" s="239"/>
      <c r="AU4" s="239"/>
      <c r="AV4" s="239"/>
      <c r="AW4" s="239"/>
      <c r="AX4" s="239"/>
      <c r="AY4" s="241" t="s">
        <v>843</v>
      </c>
      <c r="AZ4" s="240"/>
      <c r="BA4" s="239" t="s">
        <v>841</v>
      </c>
      <c r="BB4" s="240" t="s">
        <v>842</v>
      </c>
      <c r="BC4" s="239"/>
      <c r="BD4" s="239"/>
      <c r="BE4" s="239"/>
      <c r="BF4" s="239"/>
      <c r="BG4" s="239"/>
      <c r="BH4" s="239"/>
      <c r="BI4" s="239"/>
      <c r="BJ4" s="239"/>
      <c r="BK4" s="239"/>
      <c r="BL4" s="239"/>
      <c r="BM4" s="239"/>
      <c r="BN4" s="239"/>
      <c r="BO4" s="239"/>
      <c r="BP4" s="239"/>
      <c r="BQ4" s="239"/>
      <c r="BR4" s="239"/>
      <c r="BS4" s="239"/>
      <c r="BT4" s="239"/>
      <c r="BU4" s="239"/>
      <c r="BV4" s="239"/>
      <c r="BW4" s="239"/>
      <c r="BX4" s="239"/>
      <c r="BY4" s="241" t="s">
        <v>843</v>
      </c>
      <c r="BZ4" s="240"/>
      <c r="CA4" s="239" t="s">
        <v>841</v>
      </c>
      <c r="CB4" s="240" t="s">
        <v>842</v>
      </c>
      <c r="CC4" s="239"/>
      <c r="CD4" s="239"/>
      <c r="CE4" s="239"/>
      <c r="CF4" s="239"/>
      <c r="CG4" s="239"/>
      <c r="CH4" s="239"/>
      <c r="CI4" s="239"/>
      <c r="CJ4" s="239"/>
      <c r="CK4" s="239"/>
      <c r="CL4" s="239"/>
      <c r="CM4" s="239"/>
      <c r="CN4" s="239"/>
      <c r="CO4" s="239"/>
      <c r="CP4" s="239"/>
      <c r="CQ4" s="239"/>
      <c r="CR4" s="239"/>
      <c r="CS4" s="239"/>
      <c r="CT4" s="239"/>
      <c r="CU4" s="239"/>
      <c r="CV4" s="239"/>
      <c r="CW4" s="239"/>
      <c r="CX4" s="239"/>
      <c r="CY4" s="241" t="s">
        <v>843</v>
      </c>
      <c r="CZ4" s="240"/>
      <c r="DA4" s="239" t="s">
        <v>841</v>
      </c>
      <c r="DB4" s="240" t="s">
        <v>842</v>
      </c>
      <c r="DC4" s="239"/>
      <c r="DD4" s="239"/>
      <c r="DE4" s="239"/>
      <c r="DF4" s="239"/>
      <c r="DG4" s="239"/>
      <c r="DH4" s="239"/>
      <c r="DI4" s="239"/>
      <c r="DJ4" s="239"/>
      <c r="DK4" s="239"/>
      <c r="DL4" s="239"/>
      <c r="DM4" s="239"/>
      <c r="DN4" s="239"/>
      <c r="DO4" s="239"/>
      <c r="DP4" s="239"/>
      <c r="DQ4" s="239"/>
      <c r="DR4" s="239"/>
      <c r="DS4" s="239"/>
      <c r="DT4" s="239"/>
      <c r="DU4" s="239"/>
      <c r="DV4" s="239"/>
      <c r="DW4" s="239"/>
      <c r="DX4" s="239"/>
      <c r="DY4" s="241" t="s">
        <v>843</v>
      </c>
      <c r="DZ4" s="240"/>
      <c r="EA4" s="239" t="s">
        <v>841</v>
      </c>
      <c r="EB4" s="240" t="s">
        <v>842</v>
      </c>
      <c r="EC4" s="239"/>
      <c r="ED4" s="239"/>
      <c r="EE4" s="239"/>
      <c r="EF4" s="239"/>
      <c r="EG4" s="239"/>
      <c r="EH4" s="239"/>
      <c r="EI4" s="239"/>
      <c r="EJ4" s="239"/>
      <c r="EK4" s="239"/>
      <c r="EL4" s="239"/>
      <c r="EM4" s="239"/>
      <c r="EN4" s="239"/>
      <c r="EO4" s="239"/>
      <c r="EP4" s="239"/>
      <c r="EQ4" s="239"/>
      <c r="ER4" s="239"/>
      <c r="ES4" s="239"/>
      <c r="ET4" s="239"/>
      <c r="EU4" s="239"/>
      <c r="EV4" s="239"/>
      <c r="EW4" s="239"/>
      <c r="EX4" s="239"/>
      <c r="EY4" s="241" t="s">
        <v>843</v>
      </c>
      <c r="EZ4" s="240"/>
      <c r="FA4" s="239" t="s">
        <v>841</v>
      </c>
      <c r="FB4" s="240" t="s">
        <v>842</v>
      </c>
      <c r="FC4" s="239"/>
      <c r="FD4" s="239"/>
      <c r="FE4" s="239"/>
      <c r="FF4" s="239"/>
      <c r="FG4" s="239"/>
      <c r="FH4" s="239"/>
      <c r="FI4" s="239"/>
      <c r="FJ4" s="239"/>
      <c r="FK4" s="239"/>
      <c r="FL4" s="239"/>
      <c r="FM4" s="239"/>
      <c r="FN4" s="239"/>
      <c r="FO4" s="239"/>
      <c r="FP4" s="239"/>
      <c r="FQ4" s="239"/>
      <c r="FR4" s="239"/>
      <c r="FS4" s="239"/>
      <c r="FT4" s="239"/>
      <c r="FU4" s="239"/>
      <c r="FV4" s="239"/>
      <c r="FW4" s="239"/>
      <c r="FX4" s="239"/>
      <c r="FY4" s="241" t="s">
        <v>843</v>
      </c>
      <c r="FZ4" s="240"/>
      <c r="GA4" s="239" t="s">
        <v>841</v>
      </c>
      <c r="GB4" s="240" t="s">
        <v>842</v>
      </c>
      <c r="GC4" s="239"/>
      <c r="GD4" s="239"/>
      <c r="GE4" s="239"/>
      <c r="GF4" s="239"/>
      <c r="GG4" s="239"/>
      <c r="GH4" s="239"/>
      <c r="GI4" s="239"/>
      <c r="GJ4" s="239"/>
      <c r="GK4" s="239"/>
      <c r="GL4" s="239"/>
      <c r="GM4" s="239"/>
      <c r="GN4" s="239"/>
      <c r="GO4" s="239"/>
      <c r="GP4" s="239"/>
      <c r="GQ4" s="239"/>
      <c r="GR4" s="239"/>
      <c r="GS4" s="239"/>
      <c r="GT4" s="239"/>
      <c r="GU4" s="239"/>
      <c r="GV4" s="239"/>
      <c r="GW4" s="239"/>
      <c r="GX4" s="239"/>
      <c r="GY4" s="241" t="s">
        <v>843</v>
      </c>
      <c r="GZ4" s="240"/>
    </row>
    <row r="5" spans="1:208" ht="15" customHeight="1">
      <c r="A5" s="539"/>
      <c r="B5" s="540"/>
      <c r="C5" s="540"/>
      <c r="D5" s="540"/>
      <c r="E5" s="540"/>
      <c r="F5" s="540"/>
      <c r="G5" s="540"/>
      <c r="H5" s="540"/>
      <c r="I5" s="540"/>
      <c r="J5" s="540"/>
      <c r="K5" s="540"/>
      <c r="L5" s="540"/>
      <c r="M5" s="540"/>
      <c r="N5" s="540"/>
      <c r="O5" s="540"/>
      <c r="P5" s="540"/>
      <c r="Q5" s="540"/>
      <c r="R5" s="540"/>
      <c r="S5" s="540"/>
      <c r="T5" s="540"/>
      <c r="U5" s="540"/>
      <c r="V5" s="540"/>
      <c r="W5" s="540"/>
      <c r="X5" s="540"/>
      <c r="Y5" s="541"/>
      <c r="Z5" s="542"/>
      <c r="AA5" s="539"/>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541"/>
      <c r="AZ5" s="542"/>
      <c r="BA5" s="539"/>
      <c r="BB5" s="540"/>
      <c r="BC5" s="540"/>
      <c r="BD5" s="540"/>
      <c r="BE5" s="540"/>
      <c r="BF5" s="540"/>
      <c r="BG5" s="540"/>
      <c r="BH5" s="540"/>
      <c r="BI5" s="540"/>
      <c r="BJ5" s="540"/>
      <c r="BK5" s="540"/>
      <c r="BL5" s="540"/>
      <c r="BM5" s="540"/>
      <c r="BN5" s="540"/>
      <c r="BO5" s="540"/>
      <c r="BP5" s="540"/>
      <c r="BQ5" s="540"/>
      <c r="BR5" s="540"/>
      <c r="BS5" s="540"/>
      <c r="BT5" s="540"/>
      <c r="BU5" s="540"/>
      <c r="BV5" s="540"/>
      <c r="BW5" s="540"/>
      <c r="BX5" s="540"/>
      <c r="BY5" s="541"/>
      <c r="BZ5" s="542"/>
      <c r="CA5" s="539"/>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1"/>
      <c r="CZ5" s="542"/>
      <c r="DA5" s="539"/>
      <c r="DB5" s="540"/>
      <c r="DC5" s="540"/>
      <c r="DD5" s="540"/>
      <c r="DE5" s="540"/>
      <c r="DF5" s="540"/>
      <c r="DG5" s="540"/>
      <c r="DH5" s="540"/>
      <c r="DI5" s="540"/>
      <c r="DJ5" s="540"/>
      <c r="DK5" s="540"/>
      <c r="DL5" s="540"/>
      <c r="DM5" s="540"/>
      <c r="DN5" s="540"/>
      <c r="DO5" s="540"/>
      <c r="DP5" s="540"/>
      <c r="DQ5" s="540"/>
      <c r="DR5" s="540"/>
      <c r="DS5" s="540"/>
      <c r="DT5" s="540"/>
      <c r="DU5" s="540"/>
      <c r="DV5" s="540"/>
      <c r="DW5" s="540"/>
      <c r="DX5" s="540"/>
      <c r="DY5" s="541"/>
      <c r="DZ5" s="542"/>
      <c r="EA5" s="539"/>
      <c r="EB5" s="540"/>
      <c r="EC5" s="540"/>
      <c r="ED5" s="540"/>
      <c r="EE5" s="540"/>
      <c r="EF5" s="540"/>
      <c r="EG5" s="540"/>
      <c r="EH5" s="540"/>
      <c r="EI5" s="540"/>
      <c r="EJ5" s="540"/>
      <c r="EK5" s="540"/>
      <c r="EL5" s="540"/>
      <c r="EM5" s="540"/>
      <c r="EN5" s="540"/>
      <c r="EO5" s="540"/>
      <c r="EP5" s="540"/>
      <c r="EQ5" s="540"/>
      <c r="ER5" s="540"/>
      <c r="ES5" s="540"/>
      <c r="ET5" s="540"/>
      <c r="EU5" s="540"/>
      <c r="EV5" s="540"/>
      <c r="EW5" s="540"/>
      <c r="EX5" s="540"/>
      <c r="EY5" s="541"/>
      <c r="EZ5" s="542"/>
      <c r="FA5" s="539"/>
      <c r="FB5" s="540"/>
      <c r="FC5" s="540"/>
      <c r="FD5" s="540"/>
      <c r="FE5" s="540"/>
      <c r="FF5" s="540"/>
      <c r="FG5" s="540"/>
      <c r="FH5" s="540"/>
      <c r="FI5" s="540"/>
      <c r="FJ5" s="540"/>
      <c r="FK5" s="540"/>
      <c r="FL5" s="540"/>
      <c r="FM5" s="540"/>
      <c r="FN5" s="540"/>
      <c r="FO5" s="540"/>
      <c r="FP5" s="540"/>
      <c r="FQ5" s="540"/>
      <c r="FR5" s="540"/>
      <c r="FS5" s="540"/>
      <c r="FT5" s="540"/>
      <c r="FU5" s="540"/>
      <c r="FV5" s="540"/>
      <c r="FW5" s="540"/>
      <c r="FX5" s="540"/>
      <c r="FY5" s="541"/>
      <c r="FZ5" s="542"/>
      <c r="GA5" s="539"/>
      <c r="GB5" s="540"/>
      <c r="GC5" s="540"/>
      <c r="GD5" s="540"/>
      <c r="GE5" s="540"/>
      <c r="GF5" s="540"/>
      <c r="GG5" s="540"/>
      <c r="GH5" s="540"/>
      <c r="GI5" s="540"/>
      <c r="GJ5" s="540"/>
      <c r="GK5" s="540"/>
      <c r="GL5" s="540"/>
      <c r="GM5" s="540"/>
      <c r="GN5" s="540"/>
      <c r="GO5" s="540"/>
      <c r="GP5" s="540"/>
      <c r="GQ5" s="540"/>
      <c r="GR5" s="540"/>
      <c r="GS5" s="540"/>
      <c r="GT5" s="540"/>
      <c r="GU5" s="540"/>
      <c r="GV5" s="540"/>
      <c r="GW5" s="540"/>
      <c r="GX5" s="540"/>
      <c r="GY5" s="541"/>
      <c r="GZ5" s="542"/>
    </row>
    <row r="6" spans="1:208" ht="15" customHeight="1">
      <c r="A6" s="543" t="s">
        <v>844</v>
      </c>
      <c r="B6" s="246"/>
      <c r="C6" s="376"/>
      <c r="D6" s="376"/>
      <c r="E6" s="376"/>
      <c r="F6" s="376"/>
      <c r="G6" s="376"/>
      <c r="H6" s="376"/>
      <c r="I6" s="376"/>
      <c r="J6" s="376"/>
      <c r="K6" s="376"/>
      <c r="N6" s="376"/>
      <c r="W6" s="237"/>
      <c r="X6" s="237"/>
      <c r="Y6" s="544" t="s">
        <v>845</v>
      </c>
      <c r="Z6" s="244"/>
      <c r="AA6" s="543" t="s">
        <v>846</v>
      </c>
      <c r="AB6" s="246"/>
      <c r="AC6" s="376"/>
      <c r="AD6" s="376"/>
      <c r="AE6" s="376"/>
      <c r="AF6" s="376"/>
      <c r="AG6" s="376"/>
      <c r="AH6" s="376"/>
      <c r="AI6" s="376"/>
      <c r="AJ6" s="376"/>
      <c r="AK6" s="376"/>
      <c r="AN6" s="376"/>
      <c r="AW6" s="237"/>
      <c r="AX6" s="237"/>
      <c r="AY6" s="544" t="s">
        <v>845</v>
      </c>
      <c r="AZ6" s="244"/>
      <c r="BA6" s="543" t="s">
        <v>844</v>
      </c>
      <c r="BB6" s="246"/>
      <c r="BC6" s="376"/>
      <c r="BD6" s="376"/>
      <c r="BE6" s="376"/>
      <c r="BF6" s="376"/>
      <c r="BG6" s="376"/>
      <c r="BH6" s="376"/>
      <c r="BI6" s="376"/>
      <c r="BJ6" s="376"/>
      <c r="BK6" s="376"/>
      <c r="BN6" s="376"/>
      <c r="BW6" s="237"/>
      <c r="BX6" s="237"/>
      <c r="BY6" s="544" t="s">
        <v>845</v>
      </c>
      <c r="BZ6" s="244"/>
      <c r="CA6" s="543" t="s">
        <v>846</v>
      </c>
      <c r="CB6" s="246"/>
      <c r="CC6" s="376"/>
      <c r="CD6" s="376"/>
      <c r="CE6" s="376"/>
      <c r="CF6" s="376"/>
      <c r="CG6" s="376"/>
      <c r="CH6" s="376"/>
      <c r="CI6" s="376"/>
      <c r="CJ6" s="376"/>
      <c r="CK6" s="376"/>
      <c r="CN6" s="376"/>
      <c r="CW6" s="237"/>
      <c r="CX6" s="237"/>
      <c r="CY6" s="544" t="s">
        <v>845</v>
      </c>
      <c r="CZ6" s="244"/>
      <c r="DA6" s="543" t="s">
        <v>844</v>
      </c>
      <c r="DB6" s="246"/>
      <c r="DC6" s="376"/>
      <c r="DD6" s="376"/>
      <c r="DE6" s="376"/>
      <c r="DF6" s="376"/>
      <c r="DG6" s="376"/>
      <c r="DH6" s="376"/>
      <c r="DI6" s="376"/>
      <c r="DJ6" s="376"/>
      <c r="DK6" s="376"/>
      <c r="DN6" s="376"/>
      <c r="DW6" s="237"/>
      <c r="DX6" s="237"/>
      <c r="DY6" s="544" t="s">
        <v>845</v>
      </c>
      <c r="DZ6" s="244"/>
      <c r="EA6" s="543" t="s">
        <v>846</v>
      </c>
      <c r="EB6" s="246"/>
      <c r="EC6" s="376"/>
      <c r="ED6" s="376"/>
      <c r="EE6" s="376"/>
      <c r="EF6" s="376"/>
      <c r="EG6" s="376"/>
      <c r="EH6" s="376"/>
      <c r="EI6" s="376"/>
      <c r="EJ6" s="376"/>
      <c r="EK6" s="376"/>
      <c r="EN6" s="376"/>
      <c r="EW6" s="237"/>
      <c r="EX6" s="237"/>
      <c r="EY6" s="544" t="s">
        <v>845</v>
      </c>
      <c r="EZ6" s="244"/>
      <c r="FA6" s="543" t="s">
        <v>844</v>
      </c>
      <c r="FB6" s="246"/>
      <c r="FC6" s="376"/>
      <c r="FD6" s="376"/>
      <c r="FE6" s="376"/>
      <c r="FF6" s="376"/>
      <c r="FG6" s="376"/>
      <c r="FH6" s="376"/>
      <c r="FI6" s="376"/>
      <c r="FJ6" s="376"/>
      <c r="FK6" s="376"/>
      <c r="FN6" s="376"/>
      <c r="FW6" s="237"/>
      <c r="FX6" s="237"/>
      <c r="FY6" s="544" t="s">
        <v>845</v>
      </c>
      <c r="FZ6" s="244"/>
      <c r="GA6" s="543" t="s">
        <v>846</v>
      </c>
      <c r="GB6" s="246"/>
      <c r="GC6" s="376"/>
      <c r="GD6" s="376"/>
      <c r="GE6" s="376"/>
      <c r="GF6" s="376"/>
      <c r="GG6" s="376"/>
      <c r="GH6" s="376"/>
      <c r="GI6" s="376"/>
      <c r="GJ6" s="376"/>
      <c r="GK6" s="376"/>
      <c r="GN6" s="376"/>
      <c r="GW6" s="237"/>
      <c r="GX6" s="237"/>
      <c r="GY6" s="544" t="s">
        <v>845</v>
      </c>
      <c r="GZ6" s="244"/>
    </row>
    <row r="7" spans="1:208" ht="15" customHeight="1">
      <c r="A7" s="274" t="s">
        <v>847</v>
      </c>
      <c r="B7" s="247"/>
      <c r="C7" s="247"/>
      <c r="D7" s="376"/>
      <c r="E7" s="376"/>
      <c r="F7" s="376"/>
      <c r="G7" s="376"/>
      <c r="H7" s="376"/>
      <c r="I7" s="376"/>
      <c r="J7" s="376"/>
      <c r="K7" s="248"/>
      <c r="L7" s="687">
        <v>7.3</v>
      </c>
      <c r="M7" s="687"/>
      <c r="N7" s="376" t="s">
        <v>849</v>
      </c>
      <c r="O7" s="687">
        <v>4.3</v>
      </c>
      <c r="P7" s="687"/>
      <c r="Q7" s="248"/>
      <c r="R7" s="248"/>
      <c r="S7" s="248"/>
      <c r="Y7" s="544"/>
      <c r="Z7" s="244"/>
      <c r="AA7" s="274" t="s">
        <v>850</v>
      </c>
      <c r="AB7" s="247"/>
      <c r="AC7" s="247"/>
      <c r="AD7" s="376"/>
      <c r="AE7" s="376"/>
      <c r="AF7" s="376"/>
      <c r="AG7" s="376"/>
      <c r="AH7" s="376"/>
      <c r="AI7" s="376"/>
      <c r="AJ7" s="376"/>
      <c r="AK7" s="248"/>
      <c r="AL7" s="687">
        <v>4.3</v>
      </c>
      <c r="AM7" s="687"/>
      <c r="AN7" s="376" t="s">
        <v>849</v>
      </c>
      <c r="AO7" s="687">
        <v>2.2999999999999998</v>
      </c>
      <c r="AP7" s="687"/>
      <c r="AQ7" s="248"/>
      <c r="AR7" s="248"/>
      <c r="AS7" s="248"/>
      <c r="AY7" s="544"/>
      <c r="AZ7" s="244"/>
      <c r="BA7" s="274" t="s">
        <v>851</v>
      </c>
      <c r="BB7" s="247"/>
      <c r="BC7" s="247"/>
      <c r="BD7" s="376"/>
      <c r="BE7" s="376"/>
      <c r="BF7" s="376"/>
      <c r="BG7" s="376"/>
      <c r="BH7" s="376"/>
      <c r="BI7" s="376"/>
      <c r="BJ7" s="376"/>
      <c r="BK7" s="248"/>
      <c r="BL7" s="687">
        <v>7.7</v>
      </c>
      <c r="BM7" s="687"/>
      <c r="BN7" s="376" t="s">
        <v>849</v>
      </c>
      <c r="BO7" s="687">
        <v>3.3</v>
      </c>
      <c r="BP7" s="687"/>
      <c r="BQ7" s="248"/>
      <c r="BR7" s="248"/>
      <c r="BS7" s="248"/>
      <c r="BY7" s="544"/>
      <c r="BZ7" s="244"/>
      <c r="CA7" s="274" t="s">
        <v>852</v>
      </c>
      <c r="CB7" s="247"/>
      <c r="CC7" s="247"/>
      <c r="CD7" s="376"/>
      <c r="CE7" s="376"/>
      <c r="CF7" s="376"/>
      <c r="CG7" s="376"/>
      <c r="CH7" s="376"/>
      <c r="CI7" s="376"/>
      <c r="CJ7" s="376"/>
      <c r="CK7" s="248"/>
      <c r="CL7" s="687">
        <v>3</v>
      </c>
      <c r="CM7" s="687"/>
      <c r="CN7" s="376" t="s">
        <v>849</v>
      </c>
      <c r="CO7" s="687">
        <v>2.5</v>
      </c>
      <c r="CP7" s="687"/>
      <c r="CQ7" s="248"/>
      <c r="CR7" s="248"/>
      <c r="CS7" s="248"/>
      <c r="CY7" s="544"/>
      <c r="CZ7" s="244"/>
      <c r="DA7" s="274" t="s">
        <v>853</v>
      </c>
      <c r="DB7" s="247"/>
      <c r="DC7" s="247"/>
      <c r="DD7" s="376"/>
      <c r="DE7" s="376"/>
      <c r="DF7" s="376"/>
      <c r="DG7" s="376"/>
      <c r="DH7" s="376"/>
      <c r="DI7" s="376"/>
      <c r="DJ7" s="376"/>
      <c r="DK7" s="248"/>
      <c r="DL7" s="687">
        <v>7.3</v>
      </c>
      <c r="DM7" s="687"/>
      <c r="DN7" s="376" t="s">
        <v>849</v>
      </c>
      <c r="DO7" s="687">
        <v>3.8</v>
      </c>
      <c r="DP7" s="687"/>
      <c r="DQ7" s="248"/>
      <c r="DR7" s="248"/>
      <c r="DS7" s="248"/>
      <c r="DY7" s="544"/>
      <c r="DZ7" s="244"/>
      <c r="EA7" s="274" t="s">
        <v>854</v>
      </c>
      <c r="EB7" s="247"/>
      <c r="EC7" s="247"/>
      <c r="ED7" s="376"/>
      <c r="EE7" s="376"/>
      <c r="EF7" s="376"/>
      <c r="EG7" s="376"/>
      <c r="EH7" s="376"/>
      <c r="EI7" s="376"/>
      <c r="EJ7" s="376"/>
      <c r="EK7" s="248"/>
      <c r="EL7" s="687">
        <v>4.3</v>
      </c>
      <c r="EM7" s="687"/>
      <c r="EN7" s="376" t="s">
        <v>849</v>
      </c>
      <c r="EO7" s="687">
        <v>3.8</v>
      </c>
      <c r="EP7" s="687"/>
      <c r="EQ7" s="248"/>
      <c r="ER7" s="248"/>
      <c r="ES7" s="248"/>
      <c r="EY7" s="544"/>
      <c r="EZ7" s="244"/>
      <c r="FA7" s="274" t="s">
        <v>855</v>
      </c>
      <c r="FB7" s="247"/>
      <c r="FC7" s="247"/>
      <c r="FD7" s="376"/>
      <c r="FE7" s="376"/>
      <c r="FF7" s="376"/>
      <c r="FG7" s="376"/>
      <c r="FH7" s="376"/>
      <c r="FI7" s="376"/>
      <c r="FJ7" s="376"/>
      <c r="FK7" s="248"/>
      <c r="FL7" s="687">
        <v>7.3</v>
      </c>
      <c r="FM7" s="687"/>
      <c r="FN7" s="376" t="s">
        <v>849</v>
      </c>
      <c r="FO7" s="687">
        <v>4.3</v>
      </c>
      <c r="FP7" s="687"/>
      <c r="FQ7" s="248"/>
      <c r="FR7" s="248"/>
      <c r="FS7" s="248"/>
      <c r="FY7" s="544"/>
      <c r="FZ7" s="244"/>
      <c r="GA7" s="274" t="s">
        <v>856</v>
      </c>
      <c r="GB7" s="247"/>
      <c r="GC7" s="247"/>
      <c r="GD7" s="376"/>
      <c r="GE7" s="376"/>
      <c r="GF7" s="376"/>
      <c r="GG7" s="376"/>
      <c r="GH7" s="376"/>
      <c r="GI7" s="376"/>
      <c r="GJ7" s="376"/>
      <c r="GK7" s="248"/>
      <c r="GL7" s="687">
        <v>4.3</v>
      </c>
      <c r="GM7" s="687"/>
      <c r="GN7" s="376" t="s">
        <v>849</v>
      </c>
      <c r="GO7" s="687">
        <v>6.8</v>
      </c>
      <c r="GP7" s="687"/>
      <c r="GQ7" s="248"/>
      <c r="GR7" s="248"/>
      <c r="GS7" s="248"/>
      <c r="GY7" s="544"/>
      <c r="GZ7" s="244"/>
    </row>
    <row r="8" spans="1:208" ht="15" customHeight="1">
      <c r="A8" s="274"/>
      <c r="B8" s="247"/>
      <c r="C8" s="247"/>
      <c r="D8" s="247"/>
      <c r="E8" s="247"/>
      <c r="F8" s="376"/>
      <c r="G8" s="376"/>
      <c r="H8" s="376"/>
      <c r="I8" s="376"/>
      <c r="J8" s="376"/>
      <c r="K8" s="248"/>
      <c r="L8" s="248"/>
      <c r="M8" s="248"/>
      <c r="N8" s="248"/>
      <c r="O8" s="252"/>
      <c r="P8" s="252"/>
      <c r="Q8" s="248"/>
      <c r="R8" s="248"/>
      <c r="Y8" s="544"/>
      <c r="Z8" s="244"/>
      <c r="AA8" s="274"/>
      <c r="AB8" s="247"/>
      <c r="AC8" s="247"/>
      <c r="AD8" s="247"/>
      <c r="AE8" s="247"/>
      <c r="AF8" s="376"/>
      <c r="AG8" s="376"/>
      <c r="AH8" s="376"/>
      <c r="AI8" s="376"/>
      <c r="AJ8" s="376"/>
      <c r="AK8" s="248"/>
      <c r="AL8" s="248"/>
      <c r="AM8" s="248"/>
      <c r="AN8" s="248"/>
      <c r="AO8" s="252"/>
      <c r="AP8" s="252"/>
      <c r="AQ8" s="248"/>
      <c r="AR8" s="248"/>
      <c r="AY8" s="544"/>
      <c r="AZ8" s="244"/>
      <c r="BA8" s="274"/>
      <c r="BB8" s="247"/>
      <c r="BC8" s="247"/>
      <c r="BD8" s="247"/>
      <c r="BE8" s="247"/>
      <c r="BF8" s="376"/>
      <c r="BG8" s="376"/>
      <c r="BH8" s="376"/>
      <c r="BI8" s="376"/>
      <c r="BJ8" s="376"/>
      <c r="BK8" s="248"/>
      <c r="BL8" s="248"/>
      <c r="BM8" s="248"/>
      <c r="BN8" s="248"/>
      <c r="BO8" s="252"/>
      <c r="BP8" s="252"/>
      <c r="BQ8" s="248"/>
      <c r="BR8" s="248"/>
      <c r="BY8" s="544"/>
      <c r="BZ8" s="244"/>
      <c r="CA8" s="274"/>
      <c r="CB8" s="247"/>
      <c r="CC8" s="247"/>
      <c r="CD8" s="247"/>
      <c r="CE8" s="247"/>
      <c r="CF8" s="376"/>
      <c r="CG8" s="376"/>
      <c r="CH8" s="376"/>
      <c r="CI8" s="376"/>
      <c r="CJ8" s="376"/>
      <c r="CK8" s="248"/>
      <c r="CL8" s="248"/>
      <c r="CM8" s="248"/>
      <c r="CN8" s="248"/>
      <c r="CO8" s="252"/>
      <c r="CP8" s="252"/>
      <c r="CQ8" s="248"/>
      <c r="CR8" s="248"/>
      <c r="CY8" s="544"/>
      <c r="CZ8" s="244"/>
      <c r="DA8" s="274"/>
      <c r="DB8" s="247"/>
      <c r="DC8" s="247"/>
      <c r="DD8" s="247"/>
      <c r="DE8" s="247"/>
      <c r="DF8" s="376"/>
      <c r="DG8" s="376"/>
      <c r="DH8" s="376"/>
      <c r="DI8" s="376"/>
      <c r="DJ8" s="376"/>
      <c r="DK8" s="248"/>
      <c r="DL8" s="248"/>
      <c r="DM8" s="248"/>
      <c r="DN8" s="248"/>
      <c r="DO8" s="252"/>
      <c r="DP8" s="252"/>
      <c r="DQ8" s="248"/>
      <c r="DR8" s="248"/>
      <c r="DY8" s="544"/>
      <c r="DZ8" s="244"/>
      <c r="EA8" s="274"/>
      <c r="EB8" s="247"/>
      <c r="EC8" s="247"/>
      <c r="ED8" s="247"/>
      <c r="EE8" s="247"/>
      <c r="EF8" s="376"/>
      <c r="EG8" s="376"/>
      <c r="EH8" s="376"/>
      <c r="EI8" s="376"/>
      <c r="EJ8" s="376"/>
      <c r="EK8" s="248"/>
      <c r="EL8" s="248"/>
      <c r="EM8" s="248"/>
      <c r="EN8" s="248"/>
      <c r="EO8" s="252"/>
      <c r="EP8" s="252"/>
      <c r="EQ8" s="248"/>
      <c r="ER8" s="248"/>
      <c r="EY8" s="544"/>
      <c r="EZ8" s="244"/>
      <c r="FA8" s="274"/>
      <c r="FB8" s="247"/>
      <c r="FC8" s="247"/>
      <c r="FD8" s="247"/>
      <c r="FE8" s="247"/>
      <c r="FF8" s="376"/>
      <c r="FG8" s="376"/>
      <c r="FH8" s="376"/>
      <c r="FI8" s="376"/>
      <c r="FJ8" s="376"/>
      <c r="FK8" s="248"/>
      <c r="FL8" s="248"/>
      <c r="FM8" s="248"/>
      <c r="FN8" s="248"/>
      <c r="FO8" s="252"/>
      <c r="FP8" s="252"/>
      <c r="FQ8" s="248"/>
      <c r="FR8" s="248"/>
      <c r="FY8" s="544"/>
      <c r="FZ8" s="244"/>
      <c r="GA8" s="274"/>
      <c r="GB8" s="247"/>
      <c r="GC8" s="247"/>
      <c r="GD8" s="247"/>
      <c r="GE8" s="247"/>
      <c r="GF8" s="376"/>
      <c r="GG8" s="376"/>
      <c r="GH8" s="376"/>
      <c r="GI8" s="376"/>
      <c r="GJ8" s="376"/>
      <c r="GK8" s="248"/>
      <c r="GL8" s="248"/>
      <c r="GM8" s="248"/>
      <c r="GN8" s="248"/>
      <c r="GO8" s="252"/>
      <c r="GP8" s="252"/>
      <c r="GQ8" s="248"/>
      <c r="GR8" s="248"/>
      <c r="GY8" s="544"/>
      <c r="GZ8" s="244"/>
    </row>
    <row r="9" spans="1:208" ht="15" customHeight="1">
      <c r="A9" s="274"/>
      <c r="B9" s="237"/>
      <c r="C9" s="237"/>
      <c r="D9" s="376"/>
      <c r="E9" s="247"/>
      <c r="F9" s="376"/>
      <c r="G9" s="376"/>
      <c r="H9" s="376"/>
      <c r="I9" s="235"/>
      <c r="J9" s="247"/>
      <c r="K9" s="376"/>
      <c r="L9" s="376"/>
      <c r="M9" s="376"/>
      <c r="N9" s="376"/>
      <c r="O9" s="247"/>
      <c r="P9" s="376"/>
      <c r="Q9" s="376"/>
      <c r="R9" s="248"/>
      <c r="S9" s="249"/>
      <c r="T9" s="249"/>
      <c r="U9" s="249"/>
      <c r="V9" s="250"/>
      <c r="W9" s="250"/>
      <c r="X9" s="251"/>
      <c r="Y9" s="544"/>
      <c r="Z9" s="244"/>
      <c r="AA9" s="274"/>
      <c r="AB9" s="237"/>
      <c r="AC9" s="237"/>
      <c r="AD9" s="376"/>
      <c r="AE9" s="247"/>
      <c r="AF9" s="376"/>
      <c r="AG9" s="376"/>
      <c r="AH9" s="376"/>
      <c r="AI9" s="235"/>
      <c r="AJ9" s="247"/>
      <c r="AK9" s="376"/>
      <c r="AL9" s="376"/>
      <c r="AM9" s="376"/>
      <c r="AN9" s="376"/>
      <c r="AO9" s="247"/>
      <c r="AP9" s="376"/>
      <c r="AQ9" s="376"/>
      <c r="AR9" s="248"/>
      <c r="AS9" s="249"/>
      <c r="AT9" s="249"/>
      <c r="AU9" s="249"/>
      <c r="AV9" s="250"/>
      <c r="AW9" s="250"/>
      <c r="AX9" s="251"/>
      <c r="AY9" s="544"/>
      <c r="AZ9" s="244"/>
      <c r="BA9" s="274"/>
      <c r="BB9" s="237"/>
      <c r="BC9" s="237"/>
      <c r="BD9" s="376"/>
      <c r="BE9" s="247"/>
      <c r="BF9" s="376"/>
      <c r="BG9" s="376"/>
      <c r="BH9" s="376"/>
      <c r="BI9" s="235"/>
      <c r="BJ9" s="247"/>
      <c r="BK9" s="376"/>
      <c r="BL9" s="376"/>
      <c r="BM9" s="376"/>
      <c r="BN9" s="376"/>
      <c r="BO9" s="247"/>
      <c r="BP9" s="376"/>
      <c r="BQ9" s="376"/>
      <c r="BR9" s="248"/>
      <c r="BS9" s="249"/>
      <c r="BT9" s="249"/>
      <c r="BU9" s="249"/>
      <c r="BV9" s="250"/>
      <c r="BW9" s="250"/>
      <c r="BX9" s="251"/>
      <c r="BY9" s="544"/>
      <c r="BZ9" s="244"/>
      <c r="CA9" s="274"/>
      <c r="CB9" s="237"/>
      <c r="CC9" s="237"/>
      <c r="CD9" s="376"/>
      <c r="CE9" s="247"/>
      <c r="CF9" s="376"/>
      <c r="CG9" s="376"/>
      <c r="CH9" s="376"/>
      <c r="CI9" s="235"/>
      <c r="CJ9" s="247"/>
      <c r="CK9" s="376"/>
      <c r="CL9" s="376"/>
      <c r="CM9" s="376"/>
      <c r="CN9" s="376"/>
      <c r="CO9" s="247"/>
      <c r="CP9" s="376"/>
      <c r="CQ9" s="376"/>
      <c r="CR9" s="248"/>
      <c r="CS9" s="249"/>
      <c r="CT9" s="249"/>
      <c r="CU9" s="249"/>
      <c r="CV9" s="250"/>
      <c r="CW9" s="250"/>
      <c r="CX9" s="251"/>
      <c r="CY9" s="544"/>
      <c r="CZ9" s="244"/>
      <c r="DA9" s="274"/>
      <c r="DB9" s="237"/>
      <c r="DC9" s="237"/>
      <c r="DD9" s="376"/>
      <c r="DE9" s="247"/>
      <c r="DF9" s="376"/>
      <c r="DG9" s="376"/>
      <c r="DH9" s="376"/>
      <c r="DI9" s="235"/>
      <c r="DJ9" s="247"/>
      <c r="DK9" s="376"/>
      <c r="DL9" s="376"/>
      <c r="DM9" s="376"/>
      <c r="DN9" s="376"/>
      <c r="DO9" s="247"/>
      <c r="DP9" s="376"/>
      <c r="DQ9" s="376"/>
      <c r="DR9" s="248"/>
      <c r="DS9" s="249"/>
      <c r="DT9" s="249"/>
      <c r="DU9" s="249"/>
      <c r="DV9" s="250"/>
      <c r="DW9" s="250"/>
      <c r="DX9" s="251"/>
      <c r="DY9" s="544"/>
      <c r="DZ9" s="244"/>
      <c r="EA9" s="274"/>
      <c r="EB9" s="237"/>
      <c r="EC9" s="237"/>
      <c r="ED9" s="376"/>
      <c r="EE9" s="247"/>
      <c r="EF9" s="376"/>
      <c r="EG9" s="376"/>
      <c r="EH9" s="376"/>
      <c r="EI9" s="235"/>
      <c r="EJ9" s="247"/>
      <c r="EK9" s="376"/>
      <c r="EL9" s="376"/>
      <c r="EM9" s="376"/>
      <c r="EN9" s="376"/>
      <c r="EO9" s="247"/>
      <c r="EP9" s="376"/>
      <c r="EQ9" s="376"/>
      <c r="ER9" s="248"/>
      <c r="ES9" s="249"/>
      <c r="ET9" s="249"/>
      <c r="EU9" s="249"/>
      <c r="EV9" s="250"/>
      <c r="EW9" s="250"/>
      <c r="EX9" s="251"/>
      <c r="EY9" s="544"/>
      <c r="EZ9" s="244"/>
      <c r="FA9" s="274"/>
      <c r="FB9" s="237"/>
      <c r="FC9" s="237"/>
      <c r="FD9" s="376"/>
      <c r="FE9" s="247"/>
      <c r="FF9" s="376"/>
      <c r="FG9" s="376"/>
      <c r="FH9" s="376"/>
      <c r="FI9" s="235"/>
      <c r="FJ9" s="247"/>
      <c r="FK9" s="376"/>
      <c r="FL9" s="376"/>
      <c r="FM9" s="376"/>
      <c r="FN9" s="376"/>
      <c r="FO9" s="247"/>
      <c r="FP9" s="376"/>
      <c r="FQ9" s="376"/>
      <c r="FR9" s="248"/>
      <c r="FS9" s="249"/>
      <c r="FT9" s="249"/>
      <c r="FU9" s="249"/>
      <c r="FV9" s="250"/>
      <c r="FW9" s="250"/>
      <c r="FX9" s="251"/>
      <c r="FY9" s="544"/>
      <c r="FZ9" s="244"/>
      <c r="GA9" s="274"/>
      <c r="GB9" s="237"/>
      <c r="GC9" s="237"/>
      <c r="GD9" s="376"/>
      <c r="GE9" s="247"/>
      <c r="GF9" s="376"/>
      <c r="GG9" s="376"/>
      <c r="GH9" s="376"/>
      <c r="GI9" s="235"/>
      <c r="GJ9" s="247"/>
      <c r="GK9" s="376"/>
      <c r="GL9" s="376"/>
      <c r="GM9" s="376"/>
      <c r="GN9" s="376"/>
      <c r="GO9" s="247"/>
      <c r="GP9" s="376"/>
      <c r="GQ9" s="376"/>
      <c r="GR9" s="248"/>
      <c r="GS9" s="249"/>
      <c r="GT9" s="249"/>
      <c r="GU9" s="249"/>
      <c r="GV9" s="250"/>
      <c r="GW9" s="250"/>
      <c r="GX9" s="251"/>
      <c r="GY9" s="544"/>
      <c r="GZ9" s="244"/>
    </row>
    <row r="10" spans="1:208" ht="15" customHeight="1">
      <c r="A10" s="274"/>
      <c r="B10" s="691">
        <v>5.2</v>
      </c>
      <c r="C10" s="692">
        <v>0.25</v>
      </c>
      <c r="D10" s="692"/>
      <c r="E10" s="252"/>
      <c r="F10" s="376"/>
      <c r="G10" s="376"/>
      <c r="H10" s="376"/>
      <c r="I10" s="235"/>
      <c r="J10" s="247"/>
      <c r="K10" s="376"/>
      <c r="L10" s="376"/>
      <c r="M10" s="376"/>
      <c r="N10" s="376"/>
      <c r="O10" s="247"/>
      <c r="P10" s="376"/>
      <c r="Q10" s="376"/>
      <c r="R10" s="248"/>
      <c r="S10" s="687" t="s">
        <v>858</v>
      </c>
      <c r="T10" s="687"/>
      <c r="U10" s="687"/>
      <c r="V10" s="249"/>
      <c r="W10" s="253"/>
      <c r="X10" s="253"/>
      <c r="Y10" s="544"/>
      <c r="Z10" s="244"/>
      <c r="AA10" s="274"/>
      <c r="AB10" s="691">
        <v>5.6</v>
      </c>
      <c r="AC10" s="692">
        <v>0.06</v>
      </c>
      <c r="AD10" s="692"/>
      <c r="AE10" s="252"/>
      <c r="AF10" s="376"/>
      <c r="AG10" s="376"/>
      <c r="AH10" s="376"/>
      <c r="AI10" s="235"/>
      <c r="AJ10" s="247"/>
      <c r="AK10" s="376"/>
      <c r="AL10" s="376"/>
      <c r="AM10" s="376"/>
      <c r="AN10" s="376"/>
      <c r="AO10" s="247"/>
      <c r="AP10" s="376"/>
      <c r="AQ10" s="376"/>
      <c r="AR10" s="248"/>
      <c r="AS10" s="687" t="s">
        <v>857</v>
      </c>
      <c r="AT10" s="687"/>
      <c r="AU10" s="687"/>
      <c r="AV10" s="249"/>
      <c r="AW10" s="253"/>
      <c r="AX10" s="253"/>
      <c r="AY10" s="544"/>
      <c r="AZ10" s="244"/>
      <c r="BA10" s="274"/>
      <c r="BB10" s="691">
        <v>5.3</v>
      </c>
      <c r="BC10" s="692">
        <v>0.25</v>
      </c>
      <c r="BD10" s="692"/>
      <c r="BE10" s="252"/>
      <c r="BF10" s="376"/>
      <c r="BG10" s="376"/>
      <c r="BH10" s="376"/>
      <c r="BI10" s="235"/>
      <c r="BJ10" s="247"/>
      <c r="BK10" s="376"/>
      <c r="BL10" s="376"/>
      <c r="BM10" s="376"/>
      <c r="BN10" s="376"/>
      <c r="BO10" s="247"/>
      <c r="BP10" s="376"/>
      <c r="BQ10" s="376"/>
      <c r="BR10" s="248"/>
      <c r="BS10" s="687" t="s">
        <v>857</v>
      </c>
      <c r="BT10" s="687"/>
      <c r="BU10" s="687"/>
      <c r="BV10" s="249"/>
      <c r="BW10" s="253"/>
      <c r="BX10" s="253"/>
      <c r="BY10" s="544"/>
      <c r="BZ10" s="244"/>
      <c r="CA10" s="274"/>
      <c r="CB10" s="691">
        <v>5.7</v>
      </c>
      <c r="CC10" s="692">
        <v>0.25</v>
      </c>
      <c r="CD10" s="692"/>
      <c r="CE10" s="252"/>
      <c r="CF10" s="376"/>
      <c r="CG10" s="376"/>
      <c r="CH10" s="376"/>
      <c r="CI10" s="235"/>
      <c r="CJ10" s="247"/>
      <c r="CK10" s="376"/>
      <c r="CL10" s="376"/>
      <c r="CM10" s="376"/>
      <c r="CN10" s="376"/>
      <c r="CO10" s="247"/>
      <c r="CP10" s="376"/>
      <c r="CQ10" s="376"/>
      <c r="CR10" s="248"/>
      <c r="CS10" s="687" t="s">
        <v>857</v>
      </c>
      <c r="CT10" s="687"/>
      <c r="CU10" s="687"/>
      <c r="CV10" s="249"/>
      <c r="CW10" s="253"/>
      <c r="CX10" s="253"/>
      <c r="CY10" s="544"/>
      <c r="CZ10" s="244"/>
      <c r="DA10" s="274"/>
      <c r="DB10" s="691">
        <v>7.8</v>
      </c>
      <c r="DC10" s="692">
        <v>0.25</v>
      </c>
      <c r="DD10" s="692"/>
      <c r="DE10" s="252"/>
      <c r="DF10" s="376"/>
      <c r="DG10" s="376"/>
      <c r="DH10" s="376"/>
      <c r="DI10" s="235"/>
      <c r="DJ10" s="247"/>
      <c r="DK10" s="376"/>
      <c r="DL10" s="376"/>
      <c r="DM10" s="376"/>
      <c r="DN10" s="376"/>
      <c r="DO10" s="247"/>
      <c r="DP10" s="376"/>
      <c r="DQ10" s="376"/>
      <c r="DR10" s="248"/>
      <c r="DS10" s="687" t="s">
        <v>857</v>
      </c>
      <c r="DT10" s="687"/>
      <c r="DU10" s="687"/>
      <c r="DV10" s="249"/>
      <c r="DW10" s="253"/>
      <c r="DX10" s="253"/>
      <c r="DY10" s="544"/>
      <c r="DZ10" s="244"/>
      <c r="EA10" s="274"/>
      <c r="EB10" s="691">
        <v>7.1</v>
      </c>
      <c r="EC10" s="692">
        <v>0.25</v>
      </c>
      <c r="ED10" s="692"/>
      <c r="EE10" s="252"/>
      <c r="EF10" s="376"/>
      <c r="EG10" s="376"/>
      <c r="EH10" s="376"/>
      <c r="EI10" s="235"/>
      <c r="EJ10" s="247"/>
      <c r="EK10" s="376"/>
      <c r="EL10" s="376"/>
      <c r="EM10" s="376"/>
      <c r="EN10" s="376"/>
      <c r="EO10" s="247"/>
      <c r="EP10" s="376"/>
      <c r="EQ10" s="376"/>
      <c r="ER10" s="248"/>
      <c r="ES10" s="687" t="s">
        <v>857</v>
      </c>
      <c r="ET10" s="687"/>
      <c r="EU10" s="687"/>
      <c r="EV10" s="249"/>
      <c r="EW10" s="253"/>
      <c r="EX10" s="253"/>
      <c r="EY10" s="544"/>
      <c r="EZ10" s="244"/>
      <c r="FA10" s="274"/>
      <c r="FB10" s="691">
        <v>8.1999999999999993</v>
      </c>
      <c r="FC10" s="692">
        <v>0.25</v>
      </c>
      <c r="FD10" s="692"/>
      <c r="FE10" s="252"/>
      <c r="FF10" s="376"/>
      <c r="FG10" s="376"/>
      <c r="FH10" s="376"/>
      <c r="FI10" s="235"/>
      <c r="FJ10" s="247"/>
      <c r="FK10" s="376"/>
      <c r="FL10" s="376"/>
      <c r="FM10" s="376"/>
      <c r="FN10" s="376"/>
      <c r="FO10" s="247"/>
      <c r="FP10" s="376"/>
      <c r="FQ10" s="376"/>
      <c r="FR10" s="248"/>
      <c r="FS10" s="687" t="s">
        <v>857</v>
      </c>
      <c r="FT10" s="687"/>
      <c r="FU10" s="687"/>
      <c r="FV10" s="249"/>
      <c r="FW10" s="253"/>
      <c r="FX10" s="253"/>
      <c r="FY10" s="544"/>
      <c r="FZ10" s="244"/>
      <c r="GA10" s="274"/>
      <c r="GB10" s="691">
        <v>9.4</v>
      </c>
      <c r="GC10" s="692">
        <v>0.25</v>
      </c>
      <c r="GD10" s="692"/>
      <c r="GE10" s="252"/>
      <c r="GF10" s="376"/>
      <c r="GG10" s="376"/>
      <c r="GH10" s="376"/>
      <c r="GI10" s="235"/>
      <c r="GJ10" s="247"/>
      <c r="GK10" s="376"/>
      <c r="GL10" s="376"/>
      <c r="GM10" s="376"/>
      <c r="GN10" s="376"/>
      <c r="GO10" s="247"/>
      <c r="GP10" s="376"/>
      <c r="GQ10" s="376"/>
      <c r="GR10" s="248"/>
      <c r="GS10" s="687" t="s">
        <v>857</v>
      </c>
      <c r="GT10" s="687"/>
      <c r="GU10" s="687"/>
      <c r="GV10" s="249"/>
      <c r="GW10" s="253"/>
      <c r="GX10" s="253"/>
      <c r="GY10" s="544"/>
      <c r="GZ10" s="244"/>
    </row>
    <row r="11" spans="1:208" ht="15" customHeight="1">
      <c r="A11" s="274"/>
      <c r="B11" s="691"/>
      <c r="C11" s="692">
        <v>0.25</v>
      </c>
      <c r="D11" s="692"/>
      <c r="E11" s="252"/>
      <c r="F11" s="376"/>
      <c r="G11" s="376"/>
      <c r="H11" s="376"/>
      <c r="I11" s="235"/>
      <c r="J11" s="247"/>
      <c r="K11" s="376"/>
      <c r="L11" s="687">
        <f>ROUND((B10-(C10+C11))*S14*2+L22,2)</f>
        <v>7.3</v>
      </c>
      <c r="M11" s="687"/>
      <c r="N11" s="376" t="s">
        <v>849</v>
      </c>
      <c r="O11" s="687">
        <f>ROUND((B10-(C10+C11))*S14*2+O22,2)</f>
        <v>4.3</v>
      </c>
      <c r="P11" s="687"/>
      <c r="Q11" s="376"/>
      <c r="R11" s="248"/>
      <c r="S11" s="687" t="s">
        <v>860</v>
      </c>
      <c r="T11" s="687"/>
      <c r="U11" s="687"/>
      <c r="V11" s="249"/>
      <c r="W11" s="253"/>
      <c r="X11" s="253"/>
      <c r="Y11" s="544"/>
      <c r="Z11" s="244"/>
      <c r="AA11" s="274"/>
      <c r="AB11" s="691"/>
      <c r="AC11" s="692">
        <v>0.04</v>
      </c>
      <c r="AD11" s="692"/>
      <c r="AE11" s="252"/>
      <c r="AF11" s="376"/>
      <c r="AG11" s="376"/>
      <c r="AH11" s="376"/>
      <c r="AI11" s="235"/>
      <c r="AJ11" s="247"/>
      <c r="AK11" s="376"/>
      <c r="AL11" s="687">
        <f>ROUND((AB10-(AC10+AC11))*AS14*2+AL22,2)</f>
        <v>4.3</v>
      </c>
      <c r="AM11" s="687"/>
      <c r="AN11" s="376" t="s">
        <v>849</v>
      </c>
      <c r="AO11" s="687">
        <f>ROUND((AB10-(AC10+AC11))*AS14*2+AO22,2)</f>
        <v>2.2999999999999998</v>
      </c>
      <c r="AP11" s="687"/>
      <c r="AQ11" s="376"/>
      <c r="AR11" s="248"/>
      <c r="AS11" s="687" t="s">
        <v>333</v>
      </c>
      <c r="AT11" s="687"/>
      <c r="AU11" s="687"/>
      <c r="AV11" s="249"/>
      <c r="AW11" s="253"/>
      <c r="AX11" s="253"/>
      <c r="AY11" s="544"/>
      <c r="AZ11" s="244"/>
      <c r="BA11" s="274"/>
      <c r="BB11" s="691"/>
      <c r="BC11" s="692">
        <v>0.25</v>
      </c>
      <c r="BD11" s="692"/>
      <c r="BE11" s="252"/>
      <c r="BF11" s="376"/>
      <c r="BG11" s="376"/>
      <c r="BH11" s="376"/>
      <c r="BI11" s="235"/>
      <c r="BJ11" s="247"/>
      <c r="BK11" s="376"/>
      <c r="BL11" s="687">
        <f>ROUND((BB10-(BC10+BC11))*BS14*2+BL22,2)</f>
        <v>7.7</v>
      </c>
      <c r="BM11" s="687"/>
      <c r="BN11" s="376" t="s">
        <v>849</v>
      </c>
      <c r="BO11" s="687">
        <f>ROUND((BB10-(BC10+BC11))*BS14*2+BO22,2)</f>
        <v>3.3</v>
      </c>
      <c r="BP11" s="687"/>
      <c r="BQ11" s="376"/>
      <c r="BR11" s="248"/>
      <c r="BS11" s="687" t="s">
        <v>859</v>
      </c>
      <c r="BT11" s="687"/>
      <c r="BU11" s="687"/>
      <c r="BV11" s="249"/>
      <c r="BW11" s="253"/>
      <c r="BX11" s="253"/>
      <c r="BY11" s="544"/>
      <c r="BZ11" s="244"/>
      <c r="CA11" s="274"/>
      <c r="CB11" s="691"/>
      <c r="CC11" s="692">
        <v>0.25</v>
      </c>
      <c r="CD11" s="692"/>
      <c r="CE11" s="252"/>
      <c r="CF11" s="376"/>
      <c r="CG11" s="376"/>
      <c r="CH11" s="376"/>
      <c r="CI11" s="235"/>
      <c r="CJ11" s="247"/>
      <c r="CK11" s="376"/>
      <c r="CL11" s="687">
        <f>ROUND((CB10-(CC10+CC11))*CS14*2+CL22,2)</f>
        <v>3</v>
      </c>
      <c r="CM11" s="687"/>
      <c r="CN11" s="376" t="s">
        <v>849</v>
      </c>
      <c r="CO11" s="687">
        <f>ROUND((CB10-(CC10+CC11))*CS14*2+CO22,2)</f>
        <v>2.5</v>
      </c>
      <c r="CP11" s="687"/>
      <c r="CQ11" s="376"/>
      <c r="CR11" s="248"/>
      <c r="CS11" s="687" t="s">
        <v>859</v>
      </c>
      <c r="CT11" s="687"/>
      <c r="CU11" s="687"/>
      <c r="CV11" s="249"/>
      <c r="CW11" s="253"/>
      <c r="CX11" s="253"/>
      <c r="CY11" s="544"/>
      <c r="CZ11" s="244"/>
      <c r="DA11" s="274"/>
      <c r="DB11" s="691"/>
      <c r="DC11" s="692">
        <v>0.25</v>
      </c>
      <c r="DD11" s="692"/>
      <c r="DE11" s="252"/>
      <c r="DF11" s="376"/>
      <c r="DG11" s="376"/>
      <c r="DH11" s="376"/>
      <c r="DI11" s="235"/>
      <c r="DJ11" s="247"/>
      <c r="DK11" s="376"/>
      <c r="DL11" s="687">
        <f>ROUND((DB10-(DC10+DC11))*DS14*2+DL22,2)</f>
        <v>7.3</v>
      </c>
      <c r="DM11" s="687"/>
      <c r="DN11" s="376" t="s">
        <v>849</v>
      </c>
      <c r="DO11" s="687">
        <f>ROUND((DB10-(DC10+DC11))*DS14*2+DO22,2)</f>
        <v>3.8</v>
      </c>
      <c r="DP11" s="687"/>
      <c r="DQ11" s="376"/>
      <c r="DR11" s="248"/>
      <c r="DS11" s="687" t="s">
        <v>859</v>
      </c>
      <c r="DT11" s="687"/>
      <c r="DU11" s="687"/>
      <c r="DV11" s="249"/>
      <c r="DW11" s="253"/>
      <c r="DX11" s="253"/>
      <c r="DY11" s="544"/>
      <c r="DZ11" s="244"/>
      <c r="EA11" s="274"/>
      <c r="EB11" s="691"/>
      <c r="EC11" s="692">
        <v>0.25</v>
      </c>
      <c r="ED11" s="692"/>
      <c r="EE11" s="252"/>
      <c r="EF11" s="376"/>
      <c r="EG11" s="376"/>
      <c r="EH11" s="376"/>
      <c r="EI11" s="235"/>
      <c r="EJ11" s="247"/>
      <c r="EK11" s="376"/>
      <c r="EL11" s="687">
        <f>ROUND((EB10-(EC10+EC11))*ES14*2+EL22,2)</f>
        <v>4.3</v>
      </c>
      <c r="EM11" s="687"/>
      <c r="EN11" s="376" t="s">
        <v>849</v>
      </c>
      <c r="EO11" s="687">
        <f>ROUND((EB10-(EC10+EC11))*ES14*2+EO22,2)</f>
        <v>3.8</v>
      </c>
      <c r="EP11" s="687"/>
      <c r="EQ11" s="376"/>
      <c r="ER11" s="248"/>
      <c r="ES11" s="687" t="s">
        <v>859</v>
      </c>
      <c r="ET11" s="687"/>
      <c r="EU11" s="687"/>
      <c r="EV11" s="249"/>
      <c r="EW11" s="253"/>
      <c r="EX11" s="253"/>
      <c r="EY11" s="544"/>
      <c r="EZ11" s="244"/>
      <c r="FA11" s="274"/>
      <c r="FB11" s="691"/>
      <c r="FC11" s="692">
        <v>0.25</v>
      </c>
      <c r="FD11" s="692"/>
      <c r="FE11" s="252"/>
      <c r="FF11" s="376"/>
      <c r="FG11" s="376"/>
      <c r="FH11" s="376"/>
      <c r="FI11" s="235"/>
      <c r="FJ11" s="247"/>
      <c r="FK11" s="376"/>
      <c r="FL11" s="687">
        <f>ROUND((FB10-(FC10+FC11))*FS14*2+FL22,2)</f>
        <v>7.3</v>
      </c>
      <c r="FM11" s="687"/>
      <c r="FN11" s="376" t="s">
        <v>849</v>
      </c>
      <c r="FO11" s="687">
        <f>ROUND((FB10-(FC10+FC11))*FS14*2+FO22,2)</f>
        <v>4.3</v>
      </c>
      <c r="FP11" s="687"/>
      <c r="FQ11" s="376"/>
      <c r="FR11" s="248"/>
      <c r="FS11" s="687" t="s">
        <v>859</v>
      </c>
      <c r="FT11" s="687"/>
      <c r="FU11" s="687"/>
      <c r="FV11" s="249"/>
      <c r="FW11" s="253"/>
      <c r="FX11" s="253"/>
      <c r="FY11" s="544"/>
      <c r="FZ11" s="244"/>
      <c r="GA11" s="274"/>
      <c r="GB11" s="691"/>
      <c r="GC11" s="692">
        <v>0.25</v>
      </c>
      <c r="GD11" s="692"/>
      <c r="GE11" s="252"/>
      <c r="GF11" s="376"/>
      <c r="GG11" s="376"/>
      <c r="GH11" s="376"/>
      <c r="GI11" s="235"/>
      <c r="GJ11" s="247"/>
      <c r="GK11" s="376"/>
      <c r="GL11" s="687">
        <f>ROUND((GB10-(GC10+GC11))*GS14*2+GL22,2)</f>
        <v>4.3</v>
      </c>
      <c r="GM11" s="687"/>
      <c r="GN11" s="376" t="s">
        <v>849</v>
      </c>
      <c r="GO11" s="687">
        <f>ROUND((GB10-(GC10+GC11))*GS14*2+GO22,2)</f>
        <v>6.8</v>
      </c>
      <c r="GP11" s="687"/>
      <c r="GQ11" s="376"/>
      <c r="GR11" s="248"/>
      <c r="GS11" s="687" t="s">
        <v>859</v>
      </c>
      <c r="GT11" s="687"/>
      <c r="GU11" s="687"/>
      <c r="GV11" s="249"/>
      <c r="GW11" s="253"/>
      <c r="GX11" s="253"/>
      <c r="GY11" s="544"/>
      <c r="GZ11" s="244"/>
    </row>
    <row r="12" spans="1:208" ht="15" customHeight="1">
      <c r="A12" s="274"/>
      <c r="B12" s="691"/>
      <c r="C12" s="692">
        <v>0.2</v>
      </c>
      <c r="D12" s="692"/>
      <c r="E12" s="252"/>
      <c r="F12" s="376"/>
      <c r="G12" s="376"/>
      <c r="H12" s="376"/>
      <c r="I12" s="235"/>
      <c r="J12" s="247"/>
      <c r="K12" s="376"/>
      <c r="L12" s="687">
        <f>ROUND((B10-(C10+C11+C12))*S14*2+L22,2)</f>
        <v>7.3</v>
      </c>
      <c r="M12" s="687"/>
      <c r="N12" s="376" t="s">
        <v>849</v>
      </c>
      <c r="O12" s="687">
        <f>ROUND((B10-(C10+C11+C12))*S14*2+O22,2)</f>
        <v>4.3</v>
      </c>
      <c r="P12" s="687"/>
      <c r="Q12" s="376"/>
      <c r="R12" s="248"/>
      <c r="S12" s="687" t="s">
        <v>333</v>
      </c>
      <c r="T12" s="687"/>
      <c r="U12" s="687"/>
      <c r="V12" s="249"/>
      <c r="W12" s="253"/>
      <c r="X12" s="253"/>
      <c r="Y12" s="544"/>
      <c r="Z12" s="244"/>
      <c r="AA12" s="274"/>
      <c r="AB12" s="691"/>
      <c r="AC12" s="692">
        <v>0.1</v>
      </c>
      <c r="AD12" s="692"/>
      <c r="AE12" s="252"/>
      <c r="AF12" s="376"/>
      <c r="AG12" s="376"/>
      <c r="AH12" s="376"/>
      <c r="AI12" s="235"/>
      <c r="AJ12" s="247"/>
      <c r="AK12" s="376"/>
      <c r="AL12" s="687">
        <f>ROUND((AB10-(AC10+AC11+AC12))*AS14*2+AL22,2)</f>
        <v>4.3</v>
      </c>
      <c r="AM12" s="687"/>
      <c r="AN12" s="376" t="s">
        <v>849</v>
      </c>
      <c r="AO12" s="687">
        <f>ROUND((AB10-(AC10+AC11+AC12))*AS14*2+AO22,2)</f>
        <v>2.2999999999999998</v>
      </c>
      <c r="AP12" s="687"/>
      <c r="AQ12" s="376"/>
      <c r="AR12" s="248"/>
      <c r="AS12" s="687" t="s">
        <v>584</v>
      </c>
      <c r="AT12" s="687"/>
      <c r="AU12" s="687"/>
      <c r="AV12" s="249"/>
      <c r="AW12" s="253"/>
      <c r="AX12" s="253"/>
      <c r="AY12" s="544"/>
      <c r="AZ12" s="244"/>
      <c r="BA12" s="274"/>
      <c r="BB12" s="691"/>
      <c r="BC12" s="692">
        <v>0.2</v>
      </c>
      <c r="BD12" s="692"/>
      <c r="BE12" s="252"/>
      <c r="BF12" s="376"/>
      <c r="BG12" s="376"/>
      <c r="BH12" s="376"/>
      <c r="BI12" s="235"/>
      <c r="BJ12" s="247"/>
      <c r="BK12" s="376"/>
      <c r="BL12" s="687">
        <f>ROUND((BB10-(BC10+BC11+BC12))*BS14*2+BL22,2)</f>
        <v>7.7</v>
      </c>
      <c r="BM12" s="687"/>
      <c r="BN12" s="376" t="s">
        <v>849</v>
      </c>
      <c r="BO12" s="687">
        <f>ROUND((BB10-(BC10+BC11+BC12))*BS14*2+BO22,2)</f>
        <v>3.3</v>
      </c>
      <c r="BP12" s="687"/>
      <c r="BQ12" s="376"/>
      <c r="BR12" s="248"/>
      <c r="BS12" s="687" t="s">
        <v>861</v>
      </c>
      <c r="BT12" s="687"/>
      <c r="BU12" s="687"/>
      <c r="BV12" s="249"/>
      <c r="BW12" s="253"/>
      <c r="BX12" s="253"/>
      <c r="BY12" s="544"/>
      <c r="BZ12" s="244"/>
      <c r="CA12" s="274"/>
      <c r="CB12" s="691"/>
      <c r="CC12" s="692">
        <v>0.2</v>
      </c>
      <c r="CD12" s="692"/>
      <c r="CE12" s="252"/>
      <c r="CF12" s="376"/>
      <c r="CG12" s="376"/>
      <c r="CH12" s="376"/>
      <c r="CI12" s="235"/>
      <c r="CJ12" s="247"/>
      <c r="CK12" s="376"/>
      <c r="CL12" s="687">
        <f>ROUND((CB10-(CC10+CC11+CC12))*CS14*2+CL22,2)</f>
        <v>3</v>
      </c>
      <c r="CM12" s="687"/>
      <c r="CN12" s="376" t="s">
        <v>849</v>
      </c>
      <c r="CO12" s="687">
        <f>ROUND((CB10-(CC10+CC11+CC12))*CS14*2+CO22,2)</f>
        <v>2.5</v>
      </c>
      <c r="CP12" s="687"/>
      <c r="CQ12" s="376"/>
      <c r="CR12" s="248"/>
      <c r="CS12" s="687" t="s">
        <v>861</v>
      </c>
      <c r="CT12" s="687"/>
      <c r="CU12" s="687"/>
      <c r="CV12" s="249"/>
      <c r="CW12" s="253"/>
      <c r="CX12" s="253"/>
      <c r="CY12" s="544"/>
      <c r="CZ12" s="244"/>
      <c r="DA12" s="274"/>
      <c r="DB12" s="691"/>
      <c r="DC12" s="692">
        <v>0.2</v>
      </c>
      <c r="DD12" s="692"/>
      <c r="DE12" s="252"/>
      <c r="DF12" s="376"/>
      <c r="DG12" s="376"/>
      <c r="DH12" s="376"/>
      <c r="DI12" s="235"/>
      <c r="DJ12" s="247"/>
      <c r="DK12" s="376"/>
      <c r="DL12" s="687">
        <f>ROUND((DB10-(DC10+DC11+DC12))*DS14*2+DL22,2)</f>
        <v>7.3</v>
      </c>
      <c r="DM12" s="687"/>
      <c r="DN12" s="376" t="s">
        <v>849</v>
      </c>
      <c r="DO12" s="687">
        <f>ROUND((DB10-(DC10+DC11+DC12))*DS14*2+DO22,2)</f>
        <v>3.8</v>
      </c>
      <c r="DP12" s="687"/>
      <c r="DQ12" s="376"/>
      <c r="DR12" s="248"/>
      <c r="DS12" s="687" t="s">
        <v>861</v>
      </c>
      <c r="DT12" s="687"/>
      <c r="DU12" s="687"/>
      <c r="DV12" s="249"/>
      <c r="DW12" s="253"/>
      <c r="DX12" s="253"/>
      <c r="DY12" s="544"/>
      <c r="DZ12" s="244"/>
      <c r="EA12" s="274"/>
      <c r="EB12" s="691"/>
      <c r="EC12" s="692">
        <v>0.2</v>
      </c>
      <c r="ED12" s="692"/>
      <c r="EE12" s="252"/>
      <c r="EF12" s="376"/>
      <c r="EG12" s="376"/>
      <c r="EH12" s="376"/>
      <c r="EI12" s="235"/>
      <c r="EJ12" s="247"/>
      <c r="EK12" s="376"/>
      <c r="EL12" s="687">
        <f>ROUND((EB10-(EC10+EC11+EC12))*ES14*2+EL22,2)</f>
        <v>4.3</v>
      </c>
      <c r="EM12" s="687"/>
      <c r="EN12" s="376" t="s">
        <v>849</v>
      </c>
      <c r="EO12" s="687">
        <f>ROUND((EB10-(EC10+EC11+EC12))*ES14*2+EO22,2)</f>
        <v>3.8</v>
      </c>
      <c r="EP12" s="687"/>
      <c r="EQ12" s="376"/>
      <c r="ER12" s="248"/>
      <c r="ES12" s="687" t="s">
        <v>861</v>
      </c>
      <c r="ET12" s="687"/>
      <c r="EU12" s="687"/>
      <c r="EV12" s="249"/>
      <c r="EW12" s="253"/>
      <c r="EX12" s="253"/>
      <c r="EY12" s="544"/>
      <c r="EZ12" s="244"/>
      <c r="FA12" s="274"/>
      <c r="FB12" s="691"/>
      <c r="FC12" s="692">
        <v>0.2</v>
      </c>
      <c r="FD12" s="692"/>
      <c r="FE12" s="252"/>
      <c r="FF12" s="376"/>
      <c r="FG12" s="376"/>
      <c r="FH12" s="376"/>
      <c r="FI12" s="235"/>
      <c r="FJ12" s="247"/>
      <c r="FK12" s="376"/>
      <c r="FL12" s="687">
        <f>ROUND((FB10-(FC10+FC11+FC12))*FS14*2+FL22,2)</f>
        <v>7.3</v>
      </c>
      <c r="FM12" s="687"/>
      <c r="FN12" s="376" t="s">
        <v>849</v>
      </c>
      <c r="FO12" s="687">
        <f>ROUND((FB10-(FC10+FC11+FC12))*FS14*2+FO22,2)</f>
        <v>4.3</v>
      </c>
      <c r="FP12" s="687"/>
      <c r="FQ12" s="376"/>
      <c r="FR12" s="248"/>
      <c r="FS12" s="687" t="s">
        <v>861</v>
      </c>
      <c r="FT12" s="687"/>
      <c r="FU12" s="687"/>
      <c r="FV12" s="249"/>
      <c r="FW12" s="253"/>
      <c r="FX12" s="253"/>
      <c r="FY12" s="544"/>
      <c r="FZ12" s="244"/>
      <c r="GA12" s="274"/>
      <c r="GB12" s="691"/>
      <c r="GC12" s="692">
        <v>0.2</v>
      </c>
      <c r="GD12" s="692"/>
      <c r="GE12" s="252"/>
      <c r="GF12" s="376"/>
      <c r="GG12" s="376"/>
      <c r="GH12" s="376"/>
      <c r="GI12" s="235"/>
      <c r="GJ12" s="247"/>
      <c r="GK12" s="376"/>
      <c r="GL12" s="687">
        <f>ROUND((GB10-(GC10+GC11+GC12))*GS14*2+GL22,2)</f>
        <v>4.3</v>
      </c>
      <c r="GM12" s="687"/>
      <c r="GN12" s="376" t="s">
        <v>849</v>
      </c>
      <c r="GO12" s="687">
        <f>ROUND((GB10-(GC10+GC11+GC12))*GS14*2+GO22,2)</f>
        <v>6.8</v>
      </c>
      <c r="GP12" s="687"/>
      <c r="GQ12" s="376"/>
      <c r="GR12" s="248"/>
      <c r="GS12" s="687" t="s">
        <v>861</v>
      </c>
      <c r="GT12" s="687"/>
      <c r="GU12" s="687"/>
      <c r="GV12" s="249"/>
      <c r="GW12" s="253"/>
      <c r="GX12" s="253"/>
      <c r="GY12" s="544"/>
      <c r="GZ12" s="244"/>
    </row>
    <row r="13" spans="1:208" ht="15" customHeight="1">
      <c r="A13" s="274"/>
      <c r="B13" s="691"/>
      <c r="C13" s="687">
        <f>B10-(C10+C11+C12+C17)</f>
        <v>3.2</v>
      </c>
      <c r="D13" s="687"/>
      <c r="E13" s="252"/>
      <c r="F13" s="376"/>
      <c r="G13" s="376"/>
      <c r="H13" s="376"/>
      <c r="I13" s="376"/>
      <c r="J13" s="376"/>
      <c r="K13" s="376"/>
      <c r="L13" s="376"/>
      <c r="M13" s="376"/>
      <c r="N13" s="376"/>
      <c r="O13" s="247"/>
      <c r="P13" s="376"/>
      <c r="Q13" s="376"/>
      <c r="R13" s="376"/>
      <c r="S13" s="249"/>
      <c r="T13" s="249"/>
      <c r="U13" s="249"/>
      <c r="V13" s="249"/>
      <c r="W13" s="253"/>
      <c r="X13" s="253"/>
      <c r="Y13" s="544"/>
      <c r="Z13" s="244"/>
      <c r="AA13" s="274"/>
      <c r="AB13" s="691"/>
      <c r="AC13" s="687">
        <f>AB10-(AC10+AC11+AC12+AC17)</f>
        <v>4.0999999999999996</v>
      </c>
      <c r="AD13" s="687"/>
      <c r="AE13" s="252"/>
      <c r="AF13" s="376"/>
      <c r="AG13" s="376"/>
      <c r="AH13" s="376"/>
      <c r="AI13" s="376"/>
      <c r="AJ13" s="376"/>
      <c r="AK13" s="376"/>
      <c r="AL13" s="376"/>
      <c r="AM13" s="376"/>
      <c r="AN13" s="376"/>
      <c r="AO13" s="247"/>
      <c r="AP13" s="376"/>
      <c r="AQ13" s="376"/>
      <c r="AR13" s="376"/>
      <c r="AS13" s="249"/>
      <c r="AT13" s="249"/>
      <c r="AU13" s="249"/>
      <c r="AV13" s="249"/>
      <c r="AW13" s="253"/>
      <c r="AX13" s="253"/>
      <c r="AY13" s="544"/>
      <c r="AZ13" s="244"/>
      <c r="BA13" s="274"/>
      <c r="BB13" s="691"/>
      <c r="BC13" s="687">
        <f>BB10-(BC10+BC11+BC12+BC17)</f>
        <v>3.3</v>
      </c>
      <c r="BD13" s="687"/>
      <c r="BE13" s="252"/>
      <c r="BF13" s="376"/>
      <c r="BG13" s="376"/>
      <c r="BH13" s="376"/>
      <c r="BI13" s="376"/>
      <c r="BJ13" s="376"/>
      <c r="BK13" s="376"/>
      <c r="BL13" s="376"/>
      <c r="BM13" s="376"/>
      <c r="BN13" s="376"/>
      <c r="BO13" s="247"/>
      <c r="BP13" s="376"/>
      <c r="BQ13" s="376"/>
      <c r="BR13" s="376"/>
      <c r="BS13" s="249"/>
      <c r="BT13" s="249"/>
      <c r="BU13" s="249"/>
      <c r="BV13" s="249"/>
      <c r="BW13" s="253"/>
      <c r="BX13" s="253"/>
      <c r="BY13" s="544"/>
      <c r="BZ13" s="244"/>
      <c r="CA13" s="274"/>
      <c r="CB13" s="691"/>
      <c r="CC13" s="687">
        <f>CB10-(CC10+CC11+CC12+CC17)</f>
        <v>3.7</v>
      </c>
      <c r="CD13" s="687"/>
      <c r="CE13" s="252"/>
      <c r="CF13" s="376"/>
      <c r="CG13" s="376"/>
      <c r="CH13" s="376"/>
      <c r="CI13" s="376"/>
      <c r="CJ13" s="376"/>
      <c r="CK13" s="376"/>
      <c r="CL13" s="376"/>
      <c r="CM13" s="376"/>
      <c r="CN13" s="376"/>
      <c r="CO13" s="247"/>
      <c r="CP13" s="376"/>
      <c r="CQ13" s="376"/>
      <c r="CR13" s="376"/>
      <c r="CS13" s="249"/>
      <c r="CT13" s="249"/>
      <c r="CU13" s="249"/>
      <c r="CV13" s="249"/>
      <c r="CW13" s="253"/>
      <c r="CX13" s="253"/>
      <c r="CY13" s="544"/>
      <c r="CZ13" s="244"/>
      <c r="DA13" s="274"/>
      <c r="DB13" s="691"/>
      <c r="DC13" s="687">
        <f>DB10-(DC10+DC11+DC12+DC17)</f>
        <v>5.8</v>
      </c>
      <c r="DD13" s="687"/>
      <c r="DE13" s="252"/>
      <c r="DF13" s="376"/>
      <c r="DG13" s="376"/>
      <c r="DH13" s="376"/>
      <c r="DI13" s="376"/>
      <c r="DJ13" s="376"/>
      <c r="DK13" s="376"/>
      <c r="DL13" s="376"/>
      <c r="DM13" s="376"/>
      <c r="DN13" s="376"/>
      <c r="DO13" s="247"/>
      <c r="DP13" s="376"/>
      <c r="DQ13" s="376"/>
      <c r="DR13" s="376"/>
      <c r="DS13" s="249"/>
      <c r="DT13" s="249"/>
      <c r="DU13" s="249"/>
      <c r="DV13" s="249"/>
      <c r="DW13" s="253"/>
      <c r="DX13" s="253"/>
      <c r="DY13" s="544"/>
      <c r="DZ13" s="244"/>
      <c r="EA13" s="274"/>
      <c r="EB13" s="691"/>
      <c r="EC13" s="687">
        <f>EB10-(EC10+EC11+EC12+EC17)</f>
        <v>5.0999999999999996</v>
      </c>
      <c r="ED13" s="687"/>
      <c r="EE13" s="252"/>
      <c r="EF13" s="376"/>
      <c r="EG13" s="376"/>
      <c r="EH13" s="376"/>
      <c r="EI13" s="376"/>
      <c r="EJ13" s="376"/>
      <c r="EK13" s="376"/>
      <c r="EL13" s="376"/>
      <c r="EM13" s="376"/>
      <c r="EN13" s="376"/>
      <c r="EO13" s="247"/>
      <c r="EP13" s="376"/>
      <c r="EQ13" s="376"/>
      <c r="ER13" s="376"/>
      <c r="ES13" s="249"/>
      <c r="ET13" s="249"/>
      <c r="EU13" s="249"/>
      <c r="EV13" s="249"/>
      <c r="EW13" s="253"/>
      <c r="EX13" s="253"/>
      <c r="EY13" s="544"/>
      <c r="EZ13" s="244"/>
      <c r="FA13" s="274"/>
      <c r="FB13" s="691"/>
      <c r="FC13" s="687">
        <f>FB10-(FC10+FC11+FC12+FC17)</f>
        <v>6.1999999999999993</v>
      </c>
      <c r="FD13" s="687"/>
      <c r="FE13" s="252"/>
      <c r="FF13" s="376"/>
      <c r="FG13" s="376"/>
      <c r="FH13" s="376"/>
      <c r="FI13" s="376"/>
      <c r="FJ13" s="376"/>
      <c r="FK13" s="376"/>
      <c r="FL13" s="376"/>
      <c r="FM13" s="376"/>
      <c r="FN13" s="376"/>
      <c r="FO13" s="247"/>
      <c r="FP13" s="376"/>
      <c r="FQ13" s="376"/>
      <c r="FR13" s="376"/>
      <c r="FS13" s="249"/>
      <c r="FT13" s="249"/>
      <c r="FU13" s="249"/>
      <c r="FV13" s="249"/>
      <c r="FW13" s="253"/>
      <c r="FX13" s="253"/>
      <c r="FY13" s="544"/>
      <c r="FZ13" s="244"/>
      <c r="GA13" s="274"/>
      <c r="GB13" s="691"/>
      <c r="GC13" s="687">
        <f>GB10-(GC10+GC11+GC12+GC17)</f>
        <v>7.4</v>
      </c>
      <c r="GD13" s="687"/>
      <c r="GE13" s="252"/>
      <c r="GF13" s="376"/>
      <c r="GG13" s="376"/>
      <c r="GH13" s="376"/>
      <c r="GI13" s="376"/>
      <c r="GJ13" s="376"/>
      <c r="GK13" s="376"/>
      <c r="GL13" s="376"/>
      <c r="GM13" s="376"/>
      <c r="GN13" s="376"/>
      <c r="GO13" s="247"/>
      <c r="GP13" s="376"/>
      <c r="GQ13" s="376"/>
      <c r="GR13" s="376"/>
      <c r="GS13" s="249"/>
      <c r="GT13" s="249"/>
      <c r="GU13" s="249"/>
      <c r="GV13" s="249"/>
      <c r="GW13" s="253"/>
      <c r="GX13" s="253"/>
      <c r="GY13" s="544"/>
      <c r="GZ13" s="244"/>
    </row>
    <row r="14" spans="1:208" ht="15" customHeight="1">
      <c r="A14" s="274"/>
      <c r="B14" s="691"/>
      <c r="C14" s="687"/>
      <c r="D14" s="687"/>
      <c r="E14" s="252"/>
      <c r="F14" s="376"/>
      <c r="G14" s="376"/>
      <c r="H14" s="376"/>
      <c r="I14" s="376"/>
      <c r="J14" s="376"/>
      <c r="K14" s="376"/>
      <c r="L14" s="692"/>
      <c r="M14" s="692"/>
      <c r="N14" s="376"/>
      <c r="O14" s="692"/>
      <c r="P14" s="692"/>
      <c r="Q14" s="248"/>
      <c r="R14" s="376"/>
      <c r="S14" s="292"/>
      <c r="T14" s="292"/>
      <c r="U14" s="292"/>
      <c r="V14" s="249"/>
      <c r="W14" s="253"/>
      <c r="X14" s="253"/>
      <c r="Y14" s="544"/>
      <c r="Z14" s="244"/>
      <c r="AA14" s="274"/>
      <c r="AB14" s="691"/>
      <c r="AC14" s="687"/>
      <c r="AD14" s="687"/>
      <c r="AE14" s="252"/>
      <c r="AF14" s="376"/>
      <c r="AG14" s="376"/>
      <c r="AH14" s="376"/>
      <c r="AI14" s="376"/>
      <c r="AJ14" s="376"/>
      <c r="AK14" s="376"/>
      <c r="AL14" s="692"/>
      <c r="AM14" s="692"/>
      <c r="AN14" s="376"/>
      <c r="AO14" s="692"/>
      <c r="AP14" s="692"/>
      <c r="AQ14" s="248"/>
      <c r="AR14" s="376"/>
      <c r="AS14" s="292"/>
      <c r="AT14" s="292"/>
      <c r="AU14" s="292"/>
      <c r="AV14" s="249"/>
      <c r="AW14" s="253"/>
      <c r="AX14" s="253"/>
      <c r="AY14" s="544"/>
      <c r="AZ14" s="244"/>
      <c r="BA14" s="274"/>
      <c r="BB14" s="691"/>
      <c r="BC14" s="687"/>
      <c r="BD14" s="687"/>
      <c r="BE14" s="252"/>
      <c r="BF14" s="376"/>
      <c r="BG14" s="376"/>
      <c r="BH14" s="376"/>
      <c r="BI14" s="376"/>
      <c r="BJ14" s="376"/>
      <c r="BK14" s="376"/>
      <c r="BL14" s="692"/>
      <c r="BM14" s="692"/>
      <c r="BN14" s="376"/>
      <c r="BO14" s="692"/>
      <c r="BP14" s="692"/>
      <c r="BQ14" s="248"/>
      <c r="BR14" s="376"/>
      <c r="BS14" s="292"/>
      <c r="BT14" s="292"/>
      <c r="BU14" s="292"/>
      <c r="BV14" s="249"/>
      <c r="BW14" s="253"/>
      <c r="BX14" s="253"/>
      <c r="BY14" s="544"/>
      <c r="BZ14" s="244"/>
      <c r="CA14" s="274"/>
      <c r="CB14" s="691"/>
      <c r="CC14" s="687"/>
      <c r="CD14" s="687"/>
      <c r="CE14" s="252"/>
      <c r="CF14" s="376"/>
      <c r="CG14" s="376"/>
      <c r="CH14" s="376"/>
      <c r="CI14" s="376"/>
      <c r="CJ14" s="376"/>
      <c r="CK14" s="376"/>
      <c r="CL14" s="692"/>
      <c r="CM14" s="692"/>
      <c r="CN14" s="376"/>
      <c r="CO14" s="692"/>
      <c r="CP14" s="692"/>
      <c r="CQ14" s="248"/>
      <c r="CR14" s="376"/>
      <c r="CS14" s="292"/>
      <c r="CT14" s="292"/>
      <c r="CU14" s="292"/>
      <c r="CV14" s="249"/>
      <c r="CW14" s="253"/>
      <c r="CX14" s="253"/>
      <c r="CY14" s="544"/>
      <c r="CZ14" s="244"/>
      <c r="DA14" s="274"/>
      <c r="DB14" s="691"/>
      <c r="DC14" s="687"/>
      <c r="DD14" s="687"/>
      <c r="DE14" s="252"/>
      <c r="DF14" s="376"/>
      <c r="DG14" s="376"/>
      <c r="DH14" s="376"/>
      <c r="DI14" s="376"/>
      <c r="DJ14" s="376"/>
      <c r="DK14" s="376"/>
      <c r="DL14" s="692"/>
      <c r="DM14" s="692"/>
      <c r="DN14" s="376"/>
      <c r="DO14" s="692"/>
      <c r="DP14" s="692"/>
      <c r="DQ14" s="248"/>
      <c r="DR14" s="376"/>
      <c r="DS14" s="292"/>
      <c r="DT14" s="292"/>
      <c r="DU14" s="292"/>
      <c r="DV14" s="249"/>
      <c r="DW14" s="253"/>
      <c r="DX14" s="253"/>
      <c r="DY14" s="544"/>
      <c r="DZ14" s="244"/>
      <c r="EA14" s="274"/>
      <c r="EB14" s="691"/>
      <c r="EC14" s="687"/>
      <c r="ED14" s="687"/>
      <c r="EE14" s="252"/>
      <c r="EF14" s="376"/>
      <c r="EG14" s="376"/>
      <c r="EH14" s="376"/>
      <c r="EI14" s="376"/>
      <c r="EJ14" s="376"/>
      <c r="EK14" s="376"/>
      <c r="EL14" s="692"/>
      <c r="EM14" s="692"/>
      <c r="EN14" s="376"/>
      <c r="EO14" s="692"/>
      <c r="EP14" s="692"/>
      <c r="EQ14" s="248"/>
      <c r="ER14" s="376"/>
      <c r="ES14" s="292"/>
      <c r="ET14" s="292"/>
      <c r="EU14" s="292"/>
      <c r="EV14" s="249"/>
      <c r="EW14" s="253"/>
      <c r="EX14" s="253"/>
      <c r="EY14" s="544"/>
      <c r="EZ14" s="244"/>
      <c r="FA14" s="274"/>
      <c r="FB14" s="691"/>
      <c r="FC14" s="687"/>
      <c r="FD14" s="687"/>
      <c r="FE14" s="252"/>
      <c r="FF14" s="376"/>
      <c r="FG14" s="376"/>
      <c r="FH14" s="376"/>
      <c r="FI14" s="376"/>
      <c r="FJ14" s="376"/>
      <c r="FK14" s="376"/>
      <c r="FL14" s="692"/>
      <c r="FM14" s="692"/>
      <c r="FN14" s="376"/>
      <c r="FO14" s="692"/>
      <c r="FP14" s="692"/>
      <c r="FQ14" s="248"/>
      <c r="FR14" s="376"/>
      <c r="FS14" s="292"/>
      <c r="FT14" s="292"/>
      <c r="FU14" s="292"/>
      <c r="FV14" s="249"/>
      <c r="FW14" s="253"/>
      <c r="FX14" s="253"/>
      <c r="FY14" s="544"/>
      <c r="FZ14" s="244"/>
      <c r="GA14" s="274"/>
      <c r="GB14" s="691"/>
      <c r="GC14" s="687"/>
      <c r="GD14" s="687"/>
      <c r="GE14" s="252"/>
      <c r="GF14" s="376"/>
      <c r="GG14" s="376"/>
      <c r="GH14" s="376"/>
      <c r="GI14" s="376"/>
      <c r="GJ14" s="376"/>
      <c r="GK14" s="376"/>
      <c r="GL14" s="692"/>
      <c r="GM14" s="692"/>
      <c r="GN14" s="376"/>
      <c r="GO14" s="692"/>
      <c r="GP14" s="692"/>
      <c r="GQ14" s="248"/>
      <c r="GR14" s="376"/>
      <c r="GS14" s="292"/>
      <c r="GT14" s="292"/>
      <c r="GU14" s="292"/>
      <c r="GV14" s="249"/>
      <c r="GW14" s="253"/>
      <c r="GX14" s="253"/>
      <c r="GY14" s="544"/>
      <c r="GZ14" s="244"/>
    </row>
    <row r="15" spans="1:208" ht="15" customHeight="1">
      <c r="A15" s="274"/>
      <c r="B15" s="691"/>
      <c r="C15" s="687"/>
      <c r="D15" s="687"/>
      <c r="E15" s="252"/>
      <c r="F15" s="376"/>
      <c r="G15" s="376"/>
      <c r="H15" s="376"/>
      <c r="I15" s="376"/>
      <c r="J15" s="692"/>
      <c r="K15" s="692"/>
      <c r="L15" s="692"/>
      <c r="M15" s="376"/>
      <c r="N15" s="376"/>
      <c r="O15" s="248"/>
      <c r="P15" s="692"/>
      <c r="Q15" s="692"/>
      <c r="R15" s="692"/>
      <c r="S15" s="292"/>
      <c r="T15" s="292"/>
      <c r="U15" s="292"/>
      <c r="W15" s="253"/>
      <c r="X15" s="253"/>
      <c r="Y15" s="544"/>
      <c r="Z15" s="244"/>
      <c r="AA15" s="274"/>
      <c r="AB15" s="691"/>
      <c r="AC15" s="687"/>
      <c r="AD15" s="687"/>
      <c r="AE15" s="252"/>
      <c r="AF15" s="376"/>
      <c r="AG15" s="376"/>
      <c r="AH15" s="376"/>
      <c r="AI15" s="376"/>
      <c r="AJ15" s="692"/>
      <c r="AK15" s="692"/>
      <c r="AL15" s="692"/>
      <c r="AM15" s="376"/>
      <c r="AN15" s="376"/>
      <c r="AO15" s="248"/>
      <c r="AP15" s="692"/>
      <c r="AQ15" s="692"/>
      <c r="AR15" s="692"/>
      <c r="AS15" s="292"/>
      <c r="AT15" s="292"/>
      <c r="AU15" s="292"/>
      <c r="AW15" s="253"/>
      <c r="AX15" s="253"/>
      <c r="AY15" s="544"/>
      <c r="AZ15" s="244"/>
      <c r="BA15" s="274"/>
      <c r="BB15" s="691"/>
      <c r="BC15" s="687"/>
      <c r="BD15" s="687"/>
      <c r="BE15" s="252"/>
      <c r="BF15" s="376"/>
      <c r="BG15" s="376"/>
      <c r="BH15" s="376"/>
      <c r="BI15" s="376"/>
      <c r="BJ15" s="692"/>
      <c r="BK15" s="692"/>
      <c r="BL15" s="692"/>
      <c r="BM15" s="376"/>
      <c r="BN15" s="376"/>
      <c r="BO15" s="248"/>
      <c r="BP15" s="692"/>
      <c r="BQ15" s="692"/>
      <c r="BR15" s="692"/>
      <c r="BS15" s="292"/>
      <c r="BT15" s="292"/>
      <c r="BU15" s="292"/>
      <c r="BW15" s="253"/>
      <c r="BX15" s="253"/>
      <c r="BY15" s="544"/>
      <c r="BZ15" s="244"/>
      <c r="CA15" s="274"/>
      <c r="CB15" s="691"/>
      <c r="CC15" s="687"/>
      <c r="CD15" s="687"/>
      <c r="CE15" s="252"/>
      <c r="CF15" s="376"/>
      <c r="CG15" s="376"/>
      <c r="CH15" s="376"/>
      <c r="CI15" s="376"/>
      <c r="CJ15" s="692"/>
      <c r="CK15" s="692"/>
      <c r="CL15" s="692"/>
      <c r="CM15" s="376"/>
      <c r="CN15" s="376"/>
      <c r="CO15" s="248"/>
      <c r="CP15" s="692"/>
      <c r="CQ15" s="692"/>
      <c r="CR15" s="692"/>
      <c r="CS15" s="292"/>
      <c r="CT15" s="292"/>
      <c r="CU15" s="292"/>
      <c r="CW15" s="253"/>
      <c r="CX15" s="253"/>
      <c r="CY15" s="544"/>
      <c r="CZ15" s="244"/>
      <c r="DA15" s="274"/>
      <c r="DB15" s="691"/>
      <c r="DC15" s="687"/>
      <c r="DD15" s="687"/>
      <c r="DE15" s="252"/>
      <c r="DF15" s="376"/>
      <c r="DG15" s="376"/>
      <c r="DH15" s="376"/>
      <c r="DI15" s="376"/>
      <c r="DJ15" s="692"/>
      <c r="DK15" s="692"/>
      <c r="DL15" s="692"/>
      <c r="DM15" s="376"/>
      <c r="DN15" s="376"/>
      <c r="DO15" s="248"/>
      <c r="DP15" s="692"/>
      <c r="DQ15" s="692"/>
      <c r="DR15" s="692"/>
      <c r="DS15" s="292"/>
      <c r="DT15" s="292"/>
      <c r="DU15" s="292"/>
      <c r="DW15" s="253"/>
      <c r="DX15" s="253"/>
      <c r="DY15" s="544"/>
      <c r="DZ15" s="244"/>
      <c r="EA15" s="274"/>
      <c r="EB15" s="691"/>
      <c r="EC15" s="687"/>
      <c r="ED15" s="687"/>
      <c r="EE15" s="252"/>
      <c r="EF15" s="376"/>
      <c r="EG15" s="376"/>
      <c r="EH15" s="376"/>
      <c r="EI15" s="376"/>
      <c r="EJ15" s="692"/>
      <c r="EK15" s="692"/>
      <c r="EL15" s="692"/>
      <c r="EM15" s="376"/>
      <c r="EN15" s="376"/>
      <c r="EO15" s="248"/>
      <c r="EP15" s="692"/>
      <c r="EQ15" s="692"/>
      <c r="ER15" s="692"/>
      <c r="ES15" s="292"/>
      <c r="ET15" s="292"/>
      <c r="EU15" s="292"/>
      <c r="EW15" s="253"/>
      <c r="EX15" s="253"/>
      <c r="EY15" s="544"/>
      <c r="EZ15" s="244"/>
      <c r="FA15" s="274"/>
      <c r="FB15" s="691"/>
      <c r="FC15" s="687"/>
      <c r="FD15" s="687"/>
      <c r="FE15" s="252"/>
      <c r="FF15" s="376"/>
      <c r="FG15" s="376"/>
      <c r="FH15" s="376"/>
      <c r="FI15" s="376"/>
      <c r="FJ15" s="692"/>
      <c r="FK15" s="692"/>
      <c r="FL15" s="692"/>
      <c r="FM15" s="376"/>
      <c r="FN15" s="376"/>
      <c r="FO15" s="248"/>
      <c r="FP15" s="692"/>
      <c r="FQ15" s="692"/>
      <c r="FR15" s="692"/>
      <c r="FS15" s="292"/>
      <c r="FT15" s="292"/>
      <c r="FU15" s="292"/>
      <c r="FW15" s="253"/>
      <c r="FX15" s="253"/>
      <c r="FY15" s="544"/>
      <c r="FZ15" s="244"/>
      <c r="GA15" s="274"/>
      <c r="GB15" s="691"/>
      <c r="GC15" s="687"/>
      <c r="GD15" s="687"/>
      <c r="GE15" s="252"/>
      <c r="GF15" s="376"/>
      <c r="GG15" s="376"/>
      <c r="GH15" s="376"/>
      <c r="GI15" s="376"/>
      <c r="GJ15" s="692"/>
      <c r="GK15" s="692"/>
      <c r="GL15" s="692"/>
      <c r="GM15" s="376"/>
      <c r="GN15" s="376"/>
      <c r="GO15" s="248"/>
      <c r="GP15" s="692"/>
      <c r="GQ15" s="692"/>
      <c r="GR15" s="692"/>
      <c r="GS15" s="292"/>
      <c r="GT15" s="292"/>
      <c r="GU15" s="292"/>
      <c r="GW15" s="253"/>
      <c r="GX15" s="253"/>
      <c r="GY15" s="544"/>
      <c r="GZ15" s="244"/>
    </row>
    <row r="16" spans="1:208" ht="15" customHeight="1">
      <c r="A16" s="274"/>
      <c r="B16" s="691"/>
      <c r="C16" s="687"/>
      <c r="D16" s="687"/>
      <c r="E16" s="252"/>
      <c r="F16" s="376"/>
      <c r="G16" s="376"/>
      <c r="H16" s="376"/>
      <c r="I16" s="376"/>
      <c r="J16" s="376"/>
      <c r="K16" s="249"/>
      <c r="L16" s="249"/>
      <c r="M16" s="376"/>
      <c r="N16" s="376"/>
      <c r="O16" s="248"/>
      <c r="P16" s="248"/>
      <c r="Q16" s="248"/>
      <c r="R16" s="248"/>
      <c r="S16" s="292"/>
      <c r="T16" s="292"/>
      <c r="U16" s="292"/>
      <c r="W16" s="250"/>
      <c r="X16" s="250"/>
      <c r="Y16" s="544"/>
      <c r="Z16" s="244"/>
      <c r="AA16" s="274"/>
      <c r="AB16" s="691"/>
      <c r="AC16" s="687"/>
      <c r="AD16" s="687"/>
      <c r="AE16" s="252"/>
      <c r="AF16" s="376"/>
      <c r="AG16" s="376"/>
      <c r="AH16" s="376"/>
      <c r="AI16" s="376"/>
      <c r="AJ16" s="376"/>
      <c r="AK16" s="249"/>
      <c r="AL16" s="249"/>
      <c r="AM16" s="376"/>
      <c r="AN16" s="376"/>
      <c r="AO16" s="248"/>
      <c r="AP16" s="248"/>
      <c r="AQ16" s="248"/>
      <c r="AR16" s="248"/>
      <c r="AS16" s="292"/>
      <c r="AT16" s="292"/>
      <c r="AU16" s="292"/>
      <c r="AW16" s="250"/>
      <c r="AX16" s="250"/>
      <c r="AY16" s="544"/>
      <c r="AZ16" s="244"/>
      <c r="BA16" s="274"/>
      <c r="BB16" s="691"/>
      <c r="BC16" s="687"/>
      <c r="BD16" s="687"/>
      <c r="BE16" s="252"/>
      <c r="BF16" s="376"/>
      <c r="BG16" s="376"/>
      <c r="BH16" s="376"/>
      <c r="BI16" s="376"/>
      <c r="BJ16" s="376"/>
      <c r="BK16" s="249"/>
      <c r="BL16" s="249"/>
      <c r="BM16" s="376"/>
      <c r="BN16" s="376"/>
      <c r="BO16" s="248"/>
      <c r="BP16" s="248"/>
      <c r="BQ16" s="248"/>
      <c r="BR16" s="248"/>
      <c r="BS16" s="292"/>
      <c r="BT16" s="292"/>
      <c r="BU16" s="292"/>
      <c r="BW16" s="250"/>
      <c r="BX16" s="250"/>
      <c r="BY16" s="544"/>
      <c r="BZ16" s="244"/>
      <c r="CA16" s="274"/>
      <c r="CB16" s="691"/>
      <c r="CC16" s="687"/>
      <c r="CD16" s="687"/>
      <c r="CE16" s="252"/>
      <c r="CF16" s="376"/>
      <c r="CG16" s="376"/>
      <c r="CH16" s="376"/>
      <c r="CI16" s="376"/>
      <c r="CJ16" s="376"/>
      <c r="CK16" s="249"/>
      <c r="CL16" s="249"/>
      <c r="CM16" s="376"/>
      <c r="CN16" s="376"/>
      <c r="CO16" s="248"/>
      <c r="CP16" s="248"/>
      <c r="CQ16" s="248"/>
      <c r="CR16" s="248"/>
      <c r="CS16" s="292"/>
      <c r="CT16" s="292"/>
      <c r="CU16" s="292"/>
      <c r="CW16" s="250"/>
      <c r="CX16" s="250"/>
      <c r="CY16" s="544"/>
      <c r="CZ16" s="244"/>
      <c r="DA16" s="274"/>
      <c r="DB16" s="691"/>
      <c r="DC16" s="687"/>
      <c r="DD16" s="687"/>
      <c r="DE16" s="252"/>
      <c r="DF16" s="376"/>
      <c r="DG16" s="376"/>
      <c r="DH16" s="376"/>
      <c r="DI16" s="376"/>
      <c r="DJ16" s="376"/>
      <c r="DK16" s="249"/>
      <c r="DL16" s="249"/>
      <c r="DM16" s="376"/>
      <c r="DN16" s="376"/>
      <c r="DO16" s="248"/>
      <c r="DP16" s="248"/>
      <c r="DQ16" s="248"/>
      <c r="DR16" s="248"/>
      <c r="DS16" s="292"/>
      <c r="DT16" s="292"/>
      <c r="DU16" s="292"/>
      <c r="DW16" s="250"/>
      <c r="DX16" s="250"/>
      <c r="DY16" s="544"/>
      <c r="DZ16" s="244"/>
      <c r="EA16" s="274"/>
      <c r="EB16" s="691"/>
      <c r="EC16" s="687"/>
      <c r="ED16" s="687"/>
      <c r="EE16" s="252"/>
      <c r="EF16" s="376"/>
      <c r="EG16" s="376"/>
      <c r="EH16" s="376"/>
      <c r="EI16" s="376"/>
      <c r="EJ16" s="376"/>
      <c r="EK16" s="249"/>
      <c r="EL16" s="249"/>
      <c r="EM16" s="376"/>
      <c r="EN16" s="376"/>
      <c r="EO16" s="248"/>
      <c r="EP16" s="248"/>
      <c r="EQ16" s="248"/>
      <c r="ER16" s="248"/>
      <c r="ES16" s="292"/>
      <c r="ET16" s="292"/>
      <c r="EU16" s="292"/>
      <c r="EW16" s="250"/>
      <c r="EX16" s="250"/>
      <c r="EY16" s="544"/>
      <c r="EZ16" s="244"/>
      <c r="FA16" s="274"/>
      <c r="FB16" s="691"/>
      <c r="FC16" s="687"/>
      <c r="FD16" s="687"/>
      <c r="FE16" s="252"/>
      <c r="FF16" s="376"/>
      <c r="FG16" s="376"/>
      <c r="FH16" s="376"/>
      <c r="FI16" s="376"/>
      <c r="FJ16" s="376"/>
      <c r="FK16" s="249"/>
      <c r="FL16" s="249"/>
      <c r="FM16" s="376"/>
      <c r="FN16" s="376"/>
      <c r="FO16" s="248"/>
      <c r="FP16" s="248"/>
      <c r="FQ16" s="248"/>
      <c r="FR16" s="248"/>
      <c r="FS16" s="292"/>
      <c r="FT16" s="292"/>
      <c r="FU16" s="292"/>
      <c r="FW16" s="250"/>
      <c r="FX16" s="250"/>
      <c r="FY16" s="544"/>
      <c r="FZ16" s="244"/>
      <c r="GA16" s="274"/>
      <c r="GB16" s="691"/>
      <c r="GC16" s="687"/>
      <c r="GD16" s="687"/>
      <c r="GE16" s="252"/>
      <c r="GF16" s="376"/>
      <c r="GG16" s="376"/>
      <c r="GH16" s="376"/>
      <c r="GI16" s="376"/>
      <c r="GJ16" s="376"/>
      <c r="GK16" s="249"/>
      <c r="GL16" s="249"/>
      <c r="GM16" s="376"/>
      <c r="GN16" s="376"/>
      <c r="GO16" s="248"/>
      <c r="GP16" s="248"/>
      <c r="GQ16" s="248"/>
      <c r="GR16" s="248"/>
      <c r="GS16" s="292"/>
      <c r="GT16" s="292"/>
      <c r="GU16" s="292"/>
      <c r="GW16" s="250"/>
      <c r="GX16" s="250"/>
      <c r="GY16" s="544"/>
      <c r="GZ16" s="244"/>
    </row>
    <row r="17" spans="1:208" ht="15" customHeight="1">
      <c r="A17" s="545"/>
      <c r="B17" s="691"/>
      <c r="C17" s="687">
        <v>1.3</v>
      </c>
      <c r="D17" s="687"/>
      <c r="E17" s="252"/>
      <c r="F17" s="376"/>
      <c r="G17" s="376"/>
      <c r="H17" s="396"/>
      <c r="I17" s="396"/>
      <c r="J17" s="396"/>
      <c r="K17" s="397"/>
      <c r="L17" s="397"/>
      <c r="M17" s="397"/>
      <c r="N17" s="397"/>
      <c r="O17" s="397"/>
      <c r="P17" s="397"/>
      <c r="Q17" s="397"/>
      <c r="R17" s="397"/>
      <c r="S17" s="554"/>
      <c r="T17" s="554"/>
      <c r="W17" s="249"/>
      <c r="Y17" s="544"/>
      <c r="Z17" s="244"/>
      <c r="AA17" s="545"/>
      <c r="AB17" s="691"/>
      <c r="AC17" s="687">
        <v>1.3</v>
      </c>
      <c r="AD17" s="687"/>
      <c r="AE17" s="252"/>
      <c r="AF17" s="376"/>
      <c r="AG17" s="376"/>
      <c r="AH17" s="396"/>
      <c r="AI17" s="396"/>
      <c r="AJ17" s="396"/>
      <c r="AK17" s="397"/>
      <c r="AL17" s="397"/>
      <c r="AM17" s="397"/>
      <c r="AN17" s="397"/>
      <c r="AO17" s="397"/>
      <c r="AP17" s="397"/>
      <c r="AQ17" s="397"/>
      <c r="AR17" s="397"/>
      <c r="AS17" s="554"/>
      <c r="AT17" s="554"/>
      <c r="AW17" s="249"/>
      <c r="AY17" s="544"/>
      <c r="AZ17" s="244"/>
      <c r="BA17" s="545"/>
      <c r="BB17" s="691"/>
      <c r="BC17" s="687">
        <v>1.3</v>
      </c>
      <c r="BD17" s="687"/>
      <c r="BE17" s="252"/>
      <c r="BF17" s="376"/>
      <c r="BG17" s="376"/>
      <c r="BH17" s="396"/>
      <c r="BI17" s="396"/>
      <c r="BJ17" s="396"/>
      <c r="BK17" s="397"/>
      <c r="BL17" s="397"/>
      <c r="BM17" s="397"/>
      <c r="BN17" s="397"/>
      <c r="BO17" s="397"/>
      <c r="BP17" s="397"/>
      <c r="BQ17" s="397"/>
      <c r="BR17" s="397"/>
      <c r="BS17" s="554"/>
      <c r="BT17" s="554"/>
      <c r="BW17" s="249"/>
      <c r="BY17" s="544"/>
      <c r="BZ17" s="244"/>
      <c r="CA17" s="545"/>
      <c r="CB17" s="691"/>
      <c r="CC17" s="687">
        <v>1.3</v>
      </c>
      <c r="CD17" s="687"/>
      <c r="CE17" s="252"/>
      <c r="CF17" s="376"/>
      <c r="CG17" s="376"/>
      <c r="CH17" s="396"/>
      <c r="CI17" s="396"/>
      <c r="CJ17" s="396"/>
      <c r="CK17" s="397"/>
      <c r="CL17" s="397"/>
      <c r="CM17" s="397"/>
      <c r="CN17" s="397"/>
      <c r="CO17" s="397"/>
      <c r="CP17" s="397"/>
      <c r="CQ17" s="397"/>
      <c r="CR17" s="397"/>
      <c r="CS17" s="554"/>
      <c r="CT17" s="554"/>
      <c r="CW17" s="249"/>
      <c r="CY17" s="544"/>
      <c r="CZ17" s="244"/>
      <c r="DA17" s="545"/>
      <c r="DB17" s="691"/>
      <c r="DC17" s="687">
        <v>1.3</v>
      </c>
      <c r="DD17" s="687"/>
      <c r="DE17" s="252"/>
      <c r="DF17" s="376"/>
      <c r="DG17" s="376"/>
      <c r="DH17" s="396"/>
      <c r="DI17" s="396"/>
      <c r="DJ17" s="396"/>
      <c r="DK17" s="397"/>
      <c r="DL17" s="397"/>
      <c r="DM17" s="397"/>
      <c r="DN17" s="397"/>
      <c r="DO17" s="397"/>
      <c r="DP17" s="397"/>
      <c r="DQ17" s="397"/>
      <c r="DR17" s="397"/>
      <c r="DS17" s="554"/>
      <c r="DT17" s="554"/>
      <c r="DW17" s="249"/>
      <c r="DY17" s="544"/>
      <c r="DZ17" s="244"/>
      <c r="EA17" s="545"/>
      <c r="EB17" s="691"/>
      <c r="EC17" s="687">
        <v>1.3</v>
      </c>
      <c r="ED17" s="687"/>
      <c r="EE17" s="252"/>
      <c r="EF17" s="376"/>
      <c r="EG17" s="376"/>
      <c r="EH17" s="396"/>
      <c r="EI17" s="396"/>
      <c r="EJ17" s="396"/>
      <c r="EK17" s="397"/>
      <c r="EL17" s="397"/>
      <c r="EM17" s="397"/>
      <c r="EN17" s="397"/>
      <c r="EO17" s="397"/>
      <c r="EP17" s="397"/>
      <c r="EQ17" s="397"/>
      <c r="ER17" s="397"/>
      <c r="ES17" s="554"/>
      <c r="ET17" s="554"/>
      <c r="EW17" s="249"/>
      <c r="EY17" s="544"/>
      <c r="EZ17" s="244"/>
      <c r="FA17" s="545"/>
      <c r="FB17" s="691"/>
      <c r="FC17" s="687">
        <v>1.3</v>
      </c>
      <c r="FD17" s="687"/>
      <c r="FE17" s="252"/>
      <c r="FF17" s="376"/>
      <c r="FG17" s="376"/>
      <c r="FH17" s="396"/>
      <c r="FI17" s="396"/>
      <c r="FJ17" s="396"/>
      <c r="FK17" s="397"/>
      <c r="FL17" s="397"/>
      <c r="FM17" s="397"/>
      <c r="FN17" s="397"/>
      <c r="FO17" s="397"/>
      <c r="FP17" s="397"/>
      <c r="FQ17" s="397"/>
      <c r="FR17" s="397"/>
      <c r="FS17" s="554"/>
      <c r="FT17" s="554"/>
      <c r="FW17" s="249"/>
      <c r="FY17" s="544"/>
      <c r="FZ17" s="244"/>
      <c r="GA17" s="545"/>
      <c r="GB17" s="691"/>
      <c r="GC17" s="687">
        <v>1.3</v>
      </c>
      <c r="GD17" s="687"/>
      <c r="GE17" s="252"/>
      <c r="GF17" s="376"/>
      <c r="GG17" s="376"/>
      <c r="GH17" s="396"/>
      <c r="GI17" s="396"/>
      <c r="GJ17" s="396"/>
      <c r="GK17" s="397"/>
      <c r="GL17" s="397"/>
      <c r="GM17" s="397"/>
      <c r="GN17" s="397"/>
      <c r="GO17" s="397"/>
      <c r="GP17" s="397"/>
      <c r="GQ17" s="397"/>
      <c r="GR17" s="397"/>
      <c r="GS17" s="554"/>
      <c r="GT17" s="554"/>
      <c r="GW17" s="249"/>
      <c r="GY17" s="544"/>
      <c r="GZ17" s="244"/>
    </row>
    <row r="18" spans="1:208" ht="15" customHeight="1">
      <c r="A18" s="274"/>
      <c r="B18" s="691"/>
      <c r="C18" s="687"/>
      <c r="D18" s="687"/>
      <c r="E18" s="252"/>
      <c r="F18" s="376"/>
      <c r="G18" s="376"/>
      <c r="H18" s="396"/>
      <c r="I18" s="555"/>
      <c r="J18" s="396"/>
      <c r="K18" s="396"/>
      <c r="L18" s="396"/>
      <c r="M18" s="397"/>
      <c r="N18" s="397"/>
      <c r="O18" s="397"/>
      <c r="P18" s="397"/>
      <c r="Q18" s="397"/>
      <c r="R18" s="397"/>
      <c r="S18" s="554"/>
      <c r="T18" s="554"/>
      <c r="U18" s="255"/>
      <c r="V18" s="249"/>
      <c r="W18" s="249"/>
      <c r="Y18" s="544"/>
      <c r="Z18" s="244"/>
      <c r="AA18" s="274"/>
      <c r="AB18" s="691"/>
      <c r="AC18" s="687"/>
      <c r="AD18" s="687"/>
      <c r="AE18" s="252"/>
      <c r="AF18" s="376"/>
      <c r="AG18" s="376"/>
      <c r="AH18" s="396"/>
      <c r="AI18" s="555"/>
      <c r="AJ18" s="396"/>
      <c r="AK18" s="396"/>
      <c r="AL18" s="396"/>
      <c r="AM18" s="397"/>
      <c r="AN18" s="397"/>
      <c r="AO18" s="397"/>
      <c r="AP18" s="397"/>
      <c r="AQ18" s="397"/>
      <c r="AR18" s="397"/>
      <c r="AS18" s="554"/>
      <c r="AT18" s="554"/>
      <c r="AU18" s="255"/>
      <c r="AV18" s="249"/>
      <c r="AW18" s="249"/>
      <c r="AY18" s="544"/>
      <c r="AZ18" s="244"/>
      <c r="BA18" s="274"/>
      <c r="BB18" s="691"/>
      <c r="BC18" s="687"/>
      <c r="BD18" s="687"/>
      <c r="BE18" s="252"/>
      <c r="BF18" s="376"/>
      <c r="BG18" s="376"/>
      <c r="BH18" s="396"/>
      <c r="BI18" s="555"/>
      <c r="BJ18" s="396"/>
      <c r="BK18" s="396"/>
      <c r="BL18" s="396"/>
      <c r="BM18" s="397"/>
      <c r="BN18" s="397"/>
      <c r="BO18" s="397"/>
      <c r="BP18" s="397"/>
      <c r="BQ18" s="397"/>
      <c r="BR18" s="397"/>
      <c r="BS18" s="554"/>
      <c r="BT18" s="554"/>
      <c r="BU18" s="255"/>
      <c r="BV18" s="249"/>
      <c r="BW18" s="249"/>
      <c r="BY18" s="544"/>
      <c r="BZ18" s="244"/>
      <c r="CA18" s="274"/>
      <c r="CB18" s="691"/>
      <c r="CC18" s="687"/>
      <c r="CD18" s="687"/>
      <c r="CE18" s="252"/>
      <c r="CF18" s="376"/>
      <c r="CG18" s="376"/>
      <c r="CH18" s="396"/>
      <c r="CI18" s="555"/>
      <c r="CJ18" s="396"/>
      <c r="CK18" s="396"/>
      <c r="CL18" s="396"/>
      <c r="CM18" s="397"/>
      <c r="CN18" s="397"/>
      <c r="CO18" s="397"/>
      <c r="CP18" s="397"/>
      <c r="CQ18" s="397"/>
      <c r="CR18" s="397"/>
      <c r="CS18" s="554"/>
      <c r="CT18" s="554"/>
      <c r="CU18" s="255"/>
      <c r="CV18" s="249"/>
      <c r="CW18" s="249"/>
      <c r="CY18" s="544"/>
      <c r="CZ18" s="244"/>
      <c r="DA18" s="274"/>
      <c r="DB18" s="691"/>
      <c r="DC18" s="687"/>
      <c r="DD18" s="687"/>
      <c r="DE18" s="252"/>
      <c r="DF18" s="376"/>
      <c r="DG18" s="376"/>
      <c r="DH18" s="396"/>
      <c r="DI18" s="555"/>
      <c r="DJ18" s="396"/>
      <c r="DK18" s="396"/>
      <c r="DL18" s="396"/>
      <c r="DM18" s="397"/>
      <c r="DN18" s="397"/>
      <c r="DO18" s="397"/>
      <c r="DP18" s="397"/>
      <c r="DQ18" s="397"/>
      <c r="DR18" s="397"/>
      <c r="DS18" s="554"/>
      <c r="DT18" s="554"/>
      <c r="DU18" s="255"/>
      <c r="DV18" s="249"/>
      <c r="DW18" s="249"/>
      <c r="DY18" s="544"/>
      <c r="DZ18" s="244"/>
      <c r="EA18" s="274"/>
      <c r="EB18" s="691"/>
      <c r="EC18" s="687"/>
      <c r="ED18" s="687"/>
      <c r="EE18" s="252"/>
      <c r="EF18" s="376"/>
      <c r="EG18" s="376"/>
      <c r="EH18" s="396"/>
      <c r="EI18" s="555"/>
      <c r="EJ18" s="396"/>
      <c r="EK18" s="396"/>
      <c r="EL18" s="396"/>
      <c r="EM18" s="397"/>
      <c r="EN18" s="397"/>
      <c r="EO18" s="397"/>
      <c r="EP18" s="397"/>
      <c r="EQ18" s="397"/>
      <c r="ER18" s="397"/>
      <c r="ES18" s="554"/>
      <c r="ET18" s="554"/>
      <c r="EU18" s="255"/>
      <c r="EV18" s="249"/>
      <c r="EW18" s="249"/>
      <c r="EY18" s="544"/>
      <c r="EZ18" s="244"/>
      <c r="FA18" s="274"/>
      <c r="FB18" s="691"/>
      <c r="FC18" s="687"/>
      <c r="FD18" s="687"/>
      <c r="FE18" s="252"/>
      <c r="FF18" s="376"/>
      <c r="FG18" s="376"/>
      <c r="FH18" s="396"/>
      <c r="FI18" s="555"/>
      <c r="FJ18" s="396"/>
      <c r="FK18" s="396"/>
      <c r="FL18" s="396"/>
      <c r="FM18" s="397"/>
      <c r="FN18" s="397"/>
      <c r="FO18" s="397"/>
      <c r="FP18" s="397"/>
      <c r="FQ18" s="397"/>
      <c r="FR18" s="397"/>
      <c r="FS18" s="554"/>
      <c r="FT18" s="554"/>
      <c r="FU18" s="255"/>
      <c r="FV18" s="249"/>
      <c r="FW18" s="249"/>
      <c r="FY18" s="544"/>
      <c r="FZ18" s="244"/>
      <c r="GA18" s="274"/>
      <c r="GB18" s="691"/>
      <c r="GC18" s="687"/>
      <c r="GD18" s="687"/>
      <c r="GE18" s="252"/>
      <c r="GF18" s="376"/>
      <c r="GG18" s="376"/>
      <c r="GH18" s="396"/>
      <c r="GI18" s="555"/>
      <c r="GJ18" s="396"/>
      <c r="GK18" s="396"/>
      <c r="GL18" s="396"/>
      <c r="GM18" s="397"/>
      <c r="GN18" s="397"/>
      <c r="GO18" s="397"/>
      <c r="GP18" s="397"/>
      <c r="GQ18" s="397"/>
      <c r="GR18" s="397"/>
      <c r="GS18" s="554"/>
      <c r="GT18" s="554"/>
      <c r="GU18" s="255"/>
      <c r="GV18" s="249"/>
      <c r="GW18" s="249"/>
      <c r="GY18" s="544"/>
      <c r="GZ18" s="244"/>
    </row>
    <row r="19" spans="1:208" ht="15" customHeight="1">
      <c r="A19" s="274"/>
      <c r="B19" s="691"/>
      <c r="C19" s="687"/>
      <c r="D19" s="687"/>
      <c r="E19" s="252"/>
      <c r="F19" s="376"/>
      <c r="G19" s="376"/>
      <c r="H19" s="396"/>
      <c r="I19" s="555"/>
      <c r="J19" s="396"/>
      <c r="K19" s="396"/>
      <c r="L19" s="396"/>
      <c r="M19" s="397"/>
      <c r="N19" s="397"/>
      <c r="O19" s="556"/>
      <c r="P19" s="556"/>
      <c r="Q19" s="397"/>
      <c r="R19" s="397"/>
      <c r="S19" s="554"/>
      <c r="T19" s="554"/>
      <c r="Y19" s="544"/>
      <c r="Z19" s="244"/>
      <c r="AA19" s="274"/>
      <c r="AB19" s="691"/>
      <c r="AC19" s="687"/>
      <c r="AD19" s="687"/>
      <c r="AE19" s="252"/>
      <c r="AF19" s="376"/>
      <c r="AG19" s="376"/>
      <c r="AH19" s="396"/>
      <c r="AI19" s="555"/>
      <c r="AJ19" s="396"/>
      <c r="AK19" s="396"/>
      <c r="AL19" s="396"/>
      <c r="AM19" s="397"/>
      <c r="AN19" s="397"/>
      <c r="AO19" s="556"/>
      <c r="AP19" s="556"/>
      <c r="AQ19" s="397"/>
      <c r="AR19" s="397"/>
      <c r="AS19" s="554"/>
      <c r="AT19" s="554"/>
      <c r="AY19" s="544"/>
      <c r="AZ19" s="244"/>
      <c r="BA19" s="274"/>
      <c r="BB19" s="691"/>
      <c r="BC19" s="687"/>
      <c r="BD19" s="687"/>
      <c r="BE19" s="252"/>
      <c r="BF19" s="376"/>
      <c r="BG19" s="376"/>
      <c r="BH19" s="396"/>
      <c r="BI19" s="555"/>
      <c r="BJ19" s="396"/>
      <c r="BK19" s="396"/>
      <c r="BL19" s="396"/>
      <c r="BM19" s="397"/>
      <c r="BN19" s="397"/>
      <c r="BO19" s="556"/>
      <c r="BP19" s="556"/>
      <c r="BQ19" s="397"/>
      <c r="BR19" s="397"/>
      <c r="BS19" s="554"/>
      <c r="BT19" s="554"/>
      <c r="BY19" s="544"/>
      <c r="BZ19" s="244"/>
      <c r="CA19" s="274"/>
      <c r="CB19" s="691"/>
      <c r="CC19" s="687"/>
      <c r="CD19" s="687"/>
      <c r="CE19" s="252"/>
      <c r="CF19" s="376"/>
      <c r="CG19" s="376"/>
      <c r="CH19" s="396"/>
      <c r="CI19" s="555"/>
      <c r="CJ19" s="396"/>
      <c r="CK19" s="396"/>
      <c r="CL19" s="396"/>
      <c r="CM19" s="397"/>
      <c r="CN19" s="397"/>
      <c r="CO19" s="556"/>
      <c r="CP19" s="556"/>
      <c r="CQ19" s="397"/>
      <c r="CR19" s="397"/>
      <c r="CS19" s="554"/>
      <c r="CT19" s="554"/>
      <c r="CY19" s="544"/>
      <c r="CZ19" s="244"/>
      <c r="DA19" s="274"/>
      <c r="DB19" s="691"/>
      <c r="DC19" s="687"/>
      <c r="DD19" s="687"/>
      <c r="DE19" s="252"/>
      <c r="DF19" s="376"/>
      <c r="DG19" s="376"/>
      <c r="DH19" s="396"/>
      <c r="DI19" s="555"/>
      <c r="DJ19" s="396"/>
      <c r="DK19" s="396"/>
      <c r="DL19" s="396"/>
      <c r="DM19" s="397"/>
      <c r="DN19" s="397"/>
      <c r="DO19" s="556"/>
      <c r="DP19" s="556"/>
      <c r="DQ19" s="397"/>
      <c r="DR19" s="397"/>
      <c r="DS19" s="554"/>
      <c r="DT19" s="554"/>
      <c r="DY19" s="544"/>
      <c r="DZ19" s="244"/>
      <c r="EA19" s="274"/>
      <c r="EB19" s="691"/>
      <c r="EC19" s="687"/>
      <c r="ED19" s="687"/>
      <c r="EE19" s="252"/>
      <c r="EF19" s="376"/>
      <c r="EG19" s="376"/>
      <c r="EH19" s="396"/>
      <c r="EI19" s="555"/>
      <c r="EJ19" s="396"/>
      <c r="EK19" s="396"/>
      <c r="EL19" s="396"/>
      <c r="EM19" s="397"/>
      <c r="EN19" s="397"/>
      <c r="EO19" s="556"/>
      <c r="EP19" s="556"/>
      <c r="EQ19" s="397"/>
      <c r="ER19" s="397"/>
      <c r="ES19" s="554"/>
      <c r="ET19" s="554"/>
      <c r="EY19" s="544"/>
      <c r="EZ19" s="244"/>
      <c r="FA19" s="274"/>
      <c r="FB19" s="691"/>
      <c r="FC19" s="687"/>
      <c r="FD19" s="687"/>
      <c r="FE19" s="252"/>
      <c r="FF19" s="376"/>
      <c r="FG19" s="376"/>
      <c r="FH19" s="396"/>
      <c r="FI19" s="555"/>
      <c r="FJ19" s="396"/>
      <c r="FK19" s="396"/>
      <c r="FL19" s="396"/>
      <c r="FM19" s="397"/>
      <c r="FN19" s="397"/>
      <c r="FO19" s="556"/>
      <c r="FP19" s="556"/>
      <c r="FQ19" s="397"/>
      <c r="FR19" s="397"/>
      <c r="FS19" s="554"/>
      <c r="FT19" s="554"/>
      <c r="FY19" s="544"/>
      <c r="FZ19" s="244"/>
      <c r="GA19" s="274"/>
      <c r="GB19" s="691"/>
      <c r="GC19" s="687"/>
      <c r="GD19" s="687"/>
      <c r="GE19" s="252"/>
      <c r="GF19" s="376"/>
      <c r="GG19" s="376"/>
      <c r="GH19" s="396"/>
      <c r="GI19" s="555"/>
      <c r="GJ19" s="396"/>
      <c r="GK19" s="396"/>
      <c r="GL19" s="396"/>
      <c r="GM19" s="397"/>
      <c r="GN19" s="397"/>
      <c r="GO19" s="556"/>
      <c r="GP19" s="556"/>
      <c r="GQ19" s="397"/>
      <c r="GR19" s="397"/>
      <c r="GS19" s="554"/>
      <c r="GT19" s="554"/>
      <c r="GY19" s="544"/>
      <c r="GZ19" s="244"/>
    </row>
    <row r="20" spans="1:208" ht="15" customHeight="1">
      <c r="A20" s="274" t="s">
        <v>993</v>
      </c>
      <c r="B20" s="691"/>
      <c r="C20" s="687"/>
      <c r="D20" s="687"/>
      <c r="E20" s="252"/>
      <c r="F20" s="376"/>
      <c r="G20" s="376"/>
      <c r="H20" s="396"/>
      <c r="I20" s="396"/>
      <c r="J20" s="396"/>
      <c r="K20" s="396"/>
      <c r="L20" s="396"/>
      <c r="M20" s="397"/>
      <c r="N20" s="397"/>
      <c r="O20" s="397"/>
      <c r="P20" s="397"/>
      <c r="Q20" s="397"/>
      <c r="R20" s="396"/>
      <c r="S20" s="396"/>
      <c r="T20" s="396"/>
      <c r="Y20" s="544"/>
      <c r="Z20" s="244"/>
      <c r="AA20" s="274" t="s">
        <v>993</v>
      </c>
      <c r="AB20" s="691"/>
      <c r="AC20" s="687"/>
      <c r="AD20" s="687"/>
      <c r="AE20" s="252"/>
      <c r="AF20" s="376"/>
      <c r="AG20" s="376"/>
      <c r="AH20" s="396"/>
      <c r="AI20" s="396"/>
      <c r="AJ20" s="396"/>
      <c r="AK20" s="396"/>
      <c r="AL20" s="396"/>
      <c r="AM20" s="397"/>
      <c r="AN20" s="397"/>
      <c r="AO20" s="397"/>
      <c r="AP20" s="397"/>
      <c r="AQ20" s="397"/>
      <c r="AR20" s="396"/>
      <c r="AS20" s="396"/>
      <c r="AT20" s="396"/>
      <c r="AY20" s="544"/>
      <c r="AZ20" s="244"/>
      <c r="BA20" s="274" t="s">
        <v>993</v>
      </c>
      <c r="BB20" s="691"/>
      <c r="BC20" s="687"/>
      <c r="BD20" s="687"/>
      <c r="BE20" s="252"/>
      <c r="BF20" s="376"/>
      <c r="BG20" s="376"/>
      <c r="BH20" s="396"/>
      <c r="BI20" s="396"/>
      <c r="BJ20" s="396"/>
      <c r="BK20" s="396"/>
      <c r="BL20" s="396"/>
      <c r="BM20" s="397"/>
      <c r="BN20" s="397"/>
      <c r="BO20" s="397"/>
      <c r="BP20" s="397"/>
      <c r="BQ20" s="397"/>
      <c r="BR20" s="396"/>
      <c r="BS20" s="396"/>
      <c r="BT20" s="396"/>
      <c r="BY20" s="544"/>
      <c r="BZ20" s="244"/>
      <c r="CA20" s="274" t="s">
        <v>993</v>
      </c>
      <c r="CB20" s="691"/>
      <c r="CC20" s="687"/>
      <c r="CD20" s="687"/>
      <c r="CE20" s="252"/>
      <c r="CF20" s="376"/>
      <c r="CG20" s="376"/>
      <c r="CH20" s="396"/>
      <c r="CI20" s="396"/>
      <c r="CJ20" s="396"/>
      <c r="CK20" s="396"/>
      <c r="CL20" s="396"/>
      <c r="CM20" s="397"/>
      <c r="CN20" s="397"/>
      <c r="CO20" s="397"/>
      <c r="CP20" s="397"/>
      <c r="CQ20" s="397"/>
      <c r="CR20" s="396"/>
      <c r="CS20" s="396"/>
      <c r="CT20" s="396"/>
      <c r="CY20" s="544"/>
      <c r="CZ20" s="244"/>
      <c r="DA20" s="274" t="s">
        <v>993</v>
      </c>
      <c r="DB20" s="691"/>
      <c r="DC20" s="687"/>
      <c r="DD20" s="687"/>
      <c r="DE20" s="252"/>
      <c r="DF20" s="376"/>
      <c r="DG20" s="376"/>
      <c r="DH20" s="396"/>
      <c r="DI20" s="396"/>
      <c r="DJ20" s="396"/>
      <c r="DK20" s="396"/>
      <c r="DL20" s="396"/>
      <c r="DM20" s="397"/>
      <c r="DN20" s="397"/>
      <c r="DO20" s="397"/>
      <c r="DP20" s="397"/>
      <c r="DQ20" s="397"/>
      <c r="DR20" s="396"/>
      <c r="DS20" s="396"/>
      <c r="DT20" s="396"/>
      <c r="DY20" s="544"/>
      <c r="DZ20" s="244"/>
      <c r="EA20" s="274" t="s">
        <v>993</v>
      </c>
      <c r="EB20" s="691"/>
      <c r="EC20" s="687"/>
      <c r="ED20" s="687"/>
      <c r="EE20" s="252"/>
      <c r="EF20" s="376"/>
      <c r="EG20" s="376"/>
      <c r="EH20" s="396"/>
      <c r="EI20" s="396"/>
      <c r="EJ20" s="396"/>
      <c r="EK20" s="396"/>
      <c r="EL20" s="396"/>
      <c r="EM20" s="397"/>
      <c r="EN20" s="397"/>
      <c r="EO20" s="397"/>
      <c r="EP20" s="397"/>
      <c r="EQ20" s="397"/>
      <c r="ER20" s="396"/>
      <c r="ES20" s="396"/>
      <c r="ET20" s="396"/>
      <c r="EY20" s="544"/>
      <c r="EZ20" s="244"/>
      <c r="FA20" s="274" t="s">
        <v>993</v>
      </c>
      <c r="FB20" s="691"/>
      <c r="FC20" s="687"/>
      <c r="FD20" s="687"/>
      <c r="FE20" s="252"/>
      <c r="FF20" s="376"/>
      <c r="FG20" s="376"/>
      <c r="FH20" s="396"/>
      <c r="FI20" s="396"/>
      <c r="FJ20" s="396"/>
      <c r="FK20" s="396"/>
      <c r="FL20" s="396"/>
      <c r="FM20" s="397"/>
      <c r="FN20" s="397"/>
      <c r="FO20" s="397"/>
      <c r="FP20" s="397"/>
      <c r="FQ20" s="397"/>
      <c r="FR20" s="396"/>
      <c r="FS20" s="396"/>
      <c r="FT20" s="396"/>
      <c r="FY20" s="544"/>
      <c r="FZ20" s="244"/>
      <c r="GA20" s="274" t="s">
        <v>993</v>
      </c>
      <c r="GB20" s="691"/>
      <c r="GC20" s="687"/>
      <c r="GD20" s="687"/>
      <c r="GE20" s="252"/>
      <c r="GF20" s="376"/>
      <c r="GG20" s="376"/>
      <c r="GH20" s="396"/>
      <c r="GI20" s="396"/>
      <c r="GJ20" s="396"/>
      <c r="GK20" s="396"/>
      <c r="GL20" s="396"/>
      <c r="GM20" s="397"/>
      <c r="GN20" s="397"/>
      <c r="GO20" s="397"/>
      <c r="GP20" s="397"/>
      <c r="GQ20" s="397"/>
      <c r="GR20" s="396"/>
      <c r="GS20" s="396"/>
      <c r="GT20" s="396"/>
      <c r="GY20" s="544"/>
      <c r="GZ20" s="244"/>
    </row>
    <row r="21" spans="1:208" ht="15" customHeight="1">
      <c r="A21" s="274"/>
      <c r="C21" s="237"/>
      <c r="D21" s="298"/>
      <c r="E21" s="257"/>
      <c r="F21" s="376"/>
      <c r="G21" s="376"/>
      <c r="H21" s="376"/>
      <c r="I21" s="376"/>
      <c r="J21" s="376"/>
      <c r="K21" s="376"/>
      <c r="L21" s="376"/>
      <c r="M21" s="248"/>
      <c r="N21" s="248"/>
      <c r="O21" s="248"/>
      <c r="P21" s="248"/>
      <c r="Q21" s="248"/>
      <c r="R21" s="376"/>
      <c r="S21" s="249"/>
      <c r="T21" s="249"/>
      <c r="X21" s="250"/>
      <c r="Y21" s="544"/>
      <c r="Z21" s="244"/>
      <c r="AA21" s="274"/>
      <c r="AC21" s="237"/>
      <c r="AD21" s="298"/>
      <c r="AE21" s="257"/>
      <c r="AF21" s="376"/>
      <c r="AG21" s="376"/>
      <c r="AH21" s="376"/>
      <c r="AI21" s="376"/>
      <c r="AJ21" s="376"/>
      <c r="AK21" s="376"/>
      <c r="AL21" s="376"/>
      <c r="AM21" s="248"/>
      <c r="AN21" s="248"/>
      <c r="AO21" s="248"/>
      <c r="AP21" s="248"/>
      <c r="AQ21" s="248"/>
      <c r="AR21" s="376"/>
      <c r="AS21" s="249"/>
      <c r="AT21" s="249"/>
      <c r="AX21" s="250"/>
      <c r="AY21" s="544"/>
      <c r="AZ21" s="244"/>
      <c r="BA21" s="274"/>
      <c r="BC21" s="237"/>
      <c r="BD21" s="298"/>
      <c r="BE21" s="257"/>
      <c r="BF21" s="376"/>
      <c r="BG21" s="376"/>
      <c r="BH21" s="376"/>
      <c r="BI21" s="376"/>
      <c r="BJ21" s="376"/>
      <c r="BK21" s="376"/>
      <c r="BL21" s="376"/>
      <c r="BM21" s="248"/>
      <c r="BN21" s="248"/>
      <c r="BO21" s="248"/>
      <c r="BP21" s="248"/>
      <c r="BQ21" s="248"/>
      <c r="BR21" s="376"/>
      <c r="BS21" s="249"/>
      <c r="BT21" s="249"/>
      <c r="BX21" s="250"/>
      <c r="BY21" s="544"/>
      <c r="BZ21" s="244"/>
      <c r="CA21" s="274"/>
      <c r="CC21" s="237"/>
      <c r="CD21" s="298"/>
      <c r="CE21" s="257"/>
      <c r="CF21" s="376"/>
      <c r="CG21" s="376"/>
      <c r="CH21" s="376"/>
      <c r="CI21" s="376"/>
      <c r="CJ21" s="376"/>
      <c r="CK21" s="376"/>
      <c r="CL21" s="376"/>
      <c r="CM21" s="248"/>
      <c r="CN21" s="248"/>
      <c r="CO21" s="248"/>
      <c r="CP21" s="248"/>
      <c r="CQ21" s="248"/>
      <c r="CR21" s="376"/>
      <c r="CS21" s="249"/>
      <c r="CT21" s="249"/>
      <c r="CX21" s="250"/>
      <c r="CY21" s="544"/>
      <c r="CZ21" s="244"/>
      <c r="DA21" s="274"/>
      <c r="DC21" s="237"/>
      <c r="DD21" s="298"/>
      <c r="DE21" s="257"/>
      <c r="DF21" s="376"/>
      <c r="DG21" s="376"/>
      <c r="DH21" s="376"/>
      <c r="DI21" s="376"/>
      <c r="DJ21" s="376"/>
      <c r="DK21" s="376"/>
      <c r="DL21" s="376"/>
      <c r="DM21" s="248"/>
      <c r="DN21" s="248"/>
      <c r="DO21" s="248"/>
      <c r="DP21" s="248"/>
      <c r="DQ21" s="248"/>
      <c r="DR21" s="376"/>
      <c r="DS21" s="249"/>
      <c r="DT21" s="249"/>
      <c r="DX21" s="250"/>
      <c r="DY21" s="544"/>
      <c r="DZ21" s="244"/>
      <c r="EA21" s="274"/>
      <c r="EC21" s="237"/>
      <c r="ED21" s="298"/>
      <c r="EE21" s="257"/>
      <c r="EF21" s="376"/>
      <c r="EG21" s="376"/>
      <c r="EH21" s="376"/>
      <c r="EI21" s="376"/>
      <c r="EJ21" s="376"/>
      <c r="EK21" s="376"/>
      <c r="EL21" s="376"/>
      <c r="EM21" s="248"/>
      <c r="EN21" s="248"/>
      <c r="EO21" s="248"/>
      <c r="EP21" s="248"/>
      <c r="EQ21" s="248"/>
      <c r="ER21" s="376"/>
      <c r="ES21" s="249"/>
      <c r="ET21" s="249"/>
      <c r="EX21" s="250"/>
      <c r="EY21" s="544"/>
      <c r="EZ21" s="244"/>
      <c r="FA21" s="274"/>
      <c r="FC21" s="237"/>
      <c r="FD21" s="298"/>
      <c r="FE21" s="257"/>
      <c r="FF21" s="376"/>
      <c r="FG21" s="376"/>
      <c r="FH21" s="376"/>
      <c r="FI21" s="376"/>
      <c r="FJ21" s="376"/>
      <c r="FK21" s="376"/>
      <c r="FL21" s="376"/>
      <c r="FM21" s="248"/>
      <c r="FN21" s="248"/>
      <c r="FO21" s="248"/>
      <c r="FP21" s="248"/>
      <c r="FQ21" s="248"/>
      <c r="FR21" s="376"/>
      <c r="FS21" s="249"/>
      <c r="FT21" s="249"/>
      <c r="FX21" s="250"/>
      <c r="FY21" s="544"/>
      <c r="FZ21" s="244"/>
      <c r="GA21" s="274"/>
      <c r="GC21" s="237"/>
      <c r="GD21" s="298"/>
      <c r="GE21" s="257"/>
      <c r="GF21" s="376"/>
      <c r="GG21" s="376"/>
      <c r="GH21" s="376"/>
      <c r="GI21" s="376"/>
      <c r="GJ21" s="376"/>
      <c r="GK21" s="376"/>
      <c r="GL21" s="376"/>
      <c r="GM21" s="248"/>
      <c r="GN21" s="248"/>
      <c r="GO21" s="248"/>
      <c r="GP21" s="248"/>
      <c r="GQ21" s="248"/>
      <c r="GR21" s="376"/>
      <c r="GS21" s="249"/>
      <c r="GT21" s="249"/>
      <c r="GX21" s="250"/>
      <c r="GY21" s="544"/>
      <c r="GZ21" s="244"/>
    </row>
    <row r="22" spans="1:208" ht="15" customHeight="1">
      <c r="A22" s="274"/>
      <c r="B22" s="237"/>
      <c r="C22" s="237"/>
      <c r="D22" s="237"/>
      <c r="E22" s="235"/>
      <c r="F22" s="376"/>
      <c r="G22" s="376"/>
      <c r="H22" s="376"/>
      <c r="I22" s="687"/>
      <c r="J22" s="687"/>
      <c r="K22" s="687"/>
      <c r="L22" s="687">
        <f>L7</f>
        <v>7.3</v>
      </c>
      <c r="M22" s="687"/>
      <c r="N22" s="237" t="s">
        <v>862</v>
      </c>
      <c r="O22" s="687">
        <f>O7</f>
        <v>4.3</v>
      </c>
      <c r="P22" s="687"/>
      <c r="Q22" s="687"/>
      <c r="R22" s="687"/>
      <c r="S22" s="687"/>
      <c r="T22" s="249"/>
      <c r="U22" s="249"/>
      <c r="V22" s="249"/>
      <c r="W22" s="249"/>
      <c r="X22" s="249"/>
      <c r="Y22" s="544"/>
      <c r="Z22" s="244"/>
      <c r="AA22" s="274"/>
      <c r="AB22" s="237"/>
      <c r="AC22" s="237"/>
      <c r="AD22" s="237"/>
      <c r="AE22" s="235"/>
      <c r="AF22" s="376"/>
      <c r="AG22" s="376"/>
      <c r="AH22" s="376"/>
      <c r="AI22" s="687"/>
      <c r="AJ22" s="687"/>
      <c r="AK22" s="687"/>
      <c r="AL22" s="687">
        <f>AL7</f>
        <v>4.3</v>
      </c>
      <c r="AM22" s="687"/>
      <c r="AN22" s="237" t="s">
        <v>863</v>
      </c>
      <c r="AO22" s="687">
        <f>AO7</f>
        <v>2.2999999999999998</v>
      </c>
      <c r="AP22" s="687"/>
      <c r="AQ22" s="687"/>
      <c r="AR22" s="687"/>
      <c r="AS22" s="687"/>
      <c r="AT22" s="249"/>
      <c r="AU22" s="249"/>
      <c r="AV22" s="249"/>
      <c r="AW22" s="249"/>
      <c r="AX22" s="249"/>
      <c r="AY22" s="544"/>
      <c r="AZ22" s="244"/>
      <c r="BA22" s="274"/>
      <c r="BB22" s="237"/>
      <c r="BC22" s="237"/>
      <c r="BD22" s="237"/>
      <c r="BE22" s="235"/>
      <c r="BF22" s="376"/>
      <c r="BG22" s="376"/>
      <c r="BH22" s="376"/>
      <c r="BI22" s="687"/>
      <c r="BJ22" s="687"/>
      <c r="BK22" s="687"/>
      <c r="BL22" s="687">
        <f>BL7</f>
        <v>7.7</v>
      </c>
      <c r="BM22" s="687"/>
      <c r="BN22" s="237" t="s">
        <v>863</v>
      </c>
      <c r="BO22" s="687">
        <f>BO7</f>
        <v>3.3</v>
      </c>
      <c r="BP22" s="687"/>
      <c r="BQ22" s="687"/>
      <c r="BR22" s="687"/>
      <c r="BS22" s="687"/>
      <c r="BT22" s="249"/>
      <c r="BU22" s="249"/>
      <c r="BV22" s="249"/>
      <c r="BW22" s="249"/>
      <c r="BX22" s="249"/>
      <c r="BY22" s="544"/>
      <c r="BZ22" s="244"/>
      <c r="CA22" s="274"/>
      <c r="CB22" s="237"/>
      <c r="CC22" s="237"/>
      <c r="CD22" s="237"/>
      <c r="CE22" s="235"/>
      <c r="CF22" s="376"/>
      <c r="CG22" s="376"/>
      <c r="CH22" s="376"/>
      <c r="CI22" s="687"/>
      <c r="CJ22" s="687"/>
      <c r="CK22" s="687"/>
      <c r="CL22" s="687">
        <f>CL7</f>
        <v>3</v>
      </c>
      <c r="CM22" s="687"/>
      <c r="CN22" s="237" t="s">
        <v>863</v>
      </c>
      <c r="CO22" s="687">
        <f>CO7</f>
        <v>2.5</v>
      </c>
      <c r="CP22" s="687"/>
      <c r="CQ22" s="687"/>
      <c r="CR22" s="687"/>
      <c r="CS22" s="687"/>
      <c r="CT22" s="249"/>
      <c r="CU22" s="249"/>
      <c r="CV22" s="249"/>
      <c r="CW22" s="249"/>
      <c r="CX22" s="249"/>
      <c r="CY22" s="544"/>
      <c r="CZ22" s="244"/>
      <c r="DA22" s="274"/>
      <c r="DB22" s="237"/>
      <c r="DC22" s="237"/>
      <c r="DD22" s="237"/>
      <c r="DE22" s="235"/>
      <c r="DF22" s="376"/>
      <c r="DG22" s="376"/>
      <c r="DH22" s="376"/>
      <c r="DI22" s="687"/>
      <c r="DJ22" s="687"/>
      <c r="DK22" s="687"/>
      <c r="DL22" s="687">
        <f>DL7</f>
        <v>7.3</v>
      </c>
      <c r="DM22" s="687"/>
      <c r="DN22" s="237" t="s">
        <v>863</v>
      </c>
      <c r="DO22" s="687">
        <f>DO7</f>
        <v>3.8</v>
      </c>
      <c r="DP22" s="687"/>
      <c r="DQ22" s="687"/>
      <c r="DR22" s="687"/>
      <c r="DS22" s="687"/>
      <c r="DT22" s="249"/>
      <c r="DU22" s="249"/>
      <c r="DV22" s="249"/>
      <c r="DW22" s="249"/>
      <c r="DX22" s="249"/>
      <c r="DY22" s="544"/>
      <c r="DZ22" s="244"/>
      <c r="EA22" s="274"/>
      <c r="EB22" s="237"/>
      <c r="EC22" s="237"/>
      <c r="ED22" s="237"/>
      <c r="EE22" s="235"/>
      <c r="EF22" s="376"/>
      <c r="EG22" s="376"/>
      <c r="EH22" s="376"/>
      <c r="EI22" s="687"/>
      <c r="EJ22" s="687"/>
      <c r="EK22" s="687"/>
      <c r="EL22" s="687">
        <f>EL7</f>
        <v>4.3</v>
      </c>
      <c r="EM22" s="687"/>
      <c r="EN22" s="237" t="s">
        <v>864</v>
      </c>
      <c r="EO22" s="687">
        <f>EO7</f>
        <v>3.8</v>
      </c>
      <c r="EP22" s="687"/>
      <c r="EQ22" s="687"/>
      <c r="ER22" s="687"/>
      <c r="ES22" s="687"/>
      <c r="ET22" s="249"/>
      <c r="EU22" s="249"/>
      <c r="EV22" s="249"/>
      <c r="EW22" s="249"/>
      <c r="EX22" s="249"/>
      <c r="EY22" s="544"/>
      <c r="EZ22" s="244"/>
      <c r="FA22" s="274"/>
      <c r="FB22" s="237"/>
      <c r="FC22" s="237"/>
      <c r="FD22" s="237"/>
      <c r="FE22" s="235"/>
      <c r="FF22" s="376"/>
      <c r="FG22" s="376"/>
      <c r="FH22" s="376"/>
      <c r="FI22" s="687"/>
      <c r="FJ22" s="687"/>
      <c r="FK22" s="687"/>
      <c r="FL22" s="687">
        <f>FL7</f>
        <v>7.3</v>
      </c>
      <c r="FM22" s="687"/>
      <c r="FN22" s="237" t="s">
        <v>865</v>
      </c>
      <c r="FO22" s="687">
        <f>FO7</f>
        <v>4.3</v>
      </c>
      <c r="FP22" s="687"/>
      <c r="FQ22" s="687"/>
      <c r="FR22" s="687"/>
      <c r="FS22" s="687"/>
      <c r="FT22" s="249"/>
      <c r="FU22" s="249"/>
      <c r="FV22" s="249"/>
      <c r="FW22" s="249"/>
      <c r="FX22" s="249"/>
      <c r="FY22" s="544"/>
      <c r="FZ22" s="244"/>
      <c r="GA22" s="274"/>
      <c r="GB22" s="237"/>
      <c r="GC22" s="237"/>
      <c r="GD22" s="237"/>
      <c r="GE22" s="235"/>
      <c r="GF22" s="376"/>
      <c r="GG22" s="376"/>
      <c r="GH22" s="376"/>
      <c r="GI22" s="687"/>
      <c r="GJ22" s="687"/>
      <c r="GK22" s="687"/>
      <c r="GL22" s="687">
        <f>GL7</f>
        <v>4.3</v>
      </c>
      <c r="GM22" s="687"/>
      <c r="GN22" s="237" t="s">
        <v>865</v>
      </c>
      <c r="GO22" s="687">
        <f>GO7</f>
        <v>6.8</v>
      </c>
      <c r="GP22" s="687"/>
      <c r="GQ22" s="687"/>
      <c r="GR22" s="687"/>
      <c r="GS22" s="687"/>
      <c r="GT22" s="249"/>
      <c r="GU22" s="249"/>
      <c r="GV22" s="249"/>
      <c r="GW22" s="249"/>
      <c r="GX22" s="249"/>
      <c r="GY22" s="544"/>
      <c r="GZ22" s="244"/>
    </row>
    <row r="23" spans="1:208" ht="15" customHeight="1">
      <c r="A23" s="274"/>
      <c r="B23" s="237"/>
      <c r="C23" s="237"/>
      <c r="D23" s="237"/>
      <c r="E23" s="235"/>
      <c r="F23" s="376"/>
      <c r="G23" s="376"/>
      <c r="H23" s="376"/>
      <c r="I23" s="376"/>
      <c r="J23" s="376"/>
      <c r="O23" s="252"/>
      <c r="P23" s="252"/>
      <c r="Q23" s="237"/>
      <c r="R23" s="376"/>
      <c r="S23" s="249"/>
      <c r="T23" s="249"/>
      <c r="U23" s="249"/>
      <c r="V23" s="249"/>
      <c r="W23" s="249"/>
      <c r="X23" s="249"/>
      <c r="Y23" s="544"/>
      <c r="Z23" s="244"/>
      <c r="AA23" s="274"/>
      <c r="AB23" s="237"/>
      <c r="AC23" s="237"/>
      <c r="AD23" s="237"/>
      <c r="AE23" s="235"/>
      <c r="AF23" s="376"/>
      <c r="AG23" s="376"/>
      <c r="AH23" s="376"/>
      <c r="AI23" s="376"/>
      <c r="AJ23" s="376"/>
      <c r="AO23" s="252"/>
      <c r="AP23" s="252"/>
      <c r="AQ23" s="237"/>
      <c r="AR23" s="376"/>
      <c r="AS23" s="249"/>
      <c r="AT23" s="249"/>
      <c r="AU23" s="249"/>
      <c r="AV23" s="249"/>
      <c r="AW23" s="249"/>
      <c r="AX23" s="249"/>
      <c r="AY23" s="544"/>
      <c r="AZ23" s="244"/>
      <c r="BA23" s="274"/>
      <c r="BB23" s="237"/>
      <c r="BC23" s="237"/>
      <c r="BD23" s="237"/>
      <c r="BE23" s="235"/>
      <c r="BF23" s="376"/>
      <c r="BG23" s="376"/>
      <c r="BH23" s="376"/>
      <c r="BI23" s="376"/>
      <c r="BJ23" s="376"/>
      <c r="BO23" s="252"/>
      <c r="BP23" s="252"/>
      <c r="BQ23" s="237"/>
      <c r="BR23" s="376"/>
      <c r="BS23" s="249"/>
      <c r="BT23" s="249"/>
      <c r="BU23" s="249"/>
      <c r="BV23" s="249"/>
      <c r="BW23" s="249"/>
      <c r="BX23" s="249"/>
      <c r="BY23" s="544"/>
      <c r="BZ23" s="244"/>
      <c r="CA23" s="274"/>
      <c r="CB23" s="237"/>
      <c r="CC23" s="237"/>
      <c r="CD23" s="237"/>
      <c r="CE23" s="235"/>
      <c r="CF23" s="376"/>
      <c r="CG23" s="376"/>
      <c r="CH23" s="376"/>
      <c r="CI23" s="376"/>
      <c r="CJ23" s="376"/>
      <c r="CO23" s="252"/>
      <c r="CP23" s="252"/>
      <c r="CQ23" s="237"/>
      <c r="CR23" s="376"/>
      <c r="CS23" s="249"/>
      <c r="CT23" s="249"/>
      <c r="CU23" s="249"/>
      <c r="CV23" s="249"/>
      <c r="CW23" s="249"/>
      <c r="CX23" s="249"/>
      <c r="CY23" s="544"/>
      <c r="CZ23" s="244"/>
      <c r="DA23" s="274"/>
      <c r="DB23" s="237"/>
      <c r="DC23" s="237"/>
      <c r="DD23" s="237"/>
      <c r="DE23" s="235"/>
      <c r="DF23" s="376"/>
      <c r="DG23" s="376"/>
      <c r="DH23" s="376"/>
      <c r="DI23" s="376"/>
      <c r="DJ23" s="376"/>
      <c r="DO23" s="252"/>
      <c r="DP23" s="252"/>
      <c r="DQ23" s="237"/>
      <c r="DR23" s="376"/>
      <c r="DS23" s="249"/>
      <c r="DT23" s="249"/>
      <c r="DU23" s="249"/>
      <c r="DV23" s="249"/>
      <c r="DW23" s="249"/>
      <c r="DX23" s="249"/>
      <c r="DY23" s="544"/>
      <c r="DZ23" s="244"/>
      <c r="EA23" s="274"/>
      <c r="EB23" s="237"/>
      <c r="EC23" s="237"/>
      <c r="ED23" s="237"/>
      <c r="EE23" s="235"/>
      <c r="EF23" s="376"/>
      <c r="EG23" s="376"/>
      <c r="EH23" s="376"/>
      <c r="EI23" s="376"/>
      <c r="EJ23" s="376"/>
      <c r="EO23" s="252"/>
      <c r="EP23" s="252"/>
      <c r="EQ23" s="237"/>
      <c r="ER23" s="376"/>
      <c r="ES23" s="249"/>
      <c r="ET23" s="249"/>
      <c r="EU23" s="249"/>
      <c r="EV23" s="249"/>
      <c r="EW23" s="249"/>
      <c r="EX23" s="249"/>
      <c r="EY23" s="544"/>
      <c r="EZ23" s="244"/>
      <c r="FA23" s="274"/>
      <c r="FB23" s="237"/>
      <c r="FC23" s="237"/>
      <c r="FD23" s="237"/>
      <c r="FE23" s="235"/>
      <c r="FF23" s="376"/>
      <c r="FG23" s="376"/>
      <c r="FH23" s="376"/>
      <c r="FI23" s="376"/>
      <c r="FJ23" s="376"/>
      <c r="FO23" s="252"/>
      <c r="FP23" s="252"/>
      <c r="FQ23" s="237"/>
      <c r="FR23" s="376"/>
      <c r="FS23" s="249"/>
      <c r="FT23" s="249"/>
      <c r="FU23" s="249"/>
      <c r="FV23" s="249"/>
      <c r="FW23" s="249"/>
      <c r="FX23" s="249"/>
      <c r="FY23" s="544"/>
      <c r="FZ23" s="244"/>
      <c r="GA23" s="274"/>
      <c r="GB23" s="237"/>
      <c r="GC23" s="237"/>
      <c r="GD23" s="237"/>
      <c r="GE23" s="235"/>
      <c r="GF23" s="376"/>
      <c r="GG23" s="376"/>
      <c r="GH23" s="376"/>
      <c r="GI23" s="376"/>
      <c r="GJ23" s="376"/>
      <c r="GO23" s="252"/>
      <c r="GP23" s="252"/>
      <c r="GQ23" s="237"/>
      <c r="GR23" s="376"/>
      <c r="GS23" s="249"/>
      <c r="GT23" s="249"/>
      <c r="GU23" s="249"/>
      <c r="GV23" s="249"/>
      <c r="GW23" s="249"/>
      <c r="GX23" s="249"/>
      <c r="GY23" s="544"/>
      <c r="GZ23" s="244"/>
    </row>
    <row r="24" spans="1:208" s="262" customFormat="1" ht="15.95" customHeight="1">
      <c r="A24" s="274"/>
      <c r="B24" s="258"/>
      <c r="C24" s="258"/>
      <c r="D24" s="258"/>
      <c r="E24" s="259"/>
      <c r="F24" s="378"/>
      <c r="G24" s="378"/>
      <c r="H24" s="378"/>
      <c r="I24" s="378"/>
      <c r="J24" s="378"/>
      <c r="K24" s="260"/>
      <c r="L24" s="260"/>
      <c r="M24" s="260"/>
      <c r="N24" s="260"/>
      <c r="O24" s="260"/>
      <c r="P24" s="260"/>
      <c r="Q24" s="378"/>
      <c r="R24" s="258"/>
      <c r="S24" s="261"/>
      <c r="T24" s="261"/>
      <c r="U24" s="261"/>
      <c r="V24" s="261"/>
      <c r="W24" s="261"/>
      <c r="X24" s="261"/>
      <c r="Y24" s="275"/>
      <c r="Z24" s="244"/>
      <c r="AA24" s="274"/>
      <c r="AB24" s="258"/>
      <c r="AC24" s="258"/>
      <c r="AD24" s="258"/>
      <c r="AE24" s="259"/>
      <c r="AF24" s="378"/>
      <c r="AG24" s="378"/>
      <c r="AH24" s="378"/>
      <c r="AI24" s="378"/>
      <c r="AJ24" s="378"/>
      <c r="AK24" s="260"/>
      <c r="AL24" s="260"/>
      <c r="AM24" s="260"/>
      <c r="AN24" s="260"/>
      <c r="AO24" s="260"/>
      <c r="AP24" s="260"/>
      <c r="AQ24" s="378"/>
      <c r="AR24" s="258"/>
      <c r="AS24" s="261"/>
      <c r="AT24" s="261"/>
      <c r="AU24" s="261"/>
      <c r="AV24" s="261"/>
      <c r="AW24" s="261"/>
      <c r="AX24" s="261"/>
      <c r="AY24" s="275"/>
      <c r="AZ24" s="244"/>
      <c r="BA24" s="274"/>
      <c r="BB24" s="258"/>
      <c r="BC24" s="258"/>
      <c r="BD24" s="258"/>
      <c r="BE24" s="259"/>
      <c r="BF24" s="378"/>
      <c r="BG24" s="378"/>
      <c r="BH24" s="378"/>
      <c r="BI24" s="378"/>
      <c r="BJ24" s="378"/>
      <c r="BK24" s="260"/>
      <c r="BL24" s="260"/>
      <c r="BM24" s="260"/>
      <c r="BN24" s="260"/>
      <c r="BO24" s="260"/>
      <c r="BP24" s="260"/>
      <c r="BQ24" s="378"/>
      <c r="BR24" s="258"/>
      <c r="BS24" s="261"/>
      <c r="BT24" s="261"/>
      <c r="BU24" s="261"/>
      <c r="BV24" s="261"/>
      <c r="BW24" s="261"/>
      <c r="BX24" s="261"/>
      <c r="BY24" s="275"/>
      <c r="BZ24" s="244"/>
      <c r="CA24" s="274"/>
      <c r="CB24" s="258"/>
      <c r="CC24" s="258"/>
      <c r="CD24" s="258"/>
      <c r="CE24" s="259"/>
      <c r="CF24" s="378"/>
      <c r="CG24" s="378"/>
      <c r="CH24" s="378"/>
      <c r="CI24" s="378"/>
      <c r="CJ24" s="378"/>
      <c r="CK24" s="260"/>
      <c r="CL24" s="260"/>
      <c r="CM24" s="260"/>
      <c r="CN24" s="260"/>
      <c r="CO24" s="260"/>
      <c r="CP24" s="260"/>
      <c r="CQ24" s="378"/>
      <c r="CR24" s="258"/>
      <c r="CS24" s="261"/>
      <c r="CT24" s="261"/>
      <c r="CU24" s="261"/>
      <c r="CV24" s="261"/>
      <c r="CW24" s="261"/>
      <c r="CX24" s="261"/>
      <c r="CY24" s="275"/>
      <c r="CZ24" s="244"/>
      <c r="DA24" s="274"/>
      <c r="DB24" s="258"/>
      <c r="DC24" s="258"/>
      <c r="DD24" s="258"/>
      <c r="DE24" s="259"/>
      <c r="DF24" s="378"/>
      <c r="DG24" s="378"/>
      <c r="DH24" s="378"/>
      <c r="DI24" s="378"/>
      <c r="DJ24" s="378"/>
      <c r="DK24" s="260"/>
      <c r="DL24" s="260"/>
      <c r="DM24" s="260"/>
      <c r="DN24" s="260"/>
      <c r="DO24" s="260"/>
      <c r="DP24" s="260"/>
      <c r="DQ24" s="378"/>
      <c r="DR24" s="258"/>
      <c r="DS24" s="261"/>
      <c r="DT24" s="261"/>
      <c r="DU24" s="261"/>
      <c r="DV24" s="261"/>
      <c r="DW24" s="261"/>
      <c r="DX24" s="261"/>
      <c r="DY24" s="275"/>
      <c r="DZ24" s="244"/>
      <c r="EA24" s="274"/>
      <c r="EB24" s="258"/>
      <c r="EC24" s="258"/>
      <c r="ED24" s="258"/>
      <c r="EE24" s="259"/>
      <c r="EF24" s="378"/>
      <c r="EG24" s="378"/>
      <c r="EH24" s="378"/>
      <c r="EI24" s="378"/>
      <c r="EJ24" s="378"/>
      <c r="EK24" s="260"/>
      <c r="EL24" s="260"/>
      <c r="EM24" s="260"/>
      <c r="EN24" s="260"/>
      <c r="EO24" s="260"/>
      <c r="EP24" s="260"/>
      <c r="EQ24" s="378"/>
      <c r="ER24" s="258"/>
      <c r="ES24" s="261"/>
      <c r="ET24" s="261"/>
      <c r="EU24" s="261"/>
      <c r="EV24" s="261"/>
      <c r="EW24" s="261"/>
      <c r="EX24" s="261"/>
      <c r="EY24" s="275"/>
      <c r="EZ24" s="244"/>
      <c r="FA24" s="274"/>
      <c r="FB24" s="258"/>
      <c r="FC24" s="258"/>
      <c r="FD24" s="258"/>
      <c r="FE24" s="259"/>
      <c r="FF24" s="378"/>
      <c r="FG24" s="378"/>
      <c r="FH24" s="378"/>
      <c r="FI24" s="378"/>
      <c r="FJ24" s="378"/>
      <c r="FK24" s="260"/>
      <c r="FL24" s="260"/>
      <c r="FM24" s="260"/>
      <c r="FN24" s="260"/>
      <c r="FO24" s="260"/>
      <c r="FP24" s="260"/>
      <c r="FQ24" s="378"/>
      <c r="FR24" s="258"/>
      <c r="FS24" s="261"/>
      <c r="FT24" s="261"/>
      <c r="FU24" s="261"/>
      <c r="FV24" s="261"/>
      <c r="FW24" s="261"/>
      <c r="FX24" s="261"/>
      <c r="FY24" s="275"/>
      <c r="FZ24" s="244"/>
      <c r="GA24" s="274"/>
      <c r="GB24" s="258"/>
      <c r="GC24" s="258"/>
      <c r="GD24" s="258"/>
      <c r="GE24" s="259"/>
      <c r="GF24" s="378"/>
      <c r="GG24" s="378"/>
      <c r="GH24" s="378"/>
      <c r="GI24" s="378"/>
      <c r="GJ24" s="378"/>
      <c r="GK24" s="260"/>
      <c r="GL24" s="260"/>
      <c r="GM24" s="260"/>
      <c r="GN24" s="260"/>
      <c r="GO24" s="260"/>
      <c r="GP24" s="260"/>
      <c r="GQ24" s="378"/>
      <c r="GR24" s="258"/>
      <c r="GS24" s="261"/>
      <c r="GT24" s="261"/>
      <c r="GU24" s="261"/>
      <c r="GV24" s="261"/>
      <c r="GW24" s="261"/>
      <c r="GX24" s="261"/>
      <c r="GY24" s="275"/>
      <c r="GZ24" s="244"/>
    </row>
    <row r="25" spans="1:208" s="262" customFormat="1" ht="15.95" customHeight="1">
      <c r="A25" s="274" t="s">
        <v>866</v>
      </c>
      <c r="B25" s="263"/>
      <c r="C25" s="378"/>
      <c r="D25" s="680">
        <f>L7</f>
        <v>7.3</v>
      </c>
      <c r="E25" s="680"/>
      <c r="F25" s="378" t="s">
        <v>865</v>
      </c>
      <c r="G25" s="680">
        <f>O7</f>
        <v>4.3</v>
      </c>
      <c r="H25" s="680"/>
      <c r="I25" s="378" t="s">
        <v>865</v>
      </c>
      <c r="J25" s="681">
        <f>B10-C10</f>
        <v>4.95</v>
      </c>
      <c r="K25" s="681"/>
      <c r="L25" s="378" t="s">
        <v>865</v>
      </c>
      <c r="M25" s="265">
        <v>1</v>
      </c>
      <c r="N25" s="680" t="s">
        <v>867</v>
      </c>
      <c r="O25" s="680"/>
      <c r="T25" s="378"/>
      <c r="U25" s="378"/>
      <c r="V25" s="378"/>
      <c r="W25" s="378"/>
      <c r="X25" s="378" t="s">
        <v>868</v>
      </c>
      <c r="Y25" s="546">
        <f>D25*G25*J25*M25</f>
        <v>155.38049999999998</v>
      </c>
      <c r="Z25" s="244" t="s">
        <v>869</v>
      </c>
      <c r="AA25" s="274" t="s">
        <v>866</v>
      </c>
      <c r="AB25" s="263"/>
      <c r="AC25" s="378"/>
      <c r="AD25" s="680">
        <f>AL7</f>
        <v>4.3</v>
      </c>
      <c r="AE25" s="680"/>
      <c r="AF25" s="378" t="s">
        <v>863</v>
      </c>
      <c r="AG25" s="680">
        <f>AO7</f>
        <v>2.2999999999999998</v>
      </c>
      <c r="AH25" s="680"/>
      <c r="AI25" s="378" t="s">
        <v>863</v>
      </c>
      <c r="AJ25" s="681">
        <f>AB10-AC10</f>
        <v>5.54</v>
      </c>
      <c r="AK25" s="681"/>
      <c r="AL25" s="378" t="s">
        <v>863</v>
      </c>
      <c r="AM25" s="265">
        <v>1</v>
      </c>
      <c r="AN25" s="680" t="s">
        <v>870</v>
      </c>
      <c r="AO25" s="680"/>
      <c r="AT25" s="378"/>
      <c r="AU25" s="378"/>
      <c r="AV25" s="378"/>
      <c r="AW25" s="378"/>
      <c r="AX25" s="378" t="s">
        <v>871</v>
      </c>
      <c r="AY25" s="546">
        <f>AD25*AG25*AJ25*AM25</f>
        <v>54.790599999999991</v>
      </c>
      <c r="AZ25" s="244" t="s">
        <v>872</v>
      </c>
      <c r="BA25" s="274" t="s">
        <v>873</v>
      </c>
      <c r="BB25" s="263"/>
      <c r="BC25" s="378"/>
      <c r="BD25" s="680">
        <f>BL7</f>
        <v>7.7</v>
      </c>
      <c r="BE25" s="680"/>
      <c r="BF25" s="378" t="s">
        <v>874</v>
      </c>
      <c r="BG25" s="680">
        <f>BO7</f>
        <v>3.3</v>
      </c>
      <c r="BH25" s="680"/>
      <c r="BI25" s="378" t="s">
        <v>874</v>
      </c>
      <c r="BJ25" s="681">
        <f>BB10-BC10</f>
        <v>5.05</v>
      </c>
      <c r="BK25" s="681"/>
      <c r="BL25" s="378" t="s">
        <v>874</v>
      </c>
      <c r="BM25" s="265">
        <v>1</v>
      </c>
      <c r="BN25" s="680" t="s">
        <v>875</v>
      </c>
      <c r="BO25" s="680"/>
      <c r="BT25" s="378"/>
      <c r="BU25" s="378"/>
      <c r="BV25" s="378"/>
      <c r="BW25" s="378"/>
      <c r="BX25" s="378" t="s">
        <v>876</v>
      </c>
      <c r="BY25" s="546">
        <f>BD25*BG25*BJ25*BM25</f>
        <v>128.32050000000001</v>
      </c>
      <c r="BZ25" s="244" t="s">
        <v>877</v>
      </c>
      <c r="CA25" s="274" t="s">
        <v>878</v>
      </c>
      <c r="CB25" s="263"/>
      <c r="CC25" s="378"/>
      <c r="CD25" s="680">
        <f>CL7</f>
        <v>3</v>
      </c>
      <c r="CE25" s="680"/>
      <c r="CF25" s="378" t="s">
        <v>874</v>
      </c>
      <c r="CG25" s="680">
        <f>CO7</f>
        <v>2.5</v>
      </c>
      <c r="CH25" s="680"/>
      <c r="CI25" s="378" t="s">
        <v>874</v>
      </c>
      <c r="CJ25" s="681">
        <f>CB10-CC10</f>
        <v>5.45</v>
      </c>
      <c r="CK25" s="681"/>
      <c r="CL25" s="378" t="s">
        <v>874</v>
      </c>
      <c r="CM25" s="265">
        <v>1</v>
      </c>
      <c r="CN25" s="680" t="s">
        <v>875</v>
      </c>
      <c r="CO25" s="680"/>
      <c r="CT25" s="378"/>
      <c r="CU25" s="378"/>
      <c r="CV25" s="378"/>
      <c r="CW25" s="378"/>
      <c r="CX25" s="378" t="s">
        <v>876</v>
      </c>
      <c r="CY25" s="546">
        <f>CD25*CG25*CJ25*CM25</f>
        <v>40.875</v>
      </c>
      <c r="CZ25" s="244" t="s">
        <v>877</v>
      </c>
      <c r="DA25" s="274" t="s">
        <v>878</v>
      </c>
      <c r="DB25" s="263"/>
      <c r="DC25" s="378"/>
      <c r="DD25" s="680">
        <f>DL7</f>
        <v>7.3</v>
      </c>
      <c r="DE25" s="680"/>
      <c r="DF25" s="378" t="s">
        <v>879</v>
      </c>
      <c r="DG25" s="680">
        <f>DO7</f>
        <v>3.8</v>
      </c>
      <c r="DH25" s="680"/>
      <c r="DI25" s="378" t="s">
        <v>848</v>
      </c>
      <c r="DJ25" s="681">
        <f>DB10-DC10</f>
        <v>7.55</v>
      </c>
      <c r="DK25" s="681"/>
      <c r="DL25" s="378" t="s">
        <v>880</v>
      </c>
      <c r="DM25" s="265">
        <v>1</v>
      </c>
      <c r="DN25" s="680" t="s">
        <v>61</v>
      </c>
      <c r="DO25" s="680"/>
      <c r="DT25" s="378"/>
      <c r="DU25" s="378"/>
      <c r="DV25" s="378"/>
      <c r="DW25" s="378"/>
      <c r="DX25" s="378" t="s">
        <v>13</v>
      </c>
      <c r="DY25" s="546">
        <f>DD25*DG25*DJ25*DM25</f>
        <v>209.43699999999998</v>
      </c>
      <c r="DZ25" s="244" t="s">
        <v>881</v>
      </c>
      <c r="EA25" s="274" t="s">
        <v>882</v>
      </c>
      <c r="EB25" s="263"/>
      <c r="EC25" s="378"/>
      <c r="ED25" s="680">
        <f>EL7</f>
        <v>4.3</v>
      </c>
      <c r="EE25" s="680"/>
      <c r="EF25" s="378" t="s">
        <v>883</v>
      </c>
      <c r="EG25" s="680">
        <f>EO7</f>
        <v>3.8</v>
      </c>
      <c r="EH25" s="680"/>
      <c r="EI25" s="378" t="s">
        <v>883</v>
      </c>
      <c r="EJ25" s="681">
        <f>EB10-EC10</f>
        <v>6.85</v>
      </c>
      <c r="EK25" s="681"/>
      <c r="EL25" s="378" t="s">
        <v>848</v>
      </c>
      <c r="EM25" s="265">
        <v>1</v>
      </c>
      <c r="EN25" s="680" t="s">
        <v>61</v>
      </c>
      <c r="EO25" s="680"/>
      <c r="ET25" s="378"/>
      <c r="EU25" s="378"/>
      <c r="EV25" s="378"/>
      <c r="EW25" s="378"/>
      <c r="EX25" s="378" t="s">
        <v>884</v>
      </c>
      <c r="EY25" s="546">
        <f>ED25*EG25*EJ25*EM25</f>
        <v>111.92899999999999</v>
      </c>
      <c r="EZ25" s="244" t="s">
        <v>336</v>
      </c>
      <c r="FA25" s="274" t="s">
        <v>19</v>
      </c>
      <c r="FB25" s="263"/>
      <c r="FC25" s="378"/>
      <c r="FD25" s="680">
        <f>FL7</f>
        <v>7.3</v>
      </c>
      <c r="FE25" s="680"/>
      <c r="FF25" s="378" t="s">
        <v>880</v>
      </c>
      <c r="FG25" s="680">
        <f>FO7</f>
        <v>4.3</v>
      </c>
      <c r="FH25" s="680"/>
      <c r="FI25" s="378" t="s">
        <v>848</v>
      </c>
      <c r="FJ25" s="681">
        <f>FB10-FC10</f>
        <v>7.9499999999999993</v>
      </c>
      <c r="FK25" s="681"/>
      <c r="FL25" s="378" t="s">
        <v>883</v>
      </c>
      <c r="FM25" s="265">
        <v>1</v>
      </c>
      <c r="FN25" s="680" t="s">
        <v>61</v>
      </c>
      <c r="FO25" s="680"/>
      <c r="FT25" s="378"/>
      <c r="FU25" s="378"/>
      <c r="FV25" s="378"/>
      <c r="FW25" s="378"/>
      <c r="FX25" s="378" t="s">
        <v>13</v>
      </c>
      <c r="FY25" s="546">
        <f>FD25*FG25*FJ25*FM25</f>
        <v>249.55049999999994</v>
      </c>
      <c r="FZ25" s="244" t="s">
        <v>881</v>
      </c>
      <c r="GA25" s="274" t="s">
        <v>19</v>
      </c>
      <c r="GB25" s="263"/>
      <c r="GC25" s="378"/>
      <c r="GD25" s="680">
        <f>GL7</f>
        <v>4.3</v>
      </c>
      <c r="GE25" s="680"/>
      <c r="GF25" s="378" t="s">
        <v>848</v>
      </c>
      <c r="GG25" s="680">
        <f>GO7</f>
        <v>6.8</v>
      </c>
      <c r="GH25" s="680"/>
      <c r="GI25" s="378" t="s">
        <v>848</v>
      </c>
      <c r="GJ25" s="681">
        <f>GB10-GC10</f>
        <v>9.15</v>
      </c>
      <c r="GK25" s="681"/>
      <c r="GL25" s="378" t="s">
        <v>848</v>
      </c>
      <c r="GM25" s="265">
        <v>1</v>
      </c>
      <c r="GN25" s="680" t="s">
        <v>885</v>
      </c>
      <c r="GO25" s="680"/>
      <c r="GT25" s="378"/>
      <c r="GU25" s="378"/>
      <c r="GV25" s="378"/>
      <c r="GW25" s="378"/>
      <c r="GX25" s="378" t="s">
        <v>13</v>
      </c>
      <c r="GY25" s="546">
        <f>GD25*GG25*GJ25*GM25</f>
        <v>267.54599999999999</v>
      </c>
      <c r="GZ25" s="244" t="s">
        <v>336</v>
      </c>
    </row>
    <row r="26" spans="1:208" s="262" customFormat="1" ht="15.95" customHeight="1">
      <c r="A26" s="274"/>
      <c r="B26" s="263"/>
      <c r="C26" s="264"/>
      <c r="D26" s="264"/>
      <c r="E26" s="264"/>
      <c r="F26" s="264"/>
      <c r="G26" s="264"/>
      <c r="H26" s="264"/>
      <c r="I26" s="264"/>
      <c r="J26" s="378"/>
      <c r="K26" s="682"/>
      <c r="L26" s="682"/>
      <c r="T26" s="264"/>
      <c r="U26" s="264"/>
      <c r="V26" s="264"/>
      <c r="W26" s="264"/>
      <c r="X26" s="244"/>
      <c r="Z26" s="244"/>
      <c r="AA26" s="274"/>
      <c r="AB26" s="263"/>
      <c r="AC26" s="264"/>
      <c r="AD26" s="264"/>
      <c r="AE26" s="264"/>
      <c r="AF26" s="264"/>
      <c r="AG26" s="264"/>
      <c r="AH26" s="264"/>
      <c r="AI26" s="264"/>
      <c r="AJ26" s="378"/>
      <c r="AK26" s="682"/>
      <c r="AL26" s="682"/>
      <c r="AT26" s="264"/>
      <c r="AU26" s="264"/>
      <c r="AV26" s="264"/>
      <c r="AW26" s="264"/>
      <c r="AX26" s="244"/>
      <c r="AZ26" s="244"/>
      <c r="BA26" s="274"/>
      <c r="BB26" s="263"/>
      <c r="BC26" s="264"/>
      <c r="BD26" s="264"/>
      <c r="BE26" s="264"/>
      <c r="BF26" s="264"/>
      <c r="BG26" s="264"/>
      <c r="BH26" s="264"/>
      <c r="BI26" s="264"/>
      <c r="BJ26" s="378"/>
      <c r="BK26" s="682"/>
      <c r="BL26" s="682"/>
      <c r="BT26" s="264"/>
      <c r="BU26" s="264"/>
      <c r="BV26" s="264"/>
      <c r="BW26" s="264"/>
      <c r="BX26" s="244"/>
      <c r="BZ26" s="244"/>
      <c r="CA26" s="274"/>
      <c r="CB26" s="263"/>
      <c r="CC26" s="264"/>
      <c r="CD26" s="264"/>
      <c r="CE26" s="264"/>
      <c r="CF26" s="264"/>
      <c r="CG26" s="264"/>
      <c r="CH26" s="264"/>
      <c r="CI26" s="264"/>
      <c r="CJ26" s="378"/>
      <c r="CK26" s="682"/>
      <c r="CL26" s="682"/>
      <c r="CT26" s="264"/>
      <c r="CU26" s="264"/>
      <c r="CV26" s="264"/>
      <c r="CW26" s="264"/>
      <c r="CX26" s="244"/>
      <c r="CZ26" s="244"/>
      <c r="DA26" s="274"/>
      <c r="DB26" s="263"/>
      <c r="DC26" s="264"/>
      <c r="DD26" s="264"/>
      <c r="DE26" s="264"/>
      <c r="DF26" s="264"/>
      <c r="DG26" s="264"/>
      <c r="DH26" s="264"/>
      <c r="DI26" s="264"/>
      <c r="DJ26" s="378"/>
      <c r="DK26" s="682"/>
      <c r="DL26" s="682"/>
      <c r="DT26" s="264"/>
      <c r="DU26" s="264"/>
      <c r="DV26" s="264"/>
      <c r="DW26" s="264"/>
      <c r="DX26" s="244"/>
      <c r="DZ26" s="244"/>
      <c r="EA26" s="274"/>
      <c r="EB26" s="263"/>
      <c r="EC26" s="264"/>
      <c r="ED26" s="264"/>
      <c r="EE26" s="264"/>
      <c r="EF26" s="264"/>
      <c r="EG26" s="264"/>
      <c r="EH26" s="264"/>
      <c r="EI26" s="264"/>
      <c r="EJ26" s="378"/>
      <c r="EK26" s="682"/>
      <c r="EL26" s="682"/>
      <c r="ET26" s="264"/>
      <c r="EU26" s="264"/>
      <c r="EV26" s="264"/>
      <c r="EW26" s="264"/>
      <c r="EX26" s="244"/>
      <c r="EZ26" s="244"/>
      <c r="FA26" s="274"/>
      <c r="FB26" s="263"/>
      <c r="FC26" s="264"/>
      <c r="FD26" s="264"/>
      <c r="FE26" s="264"/>
      <c r="FF26" s="264"/>
      <c r="FG26" s="264"/>
      <c r="FH26" s="264"/>
      <c r="FI26" s="264"/>
      <c r="FJ26" s="378"/>
      <c r="FK26" s="682"/>
      <c r="FL26" s="682"/>
      <c r="FT26" s="264"/>
      <c r="FU26" s="264"/>
      <c r="FV26" s="264"/>
      <c r="FW26" s="264"/>
      <c r="FX26" s="244"/>
      <c r="FZ26" s="244"/>
      <c r="GA26" s="274"/>
      <c r="GB26" s="263"/>
      <c r="GC26" s="264"/>
      <c r="GD26" s="264"/>
      <c r="GE26" s="264"/>
      <c r="GF26" s="264"/>
      <c r="GG26" s="264"/>
      <c r="GH26" s="264"/>
      <c r="GI26" s="264"/>
      <c r="GJ26" s="378"/>
      <c r="GK26" s="682"/>
      <c r="GL26" s="682"/>
      <c r="GT26" s="264"/>
      <c r="GU26" s="264"/>
      <c r="GV26" s="264"/>
      <c r="GW26" s="264"/>
      <c r="GX26" s="244"/>
      <c r="GZ26" s="244"/>
    </row>
    <row r="27" spans="1:208" s="262" customFormat="1" ht="15.95" customHeight="1">
      <c r="A27" s="274" t="s">
        <v>886</v>
      </c>
      <c r="B27" s="263"/>
      <c r="C27" s="378"/>
      <c r="D27" s="685">
        <f>L22</f>
        <v>7.3</v>
      </c>
      <c r="E27" s="686"/>
      <c r="F27" s="378" t="s">
        <v>883</v>
      </c>
      <c r="G27" s="694">
        <f>O22</f>
        <v>4.3</v>
      </c>
      <c r="H27" s="694"/>
      <c r="I27" s="378" t="s">
        <v>883</v>
      </c>
      <c r="J27" s="680">
        <f>C13</f>
        <v>3.2</v>
      </c>
      <c r="K27" s="680"/>
      <c r="L27" s="378" t="s">
        <v>883</v>
      </c>
      <c r="M27" s="265">
        <v>1</v>
      </c>
      <c r="N27" s="680" t="s">
        <v>61</v>
      </c>
      <c r="O27" s="680"/>
      <c r="P27" s="85"/>
      <c r="Q27" s="85"/>
      <c r="T27" s="378"/>
      <c r="U27" s="378"/>
      <c r="V27" s="378"/>
      <c r="W27" s="378"/>
      <c r="X27" s="378"/>
      <c r="Y27" s="546"/>
      <c r="Z27" s="244"/>
      <c r="AA27" s="274" t="s">
        <v>887</v>
      </c>
      <c r="AB27" s="263"/>
      <c r="AC27" s="378"/>
      <c r="AD27" s="685">
        <f>AL22</f>
        <v>4.3</v>
      </c>
      <c r="AE27" s="686"/>
      <c r="AF27" s="378" t="s">
        <v>848</v>
      </c>
      <c r="AG27" s="694">
        <f>AO22</f>
        <v>2.2999999999999998</v>
      </c>
      <c r="AH27" s="694"/>
      <c r="AI27" s="378" t="s">
        <v>880</v>
      </c>
      <c r="AJ27" s="680">
        <f>AC13</f>
        <v>4.0999999999999996</v>
      </c>
      <c r="AK27" s="680"/>
      <c r="AL27" s="378" t="s">
        <v>848</v>
      </c>
      <c r="AM27" s="265">
        <v>1</v>
      </c>
      <c r="AN27" s="680" t="s">
        <v>885</v>
      </c>
      <c r="AO27" s="680"/>
      <c r="AP27" s="85"/>
      <c r="AQ27" s="85"/>
      <c r="AT27" s="378"/>
      <c r="AU27" s="378"/>
      <c r="AV27" s="378"/>
      <c r="AW27" s="378"/>
      <c r="AX27" s="378"/>
      <c r="AY27" s="546"/>
      <c r="AZ27" s="244"/>
      <c r="BA27" s="274" t="s">
        <v>60</v>
      </c>
      <c r="BB27" s="263"/>
      <c r="BC27" s="378"/>
      <c r="BD27" s="685">
        <f>BL22</f>
        <v>7.7</v>
      </c>
      <c r="BE27" s="686"/>
      <c r="BF27" s="378" t="s">
        <v>848</v>
      </c>
      <c r="BG27" s="694">
        <f>BO22</f>
        <v>3.3</v>
      </c>
      <c r="BH27" s="694"/>
      <c r="BI27" s="378" t="s">
        <v>848</v>
      </c>
      <c r="BJ27" s="680">
        <f>BC13</f>
        <v>3.3</v>
      </c>
      <c r="BK27" s="680"/>
      <c r="BL27" s="378" t="s">
        <v>848</v>
      </c>
      <c r="BM27" s="265">
        <v>1</v>
      </c>
      <c r="BN27" s="680" t="s">
        <v>888</v>
      </c>
      <c r="BO27" s="680"/>
      <c r="BP27" s="85"/>
      <c r="BQ27" s="85"/>
      <c r="BT27" s="378"/>
      <c r="BU27" s="378"/>
      <c r="BV27" s="378"/>
      <c r="BW27" s="378"/>
      <c r="BX27" s="378"/>
      <c r="BY27" s="546"/>
      <c r="BZ27" s="244"/>
      <c r="CA27" s="274" t="s">
        <v>886</v>
      </c>
      <c r="CB27" s="263"/>
      <c r="CC27" s="378"/>
      <c r="CD27" s="685">
        <f>CL22</f>
        <v>3</v>
      </c>
      <c r="CE27" s="686"/>
      <c r="CF27" s="378" t="s">
        <v>883</v>
      </c>
      <c r="CG27" s="694">
        <f>CO22</f>
        <v>2.5</v>
      </c>
      <c r="CH27" s="694"/>
      <c r="CI27" s="378" t="s">
        <v>883</v>
      </c>
      <c r="CJ27" s="680">
        <f>CC13</f>
        <v>3.7</v>
      </c>
      <c r="CK27" s="680"/>
      <c r="CL27" s="378" t="s">
        <v>883</v>
      </c>
      <c r="CM27" s="265">
        <v>1</v>
      </c>
      <c r="CN27" s="680" t="s">
        <v>885</v>
      </c>
      <c r="CO27" s="680"/>
      <c r="CP27" s="85"/>
      <c r="CQ27" s="85"/>
      <c r="CT27" s="378"/>
      <c r="CU27" s="378"/>
      <c r="CV27" s="378"/>
      <c r="CW27" s="378"/>
      <c r="CX27" s="378"/>
      <c r="CY27" s="546"/>
      <c r="CZ27" s="244"/>
      <c r="DA27" s="274" t="s">
        <v>886</v>
      </c>
      <c r="DB27" s="263"/>
      <c r="DC27" s="378"/>
      <c r="DD27" s="685">
        <f>DL22</f>
        <v>7.3</v>
      </c>
      <c r="DE27" s="686"/>
      <c r="DF27" s="378" t="s">
        <v>848</v>
      </c>
      <c r="DG27" s="694">
        <f>DO22</f>
        <v>3.8</v>
      </c>
      <c r="DH27" s="694"/>
      <c r="DI27" s="378" t="s">
        <v>883</v>
      </c>
      <c r="DJ27" s="680">
        <f>DC13</f>
        <v>5.8</v>
      </c>
      <c r="DK27" s="680"/>
      <c r="DL27" s="378" t="s">
        <v>848</v>
      </c>
      <c r="DM27" s="265">
        <v>1</v>
      </c>
      <c r="DN27" s="680" t="s">
        <v>61</v>
      </c>
      <c r="DO27" s="680"/>
      <c r="DP27" s="85"/>
      <c r="DQ27" s="85"/>
      <c r="DT27" s="378"/>
      <c r="DU27" s="378"/>
      <c r="DV27" s="378"/>
      <c r="DW27" s="378"/>
      <c r="DX27" s="378"/>
      <c r="DY27" s="546"/>
      <c r="DZ27" s="244"/>
      <c r="EA27" s="274" t="s">
        <v>60</v>
      </c>
      <c r="EB27" s="263"/>
      <c r="EC27" s="378"/>
      <c r="ED27" s="685">
        <f>EL22</f>
        <v>4.3</v>
      </c>
      <c r="EE27" s="686"/>
      <c r="EF27" s="378" t="s">
        <v>883</v>
      </c>
      <c r="EG27" s="694">
        <f>EO22</f>
        <v>3.8</v>
      </c>
      <c r="EH27" s="694"/>
      <c r="EI27" s="378" t="s">
        <v>848</v>
      </c>
      <c r="EJ27" s="680">
        <f>EC13</f>
        <v>5.0999999999999996</v>
      </c>
      <c r="EK27" s="680"/>
      <c r="EL27" s="378" t="s">
        <v>883</v>
      </c>
      <c r="EM27" s="265">
        <v>1</v>
      </c>
      <c r="EN27" s="680" t="s">
        <v>885</v>
      </c>
      <c r="EO27" s="680"/>
      <c r="EP27" s="85"/>
      <c r="EQ27" s="85"/>
      <c r="ET27" s="378"/>
      <c r="EU27" s="378"/>
      <c r="EV27" s="378"/>
      <c r="EW27" s="378"/>
      <c r="EX27" s="378"/>
      <c r="EY27" s="546"/>
      <c r="EZ27" s="244"/>
      <c r="FA27" s="274" t="s">
        <v>886</v>
      </c>
      <c r="FB27" s="263"/>
      <c r="FC27" s="378"/>
      <c r="FD27" s="685">
        <f>FL22</f>
        <v>7.3</v>
      </c>
      <c r="FE27" s="686"/>
      <c r="FF27" s="378" t="s">
        <v>883</v>
      </c>
      <c r="FG27" s="694">
        <f>FO22</f>
        <v>4.3</v>
      </c>
      <c r="FH27" s="694"/>
      <c r="FI27" s="378" t="s">
        <v>880</v>
      </c>
      <c r="FJ27" s="680">
        <f>FC13</f>
        <v>6.1999999999999993</v>
      </c>
      <c r="FK27" s="680"/>
      <c r="FL27" s="378" t="s">
        <v>848</v>
      </c>
      <c r="FM27" s="265">
        <v>1</v>
      </c>
      <c r="FN27" s="680" t="s">
        <v>61</v>
      </c>
      <c r="FO27" s="680"/>
      <c r="FP27" s="85"/>
      <c r="FQ27" s="85"/>
      <c r="FT27" s="378"/>
      <c r="FU27" s="378"/>
      <c r="FV27" s="378"/>
      <c r="FW27" s="378"/>
      <c r="FX27" s="378"/>
      <c r="FY27" s="546"/>
      <c r="FZ27" s="244"/>
      <c r="GA27" s="274" t="s">
        <v>60</v>
      </c>
      <c r="GB27" s="263"/>
      <c r="GC27" s="378"/>
      <c r="GD27" s="685">
        <f>GL22</f>
        <v>4.3</v>
      </c>
      <c r="GE27" s="686"/>
      <c r="GF27" s="378" t="s">
        <v>848</v>
      </c>
      <c r="GG27" s="694">
        <f>GO22</f>
        <v>6.8</v>
      </c>
      <c r="GH27" s="694"/>
      <c r="GI27" s="378" t="s">
        <v>880</v>
      </c>
      <c r="GJ27" s="680">
        <f>GC13</f>
        <v>7.4</v>
      </c>
      <c r="GK27" s="680"/>
      <c r="GL27" s="378" t="s">
        <v>848</v>
      </c>
      <c r="GM27" s="265">
        <v>1</v>
      </c>
      <c r="GN27" s="680" t="s">
        <v>61</v>
      </c>
      <c r="GO27" s="680"/>
      <c r="GP27" s="85"/>
      <c r="GQ27" s="85"/>
      <c r="GT27" s="378"/>
      <c r="GU27" s="378"/>
      <c r="GV27" s="378"/>
      <c r="GW27" s="378"/>
      <c r="GX27" s="378"/>
      <c r="GY27" s="546"/>
      <c r="GZ27" s="244"/>
    </row>
    <row r="28" spans="1:208" s="262" customFormat="1" ht="15.95" customHeight="1">
      <c r="A28" s="274"/>
      <c r="B28" s="263"/>
      <c r="C28" s="264"/>
      <c r="D28" s="3" t="s">
        <v>519</v>
      </c>
      <c r="E28" s="920">
        <v>0.8</v>
      </c>
      <c r="F28" s="920"/>
      <c r="G28" s="547" t="s">
        <v>520</v>
      </c>
      <c r="H28" s="547" t="s">
        <v>518</v>
      </c>
      <c r="I28" s="920" t="s">
        <v>521</v>
      </c>
      <c r="J28" s="920"/>
      <c r="K28" s="547" t="s">
        <v>518</v>
      </c>
      <c r="L28" s="920">
        <f>L7</f>
        <v>7.3</v>
      </c>
      <c r="M28" s="920"/>
      <c r="N28" s="264"/>
      <c r="O28" s="264"/>
      <c r="P28" s="264"/>
      <c r="T28" s="378"/>
      <c r="U28" s="378"/>
      <c r="V28" s="378"/>
      <c r="W28" s="378"/>
      <c r="X28" s="378" t="s">
        <v>13</v>
      </c>
      <c r="Y28" s="546">
        <f>D27*G27*J27*M27-E28^2*PI()/4*L28</f>
        <v>96.778619780607116</v>
      </c>
      <c r="Z28" s="244" t="s">
        <v>336</v>
      </c>
      <c r="AA28" s="274"/>
      <c r="AB28" s="263"/>
      <c r="AC28" s="264"/>
      <c r="AD28" s="3" t="s">
        <v>519</v>
      </c>
      <c r="AE28" s="920">
        <v>0.8</v>
      </c>
      <c r="AF28" s="920"/>
      <c r="AG28" s="547" t="s">
        <v>520</v>
      </c>
      <c r="AH28" s="547" t="s">
        <v>518</v>
      </c>
      <c r="AI28" s="920" t="s">
        <v>521</v>
      </c>
      <c r="AJ28" s="920"/>
      <c r="AK28" s="547" t="s">
        <v>518</v>
      </c>
      <c r="AL28" s="920">
        <f>AL7</f>
        <v>4.3</v>
      </c>
      <c r="AM28" s="920"/>
      <c r="AN28" s="264"/>
      <c r="AO28" s="264"/>
      <c r="AP28" s="264"/>
      <c r="AT28" s="378"/>
      <c r="AU28" s="378"/>
      <c r="AV28" s="378"/>
      <c r="AW28" s="378"/>
      <c r="AX28" s="378" t="s">
        <v>13</v>
      </c>
      <c r="AY28" s="546">
        <f>AD27*AG27*AJ27*AM27-AE28^2*PI()/4*AL28</f>
        <v>38.387584254330214</v>
      </c>
      <c r="AZ28" s="244" t="s">
        <v>336</v>
      </c>
      <c r="BA28" s="274"/>
      <c r="BB28" s="263"/>
      <c r="BC28" s="264"/>
      <c r="BD28" s="3" t="s">
        <v>519</v>
      </c>
      <c r="BE28" s="920">
        <v>0.8</v>
      </c>
      <c r="BF28" s="920"/>
      <c r="BG28" s="547" t="s">
        <v>520</v>
      </c>
      <c r="BH28" s="547" t="s">
        <v>518</v>
      </c>
      <c r="BI28" s="920" t="s">
        <v>521</v>
      </c>
      <c r="BJ28" s="920"/>
      <c r="BK28" s="547" t="s">
        <v>518</v>
      </c>
      <c r="BL28" s="920">
        <f>BL7</f>
        <v>7.7</v>
      </c>
      <c r="BM28" s="920"/>
      <c r="BN28" s="264"/>
      <c r="BO28" s="264"/>
      <c r="BP28" s="264"/>
      <c r="BT28" s="378"/>
      <c r="BU28" s="378"/>
      <c r="BV28" s="378"/>
      <c r="BW28" s="378"/>
      <c r="BX28" s="378" t="s">
        <v>889</v>
      </c>
      <c r="BY28" s="546">
        <f>BD27*BG27*BJ27*BM27-BE28^2*PI()/4*BL28</f>
        <v>79.982557850777368</v>
      </c>
      <c r="BZ28" s="244" t="s">
        <v>890</v>
      </c>
      <c r="CA28" s="274"/>
      <c r="CB28" s="263"/>
      <c r="CC28" s="264"/>
      <c r="CD28" s="3" t="s">
        <v>519</v>
      </c>
      <c r="CE28" s="920">
        <v>0.8</v>
      </c>
      <c r="CF28" s="920"/>
      <c r="CG28" s="547" t="s">
        <v>520</v>
      </c>
      <c r="CH28" s="547" t="s">
        <v>518</v>
      </c>
      <c r="CI28" s="920" t="s">
        <v>521</v>
      </c>
      <c r="CJ28" s="920"/>
      <c r="CK28" s="547" t="s">
        <v>518</v>
      </c>
      <c r="CL28" s="920">
        <f>CL7</f>
        <v>3</v>
      </c>
      <c r="CM28" s="920"/>
      <c r="CN28" s="264"/>
      <c r="CO28" s="264"/>
      <c r="CP28" s="264"/>
      <c r="CT28" s="378"/>
      <c r="CU28" s="378"/>
      <c r="CV28" s="378"/>
      <c r="CW28" s="378"/>
      <c r="CX28" s="378" t="s">
        <v>13</v>
      </c>
      <c r="CY28" s="546">
        <f>CD27*CG27*CJ27*CM27-CE28^2*PI()/4*CL28</f>
        <v>26.242035526276901</v>
      </c>
      <c r="CZ28" s="244" t="s">
        <v>336</v>
      </c>
      <c r="DA28" s="274"/>
      <c r="DB28" s="263"/>
      <c r="DC28" s="264"/>
      <c r="DD28" s="3" t="s">
        <v>519</v>
      </c>
      <c r="DE28" s="920">
        <v>0.8</v>
      </c>
      <c r="DF28" s="920"/>
      <c r="DG28" s="547" t="s">
        <v>520</v>
      </c>
      <c r="DH28" s="547" t="s">
        <v>518</v>
      </c>
      <c r="DI28" s="920" t="s">
        <v>521</v>
      </c>
      <c r="DJ28" s="920"/>
      <c r="DK28" s="547" t="s">
        <v>518</v>
      </c>
      <c r="DL28" s="920">
        <f>DL7</f>
        <v>7.3</v>
      </c>
      <c r="DM28" s="920"/>
      <c r="DN28" s="264"/>
      <c r="DO28" s="264"/>
      <c r="DP28" s="264"/>
      <c r="DT28" s="378"/>
      <c r="DU28" s="378"/>
      <c r="DV28" s="378"/>
      <c r="DW28" s="378"/>
      <c r="DX28" s="378" t="s">
        <v>13</v>
      </c>
      <c r="DY28" s="546">
        <f>DD27*DG27*DJ27*DM27-DE28^2*PI()/4*DL28</f>
        <v>157.22261978060712</v>
      </c>
      <c r="DZ28" s="244" t="s">
        <v>336</v>
      </c>
      <c r="EA28" s="274"/>
      <c r="EB28" s="263"/>
      <c r="EC28" s="264"/>
      <c r="ED28" s="3" t="s">
        <v>519</v>
      </c>
      <c r="EE28" s="920">
        <v>0.8</v>
      </c>
      <c r="EF28" s="920"/>
      <c r="EG28" s="547" t="s">
        <v>520</v>
      </c>
      <c r="EH28" s="547" t="s">
        <v>518</v>
      </c>
      <c r="EI28" s="920" t="s">
        <v>521</v>
      </c>
      <c r="EJ28" s="920"/>
      <c r="EK28" s="547" t="s">
        <v>518</v>
      </c>
      <c r="EL28" s="920">
        <f>EL7</f>
        <v>4.3</v>
      </c>
      <c r="EM28" s="920"/>
      <c r="EN28" s="264"/>
      <c r="EO28" s="264"/>
      <c r="EP28" s="264"/>
      <c r="ET28" s="378"/>
      <c r="EU28" s="378"/>
      <c r="EV28" s="378"/>
      <c r="EW28" s="378"/>
      <c r="EX28" s="378" t="s">
        <v>884</v>
      </c>
      <c r="EY28" s="546">
        <f>ED27*EG27*EJ27*EM27-EE28^2*PI()/4*EL28</f>
        <v>81.172584254330218</v>
      </c>
      <c r="EZ28" s="244" t="s">
        <v>881</v>
      </c>
      <c r="FA28" s="274"/>
      <c r="FB28" s="263"/>
      <c r="FC28" s="264"/>
      <c r="FD28" s="3" t="s">
        <v>519</v>
      </c>
      <c r="FE28" s="920">
        <v>0.8</v>
      </c>
      <c r="FF28" s="920"/>
      <c r="FG28" s="547" t="s">
        <v>520</v>
      </c>
      <c r="FH28" s="547" t="s">
        <v>518</v>
      </c>
      <c r="FI28" s="920" t="s">
        <v>521</v>
      </c>
      <c r="FJ28" s="920"/>
      <c r="FK28" s="547" t="s">
        <v>518</v>
      </c>
      <c r="FL28" s="920">
        <f>FL7</f>
        <v>7.3</v>
      </c>
      <c r="FM28" s="920"/>
      <c r="FN28" s="264"/>
      <c r="FO28" s="264"/>
      <c r="FP28" s="264"/>
      <c r="FT28" s="378"/>
      <c r="FU28" s="378"/>
      <c r="FV28" s="378"/>
      <c r="FW28" s="378"/>
      <c r="FX28" s="378" t="s">
        <v>884</v>
      </c>
      <c r="FY28" s="546">
        <f>FD27*FG27*FJ27*FM27-FE28^2*PI()/4*FL28</f>
        <v>190.94861978060709</v>
      </c>
      <c r="FZ28" s="244" t="s">
        <v>881</v>
      </c>
      <c r="GA28" s="274"/>
      <c r="GB28" s="263"/>
      <c r="GC28" s="264"/>
      <c r="GD28" s="3" t="s">
        <v>519</v>
      </c>
      <c r="GE28" s="920">
        <v>0.8</v>
      </c>
      <c r="GF28" s="920"/>
      <c r="GG28" s="547" t="s">
        <v>520</v>
      </c>
      <c r="GH28" s="547" t="s">
        <v>518</v>
      </c>
      <c r="GI28" s="920" t="s">
        <v>521</v>
      </c>
      <c r="GJ28" s="920"/>
      <c r="GK28" s="547" t="s">
        <v>518</v>
      </c>
      <c r="GL28" s="920">
        <f>GL7</f>
        <v>4.3</v>
      </c>
      <c r="GM28" s="920"/>
      <c r="GN28" s="264"/>
      <c r="GO28" s="264"/>
      <c r="GP28" s="264"/>
      <c r="GT28" s="378"/>
      <c r="GU28" s="378"/>
      <c r="GV28" s="378"/>
      <c r="GW28" s="378"/>
      <c r="GX28" s="378" t="s">
        <v>13</v>
      </c>
      <c r="GY28" s="546">
        <f>GD27*GG27*GJ27*GM27-GE28^2*PI()/4*GL28</f>
        <v>214.21458425433022</v>
      </c>
      <c r="GZ28" s="244" t="s">
        <v>336</v>
      </c>
    </row>
    <row r="29" spans="1:208" s="262" customFormat="1" ht="15.95" customHeight="1">
      <c r="A29" s="274"/>
      <c r="B29" s="263"/>
      <c r="C29" s="264"/>
      <c r="D29" s="379"/>
      <c r="E29" s="379"/>
      <c r="F29" s="378"/>
      <c r="G29" s="378"/>
      <c r="H29" s="379"/>
      <c r="I29" s="379"/>
      <c r="J29" s="378"/>
      <c r="K29" s="377"/>
      <c r="L29" s="377"/>
      <c r="M29" s="378"/>
      <c r="N29" s="379"/>
      <c r="O29" s="379"/>
      <c r="P29" s="378"/>
      <c r="Q29" s="265"/>
      <c r="R29" s="378"/>
      <c r="S29" s="378"/>
      <c r="T29" s="264"/>
      <c r="U29" s="264"/>
      <c r="V29" s="264"/>
      <c r="W29" s="264"/>
      <c r="X29" s="378"/>
      <c r="Y29" s="548"/>
      <c r="Z29" s="244"/>
      <c r="AA29" s="274"/>
      <c r="AB29" s="263"/>
      <c r="AC29" s="264"/>
      <c r="AD29" s="379"/>
      <c r="AE29" s="379"/>
      <c r="AF29" s="378"/>
      <c r="AG29" s="378"/>
      <c r="AH29" s="379"/>
      <c r="AI29" s="379"/>
      <c r="AJ29" s="378"/>
      <c r="AK29" s="377"/>
      <c r="AL29" s="377"/>
      <c r="AM29" s="378"/>
      <c r="AN29" s="379"/>
      <c r="AO29" s="379"/>
      <c r="AP29" s="378"/>
      <c r="AQ29" s="265"/>
      <c r="AR29" s="378"/>
      <c r="AS29" s="378"/>
      <c r="AT29" s="264"/>
      <c r="AU29" s="264"/>
      <c r="AV29" s="264"/>
      <c r="AW29" s="264"/>
      <c r="AX29" s="378"/>
      <c r="AY29" s="548"/>
      <c r="AZ29" s="244"/>
      <c r="BA29" s="274"/>
      <c r="BB29" s="263"/>
      <c r="BC29" s="264"/>
      <c r="BD29" s="379"/>
      <c r="BE29" s="379"/>
      <c r="BF29" s="378"/>
      <c r="BG29" s="378"/>
      <c r="BH29" s="379"/>
      <c r="BI29" s="379"/>
      <c r="BJ29" s="378"/>
      <c r="BK29" s="377"/>
      <c r="BL29" s="377"/>
      <c r="BM29" s="378"/>
      <c r="BN29" s="379"/>
      <c r="BO29" s="379"/>
      <c r="BP29" s="378"/>
      <c r="BQ29" s="265"/>
      <c r="BR29" s="378"/>
      <c r="BS29" s="378"/>
      <c r="BT29" s="264"/>
      <c r="BU29" s="264"/>
      <c r="BV29" s="264"/>
      <c r="BW29" s="264"/>
      <c r="BX29" s="378"/>
      <c r="BY29" s="548"/>
      <c r="BZ29" s="244"/>
      <c r="CA29" s="274"/>
      <c r="CB29" s="263"/>
      <c r="CC29" s="264"/>
      <c r="CD29" s="379"/>
      <c r="CE29" s="379"/>
      <c r="CF29" s="378"/>
      <c r="CG29" s="378"/>
      <c r="CH29" s="379"/>
      <c r="CI29" s="379"/>
      <c r="CJ29" s="378"/>
      <c r="CK29" s="377"/>
      <c r="CL29" s="377"/>
      <c r="CM29" s="378"/>
      <c r="CN29" s="379"/>
      <c r="CO29" s="379"/>
      <c r="CP29" s="378"/>
      <c r="CQ29" s="265"/>
      <c r="CR29" s="378"/>
      <c r="CS29" s="378"/>
      <c r="CT29" s="264"/>
      <c r="CU29" s="264"/>
      <c r="CV29" s="264"/>
      <c r="CW29" s="264"/>
      <c r="CX29" s="378"/>
      <c r="CY29" s="548"/>
      <c r="CZ29" s="244"/>
      <c r="DA29" s="274"/>
      <c r="DB29" s="263"/>
      <c r="DC29" s="264"/>
      <c r="DD29" s="379"/>
      <c r="DE29" s="379"/>
      <c r="DF29" s="378"/>
      <c r="DG29" s="378"/>
      <c r="DH29" s="379"/>
      <c r="DI29" s="379"/>
      <c r="DJ29" s="378"/>
      <c r="DK29" s="377"/>
      <c r="DL29" s="377"/>
      <c r="DM29" s="378"/>
      <c r="DN29" s="379"/>
      <c r="DO29" s="379"/>
      <c r="DP29" s="378"/>
      <c r="DQ29" s="265"/>
      <c r="DR29" s="378"/>
      <c r="DS29" s="378"/>
      <c r="DT29" s="264"/>
      <c r="DU29" s="264"/>
      <c r="DV29" s="264"/>
      <c r="DW29" s="264"/>
      <c r="DX29" s="378"/>
      <c r="DY29" s="548"/>
      <c r="DZ29" s="244"/>
      <c r="EA29" s="274"/>
      <c r="EB29" s="263"/>
      <c r="EC29" s="264"/>
      <c r="ED29" s="379"/>
      <c r="EE29" s="379"/>
      <c r="EF29" s="378"/>
      <c r="EG29" s="378"/>
      <c r="EH29" s="379"/>
      <c r="EI29" s="379"/>
      <c r="EJ29" s="378"/>
      <c r="EK29" s="377"/>
      <c r="EL29" s="377"/>
      <c r="EM29" s="378"/>
      <c r="EN29" s="379"/>
      <c r="EO29" s="379"/>
      <c r="EP29" s="378"/>
      <c r="EQ29" s="265"/>
      <c r="ER29" s="378"/>
      <c r="ES29" s="378"/>
      <c r="ET29" s="264"/>
      <c r="EU29" s="264"/>
      <c r="EV29" s="264"/>
      <c r="EW29" s="264"/>
      <c r="EX29" s="378"/>
      <c r="EY29" s="548"/>
      <c r="EZ29" s="244"/>
      <c r="FA29" s="274"/>
      <c r="FB29" s="263"/>
      <c r="FC29" s="264"/>
      <c r="FD29" s="379"/>
      <c r="FE29" s="379"/>
      <c r="FF29" s="378"/>
      <c r="FG29" s="378"/>
      <c r="FH29" s="379"/>
      <c r="FI29" s="379"/>
      <c r="FJ29" s="378"/>
      <c r="FK29" s="377"/>
      <c r="FL29" s="377"/>
      <c r="FM29" s="378"/>
      <c r="FN29" s="379"/>
      <c r="FO29" s="379"/>
      <c r="FP29" s="378"/>
      <c r="FQ29" s="265"/>
      <c r="FR29" s="378"/>
      <c r="FS29" s="378"/>
      <c r="FT29" s="264"/>
      <c r="FU29" s="264"/>
      <c r="FV29" s="264"/>
      <c r="FW29" s="264"/>
      <c r="FX29" s="378"/>
      <c r="FY29" s="548"/>
      <c r="FZ29" s="244"/>
      <c r="GA29" s="274"/>
      <c r="GB29" s="263"/>
      <c r="GC29" s="264"/>
      <c r="GD29" s="379"/>
      <c r="GE29" s="379"/>
      <c r="GF29" s="378"/>
      <c r="GG29" s="378"/>
      <c r="GH29" s="379"/>
      <c r="GI29" s="379"/>
      <c r="GJ29" s="378"/>
      <c r="GK29" s="377"/>
      <c r="GL29" s="377"/>
      <c r="GM29" s="378"/>
      <c r="GN29" s="379"/>
      <c r="GO29" s="379"/>
      <c r="GP29" s="378"/>
      <c r="GQ29" s="265"/>
      <c r="GR29" s="378"/>
      <c r="GS29" s="378"/>
      <c r="GT29" s="264"/>
      <c r="GU29" s="264"/>
      <c r="GV29" s="264"/>
      <c r="GW29" s="264"/>
      <c r="GX29" s="378"/>
      <c r="GY29" s="548"/>
      <c r="GZ29" s="244"/>
    </row>
    <row r="30" spans="1:208" s="262" customFormat="1" ht="15.95" customHeight="1">
      <c r="A30" s="274" t="s">
        <v>891</v>
      </c>
      <c r="B30" s="263"/>
      <c r="C30" s="378"/>
      <c r="D30" s="685">
        <f>L22</f>
        <v>7.3</v>
      </c>
      <c r="E30" s="686"/>
      <c r="F30" s="378" t="s">
        <v>883</v>
      </c>
      <c r="G30" s="694">
        <f>O22</f>
        <v>4.3</v>
      </c>
      <c r="H30" s="694"/>
      <c r="I30" s="378" t="s">
        <v>880</v>
      </c>
      <c r="J30" s="680">
        <f>C17</f>
        <v>1.3</v>
      </c>
      <c r="K30" s="680"/>
      <c r="L30" s="378" t="s">
        <v>883</v>
      </c>
      <c r="M30" s="265">
        <v>1</v>
      </c>
      <c r="N30" s="680" t="s">
        <v>885</v>
      </c>
      <c r="O30" s="680"/>
      <c r="P30" s="85"/>
      <c r="Q30" s="85"/>
      <c r="T30" s="378"/>
      <c r="U30" s="378"/>
      <c r="V30" s="378"/>
      <c r="W30" s="378"/>
      <c r="X30" s="378" t="s">
        <v>884</v>
      </c>
      <c r="Y30" s="546">
        <f>D30*G30*J30*M30</f>
        <v>40.806999999999995</v>
      </c>
      <c r="Z30" s="244" t="s">
        <v>881</v>
      </c>
      <c r="AA30" s="274" t="s">
        <v>892</v>
      </c>
      <c r="AB30" s="263"/>
      <c r="AC30" s="378"/>
      <c r="AD30" s="685">
        <f>AL22</f>
        <v>4.3</v>
      </c>
      <c r="AE30" s="686"/>
      <c r="AF30" s="378" t="s">
        <v>848</v>
      </c>
      <c r="AG30" s="694">
        <f>AO22</f>
        <v>2.2999999999999998</v>
      </c>
      <c r="AH30" s="694"/>
      <c r="AI30" s="378" t="s">
        <v>883</v>
      </c>
      <c r="AJ30" s="680">
        <f>AC17</f>
        <v>1.3</v>
      </c>
      <c r="AK30" s="680"/>
      <c r="AL30" s="378" t="s">
        <v>880</v>
      </c>
      <c r="AM30" s="265">
        <v>1</v>
      </c>
      <c r="AN30" s="680" t="s">
        <v>888</v>
      </c>
      <c r="AO30" s="680"/>
      <c r="AP30" s="85"/>
      <c r="AQ30" s="85"/>
      <c r="AT30" s="378"/>
      <c r="AU30" s="378"/>
      <c r="AV30" s="378"/>
      <c r="AW30" s="378"/>
      <c r="AX30" s="378" t="s">
        <v>889</v>
      </c>
      <c r="AY30" s="546">
        <f>AD30*AG30*AJ30*AM30</f>
        <v>12.856999999999999</v>
      </c>
      <c r="AZ30" s="244" t="s">
        <v>890</v>
      </c>
      <c r="BA30" s="274" t="s">
        <v>893</v>
      </c>
      <c r="BB30" s="263"/>
      <c r="BC30" s="378"/>
      <c r="BD30" s="685">
        <f>BL22</f>
        <v>7.7</v>
      </c>
      <c r="BE30" s="686"/>
      <c r="BF30" s="378" t="s">
        <v>848</v>
      </c>
      <c r="BG30" s="694">
        <f>BO22</f>
        <v>3.3</v>
      </c>
      <c r="BH30" s="694"/>
      <c r="BI30" s="378" t="s">
        <v>848</v>
      </c>
      <c r="BJ30" s="680">
        <f>BC17</f>
        <v>1.3</v>
      </c>
      <c r="BK30" s="680"/>
      <c r="BL30" s="378" t="s">
        <v>848</v>
      </c>
      <c r="BM30" s="265">
        <v>1</v>
      </c>
      <c r="BN30" s="680" t="s">
        <v>61</v>
      </c>
      <c r="BO30" s="680"/>
      <c r="BP30" s="85"/>
      <c r="BQ30" s="85"/>
      <c r="BT30" s="378"/>
      <c r="BU30" s="378"/>
      <c r="BV30" s="378"/>
      <c r="BW30" s="378"/>
      <c r="BX30" s="378" t="s">
        <v>13</v>
      </c>
      <c r="BY30" s="546">
        <f>BD30*BG30*BJ30*BM30</f>
        <v>33.033000000000001</v>
      </c>
      <c r="BZ30" s="244" t="s">
        <v>336</v>
      </c>
      <c r="CA30" s="274" t="s">
        <v>891</v>
      </c>
      <c r="CB30" s="263"/>
      <c r="CC30" s="378"/>
      <c r="CD30" s="685">
        <f>CL22</f>
        <v>3</v>
      </c>
      <c r="CE30" s="686"/>
      <c r="CF30" s="378" t="s">
        <v>883</v>
      </c>
      <c r="CG30" s="694">
        <f>CO22</f>
        <v>2.5</v>
      </c>
      <c r="CH30" s="694"/>
      <c r="CI30" s="378" t="s">
        <v>848</v>
      </c>
      <c r="CJ30" s="680">
        <f>CC17</f>
        <v>1.3</v>
      </c>
      <c r="CK30" s="680"/>
      <c r="CL30" s="378" t="s">
        <v>883</v>
      </c>
      <c r="CM30" s="265">
        <v>1</v>
      </c>
      <c r="CN30" s="680" t="s">
        <v>885</v>
      </c>
      <c r="CO30" s="680"/>
      <c r="CP30" s="85"/>
      <c r="CQ30" s="85"/>
      <c r="CT30" s="378"/>
      <c r="CU30" s="378"/>
      <c r="CV30" s="378"/>
      <c r="CW30" s="378"/>
      <c r="CX30" s="378" t="s">
        <v>884</v>
      </c>
      <c r="CY30" s="546">
        <f>CD30*CG30*CJ30*CM30</f>
        <v>9.75</v>
      </c>
      <c r="CZ30" s="244" t="s">
        <v>881</v>
      </c>
      <c r="DA30" s="274" t="s">
        <v>892</v>
      </c>
      <c r="DB30" s="263"/>
      <c r="DC30" s="378"/>
      <c r="DD30" s="685">
        <f>DL22</f>
        <v>7.3</v>
      </c>
      <c r="DE30" s="686"/>
      <c r="DF30" s="378" t="s">
        <v>848</v>
      </c>
      <c r="DG30" s="694">
        <f>DO22</f>
        <v>3.8</v>
      </c>
      <c r="DH30" s="694"/>
      <c r="DI30" s="378" t="s">
        <v>883</v>
      </c>
      <c r="DJ30" s="680">
        <f>DC17</f>
        <v>1.3</v>
      </c>
      <c r="DK30" s="680"/>
      <c r="DL30" s="378" t="s">
        <v>848</v>
      </c>
      <c r="DM30" s="265">
        <v>1</v>
      </c>
      <c r="DN30" s="680" t="s">
        <v>61</v>
      </c>
      <c r="DO30" s="680"/>
      <c r="DP30" s="85"/>
      <c r="DQ30" s="85"/>
      <c r="DT30" s="378"/>
      <c r="DU30" s="378"/>
      <c r="DV30" s="378"/>
      <c r="DW30" s="378"/>
      <c r="DX30" s="378" t="s">
        <v>13</v>
      </c>
      <c r="DY30" s="546">
        <f>DD30*DG30*DJ30*DM30</f>
        <v>36.061999999999998</v>
      </c>
      <c r="DZ30" s="244" t="s">
        <v>336</v>
      </c>
      <c r="EA30" s="274" t="s">
        <v>891</v>
      </c>
      <c r="EB30" s="263"/>
      <c r="EC30" s="378"/>
      <c r="ED30" s="685">
        <f>EL22</f>
        <v>4.3</v>
      </c>
      <c r="EE30" s="686"/>
      <c r="EF30" s="378" t="s">
        <v>883</v>
      </c>
      <c r="EG30" s="694">
        <f>EO22</f>
        <v>3.8</v>
      </c>
      <c r="EH30" s="694"/>
      <c r="EI30" s="378" t="s">
        <v>883</v>
      </c>
      <c r="EJ30" s="680">
        <f>EC17</f>
        <v>1.3</v>
      </c>
      <c r="EK30" s="680"/>
      <c r="EL30" s="378" t="s">
        <v>848</v>
      </c>
      <c r="EM30" s="265">
        <v>1</v>
      </c>
      <c r="EN30" s="680" t="s">
        <v>61</v>
      </c>
      <c r="EO30" s="680"/>
      <c r="EP30" s="85"/>
      <c r="EQ30" s="85"/>
      <c r="ET30" s="378"/>
      <c r="EU30" s="378"/>
      <c r="EV30" s="378"/>
      <c r="EW30" s="378"/>
      <c r="EX30" s="378" t="s">
        <v>13</v>
      </c>
      <c r="EY30" s="546">
        <f>ED30*EG30*EJ30*EM30</f>
        <v>21.242000000000001</v>
      </c>
      <c r="EZ30" s="244" t="s">
        <v>336</v>
      </c>
      <c r="FA30" s="274" t="s">
        <v>891</v>
      </c>
      <c r="FB30" s="263"/>
      <c r="FC30" s="378"/>
      <c r="FD30" s="685">
        <f>FL22</f>
        <v>7.3</v>
      </c>
      <c r="FE30" s="686"/>
      <c r="FF30" s="378" t="s">
        <v>880</v>
      </c>
      <c r="FG30" s="694">
        <f>FO22</f>
        <v>4.3</v>
      </c>
      <c r="FH30" s="694"/>
      <c r="FI30" s="378" t="s">
        <v>848</v>
      </c>
      <c r="FJ30" s="680">
        <f>FC17</f>
        <v>1.3</v>
      </c>
      <c r="FK30" s="680"/>
      <c r="FL30" s="378" t="s">
        <v>848</v>
      </c>
      <c r="FM30" s="265">
        <v>1</v>
      </c>
      <c r="FN30" s="680" t="s">
        <v>61</v>
      </c>
      <c r="FO30" s="680"/>
      <c r="FP30" s="85"/>
      <c r="FQ30" s="85"/>
      <c r="FT30" s="378"/>
      <c r="FU30" s="378"/>
      <c r="FV30" s="378"/>
      <c r="FW30" s="378"/>
      <c r="FX30" s="378" t="s">
        <v>13</v>
      </c>
      <c r="FY30" s="546">
        <f>FD30*FG30*FJ30*FM30</f>
        <v>40.806999999999995</v>
      </c>
      <c r="FZ30" s="244" t="s">
        <v>336</v>
      </c>
      <c r="GA30" s="274" t="s">
        <v>891</v>
      </c>
      <c r="GB30" s="263"/>
      <c r="GC30" s="378"/>
      <c r="GD30" s="685">
        <f>GL22</f>
        <v>4.3</v>
      </c>
      <c r="GE30" s="686"/>
      <c r="GF30" s="378" t="s">
        <v>883</v>
      </c>
      <c r="GG30" s="694">
        <f>GO22</f>
        <v>6.8</v>
      </c>
      <c r="GH30" s="694"/>
      <c r="GI30" s="378" t="s">
        <v>883</v>
      </c>
      <c r="GJ30" s="680">
        <f>GC17</f>
        <v>1.3</v>
      </c>
      <c r="GK30" s="680"/>
      <c r="GL30" s="378" t="s">
        <v>848</v>
      </c>
      <c r="GM30" s="265">
        <v>1</v>
      </c>
      <c r="GN30" s="680" t="s">
        <v>61</v>
      </c>
      <c r="GO30" s="680"/>
      <c r="GP30" s="85"/>
      <c r="GQ30" s="85"/>
      <c r="GT30" s="378"/>
      <c r="GU30" s="378"/>
      <c r="GV30" s="378"/>
      <c r="GW30" s="378"/>
      <c r="GX30" s="378" t="s">
        <v>13</v>
      </c>
      <c r="GY30" s="546">
        <f>GD30*GG30*GJ30*GM30</f>
        <v>38.012</v>
      </c>
      <c r="GZ30" s="244" t="s">
        <v>336</v>
      </c>
    </row>
    <row r="31" spans="1:208" s="262" customFormat="1" ht="15.95" customHeight="1">
      <c r="A31" s="274"/>
      <c r="B31" s="263"/>
      <c r="C31" s="264"/>
      <c r="D31" s="264"/>
      <c r="E31" s="264"/>
      <c r="F31" s="264"/>
      <c r="G31" s="264"/>
      <c r="H31" s="264"/>
      <c r="I31" s="264"/>
      <c r="J31" s="264"/>
      <c r="K31" s="264"/>
      <c r="L31" s="264"/>
      <c r="M31" s="264"/>
      <c r="N31" s="264"/>
      <c r="O31" s="264"/>
      <c r="P31" s="264"/>
      <c r="Q31" s="264"/>
      <c r="R31" s="264"/>
      <c r="S31" s="264"/>
      <c r="T31" s="264"/>
      <c r="U31" s="264"/>
      <c r="V31" s="264"/>
      <c r="W31" s="264"/>
      <c r="X31" s="378"/>
      <c r="Y31" s="275"/>
      <c r="Z31" s="244"/>
      <c r="AA31" s="274"/>
      <c r="AB31" s="263"/>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378"/>
      <c r="AY31" s="275"/>
      <c r="AZ31" s="244"/>
      <c r="BA31" s="274"/>
      <c r="BB31" s="263"/>
      <c r="BC31" s="264"/>
      <c r="BD31" s="264"/>
      <c r="BE31" s="264"/>
      <c r="BF31" s="264"/>
      <c r="BG31" s="264"/>
      <c r="BH31" s="264"/>
      <c r="BI31" s="264"/>
      <c r="BJ31" s="264"/>
      <c r="BK31" s="264"/>
      <c r="BL31" s="264"/>
      <c r="BM31" s="264"/>
      <c r="BN31" s="264"/>
      <c r="BO31" s="264"/>
      <c r="BP31" s="264"/>
      <c r="BQ31" s="264"/>
      <c r="BR31" s="264"/>
      <c r="BS31" s="264"/>
      <c r="BT31" s="264"/>
      <c r="BU31" s="264"/>
      <c r="BV31" s="264"/>
      <c r="BW31" s="264"/>
      <c r="BX31" s="378"/>
      <c r="BY31" s="275"/>
      <c r="BZ31" s="244"/>
      <c r="CA31" s="274"/>
      <c r="CB31" s="263"/>
      <c r="CC31" s="264"/>
      <c r="CD31" s="264"/>
      <c r="CE31" s="264"/>
      <c r="CF31" s="264"/>
      <c r="CG31" s="264"/>
      <c r="CH31" s="264"/>
      <c r="CI31" s="264"/>
      <c r="CJ31" s="264"/>
      <c r="CK31" s="264"/>
      <c r="CL31" s="264"/>
      <c r="CM31" s="264"/>
      <c r="CN31" s="264"/>
      <c r="CO31" s="264"/>
      <c r="CP31" s="264"/>
      <c r="CQ31" s="264"/>
      <c r="CR31" s="264"/>
      <c r="CS31" s="264"/>
      <c r="CT31" s="264"/>
      <c r="CU31" s="264"/>
      <c r="CV31" s="264"/>
      <c r="CW31" s="264"/>
      <c r="CX31" s="378"/>
      <c r="CY31" s="275"/>
      <c r="CZ31" s="244"/>
      <c r="DA31" s="274"/>
      <c r="DB31" s="263"/>
      <c r="DC31" s="264"/>
      <c r="DD31" s="264"/>
      <c r="DE31" s="264"/>
      <c r="DF31" s="264"/>
      <c r="DG31" s="264"/>
      <c r="DH31" s="264"/>
      <c r="DI31" s="264"/>
      <c r="DJ31" s="264"/>
      <c r="DK31" s="264"/>
      <c r="DL31" s="264"/>
      <c r="DM31" s="264"/>
      <c r="DN31" s="264"/>
      <c r="DO31" s="264"/>
      <c r="DP31" s="264"/>
      <c r="DQ31" s="264"/>
      <c r="DR31" s="264"/>
      <c r="DS31" s="264"/>
      <c r="DT31" s="264"/>
      <c r="DU31" s="264"/>
      <c r="DV31" s="264"/>
      <c r="DW31" s="264"/>
      <c r="DX31" s="378"/>
      <c r="DY31" s="275"/>
      <c r="DZ31" s="244"/>
      <c r="EA31" s="274"/>
      <c r="EB31" s="263"/>
      <c r="EC31" s="264"/>
      <c r="ED31" s="264"/>
      <c r="EE31" s="264"/>
      <c r="EF31" s="264"/>
      <c r="EG31" s="264"/>
      <c r="EH31" s="264"/>
      <c r="EI31" s="264"/>
      <c r="EJ31" s="264"/>
      <c r="EK31" s="264"/>
      <c r="EL31" s="264"/>
      <c r="EM31" s="264"/>
      <c r="EN31" s="264"/>
      <c r="EO31" s="264"/>
      <c r="EP31" s="264"/>
      <c r="EQ31" s="264"/>
      <c r="ER31" s="264"/>
      <c r="ES31" s="264"/>
      <c r="ET31" s="264"/>
      <c r="EU31" s="264"/>
      <c r="EV31" s="264"/>
      <c r="EW31" s="264"/>
      <c r="EX31" s="378"/>
      <c r="EY31" s="275"/>
      <c r="EZ31" s="244"/>
      <c r="FA31" s="274"/>
      <c r="FB31" s="263"/>
      <c r="FC31" s="264"/>
      <c r="FD31" s="264"/>
      <c r="FE31" s="264"/>
      <c r="FF31" s="264"/>
      <c r="FG31" s="264"/>
      <c r="FH31" s="264"/>
      <c r="FI31" s="264"/>
      <c r="FJ31" s="264"/>
      <c r="FK31" s="264"/>
      <c r="FL31" s="264"/>
      <c r="FM31" s="264"/>
      <c r="FN31" s="264"/>
      <c r="FO31" s="264"/>
      <c r="FP31" s="264"/>
      <c r="FQ31" s="264"/>
      <c r="FR31" s="264"/>
      <c r="FS31" s="264"/>
      <c r="FT31" s="264"/>
      <c r="FU31" s="264"/>
      <c r="FV31" s="264"/>
      <c r="FW31" s="264"/>
      <c r="FX31" s="378"/>
      <c r="FY31" s="275"/>
      <c r="FZ31" s="244"/>
      <c r="GA31" s="274"/>
      <c r="GB31" s="263"/>
      <c r="GC31" s="264"/>
      <c r="GD31" s="264"/>
      <c r="GE31" s="264"/>
      <c r="GF31" s="264"/>
      <c r="GG31" s="264"/>
      <c r="GH31" s="264"/>
      <c r="GI31" s="264"/>
      <c r="GJ31" s="264"/>
      <c r="GK31" s="264"/>
      <c r="GL31" s="264"/>
      <c r="GM31" s="264"/>
      <c r="GN31" s="264"/>
      <c r="GO31" s="264"/>
      <c r="GP31" s="264"/>
      <c r="GQ31" s="264"/>
      <c r="GR31" s="264"/>
      <c r="GS31" s="264"/>
      <c r="GT31" s="264"/>
      <c r="GU31" s="264"/>
      <c r="GV31" s="264"/>
      <c r="GW31" s="264"/>
      <c r="GX31" s="378"/>
      <c r="GY31" s="275"/>
      <c r="GZ31" s="244"/>
    </row>
    <row r="32" spans="1:208" s="262" customFormat="1" ht="15.95" customHeight="1">
      <c r="A32" s="274"/>
      <c r="B32" s="263"/>
      <c r="C32" s="378"/>
      <c r="D32" s="680"/>
      <c r="E32" s="680"/>
      <c r="F32" s="378"/>
      <c r="G32" s="265"/>
      <c r="H32" s="378"/>
      <c r="I32" s="378"/>
      <c r="J32" s="680"/>
      <c r="K32" s="680"/>
      <c r="L32" s="378"/>
      <c r="M32" s="265"/>
      <c r="N32" s="378"/>
      <c r="O32" s="258"/>
      <c r="P32" s="378"/>
      <c r="Q32" s="265"/>
      <c r="R32" s="680"/>
      <c r="S32" s="680"/>
      <c r="T32" s="378"/>
      <c r="U32" s="264"/>
      <c r="V32" s="264"/>
      <c r="W32" s="264"/>
      <c r="X32" s="378"/>
      <c r="Y32" s="546"/>
      <c r="Z32" s="244"/>
      <c r="AA32" s="274" t="s">
        <v>895</v>
      </c>
      <c r="AB32" s="263"/>
      <c r="AC32" s="378" t="s">
        <v>896</v>
      </c>
      <c r="AD32" s="680">
        <f>AL7</f>
        <v>4.3</v>
      </c>
      <c r="AE32" s="680"/>
      <c r="AF32" s="378" t="s">
        <v>848</v>
      </c>
      <c r="AG32" s="265">
        <v>2</v>
      </c>
      <c r="AH32" s="378" t="s">
        <v>897</v>
      </c>
      <c r="AI32" s="378" t="s">
        <v>898</v>
      </c>
      <c r="AJ32" s="680">
        <f>AO7</f>
        <v>2.2999999999999998</v>
      </c>
      <c r="AK32" s="680"/>
      <c r="AL32" s="378" t="s">
        <v>880</v>
      </c>
      <c r="AM32" s="265">
        <v>2</v>
      </c>
      <c r="AN32" s="378" t="s">
        <v>899</v>
      </c>
      <c r="AO32" s="258" t="s">
        <v>900</v>
      </c>
      <c r="AP32" s="378" t="s">
        <v>880</v>
      </c>
      <c r="AQ32" s="265">
        <v>1</v>
      </c>
      <c r="AR32" s="680" t="s">
        <v>888</v>
      </c>
      <c r="AS32" s="680"/>
      <c r="AT32" s="378"/>
      <c r="AU32" s="264"/>
      <c r="AV32" s="264"/>
      <c r="AW32" s="264"/>
      <c r="AX32" s="378" t="s">
        <v>889</v>
      </c>
      <c r="AY32" s="546">
        <f>IF(AI1=0,0,ROUND((AD32*AG32+AJ32*AM32)*AQ32,3))</f>
        <v>13.2</v>
      </c>
      <c r="AZ32" s="244" t="s">
        <v>902</v>
      </c>
      <c r="BA32" s="274" t="s">
        <v>903</v>
      </c>
      <c r="BB32" s="263"/>
      <c r="BC32" s="378" t="s">
        <v>904</v>
      </c>
      <c r="BD32" s="680">
        <f>BL7</f>
        <v>7.7</v>
      </c>
      <c r="BE32" s="680"/>
      <c r="BF32" s="378" t="s">
        <v>848</v>
      </c>
      <c r="BG32" s="265">
        <v>2</v>
      </c>
      <c r="BH32" s="378" t="s">
        <v>897</v>
      </c>
      <c r="BI32" s="378" t="s">
        <v>898</v>
      </c>
      <c r="BJ32" s="680">
        <f>BO7</f>
        <v>3.3</v>
      </c>
      <c r="BK32" s="680"/>
      <c r="BL32" s="378" t="s">
        <v>848</v>
      </c>
      <c r="BM32" s="265">
        <v>2</v>
      </c>
      <c r="BN32" s="378" t="s">
        <v>897</v>
      </c>
      <c r="BO32" s="258" t="s">
        <v>334</v>
      </c>
      <c r="BP32" s="378" t="s">
        <v>848</v>
      </c>
      <c r="BQ32" s="265">
        <v>1</v>
      </c>
      <c r="BR32" s="680" t="s">
        <v>61</v>
      </c>
      <c r="BS32" s="680"/>
      <c r="BT32" s="378"/>
      <c r="BU32" s="264"/>
      <c r="BV32" s="264"/>
      <c r="BW32" s="264"/>
      <c r="BX32" s="378" t="s">
        <v>13</v>
      </c>
      <c r="BY32" s="546">
        <f>IF(BI1=0,0,ROUND((BD32*BG32+BJ32*BM32)*BQ32,3))</f>
        <v>22</v>
      </c>
      <c r="BZ32" s="244" t="s">
        <v>901</v>
      </c>
      <c r="CA32" s="274" t="s">
        <v>894</v>
      </c>
      <c r="CB32" s="263"/>
      <c r="CC32" s="378" t="s">
        <v>52</v>
      </c>
      <c r="CD32" s="680">
        <f>CL7</f>
        <v>3</v>
      </c>
      <c r="CE32" s="680"/>
      <c r="CF32" s="378" t="s">
        <v>848</v>
      </c>
      <c r="CG32" s="265">
        <v>2</v>
      </c>
      <c r="CH32" s="378" t="s">
        <v>897</v>
      </c>
      <c r="CI32" s="378" t="s">
        <v>898</v>
      </c>
      <c r="CJ32" s="680">
        <f>CO7</f>
        <v>2.5</v>
      </c>
      <c r="CK32" s="680"/>
      <c r="CL32" s="378" t="s">
        <v>880</v>
      </c>
      <c r="CM32" s="265">
        <v>2</v>
      </c>
      <c r="CN32" s="378" t="s">
        <v>899</v>
      </c>
      <c r="CO32" s="258" t="s">
        <v>900</v>
      </c>
      <c r="CP32" s="378" t="s">
        <v>880</v>
      </c>
      <c r="CQ32" s="265">
        <v>1</v>
      </c>
      <c r="CR32" s="680" t="s">
        <v>888</v>
      </c>
      <c r="CS32" s="680"/>
      <c r="CT32" s="378"/>
      <c r="CU32" s="264"/>
      <c r="CV32" s="264"/>
      <c r="CW32" s="264"/>
      <c r="CX32" s="378" t="s">
        <v>889</v>
      </c>
      <c r="CY32" s="546">
        <f>IF(CI1=0,0,ROUND((CD32*CG32+CJ32*CM32)*CQ32,3))</f>
        <v>11</v>
      </c>
      <c r="CZ32" s="244" t="s">
        <v>902</v>
      </c>
      <c r="DA32" s="274" t="s">
        <v>903</v>
      </c>
      <c r="DB32" s="263"/>
      <c r="DC32" s="378" t="s">
        <v>904</v>
      </c>
      <c r="DD32" s="680">
        <f>DL7</f>
        <v>7.3</v>
      </c>
      <c r="DE32" s="680"/>
      <c r="DF32" s="378" t="s">
        <v>848</v>
      </c>
      <c r="DG32" s="265">
        <v>2</v>
      </c>
      <c r="DH32" s="378" t="s">
        <v>897</v>
      </c>
      <c r="DI32" s="378" t="s">
        <v>898</v>
      </c>
      <c r="DJ32" s="680">
        <f>DO7</f>
        <v>3.8</v>
      </c>
      <c r="DK32" s="680"/>
      <c r="DL32" s="378" t="s">
        <v>848</v>
      </c>
      <c r="DM32" s="265">
        <v>2</v>
      </c>
      <c r="DN32" s="378" t="s">
        <v>897</v>
      </c>
      <c r="DO32" s="258" t="s">
        <v>334</v>
      </c>
      <c r="DP32" s="378" t="s">
        <v>848</v>
      </c>
      <c r="DQ32" s="265">
        <v>1</v>
      </c>
      <c r="DR32" s="680" t="s">
        <v>61</v>
      </c>
      <c r="DS32" s="680"/>
      <c r="DT32" s="378"/>
      <c r="DU32" s="264"/>
      <c r="DV32" s="264"/>
      <c r="DW32" s="264"/>
      <c r="DX32" s="378" t="s">
        <v>13</v>
      </c>
      <c r="DY32" s="546">
        <f>IF(DI1=0,0,ROUND((DD32*DG32+DJ32*DM32)*DQ32,3))</f>
        <v>22.2</v>
      </c>
      <c r="DZ32" s="244" t="s">
        <v>901</v>
      </c>
      <c r="EA32" s="274" t="s">
        <v>894</v>
      </c>
      <c r="EB32" s="263"/>
      <c r="EC32" s="378" t="s">
        <v>52</v>
      </c>
      <c r="ED32" s="680">
        <f>EL7</f>
        <v>4.3</v>
      </c>
      <c r="EE32" s="680"/>
      <c r="EF32" s="378" t="s">
        <v>883</v>
      </c>
      <c r="EG32" s="265">
        <v>2</v>
      </c>
      <c r="EH32" s="378" t="s">
        <v>905</v>
      </c>
      <c r="EI32" s="378" t="s">
        <v>906</v>
      </c>
      <c r="EJ32" s="680">
        <f>EO7</f>
        <v>3.8</v>
      </c>
      <c r="EK32" s="680"/>
      <c r="EL32" s="378" t="s">
        <v>883</v>
      </c>
      <c r="EM32" s="265">
        <v>2</v>
      </c>
      <c r="EN32" s="378" t="s">
        <v>905</v>
      </c>
      <c r="EO32" s="258" t="s">
        <v>907</v>
      </c>
      <c r="EP32" s="378" t="s">
        <v>883</v>
      </c>
      <c r="EQ32" s="265">
        <v>1</v>
      </c>
      <c r="ER32" s="680" t="s">
        <v>885</v>
      </c>
      <c r="ES32" s="680"/>
      <c r="ET32" s="378"/>
      <c r="EU32" s="264"/>
      <c r="EV32" s="264"/>
      <c r="EW32" s="264"/>
      <c r="EX32" s="378" t="s">
        <v>884</v>
      </c>
      <c r="EY32" s="546">
        <f>IF(EI1=0,0,ROUND((ED32*EG32+EJ32*EM32)*EQ32,3))</f>
        <v>16.2</v>
      </c>
      <c r="EZ32" s="244" t="s">
        <v>908</v>
      </c>
      <c r="FA32" s="274" t="s">
        <v>895</v>
      </c>
      <c r="FB32" s="263"/>
      <c r="FC32" s="378" t="s">
        <v>896</v>
      </c>
      <c r="FD32" s="680">
        <f>FL7</f>
        <v>7.3</v>
      </c>
      <c r="FE32" s="680"/>
      <c r="FF32" s="378" t="s">
        <v>848</v>
      </c>
      <c r="FG32" s="265">
        <v>2</v>
      </c>
      <c r="FH32" s="378" t="s">
        <v>897</v>
      </c>
      <c r="FI32" s="378" t="s">
        <v>898</v>
      </c>
      <c r="FJ32" s="680">
        <f>FO7</f>
        <v>4.3</v>
      </c>
      <c r="FK32" s="680"/>
      <c r="FL32" s="378" t="s">
        <v>880</v>
      </c>
      <c r="FM32" s="265">
        <v>2</v>
      </c>
      <c r="FN32" s="378" t="s">
        <v>899</v>
      </c>
      <c r="FO32" s="258" t="s">
        <v>900</v>
      </c>
      <c r="FP32" s="378" t="s">
        <v>880</v>
      </c>
      <c r="FQ32" s="265">
        <v>1</v>
      </c>
      <c r="FR32" s="680" t="s">
        <v>888</v>
      </c>
      <c r="FS32" s="680"/>
      <c r="FT32" s="378"/>
      <c r="FU32" s="264"/>
      <c r="FV32" s="264"/>
      <c r="FW32" s="264"/>
      <c r="FX32" s="378" t="s">
        <v>889</v>
      </c>
      <c r="FY32" s="546">
        <f>IF(FI1=0,0,ROUND((FD32*FG32+FJ32*FM32)*FQ32,3))</f>
        <v>23.2</v>
      </c>
      <c r="FZ32" s="244" t="s">
        <v>902</v>
      </c>
      <c r="GA32" s="274" t="s">
        <v>903</v>
      </c>
      <c r="GB32" s="263"/>
      <c r="GC32" s="378" t="s">
        <v>904</v>
      </c>
      <c r="GD32" s="680">
        <f>GL7</f>
        <v>4.3</v>
      </c>
      <c r="GE32" s="680"/>
      <c r="GF32" s="378" t="s">
        <v>848</v>
      </c>
      <c r="GG32" s="265">
        <v>2</v>
      </c>
      <c r="GH32" s="378" t="s">
        <v>897</v>
      </c>
      <c r="GI32" s="378" t="s">
        <v>898</v>
      </c>
      <c r="GJ32" s="680">
        <f>GO7</f>
        <v>6.8</v>
      </c>
      <c r="GK32" s="680"/>
      <c r="GL32" s="378" t="s">
        <v>848</v>
      </c>
      <c r="GM32" s="265">
        <v>2</v>
      </c>
      <c r="GN32" s="378" t="s">
        <v>897</v>
      </c>
      <c r="GO32" s="258" t="s">
        <v>334</v>
      </c>
      <c r="GP32" s="378" t="s">
        <v>848</v>
      </c>
      <c r="GQ32" s="265">
        <v>1</v>
      </c>
      <c r="GR32" s="680" t="s">
        <v>61</v>
      </c>
      <c r="GS32" s="680"/>
      <c r="GT32" s="378"/>
      <c r="GU32" s="264"/>
      <c r="GV32" s="264"/>
      <c r="GW32" s="264"/>
      <c r="GX32" s="378" t="s">
        <v>13</v>
      </c>
      <c r="GY32" s="546">
        <f>IF(GI1=0,0,ROUND((GD32*GG32+GJ32*GM32)*GQ32,3))</f>
        <v>22.2</v>
      </c>
      <c r="GZ32" s="244" t="s">
        <v>901</v>
      </c>
    </row>
    <row r="33" spans="1:208" s="262" customFormat="1" ht="15.95" customHeight="1">
      <c r="A33" s="274"/>
      <c r="B33" s="263"/>
      <c r="C33" s="378"/>
      <c r="D33" s="378"/>
      <c r="E33" s="378"/>
      <c r="F33" s="378"/>
      <c r="G33" s="378"/>
      <c r="H33" s="378"/>
      <c r="I33" s="378"/>
      <c r="J33" s="378"/>
      <c r="K33" s="378"/>
      <c r="L33" s="378"/>
      <c r="M33" s="378"/>
      <c r="N33" s="378"/>
      <c r="O33" s="378"/>
      <c r="P33" s="378"/>
      <c r="Q33" s="378"/>
      <c r="R33" s="378"/>
      <c r="S33" s="378"/>
      <c r="T33" s="378"/>
      <c r="U33" s="378"/>
      <c r="V33" s="378"/>
      <c r="W33" s="378"/>
      <c r="X33" s="378"/>
      <c r="Y33" s="275"/>
      <c r="Z33" s="244"/>
      <c r="AA33" s="274"/>
      <c r="AB33" s="263"/>
      <c r="AC33" s="378"/>
      <c r="AD33" s="378"/>
      <c r="AE33" s="378"/>
      <c r="AF33" s="378"/>
      <c r="AG33" s="378"/>
      <c r="AH33" s="378"/>
      <c r="AI33" s="378"/>
      <c r="AJ33" s="378"/>
      <c r="AK33" s="378"/>
      <c r="AL33" s="378"/>
      <c r="AM33" s="378"/>
      <c r="AN33" s="378"/>
      <c r="AO33" s="378"/>
      <c r="AP33" s="378"/>
      <c r="AQ33" s="378"/>
      <c r="AR33" s="378"/>
      <c r="AS33" s="378"/>
      <c r="AT33" s="378"/>
      <c r="AU33" s="378"/>
      <c r="AV33" s="378"/>
      <c r="AW33" s="378"/>
      <c r="AX33" s="378"/>
      <c r="AY33" s="275"/>
      <c r="AZ33" s="244"/>
      <c r="BA33" s="274"/>
      <c r="BB33" s="263"/>
      <c r="BC33" s="378"/>
      <c r="BD33" s="378"/>
      <c r="BE33" s="378"/>
      <c r="BF33" s="378"/>
      <c r="BG33" s="378"/>
      <c r="BH33" s="378"/>
      <c r="BI33" s="378"/>
      <c r="BJ33" s="378"/>
      <c r="BK33" s="378"/>
      <c r="BL33" s="378"/>
      <c r="BM33" s="378"/>
      <c r="BN33" s="378"/>
      <c r="BO33" s="378"/>
      <c r="BP33" s="378"/>
      <c r="BQ33" s="378"/>
      <c r="BR33" s="378"/>
      <c r="BS33" s="378"/>
      <c r="BT33" s="378"/>
      <c r="BU33" s="378"/>
      <c r="BV33" s="378"/>
      <c r="BW33" s="378"/>
      <c r="BX33" s="378"/>
      <c r="BY33" s="275"/>
      <c r="BZ33" s="244"/>
      <c r="CA33" s="274"/>
      <c r="CB33" s="263"/>
      <c r="CC33" s="378"/>
      <c r="CD33" s="378"/>
      <c r="CE33" s="378"/>
      <c r="CF33" s="378"/>
      <c r="CG33" s="378"/>
      <c r="CH33" s="378"/>
      <c r="CI33" s="378"/>
      <c r="CJ33" s="378"/>
      <c r="CK33" s="378"/>
      <c r="CL33" s="378"/>
      <c r="CM33" s="378"/>
      <c r="CN33" s="378"/>
      <c r="CO33" s="378"/>
      <c r="CP33" s="378"/>
      <c r="CQ33" s="378"/>
      <c r="CR33" s="378"/>
      <c r="CS33" s="378"/>
      <c r="CT33" s="378"/>
      <c r="CU33" s="378"/>
      <c r="CV33" s="378"/>
      <c r="CW33" s="378"/>
      <c r="CX33" s="378"/>
      <c r="CY33" s="275"/>
      <c r="CZ33" s="244"/>
      <c r="DA33" s="274"/>
      <c r="DB33" s="263"/>
      <c r="DC33" s="378"/>
      <c r="DD33" s="378"/>
      <c r="DE33" s="378"/>
      <c r="DF33" s="378"/>
      <c r="DG33" s="378"/>
      <c r="DH33" s="378"/>
      <c r="DI33" s="378"/>
      <c r="DJ33" s="378"/>
      <c r="DK33" s="378"/>
      <c r="DL33" s="378"/>
      <c r="DM33" s="378"/>
      <c r="DN33" s="378"/>
      <c r="DO33" s="378"/>
      <c r="DP33" s="378"/>
      <c r="DQ33" s="378"/>
      <c r="DR33" s="378"/>
      <c r="DS33" s="378"/>
      <c r="DT33" s="378"/>
      <c r="DU33" s="378"/>
      <c r="DV33" s="378"/>
      <c r="DW33" s="378"/>
      <c r="DX33" s="378"/>
      <c r="DY33" s="275"/>
      <c r="DZ33" s="244"/>
      <c r="EA33" s="274"/>
      <c r="EB33" s="263"/>
      <c r="EC33" s="378"/>
      <c r="ED33" s="378"/>
      <c r="EE33" s="378"/>
      <c r="EF33" s="378"/>
      <c r="EG33" s="378"/>
      <c r="EH33" s="378"/>
      <c r="EI33" s="378"/>
      <c r="EJ33" s="378"/>
      <c r="EK33" s="378"/>
      <c r="EL33" s="378"/>
      <c r="EM33" s="378"/>
      <c r="EN33" s="378"/>
      <c r="EO33" s="378"/>
      <c r="EP33" s="378"/>
      <c r="EQ33" s="378"/>
      <c r="ER33" s="378"/>
      <c r="ES33" s="378"/>
      <c r="ET33" s="378"/>
      <c r="EU33" s="378"/>
      <c r="EV33" s="378"/>
      <c r="EW33" s="378"/>
      <c r="EX33" s="378"/>
      <c r="EY33" s="275"/>
      <c r="EZ33" s="244"/>
      <c r="FA33" s="274"/>
      <c r="FB33" s="263"/>
      <c r="FC33" s="378"/>
      <c r="FD33" s="378"/>
      <c r="FE33" s="378"/>
      <c r="FF33" s="378"/>
      <c r="FG33" s="378"/>
      <c r="FH33" s="378"/>
      <c r="FI33" s="378"/>
      <c r="FJ33" s="378"/>
      <c r="FK33" s="378"/>
      <c r="FL33" s="378"/>
      <c r="FM33" s="378"/>
      <c r="FN33" s="378"/>
      <c r="FO33" s="378"/>
      <c r="FP33" s="378"/>
      <c r="FQ33" s="378"/>
      <c r="FR33" s="378"/>
      <c r="FS33" s="378"/>
      <c r="FT33" s="378"/>
      <c r="FU33" s="378"/>
      <c r="FV33" s="378"/>
      <c r="FW33" s="378"/>
      <c r="FX33" s="378"/>
      <c r="FY33" s="275"/>
      <c r="FZ33" s="244"/>
      <c r="GA33" s="274"/>
      <c r="GB33" s="263"/>
      <c r="GC33" s="378"/>
      <c r="GD33" s="378"/>
      <c r="GE33" s="378"/>
      <c r="GF33" s="378"/>
      <c r="GG33" s="378"/>
      <c r="GH33" s="378"/>
      <c r="GI33" s="378"/>
      <c r="GJ33" s="378"/>
      <c r="GK33" s="378"/>
      <c r="GL33" s="378"/>
      <c r="GM33" s="378"/>
      <c r="GN33" s="378"/>
      <c r="GO33" s="378"/>
      <c r="GP33" s="378"/>
      <c r="GQ33" s="378"/>
      <c r="GR33" s="378"/>
      <c r="GS33" s="378"/>
      <c r="GT33" s="378"/>
      <c r="GU33" s="378"/>
      <c r="GV33" s="378"/>
      <c r="GW33" s="378"/>
      <c r="GX33" s="378"/>
      <c r="GY33" s="275"/>
      <c r="GZ33" s="244"/>
    </row>
    <row r="34" spans="1:208" s="262" customFormat="1" ht="15.95" customHeight="1">
      <c r="A34" s="274" t="s">
        <v>909</v>
      </c>
      <c r="B34" s="263"/>
      <c r="C34" s="378"/>
      <c r="D34" s="680">
        <f>L22</f>
        <v>7.3</v>
      </c>
      <c r="E34" s="680"/>
      <c r="F34" s="378" t="s">
        <v>883</v>
      </c>
      <c r="G34" s="680">
        <f>O22</f>
        <v>4.3</v>
      </c>
      <c r="H34" s="680"/>
      <c r="I34" s="378" t="s">
        <v>883</v>
      </c>
      <c r="J34" s="265">
        <v>1</v>
      </c>
      <c r="K34" s="680" t="s">
        <v>885</v>
      </c>
      <c r="L34" s="680"/>
      <c r="M34" s="378"/>
      <c r="N34" s="378"/>
      <c r="O34" s="378"/>
      <c r="P34" s="378"/>
      <c r="Q34" s="378"/>
      <c r="R34" s="378"/>
      <c r="S34" s="378"/>
      <c r="T34" s="378"/>
      <c r="U34" s="378"/>
      <c r="V34" s="378"/>
      <c r="W34" s="378"/>
      <c r="X34" s="378" t="s">
        <v>884</v>
      </c>
      <c r="Y34" s="546">
        <f>IF(I1=0,0,ROUND(D34*G34*J34,3))</f>
        <v>31.39</v>
      </c>
      <c r="Z34" s="244" t="s">
        <v>911</v>
      </c>
      <c r="AA34" s="274" t="s">
        <v>912</v>
      </c>
      <c r="AB34" s="263"/>
      <c r="AC34" s="378"/>
      <c r="AD34" s="680">
        <f>AL7</f>
        <v>4.3</v>
      </c>
      <c r="AE34" s="680"/>
      <c r="AF34" s="378" t="s">
        <v>883</v>
      </c>
      <c r="AG34" s="680">
        <f>AO7</f>
        <v>2.2999999999999998</v>
      </c>
      <c r="AH34" s="680"/>
      <c r="AI34" s="378" t="s">
        <v>848</v>
      </c>
      <c r="AJ34" s="680">
        <f>AC10</f>
        <v>0.06</v>
      </c>
      <c r="AK34" s="680"/>
      <c r="AL34" s="378" t="s">
        <v>883</v>
      </c>
      <c r="AM34" s="265">
        <v>1</v>
      </c>
      <c r="AN34" s="680" t="s">
        <v>885</v>
      </c>
      <c r="AO34" s="680"/>
      <c r="AP34" s="378"/>
      <c r="AQ34" s="378"/>
      <c r="AR34" s="378"/>
      <c r="AS34" s="378"/>
      <c r="AT34" s="378"/>
      <c r="AU34" s="378"/>
      <c r="AV34" s="378"/>
      <c r="AW34" s="378"/>
      <c r="AX34" s="378" t="s">
        <v>884</v>
      </c>
      <c r="AY34" s="546">
        <f>IF(AI1=0,0,ROUND(AD34*AG34*AJ34*AM34,3))</f>
        <v>0.59299999999999997</v>
      </c>
      <c r="AZ34" s="244" t="s">
        <v>881</v>
      </c>
      <c r="BA34" s="274" t="s">
        <v>912</v>
      </c>
      <c r="BB34" s="263"/>
      <c r="BC34" s="378"/>
      <c r="BD34" s="680">
        <f>BL7</f>
        <v>7.7</v>
      </c>
      <c r="BE34" s="680"/>
      <c r="BF34" s="378" t="s">
        <v>880</v>
      </c>
      <c r="BG34" s="680">
        <f>BO7</f>
        <v>3.3</v>
      </c>
      <c r="BH34" s="680"/>
      <c r="BI34" s="378" t="s">
        <v>883</v>
      </c>
      <c r="BJ34" s="680">
        <f>BC10</f>
        <v>0.25</v>
      </c>
      <c r="BK34" s="680"/>
      <c r="BL34" s="378" t="s">
        <v>848</v>
      </c>
      <c r="BM34" s="265">
        <v>1</v>
      </c>
      <c r="BN34" s="680" t="s">
        <v>61</v>
      </c>
      <c r="BO34" s="680"/>
      <c r="BP34" s="378"/>
      <c r="BQ34" s="378"/>
      <c r="BR34" s="378"/>
      <c r="BS34" s="378"/>
      <c r="BT34" s="378"/>
      <c r="BU34" s="378"/>
      <c r="BV34" s="378"/>
      <c r="BW34" s="378"/>
      <c r="BX34" s="378" t="s">
        <v>13</v>
      </c>
      <c r="BY34" s="546">
        <f>IF(BI1=0,0,ROUND(BD34*BG34*BJ34*BM34,3))</f>
        <v>6.3529999999999998</v>
      </c>
      <c r="BZ34" s="244" t="s">
        <v>336</v>
      </c>
      <c r="CA34" s="274" t="s">
        <v>342</v>
      </c>
      <c r="CB34" s="263"/>
      <c r="CC34" s="378"/>
      <c r="CD34" s="680">
        <f>CL7</f>
        <v>3</v>
      </c>
      <c r="CE34" s="680"/>
      <c r="CF34" s="378" t="s">
        <v>880</v>
      </c>
      <c r="CG34" s="680">
        <f>CO7</f>
        <v>2.5</v>
      </c>
      <c r="CH34" s="680"/>
      <c r="CI34" s="378" t="s">
        <v>848</v>
      </c>
      <c r="CJ34" s="680">
        <f>CC10</f>
        <v>0.25</v>
      </c>
      <c r="CK34" s="680"/>
      <c r="CL34" s="378" t="s">
        <v>848</v>
      </c>
      <c r="CM34" s="265">
        <v>1</v>
      </c>
      <c r="CN34" s="680" t="s">
        <v>61</v>
      </c>
      <c r="CO34" s="680"/>
      <c r="CP34" s="378"/>
      <c r="CQ34" s="378"/>
      <c r="CR34" s="378"/>
      <c r="CS34" s="378"/>
      <c r="CT34" s="378"/>
      <c r="CU34" s="378"/>
      <c r="CV34" s="378"/>
      <c r="CW34" s="378"/>
      <c r="CX34" s="378" t="s">
        <v>13</v>
      </c>
      <c r="CY34" s="546">
        <f>IF(CI1=0,0,ROUND(CD34*CG34*CJ34*CM34,3))</f>
        <v>1.875</v>
      </c>
      <c r="CZ34" s="244" t="s">
        <v>336</v>
      </c>
      <c r="DA34" s="274" t="s">
        <v>342</v>
      </c>
      <c r="DB34" s="263"/>
      <c r="DC34" s="378"/>
      <c r="DD34" s="680">
        <f>DL7</f>
        <v>7.3</v>
      </c>
      <c r="DE34" s="680"/>
      <c r="DF34" s="378" t="s">
        <v>883</v>
      </c>
      <c r="DG34" s="680">
        <f>DO7</f>
        <v>3.8</v>
      </c>
      <c r="DH34" s="680"/>
      <c r="DI34" s="378" t="s">
        <v>883</v>
      </c>
      <c r="DJ34" s="680">
        <f>DC10</f>
        <v>0.25</v>
      </c>
      <c r="DK34" s="680"/>
      <c r="DL34" s="378" t="s">
        <v>848</v>
      </c>
      <c r="DM34" s="265">
        <v>1</v>
      </c>
      <c r="DN34" s="680" t="s">
        <v>61</v>
      </c>
      <c r="DO34" s="680"/>
      <c r="DP34" s="378"/>
      <c r="DQ34" s="378"/>
      <c r="DR34" s="378"/>
      <c r="DS34" s="378"/>
      <c r="DT34" s="378"/>
      <c r="DU34" s="378"/>
      <c r="DV34" s="378"/>
      <c r="DW34" s="378"/>
      <c r="DX34" s="378" t="s">
        <v>13</v>
      </c>
      <c r="DY34" s="546">
        <f>IF(DI1=0,0,ROUND(DD34*DG34*DJ34*DM34,3))</f>
        <v>6.9349999999999996</v>
      </c>
      <c r="DZ34" s="244" t="s">
        <v>336</v>
      </c>
      <c r="EA34" s="274" t="s">
        <v>342</v>
      </c>
      <c r="EB34" s="263"/>
      <c r="EC34" s="378"/>
      <c r="ED34" s="680">
        <f>EL7</f>
        <v>4.3</v>
      </c>
      <c r="EE34" s="680"/>
      <c r="EF34" s="378" t="s">
        <v>880</v>
      </c>
      <c r="EG34" s="680">
        <f>EO7</f>
        <v>3.8</v>
      </c>
      <c r="EH34" s="680"/>
      <c r="EI34" s="378" t="s">
        <v>848</v>
      </c>
      <c r="EJ34" s="680">
        <f>EC10</f>
        <v>0.25</v>
      </c>
      <c r="EK34" s="680"/>
      <c r="EL34" s="378" t="s">
        <v>848</v>
      </c>
      <c r="EM34" s="265">
        <v>1</v>
      </c>
      <c r="EN34" s="680" t="s">
        <v>61</v>
      </c>
      <c r="EO34" s="680"/>
      <c r="EP34" s="378"/>
      <c r="EQ34" s="378"/>
      <c r="ER34" s="378"/>
      <c r="ES34" s="378"/>
      <c r="ET34" s="378"/>
      <c r="EU34" s="378"/>
      <c r="EV34" s="378"/>
      <c r="EW34" s="378"/>
      <c r="EX34" s="378" t="s">
        <v>13</v>
      </c>
      <c r="EY34" s="546">
        <f>IF(EI1=0,0,ROUND(ED34*EG34*EJ34*EM34,3))</f>
        <v>4.085</v>
      </c>
      <c r="EZ34" s="244" t="s">
        <v>336</v>
      </c>
      <c r="FA34" s="274" t="s">
        <v>342</v>
      </c>
      <c r="FB34" s="263"/>
      <c r="FC34" s="378"/>
      <c r="FD34" s="680">
        <f>FL7</f>
        <v>7.3</v>
      </c>
      <c r="FE34" s="680"/>
      <c r="FF34" s="378" t="s">
        <v>883</v>
      </c>
      <c r="FG34" s="680">
        <f>FO7</f>
        <v>4.3</v>
      </c>
      <c r="FH34" s="680"/>
      <c r="FI34" s="378" t="s">
        <v>848</v>
      </c>
      <c r="FJ34" s="680">
        <f>FC10</f>
        <v>0.25</v>
      </c>
      <c r="FK34" s="680"/>
      <c r="FL34" s="378" t="s">
        <v>883</v>
      </c>
      <c r="FM34" s="265">
        <v>1</v>
      </c>
      <c r="FN34" s="680" t="s">
        <v>885</v>
      </c>
      <c r="FO34" s="680"/>
      <c r="FP34" s="378"/>
      <c r="FQ34" s="378"/>
      <c r="FR34" s="378"/>
      <c r="FS34" s="378"/>
      <c r="FT34" s="378"/>
      <c r="FU34" s="378"/>
      <c r="FV34" s="378"/>
      <c r="FW34" s="378"/>
      <c r="FX34" s="378" t="s">
        <v>884</v>
      </c>
      <c r="FY34" s="546">
        <f>IF(FI1=0,0,ROUND(FD34*FG34*FJ34*FM34,3))</f>
        <v>7.8479999999999999</v>
      </c>
      <c r="FZ34" s="244" t="s">
        <v>881</v>
      </c>
      <c r="GA34" s="274" t="s">
        <v>912</v>
      </c>
      <c r="GB34" s="263"/>
      <c r="GC34" s="378"/>
      <c r="GD34" s="680">
        <f>GL7</f>
        <v>4.3</v>
      </c>
      <c r="GE34" s="680"/>
      <c r="GF34" s="378" t="s">
        <v>880</v>
      </c>
      <c r="GG34" s="680">
        <f>GO7</f>
        <v>6.8</v>
      </c>
      <c r="GH34" s="680"/>
      <c r="GI34" s="378" t="s">
        <v>883</v>
      </c>
      <c r="GJ34" s="680">
        <f>GC10</f>
        <v>0.25</v>
      </c>
      <c r="GK34" s="680"/>
      <c r="GL34" s="378" t="s">
        <v>848</v>
      </c>
      <c r="GM34" s="265">
        <v>1</v>
      </c>
      <c r="GN34" s="680" t="s">
        <v>61</v>
      </c>
      <c r="GO34" s="680"/>
      <c r="GP34" s="378"/>
      <c r="GQ34" s="378"/>
      <c r="GR34" s="378"/>
      <c r="GS34" s="378"/>
      <c r="GT34" s="378"/>
      <c r="GU34" s="378"/>
      <c r="GV34" s="378"/>
      <c r="GW34" s="378"/>
      <c r="GX34" s="378" t="s">
        <v>13</v>
      </c>
      <c r="GY34" s="546">
        <f>IF(GI1=0,0,ROUND(GD34*GG34*GJ34*GM34,3))</f>
        <v>7.31</v>
      </c>
      <c r="GZ34" s="244" t="s">
        <v>336</v>
      </c>
    </row>
    <row r="35" spans="1:208" s="262" customFormat="1" ht="15.95" customHeight="1">
      <c r="A35" s="274"/>
      <c r="B35" s="263"/>
      <c r="C35" s="378"/>
      <c r="D35" s="378"/>
      <c r="E35" s="378"/>
      <c r="F35" s="378"/>
      <c r="G35" s="378"/>
      <c r="H35" s="378"/>
      <c r="I35" s="378"/>
      <c r="J35" s="378"/>
      <c r="K35" s="378"/>
      <c r="L35" s="378"/>
      <c r="M35" s="378"/>
      <c r="R35" s="378"/>
      <c r="S35" s="378"/>
      <c r="T35" s="265"/>
      <c r="U35" s="378"/>
      <c r="V35" s="378"/>
      <c r="W35" s="378"/>
      <c r="X35" s="378"/>
      <c r="Y35" s="275"/>
      <c r="Z35" s="244"/>
      <c r="AA35" s="274"/>
      <c r="AB35" s="263"/>
      <c r="AC35" s="378"/>
      <c r="AD35" s="378"/>
      <c r="AE35" s="378"/>
      <c r="AF35" s="378"/>
      <c r="AG35" s="378"/>
      <c r="AH35" s="378"/>
      <c r="AI35" s="378"/>
      <c r="AJ35" s="378"/>
      <c r="AK35" s="378"/>
      <c r="AL35" s="378"/>
      <c r="AM35" s="378"/>
      <c r="AR35" s="378"/>
      <c r="AS35" s="378"/>
      <c r="AT35" s="265"/>
      <c r="AU35" s="378"/>
      <c r="AV35" s="378"/>
      <c r="AW35" s="378"/>
      <c r="AX35" s="378"/>
      <c r="AY35" s="275"/>
      <c r="AZ35" s="244"/>
      <c r="BA35" s="274"/>
      <c r="BB35" s="263"/>
      <c r="BC35" s="378"/>
      <c r="BD35" s="378"/>
      <c r="BE35" s="378"/>
      <c r="BF35" s="378"/>
      <c r="BG35" s="378"/>
      <c r="BH35" s="378"/>
      <c r="BI35" s="378"/>
      <c r="BJ35" s="378"/>
      <c r="BK35" s="378"/>
      <c r="BL35" s="378"/>
      <c r="BM35" s="378"/>
      <c r="BR35" s="378"/>
      <c r="BS35" s="378"/>
      <c r="BT35" s="265"/>
      <c r="BU35" s="378"/>
      <c r="BV35" s="378"/>
      <c r="BW35" s="378"/>
      <c r="BX35" s="378"/>
      <c r="BY35" s="275"/>
      <c r="BZ35" s="244"/>
      <c r="CA35" s="274"/>
      <c r="CB35" s="263"/>
      <c r="CC35" s="378"/>
      <c r="CD35" s="378"/>
      <c r="CE35" s="378"/>
      <c r="CF35" s="378"/>
      <c r="CG35" s="378"/>
      <c r="CH35" s="378"/>
      <c r="CI35" s="378"/>
      <c r="CJ35" s="378"/>
      <c r="CK35" s="378"/>
      <c r="CL35" s="378"/>
      <c r="CM35" s="378"/>
      <c r="CR35" s="378"/>
      <c r="CS35" s="378"/>
      <c r="CT35" s="265"/>
      <c r="CU35" s="378"/>
      <c r="CV35" s="378"/>
      <c r="CW35" s="378"/>
      <c r="CX35" s="378"/>
      <c r="CY35" s="275"/>
      <c r="CZ35" s="244"/>
      <c r="DA35" s="274"/>
      <c r="DB35" s="263"/>
      <c r="DC35" s="378"/>
      <c r="DD35" s="378"/>
      <c r="DE35" s="378"/>
      <c r="DF35" s="378"/>
      <c r="DG35" s="378"/>
      <c r="DH35" s="378"/>
      <c r="DI35" s="378"/>
      <c r="DJ35" s="378"/>
      <c r="DK35" s="378"/>
      <c r="DL35" s="378"/>
      <c r="DM35" s="378"/>
      <c r="DR35" s="378"/>
      <c r="DS35" s="378"/>
      <c r="DT35" s="265"/>
      <c r="DU35" s="378"/>
      <c r="DV35" s="378"/>
      <c r="DW35" s="378"/>
      <c r="DX35" s="378"/>
      <c r="DY35" s="275"/>
      <c r="DZ35" s="244"/>
      <c r="EA35" s="274"/>
      <c r="EB35" s="263"/>
      <c r="EC35" s="378"/>
      <c r="ED35" s="378"/>
      <c r="EE35" s="378"/>
      <c r="EF35" s="378"/>
      <c r="EG35" s="378"/>
      <c r="EH35" s="378"/>
      <c r="EI35" s="378"/>
      <c r="EJ35" s="378"/>
      <c r="EK35" s="378"/>
      <c r="EL35" s="378"/>
      <c r="EM35" s="378"/>
      <c r="ER35" s="378"/>
      <c r="ES35" s="378"/>
      <c r="ET35" s="265"/>
      <c r="EU35" s="378"/>
      <c r="EV35" s="378"/>
      <c r="EW35" s="378"/>
      <c r="EX35" s="378"/>
      <c r="EY35" s="275"/>
      <c r="EZ35" s="244"/>
      <c r="FA35" s="274"/>
      <c r="FB35" s="263"/>
      <c r="FC35" s="378"/>
      <c r="FD35" s="378"/>
      <c r="FE35" s="378"/>
      <c r="FF35" s="378"/>
      <c r="FG35" s="378"/>
      <c r="FH35" s="378"/>
      <c r="FI35" s="378"/>
      <c r="FJ35" s="378"/>
      <c r="FK35" s="378"/>
      <c r="FL35" s="378"/>
      <c r="FM35" s="378"/>
      <c r="FR35" s="378"/>
      <c r="FS35" s="378"/>
      <c r="FT35" s="265"/>
      <c r="FU35" s="378"/>
      <c r="FV35" s="378"/>
      <c r="FW35" s="378"/>
      <c r="FX35" s="378"/>
      <c r="FY35" s="275"/>
      <c r="FZ35" s="244"/>
      <c r="GA35" s="274"/>
      <c r="GB35" s="263"/>
      <c r="GC35" s="378"/>
      <c r="GD35" s="378"/>
      <c r="GE35" s="378"/>
      <c r="GF35" s="378"/>
      <c r="GG35" s="378"/>
      <c r="GH35" s="378"/>
      <c r="GI35" s="378"/>
      <c r="GJ35" s="378"/>
      <c r="GK35" s="378"/>
      <c r="GL35" s="378"/>
      <c r="GM35" s="378"/>
      <c r="GR35" s="378"/>
      <c r="GS35" s="378"/>
      <c r="GT35" s="265"/>
      <c r="GU35" s="378"/>
      <c r="GV35" s="378"/>
      <c r="GW35" s="378"/>
      <c r="GX35" s="378"/>
      <c r="GY35" s="275"/>
      <c r="GZ35" s="244"/>
    </row>
    <row r="36" spans="1:208" s="262" customFormat="1" ht="15.95" customHeight="1">
      <c r="A36" s="274" t="s">
        <v>913</v>
      </c>
      <c r="B36" s="263"/>
      <c r="C36" s="378"/>
      <c r="D36" s="680">
        <f>L22</f>
        <v>7.3</v>
      </c>
      <c r="E36" s="680"/>
      <c r="F36" s="378" t="s">
        <v>848</v>
      </c>
      <c r="G36" s="680">
        <f>O22</f>
        <v>4.3</v>
      </c>
      <c r="H36" s="680"/>
      <c r="I36" s="378" t="s">
        <v>880</v>
      </c>
      <c r="J36" s="265">
        <v>1</v>
      </c>
      <c r="K36" s="680" t="s">
        <v>888</v>
      </c>
      <c r="L36" s="680"/>
      <c r="M36" s="378"/>
      <c r="N36" s="378"/>
      <c r="O36" s="378"/>
      <c r="P36" s="378"/>
      <c r="Q36" s="378"/>
      <c r="R36" s="378"/>
      <c r="S36" s="378"/>
      <c r="T36" s="378"/>
      <c r="U36" s="378"/>
      <c r="V36" s="378"/>
      <c r="W36" s="378"/>
      <c r="X36" s="378" t="s">
        <v>889</v>
      </c>
      <c r="Y36" s="546">
        <f>IF(I1=0,0,ROUND(D36*G36*J36,3))</f>
        <v>31.39</v>
      </c>
      <c r="Z36" s="244" t="s">
        <v>914</v>
      </c>
      <c r="AA36" s="274" t="s">
        <v>916</v>
      </c>
      <c r="AB36" s="263"/>
      <c r="AC36" s="378"/>
      <c r="AD36" s="680">
        <f>AL22</f>
        <v>4.3</v>
      </c>
      <c r="AE36" s="680"/>
      <c r="AF36" s="378" t="s">
        <v>848</v>
      </c>
      <c r="AG36" s="680">
        <f>AO22</f>
        <v>2.2999999999999998</v>
      </c>
      <c r="AH36" s="680"/>
      <c r="AI36" s="378" t="s">
        <v>917</v>
      </c>
      <c r="AJ36" s="265">
        <v>1</v>
      </c>
      <c r="AK36" s="680" t="s">
        <v>61</v>
      </c>
      <c r="AL36" s="680"/>
      <c r="AM36" s="378"/>
      <c r="AN36" s="378"/>
      <c r="AO36" s="378"/>
      <c r="AP36" s="378"/>
      <c r="AQ36" s="378"/>
      <c r="AR36" s="378"/>
      <c r="AS36" s="378"/>
      <c r="AT36" s="378"/>
      <c r="AU36" s="378"/>
      <c r="AV36" s="378"/>
      <c r="AW36" s="378"/>
      <c r="AX36" s="378" t="s">
        <v>13</v>
      </c>
      <c r="AY36" s="546">
        <f>IF(AI1=0,0,ROUND(AD36*AG36*AJ36,3))</f>
        <v>9.89</v>
      </c>
      <c r="AZ36" s="244" t="s">
        <v>910</v>
      </c>
      <c r="BA36" s="274" t="s">
        <v>915</v>
      </c>
      <c r="BB36" s="263"/>
      <c r="BC36" s="378"/>
      <c r="BD36" s="680">
        <f>BL22</f>
        <v>7.7</v>
      </c>
      <c r="BE36" s="680"/>
      <c r="BF36" s="378" t="s">
        <v>918</v>
      </c>
      <c r="BG36" s="680">
        <f>BO22</f>
        <v>3.3</v>
      </c>
      <c r="BH36" s="680"/>
      <c r="BI36" s="378" t="s">
        <v>918</v>
      </c>
      <c r="BJ36" s="265">
        <v>1</v>
      </c>
      <c r="BK36" s="680" t="s">
        <v>61</v>
      </c>
      <c r="BL36" s="680"/>
      <c r="BM36" s="378"/>
      <c r="BN36" s="378"/>
      <c r="BO36" s="378"/>
      <c r="BP36" s="378"/>
      <c r="BQ36" s="378"/>
      <c r="BR36" s="378"/>
      <c r="BS36" s="378"/>
      <c r="BT36" s="378"/>
      <c r="BU36" s="378"/>
      <c r="BV36" s="378"/>
      <c r="BW36" s="378"/>
      <c r="BX36" s="378" t="s">
        <v>13</v>
      </c>
      <c r="BY36" s="546">
        <f>IF(BI1=0,0,ROUND(BD36*BG36*BJ36,3))</f>
        <v>25.41</v>
      </c>
      <c r="BZ36" s="244" t="s">
        <v>910</v>
      </c>
      <c r="CA36" s="274" t="s">
        <v>915</v>
      </c>
      <c r="CB36" s="263"/>
      <c r="CC36" s="378"/>
      <c r="CD36" s="680">
        <f>CL22</f>
        <v>3</v>
      </c>
      <c r="CE36" s="680"/>
      <c r="CF36" s="378" t="s">
        <v>918</v>
      </c>
      <c r="CG36" s="680">
        <f>CO22</f>
        <v>2.5</v>
      </c>
      <c r="CH36" s="680"/>
      <c r="CI36" s="378" t="s">
        <v>848</v>
      </c>
      <c r="CJ36" s="265">
        <v>1</v>
      </c>
      <c r="CK36" s="680" t="s">
        <v>61</v>
      </c>
      <c r="CL36" s="680"/>
      <c r="CM36" s="378"/>
      <c r="CN36" s="378"/>
      <c r="CO36" s="378"/>
      <c r="CP36" s="378"/>
      <c r="CQ36" s="378"/>
      <c r="CR36" s="378"/>
      <c r="CS36" s="378"/>
      <c r="CT36" s="378"/>
      <c r="CU36" s="378"/>
      <c r="CV36" s="378"/>
      <c r="CW36" s="378"/>
      <c r="CX36" s="378" t="s">
        <v>13</v>
      </c>
      <c r="CY36" s="546">
        <f>IF(CI1=0,0,ROUND(CD36*CG36*CJ36,3))</f>
        <v>7.5</v>
      </c>
      <c r="CZ36" s="244" t="s">
        <v>910</v>
      </c>
      <c r="DA36" s="274" t="s">
        <v>915</v>
      </c>
      <c r="DB36" s="263"/>
      <c r="DC36" s="378"/>
      <c r="DD36" s="680">
        <f>DL22</f>
        <v>7.3</v>
      </c>
      <c r="DE36" s="680"/>
      <c r="DF36" s="378" t="s">
        <v>919</v>
      </c>
      <c r="DG36" s="680">
        <f>DO22</f>
        <v>3.8</v>
      </c>
      <c r="DH36" s="680"/>
      <c r="DI36" s="378" t="s">
        <v>848</v>
      </c>
      <c r="DJ36" s="265">
        <v>1</v>
      </c>
      <c r="DK36" s="680" t="s">
        <v>61</v>
      </c>
      <c r="DL36" s="680"/>
      <c r="DM36" s="378"/>
      <c r="DN36" s="378"/>
      <c r="DO36" s="378"/>
      <c r="DP36" s="378"/>
      <c r="DQ36" s="378"/>
      <c r="DR36" s="378"/>
      <c r="DS36" s="378"/>
      <c r="DT36" s="378"/>
      <c r="DU36" s="378"/>
      <c r="DV36" s="378"/>
      <c r="DW36" s="378"/>
      <c r="DX36" s="378" t="s">
        <v>13</v>
      </c>
      <c r="DY36" s="546">
        <f>IF(DI1=0,0,ROUND(DD36*DG36*DJ36,3))</f>
        <v>27.74</v>
      </c>
      <c r="DZ36" s="244" t="s">
        <v>910</v>
      </c>
      <c r="EA36" s="274" t="s">
        <v>915</v>
      </c>
      <c r="EB36" s="263"/>
      <c r="EC36" s="378"/>
      <c r="ED36" s="680">
        <f>EL22</f>
        <v>4.3</v>
      </c>
      <c r="EE36" s="680"/>
      <c r="EF36" s="378" t="s">
        <v>848</v>
      </c>
      <c r="EG36" s="680">
        <f>EO22</f>
        <v>3.8</v>
      </c>
      <c r="EH36" s="680"/>
      <c r="EI36" s="378" t="s">
        <v>848</v>
      </c>
      <c r="EJ36" s="265">
        <v>1</v>
      </c>
      <c r="EK36" s="680" t="s">
        <v>61</v>
      </c>
      <c r="EL36" s="680"/>
      <c r="EM36" s="378"/>
      <c r="EN36" s="378"/>
      <c r="EO36" s="378"/>
      <c r="EP36" s="378"/>
      <c r="EQ36" s="378"/>
      <c r="ER36" s="378"/>
      <c r="ES36" s="378"/>
      <c r="ET36" s="378"/>
      <c r="EU36" s="378"/>
      <c r="EV36" s="378"/>
      <c r="EW36" s="378"/>
      <c r="EX36" s="378" t="s">
        <v>13</v>
      </c>
      <c r="EY36" s="546">
        <f>IF(EI1=0,0,ROUND(ED36*EG36*EJ36,3))</f>
        <v>16.34</v>
      </c>
      <c r="EZ36" s="244" t="s">
        <v>910</v>
      </c>
      <c r="FA36" s="274" t="s">
        <v>915</v>
      </c>
      <c r="FB36" s="263"/>
      <c r="FC36" s="378"/>
      <c r="FD36" s="680">
        <f>FL22</f>
        <v>7.3</v>
      </c>
      <c r="FE36" s="680"/>
      <c r="FF36" s="378" t="s">
        <v>848</v>
      </c>
      <c r="FG36" s="680">
        <f>FO22</f>
        <v>4.3</v>
      </c>
      <c r="FH36" s="680"/>
      <c r="FI36" s="378" t="s">
        <v>920</v>
      </c>
      <c r="FJ36" s="265">
        <v>1</v>
      </c>
      <c r="FK36" s="680" t="s">
        <v>921</v>
      </c>
      <c r="FL36" s="680"/>
      <c r="FM36" s="378"/>
      <c r="FN36" s="378"/>
      <c r="FO36" s="378"/>
      <c r="FP36" s="378"/>
      <c r="FQ36" s="378"/>
      <c r="FR36" s="378"/>
      <c r="FS36" s="378"/>
      <c r="FT36" s="378"/>
      <c r="FU36" s="378"/>
      <c r="FV36" s="378"/>
      <c r="FW36" s="378"/>
      <c r="FX36" s="378" t="s">
        <v>922</v>
      </c>
      <c r="FY36" s="546">
        <f>IF(FI1=0,0,ROUND(FD36*FG36*FJ36,3))</f>
        <v>31.39</v>
      </c>
      <c r="FZ36" s="244" t="s">
        <v>923</v>
      </c>
      <c r="GA36" s="274" t="s">
        <v>924</v>
      </c>
      <c r="GB36" s="263"/>
      <c r="GC36" s="378"/>
      <c r="GD36" s="680">
        <f>GL22</f>
        <v>4.3</v>
      </c>
      <c r="GE36" s="680"/>
      <c r="GF36" s="378" t="s">
        <v>920</v>
      </c>
      <c r="GG36" s="680">
        <f>GO22</f>
        <v>6.8</v>
      </c>
      <c r="GH36" s="680"/>
      <c r="GI36" s="378" t="s">
        <v>920</v>
      </c>
      <c r="GJ36" s="265">
        <v>1</v>
      </c>
      <c r="GK36" s="680" t="s">
        <v>921</v>
      </c>
      <c r="GL36" s="680"/>
      <c r="GM36" s="378"/>
      <c r="GN36" s="378"/>
      <c r="GO36" s="378"/>
      <c r="GP36" s="378"/>
      <c r="GQ36" s="378"/>
      <c r="GR36" s="378"/>
      <c r="GS36" s="378"/>
      <c r="GT36" s="378"/>
      <c r="GU36" s="378"/>
      <c r="GV36" s="378"/>
      <c r="GW36" s="378"/>
      <c r="GX36" s="378" t="s">
        <v>922</v>
      </c>
      <c r="GY36" s="546">
        <f>IF(GI1=0,0,ROUND(GD36*GG36*GJ36,3))</f>
        <v>29.24</v>
      </c>
      <c r="GZ36" s="244" t="s">
        <v>923</v>
      </c>
    </row>
    <row r="37" spans="1:208" s="262" customFormat="1" ht="15.95" customHeight="1">
      <c r="A37" s="274"/>
      <c r="B37" s="263"/>
      <c r="C37" s="378"/>
      <c r="D37" s="378"/>
      <c r="E37" s="378"/>
      <c r="F37" s="378"/>
      <c r="K37" s="378"/>
      <c r="L37" s="378"/>
      <c r="M37" s="378"/>
      <c r="N37" s="378"/>
      <c r="O37" s="378"/>
      <c r="P37" s="378"/>
      <c r="Q37" s="378"/>
      <c r="R37" s="378"/>
      <c r="S37" s="378"/>
      <c r="T37" s="378"/>
      <c r="U37" s="378"/>
      <c r="V37" s="378"/>
      <c r="W37" s="378"/>
      <c r="X37" s="378"/>
      <c r="Y37" s="275"/>
      <c r="Z37" s="244"/>
      <c r="AA37" s="274"/>
      <c r="AB37" s="263"/>
      <c r="AC37" s="378"/>
      <c r="AD37" s="378"/>
      <c r="AE37" s="378"/>
      <c r="AF37" s="378"/>
      <c r="AK37" s="378"/>
      <c r="AL37" s="378"/>
      <c r="AM37" s="378"/>
      <c r="AN37" s="378"/>
      <c r="AO37" s="378"/>
      <c r="AP37" s="378"/>
      <c r="AQ37" s="378"/>
      <c r="AR37" s="378"/>
      <c r="AS37" s="378"/>
      <c r="AT37" s="378"/>
      <c r="AU37" s="378"/>
      <c r="AV37" s="378"/>
      <c r="AW37" s="378"/>
      <c r="AX37" s="378"/>
      <c r="AY37" s="275"/>
      <c r="AZ37" s="244"/>
      <c r="BA37" s="274"/>
      <c r="BB37" s="263"/>
      <c r="BC37" s="378"/>
      <c r="BD37" s="378"/>
      <c r="BE37" s="378"/>
      <c r="BF37" s="378"/>
      <c r="BK37" s="378"/>
      <c r="BL37" s="378"/>
      <c r="BM37" s="378"/>
      <c r="BN37" s="378"/>
      <c r="BO37" s="378"/>
      <c r="BP37" s="378"/>
      <c r="BQ37" s="378"/>
      <c r="BR37" s="378"/>
      <c r="BS37" s="378"/>
      <c r="BT37" s="378"/>
      <c r="BU37" s="378"/>
      <c r="BV37" s="378"/>
      <c r="BW37" s="378"/>
      <c r="BX37" s="378"/>
      <c r="BY37" s="275"/>
      <c r="BZ37" s="244"/>
      <c r="CA37" s="274"/>
      <c r="CB37" s="263"/>
      <c r="CC37" s="378"/>
      <c r="CD37" s="378"/>
      <c r="CE37" s="378"/>
      <c r="CF37" s="378"/>
      <c r="CK37" s="378"/>
      <c r="CL37" s="378"/>
      <c r="CM37" s="378"/>
      <c r="CN37" s="378"/>
      <c r="CO37" s="378"/>
      <c r="CP37" s="378"/>
      <c r="CQ37" s="378"/>
      <c r="CR37" s="378"/>
      <c r="CS37" s="378"/>
      <c r="CT37" s="378"/>
      <c r="CU37" s="378"/>
      <c r="CV37" s="378"/>
      <c r="CW37" s="378"/>
      <c r="CX37" s="378"/>
      <c r="CY37" s="275"/>
      <c r="CZ37" s="244"/>
      <c r="DA37" s="274"/>
      <c r="DB37" s="263"/>
      <c r="DC37" s="378"/>
      <c r="DD37" s="378"/>
      <c r="DE37" s="378"/>
      <c r="DF37" s="378"/>
      <c r="DK37" s="378"/>
      <c r="DL37" s="378"/>
      <c r="DM37" s="378"/>
      <c r="DN37" s="378"/>
      <c r="DO37" s="378"/>
      <c r="DP37" s="378"/>
      <c r="DQ37" s="378"/>
      <c r="DR37" s="378"/>
      <c r="DS37" s="378"/>
      <c r="DT37" s="378"/>
      <c r="DU37" s="378"/>
      <c r="DV37" s="378"/>
      <c r="DW37" s="378"/>
      <c r="DX37" s="378"/>
      <c r="DY37" s="275"/>
      <c r="DZ37" s="244"/>
      <c r="EA37" s="274"/>
      <c r="EB37" s="263"/>
      <c r="EC37" s="378"/>
      <c r="ED37" s="378"/>
      <c r="EE37" s="378"/>
      <c r="EF37" s="378"/>
      <c r="EK37" s="378"/>
      <c r="EL37" s="378"/>
      <c r="EM37" s="378"/>
      <c r="EN37" s="378"/>
      <c r="EO37" s="378"/>
      <c r="EP37" s="378"/>
      <c r="EQ37" s="378"/>
      <c r="ER37" s="378"/>
      <c r="ES37" s="378"/>
      <c r="ET37" s="378"/>
      <c r="EU37" s="378"/>
      <c r="EV37" s="378"/>
      <c r="EW37" s="378"/>
      <c r="EX37" s="378"/>
      <c r="EY37" s="275"/>
      <c r="EZ37" s="244"/>
      <c r="FA37" s="274"/>
      <c r="FB37" s="263"/>
      <c r="FC37" s="378"/>
      <c r="FD37" s="378"/>
      <c r="FE37" s="378"/>
      <c r="FF37" s="378"/>
      <c r="FK37" s="378"/>
      <c r="FL37" s="378"/>
      <c r="FM37" s="378"/>
      <c r="FN37" s="378"/>
      <c r="FO37" s="378"/>
      <c r="FP37" s="378"/>
      <c r="FQ37" s="378"/>
      <c r="FR37" s="378"/>
      <c r="FS37" s="378"/>
      <c r="FT37" s="378"/>
      <c r="FU37" s="378"/>
      <c r="FV37" s="378"/>
      <c r="FW37" s="378"/>
      <c r="FX37" s="378"/>
      <c r="FY37" s="275"/>
      <c r="FZ37" s="244"/>
      <c r="GA37" s="274"/>
      <c r="GB37" s="263"/>
      <c r="GC37" s="378"/>
      <c r="GD37" s="378"/>
      <c r="GE37" s="378"/>
      <c r="GF37" s="378"/>
      <c r="GK37" s="378"/>
      <c r="GL37" s="378"/>
      <c r="GM37" s="378"/>
      <c r="GN37" s="378"/>
      <c r="GO37" s="378"/>
      <c r="GP37" s="378"/>
      <c r="GQ37" s="378"/>
      <c r="GR37" s="378"/>
      <c r="GS37" s="378"/>
      <c r="GT37" s="378"/>
      <c r="GU37" s="378"/>
      <c r="GV37" s="378"/>
      <c r="GW37" s="378"/>
      <c r="GX37" s="378"/>
      <c r="GY37" s="275"/>
      <c r="GZ37" s="244"/>
    </row>
    <row r="38" spans="1:208" s="262" customFormat="1" ht="15.95" customHeight="1">
      <c r="A38" s="274" t="s">
        <v>925</v>
      </c>
      <c r="B38" s="263"/>
      <c r="C38" s="378" t="s">
        <v>516</v>
      </c>
      <c r="D38" s="680">
        <v>4.3</v>
      </c>
      <c r="E38" s="680"/>
      <c r="F38" s="378" t="s">
        <v>926</v>
      </c>
      <c r="G38" s="680">
        <v>2.2999999999999998</v>
      </c>
      <c r="H38" s="680"/>
      <c r="I38" s="378" t="s">
        <v>241</v>
      </c>
      <c r="J38" s="680">
        <v>4.3</v>
      </c>
      <c r="K38" s="680"/>
      <c r="L38" s="378" t="s">
        <v>926</v>
      </c>
      <c r="M38" s="680">
        <v>2.2999999999999998</v>
      </c>
      <c r="N38" s="680"/>
      <c r="O38" s="258" t="s">
        <v>517</v>
      </c>
      <c r="T38" s="378"/>
      <c r="U38" s="378"/>
      <c r="V38" s="378"/>
      <c r="W38" s="378"/>
      <c r="X38" s="378"/>
      <c r="Y38" s="275"/>
      <c r="Z38" s="244"/>
      <c r="AA38" s="274" t="s">
        <v>927</v>
      </c>
      <c r="AB38" s="263"/>
      <c r="AC38" s="378" t="s">
        <v>928</v>
      </c>
      <c r="AD38" s="680">
        <f>AL22</f>
        <v>4.3</v>
      </c>
      <c r="AE38" s="680"/>
      <c r="AF38" s="378" t="s">
        <v>920</v>
      </c>
      <c r="AG38" s="680">
        <f>AO22</f>
        <v>2.2999999999999998</v>
      </c>
      <c r="AH38" s="680"/>
      <c r="AI38" s="378" t="s">
        <v>929</v>
      </c>
      <c r="AJ38" s="680">
        <f>AL7</f>
        <v>4.3</v>
      </c>
      <c r="AK38" s="680"/>
      <c r="AL38" s="378" t="s">
        <v>920</v>
      </c>
      <c r="AM38" s="680">
        <f>AO7</f>
        <v>2.2999999999999998</v>
      </c>
      <c r="AN38" s="680"/>
      <c r="AO38" s="258" t="s">
        <v>930</v>
      </c>
      <c r="AT38" s="378"/>
      <c r="AU38" s="378"/>
      <c r="AV38" s="378"/>
      <c r="AW38" s="378"/>
      <c r="AX38" s="378"/>
      <c r="AY38" s="275"/>
      <c r="AZ38" s="244"/>
      <c r="BA38" s="274" t="s">
        <v>927</v>
      </c>
      <c r="BB38" s="263"/>
      <c r="BC38" s="378" t="s">
        <v>928</v>
      </c>
      <c r="BD38" s="680">
        <f>BL22</f>
        <v>7.7</v>
      </c>
      <c r="BE38" s="680"/>
      <c r="BF38" s="378" t="s">
        <v>920</v>
      </c>
      <c r="BG38" s="680">
        <f>BO22</f>
        <v>3.3</v>
      </c>
      <c r="BH38" s="680"/>
      <c r="BI38" s="378" t="s">
        <v>929</v>
      </c>
      <c r="BJ38" s="680">
        <f>BL7</f>
        <v>7.7</v>
      </c>
      <c r="BK38" s="680"/>
      <c r="BL38" s="378" t="s">
        <v>920</v>
      </c>
      <c r="BM38" s="680">
        <f>BO7</f>
        <v>3.3</v>
      </c>
      <c r="BN38" s="680"/>
      <c r="BO38" s="258" t="s">
        <v>931</v>
      </c>
      <c r="BT38" s="378"/>
      <c r="BU38" s="378"/>
      <c r="BV38" s="378"/>
      <c r="BW38" s="378"/>
      <c r="BX38" s="378"/>
      <c r="BY38" s="275"/>
      <c r="BZ38" s="244"/>
      <c r="CA38" s="274" t="s">
        <v>932</v>
      </c>
      <c r="CB38" s="263"/>
      <c r="CC38" s="378" t="s">
        <v>933</v>
      </c>
      <c r="CD38" s="680">
        <f>CL22</f>
        <v>3</v>
      </c>
      <c r="CE38" s="680"/>
      <c r="CF38" s="378" t="s">
        <v>934</v>
      </c>
      <c r="CG38" s="680">
        <f>CO22</f>
        <v>2.5</v>
      </c>
      <c r="CH38" s="680"/>
      <c r="CI38" s="378" t="s">
        <v>935</v>
      </c>
      <c r="CJ38" s="680">
        <f>CL7</f>
        <v>3</v>
      </c>
      <c r="CK38" s="680"/>
      <c r="CL38" s="378" t="s">
        <v>934</v>
      </c>
      <c r="CM38" s="680">
        <f>CO7</f>
        <v>2.5</v>
      </c>
      <c r="CN38" s="680"/>
      <c r="CO38" s="258" t="s">
        <v>931</v>
      </c>
      <c r="CT38" s="378"/>
      <c r="CU38" s="378"/>
      <c r="CV38" s="378"/>
      <c r="CW38" s="378"/>
      <c r="CX38" s="378"/>
      <c r="CY38" s="275"/>
      <c r="CZ38" s="244"/>
      <c r="DA38" s="274" t="s">
        <v>932</v>
      </c>
      <c r="DB38" s="263"/>
      <c r="DC38" s="378" t="s">
        <v>933</v>
      </c>
      <c r="DD38" s="680">
        <f>DL22</f>
        <v>7.3</v>
      </c>
      <c r="DE38" s="680"/>
      <c r="DF38" s="378" t="s">
        <v>934</v>
      </c>
      <c r="DG38" s="680">
        <f>DO22</f>
        <v>3.8</v>
      </c>
      <c r="DH38" s="680"/>
      <c r="DI38" s="378" t="s">
        <v>935</v>
      </c>
      <c r="DJ38" s="680">
        <f>DL7</f>
        <v>7.3</v>
      </c>
      <c r="DK38" s="680"/>
      <c r="DL38" s="378" t="s">
        <v>934</v>
      </c>
      <c r="DM38" s="680">
        <f>DO7</f>
        <v>3.8</v>
      </c>
      <c r="DN38" s="680"/>
      <c r="DO38" s="258" t="s">
        <v>931</v>
      </c>
      <c r="DT38" s="378"/>
      <c r="DU38" s="378"/>
      <c r="DV38" s="378"/>
      <c r="DW38" s="378"/>
      <c r="DX38" s="378"/>
      <c r="DY38" s="275"/>
      <c r="DZ38" s="244"/>
      <c r="EA38" s="274" t="s">
        <v>932</v>
      </c>
      <c r="EB38" s="263"/>
      <c r="EC38" s="378" t="s">
        <v>933</v>
      </c>
      <c r="ED38" s="680">
        <f>EL22</f>
        <v>4.3</v>
      </c>
      <c r="EE38" s="680"/>
      <c r="EF38" s="378" t="s">
        <v>934</v>
      </c>
      <c r="EG38" s="680">
        <f>EO22</f>
        <v>3.8</v>
      </c>
      <c r="EH38" s="680"/>
      <c r="EI38" s="378" t="s">
        <v>935</v>
      </c>
      <c r="EJ38" s="680">
        <f>EL7</f>
        <v>4.3</v>
      </c>
      <c r="EK38" s="680"/>
      <c r="EL38" s="378" t="s">
        <v>934</v>
      </c>
      <c r="EM38" s="680">
        <f>EO7</f>
        <v>3.8</v>
      </c>
      <c r="EN38" s="680"/>
      <c r="EO38" s="258" t="s">
        <v>936</v>
      </c>
      <c r="ET38" s="378"/>
      <c r="EU38" s="378"/>
      <c r="EV38" s="378"/>
      <c r="EW38" s="378"/>
      <c r="EX38" s="378"/>
      <c r="EY38" s="275"/>
      <c r="EZ38" s="244"/>
      <c r="FA38" s="274" t="s">
        <v>937</v>
      </c>
      <c r="FB38" s="263"/>
      <c r="FC38" s="378" t="s">
        <v>938</v>
      </c>
      <c r="FD38" s="680">
        <f>FL22</f>
        <v>7.3</v>
      </c>
      <c r="FE38" s="680"/>
      <c r="FF38" s="378" t="s">
        <v>849</v>
      </c>
      <c r="FG38" s="680">
        <f>FO22</f>
        <v>4.3</v>
      </c>
      <c r="FH38" s="680"/>
      <c r="FI38" s="378" t="s">
        <v>939</v>
      </c>
      <c r="FJ38" s="680">
        <f>FL7</f>
        <v>7.3</v>
      </c>
      <c r="FK38" s="680"/>
      <c r="FL38" s="378" t="s">
        <v>849</v>
      </c>
      <c r="FM38" s="680">
        <f>FO7</f>
        <v>4.3</v>
      </c>
      <c r="FN38" s="680"/>
      <c r="FO38" s="258" t="s">
        <v>936</v>
      </c>
      <c r="FT38" s="378"/>
      <c r="FU38" s="378"/>
      <c r="FV38" s="378"/>
      <c r="FW38" s="378"/>
      <c r="FX38" s="378"/>
      <c r="FY38" s="275"/>
      <c r="FZ38" s="244"/>
      <c r="GA38" s="274" t="s">
        <v>937</v>
      </c>
      <c r="GB38" s="263"/>
      <c r="GC38" s="378" t="s">
        <v>938</v>
      </c>
      <c r="GD38" s="680">
        <f>GL22</f>
        <v>4.3</v>
      </c>
      <c r="GE38" s="680"/>
      <c r="GF38" s="378" t="s">
        <v>849</v>
      </c>
      <c r="GG38" s="680">
        <f>GO22</f>
        <v>6.8</v>
      </c>
      <c r="GH38" s="680"/>
      <c r="GI38" s="378" t="s">
        <v>939</v>
      </c>
      <c r="GJ38" s="680">
        <f>GL7</f>
        <v>4.3</v>
      </c>
      <c r="GK38" s="680"/>
      <c r="GL38" s="378" t="s">
        <v>849</v>
      </c>
      <c r="GM38" s="680">
        <f>GO7</f>
        <v>6.8</v>
      </c>
      <c r="GN38" s="680"/>
      <c r="GO38" s="258" t="s">
        <v>936</v>
      </c>
      <c r="GT38" s="378"/>
      <c r="GU38" s="378"/>
      <c r="GV38" s="378"/>
      <c r="GW38" s="378"/>
      <c r="GX38" s="378"/>
      <c r="GY38" s="275"/>
      <c r="GZ38" s="244"/>
    </row>
    <row r="39" spans="1:208" s="262" customFormat="1" ht="15.95" customHeight="1">
      <c r="A39" s="274"/>
      <c r="B39" s="263"/>
      <c r="C39" s="264"/>
      <c r="D39" s="264"/>
      <c r="E39" s="264"/>
      <c r="F39" s="264"/>
      <c r="G39" s="264"/>
      <c r="H39" s="264"/>
      <c r="I39" s="264"/>
      <c r="J39" s="378" t="s">
        <v>926</v>
      </c>
      <c r="K39" s="682">
        <v>0.5</v>
      </c>
      <c r="L39" s="682"/>
      <c r="M39" s="378" t="s">
        <v>926</v>
      </c>
      <c r="N39" s="680">
        <f>C11</f>
        <v>0.25</v>
      </c>
      <c r="O39" s="680"/>
      <c r="P39" s="378" t="s">
        <v>926</v>
      </c>
      <c r="Q39" s="265">
        <v>1</v>
      </c>
      <c r="R39" s="680" t="s">
        <v>940</v>
      </c>
      <c r="S39" s="680"/>
      <c r="T39" s="264"/>
      <c r="U39" s="264"/>
      <c r="V39" s="264"/>
      <c r="W39" s="264"/>
      <c r="X39" s="378" t="s">
        <v>522</v>
      </c>
      <c r="Y39" s="546">
        <f>IF(I1=0,0,ROUND((D38*G38+J38*M38)*K39*N39*Q39,3))</f>
        <v>2.4729999999999999</v>
      </c>
      <c r="Z39" s="244" t="s">
        <v>941</v>
      </c>
      <c r="AA39" s="274"/>
      <c r="AB39" s="263"/>
      <c r="AC39" s="264"/>
      <c r="AD39" s="264"/>
      <c r="AE39" s="264"/>
      <c r="AF39" s="264"/>
      <c r="AG39" s="264"/>
      <c r="AH39" s="264"/>
      <c r="AI39" s="264"/>
      <c r="AJ39" s="378" t="s">
        <v>849</v>
      </c>
      <c r="AK39" s="682">
        <v>0.5</v>
      </c>
      <c r="AL39" s="682"/>
      <c r="AM39" s="378" t="s">
        <v>849</v>
      </c>
      <c r="AN39" s="680">
        <f>AC11</f>
        <v>0.04</v>
      </c>
      <c r="AO39" s="680"/>
      <c r="AP39" s="378" t="s">
        <v>849</v>
      </c>
      <c r="AQ39" s="265">
        <v>1</v>
      </c>
      <c r="AR39" s="680" t="s">
        <v>942</v>
      </c>
      <c r="AS39" s="680"/>
      <c r="AT39" s="264"/>
      <c r="AU39" s="264"/>
      <c r="AV39" s="264"/>
      <c r="AW39" s="264"/>
      <c r="AX39" s="378" t="s">
        <v>943</v>
      </c>
      <c r="AY39" s="546">
        <f>IF(AI1=0,0,ROUND((AD38*AG38+AJ38*AM38)*AK39*AN39*AQ39,3))</f>
        <v>0.39600000000000002</v>
      </c>
      <c r="AZ39" s="244" t="s">
        <v>944</v>
      </c>
      <c r="BA39" s="274"/>
      <c r="BB39" s="263"/>
      <c r="BC39" s="264"/>
      <c r="BD39" s="264"/>
      <c r="BE39" s="264"/>
      <c r="BF39" s="264"/>
      <c r="BG39" s="264"/>
      <c r="BH39" s="264"/>
      <c r="BI39" s="264"/>
      <c r="BJ39" s="378" t="s">
        <v>849</v>
      </c>
      <c r="BK39" s="682">
        <v>0.5</v>
      </c>
      <c r="BL39" s="682"/>
      <c r="BM39" s="378" t="s">
        <v>849</v>
      </c>
      <c r="BN39" s="680">
        <f>BC11</f>
        <v>0.25</v>
      </c>
      <c r="BO39" s="680"/>
      <c r="BP39" s="378" t="s">
        <v>849</v>
      </c>
      <c r="BQ39" s="265">
        <v>1</v>
      </c>
      <c r="BR39" s="680" t="s">
        <v>942</v>
      </c>
      <c r="BS39" s="680"/>
      <c r="BT39" s="264"/>
      <c r="BU39" s="264"/>
      <c r="BV39" s="264"/>
      <c r="BW39" s="264"/>
      <c r="BX39" s="378" t="s">
        <v>943</v>
      </c>
      <c r="BY39" s="546">
        <f>IF(BI1=0,0,ROUND((BD38*BG38+BJ38*BM38)*BK39*BN39*BQ39,3))</f>
        <v>6.3529999999999998</v>
      </c>
      <c r="BZ39" s="244" t="s">
        <v>944</v>
      </c>
      <c r="CA39" s="274"/>
      <c r="CB39" s="263"/>
      <c r="CC39" s="264"/>
      <c r="CD39" s="264"/>
      <c r="CE39" s="264"/>
      <c r="CF39" s="264"/>
      <c r="CG39" s="264"/>
      <c r="CH39" s="264"/>
      <c r="CI39" s="264"/>
      <c r="CJ39" s="378" t="s">
        <v>849</v>
      </c>
      <c r="CK39" s="682">
        <v>0.5</v>
      </c>
      <c r="CL39" s="682"/>
      <c r="CM39" s="378" t="s">
        <v>849</v>
      </c>
      <c r="CN39" s="680">
        <f>CC11</f>
        <v>0.25</v>
      </c>
      <c r="CO39" s="680"/>
      <c r="CP39" s="378" t="s">
        <v>945</v>
      </c>
      <c r="CQ39" s="265">
        <v>1</v>
      </c>
      <c r="CR39" s="680" t="s">
        <v>946</v>
      </c>
      <c r="CS39" s="680"/>
      <c r="CT39" s="264"/>
      <c r="CU39" s="264"/>
      <c r="CV39" s="264"/>
      <c r="CW39" s="264"/>
      <c r="CX39" s="378" t="s">
        <v>947</v>
      </c>
      <c r="CY39" s="546">
        <f>IF(CI1=0,0,ROUND((CD38*CG38+CJ38*CM38)*CK39*CN39*CQ39,3))</f>
        <v>1.875</v>
      </c>
      <c r="CZ39" s="244" t="s">
        <v>948</v>
      </c>
      <c r="DA39" s="274"/>
      <c r="DB39" s="263"/>
      <c r="DC39" s="264"/>
      <c r="DD39" s="264"/>
      <c r="DE39" s="264"/>
      <c r="DF39" s="264"/>
      <c r="DG39" s="264"/>
      <c r="DH39" s="264"/>
      <c r="DI39" s="264"/>
      <c r="DJ39" s="378" t="s">
        <v>945</v>
      </c>
      <c r="DK39" s="682">
        <v>0.5</v>
      </c>
      <c r="DL39" s="682"/>
      <c r="DM39" s="378" t="s">
        <v>945</v>
      </c>
      <c r="DN39" s="680">
        <f>DC11</f>
        <v>0.25</v>
      </c>
      <c r="DO39" s="680"/>
      <c r="DP39" s="378" t="s">
        <v>949</v>
      </c>
      <c r="DQ39" s="265">
        <v>1</v>
      </c>
      <c r="DR39" s="680" t="s">
        <v>950</v>
      </c>
      <c r="DS39" s="680"/>
      <c r="DT39" s="264"/>
      <c r="DU39" s="264"/>
      <c r="DV39" s="264"/>
      <c r="DW39" s="264"/>
      <c r="DX39" s="378" t="s">
        <v>951</v>
      </c>
      <c r="DY39" s="546">
        <f>IF(DI1=0,0,ROUND((DD38*DG38+DJ38*DM38)*DK39*DN39*DQ39,3))</f>
        <v>6.9349999999999996</v>
      </c>
      <c r="DZ39" s="244" t="s">
        <v>952</v>
      </c>
      <c r="EA39" s="274"/>
      <c r="EB39" s="263"/>
      <c r="EC39" s="264"/>
      <c r="ED39" s="264"/>
      <c r="EE39" s="264"/>
      <c r="EF39" s="264"/>
      <c r="EG39" s="264"/>
      <c r="EH39" s="264"/>
      <c r="EI39" s="264"/>
      <c r="EJ39" s="378" t="s">
        <v>949</v>
      </c>
      <c r="EK39" s="682">
        <v>0.5</v>
      </c>
      <c r="EL39" s="682"/>
      <c r="EM39" s="378" t="s">
        <v>949</v>
      </c>
      <c r="EN39" s="680">
        <f>EC11</f>
        <v>0.25</v>
      </c>
      <c r="EO39" s="680"/>
      <c r="EP39" s="378" t="s">
        <v>949</v>
      </c>
      <c r="EQ39" s="265">
        <v>1</v>
      </c>
      <c r="ER39" s="680" t="s">
        <v>950</v>
      </c>
      <c r="ES39" s="680"/>
      <c r="ET39" s="264"/>
      <c r="EU39" s="264"/>
      <c r="EV39" s="264"/>
      <c r="EW39" s="264"/>
      <c r="EX39" s="378" t="s">
        <v>951</v>
      </c>
      <c r="EY39" s="546">
        <f>IF(EI1=0,0,ROUND((ED38*EG38+EJ38*EM38)*EK39*EN39*EQ39,3))</f>
        <v>4.085</v>
      </c>
      <c r="EZ39" s="244" t="s">
        <v>952</v>
      </c>
      <c r="FA39" s="274"/>
      <c r="FB39" s="263"/>
      <c r="FC39" s="264"/>
      <c r="FD39" s="264"/>
      <c r="FE39" s="264"/>
      <c r="FF39" s="264"/>
      <c r="FG39" s="264"/>
      <c r="FH39" s="264"/>
      <c r="FI39" s="264"/>
      <c r="FJ39" s="378" t="s">
        <v>949</v>
      </c>
      <c r="FK39" s="682">
        <v>0.5</v>
      </c>
      <c r="FL39" s="682"/>
      <c r="FM39" s="378" t="s">
        <v>949</v>
      </c>
      <c r="FN39" s="680">
        <f>FC11</f>
        <v>0.25</v>
      </c>
      <c r="FO39" s="680"/>
      <c r="FP39" s="378" t="s">
        <v>949</v>
      </c>
      <c r="FQ39" s="265">
        <v>1</v>
      </c>
      <c r="FR39" s="680" t="s">
        <v>950</v>
      </c>
      <c r="FS39" s="680"/>
      <c r="FT39" s="264"/>
      <c r="FU39" s="264"/>
      <c r="FV39" s="264"/>
      <c r="FW39" s="264"/>
      <c r="FX39" s="378" t="s">
        <v>951</v>
      </c>
      <c r="FY39" s="546">
        <f>IF(FI1=0,0,ROUND((FD38*FG38+FJ38*FM38)*FK39*FN39*FQ39,3))</f>
        <v>7.8479999999999999</v>
      </c>
      <c r="FZ39" s="244" t="s">
        <v>952</v>
      </c>
      <c r="GA39" s="274"/>
      <c r="GB39" s="263"/>
      <c r="GC39" s="264"/>
      <c r="GD39" s="264"/>
      <c r="GE39" s="264"/>
      <c r="GF39" s="264"/>
      <c r="GG39" s="264"/>
      <c r="GH39" s="264"/>
      <c r="GI39" s="264"/>
      <c r="GJ39" s="378" t="s">
        <v>949</v>
      </c>
      <c r="GK39" s="682">
        <v>0.5</v>
      </c>
      <c r="GL39" s="682"/>
      <c r="GM39" s="378" t="s">
        <v>949</v>
      </c>
      <c r="GN39" s="680">
        <f>GC11</f>
        <v>0.25</v>
      </c>
      <c r="GO39" s="680"/>
      <c r="GP39" s="378" t="s">
        <v>949</v>
      </c>
      <c r="GQ39" s="265">
        <v>1</v>
      </c>
      <c r="GR39" s="680" t="s">
        <v>950</v>
      </c>
      <c r="GS39" s="680"/>
      <c r="GT39" s="264"/>
      <c r="GU39" s="264"/>
      <c r="GV39" s="264"/>
      <c r="GW39" s="264"/>
      <c r="GX39" s="378" t="s">
        <v>951</v>
      </c>
      <c r="GY39" s="546">
        <f>IF(GI1=0,0,ROUND((GD38*GG38+GJ38*GM38)*GK39*GN39*GQ39,3))</f>
        <v>7.31</v>
      </c>
      <c r="GZ39" s="244" t="s">
        <v>952</v>
      </c>
    </row>
    <row r="40" spans="1:208" s="262" customFormat="1" ht="15.95" customHeight="1">
      <c r="A40" s="274"/>
      <c r="B40" s="263"/>
      <c r="C40" s="378"/>
      <c r="D40" s="378"/>
      <c r="E40" s="378"/>
      <c r="F40" s="378"/>
      <c r="G40" s="378"/>
      <c r="H40" s="378"/>
      <c r="I40" s="378"/>
      <c r="J40" s="378"/>
      <c r="K40" s="378"/>
      <c r="L40" s="378"/>
      <c r="M40" s="378"/>
      <c r="N40" s="378"/>
      <c r="O40" s="378"/>
      <c r="P40" s="378"/>
      <c r="Q40" s="378"/>
      <c r="R40" s="378"/>
      <c r="S40" s="378"/>
      <c r="T40" s="378"/>
      <c r="U40" s="378"/>
      <c r="V40" s="378"/>
      <c r="W40" s="378"/>
      <c r="X40" s="378"/>
      <c r="Y40" s="275"/>
      <c r="Z40" s="244"/>
      <c r="AA40" s="274"/>
      <c r="AB40" s="263"/>
      <c r="AC40" s="378"/>
      <c r="AD40" s="378"/>
      <c r="AE40" s="378"/>
      <c r="AF40" s="378"/>
      <c r="AG40" s="378"/>
      <c r="AH40" s="378"/>
      <c r="AI40" s="378"/>
      <c r="AJ40" s="378"/>
      <c r="AK40" s="378"/>
      <c r="AL40" s="378"/>
      <c r="AM40" s="378"/>
      <c r="AN40" s="378"/>
      <c r="AO40" s="378"/>
      <c r="AP40" s="378"/>
      <c r="AQ40" s="378"/>
      <c r="AR40" s="378"/>
      <c r="AS40" s="378"/>
      <c r="AT40" s="378"/>
      <c r="AU40" s="378"/>
      <c r="AV40" s="378"/>
      <c r="AW40" s="378"/>
      <c r="AX40" s="378"/>
      <c r="AY40" s="275"/>
      <c r="AZ40" s="244"/>
      <c r="BA40" s="274"/>
      <c r="BB40" s="263"/>
      <c r="BC40" s="378"/>
      <c r="BD40" s="378"/>
      <c r="BE40" s="378"/>
      <c r="BF40" s="378"/>
      <c r="BG40" s="378"/>
      <c r="BH40" s="378"/>
      <c r="BI40" s="378"/>
      <c r="BJ40" s="378"/>
      <c r="BK40" s="378"/>
      <c r="BL40" s="378"/>
      <c r="BM40" s="378"/>
      <c r="BN40" s="378"/>
      <c r="BO40" s="378"/>
      <c r="BP40" s="378"/>
      <c r="BQ40" s="378"/>
      <c r="BR40" s="378"/>
      <c r="BS40" s="378"/>
      <c r="BT40" s="378"/>
      <c r="BU40" s="378"/>
      <c r="BV40" s="378"/>
      <c r="BW40" s="378"/>
      <c r="BX40" s="378"/>
      <c r="BY40" s="275"/>
      <c r="BZ40" s="244"/>
      <c r="CA40" s="274"/>
      <c r="CB40" s="263"/>
      <c r="CC40" s="378"/>
      <c r="CD40" s="378"/>
      <c r="CE40" s="378"/>
      <c r="CF40" s="378"/>
      <c r="CG40" s="378"/>
      <c r="CH40" s="378"/>
      <c r="CI40" s="378"/>
      <c r="CJ40" s="378"/>
      <c r="CK40" s="378"/>
      <c r="CL40" s="378"/>
      <c r="CM40" s="378"/>
      <c r="CN40" s="378"/>
      <c r="CO40" s="378"/>
      <c r="CP40" s="378"/>
      <c r="CQ40" s="378"/>
      <c r="CR40" s="378"/>
      <c r="CS40" s="378"/>
      <c r="CT40" s="378"/>
      <c r="CU40" s="378"/>
      <c r="CV40" s="378"/>
      <c r="CW40" s="378"/>
      <c r="CX40" s="378"/>
      <c r="CY40" s="275"/>
      <c r="CZ40" s="244"/>
      <c r="DA40" s="274"/>
      <c r="DB40" s="263"/>
      <c r="DC40" s="378"/>
      <c r="DD40" s="378"/>
      <c r="DE40" s="378"/>
      <c r="DF40" s="378"/>
      <c r="DG40" s="378"/>
      <c r="DH40" s="378"/>
      <c r="DI40" s="378"/>
      <c r="DJ40" s="378"/>
      <c r="DK40" s="378"/>
      <c r="DL40" s="378"/>
      <c r="DM40" s="378"/>
      <c r="DN40" s="378"/>
      <c r="DO40" s="378"/>
      <c r="DP40" s="378"/>
      <c r="DQ40" s="378"/>
      <c r="DR40" s="378"/>
      <c r="DS40" s="378"/>
      <c r="DT40" s="378"/>
      <c r="DU40" s="378"/>
      <c r="DV40" s="378"/>
      <c r="DW40" s="378"/>
      <c r="DX40" s="378"/>
      <c r="DY40" s="275"/>
      <c r="DZ40" s="244"/>
      <c r="EA40" s="274"/>
      <c r="EB40" s="263"/>
      <c r="EC40" s="378"/>
      <c r="ED40" s="378"/>
      <c r="EE40" s="378"/>
      <c r="EF40" s="378"/>
      <c r="EG40" s="378"/>
      <c r="EH40" s="378"/>
      <c r="EI40" s="378"/>
      <c r="EJ40" s="378"/>
      <c r="EK40" s="378"/>
      <c r="EL40" s="378"/>
      <c r="EM40" s="378"/>
      <c r="EN40" s="378"/>
      <c r="EO40" s="378"/>
      <c r="EP40" s="378"/>
      <c r="EQ40" s="378"/>
      <c r="ER40" s="378"/>
      <c r="ES40" s="378"/>
      <c r="ET40" s="378"/>
      <c r="EU40" s="378"/>
      <c r="EV40" s="378"/>
      <c r="EW40" s="378"/>
      <c r="EX40" s="378"/>
      <c r="EY40" s="275"/>
      <c r="EZ40" s="244"/>
      <c r="FA40" s="274"/>
      <c r="FB40" s="263"/>
      <c r="FC40" s="378"/>
      <c r="FD40" s="378"/>
      <c r="FE40" s="378"/>
      <c r="FF40" s="378"/>
      <c r="FG40" s="378"/>
      <c r="FH40" s="378"/>
      <c r="FI40" s="378"/>
      <c r="FJ40" s="378"/>
      <c r="FK40" s="378"/>
      <c r="FL40" s="378"/>
      <c r="FM40" s="378"/>
      <c r="FN40" s="378"/>
      <c r="FO40" s="378"/>
      <c r="FP40" s="378"/>
      <c r="FQ40" s="378"/>
      <c r="FR40" s="378"/>
      <c r="FS40" s="378"/>
      <c r="FT40" s="378"/>
      <c r="FU40" s="378"/>
      <c r="FV40" s="378"/>
      <c r="FW40" s="378"/>
      <c r="FX40" s="378"/>
      <c r="FY40" s="275"/>
      <c r="FZ40" s="244"/>
      <c r="GA40" s="274"/>
      <c r="GB40" s="263"/>
      <c r="GC40" s="378"/>
      <c r="GD40" s="378"/>
      <c r="GE40" s="378"/>
      <c r="GF40" s="378"/>
      <c r="GG40" s="378"/>
      <c r="GH40" s="378"/>
      <c r="GI40" s="378"/>
      <c r="GJ40" s="378"/>
      <c r="GK40" s="378"/>
      <c r="GL40" s="378"/>
      <c r="GM40" s="378"/>
      <c r="GN40" s="378"/>
      <c r="GO40" s="378"/>
      <c r="GP40" s="378"/>
      <c r="GQ40" s="378"/>
      <c r="GR40" s="378"/>
      <c r="GS40" s="378"/>
      <c r="GT40" s="378"/>
      <c r="GU40" s="378"/>
      <c r="GV40" s="378"/>
      <c r="GW40" s="378"/>
      <c r="GX40" s="378"/>
      <c r="GY40" s="275"/>
      <c r="GZ40" s="244"/>
    </row>
    <row r="41" spans="1:208" s="262" customFormat="1" ht="15.95" customHeight="1">
      <c r="A41" s="274" t="s">
        <v>953</v>
      </c>
      <c r="B41" s="263"/>
      <c r="C41" s="378" t="s">
        <v>954</v>
      </c>
      <c r="D41" s="680">
        <f>L22</f>
        <v>7.3</v>
      </c>
      <c r="E41" s="680"/>
      <c r="F41" s="378" t="s">
        <v>949</v>
      </c>
      <c r="G41" s="680">
        <f>O22</f>
        <v>4.3</v>
      </c>
      <c r="H41" s="680"/>
      <c r="I41" s="378" t="s">
        <v>955</v>
      </c>
      <c r="J41" s="680">
        <f>L7</f>
        <v>7.3</v>
      </c>
      <c r="K41" s="680"/>
      <c r="L41" s="378" t="s">
        <v>949</v>
      </c>
      <c r="M41" s="680">
        <f>O7</f>
        <v>4.3</v>
      </c>
      <c r="N41" s="680"/>
      <c r="O41" s="258" t="s">
        <v>956</v>
      </c>
      <c r="T41" s="378"/>
      <c r="U41" s="378"/>
      <c r="V41" s="378"/>
      <c r="W41" s="378"/>
      <c r="X41" s="378"/>
      <c r="Y41" s="275"/>
      <c r="Z41" s="244"/>
      <c r="AA41" s="274" t="s">
        <v>957</v>
      </c>
      <c r="AB41" s="263"/>
      <c r="AC41" s="378" t="s">
        <v>954</v>
      </c>
      <c r="AD41" s="680">
        <f>AL22</f>
        <v>4.3</v>
      </c>
      <c r="AE41" s="680"/>
      <c r="AF41" s="378" t="s">
        <v>949</v>
      </c>
      <c r="AG41" s="680">
        <f>AO22</f>
        <v>2.2999999999999998</v>
      </c>
      <c r="AH41" s="680"/>
      <c r="AI41" s="378" t="s">
        <v>955</v>
      </c>
      <c r="AJ41" s="680">
        <f>AJ38</f>
        <v>4.3</v>
      </c>
      <c r="AK41" s="680"/>
      <c r="AL41" s="378" t="s">
        <v>949</v>
      </c>
      <c r="AM41" s="680">
        <f>AM38</f>
        <v>2.2999999999999998</v>
      </c>
      <c r="AN41" s="680"/>
      <c r="AO41" s="258" t="s">
        <v>956</v>
      </c>
      <c r="AT41" s="378"/>
      <c r="AU41" s="378"/>
      <c r="AV41" s="378"/>
      <c r="AW41" s="378"/>
      <c r="AX41" s="378"/>
      <c r="AY41" s="275"/>
      <c r="AZ41" s="244"/>
      <c r="BA41" s="274" t="s">
        <v>957</v>
      </c>
      <c r="BB41" s="263"/>
      <c r="BC41" s="378" t="s">
        <v>954</v>
      </c>
      <c r="BD41" s="680">
        <f>BL22</f>
        <v>7.7</v>
      </c>
      <c r="BE41" s="680"/>
      <c r="BF41" s="378" t="s">
        <v>949</v>
      </c>
      <c r="BG41" s="680">
        <f>BO22</f>
        <v>3.3</v>
      </c>
      <c r="BH41" s="680"/>
      <c r="BI41" s="378" t="s">
        <v>955</v>
      </c>
      <c r="BJ41" s="680">
        <f>BJ38</f>
        <v>7.7</v>
      </c>
      <c r="BK41" s="680"/>
      <c r="BL41" s="378" t="s">
        <v>949</v>
      </c>
      <c r="BM41" s="680">
        <f>BM38</f>
        <v>3.3</v>
      </c>
      <c r="BN41" s="680"/>
      <c r="BO41" s="258" t="s">
        <v>956</v>
      </c>
      <c r="BT41" s="378"/>
      <c r="BU41" s="378"/>
      <c r="BV41" s="378"/>
      <c r="BW41" s="378"/>
      <c r="BX41" s="378"/>
      <c r="BY41" s="275"/>
      <c r="BZ41" s="244"/>
      <c r="CA41" s="274" t="s">
        <v>957</v>
      </c>
      <c r="CB41" s="263"/>
      <c r="CC41" s="378" t="s">
        <v>954</v>
      </c>
      <c r="CD41" s="680">
        <f>CL22</f>
        <v>3</v>
      </c>
      <c r="CE41" s="680"/>
      <c r="CF41" s="378" t="s">
        <v>958</v>
      </c>
      <c r="CG41" s="680">
        <f>CO22</f>
        <v>2.5</v>
      </c>
      <c r="CH41" s="680"/>
      <c r="CI41" s="378" t="s">
        <v>959</v>
      </c>
      <c r="CJ41" s="680">
        <f>CJ38</f>
        <v>3</v>
      </c>
      <c r="CK41" s="680"/>
      <c r="CL41" s="378" t="s">
        <v>864</v>
      </c>
      <c r="CM41" s="680">
        <f>CM38</f>
        <v>2.5</v>
      </c>
      <c r="CN41" s="680"/>
      <c r="CO41" s="258" t="s">
        <v>960</v>
      </c>
      <c r="CT41" s="378"/>
      <c r="CU41" s="378"/>
      <c r="CV41" s="378"/>
      <c r="CW41" s="378"/>
      <c r="CX41" s="378"/>
      <c r="CY41" s="275"/>
      <c r="CZ41" s="244"/>
      <c r="DA41" s="274" t="s">
        <v>961</v>
      </c>
      <c r="DB41" s="263"/>
      <c r="DC41" s="378" t="s">
        <v>962</v>
      </c>
      <c r="DD41" s="680">
        <f>DL22</f>
        <v>7.3</v>
      </c>
      <c r="DE41" s="680"/>
      <c r="DF41" s="378" t="s">
        <v>958</v>
      </c>
      <c r="DG41" s="680">
        <f>DO22</f>
        <v>3.8</v>
      </c>
      <c r="DH41" s="680"/>
      <c r="DI41" s="378" t="s">
        <v>959</v>
      </c>
      <c r="DJ41" s="680">
        <f>DJ38</f>
        <v>7.3</v>
      </c>
      <c r="DK41" s="680"/>
      <c r="DL41" s="378" t="s">
        <v>958</v>
      </c>
      <c r="DM41" s="680">
        <f>DM38</f>
        <v>3.8</v>
      </c>
      <c r="DN41" s="680"/>
      <c r="DO41" s="258" t="s">
        <v>960</v>
      </c>
      <c r="DT41" s="378"/>
      <c r="DU41" s="378"/>
      <c r="DV41" s="378"/>
      <c r="DW41" s="378"/>
      <c r="DX41" s="378"/>
      <c r="DY41" s="275"/>
      <c r="DZ41" s="244"/>
      <c r="EA41" s="274" t="s">
        <v>961</v>
      </c>
      <c r="EB41" s="263"/>
      <c r="EC41" s="378" t="s">
        <v>962</v>
      </c>
      <c r="ED41" s="680">
        <f>EL22</f>
        <v>4.3</v>
      </c>
      <c r="EE41" s="680"/>
      <c r="EF41" s="378" t="s">
        <v>958</v>
      </c>
      <c r="EG41" s="680">
        <f>EO22</f>
        <v>3.8</v>
      </c>
      <c r="EH41" s="680"/>
      <c r="EI41" s="378" t="s">
        <v>959</v>
      </c>
      <c r="EJ41" s="680">
        <f>EJ38</f>
        <v>4.3</v>
      </c>
      <c r="EK41" s="680"/>
      <c r="EL41" s="378" t="s">
        <v>958</v>
      </c>
      <c r="EM41" s="680">
        <f>EM38</f>
        <v>3.8</v>
      </c>
      <c r="EN41" s="680"/>
      <c r="EO41" s="258" t="s">
        <v>960</v>
      </c>
      <c r="ET41" s="378"/>
      <c r="EU41" s="378"/>
      <c r="EV41" s="378"/>
      <c r="EW41" s="378"/>
      <c r="EX41" s="378"/>
      <c r="EY41" s="275"/>
      <c r="EZ41" s="244"/>
      <c r="FA41" s="274" t="s">
        <v>961</v>
      </c>
      <c r="FB41" s="263"/>
      <c r="FC41" s="378" t="s">
        <v>962</v>
      </c>
      <c r="FD41" s="680">
        <f>FL22</f>
        <v>7.3</v>
      </c>
      <c r="FE41" s="680"/>
      <c r="FF41" s="378" t="s">
        <v>958</v>
      </c>
      <c r="FG41" s="680">
        <f>FO22</f>
        <v>4.3</v>
      </c>
      <c r="FH41" s="680"/>
      <c r="FI41" s="378" t="s">
        <v>959</v>
      </c>
      <c r="FJ41" s="680">
        <f>FJ38</f>
        <v>7.3</v>
      </c>
      <c r="FK41" s="680"/>
      <c r="FL41" s="378" t="s">
        <v>958</v>
      </c>
      <c r="FM41" s="680">
        <f>FM38</f>
        <v>4.3</v>
      </c>
      <c r="FN41" s="680"/>
      <c r="FO41" s="258" t="s">
        <v>960</v>
      </c>
      <c r="FT41" s="378"/>
      <c r="FU41" s="378"/>
      <c r="FV41" s="378"/>
      <c r="FW41" s="378"/>
      <c r="FX41" s="378"/>
      <c r="FY41" s="275"/>
      <c r="FZ41" s="244"/>
      <c r="GA41" s="274" t="s">
        <v>961</v>
      </c>
      <c r="GB41" s="263"/>
      <c r="GC41" s="378" t="s">
        <v>962</v>
      </c>
      <c r="GD41" s="680">
        <f>GL22</f>
        <v>4.3</v>
      </c>
      <c r="GE41" s="680"/>
      <c r="GF41" s="378" t="s">
        <v>963</v>
      </c>
      <c r="GG41" s="680">
        <f>GO22</f>
        <v>6.8</v>
      </c>
      <c r="GH41" s="680"/>
      <c r="GI41" s="378" t="s">
        <v>964</v>
      </c>
      <c r="GJ41" s="680">
        <f>GJ38</f>
        <v>4.3</v>
      </c>
      <c r="GK41" s="680"/>
      <c r="GL41" s="378" t="s">
        <v>963</v>
      </c>
      <c r="GM41" s="680">
        <f>GM38</f>
        <v>6.8</v>
      </c>
      <c r="GN41" s="680"/>
      <c r="GO41" s="258" t="s">
        <v>965</v>
      </c>
      <c r="GT41" s="378"/>
      <c r="GU41" s="378"/>
      <c r="GV41" s="378"/>
      <c r="GW41" s="378"/>
      <c r="GX41" s="378"/>
      <c r="GY41" s="275"/>
      <c r="GZ41" s="244"/>
    </row>
    <row r="42" spans="1:208" s="262" customFormat="1" ht="15.95" customHeight="1">
      <c r="A42" s="274"/>
      <c r="B42" s="263"/>
      <c r="C42" s="264"/>
      <c r="D42" s="264"/>
      <c r="E42" s="264"/>
      <c r="F42" s="264"/>
      <c r="G42" s="264"/>
      <c r="H42" s="264"/>
      <c r="I42" s="264"/>
      <c r="J42" s="378" t="s">
        <v>963</v>
      </c>
      <c r="K42" s="682">
        <v>0.5</v>
      </c>
      <c r="L42" s="682"/>
      <c r="M42" s="378" t="s">
        <v>963</v>
      </c>
      <c r="N42" s="680">
        <f>C12</f>
        <v>0.2</v>
      </c>
      <c r="O42" s="680"/>
      <c r="P42" s="378" t="s">
        <v>963</v>
      </c>
      <c r="Q42" s="265">
        <v>1</v>
      </c>
      <c r="R42" s="680" t="s">
        <v>966</v>
      </c>
      <c r="S42" s="680"/>
      <c r="T42" s="264"/>
      <c r="U42" s="264"/>
      <c r="V42" s="264"/>
      <c r="W42" s="264"/>
      <c r="X42" s="378" t="s">
        <v>967</v>
      </c>
      <c r="Y42" s="546">
        <f>IF(I1=0,0,ROUND((D41*G41+J41*M41)*K42*N42*Q42,3))</f>
        <v>6.2779999999999996</v>
      </c>
      <c r="Z42" s="244" t="s">
        <v>968</v>
      </c>
      <c r="AA42" s="274"/>
      <c r="AB42" s="263"/>
      <c r="AC42" s="264"/>
      <c r="AD42" s="264"/>
      <c r="AE42" s="264"/>
      <c r="AF42" s="264"/>
      <c r="AG42" s="264"/>
      <c r="AH42" s="264"/>
      <c r="AI42" s="264"/>
      <c r="AJ42" s="378" t="s">
        <v>963</v>
      </c>
      <c r="AK42" s="682">
        <v>0.5</v>
      </c>
      <c r="AL42" s="682"/>
      <c r="AM42" s="378" t="s">
        <v>963</v>
      </c>
      <c r="AN42" s="680">
        <f>AC12</f>
        <v>0.1</v>
      </c>
      <c r="AO42" s="680"/>
      <c r="AP42" s="378" t="s">
        <v>963</v>
      </c>
      <c r="AQ42" s="265">
        <v>1</v>
      </c>
      <c r="AR42" s="680" t="s">
        <v>966</v>
      </c>
      <c r="AS42" s="680"/>
      <c r="AT42" s="264"/>
      <c r="AU42" s="264"/>
      <c r="AV42" s="264"/>
      <c r="AW42" s="264"/>
      <c r="AX42" s="378" t="s">
        <v>967</v>
      </c>
      <c r="AY42" s="546">
        <f>IF(AI1=0,0,ROUND((AD41*AG41+AJ41*AM41)*AK42*AN42*AQ42,3))</f>
        <v>0.98899999999999999</v>
      </c>
      <c r="AZ42" s="244" t="s">
        <v>968</v>
      </c>
      <c r="BA42" s="274"/>
      <c r="BB42" s="263"/>
      <c r="BC42" s="264"/>
      <c r="BD42" s="264"/>
      <c r="BE42" s="264"/>
      <c r="BF42" s="264"/>
      <c r="BG42" s="264"/>
      <c r="BH42" s="264"/>
      <c r="BI42" s="264"/>
      <c r="BJ42" s="378" t="s">
        <v>963</v>
      </c>
      <c r="BK42" s="682">
        <v>0.5</v>
      </c>
      <c r="BL42" s="682"/>
      <c r="BM42" s="378" t="s">
        <v>963</v>
      </c>
      <c r="BN42" s="680">
        <f>BC12</f>
        <v>0.2</v>
      </c>
      <c r="BO42" s="680"/>
      <c r="BP42" s="378" t="s">
        <v>963</v>
      </c>
      <c r="BQ42" s="265">
        <v>1</v>
      </c>
      <c r="BR42" s="680" t="s">
        <v>966</v>
      </c>
      <c r="BS42" s="680"/>
      <c r="BT42" s="264"/>
      <c r="BU42" s="264"/>
      <c r="BV42" s="264"/>
      <c r="BW42" s="264"/>
      <c r="BX42" s="378" t="s">
        <v>967</v>
      </c>
      <c r="BY42" s="546">
        <f>IF(BI1=0,0,ROUND((BD41*BG41+BJ41*BM41)*BK42*BN42*BQ42,3))</f>
        <v>5.0819999999999999</v>
      </c>
      <c r="BZ42" s="244" t="s">
        <v>968</v>
      </c>
      <c r="CA42" s="274"/>
      <c r="CB42" s="263"/>
      <c r="CC42" s="264"/>
      <c r="CD42" s="264"/>
      <c r="CE42" s="264"/>
      <c r="CF42" s="264"/>
      <c r="CG42" s="264"/>
      <c r="CH42" s="264"/>
      <c r="CI42" s="264"/>
      <c r="CJ42" s="378" t="s">
        <v>963</v>
      </c>
      <c r="CK42" s="682">
        <v>0.5</v>
      </c>
      <c r="CL42" s="682"/>
      <c r="CM42" s="378" t="s">
        <v>963</v>
      </c>
      <c r="CN42" s="680">
        <f>CC12</f>
        <v>0.2</v>
      </c>
      <c r="CO42" s="680"/>
      <c r="CP42" s="378" t="s">
        <v>963</v>
      </c>
      <c r="CQ42" s="265">
        <v>1</v>
      </c>
      <c r="CR42" s="680" t="s">
        <v>966</v>
      </c>
      <c r="CS42" s="680"/>
      <c r="CT42" s="264"/>
      <c r="CU42" s="264"/>
      <c r="CV42" s="264"/>
      <c r="CW42" s="264"/>
      <c r="CX42" s="378" t="s">
        <v>967</v>
      </c>
      <c r="CY42" s="546">
        <f>IF(CI1=0,0,ROUND((CD41*CG41+CJ41*CM41)*CK42*CN42*CQ42,3))</f>
        <v>1.5</v>
      </c>
      <c r="CZ42" s="244" t="s">
        <v>968</v>
      </c>
      <c r="DA42" s="274"/>
      <c r="DB42" s="263"/>
      <c r="DC42" s="264"/>
      <c r="DD42" s="264"/>
      <c r="DE42" s="264"/>
      <c r="DF42" s="264"/>
      <c r="DG42" s="264"/>
      <c r="DH42" s="264"/>
      <c r="DI42" s="264"/>
      <c r="DJ42" s="378" t="s">
        <v>963</v>
      </c>
      <c r="DK42" s="682">
        <v>0.5</v>
      </c>
      <c r="DL42" s="682"/>
      <c r="DM42" s="378" t="s">
        <v>963</v>
      </c>
      <c r="DN42" s="680">
        <f>DC12</f>
        <v>0.2</v>
      </c>
      <c r="DO42" s="680"/>
      <c r="DP42" s="378" t="s">
        <v>963</v>
      </c>
      <c r="DQ42" s="265">
        <v>1</v>
      </c>
      <c r="DR42" s="680" t="s">
        <v>966</v>
      </c>
      <c r="DS42" s="680"/>
      <c r="DT42" s="264"/>
      <c r="DU42" s="264"/>
      <c r="DV42" s="264"/>
      <c r="DW42" s="264"/>
      <c r="DX42" s="378" t="s">
        <v>967</v>
      </c>
      <c r="DY42" s="546">
        <f>IF(DI1=0,0,ROUND((DD41*DG41+DJ41*DM41)*DK42*DN42*DQ42,3))</f>
        <v>5.548</v>
      </c>
      <c r="DZ42" s="244" t="s">
        <v>968</v>
      </c>
      <c r="EA42" s="274"/>
      <c r="EB42" s="263"/>
      <c r="EC42" s="264"/>
      <c r="ED42" s="264"/>
      <c r="EE42" s="264"/>
      <c r="EF42" s="264"/>
      <c r="EG42" s="264"/>
      <c r="EH42" s="264"/>
      <c r="EI42" s="264"/>
      <c r="EJ42" s="378" t="s">
        <v>963</v>
      </c>
      <c r="EK42" s="682">
        <v>0.5</v>
      </c>
      <c r="EL42" s="682"/>
      <c r="EM42" s="378" t="s">
        <v>963</v>
      </c>
      <c r="EN42" s="680">
        <f>EC12</f>
        <v>0.2</v>
      </c>
      <c r="EO42" s="680"/>
      <c r="EP42" s="378" t="s">
        <v>963</v>
      </c>
      <c r="EQ42" s="265">
        <v>1</v>
      </c>
      <c r="ER42" s="680" t="s">
        <v>966</v>
      </c>
      <c r="ES42" s="680"/>
      <c r="ET42" s="264"/>
      <c r="EU42" s="264"/>
      <c r="EV42" s="264"/>
      <c r="EW42" s="264"/>
      <c r="EX42" s="378" t="s">
        <v>967</v>
      </c>
      <c r="EY42" s="546">
        <f>IF(EI1=0,0,ROUND((ED41*EG41+EJ41*EM41)*EK42*EN42*EQ42,3))</f>
        <v>3.2679999999999998</v>
      </c>
      <c r="EZ42" s="244" t="s">
        <v>968</v>
      </c>
      <c r="FA42" s="274"/>
      <c r="FB42" s="263"/>
      <c r="FC42" s="264"/>
      <c r="FD42" s="264"/>
      <c r="FE42" s="264"/>
      <c r="FF42" s="264"/>
      <c r="FG42" s="264"/>
      <c r="FH42" s="264"/>
      <c r="FI42" s="264"/>
      <c r="FJ42" s="378" t="s">
        <v>963</v>
      </c>
      <c r="FK42" s="682">
        <v>0.5</v>
      </c>
      <c r="FL42" s="682"/>
      <c r="FM42" s="378" t="s">
        <v>963</v>
      </c>
      <c r="FN42" s="680">
        <f>FC12</f>
        <v>0.2</v>
      </c>
      <c r="FO42" s="680"/>
      <c r="FP42" s="378" t="s">
        <v>969</v>
      </c>
      <c r="FQ42" s="265">
        <v>1</v>
      </c>
      <c r="FR42" s="680" t="s">
        <v>970</v>
      </c>
      <c r="FS42" s="680"/>
      <c r="FT42" s="264"/>
      <c r="FU42" s="264"/>
      <c r="FV42" s="264"/>
      <c r="FW42" s="264"/>
      <c r="FX42" s="378" t="s">
        <v>971</v>
      </c>
      <c r="FY42" s="546">
        <f>IF(FI1=0,0,ROUND((FD41*FG41+FJ41*FM41)*FK42*FN42*FQ42,3))</f>
        <v>6.2779999999999996</v>
      </c>
      <c r="FZ42" s="244" t="s">
        <v>972</v>
      </c>
      <c r="GA42" s="274"/>
      <c r="GB42" s="263"/>
      <c r="GC42" s="264"/>
      <c r="GD42" s="264"/>
      <c r="GE42" s="264"/>
      <c r="GF42" s="264"/>
      <c r="GG42" s="264"/>
      <c r="GH42" s="264"/>
      <c r="GI42" s="264"/>
      <c r="GJ42" s="378" t="s">
        <v>969</v>
      </c>
      <c r="GK42" s="682">
        <v>0.5</v>
      </c>
      <c r="GL42" s="682"/>
      <c r="GM42" s="378" t="s">
        <v>969</v>
      </c>
      <c r="GN42" s="680">
        <f>GC12</f>
        <v>0.2</v>
      </c>
      <c r="GO42" s="680"/>
      <c r="GP42" s="378" t="s">
        <v>969</v>
      </c>
      <c r="GQ42" s="265">
        <v>1</v>
      </c>
      <c r="GR42" s="680" t="s">
        <v>970</v>
      </c>
      <c r="GS42" s="680"/>
      <c r="GT42" s="264"/>
      <c r="GU42" s="264"/>
      <c r="GV42" s="264"/>
      <c r="GW42" s="264"/>
      <c r="GX42" s="378" t="s">
        <v>971</v>
      </c>
      <c r="GY42" s="546">
        <f>IF(GI1=0,0,ROUND((GD41*GG41+GJ41*GM41)*GK42*GN42*GQ42,3))</f>
        <v>5.8479999999999999</v>
      </c>
      <c r="GZ42" s="244" t="s">
        <v>972</v>
      </c>
    </row>
    <row r="43" spans="1:208" s="262" customFormat="1" ht="15.95" customHeight="1">
      <c r="A43" s="274"/>
      <c r="B43" s="263"/>
      <c r="C43" s="264"/>
      <c r="D43" s="264"/>
      <c r="E43" s="264"/>
      <c r="F43" s="264"/>
      <c r="G43" s="264"/>
      <c r="H43" s="264"/>
      <c r="I43" s="264"/>
      <c r="J43" s="378"/>
      <c r="K43" s="377"/>
      <c r="L43" s="377"/>
      <c r="M43" s="378"/>
      <c r="N43" s="378"/>
      <c r="O43" s="378"/>
      <c r="P43" s="378"/>
      <c r="Q43" s="265"/>
      <c r="R43" s="378"/>
      <c r="S43" s="378"/>
      <c r="T43" s="264"/>
      <c r="U43" s="264"/>
      <c r="V43" s="264"/>
      <c r="W43" s="264"/>
      <c r="X43" s="378"/>
      <c r="Y43" s="546"/>
      <c r="Z43" s="244"/>
      <c r="AA43" s="274"/>
      <c r="AB43" s="263"/>
      <c r="AC43" s="264"/>
      <c r="AD43" s="264"/>
      <c r="AE43" s="264"/>
      <c r="AF43" s="264"/>
      <c r="AG43" s="264"/>
      <c r="AH43" s="264"/>
      <c r="AI43" s="264"/>
      <c r="AJ43" s="378"/>
      <c r="AK43" s="377"/>
      <c r="AL43" s="377"/>
      <c r="AM43" s="378"/>
      <c r="AN43" s="378"/>
      <c r="AO43" s="378"/>
      <c r="AP43" s="378"/>
      <c r="AQ43" s="265"/>
      <c r="AR43" s="378"/>
      <c r="AS43" s="378"/>
      <c r="AT43" s="264"/>
      <c r="AU43" s="264"/>
      <c r="AV43" s="264"/>
      <c r="AW43" s="264"/>
      <c r="AX43" s="378"/>
      <c r="AY43" s="546"/>
      <c r="AZ43" s="244"/>
      <c r="BA43" s="274"/>
      <c r="BB43" s="263"/>
      <c r="BC43" s="264"/>
      <c r="BD43" s="264"/>
      <c r="BE43" s="264"/>
      <c r="BF43" s="264"/>
      <c r="BG43" s="264"/>
      <c r="BH43" s="264"/>
      <c r="BI43" s="264"/>
      <c r="BJ43" s="378"/>
      <c r="BK43" s="377"/>
      <c r="BL43" s="377"/>
      <c r="BM43" s="378"/>
      <c r="BN43" s="378"/>
      <c r="BO43" s="378"/>
      <c r="BP43" s="378"/>
      <c r="BQ43" s="265"/>
      <c r="BR43" s="378"/>
      <c r="BS43" s="378"/>
      <c r="BT43" s="264"/>
      <c r="BU43" s="264"/>
      <c r="BV43" s="264"/>
      <c r="BW43" s="264"/>
      <c r="BX43" s="378"/>
      <c r="BY43" s="546"/>
      <c r="BZ43" s="244"/>
      <c r="CA43" s="274"/>
      <c r="CB43" s="263"/>
      <c r="CC43" s="264"/>
      <c r="CD43" s="264"/>
      <c r="CE43" s="264"/>
      <c r="CF43" s="264"/>
      <c r="CG43" s="264"/>
      <c r="CH43" s="264"/>
      <c r="CI43" s="264"/>
      <c r="CJ43" s="378"/>
      <c r="CK43" s="377"/>
      <c r="CL43" s="377"/>
      <c r="CM43" s="378"/>
      <c r="CN43" s="378"/>
      <c r="CO43" s="378"/>
      <c r="CP43" s="378"/>
      <c r="CQ43" s="265"/>
      <c r="CR43" s="378"/>
      <c r="CS43" s="378"/>
      <c r="CT43" s="264"/>
      <c r="CU43" s="264"/>
      <c r="CV43" s="264"/>
      <c r="CW43" s="264"/>
      <c r="CX43" s="378"/>
      <c r="CY43" s="546"/>
      <c r="CZ43" s="244"/>
      <c r="DA43" s="274"/>
      <c r="DB43" s="263"/>
      <c r="DC43" s="264"/>
      <c r="DD43" s="264"/>
      <c r="DE43" s="264"/>
      <c r="DF43" s="264"/>
      <c r="DG43" s="264"/>
      <c r="DH43" s="264"/>
      <c r="DI43" s="264"/>
      <c r="DJ43" s="378"/>
      <c r="DK43" s="377"/>
      <c r="DL43" s="377"/>
      <c r="DM43" s="378"/>
      <c r="DN43" s="378"/>
      <c r="DO43" s="378"/>
      <c r="DP43" s="378"/>
      <c r="DQ43" s="265"/>
      <c r="DR43" s="378"/>
      <c r="DS43" s="378"/>
      <c r="DT43" s="264"/>
      <c r="DU43" s="264"/>
      <c r="DV43" s="264"/>
      <c r="DW43" s="264"/>
      <c r="DX43" s="378"/>
      <c r="DY43" s="546"/>
      <c r="DZ43" s="244"/>
      <c r="EA43" s="274"/>
      <c r="EB43" s="263"/>
      <c r="EC43" s="264"/>
      <c r="ED43" s="264"/>
      <c r="EE43" s="264"/>
      <c r="EF43" s="264"/>
      <c r="EG43" s="264"/>
      <c r="EH43" s="264"/>
      <c r="EI43" s="264"/>
      <c r="EJ43" s="378"/>
      <c r="EK43" s="377"/>
      <c r="EL43" s="377"/>
      <c r="EM43" s="378"/>
      <c r="EN43" s="378"/>
      <c r="EO43" s="378"/>
      <c r="EP43" s="378"/>
      <c r="EQ43" s="265"/>
      <c r="ER43" s="378"/>
      <c r="ES43" s="378"/>
      <c r="ET43" s="264"/>
      <c r="EU43" s="264"/>
      <c r="EV43" s="264"/>
      <c r="EW43" s="264"/>
      <c r="EX43" s="378"/>
      <c r="EY43" s="546"/>
      <c r="EZ43" s="244"/>
      <c r="FA43" s="274"/>
      <c r="FB43" s="263"/>
      <c r="FC43" s="264"/>
      <c r="FD43" s="264"/>
      <c r="FE43" s="264"/>
      <c r="FF43" s="264"/>
      <c r="FG43" s="264"/>
      <c r="FH43" s="264"/>
      <c r="FI43" s="264"/>
      <c r="FJ43" s="378"/>
      <c r="FK43" s="377"/>
      <c r="FL43" s="377"/>
      <c r="FM43" s="378"/>
      <c r="FN43" s="378"/>
      <c r="FO43" s="378"/>
      <c r="FP43" s="378"/>
      <c r="FQ43" s="265"/>
      <c r="FR43" s="378"/>
      <c r="FS43" s="378"/>
      <c r="FT43" s="264"/>
      <c r="FU43" s="264"/>
      <c r="FV43" s="264"/>
      <c r="FW43" s="264"/>
      <c r="FX43" s="378"/>
      <c r="FY43" s="546"/>
      <c r="FZ43" s="244"/>
      <c r="GA43" s="274"/>
      <c r="GB43" s="263"/>
      <c r="GC43" s="264"/>
      <c r="GD43" s="264"/>
      <c r="GE43" s="264"/>
      <c r="GF43" s="264"/>
      <c r="GG43" s="264"/>
      <c r="GH43" s="264"/>
      <c r="GI43" s="264"/>
      <c r="GJ43" s="378"/>
      <c r="GK43" s="377"/>
      <c r="GL43" s="377"/>
      <c r="GM43" s="378"/>
      <c r="GN43" s="378"/>
      <c r="GO43" s="378"/>
      <c r="GP43" s="378"/>
      <c r="GQ43" s="265"/>
      <c r="GR43" s="378"/>
      <c r="GS43" s="378"/>
      <c r="GT43" s="264"/>
      <c r="GU43" s="264"/>
      <c r="GV43" s="264"/>
      <c r="GW43" s="264"/>
      <c r="GX43" s="378"/>
      <c r="GY43" s="546"/>
      <c r="GZ43" s="244"/>
    </row>
    <row r="44" spans="1:208" s="262" customFormat="1" ht="15.95" customHeight="1">
      <c r="A44" s="274"/>
      <c r="B44" s="263"/>
      <c r="C44" s="378"/>
      <c r="D44" s="680"/>
      <c r="E44" s="680"/>
      <c r="F44" s="378"/>
      <c r="G44" s="680"/>
      <c r="H44" s="680"/>
      <c r="I44" s="378"/>
      <c r="J44" s="378"/>
      <c r="K44" s="378"/>
      <c r="L44" s="378"/>
      <c r="M44" s="378"/>
      <c r="N44" s="378"/>
      <c r="O44" s="378"/>
      <c r="P44" s="378"/>
      <c r="Q44" s="378"/>
      <c r="R44" s="378"/>
      <c r="S44" s="378"/>
      <c r="T44" s="378"/>
      <c r="U44" s="378"/>
      <c r="V44" s="378"/>
      <c r="W44" s="378"/>
      <c r="X44" s="378"/>
      <c r="Y44" s="546"/>
      <c r="Z44" s="244"/>
      <c r="AA44" s="274" t="s">
        <v>973</v>
      </c>
      <c r="AB44" s="263"/>
      <c r="AC44" s="378"/>
      <c r="AD44" s="680">
        <f>AL7+0.5</f>
        <v>4.8</v>
      </c>
      <c r="AE44" s="680"/>
      <c r="AF44" s="378" t="s">
        <v>969</v>
      </c>
      <c r="AG44" s="680">
        <f>AO7+0.5</f>
        <v>2.8</v>
      </c>
      <c r="AH44" s="680"/>
      <c r="AI44" s="378"/>
      <c r="AJ44" s="378"/>
      <c r="AK44" s="378"/>
      <c r="AL44" s="378"/>
      <c r="AM44" s="378"/>
      <c r="AN44" s="378"/>
      <c r="AO44" s="378"/>
      <c r="AP44" s="378"/>
      <c r="AQ44" s="378"/>
      <c r="AR44" s="378"/>
      <c r="AS44" s="378"/>
      <c r="AT44" s="378"/>
      <c r="AU44" s="378"/>
      <c r="AV44" s="378"/>
      <c r="AW44" s="378"/>
      <c r="AX44" s="378" t="s">
        <v>971</v>
      </c>
      <c r="AY44" s="546">
        <f>AD44*AG44</f>
        <v>13.44</v>
      </c>
      <c r="AZ44" s="244" t="s">
        <v>974</v>
      </c>
      <c r="BA44" s="274" t="s">
        <v>973</v>
      </c>
      <c r="BB44" s="263"/>
      <c r="BC44" s="378"/>
      <c r="BD44" s="680">
        <f>BL7+0.5</f>
        <v>8.1999999999999993</v>
      </c>
      <c r="BE44" s="680"/>
      <c r="BF44" s="378" t="s">
        <v>969</v>
      </c>
      <c r="BG44" s="680">
        <f>BO7+0.5</f>
        <v>3.8</v>
      </c>
      <c r="BH44" s="680"/>
      <c r="BI44" s="378"/>
      <c r="BJ44" s="378"/>
      <c r="BK44" s="378"/>
      <c r="BL44" s="378"/>
      <c r="BM44" s="378"/>
      <c r="BN44" s="378"/>
      <c r="BO44" s="378"/>
      <c r="BP44" s="378"/>
      <c r="BQ44" s="378"/>
      <c r="BR44" s="378"/>
      <c r="BS44" s="378"/>
      <c r="BT44" s="378"/>
      <c r="BU44" s="378"/>
      <c r="BV44" s="378"/>
      <c r="BW44" s="378"/>
      <c r="BX44" s="378" t="s">
        <v>971</v>
      </c>
      <c r="BY44" s="546">
        <f>BD44*BG44</f>
        <v>31.159999999999997</v>
      </c>
      <c r="BZ44" s="244" t="s">
        <v>974</v>
      </c>
      <c r="CA44" s="274" t="s">
        <v>973</v>
      </c>
      <c r="CB44" s="263"/>
      <c r="CC44" s="378"/>
      <c r="CD44" s="680">
        <f>CL7+0.5</f>
        <v>3.5</v>
      </c>
      <c r="CE44" s="680"/>
      <c r="CF44" s="378" t="s">
        <v>969</v>
      </c>
      <c r="CG44" s="680">
        <f>CO7+0.5</f>
        <v>3</v>
      </c>
      <c r="CH44" s="680"/>
      <c r="CI44" s="378"/>
      <c r="CJ44" s="378"/>
      <c r="CK44" s="378"/>
      <c r="CL44" s="378"/>
      <c r="CM44" s="378"/>
      <c r="CN44" s="378"/>
      <c r="CO44" s="378"/>
      <c r="CP44" s="378"/>
      <c r="CQ44" s="378"/>
      <c r="CR44" s="378"/>
      <c r="CS44" s="378"/>
      <c r="CT44" s="378"/>
      <c r="CU44" s="378"/>
      <c r="CV44" s="378"/>
      <c r="CW44" s="378"/>
      <c r="CX44" s="378" t="s">
        <v>971</v>
      </c>
      <c r="CY44" s="546">
        <f>CD44*CG44</f>
        <v>10.5</v>
      </c>
      <c r="CZ44" s="244" t="s">
        <v>974</v>
      </c>
      <c r="DA44" s="274" t="s">
        <v>973</v>
      </c>
      <c r="DB44" s="263"/>
      <c r="DC44" s="378"/>
      <c r="DD44" s="680">
        <f>DL7+0.5</f>
        <v>7.8</v>
      </c>
      <c r="DE44" s="680"/>
      <c r="DF44" s="378" t="s">
        <v>969</v>
      </c>
      <c r="DG44" s="680">
        <f>DO7+0.5</f>
        <v>4.3</v>
      </c>
      <c r="DH44" s="680"/>
      <c r="DI44" s="378"/>
      <c r="DJ44" s="378"/>
      <c r="DK44" s="378"/>
      <c r="DL44" s="378"/>
      <c r="DM44" s="378"/>
      <c r="DN44" s="378"/>
      <c r="DO44" s="378"/>
      <c r="DP44" s="378"/>
      <c r="DQ44" s="378"/>
      <c r="DR44" s="378"/>
      <c r="DS44" s="378"/>
      <c r="DT44" s="378"/>
      <c r="DU44" s="378"/>
      <c r="DV44" s="378"/>
      <c r="DW44" s="378"/>
      <c r="DX44" s="378" t="s">
        <v>971</v>
      </c>
      <c r="DY44" s="546">
        <f>DD44*DG44</f>
        <v>33.54</v>
      </c>
      <c r="DZ44" s="244" t="s">
        <v>974</v>
      </c>
      <c r="EA44" s="274" t="s">
        <v>973</v>
      </c>
      <c r="EB44" s="263"/>
      <c r="EC44" s="378"/>
      <c r="ED44" s="680">
        <f>EL7+0.5</f>
        <v>4.8</v>
      </c>
      <c r="EE44" s="680"/>
      <c r="EF44" s="378" t="s">
        <v>969</v>
      </c>
      <c r="EG44" s="680">
        <f>EO7+0.5</f>
        <v>4.3</v>
      </c>
      <c r="EH44" s="680"/>
      <c r="EI44" s="378"/>
      <c r="EJ44" s="378"/>
      <c r="EK44" s="378"/>
      <c r="EL44" s="378"/>
      <c r="EM44" s="378"/>
      <c r="EN44" s="378"/>
      <c r="EO44" s="378"/>
      <c r="EP44" s="378"/>
      <c r="EQ44" s="378"/>
      <c r="ER44" s="378"/>
      <c r="ES44" s="378"/>
      <c r="ET44" s="378"/>
      <c r="EU44" s="378"/>
      <c r="EV44" s="378"/>
      <c r="EW44" s="378"/>
      <c r="EX44" s="378" t="s">
        <v>971</v>
      </c>
      <c r="EY44" s="546">
        <f>ED44*EG44</f>
        <v>20.639999999999997</v>
      </c>
      <c r="EZ44" s="244" t="s">
        <v>974</v>
      </c>
      <c r="FA44" s="274" t="s">
        <v>973</v>
      </c>
      <c r="FB44" s="263"/>
      <c r="FC44" s="378"/>
      <c r="FD44" s="680">
        <f>FL7+0.5</f>
        <v>7.8</v>
      </c>
      <c r="FE44" s="680"/>
      <c r="FF44" s="378" t="s">
        <v>969</v>
      </c>
      <c r="FG44" s="680">
        <f>FO7+0.5</f>
        <v>4.8</v>
      </c>
      <c r="FH44" s="680"/>
      <c r="FI44" s="378"/>
      <c r="FJ44" s="378"/>
      <c r="FK44" s="378"/>
      <c r="FL44" s="378"/>
      <c r="FM44" s="378"/>
      <c r="FN44" s="378"/>
      <c r="FO44" s="378"/>
      <c r="FP44" s="378"/>
      <c r="FQ44" s="378"/>
      <c r="FR44" s="378"/>
      <c r="FS44" s="378"/>
      <c r="FT44" s="378"/>
      <c r="FU44" s="378"/>
      <c r="FV44" s="378"/>
      <c r="FW44" s="378"/>
      <c r="FX44" s="378" t="s">
        <v>971</v>
      </c>
      <c r="FY44" s="546">
        <f>FD44*FG44</f>
        <v>37.44</v>
      </c>
      <c r="FZ44" s="244" t="s">
        <v>974</v>
      </c>
      <c r="GA44" s="274" t="s">
        <v>973</v>
      </c>
      <c r="GB44" s="263"/>
      <c r="GC44" s="378"/>
      <c r="GD44" s="680">
        <f>GL7+0.5</f>
        <v>4.8</v>
      </c>
      <c r="GE44" s="680"/>
      <c r="GF44" s="378" t="s">
        <v>969</v>
      </c>
      <c r="GG44" s="680">
        <f>GO7+0.5</f>
        <v>7.3</v>
      </c>
      <c r="GH44" s="680"/>
      <c r="GI44" s="378"/>
      <c r="GJ44" s="378"/>
      <c r="GK44" s="378"/>
      <c r="GL44" s="378"/>
      <c r="GM44" s="378"/>
      <c r="GN44" s="378"/>
      <c r="GO44" s="378"/>
      <c r="GP44" s="378"/>
      <c r="GQ44" s="378"/>
      <c r="GR44" s="378"/>
      <c r="GS44" s="378"/>
      <c r="GT44" s="378"/>
      <c r="GU44" s="378"/>
      <c r="GV44" s="378"/>
      <c r="GW44" s="378"/>
      <c r="GX44" s="378" t="s">
        <v>971</v>
      </c>
      <c r="GY44" s="546">
        <f>GD44*GG44</f>
        <v>35.04</v>
      </c>
      <c r="GZ44" s="244" t="s">
        <v>974</v>
      </c>
    </row>
    <row r="45" spans="1:208" s="262" customFormat="1" ht="15.95" customHeight="1">
      <c r="A45" s="266"/>
      <c r="B45" s="267"/>
      <c r="C45" s="268"/>
      <c r="D45" s="268"/>
      <c r="E45" s="268"/>
      <c r="F45" s="269"/>
      <c r="G45" s="268"/>
      <c r="H45" s="268"/>
      <c r="I45" s="268"/>
      <c r="J45" s="268"/>
      <c r="K45" s="268"/>
      <c r="L45" s="268"/>
      <c r="M45" s="268"/>
      <c r="N45" s="268"/>
      <c r="O45" s="268"/>
      <c r="P45" s="268"/>
      <c r="Q45" s="268"/>
      <c r="R45" s="268"/>
      <c r="S45" s="268"/>
      <c r="T45" s="268"/>
      <c r="U45" s="268"/>
      <c r="V45" s="268"/>
      <c r="W45" s="268"/>
      <c r="X45" s="268"/>
      <c r="Y45" s="270"/>
      <c r="Z45" s="271"/>
      <c r="AA45" s="266"/>
      <c r="AB45" s="267"/>
      <c r="AC45" s="268"/>
      <c r="AD45" s="268"/>
      <c r="AE45" s="268"/>
      <c r="AF45" s="269"/>
      <c r="AG45" s="268"/>
      <c r="AH45" s="268"/>
      <c r="AI45" s="268"/>
      <c r="AJ45" s="268"/>
      <c r="AK45" s="268"/>
      <c r="AL45" s="268"/>
      <c r="AM45" s="268"/>
      <c r="AN45" s="268"/>
      <c r="AO45" s="268"/>
      <c r="AP45" s="268"/>
      <c r="AQ45" s="268"/>
      <c r="AR45" s="268"/>
      <c r="AS45" s="268"/>
      <c r="AT45" s="268"/>
      <c r="AU45" s="268"/>
      <c r="AV45" s="268"/>
      <c r="AW45" s="268"/>
      <c r="AX45" s="268"/>
      <c r="AY45" s="270"/>
      <c r="AZ45" s="271"/>
      <c r="BA45" s="266"/>
      <c r="BB45" s="267"/>
      <c r="BC45" s="268"/>
      <c r="BD45" s="268"/>
      <c r="BE45" s="268"/>
      <c r="BF45" s="269"/>
      <c r="BG45" s="268"/>
      <c r="BH45" s="268"/>
      <c r="BI45" s="268"/>
      <c r="BJ45" s="268"/>
      <c r="BK45" s="268"/>
      <c r="BL45" s="268"/>
      <c r="BM45" s="268"/>
      <c r="BN45" s="268"/>
      <c r="BO45" s="268"/>
      <c r="BP45" s="268"/>
      <c r="BQ45" s="268"/>
      <c r="BR45" s="268"/>
      <c r="BS45" s="268"/>
      <c r="BT45" s="268"/>
      <c r="BU45" s="268"/>
      <c r="BV45" s="268"/>
      <c r="BW45" s="268"/>
      <c r="BX45" s="268"/>
      <c r="BY45" s="270"/>
      <c r="BZ45" s="271"/>
      <c r="CA45" s="266"/>
      <c r="CB45" s="267"/>
      <c r="CC45" s="268"/>
      <c r="CD45" s="268"/>
      <c r="CE45" s="268"/>
      <c r="CF45" s="269"/>
      <c r="CG45" s="268"/>
      <c r="CH45" s="268"/>
      <c r="CI45" s="268"/>
      <c r="CJ45" s="268"/>
      <c r="CK45" s="268"/>
      <c r="CL45" s="268"/>
      <c r="CM45" s="268"/>
      <c r="CN45" s="268"/>
      <c r="CO45" s="268"/>
      <c r="CP45" s="268"/>
      <c r="CQ45" s="268"/>
      <c r="CR45" s="268"/>
      <c r="CS45" s="268"/>
      <c r="CT45" s="268"/>
      <c r="CU45" s="268"/>
      <c r="CV45" s="268"/>
      <c r="CW45" s="268"/>
      <c r="CX45" s="268"/>
      <c r="CY45" s="270"/>
      <c r="CZ45" s="271"/>
      <c r="DA45" s="266"/>
      <c r="DB45" s="267"/>
      <c r="DC45" s="268"/>
      <c r="DD45" s="268"/>
      <c r="DE45" s="268"/>
      <c r="DF45" s="269"/>
      <c r="DG45" s="268"/>
      <c r="DH45" s="268"/>
      <c r="DI45" s="268"/>
      <c r="DJ45" s="268"/>
      <c r="DK45" s="268"/>
      <c r="DL45" s="268"/>
      <c r="DM45" s="268"/>
      <c r="DN45" s="268"/>
      <c r="DO45" s="268"/>
      <c r="DP45" s="268"/>
      <c r="DQ45" s="268"/>
      <c r="DR45" s="268"/>
      <c r="DS45" s="268"/>
      <c r="DT45" s="268"/>
      <c r="DU45" s="268"/>
      <c r="DV45" s="268"/>
      <c r="DW45" s="268"/>
      <c r="DX45" s="268"/>
      <c r="DY45" s="270"/>
      <c r="DZ45" s="271"/>
      <c r="EA45" s="266"/>
      <c r="EB45" s="267"/>
      <c r="EC45" s="268"/>
      <c r="ED45" s="268"/>
      <c r="EE45" s="268"/>
      <c r="EF45" s="269"/>
      <c r="EG45" s="268"/>
      <c r="EH45" s="268"/>
      <c r="EI45" s="268"/>
      <c r="EJ45" s="268"/>
      <c r="EK45" s="268"/>
      <c r="EL45" s="268"/>
      <c r="EM45" s="268"/>
      <c r="EN45" s="268"/>
      <c r="EO45" s="268"/>
      <c r="EP45" s="268"/>
      <c r="EQ45" s="268"/>
      <c r="ER45" s="268"/>
      <c r="ES45" s="268"/>
      <c r="ET45" s="268"/>
      <c r="EU45" s="268"/>
      <c r="EV45" s="268"/>
      <c r="EW45" s="268"/>
      <c r="EX45" s="268"/>
      <c r="EY45" s="270"/>
      <c r="EZ45" s="271"/>
      <c r="FA45" s="266"/>
      <c r="FB45" s="267"/>
      <c r="FC45" s="268"/>
      <c r="FD45" s="268"/>
      <c r="FE45" s="268"/>
      <c r="FF45" s="269"/>
      <c r="FG45" s="268"/>
      <c r="FH45" s="268"/>
      <c r="FI45" s="268"/>
      <c r="FJ45" s="268"/>
      <c r="FK45" s="268"/>
      <c r="FL45" s="268"/>
      <c r="FM45" s="268"/>
      <c r="FN45" s="268"/>
      <c r="FO45" s="268"/>
      <c r="FP45" s="268"/>
      <c r="FQ45" s="268"/>
      <c r="FR45" s="268"/>
      <c r="FS45" s="268"/>
      <c r="FT45" s="268"/>
      <c r="FU45" s="268"/>
      <c r="FV45" s="268"/>
      <c r="FW45" s="268"/>
      <c r="FX45" s="268"/>
      <c r="FY45" s="270"/>
      <c r="FZ45" s="271"/>
      <c r="GA45" s="266"/>
      <c r="GB45" s="267"/>
      <c r="GC45" s="268"/>
      <c r="GD45" s="268"/>
      <c r="GE45" s="268"/>
      <c r="GF45" s="269"/>
      <c r="GG45" s="268"/>
      <c r="GH45" s="268"/>
      <c r="GI45" s="268"/>
      <c r="GJ45" s="268"/>
      <c r="GK45" s="268"/>
      <c r="GL45" s="268"/>
      <c r="GM45" s="268"/>
      <c r="GN45" s="268"/>
      <c r="GO45" s="268"/>
      <c r="GP45" s="268"/>
      <c r="GQ45" s="268"/>
      <c r="GR45" s="268"/>
      <c r="GS45" s="268"/>
      <c r="GT45" s="268"/>
      <c r="GU45" s="268"/>
      <c r="GV45" s="268"/>
      <c r="GW45" s="268"/>
      <c r="GX45" s="268"/>
      <c r="GY45" s="270"/>
      <c r="GZ45" s="271"/>
    </row>
  </sheetData>
  <mergeCells count="583">
    <mergeCell ref="GC17:GD20"/>
    <mergeCell ref="GG44:GH44"/>
    <mergeCell ref="CG44:CH44"/>
    <mergeCell ref="DD44:DE44"/>
    <mergeCell ref="DG44:DH44"/>
    <mergeCell ref="ED44:EE44"/>
    <mergeCell ref="EG44:EH44"/>
    <mergeCell ref="FD44:FE44"/>
    <mergeCell ref="DG41:DH41"/>
    <mergeCell ref="DJ41:DK41"/>
    <mergeCell ref="DG38:DH38"/>
    <mergeCell ref="DJ38:DK38"/>
    <mergeCell ref="GD36:GE36"/>
    <mergeCell ref="GG36:GH36"/>
    <mergeCell ref="FR32:FS32"/>
    <mergeCell ref="GD32:GE32"/>
    <mergeCell ref="CJ30:CK30"/>
    <mergeCell ref="CN30:CO30"/>
    <mergeCell ref="DD30:DE30"/>
    <mergeCell ref="DG30:DH30"/>
    <mergeCell ref="EE28:EF28"/>
    <mergeCell ref="EJ30:EK30"/>
    <mergeCell ref="EN30:EO30"/>
    <mergeCell ref="DE28:DF28"/>
    <mergeCell ref="GK42:GL42"/>
    <mergeCell ref="GN42:GO42"/>
    <mergeCell ref="GR42:GS42"/>
    <mergeCell ref="D44:E44"/>
    <mergeCell ref="G44:H44"/>
    <mergeCell ref="AD44:AE44"/>
    <mergeCell ref="AG44:AH44"/>
    <mergeCell ref="BD44:BE44"/>
    <mergeCell ref="BG44:BH44"/>
    <mergeCell ref="CD44:CE44"/>
    <mergeCell ref="EK42:EL42"/>
    <mergeCell ref="EN42:EO42"/>
    <mergeCell ref="ER42:ES42"/>
    <mergeCell ref="FK42:FL42"/>
    <mergeCell ref="FN42:FO42"/>
    <mergeCell ref="FR42:FS42"/>
    <mergeCell ref="CK42:CL42"/>
    <mergeCell ref="CN42:CO42"/>
    <mergeCell ref="CR42:CS42"/>
    <mergeCell ref="DK42:DL42"/>
    <mergeCell ref="DN42:DO42"/>
    <mergeCell ref="DR42:DS42"/>
    <mergeCell ref="FG44:FH44"/>
    <mergeCell ref="GD44:GE44"/>
    <mergeCell ref="K42:L42"/>
    <mergeCell ref="N42:O42"/>
    <mergeCell ref="R42:S42"/>
    <mergeCell ref="AK42:AL42"/>
    <mergeCell ref="AN42:AO42"/>
    <mergeCell ref="AR42:AS42"/>
    <mergeCell ref="BK42:BL42"/>
    <mergeCell ref="BN42:BO42"/>
    <mergeCell ref="BR42:BS42"/>
    <mergeCell ref="AM41:AN41"/>
    <mergeCell ref="BD41:BE41"/>
    <mergeCell ref="BG41:BH41"/>
    <mergeCell ref="BJ41:BK41"/>
    <mergeCell ref="BM41:BN41"/>
    <mergeCell ref="CD41:CE41"/>
    <mergeCell ref="CG41:CH41"/>
    <mergeCell ref="CJ41:CK41"/>
    <mergeCell ref="GM41:GN41"/>
    <mergeCell ref="FG41:FH41"/>
    <mergeCell ref="FJ41:FK41"/>
    <mergeCell ref="FM41:FN41"/>
    <mergeCell ref="GD41:GE41"/>
    <mergeCell ref="GG41:GH41"/>
    <mergeCell ref="GJ41:GK41"/>
    <mergeCell ref="DM41:DN41"/>
    <mergeCell ref="ED41:EE41"/>
    <mergeCell ref="EG41:EH41"/>
    <mergeCell ref="EJ41:EK41"/>
    <mergeCell ref="EM41:EN41"/>
    <mergeCell ref="FD41:FE41"/>
    <mergeCell ref="GK39:GL39"/>
    <mergeCell ref="GN39:GO39"/>
    <mergeCell ref="GR39:GS39"/>
    <mergeCell ref="D41:E41"/>
    <mergeCell ref="G41:H41"/>
    <mergeCell ref="J41:K41"/>
    <mergeCell ref="M41:N41"/>
    <mergeCell ref="AD41:AE41"/>
    <mergeCell ref="AG41:AH41"/>
    <mergeCell ref="AJ41:AK41"/>
    <mergeCell ref="EK39:EL39"/>
    <mergeCell ref="EN39:EO39"/>
    <mergeCell ref="ER39:ES39"/>
    <mergeCell ref="FK39:FL39"/>
    <mergeCell ref="FN39:FO39"/>
    <mergeCell ref="FR39:FS39"/>
    <mergeCell ref="CK39:CL39"/>
    <mergeCell ref="CN39:CO39"/>
    <mergeCell ref="CR39:CS39"/>
    <mergeCell ref="DK39:DL39"/>
    <mergeCell ref="DN39:DO39"/>
    <mergeCell ref="DR39:DS39"/>
    <mergeCell ref="CM41:CN41"/>
    <mergeCell ref="DD41:DE41"/>
    <mergeCell ref="K39:L39"/>
    <mergeCell ref="N39:O39"/>
    <mergeCell ref="R39:S39"/>
    <mergeCell ref="AK39:AL39"/>
    <mergeCell ref="AN39:AO39"/>
    <mergeCell ref="AR39:AS39"/>
    <mergeCell ref="BK39:BL39"/>
    <mergeCell ref="BN39:BO39"/>
    <mergeCell ref="BR39:BS39"/>
    <mergeCell ref="AM38:AN38"/>
    <mergeCell ref="BD38:BE38"/>
    <mergeCell ref="BG38:BH38"/>
    <mergeCell ref="BJ38:BK38"/>
    <mergeCell ref="BM38:BN38"/>
    <mergeCell ref="CD38:CE38"/>
    <mergeCell ref="GM38:GN38"/>
    <mergeCell ref="FG38:FH38"/>
    <mergeCell ref="FJ38:FK38"/>
    <mergeCell ref="FM38:FN38"/>
    <mergeCell ref="GD38:GE38"/>
    <mergeCell ref="GG38:GH38"/>
    <mergeCell ref="GJ38:GK38"/>
    <mergeCell ref="DM38:DN38"/>
    <mergeCell ref="ED38:EE38"/>
    <mergeCell ref="EG38:EH38"/>
    <mergeCell ref="EJ38:EK38"/>
    <mergeCell ref="EM38:EN38"/>
    <mergeCell ref="FD38:FE38"/>
    <mergeCell ref="CG38:CH38"/>
    <mergeCell ref="CJ38:CK38"/>
    <mergeCell ref="GK36:GL36"/>
    <mergeCell ref="D38:E38"/>
    <mergeCell ref="G38:H38"/>
    <mergeCell ref="J38:K38"/>
    <mergeCell ref="M38:N38"/>
    <mergeCell ref="AD38:AE38"/>
    <mergeCell ref="AG38:AH38"/>
    <mergeCell ref="AJ38:AK38"/>
    <mergeCell ref="ED36:EE36"/>
    <mergeCell ref="EG36:EH36"/>
    <mergeCell ref="EK36:EL36"/>
    <mergeCell ref="FD36:FE36"/>
    <mergeCell ref="FG36:FH36"/>
    <mergeCell ref="FK36:FL36"/>
    <mergeCell ref="CD36:CE36"/>
    <mergeCell ref="CG36:CH36"/>
    <mergeCell ref="CK36:CL36"/>
    <mergeCell ref="DD36:DE36"/>
    <mergeCell ref="DG36:DH36"/>
    <mergeCell ref="DK36:DL36"/>
    <mergeCell ref="CM38:CN38"/>
    <mergeCell ref="DD38:DE38"/>
    <mergeCell ref="D36:E36"/>
    <mergeCell ref="G36:H36"/>
    <mergeCell ref="K36:L36"/>
    <mergeCell ref="AD36:AE36"/>
    <mergeCell ref="AG36:AH36"/>
    <mergeCell ref="AK36:AL36"/>
    <mergeCell ref="BD36:BE36"/>
    <mergeCell ref="BG36:BH36"/>
    <mergeCell ref="BK36:BL36"/>
    <mergeCell ref="DG34:DH34"/>
    <mergeCell ref="DJ34:DK34"/>
    <mergeCell ref="AN34:AO34"/>
    <mergeCell ref="BD34:BE34"/>
    <mergeCell ref="BG34:BH34"/>
    <mergeCell ref="BJ34:BK34"/>
    <mergeCell ref="BN34:BO34"/>
    <mergeCell ref="CD34:CE34"/>
    <mergeCell ref="CG34:CH34"/>
    <mergeCell ref="CJ34:CK34"/>
    <mergeCell ref="CN34:CO34"/>
    <mergeCell ref="DD34:DE34"/>
    <mergeCell ref="GD34:GE34"/>
    <mergeCell ref="GG34:GH34"/>
    <mergeCell ref="GJ34:GK34"/>
    <mergeCell ref="DN34:DO34"/>
    <mergeCell ref="ED34:EE34"/>
    <mergeCell ref="EG34:EH34"/>
    <mergeCell ref="EJ34:EK34"/>
    <mergeCell ref="EN34:EO34"/>
    <mergeCell ref="FD34:FE34"/>
    <mergeCell ref="GJ32:GK32"/>
    <mergeCell ref="GR32:GS32"/>
    <mergeCell ref="D34:E34"/>
    <mergeCell ref="G34:H34"/>
    <mergeCell ref="K34:L34"/>
    <mergeCell ref="AD34:AE34"/>
    <mergeCell ref="AG34:AH34"/>
    <mergeCell ref="AJ34:AK34"/>
    <mergeCell ref="DR32:DS32"/>
    <mergeCell ref="ED32:EE32"/>
    <mergeCell ref="EJ32:EK32"/>
    <mergeCell ref="ER32:ES32"/>
    <mergeCell ref="FD32:FE32"/>
    <mergeCell ref="FJ32:FK32"/>
    <mergeCell ref="BR32:BS32"/>
    <mergeCell ref="CD32:CE32"/>
    <mergeCell ref="CJ32:CK32"/>
    <mergeCell ref="CR32:CS32"/>
    <mergeCell ref="DD32:DE32"/>
    <mergeCell ref="DJ32:DK32"/>
    <mergeCell ref="GN34:GO34"/>
    <mergeCell ref="FG34:FH34"/>
    <mergeCell ref="FJ34:FK34"/>
    <mergeCell ref="FN34:FO34"/>
    <mergeCell ref="DI28:DJ28"/>
    <mergeCell ref="DL28:DM28"/>
    <mergeCell ref="GJ30:GK30"/>
    <mergeCell ref="GN30:GO30"/>
    <mergeCell ref="D32:E32"/>
    <mergeCell ref="J32:K32"/>
    <mergeCell ref="R32:S32"/>
    <mergeCell ref="AD32:AE32"/>
    <mergeCell ref="AJ32:AK32"/>
    <mergeCell ref="AR32:AS32"/>
    <mergeCell ref="BD32:BE32"/>
    <mergeCell ref="BJ32:BK32"/>
    <mergeCell ref="FD30:FE30"/>
    <mergeCell ref="FG30:FH30"/>
    <mergeCell ref="FJ30:FK30"/>
    <mergeCell ref="FN30:FO30"/>
    <mergeCell ref="GD30:GE30"/>
    <mergeCell ref="GG30:GH30"/>
    <mergeCell ref="DJ30:DK30"/>
    <mergeCell ref="DN30:DO30"/>
    <mergeCell ref="ED30:EE30"/>
    <mergeCell ref="EG30:EH30"/>
    <mergeCell ref="CE28:CF28"/>
    <mergeCell ref="CI28:CJ28"/>
    <mergeCell ref="CL28:CM28"/>
    <mergeCell ref="E28:F28"/>
    <mergeCell ref="I28:J28"/>
    <mergeCell ref="L28:M28"/>
    <mergeCell ref="AE28:AF28"/>
    <mergeCell ref="AI28:AJ28"/>
    <mergeCell ref="AL28:AM28"/>
    <mergeCell ref="D30:E30"/>
    <mergeCell ref="G30:H30"/>
    <mergeCell ref="J30:K30"/>
    <mergeCell ref="N30:O30"/>
    <mergeCell ref="AD30:AE30"/>
    <mergeCell ref="AG30:AH30"/>
    <mergeCell ref="BE28:BF28"/>
    <mergeCell ref="BI28:BJ28"/>
    <mergeCell ref="BL28:BM28"/>
    <mergeCell ref="AJ30:AK30"/>
    <mergeCell ref="AN30:AO30"/>
    <mergeCell ref="BD30:BE30"/>
    <mergeCell ref="BG30:BH30"/>
    <mergeCell ref="BJ30:BK30"/>
    <mergeCell ref="CD30:CE30"/>
    <mergeCell ref="CG30:CH30"/>
    <mergeCell ref="BN30:BO30"/>
    <mergeCell ref="GN27:GO27"/>
    <mergeCell ref="ED27:EE27"/>
    <mergeCell ref="EG27:EH27"/>
    <mergeCell ref="EJ27:EK27"/>
    <mergeCell ref="EN27:EO27"/>
    <mergeCell ref="FD27:FE27"/>
    <mergeCell ref="FG27:FH27"/>
    <mergeCell ref="GE28:GF28"/>
    <mergeCell ref="GI28:GJ28"/>
    <mergeCell ref="GL28:GM28"/>
    <mergeCell ref="FE28:FF28"/>
    <mergeCell ref="FI28:FJ28"/>
    <mergeCell ref="FL28:FM28"/>
    <mergeCell ref="EI28:EJ28"/>
    <mergeCell ref="EL28:EM28"/>
    <mergeCell ref="BJ27:BK27"/>
    <mergeCell ref="BN27:BO27"/>
    <mergeCell ref="CD27:CE27"/>
    <mergeCell ref="CG27:CH27"/>
    <mergeCell ref="FJ27:FK27"/>
    <mergeCell ref="FN27:FO27"/>
    <mergeCell ref="GD27:GE27"/>
    <mergeCell ref="GG27:GH27"/>
    <mergeCell ref="GJ27:GK27"/>
    <mergeCell ref="FK26:FL26"/>
    <mergeCell ref="GK26:GL26"/>
    <mergeCell ref="D27:E27"/>
    <mergeCell ref="G27:H27"/>
    <mergeCell ref="J27:K27"/>
    <mergeCell ref="N27:O27"/>
    <mergeCell ref="AD27:AE27"/>
    <mergeCell ref="AG27:AH27"/>
    <mergeCell ref="AJ27:AK27"/>
    <mergeCell ref="AN27:AO27"/>
    <mergeCell ref="K26:L26"/>
    <mergeCell ref="AK26:AL26"/>
    <mergeCell ref="BK26:BL26"/>
    <mergeCell ref="CK26:CL26"/>
    <mergeCell ref="DK26:DL26"/>
    <mergeCell ref="EK26:EL26"/>
    <mergeCell ref="CJ27:CK27"/>
    <mergeCell ref="CN27:CO27"/>
    <mergeCell ref="DD27:DE27"/>
    <mergeCell ref="DG27:DH27"/>
    <mergeCell ref="DJ27:DK27"/>
    <mergeCell ref="DN27:DO27"/>
    <mergeCell ref="BD27:BE27"/>
    <mergeCell ref="BG27:BH27"/>
    <mergeCell ref="FJ25:FK25"/>
    <mergeCell ref="FN25:FO25"/>
    <mergeCell ref="GD25:GE25"/>
    <mergeCell ref="GG25:GH25"/>
    <mergeCell ref="GJ25:GK25"/>
    <mergeCell ref="GN25:GO25"/>
    <mergeCell ref="ED25:EE25"/>
    <mergeCell ref="EG25:EH25"/>
    <mergeCell ref="EJ25:EK25"/>
    <mergeCell ref="EN25:EO25"/>
    <mergeCell ref="FD25:FE25"/>
    <mergeCell ref="FG25:FH25"/>
    <mergeCell ref="CN25:CO25"/>
    <mergeCell ref="DD25:DE25"/>
    <mergeCell ref="DG25:DH25"/>
    <mergeCell ref="DJ25:DK25"/>
    <mergeCell ref="DN25:DO25"/>
    <mergeCell ref="BD25:BE25"/>
    <mergeCell ref="BG25:BH25"/>
    <mergeCell ref="BJ25:BK25"/>
    <mergeCell ref="BN25:BO25"/>
    <mergeCell ref="CD25:CE25"/>
    <mergeCell ref="CG25:CH25"/>
    <mergeCell ref="GQ22:GS22"/>
    <mergeCell ref="D25:E25"/>
    <mergeCell ref="G25:H25"/>
    <mergeCell ref="J25:K25"/>
    <mergeCell ref="N25:O25"/>
    <mergeCell ref="AD25:AE25"/>
    <mergeCell ref="AG25:AH25"/>
    <mergeCell ref="AJ25:AK25"/>
    <mergeCell ref="AN25:AO25"/>
    <mergeCell ref="FI22:FK22"/>
    <mergeCell ref="FL22:FM22"/>
    <mergeCell ref="FO22:FP22"/>
    <mergeCell ref="FQ22:FS22"/>
    <mergeCell ref="GI22:GK22"/>
    <mergeCell ref="GL22:GM22"/>
    <mergeCell ref="DO22:DP22"/>
    <mergeCell ref="DQ22:DS22"/>
    <mergeCell ref="EI22:EK22"/>
    <mergeCell ref="EL22:EM22"/>
    <mergeCell ref="EO22:EP22"/>
    <mergeCell ref="EQ22:ES22"/>
    <mergeCell ref="CI22:CK22"/>
    <mergeCell ref="CL22:CM22"/>
    <mergeCell ref="CJ25:CK25"/>
    <mergeCell ref="DI22:DK22"/>
    <mergeCell ref="DL22:DM22"/>
    <mergeCell ref="AO22:AP22"/>
    <mergeCell ref="AQ22:AS22"/>
    <mergeCell ref="BI22:BK22"/>
    <mergeCell ref="BL22:BM22"/>
    <mergeCell ref="BO22:BP22"/>
    <mergeCell ref="BQ22:BS22"/>
    <mergeCell ref="GO22:GP22"/>
    <mergeCell ref="I22:K22"/>
    <mergeCell ref="L22:M22"/>
    <mergeCell ref="O22:P22"/>
    <mergeCell ref="Q22:S22"/>
    <mergeCell ref="AI22:AK22"/>
    <mergeCell ref="AL22:AM22"/>
    <mergeCell ref="GJ15:GL15"/>
    <mergeCell ref="GP15:GR15"/>
    <mergeCell ref="DJ15:DL15"/>
    <mergeCell ref="DP15:DR15"/>
    <mergeCell ref="EJ15:EL15"/>
    <mergeCell ref="EP15:ER15"/>
    <mergeCell ref="FJ15:FL15"/>
    <mergeCell ref="FP15:FR15"/>
    <mergeCell ref="AJ15:AL15"/>
    <mergeCell ref="AP15:AR15"/>
    <mergeCell ref="BJ15:BL15"/>
    <mergeCell ref="BP15:BR15"/>
    <mergeCell ref="CJ15:CL15"/>
    <mergeCell ref="CP15:CR15"/>
    <mergeCell ref="AC17:AD20"/>
    <mergeCell ref="BC17:BD20"/>
    <mergeCell ref="CO22:CP22"/>
    <mergeCell ref="CQ22:CS22"/>
    <mergeCell ref="GO14:GP14"/>
    <mergeCell ref="L14:M14"/>
    <mergeCell ref="O14:P14"/>
    <mergeCell ref="AL14:AM14"/>
    <mergeCell ref="AO14:AP14"/>
    <mergeCell ref="BL14:BM14"/>
    <mergeCell ref="BO14:BP14"/>
    <mergeCell ref="CL14:CM14"/>
    <mergeCell ref="CO14:CP14"/>
    <mergeCell ref="EL14:EM14"/>
    <mergeCell ref="EO14:EP14"/>
    <mergeCell ref="FL14:FM14"/>
    <mergeCell ref="FO14:FP14"/>
    <mergeCell ref="GL14:GM14"/>
    <mergeCell ref="AC13:AD16"/>
    <mergeCell ref="BC13:BD16"/>
    <mergeCell ref="DL14:DM14"/>
    <mergeCell ref="DO14:DP14"/>
    <mergeCell ref="J15:L15"/>
    <mergeCell ref="P15:R15"/>
    <mergeCell ref="FC13:FD16"/>
    <mergeCell ref="GC13:GD16"/>
    <mergeCell ref="C13:D16"/>
    <mergeCell ref="C17:D20"/>
    <mergeCell ref="CC13:CD16"/>
    <mergeCell ref="CC17:CD20"/>
    <mergeCell ref="DC13:DD16"/>
    <mergeCell ref="DC17:DD20"/>
    <mergeCell ref="EC13:ED16"/>
    <mergeCell ref="EC17:ED20"/>
    <mergeCell ref="FS12:FU12"/>
    <mergeCell ref="FC17:FD20"/>
    <mergeCell ref="GC12:GD12"/>
    <mergeCell ref="GL12:GM12"/>
    <mergeCell ref="GO12:GP12"/>
    <mergeCell ref="GS12:GU12"/>
    <mergeCell ref="EC12:ED12"/>
    <mergeCell ref="EL12:EM12"/>
    <mergeCell ref="EO12:EP12"/>
    <mergeCell ref="ES12:EU12"/>
    <mergeCell ref="FC12:FD12"/>
    <mergeCell ref="FL12:FM12"/>
    <mergeCell ref="BC11:BD11"/>
    <mergeCell ref="BL11:BM11"/>
    <mergeCell ref="BO11:BP11"/>
    <mergeCell ref="BS11:BU11"/>
    <mergeCell ref="C11:D11"/>
    <mergeCell ref="L11:M11"/>
    <mergeCell ref="CO12:CP12"/>
    <mergeCell ref="CS12:CU12"/>
    <mergeCell ref="DC12:DD12"/>
    <mergeCell ref="BC12:BD12"/>
    <mergeCell ref="BL12:BM12"/>
    <mergeCell ref="BO12:BP12"/>
    <mergeCell ref="BS12:BU12"/>
    <mergeCell ref="CC12:CD12"/>
    <mergeCell ref="CL12:CM12"/>
    <mergeCell ref="CC10:CD10"/>
    <mergeCell ref="CS10:CU10"/>
    <mergeCell ref="CC11:CD11"/>
    <mergeCell ref="CL11:CM11"/>
    <mergeCell ref="CO11:CP11"/>
    <mergeCell ref="CS11:CU11"/>
    <mergeCell ref="GO11:GP11"/>
    <mergeCell ref="GS11:GU11"/>
    <mergeCell ref="C12:D12"/>
    <mergeCell ref="L12:M12"/>
    <mergeCell ref="O12:P12"/>
    <mergeCell ref="S12:U12"/>
    <mergeCell ref="AC12:AD12"/>
    <mergeCell ref="AL12:AM12"/>
    <mergeCell ref="AO12:AP12"/>
    <mergeCell ref="AS12:AU12"/>
    <mergeCell ref="EC11:ED11"/>
    <mergeCell ref="EL11:EM11"/>
    <mergeCell ref="EO11:EP11"/>
    <mergeCell ref="ES11:EU11"/>
    <mergeCell ref="FC11:FD11"/>
    <mergeCell ref="FL11:FM11"/>
    <mergeCell ref="AO11:AP11"/>
    <mergeCell ref="AS11:AU11"/>
    <mergeCell ref="GS10:GU10"/>
    <mergeCell ref="FO11:FP11"/>
    <mergeCell ref="FS11:FU11"/>
    <mergeCell ref="GC11:GD11"/>
    <mergeCell ref="GL11:GM11"/>
    <mergeCell ref="DB10:DB20"/>
    <mergeCell ref="DC10:DD10"/>
    <mergeCell ref="DS10:DU10"/>
    <mergeCell ref="EB10:EB20"/>
    <mergeCell ref="EC10:ED10"/>
    <mergeCell ref="ES10:EU10"/>
    <mergeCell ref="DC11:DD11"/>
    <mergeCell ref="DL11:DM11"/>
    <mergeCell ref="DO11:DP11"/>
    <mergeCell ref="DS11:DU11"/>
    <mergeCell ref="FB10:FB20"/>
    <mergeCell ref="FC10:FD10"/>
    <mergeCell ref="FS10:FU10"/>
    <mergeCell ref="GB10:GB20"/>
    <mergeCell ref="GC10:GD10"/>
    <mergeCell ref="DL12:DM12"/>
    <mergeCell ref="DO12:DP12"/>
    <mergeCell ref="DS12:DU12"/>
    <mergeCell ref="FO12:FP12"/>
    <mergeCell ref="FL7:FM7"/>
    <mergeCell ref="FO7:FP7"/>
    <mergeCell ref="GL7:GM7"/>
    <mergeCell ref="GO7:GP7"/>
    <mergeCell ref="B10:B20"/>
    <mergeCell ref="C10:D10"/>
    <mergeCell ref="S10:U10"/>
    <mergeCell ref="AB10:AB20"/>
    <mergeCell ref="AC10:AD10"/>
    <mergeCell ref="AS10:AU10"/>
    <mergeCell ref="CL7:CM7"/>
    <mergeCell ref="CO7:CP7"/>
    <mergeCell ref="DL7:DM7"/>
    <mergeCell ref="DO7:DP7"/>
    <mergeCell ref="EL7:EM7"/>
    <mergeCell ref="EO7:EP7"/>
    <mergeCell ref="O11:P11"/>
    <mergeCell ref="S11:U11"/>
    <mergeCell ref="AC11:AD11"/>
    <mergeCell ref="AL11:AM11"/>
    <mergeCell ref="BB10:BB20"/>
    <mergeCell ref="BC10:BD10"/>
    <mergeCell ref="BS10:BU10"/>
    <mergeCell ref="CB10:CB20"/>
    <mergeCell ref="GL1:GM1"/>
    <mergeCell ref="GN1:GP1"/>
    <mergeCell ref="GQ1:GR1"/>
    <mergeCell ref="GS1:GU1"/>
    <mergeCell ref="L7:M7"/>
    <mergeCell ref="O7:P7"/>
    <mergeCell ref="AL7:AM7"/>
    <mergeCell ref="AO7:AP7"/>
    <mergeCell ref="BL7:BM7"/>
    <mergeCell ref="BO7:BP7"/>
    <mergeCell ref="FQ1:FR1"/>
    <mergeCell ref="FS1:FU1"/>
    <mergeCell ref="GB1:GC1"/>
    <mergeCell ref="GD1:GF1"/>
    <mergeCell ref="GG1:GH1"/>
    <mergeCell ref="GI1:GK1"/>
    <mergeCell ref="FB1:FC1"/>
    <mergeCell ref="FD1:FF1"/>
    <mergeCell ref="FG1:FH1"/>
    <mergeCell ref="FI1:FK1"/>
    <mergeCell ref="FL1:FM1"/>
    <mergeCell ref="FN1:FP1"/>
    <mergeCell ref="EG1:EH1"/>
    <mergeCell ref="EI1:EK1"/>
    <mergeCell ref="EL1:EM1"/>
    <mergeCell ref="EN1:EP1"/>
    <mergeCell ref="EQ1:ER1"/>
    <mergeCell ref="ES1:EU1"/>
    <mergeCell ref="DL1:DM1"/>
    <mergeCell ref="DN1:DP1"/>
    <mergeCell ref="DQ1:DR1"/>
    <mergeCell ref="DS1:DU1"/>
    <mergeCell ref="EB1:EC1"/>
    <mergeCell ref="ED1:EF1"/>
    <mergeCell ref="CQ1:CR1"/>
    <mergeCell ref="CS1:CU1"/>
    <mergeCell ref="DB1:DC1"/>
    <mergeCell ref="DD1:DF1"/>
    <mergeCell ref="DG1:DH1"/>
    <mergeCell ref="DI1:DK1"/>
    <mergeCell ref="CB1:CC1"/>
    <mergeCell ref="CD1:CF1"/>
    <mergeCell ref="CG1:CH1"/>
    <mergeCell ref="CI1:CK1"/>
    <mergeCell ref="CL1:CM1"/>
    <mergeCell ref="CN1:CP1"/>
    <mergeCell ref="BG1:BH1"/>
    <mergeCell ref="BI1:BK1"/>
    <mergeCell ref="BL1:BM1"/>
    <mergeCell ref="BN1:BP1"/>
    <mergeCell ref="BQ1:BR1"/>
    <mergeCell ref="BS1:BU1"/>
    <mergeCell ref="AL1:AM1"/>
    <mergeCell ref="AN1:AP1"/>
    <mergeCell ref="AQ1:AR1"/>
    <mergeCell ref="AS1:AU1"/>
    <mergeCell ref="BB1:BC1"/>
    <mergeCell ref="BD1:BF1"/>
    <mergeCell ref="Q1:R1"/>
    <mergeCell ref="S1:U1"/>
    <mergeCell ref="AB1:AC1"/>
    <mergeCell ref="AD1:AF1"/>
    <mergeCell ref="AG1:AH1"/>
    <mergeCell ref="AI1:AK1"/>
    <mergeCell ref="B1:C1"/>
    <mergeCell ref="D1:F1"/>
    <mergeCell ref="G1:H1"/>
    <mergeCell ref="I1:K1"/>
    <mergeCell ref="L1:M1"/>
    <mergeCell ref="N1:P1"/>
  </mergeCells>
  <phoneticPr fontId="6" type="noConversion"/>
  <printOptions horizontalCentered="1"/>
  <pageMargins left="0.74803149606299213" right="0.6692913385826772" top="0.98425196850393704" bottom="0.78740157480314965" header="0.39370078740157483" footer="0.39370078740157483"/>
  <pageSetup paperSize="9" scale="8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38"/>
  <sheetViews>
    <sheetView showGridLines="0" view="pageBreakPreview" zoomScaleNormal="100" zoomScaleSheetLayoutView="100" workbookViewId="0">
      <pane xSplit="2" ySplit="3" topLeftCell="C4" activePane="bottomRight" state="frozen"/>
      <selection pane="topRight" activeCell="D1" sqref="D1"/>
      <selection pane="bottomLeft" activeCell="A4" sqref="A4"/>
      <selection pane="bottomRight" activeCell="J24" sqref="J24"/>
    </sheetView>
  </sheetViews>
  <sheetFormatPr defaultRowHeight="11.25"/>
  <cols>
    <col min="1" max="1" width="4.77734375" style="120" customWidth="1"/>
    <col min="2" max="10" width="10.44140625" style="120" customWidth="1"/>
    <col min="11" max="13" width="7.77734375" style="120" customWidth="1"/>
    <col min="14" max="16384" width="8.88671875" style="120"/>
  </cols>
  <sheetData>
    <row r="1" spans="1:17" ht="30" customHeight="1">
      <c r="B1" s="921" t="s">
        <v>314</v>
      </c>
      <c r="C1" s="921"/>
      <c r="D1" s="921"/>
      <c r="E1" s="921"/>
      <c r="F1" s="921"/>
      <c r="G1" s="921"/>
      <c r="H1" s="921"/>
      <c r="I1" s="921"/>
      <c r="J1" s="921"/>
    </row>
    <row r="2" spans="1:17" ht="15" customHeight="1">
      <c r="B2" s="121"/>
      <c r="C2" s="121"/>
    </row>
    <row r="3" spans="1:17" ht="21.75" customHeight="1">
      <c r="A3" s="182" t="s">
        <v>259</v>
      </c>
      <c r="B3" s="122" t="s">
        <v>292</v>
      </c>
      <c r="C3" s="122" t="s">
        <v>260</v>
      </c>
      <c r="D3" s="123" t="s">
        <v>261</v>
      </c>
      <c r="E3" s="123" t="s">
        <v>262</v>
      </c>
      <c r="F3" s="123" t="s">
        <v>263</v>
      </c>
      <c r="G3" s="123" t="s">
        <v>264</v>
      </c>
      <c r="H3" s="123" t="s">
        <v>265</v>
      </c>
      <c r="I3" s="123" t="s">
        <v>266</v>
      </c>
      <c r="J3" s="123" t="s">
        <v>267</v>
      </c>
      <c r="L3" s="124" t="s">
        <v>268</v>
      </c>
      <c r="M3" s="124" t="s">
        <v>269</v>
      </c>
      <c r="N3" s="124" t="s">
        <v>270</v>
      </c>
      <c r="O3" s="124" t="s">
        <v>271</v>
      </c>
      <c r="P3" s="124" t="s">
        <v>272</v>
      </c>
      <c r="Q3" s="124" t="s">
        <v>273</v>
      </c>
    </row>
    <row r="4" spans="1:17" s="124" customFormat="1" ht="24.95" customHeight="1">
      <c r="A4" s="183">
        <v>3</v>
      </c>
      <c r="B4" s="204" t="s">
        <v>300</v>
      </c>
      <c r="C4" s="198" t="s">
        <v>301</v>
      </c>
      <c r="D4" s="192">
        <v>200</v>
      </c>
      <c r="E4" s="193" t="str">
        <f t="shared" ref="E4:E6" si="0">IF(A4=0,"비포장",IF(A4=2,"CON'C",IF(A4=3,"ASP",IF(A4=4,"ASP+CON'C",IF(A4=1,"보도블럭","")))))</f>
        <v>ASP</v>
      </c>
      <c r="F4" s="193" t="s">
        <v>274</v>
      </c>
      <c r="G4" s="199">
        <f t="shared" ref="G4:G6" si="1">L4-M4+0.25</f>
        <v>0.25</v>
      </c>
      <c r="H4" s="193" t="str">
        <f t="shared" ref="H4:H6" si="2">IF(G4&gt;2,"간이흙막이","자연터파기")</f>
        <v>자연터파기</v>
      </c>
      <c r="I4" s="193" t="s">
        <v>293</v>
      </c>
      <c r="J4" s="225"/>
      <c r="K4" s="124">
        <v>1</v>
      </c>
      <c r="L4" s="125"/>
      <c r="M4" s="125"/>
      <c r="O4" s="125"/>
      <c r="P4" s="124">
        <f t="shared" ref="P4:P6" si="3">IF(N4="",0,L4-N4)</f>
        <v>0</v>
      </c>
      <c r="Q4" s="124">
        <f t="shared" ref="Q4:Q6" si="4">IF(O4="",0,L4-O4)</f>
        <v>0</v>
      </c>
    </row>
    <row r="5" spans="1:17" s="124" customFormat="1" ht="24.95" customHeight="1">
      <c r="A5" s="183">
        <v>3</v>
      </c>
      <c r="B5" s="206" t="s">
        <v>302</v>
      </c>
      <c r="C5" s="188" t="s">
        <v>303</v>
      </c>
      <c r="D5" s="186">
        <v>200</v>
      </c>
      <c r="E5" s="187" t="str">
        <f t="shared" si="0"/>
        <v>ASP</v>
      </c>
      <c r="F5" s="187" t="s">
        <v>274</v>
      </c>
      <c r="G5" s="189">
        <f t="shared" si="1"/>
        <v>0.25</v>
      </c>
      <c r="H5" s="187" t="str">
        <f t="shared" si="2"/>
        <v>자연터파기</v>
      </c>
      <c r="I5" s="187" t="s">
        <v>293</v>
      </c>
      <c r="J5" s="226"/>
      <c r="K5" s="124">
        <v>1</v>
      </c>
      <c r="L5" s="125"/>
      <c r="M5" s="125"/>
      <c r="O5" s="125"/>
      <c r="P5" s="124">
        <f t="shared" si="3"/>
        <v>0</v>
      </c>
      <c r="Q5" s="124">
        <f t="shared" si="4"/>
        <v>0</v>
      </c>
    </row>
    <row r="6" spans="1:17" s="124" customFormat="1" ht="24.95" customHeight="1">
      <c r="A6" s="183">
        <v>2</v>
      </c>
      <c r="B6" s="208" t="s">
        <v>304</v>
      </c>
      <c r="C6" s="209" t="s">
        <v>305</v>
      </c>
      <c r="D6" s="227">
        <v>200</v>
      </c>
      <c r="E6" s="228" t="str">
        <f t="shared" si="0"/>
        <v>CON'C</v>
      </c>
      <c r="F6" s="228" t="s">
        <v>274</v>
      </c>
      <c r="G6" s="229">
        <f t="shared" si="1"/>
        <v>0.25</v>
      </c>
      <c r="H6" s="228" t="str">
        <f t="shared" si="2"/>
        <v>자연터파기</v>
      </c>
      <c r="I6" s="228" t="s">
        <v>293</v>
      </c>
      <c r="J6" s="230"/>
      <c r="K6" s="124">
        <v>1</v>
      </c>
      <c r="L6" s="125"/>
      <c r="M6" s="125"/>
      <c r="O6" s="125"/>
      <c r="P6" s="124">
        <f t="shared" si="3"/>
        <v>0</v>
      </c>
      <c r="Q6" s="124">
        <f t="shared" si="4"/>
        <v>0</v>
      </c>
    </row>
    <row r="7" spans="1:17" s="124" customFormat="1" ht="18" customHeight="1">
      <c r="A7" s="183"/>
      <c r="B7" s="198"/>
      <c r="C7" s="198"/>
      <c r="D7" s="192"/>
      <c r="E7" s="193"/>
      <c r="F7" s="193"/>
      <c r="G7" s="199"/>
      <c r="H7" s="193"/>
      <c r="I7" s="193"/>
      <c r="J7" s="198"/>
      <c r="L7" s="125"/>
      <c r="M7" s="125"/>
      <c r="O7" s="125"/>
    </row>
    <row r="8" spans="1:17" s="124" customFormat="1" ht="18" customHeight="1">
      <c r="A8" s="183"/>
      <c r="B8" s="194"/>
      <c r="C8" s="194"/>
      <c r="D8" s="195"/>
      <c r="E8" s="196"/>
      <c r="F8" s="196"/>
      <c r="G8" s="197"/>
      <c r="H8" s="196"/>
      <c r="I8" s="196"/>
      <c r="J8" s="194"/>
      <c r="L8" s="125"/>
      <c r="M8" s="125"/>
      <c r="O8" s="125"/>
    </row>
    <row r="9" spans="1:17" s="124" customFormat="1" ht="18" customHeight="1">
      <c r="B9" s="922" t="s">
        <v>275</v>
      </c>
      <c r="C9" s="922"/>
      <c r="D9" s="922"/>
      <c r="E9" s="923" t="s">
        <v>276</v>
      </c>
      <c r="F9" s="923"/>
      <c r="G9" s="923" t="s">
        <v>276</v>
      </c>
      <c r="H9" s="923"/>
      <c r="I9" s="923" t="s">
        <v>277</v>
      </c>
      <c r="J9" s="923"/>
      <c r="K9" s="926" t="s">
        <v>276</v>
      </c>
      <c r="L9" s="924" t="s">
        <v>276</v>
      </c>
      <c r="M9" s="924" t="s">
        <v>277</v>
      </c>
      <c r="N9" s="924" t="s">
        <v>277</v>
      </c>
      <c r="O9" s="924" t="s">
        <v>277</v>
      </c>
    </row>
    <row r="10" spans="1:17" s="124" customFormat="1" ht="18" customHeight="1">
      <c r="B10" s="922"/>
      <c r="C10" s="922"/>
      <c r="D10" s="922"/>
      <c r="E10" s="923" t="s">
        <v>278</v>
      </c>
      <c r="F10" s="923"/>
      <c r="G10" s="923" t="s">
        <v>279</v>
      </c>
      <c r="H10" s="923"/>
      <c r="I10" s="923" t="s">
        <v>279</v>
      </c>
      <c r="J10" s="923"/>
      <c r="K10" s="927"/>
      <c r="L10" s="925"/>
      <c r="M10" s="925"/>
      <c r="N10" s="925"/>
      <c r="O10" s="925"/>
    </row>
    <row r="11" spans="1:17" s="124" customFormat="1" ht="18" customHeight="1">
      <c r="B11" s="922"/>
      <c r="C11" s="922"/>
      <c r="D11" s="922"/>
      <c r="E11" s="202" t="s">
        <v>280</v>
      </c>
      <c r="F11" s="203" t="s">
        <v>281</v>
      </c>
      <c r="G11" s="202" t="s">
        <v>280</v>
      </c>
      <c r="H11" s="203" t="s">
        <v>282</v>
      </c>
      <c r="I11" s="202" t="s">
        <v>280</v>
      </c>
      <c r="J11" s="203" t="s">
        <v>282</v>
      </c>
      <c r="K11" s="184" t="s">
        <v>278</v>
      </c>
      <c r="L11" s="126" t="s">
        <v>279</v>
      </c>
      <c r="M11" s="126" t="s">
        <v>279</v>
      </c>
      <c r="N11" s="139" t="s">
        <v>272</v>
      </c>
      <c r="O11" s="139" t="s">
        <v>273</v>
      </c>
    </row>
    <row r="12" spans="1:17" s="124" customFormat="1" ht="18" customHeight="1">
      <c r="B12" s="928" t="s">
        <v>283</v>
      </c>
      <c r="C12" s="930" t="s">
        <v>284</v>
      </c>
      <c r="D12" s="930"/>
      <c r="E12" s="200">
        <f>SUMPRODUCT(($E$4:$E$8=$B$12)*($H$4:$H$8=$E$10)*($F$4:$F$8=$C12)*($I$4:$I$8=$E$9)*($K$4:$K$8))</f>
        <v>0</v>
      </c>
      <c r="F12" s="201">
        <f>IF(E12&gt;0,ROUND(K12/E12,2),0)</f>
        <v>0</v>
      </c>
      <c r="G12" s="200">
        <f>SUMPRODUCT(($I$4:$I$8=$G$9)*($H$4:$H$8=$G$10)*($E$4:$E$8=$B$12)*($F$4:$F$8=$C12)*($K$4:$K$8))</f>
        <v>0</v>
      </c>
      <c r="H12" s="201">
        <f>IF(G12&gt;0,ROUND(L12/G12,2),0)</f>
        <v>0</v>
      </c>
      <c r="I12" s="200">
        <f>SUMPRODUCT(($I$4:$I$8=$I$9)*($H$4:$H$8=$I$10)*($E$4:$E$8=$B$12)*($F$4:$F$8=$C12)*($K$4:$K$8))</f>
        <v>0</v>
      </c>
      <c r="J12" s="205">
        <f>IF(I12&gt;0,ROUND(M12/I12,2),0)</f>
        <v>0</v>
      </c>
      <c r="K12" s="129">
        <f t="shared" ref="K12:M15" si="5">SUMPRODUCT(($I$4:$I$8=K$9)*($H$4:$H$8=K$11)*($E$4:$E$8=$B$12)*($F$4:$F$8=$C12)*($G$4:$G$8))</f>
        <v>0</v>
      </c>
      <c r="L12" s="127">
        <f t="shared" si="5"/>
        <v>0</v>
      </c>
      <c r="M12" s="127">
        <f t="shared" si="5"/>
        <v>0</v>
      </c>
      <c r="N12" s="128">
        <f>IF(I12&gt;0,SUMPRODUCT(($I$4:$I$8=M$9)*($H$4:$H$8=M$11)*($E$4:$E$8=$B$12)*($F$4:$F$8=$C12)*($P$4:$P$8))/I12,0)</f>
        <v>0</v>
      </c>
      <c r="O12" s="129">
        <f>IF(I12&gt;0,SUMPRODUCT(($I$4:$I$8=M$9)*($H$4:$H$8=M$11)*($E$4:$E$8=$B$12)*($F$4:$F$8=$C12)*($Q$4:$Q$8))/I12,0)</f>
        <v>0</v>
      </c>
    </row>
    <row r="13" spans="1:17" s="124" customFormat="1" ht="18" customHeight="1">
      <c r="B13" s="929"/>
      <c r="C13" s="931" t="s">
        <v>127</v>
      </c>
      <c r="D13" s="931"/>
      <c r="E13" s="190">
        <f>SUMPRODUCT(($E$4:$E$8=$B$12)*($H$4:$H$8=$E$10)*($F$4:$F$8=$C13)*($I$4:$I$8=$E$9)*($K$4:$K$8))</f>
        <v>0</v>
      </c>
      <c r="F13" s="191">
        <f t="shared" ref="F13:F15" si="6">IF(E13&gt;0,ROUND(K13/E13,2),0)</f>
        <v>0</v>
      </c>
      <c r="G13" s="190">
        <f>SUMPRODUCT(($I$4:$I$8=$G$9)*($H$4:$H$8=$G$10)*($E$4:$E$8=$B$12)*($F$4:$F$8=$C13)*($K$4:$K$8))</f>
        <v>0</v>
      </c>
      <c r="H13" s="191">
        <f t="shared" ref="H13:H15" si="7">IF(G13&gt;0,ROUND(L13/G13,2),0)</f>
        <v>0</v>
      </c>
      <c r="I13" s="190">
        <f>SUMPRODUCT(($I$4:$I$8=$I$9)*($H$4:$H$8=$I$10)*($E$4:$E$8=$B$12)*($F$4:$F$8=$C13)*($K$4:$K$8))</f>
        <v>0</v>
      </c>
      <c r="J13" s="207">
        <f t="shared" ref="J13:J15" si="8">IF(I13&gt;0,ROUND(M13/I13,2),0)</f>
        <v>0</v>
      </c>
      <c r="K13" s="130">
        <f t="shared" si="5"/>
        <v>0</v>
      </c>
      <c r="L13" s="128">
        <f t="shared" si="5"/>
        <v>0</v>
      </c>
      <c r="M13" s="128">
        <f t="shared" si="5"/>
        <v>0</v>
      </c>
      <c r="N13" s="128">
        <f>IF(I13&gt;0,SUMPRODUCT(($I$4:$I$8=M$9)*($H$4:$H$8=M$11)*($E$4:$E$8=$B$12)*($F$4:$F$8=$C13)*($P$4:$P$8))/I13,0)</f>
        <v>0</v>
      </c>
      <c r="O13" s="130">
        <f>IF(I13&gt;0,SUMPRODUCT(($I$4:$I$8=M$9)*($H$4:$H$8=M$11)*($E$4:$E$8=$B$12)*($F$4:$F$8=$C13)*($Q$4:$Q$8))/I13,0)</f>
        <v>0</v>
      </c>
    </row>
    <row r="14" spans="1:17" s="124" customFormat="1" ht="18" customHeight="1">
      <c r="B14" s="929"/>
      <c r="C14" s="931" t="s">
        <v>128</v>
      </c>
      <c r="D14" s="931"/>
      <c r="E14" s="190">
        <f>SUMPRODUCT(($E$4:$E$8=$B$12)*($H$4:$H$8=$E$10)*($F$4:$F$8=$C14)*($I$4:$I$8=$E$9)*($K$4:$K$8))</f>
        <v>0</v>
      </c>
      <c r="F14" s="191">
        <f t="shared" si="6"/>
        <v>0</v>
      </c>
      <c r="G14" s="190">
        <f>SUMPRODUCT(($I$4:$I$8=$G$9)*($H$4:$H$8=$G$10)*($E$4:$E$8=$B$12)*($F$4:$F$8=$C14)*($K$4:$K$8))</f>
        <v>0</v>
      </c>
      <c r="H14" s="191">
        <f t="shared" si="7"/>
        <v>0</v>
      </c>
      <c r="I14" s="190">
        <f>SUMPRODUCT(($I$4:$I$8=$I$9)*($H$4:$H$8=$I$10)*($E$4:$E$8=$B$12)*($F$4:$F$8=$C14)*($K$4:$K$8))</f>
        <v>0</v>
      </c>
      <c r="J14" s="207">
        <f t="shared" si="8"/>
        <v>0</v>
      </c>
      <c r="K14" s="130">
        <f t="shared" si="5"/>
        <v>0</v>
      </c>
      <c r="L14" s="128">
        <f t="shared" si="5"/>
        <v>0</v>
      </c>
      <c r="M14" s="128">
        <f t="shared" si="5"/>
        <v>0</v>
      </c>
      <c r="N14" s="128">
        <f>IF(I14&gt;0,SUMPRODUCT(($I$4:$I$8=M$9)*($H$4:$H$8=M$11)*($E$4:$E$8=$B$12)*($F$4:$F$8=$C14)*($P$4:$P$8))/I14,0)</f>
        <v>0</v>
      </c>
      <c r="O14" s="130">
        <f>IF(I14&gt;0,SUMPRODUCT(($I$4:$I$8=M$9)*($H$4:$H$8=M$11)*($E$4:$E$8=$B$12)*($F$4:$F$8=$C14)*($Q$4:$Q$8))/I14,0)</f>
        <v>0</v>
      </c>
    </row>
    <row r="15" spans="1:17" s="124" customFormat="1" ht="18" customHeight="1">
      <c r="B15" s="929"/>
      <c r="C15" s="931" t="s">
        <v>129</v>
      </c>
      <c r="D15" s="931"/>
      <c r="E15" s="190">
        <f>SUMPRODUCT(($E$4:$E$8=$B$12)*($H$4:$H$8=$E$10)*($F$4:$F$8=$C15)*($I$4:$I$8=$E$9)*($K$4:$K$8))</f>
        <v>0</v>
      </c>
      <c r="F15" s="191">
        <f t="shared" si="6"/>
        <v>0</v>
      </c>
      <c r="G15" s="190">
        <f>SUMPRODUCT(($I$4:$I$8=$G$9)*($H$4:$H$8=$G$10)*($E$4:$E$8=$B$12)*($F$4:$F$8=$C15)*($K$4:$K$8))</f>
        <v>0</v>
      </c>
      <c r="H15" s="191">
        <f t="shared" si="7"/>
        <v>0</v>
      </c>
      <c r="I15" s="190">
        <f>SUMPRODUCT(($I$4:$I$8=$I$9)*($H$4:$H$8=$I$10)*($E$4:$E$8=$B$12)*($F$4:$F$8=$C15)*($K$4:$K$8))</f>
        <v>0</v>
      </c>
      <c r="J15" s="207">
        <f t="shared" si="8"/>
        <v>0</v>
      </c>
      <c r="K15" s="130">
        <f t="shared" si="5"/>
        <v>0</v>
      </c>
      <c r="L15" s="128">
        <f t="shared" si="5"/>
        <v>0</v>
      </c>
      <c r="M15" s="128">
        <f t="shared" si="5"/>
        <v>0</v>
      </c>
      <c r="N15" s="128">
        <f>IF(I15&gt;0,SUMPRODUCT(($I$4:$I$8=M$9)*($H$4:$H$8=M$11)*($E$4:$E$8=$B$12)*($F$4:$F$8=$C15)*($P$4:$P$8))/I15,0)</f>
        <v>0</v>
      </c>
      <c r="O15" s="130">
        <f>IF(I15&gt;0,SUMPRODUCT(($I$4:$I$8=M$9)*($H$4:$H$8=M$11)*($E$4:$E$8=$B$12)*($F$4:$F$8=$C15)*($Q$4:$Q$8))/I15,0)</f>
        <v>0</v>
      </c>
    </row>
    <row r="16" spans="1:17" s="124" customFormat="1" ht="18" customHeight="1">
      <c r="B16" s="929"/>
      <c r="C16" s="932" t="s">
        <v>286</v>
      </c>
      <c r="D16" s="932"/>
      <c r="E16" s="190">
        <f>SUM(E12:E15)</f>
        <v>0</v>
      </c>
      <c r="F16" s="191"/>
      <c r="G16" s="190">
        <f>SUM(G12:G15)</f>
        <v>0</v>
      </c>
      <c r="H16" s="191"/>
      <c r="I16" s="190">
        <f>SUM(I12:I15)</f>
        <v>0</v>
      </c>
      <c r="J16" s="207"/>
      <c r="K16" s="185"/>
      <c r="L16" s="131"/>
      <c r="M16" s="131"/>
      <c r="N16" s="138"/>
      <c r="O16" s="132"/>
    </row>
    <row r="17" spans="1:15" s="124" customFormat="1" ht="18" customHeight="1">
      <c r="A17" s="133"/>
      <c r="B17" s="929" t="s">
        <v>287</v>
      </c>
      <c r="C17" s="931" t="s">
        <v>284</v>
      </c>
      <c r="D17" s="931"/>
      <c r="E17" s="190">
        <f>SUMPRODUCT(($E$4:$E$8=$B$17)*($H$4:$H$8=$E$10)*($F$4:$F$8=$C17)*($I$4:$I$8=$E$9)*($K$4:$K$8))</f>
        <v>0</v>
      </c>
      <c r="F17" s="191">
        <f>IF(E17&gt;0,ROUND(K17/E17,2),0)</f>
        <v>0</v>
      </c>
      <c r="G17" s="190">
        <f>SUMPRODUCT(($I$4:$I$8=$G$9)*($H$4:$H$8=$G$10)*($E$4:$E$8=$B$17)*($F$4:$F$8=$C17)*($K$4:$K$8))</f>
        <v>0</v>
      </c>
      <c r="H17" s="191">
        <f>IF(G17&gt;0,ROUND(L17/G17,2),0)</f>
        <v>0</v>
      </c>
      <c r="I17" s="190">
        <f>SUMPRODUCT(($I$4:$I$8=$I$9)*($H$4:$H$8=$I$10)*($E$4:$E$8=$B$17)*($F$4:$F$8=$C17)*($K$4:$K$8))</f>
        <v>0</v>
      </c>
      <c r="J17" s="207">
        <f>IF(I17&gt;0,ROUND(M17/I17,2),0)</f>
        <v>0</v>
      </c>
      <c r="K17" s="129">
        <f t="shared" ref="K17:M20" si="9">SUMPRODUCT(($I$4:$I$8=K$9)*($H$4:$H$8=K$11)*($E$4:$E$8=$B$17)*($F$4:$F$8=$C17)*($G$4:$G$8))</f>
        <v>0</v>
      </c>
      <c r="L17" s="127">
        <f t="shared" si="9"/>
        <v>0</v>
      </c>
      <c r="M17" s="127">
        <f t="shared" si="9"/>
        <v>0</v>
      </c>
      <c r="N17" s="127">
        <f>IF(I17&gt;0,SUMPRODUCT(($I$4:$I$8=M$9)*($H$4:$H$8=M$11)*($E$4:$E$8=$B$17)*($F$4:$F$8=$C17)*($P$4:$P$8))/I17,0)</f>
        <v>0</v>
      </c>
      <c r="O17" s="127">
        <f>IF(I17&gt;0,SUMPRODUCT(($I$4:$I$8=M$9)*($H$4:$H$8=M$11)*($E$4:$E$8=$B$17)*($F$4:$F$8=$C17)*($Q$4:$Q$8))/I17,0)</f>
        <v>0</v>
      </c>
    </row>
    <row r="18" spans="1:15" s="124" customFormat="1" ht="18" customHeight="1">
      <c r="A18" s="133"/>
      <c r="B18" s="929"/>
      <c r="C18" s="931" t="s">
        <v>127</v>
      </c>
      <c r="D18" s="931"/>
      <c r="E18" s="190">
        <f>SUMPRODUCT(($E$4:$E$8=$B$17)*($H$4:$H$8=$E$10)*($F$4:$F$8=$C18)*($I$4:$I$8=$E$9)*($K$4:$K$8))</f>
        <v>0</v>
      </c>
      <c r="F18" s="191">
        <f t="shared" ref="F18:F20" si="10">IF(E18&gt;0,ROUND(K18/E18,2),0)</f>
        <v>0</v>
      </c>
      <c r="G18" s="190">
        <f>SUMPRODUCT(($I$4:$I$8=$G$9)*($H$4:$H$8=$G$10)*($E$4:$E$8=$B$17)*($F$4:$F$8=$C18)*($K$4:$K$8))</f>
        <v>0</v>
      </c>
      <c r="H18" s="191">
        <f t="shared" ref="H18:H20" si="11">IF(G18&gt;0,ROUND(L18/G18,2),0)</f>
        <v>0</v>
      </c>
      <c r="I18" s="190">
        <f>SUMPRODUCT(($I$4:$I$8=$I$9)*($H$4:$H$8=$I$10)*($E$4:$E$8=$B$17)*($F$4:$F$8=$C18)*($K$4:$K$8))</f>
        <v>0</v>
      </c>
      <c r="J18" s="207">
        <f t="shared" ref="J18:J20" si="12">IF(I18&gt;0,ROUND(M18/I18,2),0)</f>
        <v>0</v>
      </c>
      <c r="K18" s="130">
        <f t="shared" si="9"/>
        <v>0</v>
      </c>
      <c r="L18" s="128">
        <f t="shared" si="9"/>
        <v>0</v>
      </c>
      <c r="M18" s="128">
        <f t="shared" si="9"/>
        <v>0</v>
      </c>
      <c r="N18" s="128">
        <f>IF(I18&gt;0,SUMPRODUCT(($I$4:$I$8=M$9)*($H$4:$H$8=M$11)*($E$4:$E$8=$B$17)*($F$4:$F$8=$C18)*($P$4:$P$8))/I18,0)</f>
        <v>0</v>
      </c>
      <c r="O18" s="128">
        <f>IF(I18&gt;0,SUMPRODUCT(($I$4:$I$8=M$9)*($H$4:$H$8=M$11)*($E$4:$E$8=$B$17)*($F$4:$F$8=$C18)*($Q$4:$Q$8))/I18,0)</f>
        <v>0</v>
      </c>
    </row>
    <row r="19" spans="1:15" s="124" customFormat="1" ht="18" customHeight="1">
      <c r="A19" s="133"/>
      <c r="B19" s="929"/>
      <c r="C19" s="931" t="s">
        <v>128</v>
      </c>
      <c r="D19" s="931"/>
      <c r="E19" s="190">
        <f>SUMPRODUCT(($E$4:$E$8=$B$17)*($H$4:$H$8=$E$10)*($F$4:$F$8=$C19)*($I$4:$I$8=$E$9)*($K$4:$K$8))</f>
        <v>0</v>
      </c>
      <c r="F19" s="191">
        <f t="shared" si="10"/>
        <v>0</v>
      </c>
      <c r="G19" s="190">
        <f>SUMPRODUCT(($I$4:$I$8=$G$9)*($H$4:$H$8=$G$10)*($E$4:$E$8=$B$17)*($F$4:$F$8=$C19)*($K$4:$K$8))</f>
        <v>0</v>
      </c>
      <c r="H19" s="191">
        <f t="shared" si="11"/>
        <v>0</v>
      </c>
      <c r="I19" s="190">
        <f>SUMPRODUCT(($I$4:$I$8=$I$9)*($H$4:$H$8=$I$10)*($E$4:$E$8=$B$17)*($F$4:$F$8=$C19)*($K$4:$K$8))</f>
        <v>0</v>
      </c>
      <c r="J19" s="207">
        <f t="shared" si="12"/>
        <v>0</v>
      </c>
      <c r="K19" s="130">
        <f t="shared" si="9"/>
        <v>0</v>
      </c>
      <c r="L19" s="128">
        <f t="shared" si="9"/>
        <v>0</v>
      </c>
      <c r="M19" s="128">
        <f t="shared" si="9"/>
        <v>0</v>
      </c>
      <c r="N19" s="128">
        <f>IF(I19&gt;0,SUMPRODUCT(($I$4:$I$8=M$9)*($H$4:$H$8=M$11)*($E$4:$E$8=$B$17)*($F$4:$F$8=$C19)*($P$4:$P$8))/I19,0)</f>
        <v>0</v>
      </c>
      <c r="O19" s="128">
        <f>IF(I19&gt;0,SUMPRODUCT(($I$4:$I$8=M$9)*($H$4:$H$8=M$11)*($E$4:$E$8=$B$17)*($F$4:$F$8=$C19)*($Q$4:$Q$8))/I19,0)</f>
        <v>0</v>
      </c>
    </row>
    <row r="20" spans="1:15" s="124" customFormat="1" ht="18" customHeight="1">
      <c r="A20" s="133"/>
      <c r="B20" s="929"/>
      <c r="C20" s="931" t="s">
        <v>129</v>
      </c>
      <c r="D20" s="931"/>
      <c r="E20" s="190">
        <f>SUMPRODUCT(($E$4:$E$8=$B$17)*($H$4:$H$8=$E$10)*($F$4:$F$8=$C20)*($I$4:$I$8=$E$9)*($K$4:$K$8))</f>
        <v>0</v>
      </c>
      <c r="F20" s="191">
        <f t="shared" si="10"/>
        <v>0</v>
      </c>
      <c r="G20" s="190">
        <f>SUMPRODUCT(($I$4:$I$8=$G$9)*($H$4:$H$8=$G$10)*($E$4:$E$8=$B$17)*($F$4:$F$8=$C20)*($K$4:$K$8))</f>
        <v>0</v>
      </c>
      <c r="H20" s="191">
        <f t="shared" si="11"/>
        <v>0</v>
      </c>
      <c r="I20" s="190">
        <f>SUMPRODUCT(($I$4:$I$8=$I$9)*($H$4:$H$8=$I$10)*($E$4:$E$8=$B$17)*($F$4:$F$8=$C20)*($K$4:$K$8))</f>
        <v>0</v>
      </c>
      <c r="J20" s="207">
        <f t="shared" si="12"/>
        <v>0</v>
      </c>
      <c r="K20" s="130">
        <f t="shared" si="9"/>
        <v>0</v>
      </c>
      <c r="L20" s="128">
        <f t="shared" si="9"/>
        <v>0</v>
      </c>
      <c r="M20" s="128">
        <f t="shared" si="9"/>
        <v>0</v>
      </c>
      <c r="N20" s="128">
        <f>IF(I20&gt;0,SUMPRODUCT(($I$4:$I$8=M$9)*($H$4:$H$8=M$11)*($E$4:$E$8=$B$17)*($F$4:$F$8=$C20)*($P$4:$P$8))/I20,0)</f>
        <v>0</v>
      </c>
      <c r="O20" s="128">
        <f>IF(I20&gt;0,SUMPRODUCT(($I$4:$I$8=M$9)*($H$4:$H$8=M$11)*($E$4:$E$8=$B$17)*($F$4:$F$8=$C20)*($Q$4:$Q$8))/I20,0)</f>
        <v>0</v>
      </c>
    </row>
    <row r="21" spans="1:15" s="124" customFormat="1" ht="18" customHeight="1">
      <c r="A21" s="133"/>
      <c r="B21" s="929"/>
      <c r="C21" s="932" t="s">
        <v>286</v>
      </c>
      <c r="D21" s="932"/>
      <c r="E21" s="190">
        <f>SUM(E17:E20)</f>
        <v>0</v>
      </c>
      <c r="F21" s="191"/>
      <c r="G21" s="190">
        <f>SUM(G17:G20)</f>
        <v>0</v>
      </c>
      <c r="H21" s="191"/>
      <c r="I21" s="190">
        <f>SUM(I17:I20)</f>
        <v>0</v>
      </c>
      <c r="J21" s="207"/>
      <c r="K21" s="185"/>
      <c r="L21" s="131"/>
      <c r="M21" s="131"/>
      <c r="N21" s="131"/>
      <c r="O21" s="131"/>
    </row>
    <row r="22" spans="1:15" s="124" customFormat="1" ht="18" customHeight="1">
      <c r="A22" s="133"/>
      <c r="B22" s="929" t="s">
        <v>288</v>
      </c>
      <c r="C22" s="931" t="s">
        <v>284</v>
      </c>
      <c r="D22" s="931"/>
      <c r="E22" s="190">
        <f>SUMPRODUCT(($E$4:$E$8=$B$22)*($H$4:$H$8=$E$10)*($F$4:$F$8=$C22)*($I$4:$I$8=$E$9)*($K$4:$K$8))</f>
        <v>0</v>
      </c>
      <c r="F22" s="191">
        <f>IF(E22&gt;0,ROUND(K22/E22,2),0)</f>
        <v>0</v>
      </c>
      <c r="G22" s="190">
        <f>SUMPRODUCT(($I$4:$I$8=$G$9)*($H$4:$H$8=$G$10)*($E$4:$E$8=$B$22)*($F$4:$F$8=$C22)*($K$4:$K$8))</f>
        <v>0</v>
      </c>
      <c r="H22" s="191">
        <f>IF(G22&gt;0,ROUND(L22/G22,2),0)</f>
        <v>0</v>
      </c>
      <c r="I22" s="190">
        <f>SUMPRODUCT(($I$4:$I$8=$I$9)*($H$4:$H$8=$I$10)*($E$4:$E$8=$B$22)*($F$4:$F$8=$C22)*($K$4:$K$8))</f>
        <v>0</v>
      </c>
      <c r="J22" s="207">
        <f>IF(I22&gt;0,ROUND(M22/I22,2),0)</f>
        <v>0</v>
      </c>
      <c r="K22" s="129">
        <f t="shared" ref="K22:M25" si="13">SUMPRODUCT(($I$4:$I$8=K$9)*($H$4:$H$8=K$11)*($E$4:$E$8=$B$22)*($F$4:$F$8=$C22)*($G$4:$G$8))</f>
        <v>0</v>
      </c>
      <c r="L22" s="127">
        <f t="shared" si="13"/>
        <v>0</v>
      </c>
      <c r="M22" s="127">
        <f t="shared" si="13"/>
        <v>0</v>
      </c>
      <c r="N22" s="127">
        <f>IF(I22&gt;0,SUMPRODUCT(($I$4:$I$8=M$9)*($H$4:$H$8=M$11)*($E$4:$E$8=$B$22)*($F$4:$F$8=$C22)*($P$4:$P$8))/I22,0)</f>
        <v>0</v>
      </c>
      <c r="O22" s="127">
        <f>IF(I22&gt;0,SUMPRODUCT(($I$4:$I$8=M$9)*($H$4:$H$8=M$11)*($E$4:$E$8=$B$22)*($F$4:$F$8=$C22)*($Q$4:$Q$8))/I22,0)</f>
        <v>0</v>
      </c>
    </row>
    <row r="23" spans="1:15" s="124" customFormat="1" ht="18" customHeight="1">
      <c r="A23" s="133"/>
      <c r="B23" s="929"/>
      <c r="C23" s="931" t="s">
        <v>127</v>
      </c>
      <c r="D23" s="931"/>
      <c r="E23" s="190">
        <f>SUMPRODUCT(($E$4:$E$8=$B$22)*($H$4:$H$8=$E$10)*($F$4:$F$8=$C23)*($I$4:$I$8=$E$9)*($K$4:$K$8))</f>
        <v>0</v>
      </c>
      <c r="F23" s="191">
        <f t="shared" ref="F23:F25" si="14">IF(E23&gt;0,ROUND(K23/E23,2),0)</f>
        <v>0</v>
      </c>
      <c r="G23" s="190">
        <f>SUMPRODUCT(($I$4:$I$8=$G$9)*($H$4:$H$8=$G$10)*($E$4:$E$8=$B$22)*($F$4:$F$8=$C23)*($K$4:$K$8))</f>
        <v>0</v>
      </c>
      <c r="H23" s="191">
        <f t="shared" ref="H23:H25" si="15">IF(G23&gt;0,ROUND(L23/G23,2),0)</f>
        <v>0</v>
      </c>
      <c r="I23" s="190">
        <f>SUMPRODUCT(($I$4:$I$8=$I$9)*($H$4:$H$8=$I$10)*($E$4:$E$8=$B$22)*($F$4:$F$8=$C23)*($K$4:$K$8))</f>
        <v>0</v>
      </c>
      <c r="J23" s="207">
        <f t="shared" ref="J23:J25" si="16">IF(I23&gt;0,ROUND(M23/I23,2),0)</f>
        <v>0</v>
      </c>
      <c r="K23" s="130">
        <f t="shared" si="13"/>
        <v>0</v>
      </c>
      <c r="L23" s="128">
        <f t="shared" si="13"/>
        <v>0</v>
      </c>
      <c r="M23" s="128">
        <f t="shared" si="13"/>
        <v>0</v>
      </c>
      <c r="N23" s="128">
        <f>IF(I23&gt;0,SUMPRODUCT(($I$4:$I$8=M$9)*($H$4:$H$8=M$11)*($E$4:$E$8=$B$22)*($F$4:$F$8=$C23)*($P$4:$P$8))/I23,0)</f>
        <v>0</v>
      </c>
      <c r="O23" s="128">
        <f>IF(I23&gt;0,SUMPRODUCT(($I$4:$I$8=M$9)*($H$4:$H$8=M$11)*($E$4:$E$8=$B$22)*($F$4:$F$8=$C23)*($Q$4:$Q$8))/I23,0)</f>
        <v>0</v>
      </c>
    </row>
    <row r="24" spans="1:15" s="124" customFormat="1" ht="18" customHeight="1">
      <c r="A24" s="133"/>
      <c r="B24" s="929"/>
      <c r="C24" s="931" t="s">
        <v>128</v>
      </c>
      <c r="D24" s="931"/>
      <c r="E24" s="190">
        <f>SUMPRODUCT(($E$4:$E$8=$B$22)*($H$4:$H$8=$E$10)*($F$4:$F$8=$C24)*($I$4:$I$8=$E$9)*($K$4:$K$8))</f>
        <v>0</v>
      </c>
      <c r="F24" s="191">
        <f t="shared" si="14"/>
        <v>0</v>
      </c>
      <c r="G24" s="190">
        <f>SUMPRODUCT(($I$4:$I$8=$G$9)*($H$4:$H$8=$G$10)*($E$4:$E$8=$B$22)*($F$4:$F$8=$C24)*($K$4:$K$8))</f>
        <v>0</v>
      </c>
      <c r="H24" s="191">
        <f t="shared" si="15"/>
        <v>0</v>
      </c>
      <c r="I24" s="190">
        <f>SUMPRODUCT(($I$4:$I$8=$I$9)*($H$4:$H$8=$I$10)*($E$4:$E$8=$B$22)*($F$4:$F$8=$C24)*($K$4:$K$8))</f>
        <v>0</v>
      </c>
      <c r="J24" s="207">
        <f>IF(I24&gt;0,ROUND(M24/I24,2),0)</f>
        <v>0</v>
      </c>
      <c r="K24" s="130">
        <f t="shared" si="13"/>
        <v>0</v>
      </c>
      <c r="L24" s="128">
        <f t="shared" si="13"/>
        <v>0</v>
      </c>
      <c r="M24" s="128">
        <f t="shared" si="13"/>
        <v>0</v>
      </c>
      <c r="N24" s="128">
        <f>IF(I24&gt;0,SUMPRODUCT(($I$4:$I$8=M$9)*($H$4:$H$8=M$11)*($E$4:$E$8=$B$22)*($F$4:$F$8=$C24)*($P$4:$P$8))/I24,0)</f>
        <v>0</v>
      </c>
      <c r="O24" s="128">
        <f>IF(I24&gt;0,SUMPRODUCT(($I$4:$I$8=M$9)*($H$4:$H$8=M$11)*($E$4:$E$8=$B$22)*($F$4:$F$8=$C24)*($Q$4:$Q$8))/I24,0)</f>
        <v>0</v>
      </c>
    </row>
    <row r="25" spans="1:15" s="124" customFormat="1" ht="18" customHeight="1">
      <c r="A25" s="133"/>
      <c r="B25" s="929"/>
      <c r="C25" s="931" t="s">
        <v>129</v>
      </c>
      <c r="D25" s="931"/>
      <c r="E25" s="190">
        <f>SUMPRODUCT(($E$4:$E$8=$B$22)*($H$4:$H$8=$E$10)*($F$4:$F$8=$C25)*($I$4:$I$8=$E$9)*($K$4:$K$8))</f>
        <v>0</v>
      </c>
      <c r="F25" s="191">
        <f t="shared" si="14"/>
        <v>0</v>
      </c>
      <c r="G25" s="190">
        <f>SUMPRODUCT(($I$4:$I$8=$G$9)*($H$4:$H$8=$G$10)*($E$4:$E$8=$B$22)*($F$4:$F$8=$C25)*($K$4:$K$8))</f>
        <v>0</v>
      </c>
      <c r="H25" s="191">
        <f t="shared" si="15"/>
        <v>0</v>
      </c>
      <c r="I25" s="190">
        <f>SUMPRODUCT(($I$4:$I$8=$I$9)*($H$4:$H$8=$I$10)*($E$4:$E$8=$B$22)*($F$4:$F$8=$C25)*($K$4:$K$8))</f>
        <v>0</v>
      </c>
      <c r="J25" s="207">
        <f t="shared" si="16"/>
        <v>0</v>
      </c>
      <c r="K25" s="130">
        <f t="shared" si="13"/>
        <v>0</v>
      </c>
      <c r="L25" s="128">
        <f t="shared" si="13"/>
        <v>0</v>
      </c>
      <c r="M25" s="128">
        <f t="shared" si="13"/>
        <v>0</v>
      </c>
      <c r="N25" s="128">
        <f>IF(I25&gt;0,SUMPRODUCT(($I$4:$I$8=M$9)*($H$4:$H$8=M$11)*($E$4:$E$8=$B$22)*($F$4:$F$8=$C25)*($P$4:$P$8))/I25,0)</f>
        <v>0</v>
      </c>
      <c r="O25" s="128">
        <f>IF(I25&gt;0,SUMPRODUCT(($I$4:$I$8=M$9)*($H$4:$H$8=M$11)*($E$4:$E$8=$B$22)*($F$4:$F$8=$C25)*($Q$4:$Q$8))/I25,0)</f>
        <v>0</v>
      </c>
    </row>
    <row r="26" spans="1:15" s="124" customFormat="1" ht="18" customHeight="1">
      <c r="A26" s="133"/>
      <c r="B26" s="929"/>
      <c r="C26" s="932" t="s">
        <v>285</v>
      </c>
      <c r="D26" s="932"/>
      <c r="E26" s="190">
        <f>SUM(E22:E25)</f>
        <v>0</v>
      </c>
      <c r="F26" s="191"/>
      <c r="G26" s="190">
        <f>SUM(G22:G25)</f>
        <v>0</v>
      </c>
      <c r="H26" s="191"/>
      <c r="I26" s="190">
        <f>SUM(I22:I25)</f>
        <v>0</v>
      </c>
      <c r="J26" s="207"/>
      <c r="K26" s="185"/>
      <c r="L26" s="131"/>
      <c r="M26" s="131"/>
      <c r="N26" s="131"/>
      <c r="O26" s="131"/>
    </row>
    <row r="27" spans="1:15" s="124" customFormat="1" ht="18" customHeight="1">
      <c r="A27" s="133"/>
      <c r="B27" s="929" t="s">
        <v>289</v>
      </c>
      <c r="C27" s="931" t="s">
        <v>126</v>
      </c>
      <c r="D27" s="931"/>
      <c r="E27" s="190">
        <f>SUMPRODUCT(($E$4:$E$8=$B$27)*($H$4:$H$8=$E$10)*($F$4:$F$8=$C27)*($I$4:$I$8=$E$9)*($K$4:$K$8))</f>
        <v>0</v>
      </c>
      <c r="F27" s="191">
        <f>IF(E27&gt;0,ROUND(K27/E27,2),0)</f>
        <v>0</v>
      </c>
      <c r="G27" s="190">
        <f>SUMPRODUCT(($I$4:$I$8=$G$9)*($H$4:$H$8=$G$10)*($E$4:$E$8=$B$27)*($F$4:$F$8=$C27)*($K$4:$K$8))</f>
        <v>0</v>
      </c>
      <c r="H27" s="191">
        <f>IF(G27&gt;0,ROUND(L27/G27,2),0)</f>
        <v>0</v>
      </c>
      <c r="I27" s="190">
        <f>SUMPRODUCT(($I$4:$I$8=$I$9)*($H$4:$H$8=$I$10)*($E$4:$E$8=$B$27)*($F$4:$F$8=$C27)*($K$4:$K$8))</f>
        <v>0</v>
      </c>
      <c r="J27" s="207">
        <f>IF(I27&gt;0,ROUND(M27/I27,2),0)</f>
        <v>0</v>
      </c>
      <c r="K27" s="130">
        <f t="shared" ref="K27:M30" si="17">SUMPRODUCT(($I$4:$I$8=K$9)*($H$4:$H$8=K$11)*($E$4:$E$8=$B$27)*($F$4:$F$8=$C27)*($G$4:$G$8))</f>
        <v>0</v>
      </c>
      <c r="L27" s="128">
        <f t="shared" si="17"/>
        <v>0</v>
      </c>
      <c r="M27" s="128">
        <f t="shared" si="17"/>
        <v>0</v>
      </c>
      <c r="N27" s="128">
        <f>IF(I27&gt;0,SUMPRODUCT(($I$4:$I$8=M$9)*($H$4:$H$8=M$11)*($E$4:$E$8=$B$27)*($F$4:$F$8=$C27)*($P$4:$P$8))/I27,0)</f>
        <v>0</v>
      </c>
      <c r="O27" s="128">
        <f>IF(I27&gt;0,SUMPRODUCT(($I$4:$I$8=M$9)*($H$4:$H$8=M$11)*($E$4:$E$8=$B$27)*($F$4:$F$8=$C27)*($Q$4:$Q$8))/I27,0)</f>
        <v>0</v>
      </c>
    </row>
    <row r="28" spans="1:15" s="124" customFormat="1" ht="18" customHeight="1">
      <c r="A28" s="133"/>
      <c r="B28" s="929"/>
      <c r="C28" s="931" t="s">
        <v>127</v>
      </c>
      <c r="D28" s="931"/>
      <c r="E28" s="190">
        <f>SUMPRODUCT(($E$4:$E$8=$B$27)*($H$4:$H$8=$E$10)*($F$4:$F$8=$C28)*($I$4:$I$8=$E$9)*($K$4:$K$8))</f>
        <v>0</v>
      </c>
      <c r="F28" s="191">
        <f t="shared" ref="F28:F30" si="18">IF(E28&gt;0,ROUND(K28/E28,2),0)</f>
        <v>0</v>
      </c>
      <c r="G28" s="190">
        <f>SUMPRODUCT(($I$4:$I$8=$G$9)*($H$4:$H$8=$G$10)*($E$4:$E$8=$B$27)*($F$4:$F$8=$C28)*($K$4:$K$8))</f>
        <v>0</v>
      </c>
      <c r="H28" s="191">
        <f t="shared" ref="H28:H30" si="19">IF(G28&gt;0,ROUND(L28/G28,2),0)</f>
        <v>0</v>
      </c>
      <c r="I28" s="190">
        <f>SUMPRODUCT(($I$4:$I$8=$I$9)*($H$4:$H$8=$I$10)*($E$4:$E$8=$B$27)*($F$4:$F$8=$C28)*($K$4:$K$8))</f>
        <v>0</v>
      </c>
      <c r="J28" s="207">
        <f t="shared" ref="J28:J30" si="20">IF(I28&gt;0,ROUND(M28/I28,2),0)</f>
        <v>0</v>
      </c>
      <c r="K28" s="130">
        <f t="shared" si="17"/>
        <v>0</v>
      </c>
      <c r="L28" s="128">
        <f t="shared" si="17"/>
        <v>0</v>
      </c>
      <c r="M28" s="128">
        <f t="shared" si="17"/>
        <v>0</v>
      </c>
      <c r="N28" s="128">
        <f>IF(I28&gt;0,SUMPRODUCT(($I$4:$I$8=M$9)*($H$4:$H$8=M$11)*($E$4:$E$8=$B$27)*($F$4:$F$8=$C28)*($P$4:$P$8))/I28,0)</f>
        <v>0</v>
      </c>
      <c r="O28" s="128">
        <f>IF(I28&gt;0,SUMPRODUCT(($I$4:$I$8=M$9)*($H$4:$H$8=M$11)*($E$4:$E$8=$B$27)*($F$4:$F$8=$C28)*($Q$4:$Q$8))/I28,0)</f>
        <v>0</v>
      </c>
    </row>
    <row r="29" spans="1:15" s="124" customFormat="1" ht="18" customHeight="1">
      <c r="A29" s="133"/>
      <c r="B29" s="929"/>
      <c r="C29" s="931" t="s">
        <v>128</v>
      </c>
      <c r="D29" s="931"/>
      <c r="E29" s="190">
        <f>SUMPRODUCT(($E$4:$E$8=$B$27)*($H$4:$H$8=$E$10)*($F$4:$F$8=$C29)*($I$4:$I$8=$E$9)*($K$4:$K$8))</f>
        <v>0</v>
      </c>
      <c r="F29" s="191">
        <f t="shared" si="18"/>
        <v>0</v>
      </c>
      <c r="G29" s="190">
        <f>SUMPRODUCT(($I$4:$I$8=$G$9)*($H$4:$H$8=$G$10)*($E$4:$E$8=$B$27)*($F$4:$F$8=$C29)*($K$4:$K$8))</f>
        <v>0</v>
      </c>
      <c r="H29" s="191">
        <f t="shared" si="19"/>
        <v>0</v>
      </c>
      <c r="I29" s="190">
        <f>SUMPRODUCT(($I$4:$I$8=$I$9)*($H$4:$H$8=$I$10)*($E$4:$E$8=$B$27)*($F$4:$F$8=$C29)*($K$4:$K$8))</f>
        <v>0</v>
      </c>
      <c r="J29" s="207">
        <f t="shared" si="20"/>
        <v>0</v>
      </c>
      <c r="K29" s="130">
        <f t="shared" si="17"/>
        <v>0</v>
      </c>
      <c r="L29" s="128">
        <f t="shared" si="17"/>
        <v>0</v>
      </c>
      <c r="M29" s="128">
        <f t="shared" si="17"/>
        <v>0</v>
      </c>
      <c r="N29" s="128">
        <f>IF(I29&gt;0,SUMPRODUCT(($I$4:$I$8=M$9)*($H$4:$H$8=M$11)*($E$4:$E$8=$B$27)*($F$4:$F$8=$C29)*($P$4:$P$8))/I29,0)</f>
        <v>0</v>
      </c>
      <c r="O29" s="128">
        <f>IF(I29&gt;0,SUMPRODUCT(($I$4:$I$8=M$9)*($H$4:$H$8=M$11)*($E$4:$E$8=$B$27)*($F$4:$F$8=$C29)*($Q$4:$Q$8))/I29,0)</f>
        <v>0</v>
      </c>
    </row>
    <row r="30" spans="1:15" s="124" customFormat="1" ht="18" customHeight="1">
      <c r="B30" s="929"/>
      <c r="C30" s="931" t="s">
        <v>129</v>
      </c>
      <c r="D30" s="931"/>
      <c r="E30" s="190">
        <f>SUMPRODUCT(($E$4:$E$8=$B$27)*($H$4:$H$8=$E$10)*($F$4:$F$8=$C30)*($I$4:$I$8=$E$9)*($K$4:$K$8))</f>
        <v>0</v>
      </c>
      <c r="F30" s="191">
        <f t="shared" si="18"/>
        <v>0</v>
      </c>
      <c r="G30" s="190">
        <f>SUMPRODUCT(($I$4:$I$8=$G$9)*($H$4:$H$8=$G$10)*($E$4:$E$8=$B$27)*($F$4:$F$8=$C30)*($K$4:$K$8))</f>
        <v>0</v>
      </c>
      <c r="H30" s="191">
        <f t="shared" si="19"/>
        <v>0</v>
      </c>
      <c r="I30" s="190">
        <f>SUMPRODUCT(($I$4:$I$8=$I$9)*($H$4:$H$8=$I$10)*($E$4:$E$8=$B$27)*($F$4:$F$8=$C30)*($K$4:$K$8))</f>
        <v>0</v>
      </c>
      <c r="J30" s="207">
        <f t="shared" si="20"/>
        <v>0</v>
      </c>
      <c r="K30" s="130">
        <f t="shared" si="17"/>
        <v>0</v>
      </c>
      <c r="L30" s="128">
        <f t="shared" si="17"/>
        <v>0</v>
      </c>
      <c r="M30" s="128">
        <f t="shared" si="17"/>
        <v>0</v>
      </c>
      <c r="N30" s="128">
        <f>IF(I30&gt;0,SUMPRODUCT(($I$4:$I$8=M$9)*($H$4:$H$8=M$11)*($E$4:$E$8=$B$27)*($F$4:$F$8=$C30)*($P$4:$P$8))/I30,0)</f>
        <v>0</v>
      </c>
      <c r="O30" s="128">
        <f>IF(I30&gt;0,SUMPRODUCT(($I$4:$I$8=M$9)*($H$4:$H$8=M$11)*($E$4:$E$8=$B$27)*($F$4:$F$8=$C30)*($Q$4:$Q$8))/I30,0)</f>
        <v>0</v>
      </c>
    </row>
    <row r="31" spans="1:15" s="124" customFormat="1" ht="18" customHeight="1">
      <c r="B31" s="933"/>
      <c r="C31" s="934" t="s">
        <v>285</v>
      </c>
      <c r="D31" s="934"/>
      <c r="E31" s="210">
        <f>SUM(E27:E30)</f>
        <v>0</v>
      </c>
      <c r="F31" s="211"/>
      <c r="G31" s="210">
        <f>SUM(G27:G30)</f>
        <v>0</v>
      </c>
      <c r="H31" s="211"/>
      <c r="I31" s="210">
        <f>SUM(I27:I30)</f>
        <v>0</v>
      </c>
      <c r="J31" s="212"/>
      <c r="K31" s="185"/>
      <c r="L31" s="131"/>
      <c r="M31" s="131"/>
      <c r="N31" s="131"/>
      <c r="O31" s="131"/>
    </row>
    <row r="32" spans="1:15" s="124" customFormat="1" ht="18" hidden="1" customHeight="1">
      <c r="B32" s="937" t="s">
        <v>290</v>
      </c>
      <c r="C32" s="930" t="s">
        <v>126</v>
      </c>
      <c r="D32" s="930"/>
      <c r="E32" s="200">
        <f>SUMPRODUCT(($E$4:$E$8=$B$32)*($H$4:$H$8=$E$10)*($F$4:$F$8=$C32)*($I$4:$I$8=$E$9)*($K$4:$K$8))</f>
        <v>0</v>
      </c>
      <c r="F32" s="201">
        <f>IF(E32&gt;0,ROUND(K32/E32,2),0)</f>
        <v>0</v>
      </c>
      <c r="G32" s="200">
        <f>SUMPRODUCT(($I$4:$I$8=$G$9)*($H$4:$H$8=$G$10)*($E$4:$E$8=$B$32)*($F$4:$F$8=$C32)*($K$4:$K$8))</f>
        <v>0</v>
      </c>
      <c r="H32" s="201">
        <f>IF(G32&gt;0,ROUND(L32/G32,2),0)</f>
        <v>0</v>
      </c>
      <c r="I32" s="200">
        <f>SUMPRODUCT(($I$4:$I$8=$I$9)*($H$4:$H$8=$I$10)*($E$4:$E$8=$B$32)*($F$4:$F$8=$C32)*($K$4:$K$8))</f>
        <v>0</v>
      </c>
      <c r="J32" s="201">
        <f>IF(I32&gt;0,ROUND(M32/I32,2),0)</f>
        <v>0</v>
      </c>
      <c r="K32" s="130">
        <f t="shared" ref="K32:M35" si="21">SUMPRODUCT(($I$4:$I$8=K$9)*($H$4:$H$8=K$11)*($E$4:$E$8=$B$32)*($F$4:$F$8=$C32)*($G$4:$G$8))</f>
        <v>0</v>
      </c>
      <c r="L32" s="128">
        <f t="shared" si="21"/>
        <v>0</v>
      </c>
      <c r="M32" s="128">
        <f t="shared" si="21"/>
        <v>0</v>
      </c>
    </row>
    <row r="33" spans="2:13" s="124" customFormat="1" ht="18" hidden="1" customHeight="1">
      <c r="B33" s="932"/>
      <c r="C33" s="931" t="s">
        <v>127</v>
      </c>
      <c r="D33" s="931"/>
      <c r="E33" s="190">
        <f>SUMPRODUCT(($E$4:$E$8=$B$32)*($H$4:$H$8=$E$10)*($F$4:$F$8=$C33)*($I$4:$I$8=$E$9)*($K$4:$K$8))</f>
        <v>0</v>
      </c>
      <c r="F33" s="191">
        <f t="shared" ref="F33:F35" si="22">IF(E33&gt;0,ROUND(K33/E33,2),0)</f>
        <v>0</v>
      </c>
      <c r="G33" s="190">
        <f>SUMPRODUCT(($I$4:$I$8=$G$9)*($H$4:$H$8=$G$10)*($E$4:$E$8=$B$32)*($F$4:$F$8=$C33)*($K$4:$K$8))</f>
        <v>0</v>
      </c>
      <c r="H33" s="191">
        <f t="shared" ref="H33:H35" si="23">IF(G33&gt;0,ROUND(L33/G33,2),0)</f>
        <v>0</v>
      </c>
      <c r="I33" s="190">
        <f>SUMPRODUCT(($I$4:$I$8=$I$9)*($H$4:$H$8=$I$10)*($E$4:$E$8=$B$32)*($F$4:$F$8=$C33)*($K$4:$K$8))</f>
        <v>0</v>
      </c>
      <c r="J33" s="191">
        <f t="shared" ref="J33:J35" si="24">IF(I33&gt;0,ROUND(M33/I33,2),0)</f>
        <v>0</v>
      </c>
      <c r="K33" s="130">
        <f t="shared" si="21"/>
        <v>0</v>
      </c>
      <c r="L33" s="128">
        <f t="shared" si="21"/>
        <v>0</v>
      </c>
      <c r="M33" s="128">
        <f t="shared" si="21"/>
        <v>0</v>
      </c>
    </row>
    <row r="34" spans="2:13" s="124" customFormat="1" ht="18" hidden="1" customHeight="1">
      <c r="B34" s="932"/>
      <c r="C34" s="931" t="s">
        <v>128</v>
      </c>
      <c r="D34" s="931"/>
      <c r="E34" s="190">
        <f>SUMPRODUCT(($E$4:$E$8=$B$32)*($H$4:$H$8=$E$10)*($F$4:$F$8=$C34)*($I$4:$I$8=$E$9)*($K$4:$K$8))</f>
        <v>0</v>
      </c>
      <c r="F34" s="191">
        <f t="shared" si="22"/>
        <v>0</v>
      </c>
      <c r="G34" s="190">
        <f>SUMPRODUCT(($I$4:$I$8=$G$9)*($H$4:$H$8=$G$10)*($E$4:$E$8=$B$32)*($F$4:$F$8=$C34)*($K$4:$K$8))</f>
        <v>0</v>
      </c>
      <c r="H34" s="191">
        <f t="shared" si="23"/>
        <v>0</v>
      </c>
      <c r="I34" s="190">
        <f>SUMPRODUCT(($I$4:$I$8=$I$9)*($H$4:$H$8=$I$10)*($E$4:$E$8=$B$32)*($F$4:$F$8=$C34)*($K$4:$K$8))</f>
        <v>0</v>
      </c>
      <c r="J34" s="191">
        <f t="shared" si="24"/>
        <v>0</v>
      </c>
      <c r="K34" s="130">
        <f t="shared" si="21"/>
        <v>0</v>
      </c>
      <c r="L34" s="128">
        <f t="shared" si="21"/>
        <v>0</v>
      </c>
      <c r="M34" s="128">
        <f t="shared" si="21"/>
        <v>0</v>
      </c>
    </row>
    <row r="35" spans="2:13" s="124" customFormat="1" ht="18" hidden="1" customHeight="1">
      <c r="B35" s="932"/>
      <c r="C35" s="931" t="s">
        <v>129</v>
      </c>
      <c r="D35" s="931"/>
      <c r="E35" s="190">
        <f>SUMPRODUCT(($E$4:$E$8=$B$32)*($H$4:$H$8=$E$10)*($F$4:$F$8=$C35)*($I$4:$I$8=$E$9)*($K$4:$K$8))</f>
        <v>0</v>
      </c>
      <c r="F35" s="191">
        <f t="shared" si="22"/>
        <v>0</v>
      </c>
      <c r="G35" s="190">
        <f>SUMPRODUCT(($I$4:$I$8=$G$9)*($H$4:$H$8=$G$10)*($E$4:$E$8=$B$32)*($F$4:$F$8=$C35)*($K$4:$K$8))</f>
        <v>0</v>
      </c>
      <c r="H35" s="191">
        <f t="shared" si="23"/>
        <v>0</v>
      </c>
      <c r="I35" s="190">
        <f>SUMPRODUCT(($I$4:$I$8=$I$9)*($H$4:$H$8=$I$10)*($E$4:$E$8=$B$32)*($F$4:$F$8=$C35)*($K$4:$K$8))</f>
        <v>0</v>
      </c>
      <c r="J35" s="191">
        <f t="shared" si="24"/>
        <v>0</v>
      </c>
      <c r="K35" s="130">
        <f t="shared" si="21"/>
        <v>0</v>
      </c>
      <c r="L35" s="128">
        <f t="shared" si="21"/>
        <v>0</v>
      </c>
      <c r="M35" s="128">
        <f t="shared" si="21"/>
        <v>0</v>
      </c>
    </row>
    <row r="36" spans="2:13" s="124" customFormat="1" ht="18" hidden="1" customHeight="1">
      <c r="B36" s="938"/>
      <c r="C36" s="938" t="s">
        <v>285</v>
      </c>
      <c r="D36" s="938"/>
      <c r="E36" s="213">
        <f>SUM(E32:E35)</f>
        <v>0</v>
      </c>
      <c r="F36" s="214"/>
      <c r="G36" s="213">
        <f>SUM(G32:G35)</f>
        <v>0</v>
      </c>
      <c r="H36" s="214"/>
      <c r="I36" s="213">
        <f>SUM(I32:I35)</f>
        <v>0</v>
      </c>
      <c r="J36" s="214"/>
      <c r="K36" s="185"/>
      <c r="L36" s="131"/>
      <c r="M36" s="131"/>
    </row>
    <row r="37" spans="2:13" s="124" customFormat="1" ht="18" customHeight="1">
      <c r="B37" s="935" t="s">
        <v>291</v>
      </c>
      <c r="C37" s="936"/>
      <c r="D37" s="936"/>
      <c r="E37" s="215">
        <f>+E36+E31+E21+E16+E26</f>
        <v>0</v>
      </c>
      <c r="F37" s="215"/>
      <c r="G37" s="215">
        <f>+G36+G31+G21+G16+G26</f>
        <v>0</v>
      </c>
      <c r="H37" s="215"/>
      <c r="I37" s="215">
        <f>+I36+I31+I21+I16+I26</f>
        <v>0</v>
      </c>
      <c r="J37" s="216"/>
      <c r="K37" s="134"/>
    </row>
    <row r="38" spans="2:13" s="124" customFormat="1" ht="18" customHeight="1">
      <c r="E38" s="135"/>
      <c r="F38" s="136"/>
      <c r="G38" s="135"/>
      <c r="H38" s="137"/>
      <c r="I38" s="135"/>
    </row>
  </sheetData>
  <mergeCells count="44">
    <mergeCell ref="B37:D37"/>
    <mergeCell ref="B32:B36"/>
    <mergeCell ref="C32:D32"/>
    <mergeCell ref="C33:D33"/>
    <mergeCell ref="C34:D34"/>
    <mergeCell ref="C35:D35"/>
    <mergeCell ref="C36:D36"/>
    <mergeCell ref="B27:B31"/>
    <mergeCell ref="C27:D27"/>
    <mergeCell ref="C28:D28"/>
    <mergeCell ref="C29:D29"/>
    <mergeCell ref="C30:D30"/>
    <mergeCell ref="C31:D31"/>
    <mergeCell ref="B22:B26"/>
    <mergeCell ref="C22:D22"/>
    <mergeCell ref="C23:D23"/>
    <mergeCell ref="C24:D24"/>
    <mergeCell ref="C25:D25"/>
    <mergeCell ref="C26:D26"/>
    <mergeCell ref="B17:B21"/>
    <mergeCell ref="C17:D17"/>
    <mergeCell ref="C18:D18"/>
    <mergeCell ref="C19:D19"/>
    <mergeCell ref="C20:D20"/>
    <mergeCell ref="C21:D21"/>
    <mergeCell ref="B12:B16"/>
    <mergeCell ref="C12:D12"/>
    <mergeCell ref="C13:D13"/>
    <mergeCell ref="C14:D14"/>
    <mergeCell ref="C15:D15"/>
    <mergeCell ref="C16:D16"/>
    <mergeCell ref="L9:L10"/>
    <mergeCell ref="M9:M10"/>
    <mergeCell ref="N9:N10"/>
    <mergeCell ref="O9:O10"/>
    <mergeCell ref="E10:F10"/>
    <mergeCell ref="G10:H10"/>
    <mergeCell ref="I10:J10"/>
    <mergeCell ref="K9:K10"/>
    <mergeCell ref="B1:J1"/>
    <mergeCell ref="B9:D11"/>
    <mergeCell ref="E9:F9"/>
    <mergeCell ref="G9:H9"/>
    <mergeCell ref="I9:J9"/>
  </mergeCells>
  <phoneticPr fontId="6" type="noConversion"/>
  <pageMargins left="0.70866141732283472" right="0.51181102362204722" top="0.70866141732283472" bottom="0.59055118110236227" header="0.70866141732283472" footer="0.51181102362204722"/>
  <pageSetup paperSize="9" scale="83" fitToHeight="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P261"/>
  <sheetViews>
    <sheetView view="pageBreakPreview" zoomScaleNormal="100" zoomScaleSheetLayoutView="100" workbookViewId="0">
      <pane ySplit="5" topLeftCell="A6" activePane="bottomLeft" state="frozen"/>
      <selection activeCell="R15" sqref="R15"/>
      <selection pane="bottomLeft" activeCell="AD14" sqref="AD14"/>
    </sheetView>
  </sheetViews>
  <sheetFormatPr defaultRowHeight="24.75" customHeight="1"/>
  <cols>
    <col min="1" max="1" width="8.88671875" style="140"/>
    <col min="2" max="2" width="3.21875" style="140" customWidth="1"/>
    <col min="3" max="3" width="3.109375" style="140" customWidth="1"/>
    <col min="4" max="4" width="1.77734375" style="140" customWidth="1"/>
    <col min="5" max="5" width="4.77734375" style="140" customWidth="1"/>
    <col min="6" max="6" width="3.88671875" style="140" customWidth="1"/>
    <col min="7" max="7" width="6.109375" style="140" customWidth="1"/>
    <col min="8" max="8" width="5.77734375" style="140" customWidth="1"/>
    <col min="9" max="11" width="6.77734375" style="140" customWidth="1"/>
    <col min="12" max="12" width="5.77734375" style="140" customWidth="1"/>
    <col min="13" max="13" width="6.77734375" style="140" customWidth="1"/>
    <col min="14" max="14" width="5.77734375" style="140" hidden="1" customWidth="1"/>
    <col min="15" max="15" width="6.77734375" style="140" hidden="1" customWidth="1"/>
    <col min="16" max="16" width="5.77734375" style="140" customWidth="1"/>
    <col min="17" max="17" width="6.77734375" style="140" customWidth="1"/>
    <col min="18" max="27" width="5.77734375" style="140" customWidth="1"/>
    <col min="28" max="29" width="6.77734375" style="140" hidden="1" customWidth="1"/>
    <col min="30" max="33" width="5.6640625" style="140" customWidth="1"/>
    <col min="34" max="34" width="5.77734375" style="140" customWidth="1"/>
    <col min="35" max="35" width="6.44140625" style="140" customWidth="1"/>
    <col min="36" max="36" width="5.77734375" style="140" customWidth="1"/>
    <col min="37" max="37" width="8.88671875" style="140" customWidth="1"/>
    <col min="38" max="172" width="8.88671875" style="140"/>
    <col min="173" max="173" width="3.21875" style="140" customWidth="1"/>
    <col min="174" max="174" width="3.109375" style="140" customWidth="1"/>
    <col min="175" max="175" width="2.77734375" style="140" customWidth="1"/>
    <col min="176" max="176" width="4.77734375" style="140" customWidth="1"/>
    <col min="177" max="177" width="3.6640625" style="140" customWidth="1"/>
    <col min="178" max="178" width="5.44140625" style="140" customWidth="1"/>
    <col min="179" max="180" width="0" style="140" hidden="1" customWidth="1"/>
    <col min="181" max="186" width="6.77734375" style="140" customWidth="1"/>
    <col min="187" max="196" width="0" style="140" hidden="1" customWidth="1"/>
    <col min="197" max="202" width="6.77734375" style="140" customWidth="1"/>
    <col min="203" max="204" width="0" style="140" hidden="1" customWidth="1"/>
    <col min="205" max="210" width="6.77734375" style="140" customWidth="1"/>
    <col min="211" max="212" width="0" style="140" hidden="1" customWidth="1"/>
    <col min="213" max="218" width="6.77734375" style="140" customWidth="1"/>
    <col min="219" max="220" width="0" style="140" hidden="1" customWidth="1"/>
    <col min="221" max="226" width="6.77734375" style="140" customWidth="1"/>
    <col min="227" max="228" width="0" style="140" hidden="1" customWidth="1"/>
    <col min="229" max="234" width="6.77734375" style="140" customWidth="1"/>
    <col min="235" max="236" width="0" style="140" hidden="1" customWidth="1"/>
    <col min="237" max="242" width="6.77734375" style="140" customWidth="1"/>
    <col min="243" max="244" width="0" style="140" hidden="1" customWidth="1"/>
    <col min="245" max="250" width="6.77734375" style="140" customWidth="1"/>
    <col min="251" max="252" width="0" style="140" hidden="1" customWidth="1"/>
    <col min="253" max="258" width="6.77734375" style="140" customWidth="1"/>
    <col min="259" max="260" width="0" style="140" hidden="1" customWidth="1"/>
    <col min="261" max="265" width="6.77734375" style="140" customWidth="1"/>
    <col min="266" max="266" width="6.44140625" style="140" customWidth="1"/>
    <col min="267" max="274" width="0" style="140" hidden="1" customWidth="1"/>
    <col min="275" max="286" width="6.77734375" style="140" customWidth="1"/>
    <col min="287" max="287" width="12.77734375" style="140" customWidth="1"/>
    <col min="288" max="428" width="8.88671875" style="140"/>
    <col min="429" max="429" width="3.21875" style="140" customWidth="1"/>
    <col min="430" max="430" width="3.109375" style="140" customWidth="1"/>
    <col min="431" max="431" width="2.77734375" style="140" customWidth="1"/>
    <col min="432" max="432" width="4.77734375" style="140" customWidth="1"/>
    <col min="433" max="433" width="3.6640625" style="140" customWidth="1"/>
    <col min="434" max="434" width="5.44140625" style="140" customWidth="1"/>
    <col min="435" max="436" width="0" style="140" hidden="1" customWidth="1"/>
    <col min="437" max="442" width="6.77734375" style="140" customWidth="1"/>
    <col min="443" max="452" width="0" style="140" hidden="1" customWidth="1"/>
    <col min="453" max="458" width="6.77734375" style="140" customWidth="1"/>
    <col min="459" max="460" width="0" style="140" hidden="1" customWidth="1"/>
    <col min="461" max="466" width="6.77734375" style="140" customWidth="1"/>
    <col min="467" max="468" width="0" style="140" hidden="1" customWidth="1"/>
    <col min="469" max="474" width="6.77734375" style="140" customWidth="1"/>
    <col min="475" max="476" width="0" style="140" hidden="1" customWidth="1"/>
    <col min="477" max="482" width="6.77734375" style="140" customWidth="1"/>
    <col min="483" max="484" width="0" style="140" hidden="1" customWidth="1"/>
    <col min="485" max="490" width="6.77734375" style="140" customWidth="1"/>
    <col min="491" max="492" width="0" style="140" hidden="1" customWidth="1"/>
    <col min="493" max="498" width="6.77734375" style="140" customWidth="1"/>
    <col min="499" max="500" width="0" style="140" hidden="1" customWidth="1"/>
    <col min="501" max="506" width="6.77734375" style="140" customWidth="1"/>
    <col min="507" max="508" width="0" style="140" hidden="1" customWidth="1"/>
    <col min="509" max="514" width="6.77734375" style="140" customWidth="1"/>
    <col min="515" max="516" width="0" style="140" hidden="1" customWidth="1"/>
    <col min="517" max="521" width="6.77734375" style="140" customWidth="1"/>
    <col min="522" max="522" width="6.44140625" style="140" customWidth="1"/>
    <col min="523" max="530" width="0" style="140" hidden="1" customWidth="1"/>
    <col min="531" max="542" width="6.77734375" style="140" customWidth="1"/>
    <col min="543" max="543" width="12.77734375" style="140" customWidth="1"/>
    <col min="544" max="684" width="8.88671875" style="140"/>
    <col min="685" max="685" width="3.21875" style="140" customWidth="1"/>
    <col min="686" max="686" width="3.109375" style="140" customWidth="1"/>
    <col min="687" max="687" width="2.77734375" style="140" customWidth="1"/>
    <col min="688" max="688" width="4.77734375" style="140" customWidth="1"/>
    <col min="689" max="689" width="3.6640625" style="140" customWidth="1"/>
    <col min="690" max="690" width="5.44140625" style="140" customWidth="1"/>
    <col min="691" max="692" width="0" style="140" hidden="1" customWidth="1"/>
    <col min="693" max="698" width="6.77734375" style="140" customWidth="1"/>
    <col min="699" max="708" width="0" style="140" hidden="1" customWidth="1"/>
    <col min="709" max="714" width="6.77734375" style="140" customWidth="1"/>
    <col min="715" max="716" width="0" style="140" hidden="1" customWidth="1"/>
    <col min="717" max="722" width="6.77734375" style="140" customWidth="1"/>
    <col min="723" max="724" width="0" style="140" hidden="1" customWidth="1"/>
    <col min="725" max="730" width="6.77734375" style="140" customWidth="1"/>
    <col min="731" max="732" width="0" style="140" hidden="1" customWidth="1"/>
    <col min="733" max="738" width="6.77734375" style="140" customWidth="1"/>
    <col min="739" max="740" width="0" style="140" hidden="1" customWidth="1"/>
    <col min="741" max="746" width="6.77734375" style="140" customWidth="1"/>
    <col min="747" max="748" width="0" style="140" hidden="1" customWidth="1"/>
    <col min="749" max="754" width="6.77734375" style="140" customWidth="1"/>
    <col min="755" max="756" width="0" style="140" hidden="1" customWidth="1"/>
    <col min="757" max="762" width="6.77734375" style="140" customWidth="1"/>
    <col min="763" max="764" width="0" style="140" hidden="1" customWidth="1"/>
    <col min="765" max="770" width="6.77734375" style="140" customWidth="1"/>
    <col min="771" max="772" width="0" style="140" hidden="1" customWidth="1"/>
    <col min="773" max="777" width="6.77734375" style="140" customWidth="1"/>
    <col min="778" max="778" width="6.44140625" style="140" customWidth="1"/>
    <col min="779" max="786" width="0" style="140" hidden="1" customWidth="1"/>
    <col min="787" max="798" width="6.77734375" style="140" customWidth="1"/>
    <col min="799" max="799" width="12.77734375" style="140" customWidth="1"/>
    <col min="800" max="940" width="8.88671875" style="140"/>
    <col min="941" max="941" width="3.21875" style="140" customWidth="1"/>
    <col min="942" max="942" width="3.109375" style="140" customWidth="1"/>
    <col min="943" max="943" width="2.77734375" style="140" customWidth="1"/>
    <col min="944" max="944" width="4.77734375" style="140" customWidth="1"/>
    <col min="945" max="945" width="3.6640625" style="140" customWidth="1"/>
    <col min="946" max="946" width="5.44140625" style="140" customWidth="1"/>
    <col min="947" max="948" width="0" style="140" hidden="1" customWidth="1"/>
    <col min="949" max="954" width="6.77734375" style="140" customWidth="1"/>
    <col min="955" max="964" width="0" style="140" hidden="1" customWidth="1"/>
    <col min="965" max="970" width="6.77734375" style="140" customWidth="1"/>
    <col min="971" max="972" width="0" style="140" hidden="1" customWidth="1"/>
    <col min="973" max="978" width="6.77734375" style="140" customWidth="1"/>
    <col min="979" max="980" width="0" style="140" hidden="1" customWidth="1"/>
    <col min="981" max="986" width="6.77734375" style="140" customWidth="1"/>
    <col min="987" max="988" width="0" style="140" hidden="1" customWidth="1"/>
    <col min="989" max="994" width="6.77734375" style="140" customWidth="1"/>
    <col min="995" max="996" width="0" style="140" hidden="1" customWidth="1"/>
    <col min="997" max="1002" width="6.77734375" style="140" customWidth="1"/>
    <col min="1003" max="1004" width="0" style="140" hidden="1" customWidth="1"/>
    <col min="1005" max="1010" width="6.77734375" style="140" customWidth="1"/>
    <col min="1011" max="1012" width="0" style="140" hidden="1" customWidth="1"/>
    <col min="1013" max="1018" width="6.77734375" style="140" customWidth="1"/>
    <col min="1019" max="1020" width="0" style="140" hidden="1" customWidth="1"/>
    <col min="1021" max="1026" width="6.77734375" style="140" customWidth="1"/>
    <col min="1027" max="1028" width="0" style="140" hidden="1" customWidth="1"/>
    <col min="1029" max="1033" width="6.77734375" style="140" customWidth="1"/>
    <col min="1034" max="1034" width="6.44140625" style="140" customWidth="1"/>
    <col min="1035" max="1042" width="0" style="140" hidden="1" customWidth="1"/>
    <col min="1043" max="1054" width="6.77734375" style="140" customWidth="1"/>
    <col min="1055" max="1055" width="12.77734375" style="140" customWidth="1"/>
    <col min="1056" max="1196" width="8.88671875" style="140"/>
    <col min="1197" max="1197" width="3.21875" style="140" customWidth="1"/>
    <col min="1198" max="1198" width="3.109375" style="140" customWidth="1"/>
    <col min="1199" max="1199" width="2.77734375" style="140" customWidth="1"/>
    <col min="1200" max="1200" width="4.77734375" style="140" customWidth="1"/>
    <col min="1201" max="1201" width="3.6640625" style="140" customWidth="1"/>
    <col min="1202" max="1202" width="5.44140625" style="140" customWidth="1"/>
    <col min="1203" max="1204" width="0" style="140" hidden="1" customWidth="1"/>
    <col min="1205" max="1210" width="6.77734375" style="140" customWidth="1"/>
    <col min="1211" max="1220" width="0" style="140" hidden="1" customWidth="1"/>
    <col min="1221" max="1226" width="6.77734375" style="140" customWidth="1"/>
    <col min="1227" max="1228" width="0" style="140" hidden="1" customWidth="1"/>
    <col min="1229" max="1234" width="6.77734375" style="140" customWidth="1"/>
    <col min="1235" max="1236" width="0" style="140" hidden="1" customWidth="1"/>
    <col min="1237" max="1242" width="6.77734375" style="140" customWidth="1"/>
    <col min="1243" max="1244" width="0" style="140" hidden="1" customWidth="1"/>
    <col min="1245" max="1250" width="6.77734375" style="140" customWidth="1"/>
    <col min="1251" max="1252" width="0" style="140" hidden="1" customWidth="1"/>
    <col min="1253" max="1258" width="6.77734375" style="140" customWidth="1"/>
    <col min="1259" max="1260" width="0" style="140" hidden="1" customWidth="1"/>
    <col min="1261" max="1266" width="6.77734375" style="140" customWidth="1"/>
    <col min="1267" max="1268" width="0" style="140" hidden="1" customWidth="1"/>
    <col min="1269" max="1274" width="6.77734375" style="140" customWidth="1"/>
    <col min="1275" max="1276" width="0" style="140" hidden="1" customWidth="1"/>
    <col min="1277" max="1282" width="6.77734375" style="140" customWidth="1"/>
    <col min="1283" max="1284" width="0" style="140" hidden="1" customWidth="1"/>
    <col min="1285" max="1289" width="6.77734375" style="140" customWidth="1"/>
    <col min="1290" max="1290" width="6.44140625" style="140" customWidth="1"/>
    <col min="1291" max="1298" width="0" style="140" hidden="1" customWidth="1"/>
    <col min="1299" max="1310" width="6.77734375" style="140" customWidth="1"/>
    <col min="1311" max="1311" width="12.77734375" style="140" customWidth="1"/>
    <col min="1312" max="1452" width="8.88671875" style="140"/>
    <col min="1453" max="1453" width="3.21875" style="140" customWidth="1"/>
    <col min="1454" max="1454" width="3.109375" style="140" customWidth="1"/>
    <col min="1455" max="1455" width="2.77734375" style="140" customWidth="1"/>
    <col min="1456" max="1456" width="4.77734375" style="140" customWidth="1"/>
    <col min="1457" max="1457" width="3.6640625" style="140" customWidth="1"/>
    <col min="1458" max="1458" width="5.44140625" style="140" customWidth="1"/>
    <col min="1459" max="1460" width="0" style="140" hidden="1" customWidth="1"/>
    <col min="1461" max="1466" width="6.77734375" style="140" customWidth="1"/>
    <col min="1467" max="1476" width="0" style="140" hidden="1" customWidth="1"/>
    <col min="1477" max="1482" width="6.77734375" style="140" customWidth="1"/>
    <col min="1483" max="1484" width="0" style="140" hidden="1" customWidth="1"/>
    <col min="1485" max="1490" width="6.77734375" style="140" customWidth="1"/>
    <col min="1491" max="1492" width="0" style="140" hidden="1" customWidth="1"/>
    <col min="1493" max="1498" width="6.77734375" style="140" customWidth="1"/>
    <col min="1499" max="1500" width="0" style="140" hidden="1" customWidth="1"/>
    <col min="1501" max="1506" width="6.77734375" style="140" customWidth="1"/>
    <col min="1507" max="1508" width="0" style="140" hidden="1" customWidth="1"/>
    <col min="1509" max="1514" width="6.77734375" style="140" customWidth="1"/>
    <col min="1515" max="1516" width="0" style="140" hidden="1" customWidth="1"/>
    <col min="1517" max="1522" width="6.77734375" style="140" customWidth="1"/>
    <col min="1523" max="1524" width="0" style="140" hidden="1" customWidth="1"/>
    <col min="1525" max="1530" width="6.77734375" style="140" customWidth="1"/>
    <col min="1531" max="1532" width="0" style="140" hidden="1" customWidth="1"/>
    <col min="1533" max="1538" width="6.77734375" style="140" customWidth="1"/>
    <col min="1539" max="1540" width="0" style="140" hidden="1" customWidth="1"/>
    <col min="1541" max="1545" width="6.77734375" style="140" customWidth="1"/>
    <col min="1546" max="1546" width="6.44140625" style="140" customWidth="1"/>
    <col min="1547" max="1554" width="0" style="140" hidden="1" customWidth="1"/>
    <col min="1555" max="1566" width="6.77734375" style="140" customWidth="1"/>
    <col min="1567" max="1567" width="12.77734375" style="140" customWidth="1"/>
    <col min="1568" max="1708" width="8.88671875" style="140"/>
    <col min="1709" max="1709" width="3.21875" style="140" customWidth="1"/>
    <col min="1710" max="1710" width="3.109375" style="140" customWidth="1"/>
    <col min="1711" max="1711" width="2.77734375" style="140" customWidth="1"/>
    <col min="1712" max="1712" width="4.77734375" style="140" customWidth="1"/>
    <col min="1713" max="1713" width="3.6640625" style="140" customWidth="1"/>
    <col min="1714" max="1714" width="5.44140625" style="140" customWidth="1"/>
    <col min="1715" max="1716" width="0" style="140" hidden="1" customWidth="1"/>
    <col min="1717" max="1722" width="6.77734375" style="140" customWidth="1"/>
    <col min="1723" max="1732" width="0" style="140" hidden="1" customWidth="1"/>
    <col min="1733" max="1738" width="6.77734375" style="140" customWidth="1"/>
    <col min="1739" max="1740" width="0" style="140" hidden="1" customWidth="1"/>
    <col min="1741" max="1746" width="6.77734375" style="140" customWidth="1"/>
    <col min="1747" max="1748" width="0" style="140" hidden="1" customWidth="1"/>
    <col min="1749" max="1754" width="6.77734375" style="140" customWidth="1"/>
    <col min="1755" max="1756" width="0" style="140" hidden="1" customWidth="1"/>
    <col min="1757" max="1762" width="6.77734375" style="140" customWidth="1"/>
    <col min="1763" max="1764" width="0" style="140" hidden="1" customWidth="1"/>
    <col min="1765" max="1770" width="6.77734375" style="140" customWidth="1"/>
    <col min="1771" max="1772" width="0" style="140" hidden="1" customWidth="1"/>
    <col min="1773" max="1778" width="6.77734375" style="140" customWidth="1"/>
    <col min="1779" max="1780" width="0" style="140" hidden="1" customWidth="1"/>
    <col min="1781" max="1786" width="6.77734375" style="140" customWidth="1"/>
    <col min="1787" max="1788" width="0" style="140" hidden="1" customWidth="1"/>
    <col min="1789" max="1794" width="6.77734375" style="140" customWidth="1"/>
    <col min="1795" max="1796" width="0" style="140" hidden="1" customWidth="1"/>
    <col min="1797" max="1801" width="6.77734375" style="140" customWidth="1"/>
    <col min="1802" max="1802" width="6.44140625" style="140" customWidth="1"/>
    <col min="1803" max="1810" width="0" style="140" hidden="1" customWidth="1"/>
    <col min="1811" max="1822" width="6.77734375" style="140" customWidth="1"/>
    <col min="1823" max="1823" width="12.77734375" style="140" customWidth="1"/>
    <col min="1824" max="1964" width="8.88671875" style="140"/>
    <col min="1965" max="1965" width="3.21875" style="140" customWidth="1"/>
    <col min="1966" max="1966" width="3.109375" style="140" customWidth="1"/>
    <col min="1967" max="1967" width="2.77734375" style="140" customWidth="1"/>
    <col min="1968" max="1968" width="4.77734375" style="140" customWidth="1"/>
    <col min="1969" max="1969" width="3.6640625" style="140" customWidth="1"/>
    <col min="1970" max="1970" width="5.44140625" style="140" customWidth="1"/>
    <col min="1971" max="1972" width="0" style="140" hidden="1" customWidth="1"/>
    <col min="1973" max="1978" width="6.77734375" style="140" customWidth="1"/>
    <col min="1979" max="1988" width="0" style="140" hidden="1" customWidth="1"/>
    <col min="1989" max="1994" width="6.77734375" style="140" customWidth="1"/>
    <col min="1995" max="1996" width="0" style="140" hidden="1" customWidth="1"/>
    <col min="1997" max="2002" width="6.77734375" style="140" customWidth="1"/>
    <col min="2003" max="2004" width="0" style="140" hidden="1" customWidth="1"/>
    <col min="2005" max="2010" width="6.77734375" style="140" customWidth="1"/>
    <col min="2011" max="2012" width="0" style="140" hidden="1" customWidth="1"/>
    <col min="2013" max="2018" width="6.77734375" style="140" customWidth="1"/>
    <col min="2019" max="2020" width="0" style="140" hidden="1" customWidth="1"/>
    <col min="2021" max="2026" width="6.77734375" style="140" customWidth="1"/>
    <col min="2027" max="2028" width="0" style="140" hidden="1" customWidth="1"/>
    <col min="2029" max="2034" width="6.77734375" style="140" customWidth="1"/>
    <col min="2035" max="2036" width="0" style="140" hidden="1" customWidth="1"/>
    <col min="2037" max="2042" width="6.77734375" style="140" customWidth="1"/>
    <col min="2043" max="2044" width="0" style="140" hidden="1" customWidth="1"/>
    <col min="2045" max="2050" width="6.77734375" style="140" customWidth="1"/>
    <col min="2051" max="2052" width="0" style="140" hidden="1" customWidth="1"/>
    <col min="2053" max="2057" width="6.77734375" style="140" customWidth="1"/>
    <col min="2058" max="2058" width="6.44140625" style="140" customWidth="1"/>
    <col min="2059" max="2066" width="0" style="140" hidden="1" customWidth="1"/>
    <col min="2067" max="2078" width="6.77734375" style="140" customWidth="1"/>
    <col min="2079" max="2079" width="12.77734375" style="140" customWidth="1"/>
    <col min="2080" max="2220" width="8.88671875" style="140"/>
    <col min="2221" max="2221" width="3.21875" style="140" customWidth="1"/>
    <col min="2222" max="2222" width="3.109375" style="140" customWidth="1"/>
    <col min="2223" max="2223" width="2.77734375" style="140" customWidth="1"/>
    <col min="2224" max="2224" width="4.77734375" style="140" customWidth="1"/>
    <col min="2225" max="2225" width="3.6640625" style="140" customWidth="1"/>
    <col min="2226" max="2226" width="5.44140625" style="140" customWidth="1"/>
    <col min="2227" max="2228" width="0" style="140" hidden="1" customWidth="1"/>
    <col min="2229" max="2234" width="6.77734375" style="140" customWidth="1"/>
    <col min="2235" max="2244" width="0" style="140" hidden="1" customWidth="1"/>
    <col min="2245" max="2250" width="6.77734375" style="140" customWidth="1"/>
    <col min="2251" max="2252" width="0" style="140" hidden="1" customWidth="1"/>
    <col min="2253" max="2258" width="6.77734375" style="140" customWidth="1"/>
    <col min="2259" max="2260" width="0" style="140" hidden="1" customWidth="1"/>
    <col min="2261" max="2266" width="6.77734375" style="140" customWidth="1"/>
    <col min="2267" max="2268" width="0" style="140" hidden="1" customWidth="1"/>
    <col min="2269" max="2274" width="6.77734375" style="140" customWidth="1"/>
    <col min="2275" max="2276" width="0" style="140" hidden="1" customWidth="1"/>
    <col min="2277" max="2282" width="6.77734375" style="140" customWidth="1"/>
    <col min="2283" max="2284" width="0" style="140" hidden="1" customWidth="1"/>
    <col min="2285" max="2290" width="6.77734375" style="140" customWidth="1"/>
    <col min="2291" max="2292" width="0" style="140" hidden="1" customWidth="1"/>
    <col min="2293" max="2298" width="6.77734375" style="140" customWidth="1"/>
    <col min="2299" max="2300" width="0" style="140" hidden="1" customWidth="1"/>
    <col min="2301" max="2306" width="6.77734375" style="140" customWidth="1"/>
    <col min="2307" max="2308" width="0" style="140" hidden="1" customWidth="1"/>
    <col min="2309" max="2313" width="6.77734375" style="140" customWidth="1"/>
    <col min="2314" max="2314" width="6.44140625" style="140" customWidth="1"/>
    <col min="2315" max="2322" width="0" style="140" hidden="1" customWidth="1"/>
    <col min="2323" max="2334" width="6.77734375" style="140" customWidth="1"/>
    <col min="2335" max="2335" width="12.77734375" style="140" customWidth="1"/>
    <col min="2336" max="2476" width="8.88671875" style="140"/>
    <col min="2477" max="2477" width="3.21875" style="140" customWidth="1"/>
    <col min="2478" max="2478" width="3.109375" style="140" customWidth="1"/>
    <col min="2479" max="2479" width="2.77734375" style="140" customWidth="1"/>
    <col min="2480" max="2480" width="4.77734375" style="140" customWidth="1"/>
    <col min="2481" max="2481" width="3.6640625" style="140" customWidth="1"/>
    <col min="2482" max="2482" width="5.44140625" style="140" customWidth="1"/>
    <col min="2483" max="2484" width="0" style="140" hidden="1" customWidth="1"/>
    <col min="2485" max="2490" width="6.77734375" style="140" customWidth="1"/>
    <col min="2491" max="2500" width="0" style="140" hidden="1" customWidth="1"/>
    <col min="2501" max="2506" width="6.77734375" style="140" customWidth="1"/>
    <col min="2507" max="2508" width="0" style="140" hidden="1" customWidth="1"/>
    <col min="2509" max="2514" width="6.77734375" style="140" customWidth="1"/>
    <col min="2515" max="2516" width="0" style="140" hidden="1" customWidth="1"/>
    <col min="2517" max="2522" width="6.77734375" style="140" customWidth="1"/>
    <col min="2523" max="2524" width="0" style="140" hidden="1" customWidth="1"/>
    <col min="2525" max="2530" width="6.77734375" style="140" customWidth="1"/>
    <col min="2531" max="2532" width="0" style="140" hidden="1" customWidth="1"/>
    <col min="2533" max="2538" width="6.77734375" style="140" customWidth="1"/>
    <col min="2539" max="2540" width="0" style="140" hidden="1" customWidth="1"/>
    <col min="2541" max="2546" width="6.77734375" style="140" customWidth="1"/>
    <col min="2547" max="2548" width="0" style="140" hidden="1" customWidth="1"/>
    <col min="2549" max="2554" width="6.77734375" style="140" customWidth="1"/>
    <col min="2555" max="2556" width="0" style="140" hidden="1" customWidth="1"/>
    <col min="2557" max="2562" width="6.77734375" style="140" customWidth="1"/>
    <col min="2563" max="2564" width="0" style="140" hidden="1" customWidth="1"/>
    <col min="2565" max="2569" width="6.77734375" style="140" customWidth="1"/>
    <col min="2570" max="2570" width="6.44140625" style="140" customWidth="1"/>
    <col min="2571" max="2578" width="0" style="140" hidden="1" customWidth="1"/>
    <col min="2579" max="2590" width="6.77734375" style="140" customWidth="1"/>
    <col min="2591" max="2591" width="12.77734375" style="140" customWidth="1"/>
    <col min="2592" max="2732" width="8.88671875" style="140"/>
    <col min="2733" max="2733" width="3.21875" style="140" customWidth="1"/>
    <col min="2734" max="2734" width="3.109375" style="140" customWidth="1"/>
    <col min="2735" max="2735" width="2.77734375" style="140" customWidth="1"/>
    <col min="2736" max="2736" width="4.77734375" style="140" customWidth="1"/>
    <col min="2737" max="2737" width="3.6640625" style="140" customWidth="1"/>
    <col min="2738" max="2738" width="5.44140625" style="140" customWidth="1"/>
    <col min="2739" max="2740" width="0" style="140" hidden="1" customWidth="1"/>
    <col min="2741" max="2746" width="6.77734375" style="140" customWidth="1"/>
    <col min="2747" max="2756" width="0" style="140" hidden="1" customWidth="1"/>
    <col min="2757" max="2762" width="6.77734375" style="140" customWidth="1"/>
    <col min="2763" max="2764" width="0" style="140" hidden="1" customWidth="1"/>
    <col min="2765" max="2770" width="6.77734375" style="140" customWidth="1"/>
    <col min="2771" max="2772" width="0" style="140" hidden="1" customWidth="1"/>
    <col min="2773" max="2778" width="6.77734375" style="140" customWidth="1"/>
    <col min="2779" max="2780" width="0" style="140" hidden="1" customWidth="1"/>
    <col min="2781" max="2786" width="6.77734375" style="140" customWidth="1"/>
    <col min="2787" max="2788" width="0" style="140" hidden="1" customWidth="1"/>
    <col min="2789" max="2794" width="6.77734375" style="140" customWidth="1"/>
    <col min="2795" max="2796" width="0" style="140" hidden="1" customWidth="1"/>
    <col min="2797" max="2802" width="6.77734375" style="140" customWidth="1"/>
    <col min="2803" max="2804" width="0" style="140" hidden="1" customWidth="1"/>
    <col min="2805" max="2810" width="6.77734375" style="140" customWidth="1"/>
    <col min="2811" max="2812" width="0" style="140" hidden="1" customWidth="1"/>
    <col min="2813" max="2818" width="6.77734375" style="140" customWidth="1"/>
    <col min="2819" max="2820" width="0" style="140" hidden="1" customWidth="1"/>
    <col min="2821" max="2825" width="6.77734375" style="140" customWidth="1"/>
    <col min="2826" max="2826" width="6.44140625" style="140" customWidth="1"/>
    <col min="2827" max="2834" width="0" style="140" hidden="1" customWidth="1"/>
    <col min="2835" max="2846" width="6.77734375" style="140" customWidth="1"/>
    <col min="2847" max="2847" width="12.77734375" style="140" customWidth="1"/>
    <col min="2848" max="2988" width="8.88671875" style="140"/>
    <col min="2989" max="2989" width="3.21875" style="140" customWidth="1"/>
    <col min="2990" max="2990" width="3.109375" style="140" customWidth="1"/>
    <col min="2991" max="2991" width="2.77734375" style="140" customWidth="1"/>
    <col min="2992" max="2992" width="4.77734375" style="140" customWidth="1"/>
    <col min="2993" max="2993" width="3.6640625" style="140" customWidth="1"/>
    <col min="2994" max="2994" width="5.44140625" style="140" customWidth="1"/>
    <col min="2995" max="2996" width="0" style="140" hidden="1" customWidth="1"/>
    <col min="2997" max="3002" width="6.77734375" style="140" customWidth="1"/>
    <col min="3003" max="3012" width="0" style="140" hidden="1" customWidth="1"/>
    <col min="3013" max="3018" width="6.77734375" style="140" customWidth="1"/>
    <col min="3019" max="3020" width="0" style="140" hidden="1" customWidth="1"/>
    <col min="3021" max="3026" width="6.77734375" style="140" customWidth="1"/>
    <col min="3027" max="3028" width="0" style="140" hidden="1" customWidth="1"/>
    <col min="3029" max="3034" width="6.77734375" style="140" customWidth="1"/>
    <col min="3035" max="3036" width="0" style="140" hidden="1" customWidth="1"/>
    <col min="3037" max="3042" width="6.77734375" style="140" customWidth="1"/>
    <col min="3043" max="3044" width="0" style="140" hidden="1" customWidth="1"/>
    <col min="3045" max="3050" width="6.77734375" style="140" customWidth="1"/>
    <col min="3051" max="3052" width="0" style="140" hidden="1" customWidth="1"/>
    <col min="3053" max="3058" width="6.77734375" style="140" customWidth="1"/>
    <col min="3059" max="3060" width="0" style="140" hidden="1" customWidth="1"/>
    <col min="3061" max="3066" width="6.77734375" style="140" customWidth="1"/>
    <col min="3067" max="3068" width="0" style="140" hidden="1" customWidth="1"/>
    <col min="3069" max="3074" width="6.77734375" style="140" customWidth="1"/>
    <col min="3075" max="3076" width="0" style="140" hidden="1" customWidth="1"/>
    <col min="3077" max="3081" width="6.77734375" style="140" customWidth="1"/>
    <col min="3082" max="3082" width="6.44140625" style="140" customWidth="1"/>
    <col min="3083" max="3090" width="0" style="140" hidden="1" customWidth="1"/>
    <col min="3091" max="3102" width="6.77734375" style="140" customWidth="1"/>
    <col min="3103" max="3103" width="12.77734375" style="140" customWidth="1"/>
    <col min="3104" max="3244" width="8.88671875" style="140"/>
    <col min="3245" max="3245" width="3.21875" style="140" customWidth="1"/>
    <col min="3246" max="3246" width="3.109375" style="140" customWidth="1"/>
    <col min="3247" max="3247" width="2.77734375" style="140" customWidth="1"/>
    <col min="3248" max="3248" width="4.77734375" style="140" customWidth="1"/>
    <col min="3249" max="3249" width="3.6640625" style="140" customWidth="1"/>
    <col min="3250" max="3250" width="5.44140625" style="140" customWidth="1"/>
    <col min="3251" max="3252" width="0" style="140" hidden="1" customWidth="1"/>
    <col min="3253" max="3258" width="6.77734375" style="140" customWidth="1"/>
    <col min="3259" max="3268" width="0" style="140" hidden="1" customWidth="1"/>
    <col min="3269" max="3274" width="6.77734375" style="140" customWidth="1"/>
    <col min="3275" max="3276" width="0" style="140" hidden="1" customWidth="1"/>
    <col min="3277" max="3282" width="6.77734375" style="140" customWidth="1"/>
    <col min="3283" max="3284" width="0" style="140" hidden="1" customWidth="1"/>
    <col min="3285" max="3290" width="6.77734375" style="140" customWidth="1"/>
    <col min="3291" max="3292" width="0" style="140" hidden="1" customWidth="1"/>
    <col min="3293" max="3298" width="6.77734375" style="140" customWidth="1"/>
    <col min="3299" max="3300" width="0" style="140" hidden="1" customWidth="1"/>
    <col min="3301" max="3306" width="6.77734375" style="140" customWidth="1"/>
    <col min="3307" max="3308" width="0" style="140" hidden="1" customWidth="1"/>
    <col min="3309" max="3314" width="6.77734375" style="140" customWidth="1"/>
    <col min="3315" max="3316" width="0" style="140" hidden="1" customWidth="1"/>
    <col min="3317" max="3322" width="6.77734375" style="140" customWidth="1"/>
    <col min="3323" max="3324" width="0" style="140" hidden="1" customWidth="1"/>
    <col min="3325" max="3330" width="6.77734375" style="140" customWidth="1"/>
    <col min="3331" max="3332" width="0" style="140" hidden="1" customWidth="1"/>
    <col min="3333" max="3337" width="6.77734375" style="140" customWidth="1"/>
    <col min="3338" max="3338" width="6.44140625" style="140" customWidth="1"/>
    <col min="3339" max="3346" width="0" style="140" hidden="1" customWidth="1"/>
    <col min="3347" max="3358" width="6.77734375" style="140" customWidth="1"/>
    <col min="3359" max="3359" width="12.77734375" style="140" customWidth="1"/>
    <col min="3360" max="3500" width="8.88671875" style="140"/>
    <col min="3501" max="3501" width="3.21875" style="140" customWidth="1"/>
    <col min="3502" max="3502" width="3.109375" style="140" customWidth="1"/>
    <col min="3503" max="3503" width="2.77734375" style="140" customWidth="1"/>
    <col min="3504" max="3504" width="4.77734375" style="140" customWidth="1"/>
    <col min="3505" max="3505" width="3.6640625" style="140" customWidth="1"/>
    <col min="3506" max="3506" width="5.44140625" style="140" customWidth="1"/>
    <col min="3507" max="3508" width="0" style="140" hidden="1" customWidth="1"/>
    <col min="3509" max="3514" width="6.77734375" style="140" customWidth="1"/>
    <col min="3515" max="3524" width="0" style="140" hidden="1" customWidth="1"/>
    <col min="3525" max="3530" width="6.77734375" style="140" customWidth="1"/>
    <col min="3531" max="3532" width="0" style="140" hidden="1" customWidth="1"/>
    <col min="3533" max="3538" width="6.77734375" style="140" customWidth="1"/>
    <col min="3539" max="3540" width="0" style="140" hidden="1" customWidth="1"/>
    <col min="3541" max="3546" width="6.77734375" style="140" customWidth="1"/>
    <col min="3547" max="3548" width="0" style="140" hidden="1" customWidth="1"/>
    <col min="3549" max="3554" width="6.77734375" style="140" customWidth="1"/>
    <col min="3555" max="3556" width="0" style="140" hidden="1" customWidth="1"/>
    <col min="3557" max="3562" width="6.77734375" style="140" customWidth="1"/>
    <col min="3563" max="3564" width="0" style="140" hidden="1" customWidth="1"/>
    <col min="3565" max="3570" width="6.77734375" style="140" customWidth="1"/>
    <col min="3571" max="3572" width="0" style="140" hidden="1" customWidth="1"/>
    <col min="3573" max="3578" width="6.77734375" style="140" customWidth="1"/>
    <col min="3579" max="3580" width="0" style="140" hidden="1" customWidth="1"/>
    <col min="3581" max="3586" width="6.77734375" style="140" customWidth="1"/>
    <col min="3587" max="3588" width="0" style="140" hidden="1" customWidth="1"/>
    <col min="3589" max="3593" width="6.77734375" style="140" customWidth="1"/>
    <col min="3594" max="3594" width="6.44140625" style="140" customWidth="1"/>
    <col min="3595" max="3602" width="0" style="140" hidden="1" customWidth="1"/>
    <col min="3603" max="3614" width="6.77734375" style="140" customWidth="1"/>
    <col min="3615" max="3615" width="12.77734375" style="140" customWidth="1"/>
    <col min="3616" max="3756" width="8.88671875" style="140"/>
    <col min="3757" max="3757" width="3.21875" style="140" customWidth="1"/>
    <col min="3758" max="3758" width="3.109375" style="140" customWidth="1"/>
    <col min="3759" max="3759" width="2.77734375" style="140" customWidth="1"/>
    <col min="3760" max="3760" width="4.77734375" style="140" customWidth="1"/>
    <col min="3761" max="3761" width="3.6640625" style="140" customWidth="1"/>
    <col min="3762" max="3762" width="5.44140625" style="140" customWidth="1"/>
    <col min="3763" max="3764" width="0" style="140" hidden="1" customWidth="1"/>
    <col min="3765" max="3770" width="6.77734375" style="140" customWidth="1"/>
    <col min="3771" max="3780" width="0" style="140" hidden="1" customWidth="1"/>
    <col min="3781" max="3786" width="6.77734375" style="140" customWidth="1"/>
    <col min="3787" max="3788" width="0" style="140" hidden="1" customWidth="1"/>
    <col min="3789" max="3794" width="6.77734375" style="140" customWidth="1"/>
    <col min="3795" max="3796" width="0" style="140" hidden="1" customWidth="1"/>
    <col min="3797" max="3802" width="6.77734375" style="140" customWidth="1"/>
    <col min="3803" max="3804" width="0" style="140" hidden="1" customWidth="1"/>
    <col min="3805" max="3810" width="6.77734375" style="140" customWidth="1"/>
    <col min="3811" max="3812" width="0" style="140" hidden="1" customWidth="1"/>
    <col min="3813" max="3818" width="6.77734375" style="140" customWidth="1"/>
    <col min="3819" max="3820" width="0" style="140" hidden="1" customWidth="1"/>
    <col min="3821" max="3826" width="6.77734375" style="140" customWidth="1"/>
    <col min="3827" max="3828" width="0" style="140" hidden="1" customWidth="1"/>
    <col min="3829" max="3834" width="6.77734375" style="140" customWidth="1"/>
    <col min="3835" max="3836" width="0" style="140" hidden="1" customWidth="1"/>
    <col min="3837" max="3842" width="6.77734375" style="140" customWidth="1"/>
    <col min="3843" max="3844" width="0" style="140" hidden="1" customWidth="1"/>
    <col min="3845" max="3849" width="6.77734375" style="140" customWidth="1"/>
    <col min="3850" max="3850" width="6.44140625" style="140" customWidth="1"/>
    <col min="3851" max="3858" width="0" style="140" hidden="1" customWidth="1"/>
    <col min="3859" max="3870" width="6.77734375" style="140" customWidth="1"/>
    <col min="3871" max="3871" width="12.77734375" style="140" customWidth="1"/>
    <col min="3872" max="4012" width="8.88671875" style="140"/>
    <col min="4013" max="4013" width="3.21875" style="140" customWidth="1"/>
    <col min="4014" max="4014" width="3.109375" style="140" customWidth="1"/>
    <col min="4015" max="4015" width="2.77734375" style="140" customWidth="1"/>
    <col min="4016" max="4016" width="4.77734375" style="140" customWidth="1"/>
    <col min="4017" max="4017" width="3.6640625" style="140" customWidth="1"/>
    <col min="4018" max="4018" width="5.44140625" style="140" customWidth="1"/>
    <col min="4019" max="4020" width="0" style="140" hidden="1" customWidth="1"/>
    <col min="4021" max="4026" width="6.77734375" style="140" customWidth="1"/>
    <col min="4027" max="4036" width="0" style="140" hidden="1" customWidth="1"/>
    <col min="4037" max="4042" width="6.77734375" style="140" customWidth="1"/>
    <col min="4043" max="4044" width="0" style="140" hidden="1" customWidth="1"/>
    <col min="4045" max="4050" width="6.77734375" style="140" customWidth="1"/>
    <col min="4051" max="4052" width="0" style="140" hidden="1" customWidth="1"/>
    <col min="4053" max="4058" width="6.77734375" style="140" customWidth="1"/>
    <col min="4059" max="4060" width="0" style="140" hidden="1" customWidth="1"/>
    <col min="4061" max="4066" width="6.77734375" style="140" customWidth="1"/>
    <col min="4067" max="4068" width="0" style="140" hidden="1" customWidth="1"/>
    <col min="4069" max="4074" width="6.77734375" style="140" customWidth="1"/>
    <col min="4075" max="4076" width="0" style="140" hidden="1" customWidth="1"/>
    <col min="4077" max="4082" width="6.77734375" style="140" customWidth="1"/>
    <col min="4083" max="4084" width="0" style="140" hidden="1" customWidth="1"/>
    <col min="4085" max="4090" width="6.77734375" style="140" customWidth="1"/>
    <col min="4091" max="4092" width="0" style="140" hidden="1" customWidth="1"/>
    <col min="4093" max="4098" width="6.77734375" style="140" customWidth="1"/>
    <col min="4099" max="4100" width="0" style="140" hidden="1" customWidth="1"/>
    <col min="4101" max="4105" width="6.77734375" style="140" customWidth="1"/>
    <col min="4106" max="4106" width="6.44140625" style="140" customWidth="1"/>
    <col min="4107" max="4114" width="0" style="140" hidden="1" customWidth="1"/>
    <col min="4115" max="4126" width="6.77734375" style="140" customWidth="1"/>
    <col min="4127" max="4127" width="12.77734375" style="140" customWidth="1"/>
    <col min="4128" max="4268" width="8.88671875" style="140"/>
    <col min="4269" max="4269" width="3.21875" style="140" customWidth="1"/>
    <col min="4270" max="4270" width="3.109375" style="140" customWidth="1"/>
    <col min="4271" max="4271" width="2.77734375" style="140" customWidth="1"/>
    <col min="4272" max="4272" width="4.77734375" style="140" customWidth="1"/>
    <col min="4273" max="4273" width="3.6640625" style="140" customWidth="1"/>
    <col min="4274" max="4274" width="5.44140625" style="140" customWidth="1"/>
    <col min="4275" max="4276" width="0" style="140" hidden="1" customWidth="1"/>
    <col min="4277" max="4282" width="6.77734375" style="140" customWidth="1"/>
    <col min="4283" max="4292" width="0" style="140" hidden="1" customWidth="1"/>
    <col min="4293" max="4298" width="6.77734375" style="140" customWidth="1"/>
    <col min="4299" max="4300" width="0" style="140" hidden="1" customWidth="1"/>
    <col min="4301" max="4306" width="6.77734375" style="140" customWidth="1"/>
    <col min="4307" max="4308" width="0" style="140" hidden="1" customWidth="1"/>
    <col min="4309" max="4314" width="6.77734375" style="140" customWidth="1"/>
    <col min="4315" max="4316" width="0" style="140" hidden="1" customWidth="1"/>
    <col min="4317" max="4322" width="6.77734375" style="140" customWidth="1"/>
    <col min="4323" max="4324" width="0" style="140" hidden="1" customWidth="1"/>
    <col min="4325" max="4330" width="6.77734375" style="140" customWidth="1"/>
    <col min="4331" max="4332" width="0" style="140" hidden="1" customWidth="1"/>
    <col min="4333" max="4338" width="6.77734375" style="140" customWidth="1"/>
    <col min="4339" max="4340" width="0" style="140" hidden="1" customWidth="1"/>
    <col min="4341" max="4346" width="6.77734375" style="140" customWidth="1"/>
    <col min="4347" max="4348" width="0" style="140" hidden="1" customWidth="1"/>
    <col min="4349" max="4354" width="6.77734375" style="140" customWidth="1"/>
    <col min="4355" max="4356" width="0" style="140" hidden="1" customWidth="1"/>
    <col min="4357" max="4361" width="6.77734375" style="140" customWidth="1"/>
    <col min="4362" max="4362" width="6.44140625" style="140" customWidth="1"/>
    <col min="4363" max="4370" width="0" style="140" hidden="1" customWidth="1"/>
    <col min="4371" max="4382" width="6.77734375" style="140" customWidth="1"/>
    <col min="4383" max="4383" width="12.77734375" style="140" customWidth="1"/>
    <col min="4384" max="4524" width="8.88671875" style="140"/>
    <col min="4525" max="4525" width="3.21875" style="140" customWidth="1"/>
    <col min="4526" max="4526" width="3.109375" style="140" customWidth="1"/>
    <col min="4527" max="4527" width="2.77734375" style="140" customWidth="1"/>
    <col min="4528" max="4528" width="4.77734375" style="140" customWidth="1"/>
    <col min="4529" max="4529" width="3.6640625" style="140" customWidth="1"/>
    <col min="4530" max="4530" width="5.44140625" style="140" customWidth="1"/>
    <col min="4531" max="4532" width="0" style="140" hidden="1" customWidth="1"/>
    <col min="4533" max="4538" width="6.77734375" style="140" customWidth="1"/>
    <col min="4539" max="4548" width="0" style="140" hidden="1" customWidth="1"/>
    <col min="4549" max="4554" width="6.77734375" style="140" customWidth="1"/>
    <col min="4555" max="4556" width="0" style="140" hidden="1" customWidth="1"/>
    <col min="4557" max="4562" width="6.77734375" style="140" customWidth="1"/>
    <col min="4563" max="4564" width="0" style="140" hidden="1" customWidth="1"/>
    <col min="4565" max="4570" width="6.77734375" style="140" customWidth="1"/>
    <col min="4571" max="4572" width="0" style="140" hidden="1" customWidth="1"/>
    <col min="4573" max="4578" width="6.77734375" style="140" customWidth="1"/>
    <col min="4579" max="4580" width="0" style="140" hidden="1" customWidth="1"/>
    <col min="4581" max="4586" width="6.77734375" style="140" customWidth="1"/>
    <col min="4587" max="4588" width="0" style="140" hidden="1" customWidth="1"/>
    <col min="4589" max="4594" width="6.77734375" style="140" customWidth="1"/>
    <col min="4595" max="4596" width="0" style="140" hidden="1" customWidth="1"/>
    <col min="4597" max="4602" width="6.77734375" style="140" customWidth="1"/>
    <col min="4603" max="4604" width="0" style="140" hidden="1" customWidth="1"/>
    <col min="4605" max="4610" width="6.77734375" style="140" customWidth="1"/>
    <col min="4611" max="4612" width="0" style="140" hidden="1" customWidth="1"/>
    <col min="4613" max="4617" width="6.77734375" style="140" customWidth="1"/>
    <col min="4618" max="4618" width="6.44140625" style="140" customWidth="1"/>
    <col min="4619" max="4626" width="0" style="140" hidden="1" customWidth="1"/>
    <col min="4627" max="4638" width="6.77734375" style="140" customWidth="1"/>
    <col min="4639" max="4639" width="12.77734375" style="140" customWidth="1"/>
    <col min="4640" max="4780" width="8.88671875" style="140"/>
    <col min="4781" max="4781" width="3.21875" style="140" customWidth="1"/>
    <col min="4782" max="4782" width="3.109375" style="140" customWidth="1"/>
    <col min="4783" max="4783" width="2.77734375" style="140" customWidth="1"/>
    <col min="4784" max="4784" width="4.77734375" style="140" customWidth="1"/>
    <col min="4785" max="4785" width="3.6640625" style="140" customWidth="1"/>
    <col min="4786" max="4786" width="5.44140625" style="140" customWidth="1"/>
    <col min="4787" max="4788" width="0" style="140" hidden="1" customWidth="1"/>
    <col min="4789" max="4794" width="6.77734375" style="140" customWidth="1"/>
    <col min="4795" max="4804" width="0" style="140" hidden="1" customWidth="1"/>
    <col min="4805" max="4810" width="6.77734375" style="140" customWidth="1"/>
    <col min="4811" max="4812" width="0" style="140" hidden="1" customWidth="1"/>
    <col min="4813" max="4818" width="6.77734375" style="140" customWidth="1"/>
    <col min="4819" max="4820" width="0" style="140" hidden="1" customWidth="1"/>
    <col min="4821" max="4826" width="6.77734375" style="140" customWidth="1"/>
    <col min="4827" max="4828" width="0" style="140" hidden="1" customWidth="1"/>
    <col min="4829" max="4834" width="6.77734375" style="140" customWidth="1"/>
    <col min="4835" max="4836" width="0" style="140" hidden="1" customWidth="1"/>
    <col min="4837" max="4842" width="6.77734375" style="140" customWidth="1"/>
    <col min="4843" max="4844" width="0" style="140" hidden="1" customWidth="1"/>
    <col min="4845" max="4850" width="6.77734375" style="140" customWidth="1"/>
    <col min="4851" max="4852" width="0" style="140" hidden="1" customWidth="1"/>
    <col min="4853" max="4858" width="6.77734375" style="140" customWidth="1"/>
    <col min="4859" max="4860" width="0" style="140" hidden="1" customWidth="1"/>
    <col min="4861" max="4866" width="6.77734375" style="140" customWidth="1"/>
    <col min="4867" max="4868" width="0" style="140" hidden="1" customWidth="1"/>
    <col min="4869" max="4873" width="6.77734375" style="140" customWidth="1"/>
    <col min="4874" max="4874" width="6.44140625" style="140" customWidth="1"/>
    <col min="4875" max="4882" width="0" style="140" hidden="1" customWidth="1"/>
    <col min="4883" max="4894" width="6.77734375" style="140" customWidth="1"/>
    <col min="4895" max="4895" width="12.77734375" style="140" customWidth="1"/>
    <col min="4896" max="5036" width="8.88671875" style="140"/>
    <col min="5037" max="5037" width="3.21875" style="140" customWidth="1"/>
    <col min="5038" max="5038" width="3.109375" style="140" customWidth="1"/>
    <col min="5039" max="5039" width="2.77734375" style="140" customWidth="1"/>
    <col min="5040" max="5040" width="4.77734375" style="140" customWidth="1"/>
    <col min="5041" max="5041" width="3.6640625" style="140" customWidth="1"/>
    <col min="5042" max="5042" width="5.44140625" style="140" customWidth="1"/>
    <col min="5043" max="5044" width="0" style="140" hidden="1" customWidth="1"/>
    <col min="5045" max="5050" width="6.77734375" style="140" customWidth="1"/>
    <col min="5051" max="5060" width="0" style="140" hidden="1" customWidth="1"/>
    <col min="5061" max="5066" width="6.77734375" style="140" customWidth="1"/>
    <col min="5067" max="5068" width="0" style="140" hidden="1" customWidth="1"/>
    <col min="5069" max="5074" width="6.77734375" style="140" customWidth="1"/>
    <col min="5075" max="5076" width="0" style="140" hidden="1" customWidth="1"/>
    <col min="5077" max="5082" width="6.77734375" style="140" customWidth="1"/>
    <col min="5083" max="5084" width="0" style="140" hidden="1" customWidth="1"/>
    <col min="5085" max="5090" width="6.77734375" style="140" customWidth="1"/>
    <col min="5091" max="5092" width="0" style="140" hidden="1" customWidth="1"/>
    <col min="5093" max="5098" width="6.77734375" style="140" customWidth="1"/>
    <col min="5099" max="5100" width="0" style="140" hidden="1" customWidth="1"/>
    <col min="5101" max="5106" width="6.77734375" style="140" customWidth="1"/>
    <col min="5107" max="5108" width="0" style="140" hidden="1" customWidth="1"/>
    <col min="5109" max="5114" width="6.77734375" style="140" customWidth="1"/>
    <col min="5115" max="5116" width="0" style="140" hidden="1" customWidth="1"/>
    <col min="5117" max="5122" width="6.77734375" style="140" customWidth="1"/>
    <col min="5123" max="5124" width="0" style="140" hidden="1" customWidth="1"/>
    <col min="5125" max="5129" width="6.77734375" style="140" customWidth="1"/>
    <col min="5130" max="5130" width="6.44140625" style="140" customWidth="1"/>
    <col min="5131" max="5138" width="0" style="140" hidden="1" customWidth="1"/>
    <col min="5139" max="5150" width="6.77734375" style="140" customWidth="1"/>
    <col min="5151" max="5151" width="12.77734375" style="140" customWidth="1"/>
    <col min="5152" max="5292" width="8.88671875" style="140"/>
    <col min="5293" max="5293" width="3.21875" style="140" customWidth="1"/>
    <col min="5294" max="5294" width="3.109375" style="140" customWidth="1"/>
    <col min="5295" max="5295" width="2.77734375" style="140" customWidth="1"/>
    <col min="5296" max="5296" width="4.77734375" style="140" customWidth="1"/>
    <col min="5297" max="5297" width="3.6640625" style="140" customWidth="1"/>
    <col min="5298" max="5298" width="5.44140625" style="140" customWidth="1"/>
    <col min="5299" max="5300" width="0" style="140" hidden="1" customWidth="1"/>
    <col min="5301" max="5306" width="6.77734375" style="140" customWidth="1"/>
    <col min="5307" max="5316" width="0" style="140" hidden="1" customWidth="1"/>
    <col min="5317" max="5322" width="6.77734375" style="140" customWidth="1"/>
    <col min="5323" max="5324" width="0" style="140" hidden="1" customWidth="1"/>
    <col min="5325" max="5330" width="6.77734375" style="140" customWidth="1"/>
    <col min="5331" max="5332" width="0" style="140" hidden="1" customWidth="1"/>
    <col min="5333" max="5338" width="6.77734375" style="140" customWidth="1"/>
    <col min="5339" max="5340" width="0" style="140" hidden="1" customWidth="1"/>
    <col min="5341" max="5346" width="6.77734375" style="140" customWidth="1"/>
    <col min="5347" max="5348" width="0" style="140" hidden="1" customWidth="1"/>
    <col min="5349" max="5354" width="6.77734375" style="140" customWidth="1"/>
    <col min="5355" max="5356" width="0" style="140" hidden="1" customWidth="1"/>
    <col min="5357" max="5362" width="6.77734375" style="140" customWidth="1"/>
    <col min="5363" max="5364" width="0" style="140" hidden="1" customWidth="1"/>
    <col min="5365" max="5370" width="6.77734375" style="140" customWidth="1"/>
    <col min="5371" max="5372" width="0" style="140" hidden="1" customWidth="1"/>
    <col min="5373" max="5378" width="6.77734375" style="140" customWidth="1"/>
    <col min="5379" max="5380" width="0" style="140" hidden="1" customWidth="1"/>
    <col min="5381" max="5385" width="6.77734375" style="140" customWidth="1"/>
    <col min="5386" max="5386" width="6.44140625" style="140" customWidth="1"/>
    <col min="5387" max="5394" width="0" style="140" hidden="1" customWidth="1"/>
    <col min="5395" max="5406" width="6.77734375" style="140" customWidth="1"/>
    <col min="5407" max="5407" width="12.77734375" style="140" customWidth="1"/>
    <col min="5408" max="5548" width="8.88671875" style="140"/>
    <col min="5549" max="5549" width="3.21875" style="140" customWidth="1"/>
    <col min="5550" max="5550" width="3.109375" style="140" customWidth="1"/>
    <col min="5551" max="5551" width="2.77734375" style="140" customWidth="1"/>
    <col min="5552" max="5552" width="4.77734375" style="140" customWidth="1"/>
    <col min="5553" max="5553" width="3.6640625" style="140" customWidth="1"/>
    <col min="5554" max="5554" width="5.44140625" style="140" customWidth="1"/>
    <col min="5555" max="5556" width="0" style="140" hidden="1" customWidth="1"/>
    <col min="5557" max="5562" width="6.77734375" style="140" customWidth="1"/>
    <col min="5563" max="5572" width="0" style="140" hidden="1" customWidth="1"/>
    <col min="5573" max="5578" width="6.77734375" style="140" customWidth="1"/>
    <col min="5579" max="5580" width="0" style="140" hidden="1" customWidth="1"/>
    <col min="5581" max="5586" width="6.77734375" style="140" customWidth="1"/>
    <col min="5587" max="5588" width="0" style="140" hidden="1" customWidth="1"/>
    <col min="5589" max="5594" width="6.77734375" style="140" customWidth="1"/>
    <col min="5595" max="5596" width="0" style="140" hidden="1" customWidth="1"/>
    <col min="5597" max="5602" width="6.77734375" style="140" customWidth="1"/>
    <col min="5603" max="5604" width="0" style="140" hidden="1" customWidth="1"/>
    <col min="5605" max="5610" width="6.77734375" style="140" customWidth="1"/>
    <col min="5611" max="5612" width="0" style="140" hidden="1" customWidth="1"/>
    <col min="5613" max="5618" width="6.77734375" style="140" customWidth="1"/>
    <col min="5619" max="5620" width="0" style="140" hidden="1" customWidth="1"/>
    <col min="5621" max="5626" width="6.77734375" style="140" customWidth="1"/>
    <col min="5627" max="5628" width="0" style="140" hidden="1" customWidth="1"/>
    <col min="5629" max="5634" width="6.77734375" style="140" customWidth="1"/>
    <col min="5635" max="5636" width="0" style="140" hidden="1" customWidth="1"/>
    <col min="5637" max="5641" width="6.77734375" style="140" customWidth="1"/>
    <col min="5642" max="5642" width="6.44140625" style="140" customWidth="1"/>
    <col min="5643" max="5650" width="0" style="140" hidden="1" customWidth="1"/>
    <col min="5651" max="5662" width="6.77734375" style="140" customWidth="1"/>
    <col min="5663" max="5663" width="12.77734375" style="140" customWidth="1"/>
    <col min="5664" max="5804" width="8.88671875" style="140"/>
    <col min="5805" max="5805" width="3.21875" style="140" customWidth="1"/>
    <col min="5806" max="5806" width="3.109375" style="140" customWidth="1"/>
    <col min="5807" max="5807" width="2.77734375" style="140" customWidth="1"/>
    <col min="5808" max="5808" width="4.77734375" style="140" customWidth="1"/>
    <col min="5809" max="5809" width="3.6640625" style="140" customWidth="1"/>
    <col min="5810" max="5810" width="5.44140625" style="140" customWidth="1"/>
    <col min="5811" max="5812" width="0" style="140" hidden="1" customWidth="1"/>
    <col min="5813" max="5818" width="6.77734375" style="140" customWidth="1"/>
    <col min="5819" max="5828" width="0" style="140" hidden="1" customWidth="1"/>
    <col min="5829" max="5834" width="6.77734375" style="140" customWidth="1"/>
    <col min="5835" max="5836" width="0" style="140" hidden="1" customWidth="1"/>
    <col min="5837" max="5842" width="6.77734375" style="140" customWidth="1"/>
    <col min="5843" max="5844" width="0" style="140" hidden="1" customWidth="1"/>
    <col min="5845" max="5850" width="6.77734375" style="140" customWidth="1"/>
    <col min="5851" max="5852" width="0" style="140" hidden="1" customWidth="1"/>
    <col min="5853" max="5858" width="6.77734375" style="140" customWidth="1"/>
    <col min="5859" max="5860" width="0" style="140" hidden="1" customWidth="1"/>
    <col min="5861" max="5866" width="6.77734375" style="140" customWidth="1"/>
    <col min="5867" max="5868" width="0" style="140" hidden="1" customWidth="1"/>
    <col min="5869" max="5874" width="6.77734375" style="140" customWidth="1"/>
    <col min="5875" max="5876" width="0" style="140" hidden="1" customWidth="1"/>
    <col min="5877" max="5882" width="6.77734375" style="140" customWidth="1"/>
    <col min="5883" max="5884" width="0" style="140" hidden="1" customWidth="1"/>
    <col min="5885" max="5890" width="6.77734375" style="140" customWidth="1"/>
    <col min="5891" max="5892" width="0" style="140" hidden="1" customWidth="1"/>
    <col min="5893" max="5897" width="6.77734375" style="140" customWidth="1"/>
    <col min="5898" max="5898" width="6.44140625" style="140" customWidth="1"/>
    <col min="5899" max="5906" width="0" style="140" hidden="1" customWidth="1"/>
    <col min="5907" max="5918" width="6.77734375" style="140" customWidth="1"/>
    <col min="5919" max="5919" width="12.77734375" style="140" customWidth="1"/>
    <col min="5920" max="6060" width="8.88671875" style="140"/>
    <col min="6061" max="6061" width="3.21875" style="140" customWidth="1"/>
    <col min="6062" max="6062" width="3.109375" style="140" customWidth="1"/>
    <col min="6063" max="6063" width="2.77734375" style="140" customWidth="1"/>
    <col min="6064" max="6064" width="4.77734375" style="140" customWidth="1"/>
    <col min="6065" max="6065" width="3.6640625" style="140" customWidth="1"/>
    <col min="6066" max="6066" width="5.44140625" style="140" customWidth="1"/>
    <col min="6067" max="6068" width="0" style="140" hidden="1" customWidth="1"/>
    <col min="6069" max="6074" width="6.77734375" style="140" customWidth="1"/>
    <col min="6075" max="6084" width="0" style="140" hidden="1" customWidth="1"/>
    <col min="6085" max="6090" width="6.77734375" style="140" customWidth="1"/>
    <col min="6091" max="6092" width="0" style="140" hidden="1" customWidth="1"/>
    <col min="6093" max="6098" width="6.77734375" style="140" customWidth="1"/>
    <col min="6099" max="6100" width="0" style="140" hidden="1" customWidth="1"/>
    <col min="6101" max="6106" width="6.77734375" style="140" customWidth="1"/>
    <col min="6107" max="6108" width="0" style="140" hidden="1" customWidth="1"/>
    <col min="6109" max="6114" width="6.77734375" style="140" customWidth="1"/>
    <col min="6115" max="6116" width="0" style="140" hidden="1" customWidth="1"/>
    <col min="6117" max="6122" width="6.77734375" style="140" customWidth="1"/>
    <col min="6123" max="6124" width="0" style="140" hidden="1" customWidth="1"/>
    <col min="6125" max="6130" width="6.77734375" style="140" customWidth="1"/>
    <col min="6131" max="6132" width="0" style="140" hidden="1" customWidth="1"/>
    <col min="6133" max="6138" width="6.77734375" style="140" customWidth="1"/>
    <col min="6139" max="6140" width="0" style="140" hidden="1" customWidth="1"/>
    <col min="6141" max="6146" width="6.77734375" style="140" customWidth="1"/>
    <col min="6147" max="6148" width="0" style="140" hidden="1" customWidth="1"/>
    <col min="6149" max="6153" width="6.77734375" style="140" customWidth="1"/>
    <col min="6154" max="6154" width="6.44140625" style="140" customWidth="1"/>
    <col min="6155" max="6162" width="0" style="140" hidden="1" customWidth="1"/>
    <col min="6163" max="6174" width="6.77734375" style="140" customWidth="1"/>
    <col min="6175" max="6175" width="12.77734375" style="140" customWidth="1"/>
    <col min="6176" max="6316" width="8.88671875" style="140"/>
    <col min="6317" max="6317" width="3.21875" style="140" customWidth="1"/>
    <col min="6318" max="6318" width="3.109375" style="140" customWidth="1"/>
    <col min="6319" max="6319" width="2.77734375" style="140" customWidth="1"/>
    <col min="6320" max="6320" width="4.77734375" style="140" customWidth="1"/>
    <col min="6321" max="6321" width="3.6640625" style="140" customWidth="1"/>
    <col min="6322" max="6322" width="5.44140625" style="140" customWidth="1"/>
    <col min="6323" max="6324" width="0" style="140" hidden="1" customWidth="1"/>
    <col min="6325" max="6330" width="6.77734375" style="140" customWidth="1"/>
    <col min="6331" max="6340" width="0" style="140" hidden="1" customWidth="1"/>
    <col min="6341" max="6346" width="6.77734375" style="140" customWidth="1"/>
    <col min="6347" max="6348" width="0" style="140" hidden="1" customWidth="1"/>
    <col min="6349" max="6354" width="6.77734375" style="140" customWidth="1"/>
    <col min="6355" max="6356" width="0" style="140" hidden="1" customWidth="1"/>
    <col min="6357" max="6362" width="6.77734375" style="140" customWidth="1"/>
    <col min="6363" max="6364" width="0" style="140" hidden="1" customWidth="1"/>
    <col min="6365" max="6370" width="6.77734375" style="140" customWidth="1"/>
    <col min="6371" max="6372" width="0" style="140" hidden="1" customWidth="1"/>
    <col min="6373" max="6378" width="6.77734375" style="140" customWidth="1"/>
    <col min="6379" max="6380" width="0" style="140" hidden="1" customWidth="1"/>
    <col min="6381" max="6386" width="6.77734375" style="140" customWidth="1"/>
    <col min="6387" max="6388" width="0" style="140" hidden="1" customWidth="1"/>
    <col min="6389" max="6394" width="6.77734375" style="140" customWidth="1"/>
    <col min="6395" max="6396" width="0" style="140" hidden="1" customWidth="1"/>
    <col min="6397" max="6402" width="6.77734375" style="140" customWidth="1"/>
    <col min="6403" max="6404" width="0" style="140" hidden="1" customWidth="1"/>
    <col min="6405" max="6409" width="6.77734375" style="140" customWidth="1"/>
    <col min="6410" max="6410" width="6.44140625" style="140" customWidth="1"/>
    <col min="6411" max="6418" width="0" style="140" hidden="1" customWidth="1"/>
    <col min="6419" max="6430" width="6.77734375" style="140" customWidth="1"/>
    <col min="6431" max="6431" width="12.77734375" style="140" customWidth="1"/>
    <col min="6432" max="6572" width="8.88671875" style="140"/>
    <col min="6573" max="6573" width="3.21875" style="140" customWidth="1"/>
    <col min="6574" max="6574" width="3.109375" style="140" customWidth="1"/>
    <col min="6575" max="6575" width="2.77734375" style="140" customWidth="1"/>
    <col min="6576" max="6576" width="4.77734375" style="140" customWidth="1"/>
    <col min="6577" max="6577" width="3.6640625" style="140" customWidth="1"/>
    <col min="6578" max="6578" width="5.44140625" style="140" customWidth="1"/>
    <col min="6579" max="6580" width="0" style="140" hidden="1" customWidth="1"/>
    <col min="6581" max="6586" width="6.77734375" style="140" customWidth="1"/>
    <col min="6587" max="6596" width="0" style="140" hidden="1" customWidth="1"/>
    <col min="6597" max="6602" width="6.77734375" style="140" customWidth="1"/>
    <col min="6603" max="6604" width="0" style="140" hidden="1" customWidth="1"/>
    <col min="6605" max="6610" width="6.77734375" style="140" customWidth="1"/>
    <col min="6611" max="6612" width="0" style="140" hidden="1" customWidth="1"/>
    <col min="6613" max="6618" width="6.77734375" style="140" customWidth="1"/>
    <col min="6619" max="6620" width="0" style="140" hidden="1" customWidth="1"/>
    <col min="6621" max="6626" width="6.77734375" style="140" customWidth="1"/>
    <col min="6627" max="6628" width="0" style="140" hidden="1" customWidth="1"/>
    <col min="6629" max="6634" width="6.77734375" style="140" customWidth="1"/>
    <col min="6635" max="6636" width="0" style="140" hidden="1" customWidth="1"/>
    <col min="6637" max="6642" width="6.77734375" style="140" customWidth="1"/>
    <col min="6643" max="6644" width="0" style="140" hidden="1" customWidth="1"/>
    <col min="6645" max="6650" width="6.77734375" style="140" customWidth="1"/>
    <col min="6651" max="6652" width="0" style="140" hidden="1" customWidth="1"/>
    <col min="6653" max="6658" width="6.77734375" style="140" customWidth="1"/>
    <col min="6659" max="6660" width="0" style="140" hidden="1" customWidth="1"/>
    <col min="6661" max="6665" width="6.77734375" style="140" customWidth="1"/>
    <col min="6666" max="6666" width="6.44140625" style="140" customWidth="1"/>
    <col min="6667" max="6674" width="0" style="140" hidden="1" customWidth="1"/>
    <col min="6675" max="6686" width="6.77734375" style="140" customWidth="1"/>
    <col min="6687" max="6687" width="12.77734375" style="140" customWidth="1"/>
    <col min="6688" max="6828" width="8.88671875" style="140"/>
    <col min="6829" max="6829" width="3.21875" style="140" customWidth="1"/>
    <col min="6830" max="6830" width="3.109375" style="140" customWidth="1"/>
    <col min="6831" max="6831" width="2.77734375" style="140" customWidth="1"/>
    <col min="6832" max="6832" width="4.77734375" style="140" customWidth="1"/>
    <col min="6833" max="6833" width="3.6640625" style="140" customWidth="1"/>
    <col min="6834" max="6834" width="5.44140625" style="140" customWidth="1"/>
    <col min="6835" max="6836" width="0" style="140" hidden="1" customWidth="1"/>
    <col min="6837" max="6842" width="6.77734375" style="140" customWidth="1"/>
    <col min="6843" max="6852" width="0" style="140" hidden="1" customWidth="1"/>
    <col min="6853" max="6858" width="6.77734375" style="140" customWidth="1"/>
    <col min="6859" max="6860" width="0" style="140" hidden="1" customWidth="1"/>
    <col min="6861" max="6866" width="6.77734375" style="140" customWidth="1"/>
    <col min="6867" max="6868" width="0" style="140" hidden="1" customWidth="1"/>
    <col min="6869" max="6874" width="6.77734375" style="140" customWidth="1"/>
    <col min="6875" max="6876" width="0" style="140" hidden="1" customWidth="1"/>
    <col min="6877" max="6882" width="6.77734375" style="140" customWidth="1"/>
    <col min="6883" max="6884" width="0" style="140" hidden="1" customWidth="1"/>
    <col min="6885" max="6890" width="6.77734375" style="140" customWidth="1"/>
    <col min="6891" max="6892" width="0" style="140" hidden="1" customWidth="1"/>
    <col min="6893" max="6898" width="6.77734375" style="140" customWidth="1"/>
    <col min="6899" max="6900" width="0" style="140" hidden="1" customWidth="1"/>
    <col min="6901" max="6906" width="6.77734375" style="140" customWidth="1"/>
    <col min="6907" max="6908" width="0" style="140" hidden="1" customWidth="1"/>
    <col min="6909" max="6914" width="6.77734375" style="140" customWidth="1"/>
    <col min="6915" max="6916" width="0" style="140" hidden="1" customWidth="1"/>
    <col min="6917" max="6921" width="6.77734375" style="140" customWidth="1"/>
    <col min="6922" max="6922" width="6.44140625" style="140" customWidth="1"/>
    <col min="6923" max="6930" width="0" style="140" hidden="1" customWidth="1"/>
    <col min="6931" max="6942" width="6.77734375" style="140" customWidth="1"/>
    <col min="6943" max="6943" width="12.77734375" style="140" customWidth="1"/>
    <col min="6944" max="7084" width="8.88671875" style="140"/>
    <col min="7085" max="7085" width="3.21875" style="140" customWidth="1"/>
    <col min="7086" max="7086" width="3.109375" style="140" customWidth="1"/>
    <col min="7087" max="7087" width="2.77734375" style="140" customWidth="1"/>
    <col min="7088" max="7088" width="4.77734375" style="140" customWidth="1"/>
    <col min="7089" max="7089" width="3.6640625" style="140" customWidth="1"/>
    <col min="7090" max="7090" width="5.44140625" style="140" customWidth="1"/>
    <col min="7091" max="7092" width="0" style="140" hidden="1" customWidth="1"/>
    <col min="7093" max="7098" width="6.77734375" style="140" customWidth="1"/>
    <col min="7099" max="7108" width="0" style="140" hidden="1" customWidth="1"/>
    <col min="7109" max="7114" width="6.77734375" style="140" customWidth="1"/>
    <col min="7115" max="7116" width="0" style="140" hidden="1" customWidth="1"/>
    <col min="7117" max="7122" width="6.77734375" style="140" customWidth="1"/>
    <col min="7123" max="7124" width="0" style="140" hidden="1" customWidth="1"/>
    <col min="7125" max="7130" width="6.77734375" style="140" customWidth="1"/>
    <col min="7131" max="7132" width="0" style="140" hidden="1" customWidth="1"/>
    <col min="7133" max="7138" width="6.77734375" style="140" customWidth="1"/>
    <col min="7139" max="7140" width="0" style="140" hidden="1" customWidth="1"/>
    <col min="7141" max="7146" width="6.77734375" style="140" customWidth="1"/>
    <col min="7147" max="7148" width="0" style="140" hidden="1" customWidth="1"/>
    <col min="7149" max="7154" width="6.77734375" style="140" customWidth="1"/>
    <col min="7155" max="7156" width="0" style="140" hidden="1" customWidth="1"/>
    <col min="7157" max="7162" width="6.77734375" style="140" customWidth="1"/>
    <col min="7163" max="7164" width="0" style="140" hidden="1" customWidth="1"/>
    <col min="7165" max="7170" width="6.77734375" style="140" customWidth="1"/>
    <col min="7171" max="7172" width="0" style="140" hidden="1" customWidth="1"/>
    <col min="7173" max="7177" width="6.77734375" style="140" customWidth="1"/>
    <col min="7178" max="7178" width="6.44140625" style="140" customWidth="1"/>
    <col min="7179" max="7186" width="0" style="140" hidden="1" customWidth="1"/>
    <col min="7187" max="7198" width="6.77734375" style="140" customWidth="1"/>
    <col min="7199" max="7199" width="12.77734375" style="140" customWidth="1"/>
    <col min="7200" max="7340" width="8.88671875" style="140"/>
    <col min="7341" max="7341" width="3.21875" style="140" customWidth="1"/>
    <col min="7342" max="7342" width="3.109375" style="140" customWidth="1"/>
    <col min="7343" max="7343" width="2.77734375" style="140" customWidth="1"/>
    <col min="7344" max="7344" width="4.77734375" style="140" customWidth="1"/>
    <col min="7345" max="7345" width="3.6640625" style="140" customWidth="1"/>
    <col min="7346" max="7346" width="5.44140625" style="140" customWidth="1"/>
    <col min="7347" max="7348" width="0" style="140" hidden="1" customWidth="1"/>
    <col min="7349" max="7354" width="6.77734375" style="140" customWidth="1"/>
    <col min="7355" max="7364" width="0" style="140" hidden="1" customWidth="1"/>
    <col min="7365" max="7370" width="6.77734375" style="140" customWidth="1"/>
    <col min="7371" max="7372" width="0" style="140" hidden="1" customWidth="1"/>
    <col min="7373" max="7378" width="6.77734375" style="140" customWidth="1"/>
    <col min="7379" max="7380" width="0" style="140" hidden="1" customWidth="1"/>
    <col min="7381" max="7386" width="6.77734375" style="140" customWidth="1"/>
    <col min="7387" max="7388" width="0" style="140" hidden="1" customWidth="1"/>
    <col min="7389" max="7394" width="6.77734375" style="140" customWidth="1"/>
    <col min="7395" max="7396" width="0" style="140" hidden="1" customWidth="1"/>
    <col min="7397" max="7402" width="6.77734375" style="140" customWidth="1"/>
    <col min="7403" max="7404" width="0" style="140" hidden="1" customWidth="1"/>
    <col min="7405" max="7410" width="6.77734375" style="140" customWidth="1"/>
    <col min="7411" max="7412" width="0" style="140" hidden="1" customWidth="1"/>
    <col min="7413" max="7418" width="6.77734375" style="140" customWidth="1"/>
    <col min="7419" max="7420" width="0" style="140" hidden="1" customWidth="1"/>
    <col min="7421" max="7426" width="6.77734375" style="140" customWidth="1"/>
    <col min="7427" max="7428" width="0" style="140" hidden="1" customWidth="1"/>
    <col min="7429" max="7433" width="6.77734375" style="140" customWidth="1"/>
    <col min="7434" max="7434" width="6.44140625" style="140" customWidth="1"/>
    <col min="7435" max="7442" width="0" style="140" hidden="1" customWidth="1"/>
    <col min="7443" max="7454" width="6.77734375" style="140" customWidth="1"/>
    <col min="7455" max="7455" width="12.77734375" style="140" customWidth="1"/>
    <col min="7456" max="7596" width="8.88671875" style="140"/>
    <col min="7597" max="7597" width="3.21875" style="140" customWidth="1"/>
    <col min="7598" max="7598" width="3.109375" style="140" customWidth="1"/>
    <col min="7599" max="7599" width="2.77734375" style="140" customWidth="1"/>
    <col min="7600" max="7600" width="4.77734375" style="140" customWidth="1"/>
    <col min="7601" max="7601" width="3.6640625" style="140" customWidth="1"/>
    <col min="7602" max="7602" width="5.44140625" style="140" customWidth="1"/>
    <col min="7603" max="7604" width="0" style="140" hidden="1" customWidth="1"/>
    <col min="7605" max="7610" width="6.77734375" style="140" customWidth="1"/>
    <col min="7611" max="7620" width="0" style="140" hidden="1" customWidth="1"/>
    <col min="7621" max="7626" width="6.77734375" style="140" customWidth="1"/>
    <col min="7627" max="7628" width="0" style="140" hidden="1" customWidth="1"/>
    <col min="7629" max="7634" width="6.77734375" style="140" customWidth="1"/>
    <col min="7635" max="7636" width="0" style="140" hidden="1" customWidth="1"/>
    <col min="7637" max="7642" width="6.77734375" style="140" customWidth="1"/>
    <col min="7643" max="7644" width="0" style="140" hidden="1" customWidth="1"/>
    <col min="7645" max="7650" width="6.77734375" style="140" customWidth="1"/>
    <col min="7651" max="7652" width="0" style="140" hidden="1" customWidth="1"/>
    <col min="7653" max="7658" width="6.77734375" style="140" customWidth="1"/>
    <col min="7659" max="7660" width="0" style="140" hidden="1" customWidth="1"/>
    <col min="7661" max="7666" width="6.77734375" style="140" customWidth="1"/>
    <col min="7667" max="7668" width="0" style="140" hidden="1" customWidth="1"/>
    <col min="7669" max="7674" width="6.77734375" style="140" customWidth="1"/>
    <col min="7675" max="7676" width="0" style="140" hidden="1" customWidth="1"/>
    <col min="7677" max="7682" width="6.77734375" style="140" customWidth="1"/>
    <col min="7683" max="7684" width="0" style="140" hidden="1" customWidth="1"/>
    <col min="7685" max="7689" width="6.77734375" style="140" customWidth="1"/>
    <col min="7690" max="7690" width="6.44140625" style="140" customWidth="1"/>
    <col min="7691" max="7698" width="0" style="140" hidden="1" customWidth="1"/>
    <col min="7699" max="7710" width="6.77734375" style="140" customWidth="1"/>
    <col min="7711" max="7711" width="12.77734375" style="140" customWidth="1"/>
    <col min="7712" max="7852" width="8.88671875" style="140"/>
    <col min="7853" max="7853" width="3.21875" style="140" customWidth="1"/>
    <col min="7854" max="7854" width="3.109375" style="140" customWidth="1"/>
    <col min="7855" max="7855" width="2.77734375" style="140" customWidth="1"/>
    <col min="7856" max="7856" width="4.77734375" style="140" customWidth="1"/>
    <col min="7857" max="7857" width="3.6640625" style="140" customWidth="1"/>
    <col min="7858" max="7858" width="5.44140625" style="140" customWidth="1"/>
    <col min="7859" max="7860" width="0" style="140" hidden="1" customWidth="1"/>
    <col min="7861" max="7866" width="6.77734375" style="140" customWidth="1"/>
    <col min="7867" max="7876" width="0" style="140" hidden="1" customWidth="1"/>
    <col min="7877" max="7882" width="6.77734375" style="140" customWidth="1"/>
    <col min="7883" max="7884" width="0" style="140" hidden="1" customWidth="1"/>
    <col min="7885" max="7890" width="6.77734375" style="140" customWidth="1"/>
    <col min="7891" max="7892" width="0" style="140" hidden="1" customWidth="1"/>
    <col min="7893" max="7898" width="6.77734375" style="140" customWidth="1"/>
    <col min="7899" max="7900" width="0" style="140" hidden="1" customWidth="1"/>
    <col min="7901" max="7906" width="6.77734375" style="140" customWidth="1"/>
    <col min="7907" max="7908" width="0" style="140" hidden="1" customWidth="1"/>
    <col min="7909" max="7914" width="6.77734375" style="140" customWidth="1"/>
    <col min="7915" max="7916" width="0" style="140" hidden="1" customWidth="1"/>
    <col min="7917" max="7922" width="6.77734375" style="140" customWidth="1"/>
    <col min="7923" max="7924" width="0" style="140" hidden="1" customWidth="1"/>
    <col min="7925" max="7930" width="6.77734375" style="140" customWidth="1"/>
    <col min="7931" max="7932" width="0" style="140" hidden="1" customWidth="1"/>
    <col min="7933" max="7938" width="6.77734375" style="140" customWidth="1"/>
    <col min="7939" max="7940" width="0" style="140" hidden="1" customWidth="1"/>
    <col min="7941" max="7945" width="6.77734375" style="140" customWidth="1"/>
    <col min="7946" max="7946" width="6.44140625" style="140" customWidth="1"/>
    <col min="7947" max="7954" width="0" style="140" hidden="1" customWidth="1"/>
    <col min="7955" max="7966" width="6.77734375" style="140" customWidth="1"/>
    <col min="7967" max="7967" width="12.77734375" style="140" customWidth="1"/>
    <col min="7968" max="8108" width="8.88671875" style="140"/>
    <col min="8109" max="8109" width="3.21875" style="140" customWidth="1"/>
    <col min="8110" max="8110" width="3.109375" style="140" customWidth="1"/>
    <col min="8111" max="8111" width="2.77734375" style="140" customWidth="1"/>
    <col min="8112" max="8112" width="4.77734375" style="140" customWidth="1"/>
    <col min="8113" max="8113" width="3.6640625" style="140" customWidth="1"/>
    <col min="8114" max="8114" width="5.44140625" style="140" customWidth="1"/>
    <col min="8115" max="8116" width="0" style="140" hidden="1" customWidth="1"/>
    <col min="8117" max="8122" width="6.77734375" style="140" customWidth="1"/>
    <col min="8123" max="8132" width="0" style="140" hidden="1" customWidth="1"/>
    <col min="8133" max="8138" width="6.77734375" style="140" customWidth="1"/>
    <col min="8139" max="8140" width="0" style="140" hidden="1" customWidth="1"/>
    <col min="8141" max="8146" width="6.77734375" style="140" customWidth="1"/>
    <col min="8147" max="8148" width="0" style="140" hidden="1" customWidth="1"/>
    <col min="8149" max="8154" width="6.77734375" style="140" customWidth="1"/>
    <col min="8155" max="8156" width="0" style="140" hidden="1" customWidth="1"/>
    <col min="8157" max="8162" width="6.77734375" style="140" customWidth="1"/>
    <col min="8163" max="8164" width="0" style="140" hidden="1" customWidth="1"/>
    <col min="8165" max="8170" width="6.77734375" style="140" customWidth="1"/>
    <col min="8171" max="8172" width="0" style="140" hidden="1" customWidth="1"/>
    <col min="8173" max="8178" width="6.77734375" style="140" customWidth="1"/>
    <col min="8179" max="8180" width="0" style="140" hidden="1" customWidth="1"/>
    <col min="8181" max="8186" width="6.77734375" style="140" customWidth="1"/>
    <col min="8187" max="8188" width="0" style="140" hidden="1" customWidth="1"/>
    <col min="8189" max="8194" width="6.77734375" style="140" customWidth="1"/>
    <col min="8195" max="8196" width="0" style="140" hidden="1" customWidth="1"/>
    <col min="8197" max="8201" width="6.77734375" style="140" customWidth="1"/>
    <col min="8202" max="8202" width="6.44140625" style="140" customWidth="1"/>
    <col min="8203" max="8210" width="0" style="140" hidden="1" customWidth="1"/>
    <col min="8211" max="8222" width="6.77734375" style="140" customWidth="1"/>
    <col min="8223" max="8223" width="12.77734375" style="140" customWidth="1"/>
    <col min="8224" max="8364" width="8.88671875" style="140"/>
    <col min="8365" max="8365" width="3.21875" style="140" customWidth="1"/>
    <col min="8366" max="8366" width="3.109375" style="140" customWidth="1"/>
    <col min="8367" max="8367" width="2.77734375" style="140" customWidth="1"/>
    <col min="8368" max="8368" width="4.77734375" style="140" customWidth="1"/>
    <col min="8369" max="8369" width="3.6640625" style="140" customWidth="1"/>
    <col min="8370" max="8370" width="5.44140625" style="140" customWidth="1"/>
    <col min="8371" max="8372" width="0" style="140" hidden="1" customWidth="1"/>
    <col min="8373" max="8378" width="6.77734375" style="140" customWidth="1"/>
    <col min="8379" max="8388" width="0" style="140" hidden="1" customWidth="1"/>
    <col min="8389" max="8394" width="6.77734375" style="140" customWidth="1"/>
    <col min="8395" max="8396" width="0" style="140" hidden="1" customWidth="1"/>
    <col min="8397" max="8402" width="6.77734375" style="140" customWidth="1"/>
    <col min="8403" max="8404" width="0" style="140" hidden="1" customWidth="1"/>
    <col min="8405" max="8410" width="6.77734375" style="140" customWidth="1"/>
    <col min="8411" max="8412" width="0" style="140" hidden="1" customWidth="1"/>
    <col min="8413" max="8418" width="6.77734375" style="140" customWidth="1"/>
    <col min="8419" max="8420" width="0" style="140" hidden="1" customWidth="1"/>
    <col min="8421" max="8426" width="6.77734375" style="140" customWidth="1"/>
    <col min="8427" max="8428" width="0" style="140" hidden="1" customWidth="1"/>
    <col min="8429" max="8434" width="6.77734375" style="140" customWidth="1"/>
    <col min="8435" max="8436" width="0" style="140" hidden="1" customWidth="1"/>
    <col min="8437" max="8442" width="6.77734375" style="140" customWidth="1"/>
    <col min="8443" max="8444" width="0" style="140" hidden="1" customWidth="1"/>
    <col min="8445" max="8450" width="6.77734375" style="140" customWidth="1"/>
    <col min="8451" max="8452" width="0" style="140" hidden="1" customWidth="1"/>
    <col min="8453" max="8457" width="6.77734375" style="140" customWidth="1"/>
    <col min="8458" max="8458" width="6.44140625" style="140" customWidth="1"/>
    <col min="8459" max="8466" width="0" style="140" hidden="1" customWidth="1"/>
    <col min="8467" max="8478" width="6.77734375" style="140" customWidth="1"/>
    <col min="8479" max="8479" width="12.77734375" style="140" customWidth="1"/>
    <col min="8480" max="8620" width="8.88671875" style="140"/>
    <col min="8621" max="8621" width="3.21875" style="140" customWidth="1"/>
    <col min="8622" max="8622" width="3.109375" style="140" customWidth="1"/>
    <col min="8623" max="8623" width="2.77734375" style="140" customWidth="1"/>
    <col min="8624" max="8624" width="4.77734375" style="140" customWidth="1"/>
    <col min="8625" max="8625" width="3.6640625" style="140" customWidth="1"/>
    <col min="8626" max="8626" width="5.44140625" style="140" customWidth="1"/>
    <col min="8627" max="8628" width="0" style="140" hidden="1" customWidth="1"/>
    <col min="8629" max="8634" width="6.77734375" style="140" customWidth="1"/>
    <col min="8635" max="8644" width="0" style="140" hidden="1" customWidth="1"/>
    <col min="8645" max="8650" width="6.77734375" style="140" customWidth="1"/>
    <col min="8651" max="8652" width="0" style="140" hidden="1" customWidth="1"/>
    <col min="8653" max="8658" width="6.77734375" style="140" customWidth="1"/>
    <col min="8659" max="8660" width="0" style="140" hidden="1" customWidth="1"/>
    <col min="8661" max="8666" width="6.77734375" style="140" customWidth="1"/>
    <col min="8667" max="8668" width="0" style="140" hidden="1" customWidth="1"/>
    <col min="8669" max="8674" width="6.77734375" style="140" customWidth="1"/>
    <col min="8675" max="8676" width="0" style="140" hidden="1" customWidth="1"/>
    <col min="8677" max="8682" width="6.77734375" style="140" customWidth="1"/>
    <col min="8683" max="8684" width="0" style="140" hidden="1" customWidth="1"/>
    <col min="8685" max="8690" width="6.77734375" style="140" customWidth="1"/>
    <col min="8691" max="8692" width="0" style="140" hidden="1" customWidth="1"/>
    <col min="8693" max="8698" width="6.77734375" style="140" customWidth="1"/>
    <col min="8699" max="8700" width="0" style="140" hidden="1" customWidth="1"/>
    <col min="8701" max="8706" width="6.77734375" style="140" customWidth="1"/>
    <col min="8707" max="8708" width="0" style="140" hidden="1" customWidth="1"/>
    <col min="8709" max="8713" width="6.77734375" style="140" customWidth="1"/>
    <col min="8714" max="8714" width="6.44140625" style="140" customWidth="1"/>
    <col min="8715" max="8722" width="0" style="140" hidden="1" customWidth="1"/>
    <col min="8723" max="8734" width="6.77734375" style="140" customWidth="1"/>
    <col min="8735" max="8735" width="12.77734375" style="140" customWidth="1"/>
    <col min="8736" max="8876" width="8.88671875" style="140"/>
    <col min="8877" max="8877" width="3.21875" style="140" customWidth="1"/>
    <col min="8878" max="8878" width="3.109375" style="140" customWidth="1"/>
    <col min="8879" max="8879" width="2.77734375" style="140" customWidth="1"/>
    <col min="8880" max="8880" width="4.77734375" style="140" customWidth="1"/>
    <col min="8881" max="8881" width="3.6640625" style="140" customWidth="1"/>
    <col min="8882" max="8882" width="5.44140625" style="140" customWidth="1"/>
    <col min="8883" max="8884" width="0" style="140" hidden="1" customWidth="1"/>
    <col min="8885" max="8890" width="6.77734375" style="140" customWidth="1"/>
    <col min="8891" max="8900" width="0" style="140" hidden="1" customWidth="1"/>
    <col min="8901" max="8906" width="6.77734375" style="140" customWidth="1"/>
    <col min="8907" max="8908" width="0" style="140" hidden="1" customWidth="1"/>
    <col min="8909" max="8914" width="6.77734375" style="140" customWidth="1"/>
    <col min="8915" max="8916" width="0" style="140" hidden="1" customWidth="1"/>
    <col min="8917" max="8922" width="6.77734375" style="140" customWidth="1"/>
    <col min="8923" max="8924" width="0" style="140" hidden="1" customWidth="1"/>
    <col min="8925" max="8930" width="6.77734375" style="140" customWidth="1"/>
    <col min="8931" max="8932" width="0" style="140" hidden="1" customWidth="1"/>
    <col min="8933" max="8938" width="6.77734375" style="140" customWidth="1"/>
    <col min="8939" max="8940" width="0" style="140" hidden="1" customWidth="1"/>
    <col min="8941" max="8946" width="6.77734375" style="140" customWidth="1"/>
    <col min="8947" max="8948" width="0" style="140" hidden="1" customWidth="1"/>
    <col min="8949" max="8954" width="6.77734375" style="140" customWidth="1"/>
    <col min="8955" max="8956" width="0" style="140" hidden="1" customWidth="1"/>
    <col min="8957" max="8962" width="6.77734375" style="140" customWidth="1"/>
    <col min="8963" max="8964" width="0" style="140" hidden="1" customWidth="1"/>
    <col min="8965" max="8969" width="6.77734375" style="140" customWidth="1"/>
    <col min="8970" max="8970" width="6.44140625" style="140" customWidth="1"/>
    <col min="8971" max="8978" width="0" style="140" hidden="1" customWidth="1"/>
    <col min="8979" max="8990" width="6.77734375" style="140" customWidth="1"/>
    <col min="8991" max="8991" width="12.77734375" style="140" customWidth="1"/>
    <col min="8992" max="9132" width="8.88671875" style="140"/>
    <col min="9133" max="9133" width="3.21875" style="140" customWidth="1"/>
    <col min="9134" max="9134" width="3.109375" style="140" customWidth="1"/>
    <col min="9135" max="9135" width="2.77734375" style="140" customWidth="1"/>
    <col min="9136" max="9136" width="4.77734375" style="140" customWidth="1"/>
    <col min="9137" max="9137" width="3.6640625" style="140" customWidth="1"/>
    <col min="9138" max="9138" width="5.44140625" style="140" customWidth="1"/>
    <col min="9139" max="9140" width="0" style="140" hidden="1" customWidth="1"/>
    <col min="9141" max="9146" width="6.77734375" style="140" customWidth="1"/>
    <col min="9147" max="9156" width="0" style="140" hidden="1" customWidth="1"/>
    <col min="9157" max="9162" width="6.77734375" style="140" customWidth="1"/>
    <col min="9163" max="9164" width="0" style="140" hidden="1" customWidth="1"/>
    <col min="9165" max="9170" width="6.77734375" style="140" customWidth="1"/>
    <col min="9171" max="9172" width="0" style="140" hidden="1" customWidth="1"/>
    <col min="9173" max="9178" width="6.77734375" style="140" customWidth="1"/>
    <col min="9179" max="9180" width="0" style="140" hidden="1" customWidth="1"/>
    <col min="9181" max="9186" width="6.77734375" style="140" customWidth="1"/>
    <col min="9187" max="9188" width="0" style="140" hidden="1" customWidth="1"/>
    <col min="9189" max="9194" width="6.77734375" style="140" customWidth="1"/>
    <col min="9195" max="9196" width="0" style="140" hidden="1" customWidth="1"/>
    <col min="9197" max="9202" width="6.77734375" style="140" customWidth="1"/>
    <col min="9203" max="9204" width="0" style="140" hidden="1" customWidth="1"/>
    <col min="9205" max="9210" width="6.77734375" style="140" customWidth="1"/>
    <col min="9211" max="9212" width="0" style="140" hidden="1" customWidth="1"/>
    <col min="9213" max="9218" width="6.77734375" style="140" customWidth="1"/>
    <col min="9219" max="9220" width="0" style="140" hidden="1" customWidth="1"/>
    <col min="9221" max="9225" width="6.77734375" style="140" customWidth="1"/>
    <col min="9226" max="9226" width="6.44140625" style="140" customWidth="1"/>
    <col min="9227" max="9234" width="0" style="140" hidden="1" customWidth="1"/>
    <col min="9235" max="9246" width="6.77734375" style="140" customWidth="1"/>
    <col min="9247" max="9247" width="12.77734375" style="140" customWidth="1"/>
    <col min="9248" max="9388" width="8.88671875" style="140"/>
    <col min="9389" max="9389" width="3.21875" style="140" customWidth="1"/>
    <col min="9390" max="9390" width="3.109375" style="140" customWidth="1"/>
    <col min="9391" max="9391" width="2.77734375" style="140" customWidth="1"/>
    <col min="9392" max="9392" width="4.77734375" style="140" customWidth="1"/>
    <col min="9393" max="9393" width="3.6640625" style="140" customWidth="1"/>
    <col min="9394" max="9394" width="5.44140625" style="140" customWidth="1"/>
    <col min="9395" max="9396" width="0" style="140" hidden="1" customWidth="1"/>
    <col min="9397" max="9402" width="6.77734375" style="140" customWidth="1"/>
    <col min="9403" max="9412" width="0" style="140" hidden="1" customWidth="1"/>
    <col min="9413" max="9418" width="6.77734375" style="140" customWidth="1"/>
    <col min="9419" max="9420" width="0" style="140" hidden="1" customWidth="1"/>
    <col min="9421" max="9426" width="6.77734375" style="140" customWidth="1"/>
    <col min="9427" max="9428" width="0" style="140" hidden="1" customWidth="1"/>
    <col min="9429" max="9434" width="6.77734375" style="140" customWidth="1"/>
    <col min="9435" max="9436" width="0" style="140" hidden="1" customWidth="1"/>
    <col min="9437" max="9442" width="6.77734375" style="140" customWidth="1"/>
    <col min="9443" max="9444" width="0" style="140" hidden="1" customWidth="1"/>
    <col min="9445" max="9450" width="6.77734375" style="140" customWidth="1"/>
    <col min="9451" max="9452" width="0" style="140" hidden="1" customWidth="1"/>
    <col min="9453" max="9458" width="6.77734375" style="140" customWidth="1"/>
    <col min="9459" max="9460" width="0" style="140" hidden="1" customWidth="1"/>
    <col min="9461" max="9466" width="6.77734375" style="140" customWidth="1"/>
    <col min="9467" max="9468" width="0" style="140" hidden="1" customWidth="1"/>
    <col min="9469" max="9474" width="6.77734375" style="140" customWidth="1"/>
    <col min="9475" max="9476" width="0" style="140" hidden="1" customWidth="1"/>
    <col min="9477" max="9481" width="6.77734375" style="140" customWidth="1"/>
    <col min="9482" max="9482" width="6.44140625" style="140" customWidth="1"/>
    <col min="9483" max="9490" width="0" style="140" hidden="1" customWidth="1"/>
    <col min="9491" max="9502" width="6.77734375" style="140" customWidth="1"/>
    <col min="9503" max="9503" width="12.77734375" style="140" customWidth="1"/>
    <col min="9504" max="9644" width="8.88671875" style="140"/>
    <col min="9645" max="9645" width="3.21875" style="140" customWidth="1"/>
    <col min="9646" max="9646" width="3.109375" style="140" customWidth="1"/>
    <col min="9647" max="9647" width="2.77734375" style="140" customWidth="1"/>
    <col min="9648" max="9648" width="4.77734375" style="140" customWidth="1"/>
    <col min="9649" max="9649" width="3.6640625" style="140" customWidth="1"/>
    <col min="9650" max="9650" width="5.44140625" style="140" customWidth="1"/>
    <col min="9651" max="9652" width="0" style="140" hidden="1" customWidth="1"/>
    <col min="9653" max="9658" width="6.77734375" style="140" customWidth="1"/>
    <col min="9659" max="9668" width="0" style="140" hidden="1" customWidth="1"/>
    <col min="9669" max="9674" width="6.77734375" style="140" customWidth="1"/>
    <col min="9675" max="9676" width="0" style="140" hidden="1" customWidth="1"/>
    <col min="9677" max="9682" width="6.77734375" style="140" customWidth="1"/>
    <col min="9683" max="9684" width="0" style="140" hidden="1" customWidth="1"/>
    <col min="9685" max="9690" width="6.77734375" style="140" customWidth="1"/>
    <col min="9691" max="9692" width="0" style="140" hidden="1" customWidth="1"/>
    <col min="9693" max="9698" width="6.77734375" style="140" customWidth="1"/>
    <col min="9699" max="9700" width="0" style="140" hidden="1" customWidth="1"/>
    <col min="9701" max="9706" width="6.77734375" style="140" customWidth="1"/>
    <col min="9707" max="9708" width="0" style="140" hidden="1" customWidth="1"/>
    <col min="9709" max="9714" width="6.77734375" style="140" customWidth="1"/>
    <col min="9715" max="9716" width="0" style="140" hidden="1" customWidth="1"/>
    <col min="9717" max="9722" width="6.77734375" style="140" customWidth="1"/>
    <col min="9723" max="9724" width="0" style="140" hidden="1" customWidth="1"/>
    <col min="9725" max="9730" width="6.77734375" style="140" customWidth="1"/>
    <col min="9731" max="9732" width="0" style="140" hidden="1" customWidth="1"/>
    <col min="9733" max="9737" width="6.77734375" style="140" customWidth="1"/>
    <col min="9738" max="9738" width="6.44140625" style="140" customWidth="1"/>
    <col min="9739" max="9746" width="0" style="140" hidden="1" customWidth="1"/>
    <col min="9747" max="9758" width="6.77734375" style="140" customWidth="1"/>
    <col min="9759" max="9759" width="12.77734375" style="140" customWidth="1"/>
    <col min="9760" max="9900" width="8.88671875" style="140"/>
    <col min="9901" max="9901" width="3.21875" style="140" customWidth="1"/>
    <col min="9902" max="9902" width="3.109375" style="140" customWidth="1"/>
    <col min="9903" max="9903" width="2.77734375" style="140" customWidth="1"/>
    <col min="9904" max="9904" width="4.77734375" style="140" customWidth="1"/>
    <col min="9905" max="9905" width="3.6640625" style="140" customWidth="1"/>
    <col min="9906" max="9906" width="5.44140625" style="140" customWidth="1"/>
    <col min="9907" max="9908" width="0" style="140" hidden="1" customWidth="1"/>
    <col min="9909" max="9914" width="6.77734375" style="140" customWidth="1"/>
    <col min="9915" max="9924" width="0" style="140" hidden="1" customWidth="1"/>
    <col min="9925" max="9930" width="6.77734375" style="140" customWidth="1"/>
    <col min="9931" max="9932" width="0" style="140" hidden="1" customWidth="1"/>
    <col min="9933" max="9938" width="6.77734375" style="140" customWidth="1"/>
    <col min="9939" max="9940" width="0" style="140" hidden="1" customWidth="1"/>
    <col min="9941" max="9946" width="6.77734375" style="140" customWidth="1"/>
    <col min="9947" max="9948" width="0" style="140" hidden="1" customWidth="1"/>
    <col min="9949" max="9954" width="6.77734375" style="140" customWidth="1"/>
    <col min="9955" max="9956" width="0" style="140" hidden="1" customWidth="1"/>
    <col min="9957" max="9962" width="6.77734375" style="140" customWidth="1"/>
    <col min="9963" max="9964" width="0" style="140" hidden="1" customWidth="1"/>
    <col min="9965" max="9970" width="6.77734375" style="140" customWidth="1"/>
    <col min="9971" max="9972" width="0" style="140" hidden="1" customWidth="1"/>
    <col min="9973" max="9978" width="6.77734375" style="140" customWidth="1"/>
    <col min="9979" max="9980" width="0" style="140" hidden="1" customWidth="1"/>
    <col min="9981" max="9986" width="6.77734375" style="140" customWidth="1"/>
    <col min="9987" max="9988" width="0" style="140" hidden="1" customWidth="1"/>
    <col min="9989" max="9993" width="6.77734375" style="140" customWidth="1"/>
    <col min="9994" max="9994" width="6.44140625" style="140" customWidth="1"/>
    <col min="9995" max="10002" width="0" style="140" hidden="1" customWidth="1"/>
    <col min="10003" max="10014" width="6.77734375" style="140" customWidth="1"/>
    <col min="10015" max="10015" width="12.77734375" style="140" customWidth="1"/>
    <col min="10016" max="10156" width="8.88671875" style="140"/>
    <col min="10157" max="10157" width="3.21875" style="140" customWidth="1"/>
    <col min="10158" max="10158" width="3.109375" style="140" customWidth="1"/>
    <col min="10159" max="10159" width="2.77734375" style="140" customWidth="1"/>
    <col min="10160" max="10160" width="4.77734375" style="140" customWidth="1"/>
    <col min="10161" max="10161" width="3.6640625" style="140" customWidth="1"/>
    <col min="10162" max="10162" width="5.44140625" style="140" customWidth="1"/>
    <col min="10163" max="10164" width="0" style="140" hidden="1" customWidth="1"/>
    <col min="10165" max="10170" width="6.77734375" style="140" customWidth="1"/>
    <col min="10171" max="10180" width="0" style="140" hidden="1" customWidth="1"/>
    <col min="10181" max="10186" width="6.77734375" style="140" customWidth="1"/>
    <col min="10187" max="10188" width="0" style="140" hidden="1" customWidth="1"/>
    <col min="10189" max="10194" width="6.77734375" style="140" customWidth="1"/>
    <col min="10195" max="10196" width="0" style="140" hidden="1" customWidth="1"/>
    <col min="10197" max="10202" width="6.77734375" style="140" customWidth="1"/>
    <col min="10203" max="10204" width="0" style="140" hidden="1" customWidth="1"/>
    <col min="10205" max="10210" width="6.77734375" style="140" customWidth="1"/>
    <col min="10211" max="10212" width="0" style="140" hidden="1" customWidth="1"/>
    <col min="10213" max="10218" width="6.77734375" style="140" customWidth="1"/>
    <col min="10219" max="10220" width="0" style="140" hidden="1" customWidth="1"/>
    <col min="10221" max="10226" width="6.77734375" style="140" customWidth="1"/>
    <col min="10227" max="10228" width="0" style="140" hidden="1" customWidth="1"/>
    <col min="10229" max="10234" width="6.77734375" style="140" customWidth="1"/>
    <col min="10235" max="10236" width="0" style="140" hidden="1" customWidth="1"/>
    <col min="10237" max="10242" width="6.77734375" style="140" customWidth="1"/>
    <col min="10243" max="10244" width="0" style="140" hidden="1" customWidth="1"/>
    <col min="10245" max="10249" width="6.77734375" style="140" customWidth="1"/>
    <col min="10250" max="10250" width="6.44140625" style="140" customWidth="1"/>
    <col min="10251" max="10258" width="0" style="140" hidden="1" customWidth="1"/>
    <col min="10259" max="10270" width="6.77734375" style="140" customWidth="1"/>
    <col min="10271" max="10271" width="12.77734375" style="140" customWidth="1"/>
    <col min="10272" max="10412" width="8.88671875" style="140"/>
    <col min="10413" max="10413" width="3.21875" style="140" customWidth="1"/>
    <col min="10414" max="10414" width="3.109375" style="140" customWidth="1"/>
    <col min="10415" max="10415" width="2.77734375" style="140" customWidth="1"/>
    <col min="10416" max="10416" width="4.77734375" style="140" customWidth="1"/>
    <col min="10417" max="10417" width="3.6640625" style="140" customWidth="1"/>
    <col min="10418" max="10418" width="5.44140625" style="140" customWidth="1"/>
    <col min="10419" max="10420" width="0" style="140" hidden="1" customWidth="1"/>
    <col min="10421" max="10426" width="6.77734375" style="140" customWidth="1"/>
    <col min="10427" max="10436" width="0" style="140" hidden="1" customWidth="1"/>
    <col min="10437" max="10442" width="6.77734375" style="140" customWidth="1"/>
    <col min="10443" max="10444" width="0" style="140" hidden="1" customWidth="1"/>
    <col min="10445" max="10450" width="6.77734375" style="140" customWidth="1"/>
    <col min="10451" max="10452" width="0" style="140" hidden="1" customWidth="1"/>
    <col min="10453" max="10458" width="6.77734375" style="140" customWidth="1"/>
    <col min="10459" max="10460" width="0" style="140" hidden="1" customWidth="1"/>
    <col min="10461" max="10466" width="6.77734375" style="140" customWidth="1"/>
    <col min="10467" max="10468" width="0" style="140" hidden="1" customWidth="1"/>
    <col min="10469" max="10474" width="6.77734375" style="140" customWidth="1"/>
    <col min="10475" max="10476" width="0" style="140" hidden="1" customWidth="1"/>
    <col min="10477" max="10482" width="6.77734375" style="140" customWidth="1"/>
    <col min="10483" max="10484" width="0" style="140" hidden="1" customWidth="1"/>
    <col min="10485" max="10490" width="6.77734375" style="140" customWidth="1"/>
    <col min="10491" max="10492" width="0" style="140" hidden="1" customWidth="1"/>
    <col min="10493" max="10498" width="6.77734375" style="140" customWidth="1"/>
    <col min="10499" max="10500" width="0" style="140" hidden="1" customWidth="1"/>
    <col min="10501" max="10505" width="6.77734375" style="140" customWidth="1"/>
    <col min="10506" max="10506" width="6.44140625" style="140" customWidth="1"/>
    <col min="10507" max="10514" width="0" style="140" hidden="1" customWidth="1"/>
    <col min="10515" max="10526" width="6.77734375" style="140" customWidth="1"/>
    <col min="10527" max="10527" width="12.77734375" style="140" customWidth="1"/>
    <col min="10528" max="10668" width="8.88671875" style="140"/>
    <col min="10669" max="10669" width="3.21875" style="140" customWidth="1"/>
    <col min="10670" max="10670" width="3.109375" style="140" customWidth="1"/>
    <col min="10671" max="10671" width="2.77734375" style="140" customWidth="1"/>
    <col min="10672" max="10672" width="4.77734375" style="140" customWidth="1"/>
    <col min="10673" max="10673" width="3.6640625" style="140" customWidth="1"/>
    <col min="10674" max="10674" width="5.44140625" style="140" customWidth="1"/>
    <col min="10675" max="10676" width="0" style="140" hidden="1" customWidth="1"/>
    <col min="10677" max="10682" width="6.77734375" style="140" customWidth="1"/>
    <col min="10683" max="10692" width="0" style="140" hidden="1" customWidth="1"/>
    <col min="10693" max="10698" width="6.77734375" style="140" customWidth="1"/>
    <col min="10699" max="10700" width="0" style="140" hidden="1" customWidth="1"/>
    <col min="10701" max="10706" width="6.77734375" style="140" customWidth="1"/>
    <col min="10707" max="10708" width="0" style="140" hidden="1" customWidth="1"/>
    <col min="10709" max="10714" width="6.77734375" style="140" customWidth="1"/>
    <col min="10715" max="10716" width="0" style="140" hidden="1" customWidth="1"/>
    <col min="10717" max="10722" width="6.77734375" style="140" customWidth="1"/>
    <col min="10723" max="10724" width="0" style="140" hidden="1" customWidth="1"/>
    <col min="10725" max="10730" width="6.77734375" style="140" customWidth="1"/>
    <col min="10731" max="10732" width="0" style="140" hidden="1" customWidth="1"/>
    <col min="10733" max="10738" width="6.77734375" style="140" customWidth="1"/>
    <col min="10739" max="10740" width="0" style="140" hidden="1" customWidth="1"/>
    <col min="10741" max="10746" width="6.77734375" style="140" customWidth="1"/>
    <col min="10747" max="10748" width="0" style="140" hidden="1" customWidth="1"/>
    <col min="10749" max="10754" width="6.77734375" style="140" customWidth="1"/>
    <col min="10755" max="10756" width="0" style="140" hidden="1" customWidth="1"/>
    <col min="10757" max="10761" width="6.77734375" style="140" customWidth="1"/>
    <col min="10762" max="10762" width="6.44140625" style="140" customWidth="1"/>
    <col min="10763" max="10770" width="0" style="140" hidden="1" customWidth="1"/>
    <col min="10771" max="10782" width="6.77734375" style="140" customWidth="1"/>
    <col min="10783" max="10783" width="12.77734375" style="140" customWidth="1"/>
    <col min="10784" max="10924" width="8.88671875" style="140"/>
    <col min="10925" max="10925" width="3.21875" style="140" customWidth="1"/>
    <col min="10926" max="10926" width="3.109375" style="140" customWidth="1"/>
    <col min="10927" max="10927" width="2.77734375" style="140" customWidth="1"/>
    <col min="10928" max="10928" width="4.77734375" style="140" customWidth="1"/>
    <col min="10929" max="10929" width="3.6640625" style="140" customWidth="1"/>
    <col min="10930" max="10930" width="5.44140625" style="140" customWidth="1"/>
    <col min="10931" max="10932" width="0" style="140" hidden="1" customWidth="1"/>
    <col min="10933" max="10938" width="6.77734375" style="140" customWidth="1"/>
    <col min="10939" max="10948" width="0" style="140" hidden="1" customWidth="1"/>
    <col min="10949" max="10954" width="6.77734375" style="140" customWidth="1"/>
    <col min="10955" max="10956" width="0" style="140" hidden="1" customWidth="1"/>
    <col min="10957" max="10962" width="6.77734375" style="140" customWidth="1"/>
    <col min="10963" max="10964" width="0" style="140" hidden="1" customWidth="1"/>
    <col min="10965" max="10970" width="6.77734375" style="140" customWidth="1"/>
    <col min="10971" max="10972" width="0" style="140" hidden="1" customWidth="1"/>
    <col min="10973" max="10978" width="6.77734375" style="140" customWidth="1"/>
    <col min="10979" max="10980" width="0" style="140" hidden="1" customWidth="1"/>
    <col min="10981" max="10986" width="6.77734375" style="140" customWidth="1"/>
    <col min="10987" max="10988" width="0" style="140" hidden="1" customWidth="1"/>
    <col min="10989" max="10994" width="6.77734375" style="140" customWidth="1"/>
    <col min="10995" max="10996" width="0" style="140" hidden="1" customWidth="1"/>
    <col min="10997" max="11002" width="6.77734375" style="140" customWidth="1"/>
    <col min="11003" max="11004" width="0" style="140" hidden="1" customWidth="1"/>
    <col min="11005" max="11010" width="6.77734375" style="140" customWidth="1"/>
    <col min="11011" max="11012" width="0" style="140" hidden="1" customWidth="1"/>
    <col min="11013" max="11017" width="6.77734375" style="140" customWidth="1"/>
    <col min="11018" max="11018" width="6.44140625" style="140" customWidth="1"/>
    <col min="11019" max="11026" width="0" style="140" hidden="1" customWidth="1"/>
    <col min="11027" max="11038" width="6.77734375" style="140" customWidth="1"/>
    <col min="11039" max="11039" width="12.77734375" style="140" customWidth="1"/>
    <col min="11040" max="11180" width="8.88671875" style="140"/>
    <col min="11181" max="11181" width="3.21875" style="140" customWidth="1"/>
    <col min="11182" max="11182" width="3.109375" style="140" customWidth="1"/>
    <col min="11183" max="11183" width="2.77734375" style="140" customWidth="1"/>
    <col min="11184" max="11184" width="4.77734375" style="140" customWidth="1"/>
    <col min="11185" max="11185" width="3.6640625" style="140" customWidth="1"/>
    <col min="11186" max="11186" width="5.44140625" style="140" customWidth="1"/>
    <col min="11187" max="11188" width="0" style="140" hidden="1" customWidth="1"/>
    <col min="11189" max="11194" width="6.77734375" style="140" customWidth="1"/>
    <col min="11195" max="11204" width="0" style="140" hidden="1" customWidth="1"/>
    <col min="11205" max="11210" width="6.77734375" style="140" customWidth="1"/>
    <col min="11211" max="11212" width="0" style="140" hidden="1" customWidth="1"/>
    <col min="11213" max="11218" width="6.77734375" style="140" customWidth="1"/>
    <col min="11219" max="11220" width="0" style="140" hidden="1" customWidth="1"/>
    <col min="11221" max="11226" width="6.77734375" style="140" customWidth="1"/>
    <col min="11227" max="11228" width="0" style="140" hidden="1" customWidth="1"/>
    <col min="11229" max="11234" width="6.77734375" style="140" customWidth="1"/>
    <col min="11235" max="11236" width="0" style="140" hidden="1" customWidth="1"/>
    <col min="11237" max="11242" width="6.77734375" style="140" customWidth="1"/>
    <col min="11243" max="11244" width="0" style="140" hidden="1" customWidth="1"/>
    <col min="11245" max="11250" width="6.77734375" style="140" customWidth="1"/>
    <col min="11251" max="11252" width="0" style="140" hidden="1" customWidth="1"/>
    <col min="11253" max="11258" width="6.77734375" style="140" customWidth="1"/>
    <col min="11259" max="11260" width="0" style="140" hidden="1" customWidth="1"/>
    <col min="11261" max="11266" width="6.77734375" style="140" customWidth="1"/>
    <col min="11267" max="11268" width="0" style="140" hidden="1" customWidth="1"/>
    <col min="11269" max="11273" width="6.77734375" style="140" customWidth="1"/>
    <col min="11274" max="11274" width="6.44140625" style="140" customWidth="1"/>
    <col min="11275" max="11282" width="0" style="140" hidden="1" customWidth="1"/>
    <col min="11283" max="11294" width="6.77734375" style="140" customWidth="1"/>
    <col min="11295" max="11295" width="12.77734375" style="140" customWidth="1"/>
    <col min="11296" max="11436" width="8.88671875" style="140"/>
    <col min="11437" max="11437" width="3.21875" style="140" customWidth="1"/>
    <col min="11438" max="11438" width="3.109375" style="140" customWidth="1"/>
    <col min="11439" max="11439" width="2.77734375" style="140" customWidth="1"/>
    <col min="11440" max="11440" width="4.77734375" style="140" customWidth="1"/>
    <col min="11441" max="11441" width="3.6640625" style="140" customWidth="1"/>
    <col min="11442" max="11442" width="5.44140625" style="140" customWidth="1"/>
    <col min="11443" max="11444" width="0" style="140" hidden="1" customWidth="1"/>
    <col min="11445" max="11450" width="6.77734375" style="140" customWidth="1"/>
    <col min="11451" max="11460" width="0" style="140" hidden="1" customWidth="1"/>
    <col min="11461" max="11466" width="6.77734375" style="140" customWidth="1"/>
    <col min="11467" max="11468" width="0" style="140" hidden="1" customWidth="1"/>
    <col min="11469" max="11474" width="6.77734375" style="140" customWidth="1"/>
    <col min="11475" max="11476" width="0" style="140" hidden="1" customWidth="1"/>
    <col min="11477" max="11482" width="6.77734375" style="140" customWidth="1"/>
    <col min="11483" max="11484" width="0" style="140" hidden="1" customWidth="1"/>
    <col min="11485" max="11490" width="6.77734375" style="140" customWidth="1"/>
    <col min="11491" max="11492" width="0" style="140" hidden="1" customWidth="1"/>
    <col min="11493" max="11498" width="6.77734375" style="140" customWidth="1"/>
    <col min="11499" max="11500" width="0" style="140" hidden="1" customWidth="1"/>
    <col min="11501" max="11506" width="6.77734375" style="140" customWidth="1"/>
    <col min="11507" max="11508" width="0" style="140" hidden="1" customWidth="1"/>
    <col min="11509" max="11514" width="6.77734375" style="140" customWidth="1"/>
    <col min="11515" max="11516" width="0" style="140" hidden="1" customWidth="1"/>
    <col min="11517" max="11522" width="6.77734375" style="140" customWidth="1"/>
    <col min="11523" max="11524" width="0" style="140" hidden="1" customWidth="1"/>
    <col min="11525" max="11529" width="6.77734375" style="140" customWidth="1"/>
    <col min="11530" max="11530" width="6.44140625" style="140" customWidth="1"/>
    <col min="11531" max="11538" width="0" style="140" hidden="1" customWidth="1"/>
    <col min="11539" max="11550" width="6.77734375" style="140" customWidth="1"/>
    <col min="11551" max="11551" width="12.77734375" style="140" customWidth="1"/>
    <col min="11552" max="11692" width="8.88671875" style="140"/>
    <col min="11693" max="11693" width="3.21875" style="140" customWidth="1"/>
    <col min="11694" max="11694" width="3.109375" style="140" customWidth="1"/>
    <col min="11695" max="11695" width="2.77734375" style="140" customWidth="1"/>
    <col min="11696" max="11696" width="4.77734375" style="140" customWidth="1"/>
    <col min="11697" max="11697" width="3.6640625" style="140" customWidth="1"/>
    <col min="11698" max="11698" width="5.44140625" style="140" customWidth="1"/>
    <col min="11699" max="11700" width="0" style="140" hidden="1" customWidth="1"/>
    <col min="11701" max="11706" width="6.77734375" style="140" customWidth="1"/>
    <col min="11707" max="11716" width="0" style="140" hidden="1" customWidth="1"/>
    <col min="11717" max="11722" width="6.77734375" style="140" customWidth="1"/>
    <col min="11723" max="11724" width="0" style="140" hidden="1" customWidth="1"/>
    <col min="11725" max="11730" width="6.77734375" style="140" customWidth="1"/>
    <col min="11731" max="11732" width="0" style="140" hidden="1" customWidth="1"/>
    <col min="11733" max="11738" width="6.77734375" style="140" customWidth="1"/>
    <col min="11739" max="11740" width="0" style="140" hidden="1" customWidth="1"/>
    <col min="11741" max="11746" width="6.77734375" style="140" customWidth="1"/>
    <col min="11747" max="11748" width="0" style="140" hidden="1" customWidth="1"/>
    <col min="11749" max="11754" width="6.77734375" style="140" customWidth="1"/>
    <col min="11755" max="11756" width="0" style="140" hidden="1" customWidth="1"/>
    <col min="11757" max="11762" width="6.77734375" style="140" customWidth="1"/>
    <col min="11763" max="11764" width="0" style="140" hidden="1" customWidth="1"/>
    <col min="11765" max="11770" width="6.77734375" style="140" customWidth="1"/>
    <col min="11771" max="11772" width="0" style="140" hidden="1" customWidth="1"/>
    <col min="11773" max="11778" width="6.77734375" style="140" customWidth="1"/>
    <col min="11779" max="11780" width="0" style="140" hidden="1" customWidth="1"/>
    <col min="11781" max="11785" width="6.77734375" style="140" customWidth="1"/>
    <col min="11786" max="11786" width="6.44140625" style="140" customWidth="1"/>
    <col min="11787" max="11794" width="0" style="140" hidden="1" customWidth="1"/>
    <col min="11795" max="11806" width="6.77734375" style="140" customWidth="1"/>
    <col min="11807" max="11807" width="12.77734375" style="140" customWidth="1"/>
    <col min="11808" max="11948" width="8.88671875" style="140"/>
    <col min="11949" max="11949" width="3.21875" style="140" customWidth="1"/>
    <col min="11950" max="11950" width="3.109375" style="140" customWidth="1"/>
    <col min="11951" max="11951" width="2.77734375" style="140" customWidth="1"/>
    <col min="11952" max="11952" width="4.77734375" style="140" customWidth="1"/>
    <col min="11953" max="11953" width="3.6640625" style="140" customWidth="1"/>
    <col min="11954" max="11954" width="5.44140625" style="140" customWidth="1"/>
    <col min="11955" max="11956" width="0" style="140" hidden="1" customWidth="1"/>
    <col min="11957" max="11962" width="6.77734375" style="140" customWidth="1"/>
    <col min="11963" max="11972" width="0" style="140" hidden="1" customWidth="1"/>
    <col min="11973" max="11978" width="6.77734375" style="140" customWidth="1"/>
    <col min="11979" max="11980" width="0" style="140" hidden="1" customWidth="1"/>
    <col min="11981" max="11986" width="6.77734375" style="140" customWidth="1"/>
    <col min="11987" max="11988" width="0" style="140" hidden="1" customWidth="1"/>
    <col min="11989" max="11994" width="6.77734375" style="140" customWidth="1"/>
    <col min="11995" max="11996" width="0" style="140" hidden="1" customWidth="1"/>
    <col min="11997" max="12002" width="6.77734375" style="140" customWidth="1"/>
    <col min="12003" max="12004" width="0" style="140" hidden="1" customWidth="1"/>
    <col min="12005" max="12010" width="6.77734375" style="140" customWidth="1"/>
    <col min="12011" max="12012" width="0" style="140" hidden="1" customWidth="1"/>
    <col min="12013" max="12018" width="6.77734375" style="140" customWidth="1"/>
    <col min="12019" max="12020" width="0" style="140" hidden="1" customWidth="1"/>
    <col min="12021" max="12026" width="6.77734375" style="140" customWidth="1"/>
    <col min="12027" max="12028" width="0" style="140" hidden="1" customWidth="1"/>
    <col min="12029" max="12034" width="6.77734375" style="140" customWidth="1"/>
    <col min="12035" max="12036" width="0" style="140" hidden="1" customWidth="1"/>
    <col min="12037" max="12041" width="6.77734375" style="140" customWidth="1"/>
    <col min="12042" max="12042" width="6.44140625" style="140" customWidth="1"/>
    <col min="12043" max="12050" width="0" style="140" hidden="1" customWidth="1"/>
    <col min="12051" max="12062" width="6.77734375" style="140" customWidth="1"/>
    <col min="12063" max="12063" width="12.77734375" style="140" customWidth="1"/>
    <col min="12064" max="12204" width="8.88671875" style="140"/>
    <col min="12205" max="12205" width="3.21875" style="140" customWidth="1"/>
    <col min="12206" max="12206" width="3.109375" style="140" customWidth="1"/>
    <col min="12207" max="12207" width="2.77734375" style="140" customWidth="1"/>
    <col min="12208" max="12208" width="4.77734375" style="140" customWidth="1"/>
    <col min="12209" max="12209" width="3.6640625" style="140" customWidth="1"/>
    <col min="12210" max="12210" width="5.44140625" style="140" customWidth="1"/>
    <col min="12211" max="12212" width="0" style="140" hidden="1" customWidth="1"/>
    <col min="12213" max="12218" width="6.77734375" style="140" customWidth="1"/>
    <col min="12219" max="12228" width="0" style="140" hidden="1" customWidth="1"/>
    <col min="12229" max="12234" width="6.77734375" style="140" customWidth="1"/>
    <col min="12235" max="12236" width="0" style="140" hidden="1" customWidth="1"/>
    <col min="12237" max="12242" width="6.77734375" style="140" customWidth="1"/>
    <col min="12243" max="12244" width="0" style="140" hidden="1" customWidth="1"/>
    <col min="12245" max="12250" width="6.77734375" style="140" customWidth="1"/>
    <col min="12251" max="12252" width="0" style="140" hidden="1" customWidth="1"/>
    <col min="12253" max="12258" width="6.77734375" style="140" customWidth="1"/>
    <col min="12259" max="12260" width="0" style="140" hidden="1" customWidth="1"/>
    <col min="12261" max="12266" width="6.77734375" style="140" customWidth="1"/>
    <col min="12267" max="12268" width="0" style="140" hidden="1" customWidth="1"/>
    <col min="12269" max="12274" width="6.77734375" style="140" customWidth="1"/>
    <col min="12275" max="12276" width="0" style="140" hidden="1" customWidth="1"/>
    <col min="12277" max="12282" width="6.77734375" style="140" customWidth="1"/>
    <col min="12283" max="12284" width="0" style="140" hidden="1" customWidth="1"/>
    <col min="12285" max="12290" width="6.77734375" style="140" customWidth="1"/>
    <col min="12291" max="12292" width="0" style="140" hidden="1" customWidth="1"/>
    <col min="12293" max="12297" width="6.77734375" style="140" customWidth="1"/>
    <col min="12298" max="12298" width="6.44140625" style="140" customWidth="1"/>
    <col min="12299" max="12306" width="0" style="140" hidden="1" customWidth="1"/>
    <col min="12307" max="12318" width="6.77734375" style="140" customWidth="1"/>
    <col min="12319" max="12319" width="12.77734375" style="140" customWidth="1"/>
    <col min="12320" max="12460" width="8.88671875" style="140"/>
    <col min="12461" max="12461" width="3.21875" style="140" customWidth="1"/>
    <col min="12462" max="12462" width="3.109375" style="140" customWidth="1"/>
    <col min="12463" max="12463" width="2.77734375" style="140" customWidth="1"/>
    <col min="12464" max="12464" width="4.77734375" style="140" customWidth="1"/>
    <col min="12465" max="12465" width="3.6640625" style="140" customWidth="1"/>
    <col min="12466" max="12466" width="5.44140625" style="140" customWidth="1"/>
    <col min="12467" max="12468" width="0" style="140" hidden="1" customWidth="1"/>
    <col min="12469" max="12474" width="6.77734375" style="140" customWidth="1"/>
    <col min="12475" max="12484" width="0" style="140" hidden="1" customWidth="1"/>
    <col min="12485" max="12490" width="6.77734375" style="140" customWidth="1"/>
    <col min="12491" max="12492" width="0" style="140" hidden="1" customWidth="1"/>
    <col min="12493" max="12498" width="6.77734375" style="140" customWidth="1"/>
    <col min="12499" max="12500" width="0" style="140" hidden="1" customWidth="1"/>
    <col min="12501" max="12506" width="6.77734375" style="140" customWidth="1"/>
    <col min="12507" max="12508" width="0" style="140" hidden="1" customWidth="1"/>
    <col min="12509" max="12514" width="6.77734375" style="140" customWidth="1"/>
    <col min="12515" max="12516" width="0" style="140" hidden="1" customWidth="1"/>
    <col min="12517" max="12522" width="6.77734375" style="140" customWidth="1"/>
    <col min="12523" max="12524" width="0" style="140" hidden="1" customWidth="1"/>
    <col min="12525" max="12530" width="6.77734375" style="140" customWidth="1"/>
    <col min="12531" max="12532" width="0" style="140" hidden="1" customWidth="1"/>
    <col min="12533" max="12538" width="6.77734375" style="140" customWidth="1"/>
    <col min="12539" max="12540" width="0" style="140" hidden="1" customWidth="1"/>
    <col min="12541" max="12546" width="6.77734375" style="140" customWidth="1"/>
    <col min="12547" max="12548" width="0" style="140" hidden="1" customWidth="1"/>
    <col min="12549" max="12553" width="6.77734375" style="140" customWidth="1"/>
    <col min="12554" max="12554" width="6.44140625" style="140" customWidth="1"/>
    <col min="12555" max="12562" width="0" style="140" hidden="1" customWidth="1"/>
    <col min="12563" max="12574" width="6.77734375" style="140" customWidth="1"/>
    <col min="12575" max="12575" width="12.77734375" style="140" customWidth="1"/>
    <col min="12576" max="12716" width="8.88671875" style="140"/>
    <col min="12717" max="12717" width="3.21875" style="140" customWidth="1"/>
    <col min="12718" max="12718" width="3.109375" style="140" customWidth="1"/>
    <col min="12719" max="12719" width="2.77734375" style="140" customWidth="1"/>
    <col min="12720" max="12720" width="4.77734375" style="140" customWidth="1"/>
    <col min="12721" max="12721" width="3.6640625" style="140" customWidth="1"/>
    <col min="12722" max="12722" width="5.44140625" style="140" customWidth="1"/>
    <col min="12723" max="12724" width="0" style="140" hidden="1" customWidth="1"/>
    <col min="12725" max="12730" width="6.77734375" style="140" customWidth="1"/>
    <col min="12731" max="12740" width="0" style="140" hidden="1" customWidth="1"/>
    <col min="12741" max="12746" width="6.77734375" style="140" customWidth="1"/>
    <col min="12747" max="12748" width="0" style="140" hidden="1" customWidth="1"/>
    <col min="12749" max="12754" width="6.77734375" style="140" customWidth="1"/>
    <col min="12755" max="12756" width="0" style="140" hidden="1" customWidth="1"/>
    <col min="12757" max="12762" width="6.77734375" style="140" customWidth="1"/>
    <col min="12763" max="12764" width="0" style="140" hidden="1" customWidth="1"/>
    <col min="12765" max="12770" width="6.77734375" style="140" customWidth="1"/>
    <col min="12771" max="12772" width="0" style="140" hidden="1" customWidth="1"/>
    <col min="12773" max="12778" width="6.77734375" style="140" customWidth="1"/>
    <col min="12779" max="12780" width="0" style="140" hidden="1" customWidth="1"/>
    <col min="12781" max="12786" width="6.77734375" style="140" customWidth="1"/>
    <col min="12787" max="12788" width="0" style="140" hidden="1" customWidth="1"/>
    <col min="12789" max="12794" width="6.77734375" style="140" customWidth="1"/>
    <col min="12795" max="12796" width="0" style="140" hidden="1" customWidth="1"/>
    <col min="12797" max="12802" width="6.77734375" style="140" customWidth="1"/>
    <col min="12803" max="12804" width="0" style="140" hidden="1" customWidth="1"/>
    <col min="12805" max="12809" width="6.77734375" style="140" customWidth="1"/>
    <col min="12810" max="12810" width="6.44140625" style="140" customWidth="1"/>
    <col min="12811" max="12818" width="0" style="140" hidden="1" customWidth="1"/>
    <col min="12819" max="12830" width="6.77734375" style="140" customWidth="1"/>
    <col min="12831" max="12831" width="12.77734375" style="140" customWidth="1"/>
    <col min="12832" max="12972" width="8.88671875" style="140"/>
    <col min="12973" max="12973" width="3.21875" style="140" customWidth="1"/>
    <col min="12974" max="12974" width="3.109375" style="140" customWidth="1"/>
    <col min="12975" max="12975" width="2.77734375" style="140" customWidth="1"/>
    <col min="12976" max="12976" width="4.77734375" style="140" customWidth="1"/>
    <col min="12977" max="12977" width="3.6640625" style="140" customWidth="1"/>
    <col min="12978" max="12978" width="5.44140625" style="140" customWidth="1"/>
    <col min="12979" max="12980" width="0" style="140" hidden="1" customWidth="1"/>
    <col min="12981" max="12986" width="6.77734375" style="140" customWidth="1"/>
    <col min="12987" max="12996" width="0" style="140" hidden="1" customWidth="1"/>
    <col min="12997" max="13002" width="6.77734375" style="140" customWidth="1"/>
    <col min="13003" max="13004" width="0" style="140" hidden="1" customWidth="1"/>
    <col min="13005" max="13010" width="6.77734375" style="140" customWidth="1"/>
    <col min="13011" max="13012" width="0" style="140" hidden="1" customWidth="1"/>
    <col min="13013" max="13018" width="6.77734375" style="140" customWidth="1"/>
    <col min="13019" max="13020" width="0" style="140" hidden="1" customWidth="1"/>
    <col min="13021" max="13026" width="6.77734375" style="140" customWidth="1"/>
    <col min="13027" max="13028" width="0" style="140" hidden="1" customWidth="1"/>
    <col min="13029" max="13034" width="6.77734375" style="140" customWidth="1"/>
    <col min="13035" max="13036" width="0" style="140" hidden="1" customWidth="1"/>
    <col min="13037" max="13042" width="6.77734375" style="140" customWidth="1"/>
    <col min="13043" max="13044" width="0" style="140" hidden="1" customWidth="1"/>
    <col min="13045" max="13050" width="6.77734375" style="140" customWidth="1"/>
    <col min="13051" max="13052" width="0" style="140" hidden="1" customWidth="1"/>
    <col min="13053" max="13058" width="6.77734375" style="140" customWidth="1"/>
    <col min="13059" max="13060" width="0" style="140" hidden="1" customWidth="1"/>
    <col min="13061" max="13065" width="6.77734375" style="140" customWidth="1"/>
    <col min="13066" max="13066" width="6.44140625" style="140" customWidth="1"/>
    <col min="13067" max="13074" width="0" style="140" hidden="1" customWidth="1"/>
    <col min="13075" max="13086" width="6.77734375" style="140" customWidth="1"/>
    <col min="13087" max="13087" width="12.77734375" style="140" customWidth="1"/>
    <col min="13088" max="13228" width="8.88671875" style="140"/>
    <col min="13229" max="13229" width="3.21875" style="140" customWidth="1"/>
    <col min="13230" max="13230" width="3.109375" style="140" customWidth="1"/>
    <col min="13231" max="13231" width="2.77734375" style="140" customWidth="1"/>
    <col min="13232" max="13232" width="4.77734375" style="140" customWidth="1"/>
    <col min="13233" max="13233" width="3.6640625" style="140" customWidth="1"/>
    <col min="13234" max="13234" width="5.44140625" style="140" customWidth="1"/>
    <col min="13235" max="13236" width="0" style="140" hidden="1" customWidth="1"/>
    <col min="13237" max="13242" width="6.77734375" style="140" customWidth="1"/>
    <col min="13243" max="13252" width="0" style="140" hidden="1" customWidth="1"/>
    <col min="13253" max="13258" width="6.77734375" style="140" customWidth="1"/>
    <col min="13259" max="13260" width="0" style="140" hidden="1" customWidth="1"/>
    <col min="13261" max="13266" width="6.77734375" style="140" customWidth="1"/>
    <col min="13267" max="13268" width="0" style="140" hidden="1" customWidth="1"/>
    <col min="13269" max="13274" width="6.77734375" style="140" customWidth="1"/>
    <col min="13275" max="13276" width="0" style="140" hidden="1" customWidth="1"/>
    <col min="13277" max="13282" width="6.77734375" style="140" customWidth="1"/>
    <col min="13283" max="13284" width="0" style="140" hidden="1" customWidth="1"/>
    <col min="13285" max="13290" width="6.77734375" style="140" customWidth="1"/>
    <col min="13291" max="13292" width="0" style="140" hidden="1" customWidth="1"/>
    <col min="13293" max="13298" width="6.77734375" style="140" customWidth="1"/>
    <col min="13299" max="13300" width="0" style="140" hidden="1" customWidth="1"/>
    <col min="13301" max="13306" width="6.77734375" style="140" customWidth="1"/>
    <col min="13307" max="13308" width="0" style="140" hidden="1" customWidth="1"/>
    <col min="13309" max="13314" width="6.77734375" style="140" customWidth="1"/>
    <col min="13315" max="13316" width="0" style="140" hidden="1" customWidth="1"/>
    <col min="13317" max="13321" width="6.77734375" style="140" customWidth="1"/>
    <col min="13322" max="13322" width="6.44140625" style="140" customWidth="1"/>
    <col min="13323" max="13330" width="0" style="140" hidden="1" customWidth="1"/>
    <col min="13331" max="13342" width="6.77734375" style="140" customWidth="1"/>
    <col min="13343" max="13343" width="12.77734375" style="140" customWidth="1"/>
    <col min="13344" max="13484" width="8.88671875" style="140"/>
    <col min="13485" max="13485" width="3.21875" style="140" customWidth="1"/>
    <col min="13486" max="13486" width="3.109375" style="140" customWidth="1"/>
    <col min="13487" max="13487" width="2.77734375" style="140" customWidth="1"/>
    <col min="13488" max="13488" width="4.77734375" style="140" customWidth="1"/>
    <col min="13489" max="13489" width="3.6640625" style="140" customWidth="1"/>
    <col min="13490" max="13490" width="5.44140625" style="140" customWidth="1"/>
    <col min="13491" max="13492" width="0" style="140" hidden="1" customWidth="1"/>
    <col min="13493" max="13498" width="6.77734375" style="140" customWidth="1"/>
    <col min="13499" max="13508" width="0" style="140" hidden="1" customWidth="1"/>
    <col min="13509" max="13514" width="6.77734375" style="140" customWidth="1"/>
    <col min="13515" max="13516" width="0" style="140" hidden="1" customWidth="1"/>
    <col min="13517" max="13522" width="6.77734375" style="140" customWidth="1"/>
    <col min="13523" max="13524" width="0" style="140" hidden="1" customWidth="1"/>
    <col min="13525" max="13530" width="6.77734375" style="140" customWidth="1"/>
    <col min="13531" max="13532" width="0" style="140" hidden="1" customWidth="1"/>
    <col min="13533" max="13538" width="6.77734375" style="140" customWidth="1"/>
    <col min="13539" max="13540" width="0" style="140" hidden="1" customWidth="1"/>
    <col min="13541" max="13546" width="6.77734375" style="140" customWidth="1"/>
    <col min="13547" max="13548" width="0" style="140" hidden="1" customWidth="1"/>
    <col min="13549" max="13554" width="6.77734375" style="140" customWidth="1"/>
    <col min="13555" max="13556" width="0" style="140" hidden="1" customWidth="1"/>
    <col min="13557" max="13562" width="6.77734375" style="140" customWidth="1"/>
    <col min="13563" max="13564" width="0" style="140" hidden="1" customWidth="1"/>
    <col min="13565" max="13570" width="6.77734375" style="140" customWidth="1"/>
    <col min="13571" max="13572" width="0" style="140" hidden="1" customWidth="1"/>
    <col min="13573" max="13577" width="6.77734375" style="140" customWidth="1"/>
    <col min="13578" max="13578" width="6.44140625" style="140" customWidth="1"/>
    <col min="13579" max="13586" width="0" style="140" hidden="1" customWidth="1"/>
    <col min="13587" max="13598" width="6.77734375" style="140" customWidth="1"/>
    <col min="13599" max="13599" width="12.77734375" style="140" customWidth="1"/>
    <col min="13600" max="13740" width="8.88671875" style="140"/>
    <col min="13741" max="13741" width="3.21875" style="140" customWidth="1"/>
    <col min="13742" max="13742" width="3.109375" style="140" customWidth="1"/>
    <col min="13743" max="13743" width="2.77734375" style="140" customWidth="1"/>
    <col min="13744" max="13744" width="4.77734375" style="140" customWidth="1"/>
    <col min="13745" max="13745" width="3.6640625" style="140" customWidth="1"/>
    <col min="13746" max="13746" width="5.44140625" style="140" customWidth="1"/>
    <col min="13747" max="13748" width="0" style="140" hidden="1" customWidth="1"/>
    <col min="13749" max="13754" width="6.77734375" style="140" customWidth="1"/>
    <col min="13755" max="13764" width="0" style="140" hidden="1" customWidth="1"/>
    <col min="13765" max="13770" width="6.77734375" style="140" customWidth="1"/>
    <col min="13771" max="13772" width="0" style="140" hidden="1" customWidth="1"/>
    <col min="13773" max="13778" width="6.77734375" style="140" customWidth="1"/>
    <col min="13779" max="13780" width="0" style="140" hidden="1" customWidth="1"/>
    <col min="13781" max="13786" width="6.77734375" style="140" customWidth="1"/>
    <col min="13787" max="13788" width="0" style="140" hidden="1" customWidth="1"/>
    <col min="13789" max="13794" width="6.77734375" style="140" customWidth="1"/>
    <col min="13795" max="13796" width="0" style="140" hidden="1" customWidth="1"/>
    <col min="13797" max="13802" width="6.77734375" style="140" customWidth="1"/>
    <col min="13803" max="13804" width="0" style="140" hidden="1" customWidth="1"/>
    <col min="13805" max="13810" width="6.77734375" style="140" customWidth="1"/>
    <col min="13811" max="13812" width="0" style="140" hidden="1" customWidth="1"/>
    <col min="13813" max="13818" width="6.77734375" style="140" customWidth="1"/>
    <col min="13819" max="13820" width="0" style="140" hidden="1" customWidth="1"/>
    <col min="13821" max="13826" width="6.77734375" style="140" customWidth="1"/>
    <col min="13827" max="13828" width="0" style="140" hidden="1" customWidth="1"/>
    <col min="13829" max="13833" width="6.77734375" style="140" customWidth="1"/>
    <col min="13834" max="13834" width="6.44140625" style="140" customWidth="1"/>
    <col min="13835" max="13842" width="0" style="140" hidden="1" customWidth="1"/>
    <col min="13843" max="13854" width="6.77734375" style="140" customWidth="1"/>
    <col min="13855" max="13855" width="12.77734375" style="140" customWidth="1"/>
    <col min="13856" max="13996" width="8.88671875" style="140"/>
    <col min="13997" max="13997" width="3.21875" style="140" customWidth="1"/>
    <col min="13998" max="13998" width="3.109375" style="140" customWidth="1"/>
    <col min="13999" max="13999" width="2.77734375" style="140" customWidth="1"/>
    <col min="14000" max="14000" width="4.77734375" style="140" customWidth="1"/>
    <col min="14001" max="14001" width="3.6640625" style="140" customWidth="1"/>
    <col min="14002" max="14002" width="5.44140625" style="140" customWidth="1"/>
    <col min="14003" max="14004" width="0" style="140" hidden="1" customWidth="1"/>
    <col min="14005" max="14010" width="6.77734375" style="140" customWidth="1"/>
    <col min="14011" max="14020" width="0" style="140" hidden="1" customWidth="1"/>
    <col min="14021" max="14026" width="6.77734375" style="140" customWidth="1"/>
    <col min="14027" max="14028" width="0" style="140" hidden="1" customWidth="1"/>
    <col min="14029" max="14034" width="6.77734375" style="140" customWidth="1"/>
    <col min="14035" max="14036" width="0" style="140" hidden="1" customWidth="1"/>
    <col min="14037" max="14042" width="6.77734375" style="140" customWidth="1"/>
    <col min="14043" max="14044" width="0" style="140" hidden="1" customWidth="1"/>
    <col min="14045" max="14050" width="6.77734375" style="140" customWidth="1"/>
    <col min="14051" max="14052" width="0" style="140" hidden="1" customWidth="1"/>
    <col min="14053" max="14058" width="6.77734375" style="140" customWidth="1"/>
    <col min="14059" max="14060" width="0" style="140" hidden="1" customWidth="1"/>
    <col min="14061" max="14066" width="6.77734375" style="140" customWidth="1"/>
    <col min="14067" max="14068" width="0" style="140" hidden="1" customWidth="1"/>
    <col min="14069" max="14074" width="6.77734375" style="140" customWidth="1"/>
    <col min="14075" max="14076" width="0" style="140" hidden="1" customWidth="1"/>
    <col min="14077" max="14082" width="6.77734375" style="140" customWidth="1"/>
    <col min="14083" max="14084" width="0" style="140" hidden="1" customWidth="1"/>
    <col min="14085" max="14089" width="6.77734375" style="140" customWidth="1"/>
    <col min="14090" max="14090" width="6.44140625" style="140" customWidth="1"/>
    <col min="14091" max="14098" width="0" style="140" hidden="1" customWidth="1"/>
    <col min="14099" max="14110" width="6.77734375" style="140" customWidth="1"/>
    <col min="14111" max="14111" width="12.77734375" style="140" customWidth="1"/>
    <col min="14112" max="14252" width="8.88671875" style="140"/>
    <col min="14253" max="14253" width="3.21875" style="140" customWidth="1"/>
    <col min="14254" max="14254" width="3.109375" style="140" customWidth="1"/>
    <col min="14255" max="14255" width="2.77734375" style="140" customWidth="1"/>
    <col min="14256" max="14256" width="4.77734375" style="140" customWidth="1"/>
    <col min="14257" max="14257" width="3.6640625" style="140" customWidth="1"/>
    <col min="14258" max="14258" width="5.44140625" style="140" customWidth="1"/>
    <col min="14259" max="14260" width="0" style="140" hidden="1" customWidth="1"/>
    <col min="14261" max="14266" width="6.77734375" style="140" customWidth="1"/>
    <col min="14267" max="14276" width="0" style="140" hidden="1" customWidth="1"/>
    <col min="14277" max="14282" width="6.77734375" style="140" customWidth="1"/>
    <col min="14283" max="14284" width="0" style="140" hidden="1" customWidth="1"/>
    <col min="14285" max="14290" width="6.77734375" style="140" customWidth="1"/>
    <col min="14291" max="14292" width="0" style="140" hidden="1" customWidth="1"/>
    <col min="14293" max="14298" width="6.77734375" style="140" customWidth="1"/>
    <col min="14299" max="14300" width="0" style="140" hidden="1" customWidth="1"/>
    <col min="14301" max="14306" width="6.77734375" style="140" customWidth="1"/>
    <col min="14307" max="14308" width="0" style="140" hidden="1" customWidth="1"/>
    <col min="14309" max="14314" width="6.77734375" style="140" customWidth="1"/>
    <col min="14315" max="14316" width="0" style="140" hidden="1" customWidth="1"/>
    <col min="14317" max="14322" width="6.77734375" style="140" customWidth="1"/>
    <col min="14323" max="14324" width="0" style="140" hidden="1" customWidth="1"/>
    <col min="14325" max="14330" width="6.77734375" style="140" customWidth="1"/>
    <col min="14331" max="14332" width="0" style="140" hidden="1" customWidth="1"/>
    <col min="14333" max="14338" width="6.77734375" style="140" customWidth="1"/>
    <col min="14339" max="14340" width="0" style="140" hidden="1" customWidth="1"/>
    <col min="14341" max="14345" width="6.77734375" style="140" customWidth="1"/>
    <col min="14346" max="14346" width="6.44140625" style="140" customWidth="1"/>
    <col min="14347" max="14354" width="0" style="140" hidden="1" customWidth="1"/>
    <col min="14355" max="14366" width="6.77734375" style="140" customWidth="1"/>
    <col min="14367" max="14367" width="12.77734375" style="140" customWidth="1"/>
    <col min="14368" max="14508" width="8.88671875" style="140"/>
    <col min="14509" max="14509" width="3.21875" style="140" customWidth="1"/>
    <col min="14510" max="14510" width="3.109375" style="140" customWidth="1"/>
    <col min="14511" max="14511" width="2.77734375" style="140" customWidth="1"/>
    <col min="14512" max="14512" width="4.77734375" style="140" customWidth="1"/>
    <col min="14513" max="14513" width="3.6640625" style="140" customWidth="1"/>
    <col min="14514" max="14514" width="5.44140625" style="140" customWidth="1"/>
    <col min="14515" max="14516" width="0" style="140" hidden="1" customWidth="1"/>
    <col min="14517" max="14522" width="6.77734375" style="140" customWidth="1"/>
    <col min="14523" max="14532" width="0" style="140" hidden="1" customWidth="1"/>
    <col min="14533" max="14538" width="6.77734375" style="140" customWidth="1"/>
    <col min="14539" max="14540" width="0" style="140" hidden="1" customWidth="1"/>
    <col min="14541" max="14546" width="6.77734375" style="140" customWidth="1"/>
    <col min="14547" max="14548" width="0" style="140" hidden="1" customWidth="1"/>
    <col min="14549" max="14554" width="6.77734375" style="140" customWidth="1"/>
    <col min="14555" max="14556" width="0" style="140" hidden="1" customWidth="1"/>
    <col min="14557" max="14562" width="6.77734375" style="140" customWidth="1"/>
    <col min="14563" max="14564" width="0" style="140" hidden="1" customWidth="1"/>
    <col min="14565" max="14570" width="6.77734375" style="140" customWidth="1"/>
    <col min="14571" max="14572" width="0" style="140" hidden="1" customWidth="1"/>
    <col min="14573" max="14578" width="6.77734375" style="140" customWidth="1"/>
    <col min="14579" max="14580" width="0" style="140" hidden="1" customWidth="1"/>
    <col min="14581" max="14586" width="6.77734375" style="140" customWidth="1"/>
    <col min="14587" max="14588" width="0" style="140" hidden="1" customWidth="1"/>
    <col min="14589" max="14594" width="6.77734375" style="140" customWidth="1"/>
    <col min="14595" max="14596" width="0" style="140" hidden="1" customWidth="1"/>
    <col min="14597" max="14601" width="6.77734375" style="140" customWidth="1"/>
    <col min="14602" max="14602" width="6.44140625" style="140" customWidth="1"/>
    <col min="14603" max="14610" width="0" style="140" hidden="1" customWidth="1"/>
    <col min="14611" max="14622" width="6.77734375" style="140" customWidth="1"/>
    <col min="14623" max="14623" width="12.77734375" style="140" customWidth="1"/>
    <col min="14624" max="14764" width="8.88671875" style="140"/>
    <col min="14765" max="14765" width="3.21875" style="140" customWidth="1"/>
    <col min="14766" max="14766" width="3.109375" style="140" customWidth="1"/>
    <col min="14767" max="14767" width="2.77734375" style="140" customWidth="1"/>
    <col min="14768" max="14768" width="4.77734375" style="140" customWidth="1"/>
    <col min="14769" max="14769" width="3.6640625" style="140" customWidth="1"/>
    <col min="14770" max="14770" width="5.44140625" style="140" customWidth="1"/>
    <col min="14771" max="14772" width="0" style="140" hidden="1" customWidth="1"/>
    <col min="14773" max="14778" width="6.77734375" style="140" customWidth="1"/>
    <col min="14779" max="14788" width="0" style="140" hidden="1" customWidth="1"/>
    <col min="14789" max="14794" width="6.77734375" style="140" customWidth="1"/>
    <col min="14795" max="14796" width="0" style="140" hidden="1" customWidth="1"/>
    <col min="14797" max="14802" width="6.77734375" style="140" customWidth="1"/>
    <col min="14803" max="14804" width="0" style="140" hidden="1" customWidth="1"/>
    <col min="14805" max="14810" width="6.77734375" style="140" customWidth="1"/>
    <col min="14811" max="14812" width="0" style="140" hidden="1" customWidth="1"/>
    <col min="14813" max="14818" width="6.77734375" style="140" customWidth="1"/>
    <col min="14819" max="14820" width="0" style="140" hidden="1" customWidth="1"/>
    <col min="14821" max="14826" width="6.77734375" style="140" customWidth="1"/>
    <col min="14827" max="14828" width="0" style="140" hidden="1" customWidth="1"/>
    <col min="14829" max="14834" width="6.77734375" style="140" customWidth="1"/>
    <col min="14835" max="14836" width="0" style="140" hidden="1" customWidth="1"/>
    <col min="14837" max="14842" width="6.77734375" style="140" customWidth="1"/>
    <col min="14843" max="14844" width="0" style="140" hidden="1" customWidth="1"/>
    <col min="14845" max="14850" width="6.77734375" style="140" customWidth="1"/>
    <col min="14851" max="14852" width="0" style="140" hidden="1" customWidth="1"/>
    <col min="14853" max="14857" width="6.77734375" style="140" customWidth="1"/>
    <col min="14858" max="14858" width="6.44140625" style="140" customWidth="1"/>
    <col min="14859" max="14866" width="0" style="140" hidden="1" customWidth="1"/>
    <col min="14867" max="14878" width="6.77734375" style="140" customWidth="1"/>
    <col min="14879" max="14879" width="12.77734375" style="140" customWidth="1"/>
    <col min="14880" max="15020" width="8.88671875" style="140"/>
    <col min="15021" max="15021" width="3.21875" style="140" customWidth="1"/>
    <col min="15022" max="15022" width="3.109375" style="140" customWidth="1"/>
    <col min="15023" max="15023" width="2.77734375" style="140" customWidth="1"/>
    <col min="15024" max="15024" width="4.77734375" style="140" customWidth="1"/>
    <col min="15025" max="15025" width="3.6640625" style="140" customWidth="1"/>
    <col min="15026" max="15026" width="5.44140625" style="140" customWidth="1"/>
    <col min="15027" max="15028" width="0" style="140" hidden="1" customWidth="1"/>
    <col min="15029" max="15034" width="6.77734375" style="140" customWidth="1"/>
    <col min="15035" max="15044" width="0" style="140" hidden="1" customWidth="1"/>
    <col min="15045" max="15050" width="6.77734375" style="140" customWidth="1"/>
    <col min="15051" max="15052" width="0" style="140" hidden="1" customWidth="1"/>
    <col min="15053" max="15058" width="6.77734375" style="140" customWidth="1"/>
    <col min="15059" max="15060" width="0" style="140" hidden="1" customWidth="1"/>
    <col min="15061" max="15066" width="6.77734375" style="140" customWidth="1"/>
    <col min="15067" max="15068" width="0" style="140" hidden="1" customWidth="1"/>
    <col min="15069" max="15074" width="6.77734375" style="140" customWidth="1"/>
    <col min="15075" max="15076" width="0" style="140" hidden="1" customWidth="1"/>
    <col min="15077" max="15082" width="6.77734375" style="140" customWidth="1"/>
    <col min="15083" max="15084" width="0" style="140" hidden="1" customWidth="1"/>
    <col min="15085" max="15090" width="6.77734375" style="140" customWidth="1"/>
    <col min="15091" max="15092" width="0" style="140" hidden="1" customWidth="1"/>
    <col min="15093" max="15098" width="6.77734375" style="140" customWidth="1"/>
    <col min="15099" max="15100" width="0" style="140" hidden="1" customWidth="1"/>
    <col min="15101" max="15106" width="6.77734375" style="140" customWidth="1"/>
    <col min="15107" max="15108" width="0" style="140" hidden="1" customWidth="1"/>
    <col min="15109" max="15113" width="6.77734375" style="140" customWidth="1"/>
    <col min="15114" max="15114" width="6.44140625" style="140" customWidth="1"/>
    <col min="15115" max="15122" width="0" style="140" hidden="1" customWidth="1"/>
    <col min="15123" max="15134" width="6.77734375" style="140" customWidth="1"/>
    <col min="15135" max="15135" width="12.77734375" style="140" customWidth="1"/>
    <col min="15136" max="15276" width="8.88671875" style="140"/>
    <col min="15277" max="15277" width="3.21875" style="140" customWidth="1"/>
    <col min="15278" max="15278" width="3.109375" style="140" customWidth="1"/>
    <col min="15279" max="15279" width="2.77734375" style="140" customWidth="1"/>
    <col min="15280" max="15280" width="4.77734375" style="140" customWidth="1"/>
    <col min="15281" max="15281" width="3.6640625" style="140" customWidth="1"/>
    <col min="15282" max="15282" width="5.44140625" style="140" customWidth="1"/>
    <col min="15283" max="15284" width="0" style="140" hidden="1" customWidth="1"/>
    <col min="15285" max="15290" width="6.77734375" style="140" customWidth="1"/>
    <col min="15291" max="15300" width="0" style="140" hidden="1" customWidth="1"/>
    <col min="15301" max="15306" width="6.77734375" style="140" customWidth="1"/>
    <col min="15307" max="15308" width="0" style="140" hidden="1" customWidth="1"/>
    <col min="15309" max="15314" width="6.77734375" style="140" customWidth="1"/>
    <col min="15315" max="15316" width="0" style="140" hidden="1" customWidth="1"/>
    <col min="15317" max="15322" width="6.77734375" style="140" customWidth="1"/>
    <col min="15323" max="15324" width="0" style="140" hidden="1" customWidth="1"/>
    <col min="15325" max="15330" width="6.77734375" style="140" customWidth="1"/>
    <col min="15331" max="15332" width="0" style="140" hidden="1" customWidth="1"/>
    <col min="15333" max="15338" width="6.77734375" style="140" customWidth="1"/>
    <col min="15339" max="15340" width="0" style="140" hidden="1" customWidth="1"/>
    <col min="15341" max="15346" width="6.77734375" style="140" customWidth="1"/>
    <col min="15347" max="15348" width="0" style="140" hidden="1" customWidth="1"/>
    <col min="15349" max="15354" width="6.77734375" style="140" customWidth="1"/>
    <col min="15355" max="15356" width="0" style="140" hidden="1" customWidth="1"/>
    <col min="15357" max="15362" width="6.77734375" style="140" customWidth="1"/>
    <col min="15363" max="15364" width="0" style="140" hidden="1" customWidth="1"/>
    <col min="15365" max="15369" width="6.77734375" style="140" customWidth="1"/>
    <col min="15370" max="15370" width="6.44140625" style="140" customWidth="1"/>
    <col min="15371" max="15378" width="0" style="140" hidden="1" customWidth="1"/>
    <col min="15379" max="15390" width="6.77734375" style="140" customWidth="1"/>
    <col min="15391" max="15391" width="12.77734375" style="140" customWidth="1"/>
    <col min="15392" max="15532" width="8.88671875" style="140"/>
    <col min="15533" max="15533" width="3.21875" style="140" customWidth="1"/>
    <col min="15534" max="15534" width="3.109375" style="140" customWidth="1"/>
    <col min="15535" max="15535" width="2.77734375" style="140" customWidth="1"/>
    <col min="15536" max="15536" width="4.77734375" style="140" customWidth="1"/>
    <col min="15537" max="15537" width="3.6640625" style="140" customWidth="1"/>
    <col min="15538" max="15538" width="5.44140625" style="140" customWidth="1"/>
    <col min="15539" max="15540" width="0" style="140" hidden="1" customWidth="1"/>
    <col min="15541" max="15546" width="6.77734375" style="140" customWidth="1"/>
    <col min="15547" max="15556" width="0" style="140" hidden="1" customWidth="1"/>
    <col min="15557" max="15562" width="6.77734375" style="140" customWidth="1"/>
    <col min="15563" max="15564" width="0" style="140" hidden="1" customWidth="1"/>
    <col min="15565" max="15570" width="6.77734375" style="140" customWidth="1"/>
    <col min="15571" max="15572" width="0" style="140" hidden="1" customWidth="1"/>
    <col min="15573" max="15578" width="6.77734375" style="140" customWidth="1"/>
    <col min="15579" max="15580" width="0" style="140" hidden="1" customWidth="1"/>
    <col min="15581" max="15586" width="6.77734375" style="140" customWidth="1"/>
    <col min="15587" max="15588" width="0" style="140" hidden="1" customWidth="1"/>
    <col min="15589" max="15594" width="6.77734375" style="140" customWidth="1"/>
    <col min="15595" max="15596" width="0" style="140" hidden="1" customWidth="1"/>
    <col min="15597" max="15602" width="6.77734375" style="140" customWidth="1"/>
    <col min="15603" max="15604" width="0" style="140" hidden="1" customWidth="1"/>
    <col min="15605" max="15610" width="6.77734375" style="140" customWidth="1"/>
    <col min="15611" max="15612" width="0" style="140" hidden="1" customWidth="1"/>
    <col min="15613" max="15618" width="6.77734375" style="140" customWidth="1"/>
    <col min="15619" max="15620" width="0" style="140" hidden="1" customWidth="1"/>
    <col min="15621" max="15625" width="6.77734375" style="140" customWidth="1"/>
    <col min="15626" max="15626" width="6.44140625" style="140" customWidth="1"/>
    <col min="15627" max="15634" width="0" style="140" hidden="1" customWidth="1"/>
    <col min="15635" max="15646" width="6.77734375" style="140" customWidth="1"/>
    <col min="15647" max="15647" width="12.77734375" style="140" customWidth="1"/>
    <col min="15648" max="15788" width="8.88671875" style="140"/>
    <col min="15789" max="15789" width="3.21875" style="140" customWidth="1"/>
    <col min="15790" max="15790" width="3.109375" style="140" customWidth="1"/>
    <col min="15791" max="15791" width="2.77734375" style="140" customWidth="1"/>
    <col min="15792" max="15792" width="4.77734375" style="140" customWidth="1"/>
    <col min="15793" max="15793" width="3.6640625" style="140" customWidth="1"/>
    <col min="15794" max="15794" width="5.44140625" style="140" customWidth="1"/>
    <col min="15795" max="15796" width="0" style="140" hidden="1" customWidth="1"/>
    <col min="15797" max="15802" width="6.77734375" style="140" customWidth="1"/>
    <col min="15803" max="15812" width="0" style="140" hidden="1" customWidth="1"/>
    <col min="15813" max="15818" width="6.77734375" style="140" customWidth="1"/>
    <col min="15819" max="15820" width="0" style="140" hidden="1" customWidth="1"/>
    <col min="15821" max="15826" width="6.77734375" style="140" customWidth="1"/>
    <col min="15827" max="15828" width="0" style="140" hidden="1" customWidth="1"/>
    <col min="15829" max="15834" width="6.77734375" style="140" customWidth="1"/>
    <col min="15835" max="15836" width="0" style="140" hidden="1" customWidth="1"/>
    <col min="15837" max="15842" width="6.77734375" style="140" customWidth="1"/>
    <col min="15843" max="15844" width="0" style="140" hidden="1" customWidth="1"/>
    <col min="15845" max="15850" width="6.77734375" style="140" customWidth="1"/>
    <col min="15851" max="15852" width="0" style="140" hidden="1" customWidth="1"/>
    <col min="15853" max="15858" width="6.77734375" style="140" customWidth="1"/>
    <col min="15859" max="15860" width="0" style="140" hidden="1" customWidth="1"/>
    <col min="15861" max="15866" width="6.77734375" style="140" customWidth="1"/>
    <col min="15867" max="15868" width="0" style="140" hidden="1" customWidth="1"/>
    <col min="15869" max="15874" width="6.77734375" style="140" customWidth="1"/>
    <col min="15875" max="15876" width="0" style="140" hidden="1" customWidth="1"/>
    <col min="15877" max="15881" width="6.77734375" style="140" customWidth="1"/>
    <col min="15882" max="15882" width="6.44140625" style="140" customWidth="1"/>
    <col min="15883" max="15890" width="0" style="140" hidden="1" customWidth="1"/>
    <col min="15891" max="15902" width="6.77734375" style="140" customWidth="1"/>
    <col min="15903" max="15903" width="12.77734375" style="140" customWidth="1"/>
    <col min="15904" max="16044" width="8.88671875" style="140"/>
    <col min="16045" max="16045" width="3.21875" style="140" customWidth="1"/>
    <col min="16046" max="16046" width="3.109375" style="140" customWidth="1"/>
    <col min="16047" max="16047" width="2.77734375" style="140" customWidth="1"/>
    <col min="16048" max="16048" width="4.77734375" style="140" customWidth="1"/>
    <col min="16049" max="16049" width="3.6640625" style="140" customWidth="1"/>
    <col min="16050" max="16050" width="5.44140625" style="140" customWidth="1"/>
    <col min="16051" max="16052" width="0" style="140" hidden="1" customWidth="1"/>
    <col min="16053" max="16058" width="6.77734375" style="140" customWidth="1"/>
    <col min="16059" max="16068" width="0" style="140" hidden="1" customWidth="1"/>
    <col min="16069" max="16074" width="6.77734375" style="140" customWidth="1"/>
    <col min="16075" max="16076" width="0" style="140" hidden="1" customWidth="1"/>
    <col min="16077" max="16082" width="6.77734375" style="140" customWidth="1"/>
    <col min="16083" max="16084" width="0" style="140" hidden="1" customWidth="1"/>
    <col min="16085" max="16090" width="6.77734375" style="140" customWidth="1"/>
    <col min="16091" max="16092" width="0" style="140" hidden="1" customWidth="1"/>
    <col min="16093" max="16098" width="6.77734375" style="140" customWidth="1"/>
    <col min="16099" max="16100" width="0" style="140" hidden="1" customWidth="1"/>
    <col min="16101" max="16106" width="6.77734375" style="140" customWidth="1"/>
    <col min="16107" max="16108" width="0" style="140" hidden="1" customWidth="1"/>
    <col min="16109" max="16114" width="6.77734375" style="140" customWidth="1"/>
    <col min="16115" max="16116" width="0" style="140" hidden="1" customWidth="1"/>
    <col min="16117" max="16122" width="6.77734375" style="140" customWidth="1"/>
    <col min="16123" max="16124" width="0" style="140" hidden="1" customWidth="1"/>
    <col min="16125" max="16130" width="6.77734375" style="140" customWidth="1"/>
    <col min="16131" max="16132" width="0" style="140" hidden="1" customWidth="1"/>
    <col min="16133" max="16137" width="6.77734375" style="140" customWidth="1"/>
    <col min="16138" max="16138" width="6.44140625" style="140" customWidth="1"/>
    <col min="16139" max="16146" width="0" style="140" hidden="1" customWidth="1"/>
    <col min="16147" max="16158" width="6.77734375" style="140" customWidth="1"/>
    <col min="16159" max="16159" width="12.77734375" style="140" customWidth="1"/>
    <col min="16160" max="16384" width="8.88671875" style="140"/>
  </cols>
  <sheetData>
    <row r="1" spans="2:42" ht="24.75" customHeight="1">
      <c r="H1" s="140">
        <v>6</v>
      </c>
      <c r="L1" s="140">
        <v>6</v>
      </c>
      <c r="N1" s="140">
        <v>6</v>
      </c>
      <c r="P1" s="140">
        <v>6</v>
      </c>
      <c r="X1" s="140" t="s">
        <v>217</v>
      </c>
      <c r="Z1" s="140" t="s">
        <v>218</v>
      </c>
      <c r="AB1" s="140" t="s">
        <v>219</v>
      </c>
    </row>
    <row r="2" spans="2:42" s="141" customFormat="1" ht="24.95" customHeight="1">
      <c r="B2" s="657" t="s">
        <v>220</v>
      </c>
      <c r="C2" s="651"/>
      <c r="D2" s="651"/>
      <c r="E2" s="651"/>
      <c r="F2" s="651"/>
      <c r="G2" s="651" t="s">
        <v>221</v>
      </c>
      <c r="H2" s="659" t="s">
        <v>222</v>
      </c>
      <c r="I2" s="660"/>
      <c r="J2" s="660"/>
      <c r="K2" s="661"/>
      <c r="L2" s="651" t="s">
        <v>223</v>
      </c>
      <c r="M2" s="651"/>
      <c r="N2" s="651"/>
      <c r="O2" s="651"/>
      <c r="P2" s="651"/>
      <c r="Q2" s="651"/>
      <c r="R2" s="651" t="s">
        <v>3</v>
      </c>
      <c r="S2" s="651"/>
      <c r="T2" s="651"/>
      <c r="U2" s="651"/>
      <c r="V2" s="651" t="s">
        <v>375</v>
      </c>
      <c r="W2" s="651"/>
      <c r="X2" s="651" t="s">
        <v>530</v>
      </c>
      <c r="Y2" s="651"/>
      <c r="Z2" s="651"/>
      <c r="AA2" s="651"/>
      <c r="AB2" s="516"/>
      <c r="AC2" s="516"/>
      <c r="AD2" s="669" t="s">
        <v>224</v>
      </c>
      <c r="AE2" s="669"/>
      <c r="AF2" s="669"/>
      <c r="AG2" s="669"/>
      <c r="AH2" s="668" t="s">
        <v>225</v>
      </c>
      <c r="AI2" s="651"/>
      <c r="AJ2" s="665" t="s">
        <v>577</v>
      </c>
    </row>
    <row r="3" spans="2:42" s="141" customFormat="1" ht="24.95" customHeight="1">
      <c r="B3" s="658"/>
      <c r="C3" s="650"/>
      <c r="D3" s="650"/>
      <c r="E3" s="650"/>
      <c r="F3" s="650"/>
      <c r="G3" s="650"/>
      <c r="H3" s="662"/>
      <c r="I3" s="663"/>
      <c r="J3" s="663"/>
      <c r="K3" s="664"/>
      <c r="L3" s="650"/>
      <c r="M3" s="650"/>
      <c r="N3" s="650"/>
      <c r="O3" s="650"/>
      <c r="P3" s="650"/>
      <c r="Q3" s="650"/>
      <c r="R3" s="650" t="s">
        <v>315</v>
      </c>
      <c r="S3" s="650"/>
      <c r="T3" s="650" t="s">
        <v>355</v>
      </c>
      <c r="U3" s="650"/>
      <c r="V3" s="650" t="s">
        <v>226</v>
      </c>
      <c r="W3" s="650"/>
      <c r="X3" s="650" t="s">
        <v>226</v>
      </c>
      <c r="Y3" s="650"/>
      <c r="Z3" s="650" t="s">
        <v>316</v>
      </c>
      <c r="AA3" s="650"/>
      <c r="AB3" s="650" t="s">
        <v>227</v>
      </c>
      <c r="AC3" s="650"/>
      <c r="AD3" s="670"/>
      <c r="AE3" s="670"/>
      <c r="AF3" s="670"/>
      <c r="AG3" s="670"/>
      <c r="AH3" s="650"/>
      <c r="AI3" s="650"/>
      <c r="AJ3" s="666"/>
    </row>
    <row r="4" spans="2:42" s="141" customFormat="1" ht="24.95" customHeight="1">
      <c r="B4" s="658"/>
      <c r="C4" s="650"/>
      <c r="D4" s="650"/>
      <c r="E4" s="650"/>
      <c r="F4" s="650"/>
      <c r="G4" s="650"/>
      <c r="H4" s="650" t="s">
        <v>228</v>
      </c>
      <c r="I4" s="650"/>
      <c r="J4" s="650" t="s">
        <v>991</v>
      </c>
      <c r="K4" s="650"/>
      <c r="L4" s="650" t="s">
        <v>229</v>
      </c>
      <c r="M4" s="650"/>
      <c r="N4" s="650" t="s">
        <v>790</v>
      </c>
      <c r="O4" s="650"/>
      <c r="P4" s="650" t="s">
        <v>789</v>
      </c>
      <c r="Q4" s="650"/>
      <c r="R4" s="650" t="s">
        <v>374</v>
      </c>
      <c r="S4" s="650"/>
      <c r="T4" s="650" t="s">
        <v>359</v>
      </c>
      <c r="U4" s="650"/>
      <c r="V4" s="650" t="s">
        <v>359</v>
      </c>
      <c r="W4" s="650"/>
      <c r="X4" s="650" t="s">
        <v>374</v>
      </c>
      <c r="Y4" s="650"/>
      <c r="Z4" s="650" t="s">
        <v>360</v>
      </c>
      <c r="AA4" s="650"/>
      <c r="AB4" s="650" t="s">
        <v>230</v>
      </c>
      <c r="AC4" s="650"/>
      <c r="AD4" s="650" t="s">
        <v>226</v>
      </c>
      <c r="AE4" s="650"/>
      <c r="AF4" s="650" t="s">
        <v>317</v>
      </c>
      <c r="AG4" s="650"/>
      <c r="AH4" s="650" t="s">
        <v>376</v>
      </c>
      <c r="AI4" s="650"/>
      <c r="AJ4" s="666"/>
    </row>
    <row r="5" spans="2:42" s="141" customFormat="1" ht="24.95" customHeight="1">
      <c r="B5" s="658"/>
      <c r="C5" s="650"/>
      <c r="D5" s="650"/>
      <c r="E5" s="650"/>
      <c r="F5" s="650"/>
      <c r="G5" s="650"/>
      <c r="H5" s="650" t="s">
        <v>131</v>
      </c>
      <c r="I5" s="650"/>
      <c r="J5" s="650" t="s">
        <v>131</v>
      </c>
      <c r="K5" s="650"/>
      <c r="L5" s="650" t="s">
        <v>131</v>
      </c>
      <c r="M5" s="650"/>
      <c r="N5" s="650" t="s">
        <v>131</v>
      </c>
      <c r="O5" s="650"/>
      <c r="P5" s="650" t="s">
        <v>131</v>
      </c>
      <c r="Q5" s="650"/>
      <c r="R5" s="650" t="s">
        <v>131</v>
      </c>
      <c r="S5" s="650"/>
      <c r="T5" s="650" t="s">
        <v>131</v>
      </c>
      <c r="U5" s="650"/>
      <c r="V5" s="650" t="s">
        <v>131</v>
      </c>
      <c r="W5" s="650"/>
      <c r="X5" s="650" t="s">
        <v>131</v>
      </c>
      <c r="Y5" s="650"/>
      <c r="Z5" s="650" t="s">
        <v>131</v>
      </c>
      <c r="AA5" s="650"/>
      <c r="AB5" s="650" t="s">
        <v>231</v>
      </c>
      <c r="AC5" s="650"/>
      <c r="AD5" s="650" t="s">
        <v>361</v>
      </c>
      <c r="AE5" s="650"/>
      <c r="AF5" s="650" t="s">
        <v>362</v>
      </c>
      <c r="AG5" s="650"/>
      <c r="AH5" s="650" t="s">
        <v>377</v>
      </c>
      <c r="AI5" s="650"/>
      <c r="AJ5" s="666"/>
    </row>
    <row r="6" spans="2:42" s="141" customFormat="1" ht="24.95" customHeight="1">
      <c r="B6" s="652"/>
      <c r="C6" s="653"/>
      <c r="D6" s="653"/>
      <c r="E6" s="653"/>
      <c r="F6" s="653"/>
      <c r="G6" s="653"/>
      <c r="H6" s="531" t="s">
        <v>232</v>
      </c>
      <c r="I6" s="517" t="s">
        <v>233</v>
      </c>
      <c r="J6" s="531" t="s">
        <v>232</v>
      </c>
      <c r="K6" s="517" t="s">
        <v>233</v>
      </c>
      <c r="L6" s="531" t="s">
        <v>232</v>
      </c>
      <c r="M6" s="531" t="s">
        <v>233</v>
      </c>
      <c r="N6" s="531" t="s">
        <v>232</v>
      </c>
      <c r="O6" s="531" t="s">
        <v>233</v>
      </c>
      <c r="P6" s="531" t="s">
        <v>232</v>
      </c>
      <c r="Q6" s="531" t="s">
        <v>233</v>
      </c>
      <c r="R6" s="531" t="s">
        <v>232</v>
      </c>
      <c r="S6" s="531" t="s">
        <v>233</v>
      </c>
      <c r="T6" s="531" t="s">
        <v>232</v>
      </c>
      <c r="U6" s="531" t="s">
        <v>233</v>
      </c>
      <c r="V6" s="531" t="s">
        <v>232</v>
      </c>
      <c r="W6" s="531" t="s">
        <v>233</v>
      </c>
      <c r="X6" s="531" t="s">
        <v>234</v>
      </c>
      <c r="Y6" s="531" t="s">
        <v>235</v>
      </c>
      <c r="Z6" s="531" t="s">
        <v>234</v>
      </c>
      <c r="AA6" s="531" t="s">
        <v>235</v>
      </c>
      <c r="AB6" s="531" t="s">
        <v>234</v>
      </c>
      <c r="AC6" s="531" t="s">
        <v>235</v>
      </c>
      <c r="AD6" s="531" t="s">
        <v>236</v>
      </c>
      <c r="AE6" s="531" t="s">
        <v>237</v>
      </c>
      <c r="AF6" s="531" t="s">
        <v>236</v>
      </c>
      <c r="AG6" s="531" t="s">
        <v>237</v>
      </c>
      <c r="AH6" s="531" t="s">
        <v>234</v>
      </c>
      <c r="AI6" s="531" t="s">
        <v>235</v>
      </c>
      <c r="AJ6" s="667"/>
    </row>
    <row r="7" spans="2:42" s="141" customFormat="1" ht="20.100000000000001" customHeight="1">
      <c r="B7" s="654" t="s">
        <v>529</v>
      </c>
      <c r="C7" s="655"/>
      <c r="D7" s="655"/>
      <c r="E7" s="655"/>
      <c r="F7" s="656"/>
      <c r="G7" s="549"/>
      <c r="H7" s="549"/>
      <c r="I7" s="549"/>
      <c r="J7" s="549"/>
      <c r="K7" s="549"/>
      <c r="L7" s="549"/>
      <c r="M7" s="549"/>
      <c r="N7" s="549"/>
      <c r="O7" s="549"/>
      <c r="P7" s="549"/>
      <c r="Q7" s="549"/>
      <c r="R7" s="549"/>
      <c r="S7" s="549"/>
      <c r="T7" s="549"/>
      <c r="U7" s="549"/>
      <c r="V7" s="549"/>
      <c r="W7" s="549"/>
      <c r="X7" s="549"/>
      <c r="Y7" s="549"/>
      <c r="Z7" s="549"/>
      <c r="AA7" s="549"/>
      <c r="AB7" s="549"/>
      <c r="AC7" s="549"/>
      <c r="AD7" s="549"/>
      <c r="AE7" s="549"/>
      <c r="AF7" s="549"/>
      <c r="AG7" s="549"/>
      <c r="AH7" s="549"/>
      <c r="AI7" s="549"/>
      <c r="AJ7" s="513"/>
      <c r="AL7" s="141" t="s">
        <v>238</v>
      </c>
      <c r="AM7" s="141" t="s">
        <v>239</v>
      </c>
    </row>
    <row r="8" spans="2:42" s="142" customFormat="1" ht="20.100000000000001" customHeight="1">
      <c r="B8" s="390" t="s">
        <v>240</v>
      </c>
      <c r="C8" s="518" t="s">
        <v>688</v>
      </c>
      <c r="D8" s="391" t="s">
        <v>241</v>
      </c>
      <c r="E8" s="519" t="s">
        <v>688</v>
      </c>
      <c r="F8" s="392"/>
      <c r="G8" s="384">
        <v>0</v>
      </c>
      <c r="H8" s="520">
        <v>5.7</v>
      </c>
      <c r="I8" s="385">
        <v>0</v>
      </c>
      <c r="J8" s="385">
        <v>1.38</v>
      </c>
      <c r="K8" s="385">
        <v>0</v>
      </c>
      <c r="L8" s="520">
        <v>3.58</v>
      </c>
      <c r="M8" s="385">
        <v>0</v>
      </c>
      <c r="N8" s="520"/>
      <c r="O8" s="385">
        <v>0</v>
      </c>
      <c r="P8" s="520">
        <v>2.1</v>
      </c>
      <c r="Q8" s="385">
        <v>0</v>
      </c>
      <c r="R8" s="521">
        <v>0.5</v>
      </c>
      <c r="S8" s="385">
        <v>0</v>
      </c>
      <c r="T8" s="385"/>
      <c r="U8" s="385">
        <v>0</v>
      </c>
      <c r="V8" s="521">
        <v>0.4</v>
      </c>
      <c r="W8" s="385">
        <v>0</v>
      </c>
      <c r="X8" s="522">
        <v>2</v>
      </c>
      <c r="Y8" s="385">
        <v>0</v>
      </c>
      <c r="Z8" s="385"/>
      <c r="AA8" s="385">
        <v>0</v>
      </c>
      <c r="AB8" s="385"/>
      <c r="AC8" s="385"/>
      <c r="AD8" s="385">
        <v>2</v>
      </c>
      <c r="AE8" s="385">
        <v>0</v>
      </c>
      <c r="AF8" s="385"/>
      <c r="AG8" s="385">
        <v>0</v>
      </c>
      <c r="AH8" s="385">
        <f>IF(AL8=0.7,AM8,0)</f>
        <v>3.5</v>
      </c>
      <c r="AI8" s="385">
        <v>0</v>
      </c>
      <c r="AJ8" s="386"/>
      <c r="AL8" s="142">
        <v>0.7</v>
      </c>
      <c r="AM8" s="142">
        <v>3.5</v>
      </c>
      <c r="AN8" s="523" t="s">
        <v>255</v>
      </c>
      <c r="AO8" s="523" t="s">
        <v>242</v>
      </c>
      <c r="AP8" s="523" t="s">
        <v>313</v>
      </c>
    </row>
    <row r="9" spans="2:42" s="142" customFormat="1" ht="20.100000000000001" customHeight="1">
      <c r="B9" s="390" t="s">
        <v>240</v>
      </c>
      <c r="C9" s="518" t="s">
        <v>689</v>
      </c>
      <c r="D9" s="391" t="s">
        <v>241</v>
      </c>
      <c r="E9" s="519" t="s">
        <v>688</v>
      </c>
      <c r="F9" s="392"/>
      <c r="G9" s="384">
        <f>ABS((C8-C9)*40+(E8-E9))</f>
        <v>40</v>
      </c>
      <c r="H9" s="520">
        <v>5.7</v>
      </c>
      <c r="I9" s="385">
        <f t="shared" ref="I9:K9" si="0">ROUND((H8+H9)/2*$G9,2)</f>
        <v>228</v>
      </c>
      <c r="J9" s="385">
        <v>1.5</v>
      </c>
      <c r="K9" s="385">
        <f t="shared" si="0"/>
        <v>57.6</v>
      </c>
      <c r="L9" s="520">
        <v>3.7</v>
      </c>
      <c r="M9" s="385">
        <f t="shared" ref="M9:S9" si="1">ROUND((L8+L9)/2*$G9,2)</f>
        <v>145.6</v>
      </c>
      <c r="N9" s="520"/>
      <c r="O9" s="385">
        <f t="shared" ref="O9" si="2">ROUND((N8+N9)/2*$G9,2)</f>
        <v>0</v>
      </c>
      <c r="P9" s="520">
        <v>2.1</v>
      </c>
      <c r="Q9" s="385">
        <f t="shared" si="1"/>
        <v>84</v>
      </c>
      <c r="R9" s="521">
        <v>0.5</v>
      </c>
      <c r="S9" s="385">
        <f t="shared" si="1"/>
        <v>20</v>
      </c>
      <c r="T9" s="385"/>
      <c r="U9" s="385">
        <f t="shared" ref="U9" si="3">ROUND((T8+T9)/2*$G9,2)</f>
        <v>0</v>
      </c>
      <c r="V9" s="521">
        <v>0.4</v>
      </c>
      <c r="W9" s="385">
        <f t="shared" ref="W9" si="4">ROUND((V8+V9)/2*$G9,2)</f>
        <v>16</v>
      </c>
      <c r="X9" s="522">
        <v>2</v>
      </c>
      <c r="Y9" s="385">
        <f t="shared" ref="Y9" si="5">ROUND((X8+X9)/2*$G9,2)</f>
        <v>80</v>
      </c>
      <c r="Z9" s="385"/>
      <c r="AA9" s="385">
        <f t="shared" ref="AA9" si="6">ROUND((Z8+Z9)/2*$G9,2)</f>
        <v>0</v>
      </c>
      <c r="AB9" s="385"/>
      <c r="AC9" s="385">
        <f t="shared" ref="AC9" si="7">ROUND((AB8+AB9)/2*$G9,2)</f>
        <v>0</v>
      </c>
      <c r="AD9" s="385">
        <v>2</v>
      </c>
      <c r="AE9" s="385">
        <f t="shared" ref="AE9" si="8">ROUND((AD8+AD9)/2*$G9,2)</f>
        <v>80</v>
      </c>
      <c r="AF9" s="385"/>
      <c r="AG9" s="385">
        <f t="shared" ref="AG9:AI9" si="9">ROUND((AF8+AF9)/2*$G9,2)</f>
        <v>0</v>
      </c>
      <c r="AH9" s="385">
        <f t="shared" ref="AH9" si="10">IF(AL9=0.7,AM9,0)</f>
        <v>3.5</v>
      </c>
      <c r="AI9" s="385">
        <f t="shared" si="9"/>
        <v>140</v>
      </c>
      <c r="AJ9" s="386"/>
      <c r="AL9" s="142">
        <v>0.7</v>
      </c>
      <c r="AM9" s="142">
        <v>3.5</v>
      </c>
      <c r="AN9" s="523" t="s">
        <v>255</v>
      </c>
      <c r="AO9" s="523" t="s">
        <v>242</v>
      </c>
      <c r="AP9" s="523" t="s">
        <v>313</v>
      </c>
    </row>
    <row r="10" spans="2:42" s="142" customFormat="1" ht="19.5" customHeight="1">
      <c r="B10" s="390" t="s">
        <v>240</v>
      </c>
      <c r="C10" s="518" t="s">
        <v>689</v>
      </c>
      <c r="D10" s="391" t="s">
        <v>241</v>
      </c>
      <c r="E10" s="519" t="s">
        <v>696</v>
      </c>
      <c r="F10" s="392"/>
      <c r="G10" s="384">
        <f t="shared" ref="G10:G73" si="11">ABS((C9-C10)*40+(E9-E10))</f>
        <v>8</v>
      </c>
      <c r="H10" s="520">
        <v>5.7</v>
      </c>
      <c r="I10" s="385">
        <f t="shared" ref="I10:K73" si="12">ROUND((H9+H10)/2*$G10,2)</f>
        <v>45.6</v>
      </c>
      <c r="J10" s="385">
        <v>1.5</v>
      </c>
      <c r="K10" s="385">
        <f t="shared" si="12"/>
        <v>12</v>
      </c>
      <c r="L10" s="520">
        <v>3.7</v>
      </c>
      <c r="M10" s="385">
        <f t="shared" ref="M10:M73" si="13">ROUND((L9+L10)/2*$G10,2)</f>
        <v>29.6</v>
      </c>
      <c r="N10" s="520"/>
      <c r="O10" s="385">
        <f t="shared" ref="O10:O73" si="14">ROUND((N9+N10)/2*$G10,2)</f>
        <v>0</v>
      </c>
      <c r="P10" s="520">
        <v>2.1</v>
      </c>
      <c r="Q10" s="385">
        <f t="shared" ref="Q10:Q73" si="15">ROUND((P9+P10)/2*$G10,2)</f>
        <v>16.8</v>
      </c>
      <c r="R10" s="521">
        <v>0.5</v>
      </c>
      <c r="S10" s="385">
        <f t="shared" ref="S10:S73" si="16">ROUND((R9+R10)/2*$G10,2)</f>
        <v>4</v>
      </c>
      <c r="T10" s="385"/>
      <c r="U10" s="385">
        <f t="shared" ref="U10:U73" si="17">ROUND((T9+T10)/2*$G10,2)</f>
        <v>0</v>
      </c>
      <c r="V10" s="521">
        <v>0.4</v>
      </c>
      <c r="W10" s="385">
        <f t="shared" ref="W10:W73" si="18">ROUND((V9+V10)/2*$G10,2)</f>
        <v>3.2</v>
      </c>
      <c r="X10" s="522">
        <v>2</v>
      </c>
      <c r="Y10" s="385">
        <f t="shared" ref="Y10:Y73" si="19">ROUND((X9+X10)/2*$G10,2)</f>
        <v>16</v>
      </c>
      <c r="Z10" s="385"/>
      <c r="AA10" s="385">
        <f t="shared" ref="AA10:AA73" si="20">ROUND((Z9+Z10)/2*$G10,2)</f>
        <v>0</v>
      </c>
      <c r="AB10" s="385"/>
      <c r="AC10" s="385">
        <f t="shared" ref="AC10:AC73" si="21">ROUND((AB9+AB10)/2*$G10,2)</f>
        <v>0</v>
      </c>
      <c r="AD10" s="385">
        <v>2</v>
      </c>
      <c r="AE10" s="385">
        <f t="shared" ref="AE10:AE73" si="22">ROUND((AD9+AD10)/2*$G10,2)</f>
        <v>16</v>
      </c>
      <c r="AF10" s="385"/>
      <c r="AG10" s="385">
        <f t="shared" ref="AG10:AG73" si="23">ROUND((AF9+AF10)/2*$G10,2)</f>
        <v>0</v>
      </c>
      <c r="AH10" s="385">
        <f t="shared" ref="AH10:AH73" si="24">IF(AL10=0.7,AM10,0)</f>
        <v>3.5</v>
      </c>
      <c r="AI10" s="385">
        <f t="shared" ref="AI10:AI73" si="25">ROUND((AH9+AH10)/2*$G10,2)</f>
        <v>28</v>
      </c>
      <c r="AJ10" s="386"/>
      <c r="AL10" s="142">
        <v>0.7</v>
      </c>
      <c r="AM10" s="142">
        <v>3.5</v>
      </c>
      <c r="AN10" s="523" t="s">
        <v>255</v>
      </c>
      <c r="AO10" s="523" t="s">
        <v>242</v>
      </c>
      <c r="AP10" s="523" t="s">
        <v>313</v>
      </c>
    </row>
    <row r="11" spans="2:42" s="142" customFormat="1" ht="19.5" customHeight="1">
      <c r="B11" s="390" t="s">
        <v>240</v>
      </c>
      <c r="C11" s="518" t="s">
        <v>690</v>
      </c>
      <c r="D11" s="391" t="s">
        <v>241</v>
      </c>
      <c r="E11" s="519" t="s">
        <v>688</v>
      </c>
      <c r="F11" s="392"/>
      <c r="G11" s="384">
        <f t="shared" si="11"/>
        <v>32</v>
      </c>
      <c r="H11" s="520">
        <v>4.0999999999999996</v>
      </c>
      <c r="I11" s="385">
        <f t="shared" si="12"/>
        <v>156.80000000000001</v>
      </c>
      <c r="J11" s="385">
        <v>0</v>
      </c>
      <c r="K11" s="385">
        <f t="shared" si="12"/>
        <v>24</v>
      </c>
      <c r="L11" s="520">
        <v>0.6</v>
      </c>
      <c r="M11" s="385">
        <f t="shared" si="13"/>
        <v>68.8</v>
      </c>
      <c r="N11" s="520"/>
      <c r="O11" s="385">
        <f t="shared" si="14"/>
        <v>0</v>
      </c>
      <c r="P11" s="520">
        <v>2.1</v>
      </c>
      <c r="Q11" s="385">
        <f t="shared" si="15"/>
        <v>67.2</v>
      </c>
      <c r="R11" s="521">
        <v>0.5</v>
      </c>
      <c r="S11" s="385">
        <f t="shared" si="16"/>
        <v>16</v>
      </c>
      <c r="T11" s="385"/>
      <c r="U11" s="385">
        <f t="shared" si="17"/>
        <v>0</v>
      </c>
      <c r="V11" s="521">
        <v>0.4</v>
      </c>
      <c r="W11" s="385">
        <f t="shared" si="18"/>
        <v>12.8</v>
      </c>
      <c r="X11" s="522">
        <v>2</v>
      </c>
      <c r="Y11" s="385">
        <f t="shared" si="19"/>
        <v>64</v>
      </c>
      <c r="Z11" s="385"/>
      <c r="AA11" s="385">
        <f t="shared" si="20"/>
        <v>0</v>
      </c>
      <c r="AB11" s="385"/>
      <c r="AC11" s="385">
        <f t="shared" si="21"/>
        <v>0</v>
      </c>
      <c r="AD11" s="385">
        <v>2</v>
      </c>
      <c r="AE11" s="385">
        <f t="shared" si="22"/>
        <v>64</v>
      </c>
      <c r="AF11" s="385"/>
      <c r="AG11" s="385">
        <f t="shared" si="23"/>
        <v>0</v>
      </c>
      <c r="AH11" s="385">
        <f t="shared" si="24"/>
        <v>3.5</v>
      </c>
      <c r="AI11" s="385">
        <f t="shared" si="25"/>
        <v>112</v>
      </c>
      <c r="AJ11" s="386"/>
      <c r="AL11" s="142">
        <v>0.7</v>
      </c>
      <c r="AM11" s="142">
        <v>3.5</v>
      </c>
      <c r="AN11" s="523" t="s">
        <v>255</v>
      </c>
      <c r="AO11" s="523" t="s">
        <v>242</v>
      </c>
      <c r="AP11" s="523" t="s">
        <v>313</v>
      </c>
    </row>
    <row r="12" spans="2:42" s="142" customFormat="1" ht="19.5" customHeight="1">
      <c r="B12" s="390" t="s">
        <v>240</v>
      </c>
      <c r="C12" s="518" t="s">
        <v>690</v>
      </c>
      <c r="D12" s="391" t="s">
        <v>241</v>
      </c>
      <c r="E12" s="519" t="s">
        <v>701</v>
      </c>
      <c r="F12" s="392"/>
      <c r="G12" s="384">
        <f t="shared" si="11"/>
        <v>13</v>
      </c>
      <c r="H12" s="520">
        <v>4.0999999999999996</v>
      </c>
      <c r="I12" s="385">
        <f t="shared" si="12"/>
        <v>53.3</v>
      </c>
      <c r="J12" s="385">
        <v>0</v>
      </c>
      <c r="K12" s="385">
        <f t="shared" si="12"/>
        <v>0</v>
      </c>
      <c r="L12" s="520">
        <v>0.6</v>
      </c>
      <c r="M12" s="385">
        <f t="shared" si="13"/>
        <v>7.8</v>
      </c>
      <c r="N12" s="520"/>
      <c r="O12" s="385">
        <f t="shared" si="14"/>
        <v>0</v>
      </c>
      <c r="P12" s="520">
        <v>2.1</v>
      </c>
      <c r="Q12" s="385">
        <f t="shared" si="15"/>
        <v>27.3</v>
      </c>
      <c r="R12" s="521">
        <v>0.5</v>
      </c>
      <c r="S12" s="385">
        <f t="shared" si="16"/>
        <v>6.5</v>
      </c>
      <c r="T12" s="385"/>
      <c r="U12" s="385">
        <f t="shared" si="17"/>
        <v>0</v>
      </c>
      <c r="V12" s="521">
        <v>0.4</v>
      </c>
      <c r="W12" s="385">
        <f t="shared" si="18"/>
        <v>5.2</v>
      </c>
      <c r="X12" s="522">
        <v>2</v>
      </c>
      <c r="Y12" s="385">
        <f t="shared" si="19"/>
        <v>26</v>
      </c>
      <c r="Z12" s="385"/>
      <c r="AA12" s="385">
        <f t="shared" si="20"/>
        <v>0</v>
      </c>
      <c r="AB12" s="385"/>
      <c r="AC12" s="385">
        <f t="shared" si="21"/>
        <v>0</v>
      </c>
      <c r="AD12" s="385">
        <v>2</v>
      </c>
      <c r="AE12" s="385">
        <f t="shared" si="22"/>
        <v>26</v>
      </c>
      <c r="AF12" s="385"/>
      <c r="AG12" s="385">
        <f t="shared" si="23"/>
        <v>0</v>
      </c>
      <c r="AH12" s="385">
        <f t="shared" si="24"/>
        <v>3.5</v>
      </c>
      <c r="AI12" s="385">
        <f t="shared" si="25"/>
        <v>45.5</v>
      </c>
      <c r="AJ12" s="386"/>
      <c r="AL12" s="142">
        <v>0.7</v>
      </c>
      <c r="AM12" s="142">
        <v>3.5</v>
      </c>
      <c r="AN12" s="523" t="s">
        <v>255</v>
      </c>
      <c r="AO12" s="523" t="s">
        <v>242</v>
      </c>
      <c r="AP12" s="523" t="s">
        <v>313</v>
      </c>
    </row>
    <row r="13" spans="2:42" s="142" customFormat="1" ht="19.5" customHeight="1">
      <c r="B13" s="390" t="s">
        <v>240</v>
      </c>
      <c r="C13" s="518" t="s">
        <v>691</v>
      </c>
      <c r="D13" s="391" t="s">
        <v>241</v>
      </c>
      <c r="E13" s="519" t="s">
        <v>688</v>
      </c>
      <c r="F13" s="392"/>
      <c r="G13" s="384">
        <f t="shared" si="11"/>
        <v>27</v>
      </c>
      <c r="H13" s="520">
        <v>4.0999999999999996</v>
      </c>
      <c r="I13" s="385">
        <f t="shared" si="12"/>
        <v>110.7</v>
      </c>
      <c r="J13" s="385">
        <v>0</v>
      </c>
      <c r="K13" s="385">
        <f t="shared" si="12"/>
        <v>0</v>
      </c>
      <c r="L13" s="520">
        <v>0.6</v>
      </c>
      <c r="M13" s="385">
        <f t="shared" si="13"/>
        <v>16.2</v>
      </c>
      <c r="N13" s="520"/>
      <c r="O13" s="385">
        <f t="shared" si="14"/>
        <v>0</v>
      </c>
      <c r="P13" s="520">
        <v>2.1</v>
      </c>
      <c r="Q13" s="385">
        <f t="shared" si="15"/>
        <v>56.7</v>
      </c>
      <c r="R13" s="521">
        <v>0.5</v>
      </c>
      <c r="S13" s="385">
        <f t="shared" si="16"/>
        <v>13.5</v>
      </c>
      <c r="T13" s="385"/>
      <c r="U13" s="385">
        <f t="shared" si="17"/>
        <v>0</v>
      </c>
      <c r="V13" s="521">
        <v>0.4</v>
      </c>
      <c r="W13" s="385">
        <f t="shared" si="18"/>
        <v>10.8</v>
      </c>
      <c r="X13" s="522">
        <v>2</v>
      </c>
      <c r="Y13" s="385">
        <f t="shared" si="19"/>
        <v>54</v>
      </c>
      <c r="Z13" s="385"/>
      <c r="AA13" s="385">
        <f t="shared" si="20"/>
        <v>0</v>
      </c>
      <c r="AB13" s="385"/>
      <c r="AC13" s="385">
        <f t="shared" si="21"/>
        <v>0</v>
      </c>
      <c r="AD13" s="385">
        <v>2</v>
      </c>
      <c r="AE13" s="385">
        <f t="shared" si="22"/>
        <v>54</v>
      </c>
      <c r="AF13" s="385"/>
      <c r="AG13" s="385">
        <f t="shared" si="23"/>
        <v>0</v>
      </c>
      <c r="AH13" s="385">
        <f t="shared" si="24"/>
        <v>3.5</v>
      </c>
      <c r="AI13" s="385">
        <f t="shared" si="25"/>
        <v>94.5</v>
      </c>
      <c r="AJ13" s="386"/>
      <c r="AL13" s="142">
        <v>0.7</v>
      </c>
      <c r="AM13" s="142">
        <v>3.5</v>
      </c>
      <c r="AN13" s="523" t="s">
        <v>255</v>
      </c>
      <c r="AO13" s="523" t="s">
        <v>242</v>
      </c>
      <c r="AP13" s="523" t="s">
        <v>313</v>
      </c>
    </row>
    <row r="14" spans="2:42" s="142" customFormat="1" ht="19.5" customHeight="1">
      <c r="B14" s="390" t="s">
        <v>240</v>
      </c>
      <c r="C14" s="518" t="s">
        <v>692</v>
      </c>
      <c r="D14" s="391" t="s">
        <v>241</v>
      </c>
      <c r="E14" s="519" t="s">
        <v>688</v>
      </c>
      <c r="F14" s="392"/>
      <c r="G14" s="384">
        <f t="shared" si="11"/>
        <v>40</v>
      </c>
      <c r="H14" s="520">
        <v>4.0999999999999996</v>
      </c>
      <c r="I14" s="385">
        <f t="shared" si="12"/>
        <v>164</v>
      </c>
      <c r="J14" s="385">
        <v>0</v>
      </c>
      <c r="K14" s="385">
        <f t="shared" si="12"/>
        <v>0</v>
      </c>
      <c r="L14" s="520">
        <v>0.6</v>
      </c>
      <c r="M14" s="385">
        <f t="shared" si="13"/>
        <v>24</v>
      </c>
      <c r="N14" s="520"/>
      <c r="O14" s="385">
        <f t="shared" si="14"/>
        <v>0</v>
      </c>
      <c r="P14" s="520">
        <v>2.1</v>
      </c>
      <c r="Q14" s="385">
        <f t="shared" si="15"/>
        <v>84</v>
      </c>
      <c r="R14" s="521">
        <v>0.5</v>
      </c>
      <c r="S14" s="385">
        <f t="shared" si="16"/>
        <v>20</v>
      </c>
      <c r="T14" s="385"/>
      <c r="U14" s="385">
        <f t="shared" si="17"/>
        <v>0</v>
      </c>
      <c r="V14" s="521">
        <v>0.4</v>
      </c>
      <c r="W14" s="385">
        <f t="shared" si="18"/>
        <v>16</v>
      </c>
      <c r="X14" s="522">
        <v>2</v>
      </c>
      <c r="Y14" s="385">
        <f t="shared" si="19"/>
        <v>80</v>
      </c>
      <c r="Z14" s="385"/>
      <c r="AA14" s="385">
        <f t="shared" si="20"/>
        <v>0</v>
      </c>
      <c r="AB14" s="385"/>
      <c r="AC14" s="385">
        <f t="shared" si="21"/>
        <v>0</v>
      </c>
      <c r="AD14" s="385">
        <v>2</v>
      </c>
      <c r="AE14" s="385">
        <f t="shared" si="22"/>
        <v>80</v>
      </c>
      <c r="AF14" s="385"/>
      <c r="AG14" s="385">
        <f t="shared" si="23"/>
        <v>0</v>
      </c>
      <c r="AH14" s="385">
        <f t="shared" si="24"/>
        <v>3.5</v>
      </c>
      <c r="AI14" s="385">
        <f t="shared" si="25"/>
        <v>140</v>
      </c>
      <c r="AJ14" s="386"/>
      <c r="AL14" s="142">
        <v>0.7</v>
      </c>
      <c r="AM14" s="142">
        <v>3.5</v>
      </c>
      <c r="AN14" s="523" t="s">
        <v>255</v>
      </c>
      <c r="AO14" s="523" t="s">
        <v>242</v>
      </c>
      <c r="AP14" s="523" t="s">
        <v>313</v>
      </c>
    </row>
    <row r="15" spans="2:42" s="142" customFormat="1" ht="19.5" customHeight="1">
      <c r="B15" s="390" t="s">
        <v>240</v>
      </c>
      <c r="C15" s="518" t="s">
        <v>693</v>
      </c>
      <c r="D15" s="391" t="s">
        <v>241</v>
      </c>
      <c r="E15" s="519" t="s">
        <v>688</v>
      </c>
      <c r="F15" s="392"/>
      <c r="G15" s="384">
        <f t="shared" si="11"/>
        <v>40</v>
      </c>
      <c r="H15" s="520">
        <v>4.0999999999999996</v>
      </c>
      <c r="I15" s="385">
        <f t="shared" si="12"/>
        <v>164</v>
      </c>
      <c r="J15" s="385">
        <v>0</v>
      </c>
      <c r="K15" s="385">
        <f t="shared" si="12"/>
        <v>0</v>
      </c>
      <c r="L15" s="520">
        <v>0.6</v>
      </c>
      <c r="M15" s="385">
        <f t="shared" si="13"/>
        <v>24</v>
      </c>
      <c r="N15" s="520"/>
      <c r="O15" s="385">
        <f t="shared" si="14"/>
        <v>0</v>
      </c>
      <c r="P15" s="520">
        <v>2.1</v>
      </c>
      <c r="Q15" s="385">
        <f t="shared" si="15"/>
        <v>84</v>
      </c>
      <c r="R15" s="521">
        <v>0.5</v>
      </c>
      <c r="S15" s="385">
        <f t="shared" si="16"/>
        <v>20</v>
      </c>
      <c r="T15" s="385"/>
      <c r="U15" s="385">
        <f t="shared" si="17"/>
        <v>0</v>
      </c>
      <c r="V15" s="521">
        <v>0.4</v>
      </c>
      <c r="W15" s="385">
        <f t="shared" si="18"/>
        <v>16</v>
      </c>
      <c r="X15" s="522">
        <v>2</v>
      </c>
      <c r="Y15" s="385">
        <f t="shared" si="19"/>
        <v>80</v>
      </c>
      <c r="Z15" s="385"/>
      <c r="AA15" s="385">
        <f t="shared" si="20"/>
        <v>0</v>
      </c>
      <c r="AB15" s="385"/>
      <c r="AC15" s="385">
        <f t="shared" si="21"/>
        <v>0</v>
      </c>
      <c r="AD15" s="385">
        <v>2</v>
      </c>
      <c r="AE15" s="385">
        <f t="shared" si="22"/>
        <v>80</v>
      </c>
      <c r="AF15" s="385"/>
      <c r="AG15" s="385">
        <f t="shared" si="23"/>
        <v>0</v>
      </c>
      <c r="AH15" s="385">
        <f t="shared" si="24"/>
        <v>3.5</v>
      </c>
      <c r="AI15" s="385">
        <f t="shared" si="25"/>
        <v>140</v>
      </c>
      <c r="AJ15" s="386"/>
      <c r="AL15" s="142">
        <v>0.7</v>
      </c>
      <c r="AM15" s="142">
        <v>3.5</v>
      </c>
      <c r="AN15" s="523" t="s">
        <v>255</v>
      </c>
      <c r="AO15" s="523" t="s">
        <v>242</v>
      </c>
      <c r="AP15" s="523" t="s">
        <v>313</v>
      </c>
    </row>
    <row r="16" spans="2:42" s="142" customFormat="1" ht="19.5" customHeight="1">
      <c r="B16" s="390" t="s">
        <v>240</v>
      </c>
      <c r="C16" s="518" t="s">
        <v>693</v>
      </c>
      <c r="D16" s="391" t="s">
        <v>241</v>
      </c>
      <c r="E16" s="519" t="s">
        <v>726</v>
      </c>
      <c r="F16" s="392"/>
      <c r="G16" s="384">
        <f t="shared" si="11"/>
        <v>38</v>
      </c>
      <c r="H16" s="520">
        <v>4.0999999999999996</v>
      </c>
      <c r="I16" s="385">
        <f t="shared" si="12"/>
        <v>155.80000000000001</v>
      </c>
      <c r="J16" s="385">
        <v>0</v>
      </c>
      <c r="K16" s="385">
        <f t="shared" si="12"/>
        <v>0</v>
      </c>
      <c r="L16" s="520">
        <v>0.6</v>
      </c>
      <c r="M16" s="385">
        <f t="shared" si="13"/>
        <v>22.8</v>
      </c>
      <c r="N16" s="520"/>
      <c r="O16" s="385">
        <f t="shared" si="14"/>
        <v>0</v>
      </c>
      <c r="P16" s="520">
        <v>2.1</v>
      </c>
      <c r="Q16" s="385">
        <f t="shared" si="15"/>
        <v>79.8</v>
      </c>
      <c r="R16" s="521">
        <v>0.5</v>
      </c>
      <c r="S16" s="385">
        <f t="shared" si="16"/>
        <v>19</v>
      </c>
      <c r="T16" s="385"/>
      <c r="U16" s="385">
        <f t="shared" si="17"/>
        <v>0</v>
      </c>
      <c r="V16" s="521">
        <v>0.4</v>
      </c>
      <c r="W16" s="385">
        <f t="shared" si="18"/>
        <v>15.2</v>
      </c>
      <c r="X16" s="522">
        <v>2</v>
      </c>
      <c r="Y16" s="385">
        <f t="shared" si="19"/>
        <v>76</v>
      </c>
      <c r="Z16" s="385"/>
      <c r="AA16" s="385">
        <f t="shared" si="20"/>
        <v>0</v>
      </c>
      <c r="AB16" s="385"/>
      <c r="AC16" s="385">
        <f t="shared" si="21"/>
        <v>0</v>
      </c>
      <c r="AD16" s="385">
        <v>2</v>
      </c>
      <c r="AE16" s="385">
        <f t="shared" si="22"/>
        <v>76</v>
      </c>
      <c r="AF16" s="385"/>
      <c r="AG16" s="385">
        <f t="shared" si="23"/>
        <v>0</v>
      </c>
      <c r="AH16" s="385">
        <f t="shared" si="24"/>
        <v>3.5</v>
      </c>
      <c r="AI16" s="385">
        <f t="shared" si="25"/>
        <v>133</v>
      </c>
      <c r="AJ16" s="386"/>
      <c r="AL16" s="142">
        <v>0.7</v>
      </c>
      <c r="AM16" s="142">
        <v>3.5</v>
      </c>
      <c r="AN16" s="523" t="s">
        <v>255</v>
      </c>
      <c r="AO16" s="523" t="s">
        <v>242</v>
      </c>
      <c r="AP16" s="523" t="s">
        <v>313</v>
      </c>
    </row>
    <row r="17" spans="2:42" s="142" customFormat="1" ht="19.5" customHeight="1">
      <c r="B17" s="390" t="s">
        <v>240</v>
      </c>
      <c r="C17" s="518" t="s">
        <v>694</v>
      </c>
      <c r="D17" s="391" t="s">
        <v>241</v>
      </c>
      <c r="E17" s="519" t="s">
        <v>688</v>
      </c>
      <c r="F17" s="392"/>
      <c r="G17" s="384">
        <f t="shared" si="11"/>
        <v>2</v>
      </c>
      <c r="H17" s="520">
        <v>4.0999999999999996</v>
      </c>
      <c r="I17" s="385">
        <f t="shared" si="12"/>
        <v>8.1999999999999993</v>
      </c>
      <c r="J17" s="385">
        <v>0</v>
      </c>
      <c r="K17" s="385">
        <f t="shared" si="12"/>
        <v>0</v>
      </c>
      <c r="L17" s="520">
        <v>0.6</v>
      </c>
      <c r="M17" s="385">
        <f t="shared" si="13"/>
        <v>1.2</v>
      </c>
      <c r="N17" s="520"/>
      <c r="O17" s="385">
        <f t="shared" si="14"/>
        <v>0</v>
      </c>
      <c r="P17" s="520">
        <v>2.1</v>
      </c>
      <c r="Q17" s="385">
        <f t="shared" si="15"/>
        <v>4.2</v>
      </c>
      <c r="R17" s="521">
        <v>0.5</v>
      </c>
      <c r="S17" s="385">
        <f t="shared" si="16"/>
        <v>1</v>
      </c>
      <c r="T17" s="385"/>
      <c r="U17" s="385">
        <f t="shared" si="17"/>
        <v>0</v>
      </c>
      <c r="V17" s="521">
        <v>0.4</v>
      </c>
      <c r="W17" s="385">
        <f t="shared" si="18"/>
        <v>0.8</v>
      </c>
      <c r="X17" s="522">
        <v>2</v>
      </c>
      <c r="Y17" s="385">
        <f t="shared" si="19"/>
        <v>4</v>
      </c>
      <c r="Z17" s="385"/>
      <c r="AA17" s="385">
        <f t="shared" si="20"/>
        <v>0</v>
      </c>
      <c r="AB17" s="385"/>
      <c r="AC17" s="385">
        <f t="shared" si="21"/>
        <v>0</v>
      </c>
      <c r="AD17" s="385">
        <v>2</v>
      </c>
      <c r="AE17" s="385">
        <f t="shared" si="22"/>
        <v>4</v>
      </c>
      <c r="AF17" s="385"/>
      <c r="AG17" s="385">
        <f t="shared" si="23"/>
        <v>0</v>
      </c>
      <c r="AH17" s="385">
        <f t="shared" si="24"/>
        <v>3.5</v>
      </c>
      <c r="AI17" s="385">
        <f t="shared" si="25"/>
        <v>7</v>
      </c>
      <c r="AJ17" s="386"/>
      <c r="AL17" s="142">
        <v>0.7</v>
      </c>
      <c r="AM17" s="142">
        <v>3.5</v>
      </c>
      <c r="AN17" s="523" t="s">
        <v>255</v>
      </c>
      <c r="AO17" s="523" t="s">
        <v>242</v>
      </c>
      <c r="AP17" s="523" t="s">
        <v>313</v>
      </c>
    </row>
    <row r="18" spans="2:42" s="142" customFormat="1" ht="19.5" customHeight="1">
      <c r="B18" s="390" t="s">
        <v>240</v>
      </c>
      <c r="C18" s="518" t="s">
        <v>694</v>
      </c>
      <c r="D18" s="391" t="s">
        <v>241</v>
      </c>
      <c r="E18" s="519" t="s">
        <v>695</v>
      </c>
      <c r="F18" s="392"/>
      <c r="G18" s="384">
        <f t="shared" si="11"/>
        <v>7</v>
      </c>
      <c r="H18" s="520">
        <v>4.0999999999999996</v>
      </c>
      <c r="I18" s="385">
        <f t="shared" si="12"/>
        <v>28.7</v>
      </c>
      <c r="J18" s="385">
        <v>0</v>
      </c>
      <c r="K18" s="385">
        <f t="shared" si="12"/>
        <v>0</v>
      </c>
      <c r="L18" s="520">
        <v>0.6</v>
      </c>
      <c r="M18" s="385">
        <f t="shared" si="13"/>
        <v>4.2</v>
      </c>
      <c r="N18" s="520"/>
      <c r="O18" s="385">
        <f t="shared" si="14"/>
        <v>0</v>
      </c>
      <c r="P18" s="520">
        <v>2.1</v>
      </c>
      <c r="Q18" s="385">
        <f t="shared" si="15"/>
        <v>14.7</v>
      </c>
      <c r="R18" s="521">
        <v>0.5</v>
      </c>
      <c r="S18" s="385">
        <f t="shared" si="16"/>
        <v>3.5</v>
      </c>
      <c r="T18" s="385"/>
      <c r="U18" s="385">
        <f t="shared" si="17"/>
        <v>0</v>
      </c>
      <c r="V18" s="521">
        <v>0.4</v>
      </c>
      <c r="W18" s="385">
        <f t="shared" si="18"/>
        <v>2.8</v>
      </c>
      <c r="X18" s="522">
        <v>2</v>
      </c>
      <c r="Y18" s="385">
        <f t="shared" si="19"/>
        <v>14</v>
      </c>
      <c r="Z18" s="385"/>
      <c r="AA18" s="385">
        <f t="shared" si="20"/>
        <v>0</v>
      </c>
      <c r="AB18" s="385"/>
      <c r="AC18" s="385">
        <f t="shared" si="21"/>
        <v>0</v>
      </c>
      <c r="AD18" s="385">
        <v>2</v>
      </c>
      <c r="AE18" s="385">
        <f t="shared" si="22"/>
        <v>14</v>
      </c>
      <c r="AF18" s="385"/>
      <c r="AG18" s="385">
        <f t="shared" si="23"/>
        <v>0</v>
      </c>
      <c r="AH18" s="385">
        <f t="shared" si="24"/>
        <v>3.5</v>
      </c>
      <c r="AI18" s="385">
        <f t="shared" si="25"/>
        <v>24.5</v>
      </c>
      <c r="AJ18" s="386"/>
      <c r="AL18" s="142">
        <v>0.7</v>
      </c>
      <c r="AM18" s="142">
        <v>3.5</v>
      </c>
      <c r="AN18" s="523" t="s">
        <v>255</v>
      </c>
      <c r="AO18" s="523" t="s">
        <v>242</v>
      </c>
      <c r="AP18" s="523" t="s">
        <v>313</v>
      </c>
    </row>
    <row r="19" spans="2:42" s="142" customFormat="1" ht="19.5" customHeight="1">
      <c r="B19" s="390" t="s">
        <v>240</v>
      </c>
      <c r="C19" s="518" t="s">
        <v>695</v>
      </c>
      <c r="D19" s="391" t="s">
        <v>241</v>
      </c>
      <c r="E19" s="519" t="s">
        <v>688</v>
      </c>
      <c r="F19" s="392"/>
      <c r="G19" s="384">
        <f t="shared" si="11"/>
        <v>33</v>
      </c>
      <c r="H19" s="520">
        <v>4.0999999999999996</v>
      </c>
      <c r="I19" s="385">
        <f t="shared" si="12"/>
        <v>135.30000000000001</v>
      </c>
      <c r="J19" s="385">
        <v>0</v>
      </c>
      <c r="K19" s="385">
        <f t="shared" si="12"/>
        <v>0</v>
      </c>
      <c r="L19" s="520">
        <v>0.6</v>
      </c>
      <c r="M19" s="385">
        <f t="shared" si="13"/>
        <v>19.8</v>
      </c>
      <c r="N19" s="520"/>
      <c r="O19" s="385">
        <f t="shared" si="14"/>
        <v>0</v>
      </c>
      <c r="P19" s="520">
        <v>2.1</v>
      </c>
      <c r="Q19" s="385">
        <f t="shared" si="15"/>
        <v>69.3</v>
      </c>
      <c r="R19" s="521">
        <v>0.5</v>
      </c>
      <c r="S19" s="385">
        <f t="shared" si="16"/>
        <v>16.5</v>
      </c>
      <c r="T19" s="385"/>
      <c r="U19" s="385">
        <f t="shared" si="17"/>
        <v>0</v>
      </c>
      <c r="V19" s="521">
        <v>0.4</v>
      </c>
      <c r="W19" s="385">
        <f t="shared" si="18"/>
        <v>13.2</v>
      </c>
      <c r="X19" s="522">
        <v>2</v>
      </c>
      <c r="Y19" s="385">
        <f t="shared" si="19"/>
        <v>66</v>
      </c>
      <c r="Z19" s="385"/>
      <c r="AA19" s="385">
        <f t="shared" si="20"/>
        <v>0</v>
      </c>
      <c r="AB19" s="385"/>
      <c r="AC19" s="385">
        <f t="shared" si="21"/>
        <v>0</v>
      </c>
      <c r="AD19" s="385">
        <v>2</v>
      </c>
      <c r="AE19" s="385">
        <f t="shared" si="22"/>
        <v>66</v>
      </c>
      <c r="AF19" s="385"/>
      <c r="AG19" s="385">
        <f t="shared" si="23"/>
        <v>0</v>
      </c>
      <c r="AH19" s="385">
        <f t="shared" si="24"/>
        <v>3.5</v>
      </c>
      <c r="AI19" s="385">
        <f t="shared" si="25"/>
        <v>115.5</v>
      </c>
      <c r="AJ19" s="386"/>
      <c r="AL19" s="142">
        <v>0.7</v>
      </c>
      <c r="AM19" s="142">
        <v>3.5</v>
      </c>
      <c r="AN19" s="523" t="s">
        <v>255</v>
      </c>
      <c r="AO19" s="523" t="s">
        <v>242</v>
      </c>
      <c r="AP19" s="523" t="s">
        <v>313</v>
      </c>
    </row>
    <row r="20" spans="2:42" s="142" customFormat="1" ht="19.5" customHeight="1">
      <c r="B20" s="390" t="s">
        <v>240</v>
      </c>
      <c r="C20" s="518" t="s">
        <v>696</v>
      </c>
      <c r="D20" s="391" t="s">
        <v>241</v>
      </c>
      <c r="E20" s="519" t="s">
        <v>688</v>
      </c>
      <c r="F20" s="392"/>
      <c r="G20" s="384">
        <f t="shared" si="11"/>
        <v>40</v>
      </c>
      <c r="H20" s="520">
        <v>4.0999999999999996</v>
      </c>
      <c r="I20" s="385">
        <f t="shared" si="12"/>
        <v>164</v>
      </c>
      <c r="J20" s="385">
        <v>0</v>
      </c>
      <c r="K20" s="385">
        <f t="shared" si="12"/>
        <v>0</v>
      </c>
      <c r="L20" s="520">
        <v>0.6</v>
      </c>
      <c r="M20" s="385">
        <f t="shared" si="13"/>
        <v>24</v>
      </c>
      <c r="N20" s="520"/>
      <c r="O20" s="385">
        <f t="shared" si="14"/>
        <v>0</v>
      </c>
      <c r="P20" s="520">
        <v>2.1</v>
      </c>
      <c r="Q20" s="385">
        <f t="shared" si="15"/>
        <v>84</v>
      </c>
      <c r="R20" s="521">
        <v>0.5</v>
      </c>
      <c r="S20" s="385">
        <f t="shared" si="16"/>
        <v>20</v>
      </c>
      <c r="T20" s="385"/>
      <c r="U20" s="385">
        <f t="shared" si="17"/>
        <v>0</v>
      </c>
      <c r="V20" s="521">
        <v>0.4</v>
      </c>
      <c r="W20" s="385">
        <f t="shared" si="18"/>
        <v>16</v>
      </c>
      <c r="X20" s="522">
        <v>2</v>
      </c>
      <c r="Y20" s="385">
        <f t="shared" si="19"/>
        <v>80</v>
      </c>
      <c r="Z20" s="385"/>
      <c r="AA20" s="385">
        <f t="shared" si="20"/>
        <v>0</v>
      </c>
      <c r="AB20" s="385"/>
      <c r="AC20" s="385">
        <f t="shared" si="21"/>
        <v>0</v>
      </c>
      <c r="AD20" s="385">
        <v>2</v>
      </c>
      <c r="AE20" s="385">
        <f t="shared" si="22"/>
        <v>80</v>
      </c>
      <c r="AF20" s="385"/>
      <c r="AG20" s="385">
        <f t="shared" si="23"/>
        <v>0</v>
      </c>
      <c r="AH20" s="385">
        <f t="shared" si="24"/>
        <v>3.5</v>
      </c>
      <c r="AI20" s="385">
        <f t="shared" si="25"/>
        <v>140</v>
      </c>
      <c r="AJ20" s="386"/>
      <c r="AL20" s="142">
        <v>0.7</v>
      </c>
      <c r="AM20" s="142">
        <v>3.5</v>
      </c>
      <c r="AN20" s="523" t="s">
        <v>255</v>
      </c>
      <c r="AO20" s="523" t="s">
        <v>242</v>
      </c>
      <c r="AP20" s="523" t="s">
        <v>313</v>
      </c>
    </row>
    <row r="21" spans="2:42" s="142" customFormat="1" ht="19.5" customHeight="1">
      <c r="B21" s="390" t="s">
        <v>240</v>
      </c>
      <c r="C21" s="518" t="s">
        <v>696</v>
      </c>
      <c r="D21" s="391" t="s">
        <v>241</v>
      </c>
      <c r="E21" s="519" t="s">
        <v>701</v>
      </c>
      <c r="F21" s="392"/>
      <c r="G21" s="384">
        <f t="shared" si="11"/>
        <v>13</v>
      </c>
      <c r="H21" s="520">
        <v>4.0999999999999996</v>
      </c>
      <c r="I21" s="385">
        <f t="shared" si="12"/>
        <v>53.3</v>
      </c>
      <c r="J21" s="385">
        <v>0</v>
      </c>
      <c r="K21" s="385">
        <f t="shared" si="12"/>
        <v>0</v>
      </c>
      <c r="L21" s="520">
        <v>0.6</v>
      </c>
      <c r="M21" s="385">
        <f t="shared" si="13"/>
        <v>7.8</v>
      </c>
      <c r="N21" s="520"/>
      <c r="O21" s="385">
        <f t="shared" si="14"/>
        <v>0</v>
      </c>
      <c r="P21" s="520">
        <v>2.1</v>
      </c>
      <c r="Q21" s="385">
        <f t="shared" si="15"/>
        <v>27.3</v>
      </c>
      <c r="R21" s="521">
        <v>0.5</v>
      </c>
      <c r="S21" s="385">
        <f t="shared" si="16"/>
        <v>6.5</v>
      </c>
      <c r="T21" s="385"/>
      <c r="U21" s="385">
        <f t="shared" si="17"/>
        <v>0</v>
      </c>
      <c r="V21" s="521">
        <v>0.4</v>
      </c>
      <c r="W21" s="385">
        <f t="shared" si="18"/>
        <v>5.2</v>
      </c>
      <c r="X21" s="522">
        <v>2</v>
      </c>
      <c r="Y21" s="385">
        <f t="shared" si="19"/>
        <v>26</v>
      </c>
      <c r="Z21" s="385"/>
      <c r="AA21" s="385">
        <f t="shared" si="20"/>
        <v>0</v>
      </c>
      <c r="AB21" s="385"/>
      <c r="AC21" s="385">
        <f t="shared" si="21"/>
        <v>0</v>
      </c>
      <c r="AD21" s="385">
        <v>2</v>
      </c>
      <c r="AE21" s="385">
        <f t="shared" si="22"/>
        <v>26</v>
      </c>
      <c r="AF21" s="385"/>
      <c r="AG21" s="385">
        <f t="shared" si="23"/>
        <v>0</v>
      </c>
      <c r="AH21" s="385">
        <f t="shared" si="24"/>
        <v>3.5</v>
      </c>
      <c r="AI21" s="385">
        <f t="shared" si="25"/>
        <v>45.5</v>
      </c>
      <c r="AJ21" s="386"/>
      <c r="AL21" s="142">
        <v>0.7</v>
      </c>
      <c r="AM21" s="142">
        <v>3.5</v>
      </c>
      <c r="AN21" s="523" t="s">
        <v>255</v>
      </c>
      <c r="AO21" s="523" t="s">
        <v>242</v>
      </c>
      <c r="AP21" s="523" t="s">
        <v>313</v>
      </c>
    </row>
    <row r="22" spans="2:42" s="142" customFormat="1" ht="19.5" customHeight="1">
      <c r="B22" s="390" t="s">
        <v>240</v>
      </c>
      <c r="C22" s="518" t="s">
        <v>696</v>
      </c>
      <c r="D22" s="391" t="s">
        <v>241</v>
      </c>
      <c r="E22" s="519" t="s">
        <v>976</v>
      </c>
      <c r="F22" s="392" t="s">
        <v>311</v>
      </c>
      <c r="G22" s="384">
        <f t="shared" si="11"/>
        <v>8</v>
      </c>
      <c r="H22" s="520">
        <v>5.7</v>
      </c>
      <c r="I22" s="385">
        <f t="shared" si="12"/>
        <v>39.200000000000003</v>
      </c>
      <c r="J22" s="385">
        <v>1.84</v>
      </c>
      <c r="K22" s="385">
        <f t="shared" si="12"/>
        <v>7.36</v>
      </c>
      <c r="L22" s="520">
        <v>4.04</v>
      </c>
      <c r="M22" s="385">
        <f t="shared" si="13"/>
        <v>18.559999999999999</v>
      </c>
      <c r="N22" s="520"/>
      <c r="O22" s="385">
        <f t="shared" si="14"/>
        <v>0</v>
      </c>
      <c r="P22" s="520">
        <v>2.1</v>
      </c>
      <c r="Q22" s="385">
        <f t="shared" si="15"/>
        <v>16.8</v>
      </c>
      <c r="R22" s="521">
        <v>0.5</v>
      </c>
      <c r="S22" s="385">
        <f t="shared" si="16"/>
        <v>4</v>
      </c>
      <c r="T22" s="385"/>
      <c r="U22" s="385">
        <f t="shared" si="17"/>
        <v>0</v>
      </c>
      <c r="V22" s="521">
        <v>0.4</v>
      </c>
      <c r="W22" s="385">
        <f t="shared" si="18"/>
        <v>3.2</v>
      </c>
      <c r="X22" s="522">
        <v>2</v>
      </c>
      <c r="Y22" s="385">
        <f t="shared" si="19"/>
        <v>16</v>
      </c>
      <c r="Z22" s="385"/>
      <c r="AA22" s="385">
        <f t="shared" si="20"/>
        <v>0</v>
      </c>
      <c r="AB22" s="385"/>
      <c r="AC22" s="385">
        <f t="shared" si="21"/>
        <v>0</v>
      </c>
      <c r="AD22" s="385">
        <v>2</v>
      </c>
      <c r="AE22" s="385">
        <f t="shared" si="22"/>
        <v>16</v>
      </c>
      <c r="AF22" s="385"/>
      <c r="AG22" s="385">
        <f t="shared" si="23"/>
        <v>0</v>
      </c>
      <c r="AH22" s="385">
        <f t="shared" si="24"/>
        <v>3.5</v>
      </c>
      <c r="AI22" s="385">
        <f t="shared" si="25"/>
        <v>28</v>
      </c>
      <c r="AJ22" s="386"/>
      <c r="AL22" s="142">
        <v>0.7</v>
      </c>
      <c r="AM22" s="142">
        <v>3.5</v>
      </c>
      <c r="AN22" s="523" t="s">
        <v>255</v>
      </c>
      <c r="AO22" s="523" t="s">
        <v>242</v>
      </c>
      <c r="AP22" s="523" t="s">
        <v>313</v>
      </c>
    </row>
    <row r="23" spans="2:42" s="142" customFormat="1" ht="19.5" customHeight="1">
      <c r="B23" s="390" t="s">
        <v>240</v>
      </c>
      <c r="C23" s="518" t="s">
        <v>696</v>
      </c>
      <c r="D23" s="391" t="s">
        <v>241</v>
      </c>
      <c r="E23" s="519" t="s">
        <v>976</v>
      </c>
      <c r="F23" s="392" t="s">
        <v>312</v>
      </c>
      <c r="G23" s="384">
        <f t="shared" si="11"/>
        <v>0</v>
      </c>
      <c r="H23" s="520">
        <v>6.84</v>
      </c>
      <c r="I23" s="385">
        <f t="shared" si="12"/>
        <v>0</v>
      </c>
      <c r="J23" s="385">
        <v>2.21</v>
      </c>
      <c r="K23" s="385">
        <f t="shared" si="12"/>
        <v>0</v>
      </c>
      <c r="L23" s="520">
        <v>4.8499999999999996</v>
      </c>
      <c r="M23" s="385">
        <f t="shared" si="13"/>
        <v>0</v>
      </c>
      <c r="N23" s="520"/>
      <c r="O23" s="385">
        <f t="shared" si="14"/>
        <v>0</v>
      </c>
      <c r="P23" s="520">
        <v>2.62</v>
      </c>
      <c r="Q23" s="385">
        <f t="shared" si="15"/>
        <v>0</v>
      </c>
      <c r="R23" s="521">
        <v>0.6</v>
      </c>
      <c r="S23" s="385">
        <f t="shared" si="16"/>
        <v>0</v>
      </c>
      <c r="T23" s="385"/>
      <c r="U23" s="385">
        <f t="shared" si="17"/>
        <v>0</v>
      </c>
      <c r="V23" s="521">
        <v>0.48</v>
      </c>
      <c r="W23" s="385">
        <f t="shared" si="18"/>
        <v>0</v>
      </c>
      <c r="X23" s="522">
        <v>2.4</v>
      </c>
      <c r="Y23" s="385">
        <f t="shared" si="19"/>
        <v>0</v>
      </c>
      <c r="Z23" s="385"/>
      <c r="AA23" s="385">
        <f t="shared" si="20"/>
        <v>0</v>
      </c>
      <c r="AB23" s="385"/>
      <c r="AC23" s="385">
        <f t="shared" si="21"/>
        <v>0</v>
      </c>
      <c r="AD23" s="385">
        <v>2</v>
      </c>
      <c r="AE23" s="385">
        <f t="shared" si="22"/>
        <v>0</v>
      </c>
      <c r="AF23" s="385"/>
      <c r="AG23" s="385">
        <f t="shared" si="23"/>
        <v>0</v>
      </c>
      <c r="AH23" s="385">
        <f t="shared" si="24"/>
        <v>3.5</v>
      </c>
      <c r="AI23" s="385">
        <f t="shared" si="25"/>
        <v>0</v>
      </c>
      <c r="AJ23" s="386"/>
      <c r="AL23" s="142">
        <v>0.7</v>
      </c>
      <c r="AM23" s="142">
        <v>3.5</v>
      </c>
      <c r="AN23" s="523" t="s">
        <v>255</v>
      </c>
      <c r="AO23" s="523" t="s">
        <v>242</v>
      </c>
      <c r="AP23" s="523" t="s">
        <v>313</v>
      </c>
    </row>
    <row r="24" spans="2:42" s="142" customFormat="1" ht="19.5" customHeight="1">
      <c r="B24" s="390" t="s">
        <v>240</v>
      </c>
      <c r="C24" s="518" t="s">
        <v>696</v>
      </c>
      <c r="D24" s="391" t="s">
        <v>241</v>
      </c>
      <c r="E24" s="519" t="s">
        <v>714</v>
      </c>
      <c r="F24" s="392"/>
      <c r="G24" s="384">
        <f t="shared" si="11"/>
        <v>5</v>
      </c>
      <c r="H24" s="520">
        <v>6.84</v>
      </c>
      <c r="I24" s="385">
        <f t="shared" si="12"/>
        <v>34.200000000000003</v>
      </c>
      <c r="J24" s="385">
        <v>4.82</v>
      </c>
      <c r="K24" s="385">
        <f t="shared" si="12"/>
        <v>17.579999999999998</v>
      </c>
      <c r="L24" s="520">
        <v>7.46</v>
      </c>
      <c r="M24" s="385">
        <f t="shared" si="13"/>
        <v>30.78</v>
      </c>
      <c r="N24" s="520"/>
      <c r="O24" s="385">
        <f t="shared" si="14"/>
        <v>0</v>
      </c>
      <c r="P24" s="520">
        <v>2.62</v>
      </c>
      <c r="Q24" s="385">
        <f t="shared" si="15"/>
        <v>13.1</v>
      </c>
      <c r="R24" s="521">
        <v>0.6</v>
      </c>
      <c r="S24" s="385">
        <f t="shared" si="16"/>
        <v>3</v>
      </c>
      <c r="T24" s="385"/>
      <c r="U24" s="385">
        <f t="shared" si="17"/>
        <v>0</v>
      </c>
      <c r="V24" s="521">
        <v>0.48</v>
      </c>
      <c r="W24" s="385">
        <f t="shared" si="18"/>
        <v>2.4</v>
      </c>
      <c r="X24" s="522">
        <v>2.4</v>
      </c>
      <c r="Y24" s="385">
        <f t="shared" si="19"/>
        <v>12</v>
      </c>
      <c r="Z24" s="385"/>
      <c r="AA24" s="385">
        <f t="shared" si="20"/>
        <v>0</v>
      </c>
      <c r="AB24" s="385"/>
      <c r="AC24" s="385">
        <f t="shared" si="21"/>
        <v>0</v>
      </c>
      <c r="AD24" s="385">
        <v>2</v>
      </c>
      <c r="AE24" s="385">
        <f t="shared" si="22"/>
        <v>10</v>
      </c>
      <c r="AF24" s="385"/>
      <c r="AG24" s="385">
        <f t="shared" si="23"/>
        <v>0</v>
      </c>
      <c r="AH24" s="385">
        <f t="shared" si="24"/>
        <v>3.5</v>
      </c>
      <c r="AI24" s="385">
        <f t="shared" si="25"/>
        <v>17.5</v>
      </c>
      <c r="AJ24" s="386"/>
      <c r="AL24" s="142">
        <v>0.7</v>
      </c>
      <c r="AM24" s="142">
        <v>3.5</v>
      </c>
      <c r="AN24" s="523" t="s">
        <v>255</v>
      </c>
      <c r="AO24" s="523" t="s">
        <v>242</v>
      </c>
      <c r="AP24" s="523" t="s">
        <v>313</v>
      </c>
    </row>
    <row r="25" spans="2:42" s="142" customFormat="1" ht="19.5" customHeight="1">
      <c r="B25" s="390" t="s">
        <v>240</v>
      </c>
      <c r="C25" s="518" t="s">
        <v>696</v>
      </c>
      <c r="D25" s="391" t="s">
        <v>241</v>
      </c>
      <c r="E25" s="519" t="s">
        <v>794</v>
      </c>
      <c r="F25" s="392" t="s">
        <v>311</v>
      </c>
      <c r="G25" s="384">
        <f t="shared" si="11"/>
        <v>3</v>
      </c>
      <c r="H25" s="520">
        <v>6.84</v>
      </c>
      <c r="I25" s="385">
        <f t="shared" si="12"/>
        <v>20.52</v>
      </c>
      <c r="J25" s="385">
        <v>6.36</v>
      </c>
      <c r="K25" s="385">
        <f t="shared" si="12"/>
        <v>16.77</v>
      </c>
      <c r="L25" s="520">
        <v>9</v>
      </c>
      <c r="M25" s="385">
        <f t="shared" si="13"/>
        <v>24.69</v>
      </c>
      <c r="N25" s="520"/>
      <c r="O25" s="385">
        <f t="shared" si="14"/>
        <v>0</v>
      </c>
      <c r="P25" s="520">
        <v>2.62</v>
      </c>
      <c r="Q25" s="385">
        <f t="shared" si="15"/>
        <v>7.86</v>
      </c>
      <c r="R25" s="521">
        <v>0.6</v>
      </c>
      <c r="S25" s="385">
        <f t="shared" si="16"/>
        <v>1.8</v>
      </c>
      <c r="T25" s="385"/>
      <c r="U25" s="385">
        <f t="shared" si="17"/>
        <v>0</v>
      </c>
      <c r="V25" s="521">
        <v>0.48</v>
      </c>
      <c r="W25" s="385">
        <f t="shared" si="18"/>
        <v>1.44</v>
      </c>
      <c r="X25" s="522">
        <v>2.4</v>
      </c>
      <c r="Y25" s="385">
        <f t="shared" si="19"/>
        <v>7.2</v>
      </c>
      <c r="Z25" s="385"/>
      <c r="AA25" s="385">
        <f t="shared" si="20"/>
        <v>0</v>
      </c>
      <c r="AB25" s="385"/>
      <c r="AC25" s="385">
        <f t="shared" si="21"/>
        <v>0</v>
      </c>
      <c r="AD25" s="385">
        <v>2</v>
      </c>
      <c r="AE25" s="385">
        <f t="shared" si="22"/>
        <v>6</v>
      </c>
      <c r="AF25" s="385"/>
      <c r="AG25" s="385">
        <f t="shared" si="23"/>
        <v>0</v>
      </c>
      <c r="AH25" s="385">
        <f t="shared" si="24"/>
        <v>0</v>
      </c>
      <c r="AI25" s="385">
        <f t="shared" si="25"/>
        <v>5.25</v>
      </c>
      <c r="AJ25" s="386"/>
      <c r="AM25" s="142">
        <v>3.5</v>
      </c>
      <c r="AN25" s="523" t="s">
        <v>255</v>
      </c>
      <c r="AO25" s="523" t="s">
        <v>242</v>
      </c>
      <c r="AP25" s="523" t="s">
        <v>313</v>
      </c>
    </row>
    <row r="26" spans="2:42" s="142" customFormat="1" ht="19.5" customHeight="1">
      <c r="B26" s="390" t="s">
        <v>240</v>
      </c>
      <c r="C26" s="518" t="s">
        <v>696</v>
      </c>
      <c r="D26" s="391" t="s">
        <v>241</v>
      </c>
      <c r="E26" s="519" t="s">
        <v>794</v>
      </c>
      <c r="F26" s="392" t="s">
        <v>312</v>
      </c>
      <c r="G26" s="384">
        <f t="shared" si="11"/>
        <v>0</v>
      </c>
      <c r="H26" s="520">
        <v>7.44</v>
      </c>
      <c r="I26" s="385">
        <f t="shared" si="12"/>
        <v>0</v>
      </c>
      <c r="J26" s="385">
        <v>6.36</v>
      </c>
      <c r="K26" s="385">
        <f t="shared" si="12"/>
        <v>0</v>
      </c>
      <c r="L26" s="520">
        <v>10.68</v>
      </c>
      <c r="M26" s="385">
        <f t="shared" si="13"/>
        <v>0</v>
      </c>
      <c r="N26" s="520"/>
      <c r="O26" s="385">
        <f t="shared" si="14"/>
        <v>0</v>
      </c>
      <c r="P26" s="520">
        <v>2.62</v>
      </c>
      <c r="Q26" s="385">
        <f t="shared" si="15"/>
        <v>0</v>
      </c>
      <c r="R26" s="521">
        <v>0</v>
      </c>
      <c r="S26" s="385">
        <f t="shared" si="16"/>
        <v>0</v>
      </c>
      <c r="T26" s="385"/>
      <c r="U26" s="385">
        <f t="shared" si="17"/>
        <v>0</v>
      </c>
      <c r="V26" s="521">
        <v>0</v>
      </c>
      <c r="W26" s="385">
        <f t="shared" si="18"/>
        <v>0</v>
      </c>
      <c r="X26" s="522">
        <v>0</v>
      </c>
      <c r="Y26" s="385">
        <f t="shared" si="19"/>
        <v>0</v>
      </c>
      <c r="Z26" s="385"/>
      <c r="AA26" s="385">
        <f t="shared" si="20"/>
        <v>0</v>
      </c>
      <c r="AB26" s="385"/>
      <c r="AC26" s="385">
        <f t="shared" si="21"/>
        <v>0</v>
      </c>
      <c r="AD26" s="385">
        <v>0</v>
      </c>
      <c r="AE26" s="385">
        <f t="shared" si="22"/>
        <v>0</v>
      </c>
      <c r="AF26" s="385"/>
      <c r="AG26" s="385">
        <f t="shared" si="23"/>
        <v>0</v>
      </c>
      <c r="AH26" s="385">
        <f t="shared" si="24"/>
        <v>0</v>
      </c>
      <c r="AI26" s="385">
        <f t="shared" si="25"/>
        <v>0</v>
      </c>
      <c r="AJ26" s="386"/>
      <c r="AM26" s="142">
        <v>3.5</v>
      </c>
      <c r="AN26" s="523" t="s">
        <v>255</v>
      </c>
      <c r="AO26" s="523" t="s">
        <v>242</v>
      </c>
      <c r="AP26" s="523" t="s">
        <v>313</v>
      </c>
    </row>
    <row r="27" spans="2:42" s="142" customFormat="1" ht="19.5" customHeight="1">
      <c r="B27" s="390" t="s">
        <v>240</v>
      </c>
      <c r="C27" s="518" t="s">
        <v>696</v>
      </c>
      <c r="D27" s="391" t="s">
        <v>241</v>
      </c>
      <c r="E27" s="519" t="s">
        <v>719</v>
      </c>
      <c r="F27" s="392"/>
      <c r="G27" s="384">
        <f t="shared" si="11"/>
        <v>2</v>
      </c>
      <c r="H27" s="520">
        <v>7.44</v>
      </c>
      <c r="I27" s="385">
        <f t="shared" si="12"/>
        <v>14.88</v>
      </c>
      <c r="J27" s="385">
        <v>6.43</v>
      </c>
      <c r="K27" s="385">
        <f t="shared" si="12"/>
        <v>12.79</v>
      </c>
      <c r="L27" s="520">
        <v>10.75</v>
      </c>
      <c r="M27" s="385">
        <f t="shared" si="13"/>
        <v>21.43</v>
      </c>
      <c r="N27" s="520"/>
      <c r="O27" s="385">
        <f t="shared" si="14"/>
        <v>0</v>
      </c>
      <c r="P27" s="520">
        <v>2.62</v>
      </c>
      <c r="Q27" s="385">
        <f t="shared" si="15"/>
        <v>5.24</v>
      </c>
      <c r="R27" s="521">
        <v>0</v>
      </c>
      <c r="S27" s="385">
        <f t="shared" si="16"/>
        <v>0</v>
      </c>
      <c r="T27" s="385"/>
      <c r="U27" s="385">
        <f t="shared" si="17"/>
        <v>0</v>
      </c>
      <c r="V27" s="521">
        <v>0</v>
      </c>
      <c r="W27" s="385">
        <f t="shared" si="18"/>
        <v>0</v>
      </c>
      <c r="X27" s="522">
        <v>0</v>
      </c>
      <c r="Y27" s="385">
        <f t="shared" si="19"/>
        <v>0</v>
      </c>
      <c r="Z27" s="385"/>
      <c r="AA27" s="385">
        <f t="shared" si="20"/>
        <v>0</v>
      </c>
      <c r="AB27" s="385"/>
      <c r="AC27" s="385">
        <f t="shared" si="21"/>
        <v>0</v>
      </c>
      <c r="AD27" s="385">
        <v>0</v>
      </c>
      <c r="AE27" s="385">
        <f t="shared" si="22"/>
        <v>0</v>
      </c>
      <c r="AF27" s="385"/>
      <c r="AG27" s="385">
        <f t="shared" si="23"/>
        <v>0</v>
      </c>
      <c r="AH27" s="385">
        <f t="shared" si="24"/>
        <v>0</v>
      </c>
      <c r="AI27" s="385">
        <f t="shared" si="25"/>
        <v>0</v>
      </c>
      <c r="AJ27" s="386"/>
      <c r="AM27" s="142">
        <v>3.5</v>
      </c>
      <c r="AN27" s="523" t="s">
        <v>255</v>
      </c>
      <c r="AO27" s="523" t="s">
        <v>242</v>
      </c>
      <c r="AP27" s="523" t="s">
        <v>313</v>
      </c>
    </row>
    <row r="28" spans="2:42" s="142" customFormat="1" ht="19.5" customHeight="1">
      <c r="B28" s="390" t="s">
        <v>240</v>
      </c>
      <c r="C28" s="518" t="s">
        <v>696</v>
      </c>
      <c r="D28" s="391" t="s">
        <v>241</v>
      </c>
      <c r="E28" s="519" t="s">
        <v>795</v>
      </c>
      <c r="F28" s="392" t="s">
        <v>311</v>
      </c>
      <c r="G28" s="384">
        <f t="shared" si="11"/>
        <v>1</v>
      </c>
      <c r="H28" s="520">
        <v>7.44</v>
      </c>
      <c r="I28" s="385">
        <f t="shared" si="12"/>
        <v>7.44</v>
      </c>
      <c r="J28" s="385">
        <v>6.46</v>
      </c>
      <c r="K28" s="385">
        <f t="shared" si="12"/>
        <v>6.45</v>
      </c>
      <c r="L28" s="520">
        <v>10.78</v>
      </c>
      <c r="M28" s="385">
        <f t="shared" si="13"/>
        <v>10.77</v>
      </c>
      <c r="N28" s="520"/>
      <c r="O28" s="385">
        <f t="shared" si="14"/>
        <v>0</v>
      </c>
      <c r="P28" s="520">
        <v>2.62</v>
      </c>
      <c r="Q28" s="385">
        <f t="shared" si="15"/>
        <v>2.62</v>
      </c>
      <c r="R28" s="521">
        <v>0</v>
      </c>
      <c r="S28" s="385">
        <f t="shared" si="16"/>
        <v>0</v>
      </c>
      <c r="T28" s="385"/>
      <c r="U28" s="385">
        <f t="shared" si="17"/>
        <v>0</v>
      </c>
      <c r="V28" s="521">
        <v>0</v>
      </c>
      <c r="W28" s="385">
        <f t="shared" si="18"/>
        <v>0</v>
      </c>
      <c r="X28" s="522">
        <v>0</v>
      </c>
      <c r="Y28" s="385">
        <f t="shared" si="19"/>
        <v>0</v>
      </c>
      <c r="Z28" s="385"/>
      <c r="AA28" s="385">
        <f t="shared" si="20"/>
        <v>0</v>
      </c>
      <c r="AB28" s="385"/>
      <c r="AC28" s="385">
        <f t="shared" si="21"/>
        <v>0</v>
      </c>
      <c r="AD28" s="385">
        <v>0</v>
      </c>
      <c r="AE28" s="385">
        <f t="shared" si="22"/>
        <v>0</v>
      </c>
      <c r="AF28" s="385"/>
      <c r="AG28" s="385">
        <f t="shared" si="23"/>
        <v>0</v>
      </c>
      <c r="AH28" s="385">
        <f t="shared" si="24"/>
        <v>0</v>
      </c>
      <c r="AI28" s="385">
        <f t="shared" si="25"/>
        <v>0</v>
      </c>
      <c r="AJ28" s="386"/>
      <c r="AM28" s="142">
        <v>3.5</v>
      </c>
      <c r="AN28" s="523" t="s">
        <v>255</v>
      </c>
      <c r="AO28" s="523" t="s">
        <v>242</v>
      </c>
      <c r="AP28" s="523" t="s">
        <v>313</v>
      </c>
    </row>
    <row r="29" spans="2:42" s="142" customFormat="1" ht="19.5" customHeight="1">
      <c r="B29" s="390" t="s">
        <v>240</v>
      </c>
      <c r="C29" s="518" t="s">
        <v>696</v>
      </c>
      <c r="D29" s="391" t="s">
        <v>241</v>
      </c>
      <c r="E29" s="519" t="s">
        <v>795</v>
      </c>
      <c r="F29" s="392" t="s">
        <v>312</v>
      </c>
      <c r="G29" s="384">
        <f t="shared" si="11"/>
        <v>0</v>
      </c>
      <c r="H29" s="520">
        <v>7.44</v>
      </c>
      <c r="I29" s="385">
        <f t="shared" si="12"/>
        <v>0</v>
      </c>
      <c r="J29" s="385">
        <v>6.22</v>
      </c>
      <c r="K29" s="385">
        <f t="shared" si="12"/>
        <v>0</v>
      </c>
      <c r="L29" s="520">
        <v>12.22</v>
      </c>
      <c r="M29" s="385">
        <f t="shared" si="13"/>
        <v>0</v>
      </c>
      <c r="N29" s="520"/>
      <c r="O29" s="385">
        <f t="shared" si="14"/>
        <v>0</v>
      </c>
      <c r="P29" s="520">
        <v>0</v>
      </c>
      <c r="Q29" s="385">
        <f t="shared" si="15"/>
        <v>0</v>
      </c>
      <c r="R29" s="521">
        <v>0</v>
      </c>
      <c r="S29" s="385">
        <f t="shared" si="16"/>
        <v>0</v>
      </c>
      <c r="T29" s="385"/>
      <c r="U29" s="385">
        <f t="shared" si="17"/>
        <v>0</v>
      </c>
      <c r="V29" s="521">
        <v>0</v>
      </c>
      <c r="W29" s="385">
        <f t="shared" si="18"/>
        <v>0</v>
      </c>
      <c r="X29" s="522">
        <v>0</v>
      </c>
      <c r="Y29" s="385">
        <f t="shared" si="19"/>
        <v>0</v>
      </c>
      <c r="Z29" s="385"/>
      <c r="AA29" s="385">
        <f t="shared" si="20"/>
        <v>0</v>
      </c>
      <c r="AB29" s="385"/>
      <c r="AC29" s="385">
        <f t="shared" si="21"/>
        <v>0</v>
      </c>
      <c r="AD29" s="385">
        <v>0</v>
      </c>
      <c r="AE29" s="385">
        <f t="shared" si="22"/>
        <v>0</v>
      </c>
      <c r="AF29" s="385"/>
      <c r="AG29" s="385">
        <f t="shared" si="23"/>
        <v>0</v>
      </c>
      <c r="AH29" s="385">
        <f t="shared" si="24"/>
        <v>0</v>
      </c>
      <c r="AI29" s="385">
        <f t="shared" si="25"/>
        <v>0</v>
      </c>
      <c r="AJ29" s="386"/>
      <c r="AM29" s="142">
        <v>3.5</v>
      </c>
      <c r="AN29" s="523" t="s">
        <v>255</v>
      </c>
      <c r="AO29" s="523" t="s">
        <v>242</v>
      </c>
      <c r="AP29" s="523" t="s">
        <v>313</v>
      </c>
    </row>
    <row r="30" spans="2:42" s="142" customFormat="1" ht="19.5" customHeight="1">
      <c r="B30" s="390" t="s">
        <v>240</v>
      </c>
      <c r="C30" s="518" t="s">
        <v>696</v>
      </c>
      <c r="D30" s="391" t="s">
        <v>241</v>
      </c>
      <c r="E30" s="519" t="s">
        <v>796</v>
      </c>
      <c r="F30" s="392" t="s">
        <v>311</v>
      </c>
      <c r="G30" s="384">
        <f t="shared" si="11"/>
        <v>2</v>
      </c>
      <c r="H30" s="520">
        <v>7.44</v>
      </c>
      <c r="I30" s="385">
        <f t="shared" si="12"/>
        <v>14.88</v>
      </c>
      <c r="J30" s="385">
        <v>6.24</v>
      </c>
      <c r="K30" s="385">
        <f t="shared" si="12"/>
        <v>12.46</v>
      </c>
      <c r="L30" s="520">
        <v>12.24</v>
      </c>
      <c r="M30" s="385">
        <f t="shared" si="13"/>
        <v>24.46</v>
      </c>
      <c r="N30" s="520"/>
      <c r="O30" s="385">
        <f t="shared" si="14"/>
        <v>0</v>
      </c>
      <c r="P30" s="520">
        <v>0</v>
      </c>
      <c r="Q30" s="385">
        <f t="shared" si="15"/>
        <v>0</v>
      </c>
      <c r="R30" s="521">
        <v>0</v>
      </c>
      <c r="S30" s="385">
        <f t="shared" si="16"/>
        <v>0</v>
      </c>
      <c r="T30" s="385"/>
      <c r="U30" s="385">
        <f t="shared" si="17"/>
        <v>0</v>
      </c>
      <c r="V30" s="521">
        <v>0</v>
      </c>
      <c r="W30" s="385">
        <f t="shared" si="18"/>
        <v>0</v>
      </c>
      <c r="X30" s="522">
        <v>0</v>
      </c>
      <c r="Y30" s="385">
        <f t="shared" si="19"/>
        <v>0</v>
      </c>
      <c r="Z30" s="385"/>
      <c r="AA30" s="385">
        <f t="shared" si="20"/>
        <v>0</v>
      </c>
      <c r="AB30" s="385"/>
      <c r="AC30" s="385">
        <f t="shared" si="21"/>
        <v>0</v>
      </c>
      <c r="AD30" s="385">
        <v>0</v>
      </c>
      <c r="AE30" s="385">
        <f t="shared" si="22"/>
        <v>0</v>
      </c>
      <c r="AF30" s="385"/>
      <c r="AG30" s="385">
        <f t="shared" si="23"/>
        <v>0</v>
      </c>
      <c r="AH30" s="385">
        <f t="shared" si="24"/>
        <v>0</v>
      </c>
      <c r="AI30" s="385">
        <f t="shared" si="25"/>
        <v>0</v>
      </c>
      <c r="AJ30" s="386"/>
      <c r="AM30" s="142">
        <v>3.5</v>
      </c>
      <c r="AN30" s="523" t="s">
        <v>255</v>
      </c>
      <c r="AO30" s="523" t="s">
        <v>242</v>
      </c>
      <c r="AP30" s="523" t="s">
        <v>313</v>
      </c>
    </row>
    <row r="31" spans="2:42" s="142" customFormat="1" ht="19.5" customHeight="1">
      <c r="B31" s="390" t="s">
        <v>240</v>
      </c>
      <c r="C31" s="518" t="s">
        <v>696</v>
      </c>
      <c r="D31" s="391" t="s">
        <v>241</v>
      </c>
      <c r="E31" s="519" t="s">
        <v>796</v>
      </c>
      <c r="F31" s="392" t="s">
        <v>312</v>
      </c>
      <c r="G31" s="384">
        <f t="shared" si="11"/>
        <v>0</v>
      </c>
      <c r="H31" s="520">
        <v>7.44</v>
      </c>
      <c r="I31" s="385">
        <f t="shared" si="12"/>
        <v>0</v>
      </c>
      <c r="J31" s="385">
        <v>6.48</v>
      </c>
      <c r="K31" s="385">
        <f t="shared" si="12"/>
        <v>0</v>
      </c>
      <c r="L31" s="520">
        <v>10.8</v>
      </c>
      <c r="M31" s="385">
        <f t="shared" si="13"/>
        <v>0</v>
      </c>
      <c r="N31" s="520"/>
      <c r="O31" s="385">
        <f t="shared" si="14"/>
        <v>0</v>
      </c>
      <c r="P31" s="520">
        <v>2.62</v>
      </c>
      <c r="Q31" s="385">
        <f t="shared" si="15"/>
        <v>0</v>
      </c>
      <c r="R31" s="521">
        <v>0</v>
      </c>
      <c r="S31" s="385">
        <f t="shared" si="16"/>
        <v>0</v>
      </c>
      <c r="T31" s="385"/>
      <c r="U31" s="385">
        <f t="shared" si="17"/>
        <v>0</v>
      </c>
      <c r="V31" s="521">
        <v>0</v>
      </c>
      <c r="W31" s="385">
        <f t="shared" si="18"/>
        <v>0</v>
      </c>
      <c r="X31" s="522">
        <v>0</v>
      </c>
      <c r="Y31" s="385">
        <f t="shared" si="19"/>
        <v>0</v>
      </c>
      <c r="Z31" s="385"/>
      <c r="AA31" s="385">
        <f t="shared" si="20"/>
        <v>0</v>
      </c>
      <c r="AB31" s="385"/>
      <c r="AC31" s="385">
        <f t="shared" si="21"/>
        <v>0</v>
      </c>
      <c r="AD31" s="385">
        <v>0</v>
      </c>
      <c r="AE31" s="385">
        <f t="shared" si="22"/>
        <v>0</v>
      </c>
      <c r="AF31" s="385"/>
      <c r="AG31" s="385">
        <f t="shared" si="23"/>
        <v>0</v>
      </c>
      <c r="AH31" s="385">
        <f t="shared" si="24"/>
        <v>0</v>
      </c>
      <c r="AI31" s="385">
        <f t="shared" si="25"/>
        <v>0</v>
      </c>
      <c r="AJ31" s="386"/>
      <c r="AM31" s="142">
        <v>3.5</v>
      </c>
      <c r="AN31" s="523" t="s">
        <v>255</v>
      </c>
      <c r="AO31" s="523" t="s">
        <v>242</v>
      </c>
      <c r="AP31" s="523" t="s">
        <v>313</v>
      </c>
    </row>
    <row r="32" spans="2:42" s="142" customFormat="1" ht="19.5" customHeight="1">
      <c r="B32" s="390" t="s">
        <v>240</v>
      </c>
      <c r="C32" s="518" t="s">
        <v>696</v>
      </c>
      <c r="D32" s="391" t="s">
        <v>241</v>
      </c>
      <c r="E32" s="519" t="s">
        <v>797</v>
      </c>
      <c r="F32" s="392" t="s">
        <v>311</v>
      </c>
      <c r="G32" s="384">
        <f t="shared" si="11"/>
        <v>1</v>
      </c>
      <c r="H32" s="520">
        <v>7.44</v>
      </c>
      <c r="I32" s="385">
        <f t="shared" si="12"/>
        <v>7.44</v>
      </c>
      <c r="J32" s="385">
        <v>6.48</v>
      </c>
      <c r="K32" s="385">
        <f t="shared" si="12"/>
        <v>6.48</v>
      </c>
      <c r="L32" s="520">
        <v>10.8</v>
      </c>
      <c r="M32" s="385">
        <f t="shared" si="13"/>
        <v>10.8</v>
      </c>
      <c r="N32" s="520"/>
      <c r="O32" s="385">
        <f t="shared" si="14"/>
        <v>0</v>
      </c>
      <c r="P32" s="520">
        <v>2.62</v>
      </c>
      <c r="Q32" s="385">
        <f t="shared" si="15"/>
        <v>2.62</v>
      </c>
      <c r="R32" s="521">
        <v>0</v>
      </c>
      <c r="S32" s="385">
        <f t="shared" si="16"/>
        <v>0</v>
      </c>
      <c r="T32" s="385"/>
      <c r="U32" s="385">
        <f t="shared" si="17"/>
        <v>0</v>
      </c>
      <c r="V32" s="521">
        <v>0</v>
      </c>
      <c r="W32" s="385">
        <f t="shared" si="18"/>
        <v>0</v>
      </c>
      <c r="X32" s="522">
        <v>0</v>
      </c>
      <c r="Y32" s="385">
        <f t="shared" si="19"/>
        <v>0</v>
      </c>
      <c r="Z32" s="385"/>
      <c r="AA32" s="385">
        <f t="shared" si="20"/>
        <v>0</v>
      </c>
      <c r="AB32" s="385"/>
      <c r="AC32" s="385">
        <f t="shared" si="21"/>
        <v>0</v>
      </c>
      <c r="AD32" s="385">
        <v>0</v>
      </c>
      <c r="AE32" s="385">
        <f t="shared" si="22"/>
        <v>0</v>
      </c>
      <c r="AF32" s="385"/>
      <c r="AG32" s="385">
        <f t="shared" si="23"/>
        <v>0</v>
      </c>
      <c r="AH32" s="385">
        <f t="shared" si="24"/>
        <v>3.5</v>
      </c>
      <c r="AI32" s="385">
        <f t="shared" si="25"/>
        <v>1.75</v>
      </c>
      <c r="AJ32" s="386"/>
      <c r="AL32" s="142">
        <v>0.7</v>
      </c>
      <c r="AM32" s="142">
        <v>3.5</v>
      </c>
      <c r="AN32" s="523" t="s">
        <v>255</v>
      </c>
      <c r="AO32" s="523" t="s">
        <v>242</v>
      </c>
      <c r="AP32" s="523" t="s">
        <v>313</v>
      </c>
    </row>
    <row r="33" spans="2:42" s="142" customFormat="1" ht="19.5" customHeight="1">
      <c r="B33" s="390" t="s">
        <v>240</v>
      </c>
      <c r="C33" s="518" t="s">
        <v>696</v>
      </c>
      <c r="D33" s="391" t="s">
        <v>241</v>
      </c>
      <c r="E33" s="519" t="s">
        <v>797</v>
      </c>
      <c r="F33" s="392" t="s">
        <v>312</v>
      </c>
      <c r="G33" s="384">
        <f t="shared" si="11"/>
        <v>0</v>
      </c>
      <c r="H33" s="520">
        <v>6.84</v>
      </c>
      <c r="I33" s="385">
        <f t="shared" si="12"/>
        <v>0</v>
      </c>
      <c r="J33" s="385">
        <v>6.48</v>
      </c>
      <c r="K33" s="385">
        <f t="shared" si="12"/>
        <v>0</v>
      </c>
      <c r="L33" s="520">
        <v>9.1199999999999992</v>
      </c>
      <c r="M33" s="385">
        <f t="shared" si="13"/>
        <v>0</v>
      </c>
      <c r="N33" s="520"/>
      <c r="O33" s="385">
        <f t="shared" si="14"/>
        <v>0</v>
      </c>
      <c r="P33" s="520">
        <v>2.62</v>
      </c>
      <c r="Q33" s="385">
        <f t="shared" si="15"/>
        <v>0</v>
      </c>
      <c r="R33" s="521">
        <v>0.6</v>
      </c>
      <c r="S33" s="385">
        <f t="shared" si="16"/>
        <v>0</v>
      </c>
      <c r="T33" s="385"/>
      <c r="U33" s="385">
        <f t="shared" si="17"/>
        <v>0</v>
      </c>
      <c r="V33" s="521">
        <v>0.48</v>
      </c>
      <c r="W33" s="385">
        <f t="shared" si="18"/>
        <v>0</v>
      </c>
      <c r="X33" s="522">
        <v>2.4</v>
      </c>
      <c r="Y33" s="385">
        <f t="shared" si="19"/>
        <v>0</v>
      </c>
      <c r="Z33" s="385"/>
      <c r="AA33" s="385">
        <f t="shared" si="20"/>
        <v>0</v>
      </c>
      <c r="AB33" s="385"/>
      <c r="AC33" s="385">
        <f t="shared" si="21"/>
        <v>0</v>
      </c>
      <c r="AD33" s="385">
        <v>2</v>
      </c>
      <c r="AE33" s="385">
        <f t="shared" si="22"/>
        <v>0</v>
      </c>
      <c r="AF33" s="385"/>
      <c r="AG33" s="385">
        <f t="shared" si="23"/>
        <v>0</v>
      </c>
      <c r="AH33" s="385">
        <f t="shared" si="24"/>
        <v>3.5</v>
      </c>
      <c r="AI33" s="385">
        <f t="shared" si="25"/>
        <v>0</v>
      </c>
      <c r="AJ33" s="386"/>
      <c r="AL33" s="142">
        <v>0.7</v>
      </c>
      <c r="AM33" s="142">
        <v>3.5</v>
      </c>
      <c r="AN33" s="523" t="s">
        <v>255</v>
      </c>
      <c r="AO33" s="523" t="s">
        <v>242</v>
      </c>
      <c r="AP33" s="523" t="s">
        <v>313</v>
      </c>
    </row>
    <row r="34" spans="2:42" s="142" customFormat="1" ht="19.5" customHeight="1">
      <c r="B34" s="390" t="s">
        <v>240</v>
      </c>
      <c r="C34" s="518" t="s">
        <v>697</v>
      </c>
      <c r="D34" s="391" t="s">
        <v>241</v>
      </c>
      <c r="E34" s="519" t="s">
        <v>688</v>
      </c>
      <c r="F34" s="392"/>
      <c r="G34" s="384">
        <f t="shared" si="11"/>
        <v>5</v>
      </c>
      <c r="H34" s="520">
        <v>6.84</v>
      </c>
      <c r="I34" s="385">
        <f t="shared" si="12"/>
        <v>34.200000000000003</v>
      </c>
      <c r="J34" s="385">
        <v>3.67</v>
      </c>
      <c r="K34" s="385">
        <f t="shared" si="12"/>
        <v>25.38</v>
      </c>
      <c r="L34" s="520">
        <v>6.31</v>
      </c>
      <c r="M34" s="385">
        <f t="shared" si="13"/>
        <v>38.58</v>
      </c>
      <c r="N34" s="520"/>
      <c r="O34" s="385">
        <f t="shared" si="14"/>
        <v>0</v>
      </c>
      <c r="P34" s="520">
        <v>2.62</v>
      </c>
      <c r="Q34" s="385">
        <f t="shared" si="15"/>
        <v>13.1</v>
      </c>
      <c r="R34" s="521">
        <v>0.6</v>
      </c>
      <c r="S34" s="385">
        <f t="shared" si="16"/>
        <v>3</v>
      </c>
      <c r="T34" s="385"/>
      <c r="U34" s="385">
        <f t="shared" si="17"/>
        <v>0</v>
      </c>
      <c r="V34" s="521">
        <v>0.48</v>
      </c>
      <c r="W34" s="385">
        <f t="shared" si="18"/>
        <v>2.4</v>
      </c>
      <c r="X34" s="522">
        <v>2.4</v>
      </c>
      <c r="Y34" s="385">
        <f t="shared" si="19"/>
        <v>12</v>
      </c>
      <c r="Z34" s="385"/>
      <c r="AA34" s="385">
        <f t="shared" si="20"/>
        <v>0</v>
      </c>
      <c r="AB34" s="385"/>
      <c r="AC34" s="385">
        <f t="shared" si="21"/>
        <v>0</v>
      </c>
      <c r="AD34" s="385">
        <v>2</v>
      </c>
      <c r="AE34" s="385">
        <f t="shared" si="22"/>
        <v>10</v>
      </c>
      <c r="AF34" s="385"/>
      <c r="AG34" s="385">
        <f t="shared" si="23"/>
        <v>0</v>
      </c>
      <c r="AH34" s="385">
        <f t="shared" si="24"/>
        <v>3.5</v>
      </c>
      <c r="AI34" s="385">
        <f t="shared" si="25"/>
        <v>17.5</v>
      </c>
      <c r="AJ34" s="386"/>
      <c r="AL34" s="142">
        <v>0.7</v>
      </c>
      <c r="AM34" s="142">
        <v>3.5</v>
      </c>
      <c r="AN34" s="523" t="s">
        <v>255</v>
      </c>
      <c r="AO34" s="523" t="s">
        <v>242</v>
      </c>
      <c r="AP34" s="523" t="s">
        <v>313</v>
      </c>
    </row>
    <row r="35" spans="2:42" s="142" customFormat="1" ht="19.5" customHeight="1">
      <c r="B35" s="390" t="s">
        <v>240</v>
      </c>
      <c r="C35" s="518" t="s">
        <v>697</v>
      </c>
      <c r="D35" s="391" t="s">
        <v>241</v>
      </c>
      <c r="E35" s="519" t="s">
        <v>978</v>
      </c>
      <c r="F35" s="392" t="s">
        <v>311</v>
      </c>
      <c r="G35" s="384">
        <f t="shared" si="11"/>
        <v>3</v>
      </c>
      <c r="H35" s="520">
        <v>6.84</v>
      </c>
      <c r="I35" s="385">
        <f t="shared" si="12"/>
        <v>20.52</v>
      </c>
      <c r="J35" s="385">
        <v>1.99</v>
      </c>
      <c r="K35" s="385">
        <f t="shared" si="12"/>
        <v>8.49</v>
      </c>
      <c r="L35" s="520">
        <v>4.63</v>
      </c>
      <c r="M35" s="385">
        <f t="shared" si="13"/>
        <v>16.41</v>
      </c>
      <c r="N35" s="520"/>
      <c r="O35" s="385">
        <f t="shared" si="14"/>
        <v>0</v>
      </c>
      <c r="P35" s="520">
        <v>2.62</v>
      </c>
      <c r="Q35" s="385">
        <f t="shared" si="15"/>
        <v>7.86</v>
      </c>
      <c r="R35" s="521">
        <v>0.6</v>
      </c>
      <c r="S35" s="385">
        <f t="shared" si="16"/>
        <v>1.8</v>
      </c>
      <c r="T35" s="385"/>
      <c r="U35" s="385">
        <f t="shared" si="17"/>
        <v>0</v>
      </c>
      <c r="V35" s="521">
        <v>0.48</v>
      </c>
      <c r="W35" s="385">
        <f t="shared" si="18"/>
        <v>1.44</v>
      </c>
      <c r="X35" s="522">
        <v>2.4</v>
      </c>
      <c r="Y35" s="385">
        <f t="shared" si="19"/>
        <v>7.2</v>
      </c>
      <c r="Z35" s="385"/>
      <c r="AA35" s="385">
        <f t="shared" si="20"/>
        <v>0</v>
      </c>
      <c r="AB35" s="385"/>
      <c r="AC35" s="385">
        <f t="shared" si="21"/>
        <v>0</v>
      </c>
      <c r="AD35" s="385">
        <v>2</v>
      </c>
      <c r="AE35" s="385">
        <f t="shared" si="22"/>
        <v>6</v>
      </c>
      <c r="AF35" s="385"/>
      <c r="AG35" s="385">
        <f t="shared" si="23"/>
        <v>0</v>
      </c>
      <c r="AH35" s="385">
        <f t="shared" si="24"/>
        <v>3.5</v>
      </c>
      <c r="AI35" s="385">
        <f t="shared" si="25"/>
        <v>10.5</v>
      </c>
      <c r="AJ35" s="386"/>
      <c r="AL35" s="142">
        <v>0.7</v>
      </c>
      <c r="AM35" s="142">
        <v>3.5</v>
      </c>
      <c r="AN35" s="523" t="s">
        <v>255</v>
      </c>
      <c r="AO35" s="523" t="s">
        <v>242</v>
      </c>
      <c r="AP35" s="523" t="s">
        <v>313</v>
      </c>
    </row>
    <row r="36" spans="2:42" s="142" customFormat="1" ht="19.5" customHeight="1">
      <c r="B36" s="390" t="s">
        <v>240</v>
      </c>
      <c r="C36" s="518" t="s">
        <v>697</v>
      </c>
      <c r="D36" s="391" t="s">
        <v>241</v>
      </c>
      <c r="E36" s="519" t="s">
        <v>978</v>
      </c>
      <c r="F36" s="392" t="s">
        <v>312</v>
      </c>
      <c r="G36" s="384">
        <f t="shared" si="11"/>
        <v>0</v>
      </c>
      <c r="H36" s="520">
        <v>5.7</v>
      </c>
      <c r="I36" s="385">
        <f t="shared" si="12"/>
        <v>0</v>
      </c>
      <c r="J36" s="385">
        <v>1.66</v>
      </c>
      <c r="K36" s="385">
        <f t="shared" si="12"/>
        <v>0</v>
      </c>
      <c r="L36" s="520">
        <v>3.86</v>
      </c>
      <c r="M36" s="385">
        <f t="shared" si="13"/>
        <v>0</v>
      </c>
      <c r="N36" s="520"/>
      <c r="O36" s="385">
        <f t="shared" si="14"/>
        <v>0</v>
      </c>
      <c r="P36" s="520">
        <v>2.1</v>
      </c>
      <c r="Q36" s="385">
        <f t="shared" si="15"/>
        <v>0</v>
      </c>
      <c r="R36" s="521">
        <v>0.5</v>
      </c>
      <c r="S36" s="385">
        <f t="shared" si="16"/>
        <v>0</v>
      </c>
      <c r="T36" s="385"/>
      <c r="U36" s="385">
        <f t="shared" si="17"/>
        <v>0</v>
      </c>
      <c r="V36" s="521">
        <v>0.4</v>
      </c>
      <c r="W36" s="385">
        <f t="shared" si="18"/>
        <v>0</v>
      </c>
      <c r="X36" s="522">
        <v>2</v>
      </c>
      <c r="Y36" s="385">
        <f t="shared" si="19"/>
        <v>0</v>
      </c>
      <c r="Z36" s="385"/>
      <c r="AA36" s="385">
        <f t="shared" si="20"/>
        <v>0</v>
      </c>
      <c r="AB36" s="385"/>
      <c r="AC36" s="385">
        <f t="shared" si="21"/>
        <v>0</v>
      </c>
      <c r="AD36" s="385">
        <v>2</v>
      </c>
      <c r="AE36" s="385">
        <f t="shared" si="22"/>
        <v>0</v>
      </c>
      <c r="AF36" s="385"/>
      <c r="AG36" s="385">
        <f t="shared" si="23"/>
        <v>0</v>
      </c>
      <c r="AH36" s="385">
        <f t="shared" si="24"/>
        <v>3.5</v>
      </c>
      <c r="AI36" s="385">
        <f t="shared" si="25"/>
        <v>0</v>
      </c>
      <c r="AJ36" s="386"/>
      <c r="AL36" s="142">
        <v>0.7</v>
      </c>
      <c r="AM36" s="142">
        <v>3.5</v>
      </c>
      <c r="AN36" s="523" t="s">
        <v>255</v>
      </c>
      <c r="AO36" s="523" t="s">
        <v>242</v>
      </c>
      <c r="AP36" s="523" t="s">
        <v>313</v>
      </c>
    </row>
    <row r="37" spans="2:42" s="142" customFormat="1" ht="19.5" customHeight="1">
      <c r="B37" s="390" t="s">
        <v>240</v>
      </c>
      <c r="C37" s="518" t="s">
        <v>697</v>
      </c>
      <c r="D37" s="391" t="s">
        <v>241</v>
      </c>
      <c r="E37" s="519" t="s">
        <v>693</v>
      </c>
      <c r="F37" s="392"/>
      <c r="G37" s="384">
        <f t="shared" si="11"/>
        <v>2</v>
      </c>
      <c r="H37" s="520">
        <v>5.7</v>
      </c>
      <c r="I37" s="385">
        <f t="shared" si="12"/>
        <v>11.4</v>
      </c>
      <c r="J37" s="385">
        <v>0.74</v>
      </c>
      <c r="K37" s="385">
        <f t="shared" si="12"/>
        <v>2.4</v>
      </c>
      <c r="L37" s="520">
        <v>2.94</v>
      </c>
      <c r="M37" s="385">
        <f t="shared" si="13"/>
        <v>6.8</v>
      </c>
      <c r="N37" s="520"/>
      <c r="O37" s="385">
        <f t="shared" si="14"/>
        <v>0</v>
      </c>
      <c r="P37" s="520">
        <v>2.1</v>
      </c>
      <c r="Q37" s="385">
        <f t="shared" si="15"/>
        <v>4.2</v>
      </c>
      <c r="R37" s="521">
        <v>0.5</v>
      </c>
      <c r="S37" s="385">
        <f t="shared" si="16"/>
        <v>1</v>
      </c>
      <c r="T37" s="385"/>
      <c r="U37" s="385">
        <f t="shared" si="17"/>
        <v>0</v>
      </c>
      <c r="V37" s="521">
        <v>0.4</v>
      </c>
      <c r="W37" s="385">
        <f t="shared" si="18"/>
        <v>0.8</v>
      </c>
      <c r="X37" s="522">
        <v>2</v>
      </c>
      <c r="Y37" s="385">
        <f t="shared" si="19"/>
        <v>4</v>
      </c>
      <c r="Z37" s="385"/>
      <c r="AA37" s="385">
        <f t="shared" si="20"/>
        <v>0</v>
      </c>
      <c r="AB37" s="385"/>
      <c r="AC37" s="385">
        <f t="shared" si="21"/>
        <v>0</v>
      </c>
      <c r="AD37" s="385">
        <v>2</v>
      </c>
      <c r="AE37" s="385">
        <f t="shared" si="22"/>
        <v>4</v>
      </c>
      <c r="AF37" s="385"/>
      <c r="AG37" s="385">
        <f t="shared" si="23"/>
        <v>0</v>
      </c>
      <c r="AH37" s="385">
        <f t="shared" si="24"/>
        <v>3.5</v>
      </c>
      <c r="AI37" s="385">
        <f t="shared" si="25"/>
        <v>7</v>
      </c>
      <c r="AJ37" s="386"/>
      <c r="AL37" s="142">
        <v>0.7</v>
      </c>
      <c r="AM37" s="142">
        <v>3.5</v>
      </c>
      <c r="AN37" s="523" t="s">
        <v>255</v>
      </c>
      <c r="AO37" s="523" t="s">
        <v>242</v>
      </c>
      <c r="AP37" s="523" t="s">
        <v>313</v>
      </c>
    </row>
    <row r="38" spans="2:42" s="142" customFormat="1" ht="19.5" customHeight="1">
      <c r="B38" s="390" t="s">
        <v>240</v>
      </c>
      <c r="C38" s="518" t="s">
        <v>697</v>
      </c>
      <c r="D38" s="391" t="s">
        <v>241</v>
      </c>
      <c r="E38" s="519" t="s">
        <v>698</v>
      </c>
      <c r="F38" s="392"/>
      <c r="G38" s="384">
        <f t="shared" si="11"/>
        <v>5</v>
      </c>
      <c r="H38" s="520">
        <v>4.0999999999999996</v>
      </c>
      <c r="I38" s="385">
        <f t="shared" si="12"/>
        <v>24.5</v>
      </c>
      <c r="J38" s="385">
        <v>0</v>
      </c>
      <c r="K38" s="385">
        <f t="shared" si="12"/>
        <v>1.85</v>
      </c>
      <c r="L38" s="520">
        <v>0.6</v>
      </c>
      <c r="M38" s="385">
        <f t="shared" si="13"/>
        <v>8.85</v>
      </c>
      <c r="N38" s="520"/>
      <c r="O38" s="385">
        <f t="shared" si="14"/>
        <v>0</v>
      </c>
      <c r="P38" s="520">
        <v>2.1</v>
      </c>
      <c r="Q38" s="385">
        <f t="shared" si="15"/>
        <v>10.5</v>
      </c>
      <c r="R38" s="521">
        <v>0.5</v>
      </c>
      <c r="S38" s="385">
        <f t="shared" si="16"/>
        <v>2.5</v>
      </c>
      <c r="T38" s="385"/>
      <c r="U38" s="385">
        <f t="shared" si="17"/>
        <v>0</v>
      </c>
      <c r="V38" s="521">
        <v>0.4</v>
      </c>
      <c r="W38" s="385">
        <f t="shared" si="18"/>
        <v>2</v>
      </c>
      <c r="X38" s="522">
        <v>2</v>
      </c>
      <c r="Y38" s="385">
        <f t="shared" si="19"/>
        <v>10</v>
      </c>
      <c r="Z38" s="385"/>
      <c r="AA38" s="385">
        <f t="shared" si="20"/>
        <v>0</v>
      </c>
      <c r="AB38" s="385"/>
      <c r="AC38" s="385">
        <f t="shared" si="21"/>
        <v>0</v>
      </c>
      <c r="AD38" s="385">
        <v>2</v>
      </c>
      <c r="AE38" s="385">
        <f t="shared" si="22"/>
        <v>10</v>
      </c>
      <c r="AF38" s="385"/>
      <c r="AG38" s="385">
        <f t="shared" si="23"/>
        <v>0</v>
      </c>
      <c r="AH38" s="385">
        <f t="shared" si="24"/>
        <v>3.5</v>
      </c>
      <c r="AI38" s="385">
        <f t="shared" si="25"/>
        <v>17.5</v>
      </c>
      <c r="AJ38" s="386"/>
      <c r="AL38" s="142">
        <v>0.7</v>
      </c>
      <c r="AM38" s="142">
        <v>3.5</v>
      </c>
      <c r="AN38" s="523" t="s">
        <v>255</v>
      </c>
      <c r="AO38" s="523" t="s">
        <v>242</v>
      </c>
      <c r="AP38" s="523" t="s">
        <v>313</v>
      </c>
    </row>
    <row r="39" spans="2:42" s="142" customFormat="1" ht="19.5" customHeight="1">
      <c r="B39" s="390" t="s">
        <v>240</v>
      </c>
      <c r="C39" s="518" t="s">
        <v>698</v>
      </c>
      <c r="D39" s="391" t="s">
        <v>241</v>
      </c>
      <c r="E39" s="519" t="s">
        <v>688</v>
      </c>
      <c r="F39" s="392"/>
      <c r="G39" s="384">
        <f t="shared" si="11"/>
        <v>30</v>
      </c>
      <c r="H39" s="520">
        <v>4.54</v>
      </c>
      <c r="I39" s="385">
        <f t="shared" si="12"/>
        <v>129.6</v>
      </c>
      <c r="J39" s="385">
        <v>0</v>
      </c>
      <c r="K39" s="385">
        <f t="shared" si="12"/>
        <v>0</v>
      </c>
      <c r="L39" s="520">
        <v>1.04</v>
      </c>
      <c r="M39" s="385">
        <f t="shared" si="13"/>
        <v>24.6</v>
      </c>
      <c r="N39" s="520"/>
      <c r="O39" s="385">
        <f t="shared" si="14"/>
        <v>0</v>
      </c>
      <c r="P39" s="520">
        <v>2.1</v>
      </c>
      <c r="Q39" s="385">
        <f t="shared" si="15"/>
        <v>63</v>
      </c>
      <c r="R39" s="521">
        <v>0.5</v>
      </c>
      <c r="S39" s="385">
        <f t="shared" si="16"/>
        <v>15</v>
      </c>
      <c r="T39" s="385"/>
      <c r="U39" s="385">
        <f t="shared" si="17"/>
        <v>0</v>
      </c>
      <c r="V39" s="521">
        <v>0.4</v>
      </c>
      <c r="W39" s="385">
        <f t="shared" si="18"/>
        <v>12</v>
      </c>
      <c r="X39" s="522">
        <v>2</v>
      </c>
      <c r="Y39" s="385">
        <f t="shared" si="19"/>
        <v>60</v>
      </c>
      <c r="Z39" s="385"/>
      <c r="AA39" s="385">
        <f t="shared" si="20"/>
        <v>0</v>
      </c>
      <c r="AB39" s="385"/>
      <c r="AC39" s="385">
        <f t="shared" si="21"/>
        <v>0</v>
      </c>
      <c r="AD39" s="385">
        <v>2</v>
      </c>
      <c r="AE39" s="385">
        <f t="shared" si="22"/>
        <v>60</v>
      </c>
      <c r="AF39" s="385"/>
      <c r="AG39" s="385">
        <f t="shared" si="23"/>
        <v>0</v>
      </c>
      <c r="AH39" s="385">
        <f t="shared" si="24"/>
        <v>3.5</v>
      </c>
      <c r="AI39" s="385">
        <f t="shared" si="25"/>
        <v>105</v>
      </c>
      <c r="AJ39" s="386"/>
      <c r="AL39" s="142">
        <v>0.7</v>
      </c>
      <c r="AM39" s="142">
        <v>3.5</v>
      </c>
      <c r="AN39" s="523" t="s">
        <v>255</v>
      </c>
      <c r="AO39" s="523" t="s">
        <v>242</v>
      </c>
      <c r="AP39" s="523" t="s">
        <v>313</v>
      </c>
    </row>
    <row r="40" spans="2:42" s="142" customFormat="1" ht="19.5" customHeight="1">
      <c r="B40" s="390" t="s">
        <v>240</v>
      </c>
      <c r="C40" s="518" t="s">
        <v>699</v>
      </c>
      <c r="D40" s="391" t="s">
        <v>241</v>
      </c>
      <c r="E40" s="519" t="s">
        <v>688</v>
      </c>
      <c r="F40" s="392"/>
      <c r="G40" s="384">
        <f t="shared" si="11"/>
        <v>40</v>
      </c>
      <c r="H40" s="520">
        <v>4.0999999999999996</v>
      </c>
      <c r="I40" s="385">
        <f t="shared" si="12"/>
        <v>172.8</v>
      </c>
      <c r="J40" s="385">
        <v>0</v>
      </c>
      <c r="K40" s="385">
        <f t="shared" si="12"/>
        <v>0</v>
      </c>
      <c r="L40" s="520">
        <v>0.6</v>
      </c>
      <c r="M40" s="385">
        <f t="shared" si="13"/>
        <v>32.799999999999997</v>
      </c>
      <c r="N40" s="520"/>
      <c r="O40" s="385">
        <f t="shared" si="14"/>
        <v>0</v>
      </c>
      <c r="P40" s="520">
        <v>2.1</v>
      </c>
      <c r="Q40" s="385">
        <f t="shared" si="15"/>
        <v>84</v>
      </c>
      <c r="R40" s="521">
        <v>0.5</v>
      </c>
      <c r="S40" s="385">
        <f t="shared" si="16"/>
        <v>20</v>
      </c>
      <c r="T40" s="385"/>
      <c r="U40" s="385">
        <f t="shared" si="17"/>
        <v>0</v>
      </c>
      <c r="V40" s="521">
        <v>0.4</v>
      </c>
      <c r="W40" s="385">
        <f t="shared" si="18"/>
        <v>16</v>
      </c>
      <c r="X40" s="522">
        <v>2</v>
      </c>
      <c r="Y40" s="385">
        <f t="shared" si="19"/>
        <v>80</v>
      </c>
      <c r="Z40" s="385"/>
      <c r="AA40" s="385">
        <f t="shared" si="20"/>
        <v>0</v>
      </c>
      <c r="AB40" s="385"/>
      <c r="AC40" s="385">
        <f t="shared" si="21"/>
        <v>0</v>
      </c>
      <c r="AD40" s="385">
        <v>2</v>
      </c>
      <c r="AE40" s="385">
        <f t="shared" si="22"/>
        <v>80</v>
      </c>
      <c r="AF40" s="385"/>
      <c r="AG40" s="385">
        <f t="shared" si="23"/>
        <v>0</v>
      </c>
      <c r="AH40" s="385">
        <f t="shared" si="24"/>
        <v>3.5</v>
      </c>
      <c r="AI40" s="385">
        <f t="shared" si="25"/>
        <v>140</v>
      </c>
      <c r="AJ40" s="386"/>
      <c r="AL40" s="142">
        <v>0.7</v>
      </c>
      <c r="AM40" s="142">
        <v>3.5</v>
      </c>
      <c r="AN40" s="523" t="s">
        <v>255</v>
      </c>
      <c r="AO40" s="523" t="s">
        <v>242</v>
      </c>
      <c r="AP40" s="523" t="s">
        <v>313</v>
      </c>
    </row>
    <row r="41" spans="2:42" s="142" customFormat="1" ht="19.5" customHeight="1">
      <c r="B41" s="390" t="s">
        <v>240</v>
      </c>
      <c r="C41" s="518" t="s">
        <v>700</v>
      </c>
      <c r="D41" s="391" t="s">
        <v>241</v>
      </c>
      <c r="E41" s="519" t="s">
        <v>688</v>
      </c>
      <c r="F41" s="392"/>
      <c r="G41" s="384">
        <f t="shared" si="11"/>
        <v>40</v>
      </c>
      <c r="H41" s="520">
        <v>4.0999999999999996</v>
      </c>
      <c r="I41" s="385">
        <f t="shared" si="12"/>
        <v>164</v>
      </c>
      <c r="J41" s="385">
        <v>0</v>
      </c>
      <c r="K41" s="385">
        <f t="shared" si="12"/>
        <v>0</v>
      </c>
      <c r="L41" s="520">
        <v>0.6</v>
      </c>
      <c r="M41" s="385">
        <f t="shared" si="13"/>
        <v>24</v>
      </c>
      <c r="N41" s="520"/>
      <c r="O41" s="385">
        <f t="shared" si="14"/>
        <v>0</v>
      </c>
      <c r="P41" s="520">
        <v>2.1</v>
      </c>
      <c r="Q41" s="385">
        <f t="shared" si="15"/>
        <v>84</v>
      </c>
      <c r="R41" s="521">
        <v>0.5</v>
      </c>
      <c r="S41" s="385">
        <f t="shared" si="16"/>
        <v>20</v>
      </c>
      <c r="T41" s="385"/>
      <c r="U41" s="385">
        <f t="shared" si="17"/>
        <v>0</v>
      </c>
      <c r="V41" s="521">
        <v>0.4</v>
      </c>
      <c r="W41" s="385">
        <f t="shared" si="18"/>
        <v>16</v>
      </c>
      <c r="X41" s="522">
        <v>2</v>
      </c>
      <c r="Y41" s="385">
        <f t="shared" si="19"/>
        <v>80</v>
      </c>
      <c r="Z41" s="385"/>
      <c r="AA41" s="385">
        <f t="shared" si="20"/>
        <v>0</v>
      </c>
      <c r="AB41" s="385"/>
      <c r="AC41" s="385">
        <f t="shared" si="21"/>
        <v>0</v>
      </c>
      <c r="AD41" s="385">
        <v>2</v>
      </c>
      <c r="AE41" s="385">
        <f t="shared" si="22"/>
        <v>80</v>
      </c>
      <c r="AF41" s="385"/>
      <c r="AG41" s="385">
        <f t="shared" si="23"/>
        <v>0</v>
      </c>
      <c r="AH41" s="385">
        <f t="shared" si="24"/>
        <v>3.5</v>
      </c>
      <c r="AI41" s="385">
        <f t="shared" si="25"/>
        <v>140</v>
      </c>
      <c r="AJ41" s="386"/>
      <c r="AL41" s="142">
        <v>0.7</v>
      </c>
      <c r="AM41" s="142">
        <v>3.5</v>
      </c>
      <c r="AN41" s="523" t="s">
        <v>255</v>
      </c>
      <c r="AO41" s="523" t="s">
        <v>242</v>
      </c>
      <c r="AP41" s="523" t="s">
        <v>313</v>
      </c>
    </row>
    <row r="42" spans="2:42" s="142" customFormat="1" ht="19.5" customHeight="1">
      <c r="B42" s="393" t="s">
        <v>240</v>
      </c>
      <c r="C42" s="524" t="s">
        <v>701</v>
      </c>
      <c r="D42" s="394" t="s">
        <v>241</v>
      </c>
      <c r="E42" s="525" t="s">
        <v>688</v>
      </c>
      <c r="F42" s="395"/>
      <c r="G42" s="387">
        <f t="shared" si="11"/>
        <v>40</v>
      </c>
      <c r="H42" s="526">
        <v>4.0999999999999996</v>
      </c>
      <c r="I42" s="388">
        <f t="shared" si="12"/>
        <v>164</v>
      </c>
      <c r="J42" s="388">
        <v>0</v>
      </c>
      <c r="K42" s="388">
        <f t="shared" si="12"/>
        <v>0</v>
      </c>
      <c r="L42" s="526">
        <v>0.6</v>
      </c>
      <c r="M42" s="388">
        <f t="shared" si="13"/>
        <v>24</v>
      </c>
      <c r="N42" s="526"/>
      <c r="O42" s="388">
        <f t="shared" si="14"/>
        <v>0</v>
      </c>
      <c r="P42" s="526">
        <v>2.1</v>
      </c>
      <c r="Q42" s="388">
        <f t="shared" si="15"/>
        <v>84</v>
      </c>
      <c r="R42" s="527">
        <v>0.5</v>
      </c>
      <c r="S42" s="388">
        <f t="shared" si="16"/>
        <v>20</v>
      </c>
      <c r="T42" s="388"/>
      <c r="U42" s="388">
        <f t="shared" si="17"/>
        <v>0</v>
      </c>
      <c r="V42" s="527">
        <v>0.4</v>
      </c>
      <c r="W42" s="388">
        <f t="shared" si="18"/>
        <v>16</v>
      </c>
      <c r="X42" s="533">
        <v>2</v>
      </c>
      <c r="Y42" s="388">
        <f t="shared" si="19"/>
        <v>80</v>
      </c>
      <c r="Z42" s="388"/>
      <c r="AA42" s="388">
        <f t="shared" si="20"/>
        <v>0</v>
      </c>
      <c r="AB42" s="388"/>
      <c r="AC42" s="388">
        <f t="shared" si="21"/>
        <v>0</v>
      </c>
      <c r="AD42" s="388">
        <v>2</v>
      </c>
      <c r="AE42" s="388">
        <f t="shared" si="22"/>
        <v>80</v>
      </c>
      <c r="AF42" s="388"/>
      <c r="AG42" s="388">
        <f t="shared" si="23"/>
        <v>0</v>
      </c>
      <c r="AH42" s="388">
        <f t="shared" si="24"/>
        <v>3.5</v>
      </c>
      <c r="AI42" s="388">
        <f t="shared" si="25"/>
        <v>140</v>
      </c>
      <c r="AJ42" s="389"/>
      <c r="AL42" s="142">
        <v>0.7</v>
      </c>
      <c r="AM42" s="142">
        <v>3.5</v>
      </c>
      <c r="AN42" s="523" t="s">
        <v>255</v>
      </c>
      <c r="AO42" s="523" t="s">
        <v>242</v>
      </c>
      <c r="AP42" s="523" t="s">
        <v>313</v>
      </c>
    </row>
    <row r="43" spans="2:42" s="142" customFormat="1" ht="19.5" customHeight="1">
      <c r="B43" s="510" t="s">
        <v>240</v>
      </c>
      <c r="C43" s="528" t="s">
        <v>701</v>
      </c>
      <c r="D43" s="511" t="s">
        <v>241</v>
      </c>
      <c r="E43" s="529" t="s">
        <v>697</v>
      </c>
      <c r="F43" s="512"/>
      <c r="G43" s="508">
        <f t="shared" si="11"/>
        <v>9</v>
      </c>
      <c r="H43" s="532">
        <v>4.0999999999999996</v>
      </c>
      <c r="I43" s="509">
        <f t="shared" si="12"/>
        <v>36.9</v>
      </c>
      <c r="J43" s="509">
        <v>0</v>
      </c>
      <c r="K43" s="509">
        <f t="shared" si="12"/>
        <v>0</v>
      </c>
      <c r="L43" s="532">
        <v>0.6</v>
      </c>
      <c r="M43" s="509">
        <f t="shared" si="13"/>
        <v>5.4</v>
      </c>
      <c r="N43" s="532"/>
      <c r="O43" s="509">
        <f t="shared" si="14"/>
        <v>0</v>
      </c>
      <c r="P43" s="532">
        <v>2.1</v>
      </c>
      <c r="Q43" s="509">
        <f t="shared" si="15"/>
        <v>18.899999999999999</v>
      </c>
      <c r="R43" s="530">
        <v>0.5</v>
      </c>
      <c r="S43" s="509">
        <f t="shared" si="16"/>
        <v>4.5</v>
      </c>
      <c r="T43" s="509"/>
      <c r="U43" s="509">
        <f t="shared" si="17"/>
        <v>0</v>
      </c>
      <c r="V43" s="530">
        <v>0.4</v>
      </c>
      <c r="W43" s="509">
        <f t="shared" si="18"/>
        <v>3.6</v>
      </c>
      <c r="X43" s="534">
        <v>2</v>
      </c>
      <c r="Y43" s="509">
        <f t="shared" si="19"/>
        <v>18</v>
      </c>
      <c r="Z43" s="509"/>
      <c r="AA43" s="509">
        <f t="shared" si="20"/>
        <v>0</v>
      </c>
      <c r="AB43" s="509"/>
      <c r="AC43" s="509">
        <f t="shared" si="21"/>
        <v>0</v>
      </c>
      <c r="AD43" s="509">
        <v>2</v>
      </c>
      <c r="AE43" s="509">
        <f t="shared" si="22"/>
        <v>18</v>
      </c>
      <c r="AF43" s="509"/>
      <c r="AG43" s="509">
        <f t="shared" si="23"/>
        <v>0</v>
      </c>
      <c r="AH43" s="509">
        <f t="shared" si="24"/>
        <v>3.5</v>
      </c>
      <c r="AI43" s="509">
        <f t="shared" si="25"/>
        <v>31.5</v>
      </c>
      <c r="AJ43" s="513"/>
      <c r="AL43" s="142">
        <v>0.7</v>
      </c>
      <c r="AM43" s="142">
        <v>3.5</v>
      </c>
      <c r="AN43" s="523"/>
      <c r="AO43" s="523"/>
      <c r="AP43" s="523"/>
    </row>
    <row r="44" spans="2:42" s="142" customFormat="1" ht="19.5" customHeight="1">
      <c r="B44" s="390" t="s">
        <v>240</v>
      </c>
      <c r="C44" s="518" t="s">
        <v>702</v>
      </c>
      <c r="D44" s="391" t="s">
        <v>241</v>
      </c>
      <c r="E44" s="519" t="s">
        <v>688</v>
      </c>
      <c r="F44" s="392"/>
      <c r="G44" s="384">
        <f t="shared" si="11"/>
        <v>31</v>
      </c>
      <c r="H44" s="520">
        <v>4.12</v>
      </c>
      <c r="I44" s="385">
        <f t="shared" si="12"/>
        <v>127.41</v>
      </c>
      <c r="J44" s="385">
        <v>0</v>
      </c>
      <c r="K44" s="385">
        <f t="shared" si="12"/>
        <v>0</v>
      </c>
      <c r="L44" s="520">
        <v>0.62</v>
      </c>
      <c r="M44" s="385">
        <f t="shared" si="13"/>
        <v>18.91</v>
      </c>
      <c r="N44" s="520"/>
      <c r="O44" s="385">
        <f t="shared" si="14"/>
        <v>0</v>
      </c>
      <c r="P44" s="520">
        <v>2.1</v>
      </c>
      <c r="Q44" s="385">
        <f t="shared" si="15"/>
        <v>65.099999999999994</v>
      </c>
      <c r="R44" s="521">
        <v>0.5</v>
      </c>
      <c r="S44" s="385">
        <f t="shared" si="16"/>
        <v>15.5</v>
      </c>
      <c r="T44" s="385"/>
      <c r="U44" s="385">
        <f t="shared" si="17"/>
        <v>0</v>
      </c>
      <c r="V44" s="521">
        <v>0.4</v>
      </c>
      <c r="W44" s="385">
        <f t="shared" si="18"/>
        <v>12.4</v>
      </c>
      <c r="X44" s="522">
        <v>2</v>
      </c>
      <c r="Y44" s="385">
        <f t="shared" si="19"/>
        <v>62</v>
      </c>
      <c r="Z44" s="385"/>
      <c r="AA44" s="385">
        <f t="shared" si="20"/>
        <v>0</v>
      </c>
      <c r="AB44" s="385"/>
      <c r="AC44" s="385">
        <f t="shared" si="21"/>
        <v>0</v>
      </c>
      <c r="AD44" s="385">
        <v>2</v>
      </c>
      <c r="AE44" s="385">
        <f t="shared" si="22"/>
        <v>62</v>
      </c>
      <c r="AF44" s="385"/>
      <c r="AG44" s="385">
        <f t="shared" si="23"/>
        <v>0</v>
      </c>
      <c r="AH44" s="385">
        <f t="shared" si="24"/>
        <v>3.5</v>
      </c>
      <c r="AI44" s="385">
        <f t="shared" si="25"/>
        <v>108.5</v>
      </c>
      <c r="AJ44" s="386"/>
      <c r="AL44" s="142">
        <v>0.7</v>
      </c>
      <c r="AM44" s="142">
        <v>3.5</v>
      </c>
      <c r="AN44" s="523"/>
      <c r="AO44" s="523"/>
      <c r="AP44" s="523"/>
    </row>
    <row r="45" spans="2:42" s="142" customFormat="1" ht="19.5" customHeight="1">
      <c r="B45" s="390" t="s">
        <v>240</v>
      </c>
      <c r="C45" s="518" t="s">
        <v>703</v>
      </c>
      <c r="D45" s="391" t="s">
        <v>241</v>
      </c>
      <c r="E45" s="519" t="s">
        <v>688</v>
      </c>
      <c r="F45" s="392"/>
      <c r="G45" s="384">
        <f t="shared" si="11"/>
        <v>40</v>
      </c>
      <c r="H45" s="520">
        <v>4.0999999999999996</v>
      </c>
      <c r="I45" s="385">
        <f t="shared" si="12"/>
        <v>164.4</v>
      </c>
      <c r="J45" s="385">
        <v>0</v>
      </c>
      <c r="K45" s="385">
        <f t="shared" si="12"/>
        <v>0</v>
      </c>
      <c r="L45" s="520">
        <v>0.6</v>
      </c>
      <c r="M45" s="385">
        <f t="shared" si="13"/>
        <v>24.4</v>
      </c>
      <c r="N45" s="520"/>
      <c r="O45" s="385">
        <f t="shared" si="14"/>
        <v>0</v>
      </c>
      <c r="P45" s="520">
        <v>2.1</v>
      </c>
      <c r="Q45" s="385">
        <f t="shared" si="15"/>
        <v>84</v>
      </c>
      <c r="R45" s="521">
        <v>0.5</v>
      </c>
      <c r="S45" s="385">
        <f t="shared" si="16"/>
        <v>20</v>
      </c>
      <c r="T45" s="385"/>
      <c r="U45" s="385">
        <f t="shared" si="17"/>
        <v>0</v>
      </c>
      <c r="V45" s="521">
        <v>0.4</v>
      </c>
      <c r="W45" s="385">
        <f t="shared" si="18"/>
        <v>16</v>
      </c>
      <c r="X45" s="522">
        <v>2</v>
      </c>
      <c r="Y45" s="385">
        <f t="shared" si="19"/>
        <v>80</v>
      </c>
      <c r="Z45" s="385"/>
      <c r="AA45" s="385">
        <f t="shared" si="20"/>
        <v>0</v>
      </c>
      <c r="AB45" s="385"/>
      <c r="AC45" s="385">
        <f t="shared" si="21"/>
        <v>0</v>
      </c>
      <c r="AD45" s="385">
        <v>2</v>
      </c>
      <c r="AE45" s="385">
        <f t="shared" si="22"/>
        <v>80</v>
      </c>
      <c r="AF45" s="385"/>
      <c r="AG45" s="385">
        <f t="shared" si="23"/>
        <v>0</v>
      </c>
      <c r="AH45" s="385">
        <f t="shared" si="24"/>
        <v>3.5</v>
      </c>
      <c r="AI45" s="385">
        <f t="shared" si="25"/>
        <v>140</v>
      </c>
      <c r="AJ45" s="386"/>
      <c r="AL45" s="142">
        <v>0.7</v>
      </c>
      <c r="AM45" s="142">
        <v>3.5</v>
      </c>
      <c r="AN45" s="523"/>
      <c r="AO45" s="523"/>
      <c r="AP45" s="523"/>
    </row>
    <row r="46" spans="2:42" s="142" customFormat="1" ht="19.5" customHeight="1">
      <c r="B46" s="390" t="s">
        <v>240</v>
      </c>
      <c r="C46" s="518" t="s">
        <v>703</v>
      </c>
      <c r="D46" s="391" t="s">
        <v>241</v>
      </c>
      <c r="E46" s="519" t="s">
        <v>716</v>
      </c>
      <c r="F46" s="392"/>
      <c r="G46" s="384">
        <f t="shared" si="11"/>
        <v>28</v>
      </c>
      <c r="H46" s="520">
        <v>5.7</v>
      </c>
      <c r="I46" s="385">
        <f t="shared" si="12"/>
        <v>137.19999999999999</v>
      </c>
      <c r="J46" s="385">
        <v>1.66</v>
      </c>
      <c r="K46" s="385">
        <f t="shared" si="12"/>
        <v>23.24</v>
      </c>
      <c r="L46" s="520">
        <v>3.86</v>
      </c>
      <c r="M46" s="385">
        <f t="shared" si="13"/>
        <v>62.44</v>
      </c>
      <c r="N46" s="520"/>
      <c r="O46" s="385">
        <f t="shared" si="14"/>
        <v>0</v>
      </c>
      <c r="P46" s="520">
        <v>2.1</v>
      </c>
      <c r="Q46" s="385">
        <f t="shared" si="15"/>
        <v>58.8</v>
      </c>
      <c r="R46" s="521">
        <v>0.5</v>
      </c>
      <c r="S46" s="385">
        <f t="shared" si="16"/>
        <v>14</v>
      </c>
      <c r="T46" s="385"/>
      <c r="U46" s="385">
        <f t="shared" si="17"/>
        <v>0</v>
      </c>
      <c r="V46" s="521">
        <v>0.4</v>
      </c>
      <c r="W46" s="385">
        <f t="shared" si="18"/>
        <v>11.2</v>
      </c>
      <c r="X46" s="522">
        <v>2</v>
      </c>
      <c r="Y46" s="385">
        <f t="shared" si="19"/>
        <v>56</v>
      </c>
      <c r="Z46" s="385"/>
      <c r="AA46" s="385">
        <f t="shared" si="20"/>
        <v>0</v>
      </c>
      <c r="AB46" s="385"/>
      <c r="AC46" s="385">
        <f t="shared" si="21"/>
        <v>0</v>
      </c>
      <c r="AD46" s="385">
        <v>2</v>
      </c>
      <c r="AE46" s="385">
        <f t="shared" si="22"/>
        <v>56</v>
      </c>
      <c r="AF46" s="385"/>
      <c r="AG46" s="385">
        <f t="shared" si="23"/>
        <v>0</v>
      </c>
      <c r="AH46" s="385">
        <f t="shared" si="24"/>
        <v>3.5</v>
      </c>
      <c r="AI46" s="385">
        <f t="shared" si="25"/>
        <v>98</v>
      </c>
      <c r="AJ46" s="386"/>
      <c r="AL46" s="142">
        <v>0.7</v>
      </c>
      <c r="AM46" s="142">
        <v>3.5</v>
      </c>
      <c r="AN46" s="523"/>
      <c r="AO46" s="523"/>
      <c r="AP46" s="523"/>
    </row>
    <row r="47" spans="2:42" s="142" customFormat="1" ht="19.5" customHeight="1">
      <c r="B47" s="390" t="s">
        <v>240</v>
      </c>
      <c r="C47" s="518" t="s">
        <v>704</v>
      </c>
      <c r="D47" s="391" t="s">
        <v>241</v>
      </c>
      <c r="E47" s="519" t="s">
        <v>688</v>
      </c>
      <c r="F47" s="392"/>
      <c r="G47" s="384">
        <f t="shared" si="11"/>
        <v>12</v>
      </c>
      <c r="H47" s="520">
        <v>5.7</v>
      </c>
      <c r="I47" s="385">
        <f t="shared" si="12"/>
        <v>68.400000000000006</v>
      </c>
      <c r="J47" s="385">
        <v>1.56</v>
      </c>
      <c r="K47" s="385">
        <f t="shared" si="12"/>
        <v>19.32</v>
      </c>
      <c r="L47" s="520">
        <v>3.76</v>
      </c>
      <c r="M47" s="385">
        <f t="shared" si="13"/>
        <v>45.72</v>
      </c>
      <c r="N47" s="520"/>
      <c r="O47" s="385">
        <f t="shared" si="14"/>
        <v>0</v>
      </c>
      <c r="P47" s="520">
        <v>2.1</v>
      </c>
      <c r="Q47" s="385">
        <f t="shared" si="15"/>
        <v>25.2</v>
      </c>
      <c r="R47" s="521">
        <v>0.5</v>
      </c>
      <c r="S47" s="385">
        <f t="shared" si="16"/>
        <v>6</v>
      </c>
      <c r="T47" s="385"/>
      <c r="U47" s="385">
        <f t="shared" si="17"/>
        <v>0</v>
      </c>
      <c r="V47" s="521">
        <v>0.4</v>
      </c>
      <c r="W47" s="385">
        <f t="shared" si="18"/>
        <v>4.8</v>
      </c>
      <c r="X47" s="522">
        <v>2</v>
      </c>
      <c r="Y47" s="385">
        <f t="shared" si="19"/>
        <v>24</v>
      </c>
      <c r="Z47" s="385"/>
      <c r="AA47" s="385">
        <f t="shared" si="20"/>
        <v>0</v>
      </c>
      <c r="AB47" s="385"/>
      <c r="AC47" s="385">
        <f t="shared" si="21"/>
        <v>0</v>
      </c>
      <c r="AD47" s="385">
        <v>2</v>
      </c>
      <c r="AE47" s="385">
        <f t="shared" si="22"/>
        <v>24</v>
      </c>
      <c r="AF47" s="385"/>
      <c r="AG47" s="385">
        <f t="shared" si="23"/>
        <v>0</v>
      </c>
      <c r="AH47" s="385">
        <f t="shared" si="24"/>
        <v>3.5</v>
      </c>
      <c r="AI47" s="385">
        <f t="shared" si="25"/>
        <v>42</v>
      </c>
      <c r="AJ47" s="386"/>
      <c r="AL47" s="142">
        <v>0.7</v>
      </c>
      <c r="AM47" s="142">
        <v>3.5</v>
      </c>
      <c r="AN47" s="523"/>
      <c r="AO47" s="523"/>
      <c r="AP47" s="523"/>
    </row>
    <row r="48" spans="2:42" s="142" customFormat="1" ht="19.5" customHeight="1">
      <c r="B48" s="390" t="s">
        <v>240</v>
      </c>
      <c r="C48" s="518" t="s">
        <v>705</v>
      </c>
      <c r="D48" s="391" t="s">
        <v>241</v>
      </c>
      <c r="E48" s="519" t="s">
        <v>688</v>
      </c>
      <c r="F48" s="392"/>
      <c r="G48" s="384">
        <f t="shared" si="11"/>
        <v>40</v>
      </c>
      <c r="H48" s="520">
        <v>5.7</v>
      </c>
      <c r="I48" s="385">
        <f t="shared" si="12"/>
        <v>228</v>
      </c>
      <c r="J48" s="385">
        <v>1.6</v>
      </c>
      <c r="K48" s="385">
        <f t="shared" si="12"/>
        <v>63.2</v>
      </c>
      <c r="L48" s="520">
        <v>3.8</v>
      </c>
      <c r="M48" s="385">
        <f t="shared" si="13"/>
        <v>151.19999999999999</v>
      </c>
      <c r="N48" s="520"/>
      <c r="O48" s="385">
        <f t="shared" si="14"/>
        <v>0</v>
      </c>
      <c r="P48" s="520">
        <v>2.1</v>
      </c>
      <c r="Q48" s="385">
        <f t="shared" si="15"/>
        <v>84</v>
      </c>
      <c r="R48" s="521">
        <v>0.5</v>
      </c>
      <c r="S48" s="385">
        <f t="shared" si="16"/>
        <v>20</v>
      </c>
      <c r="T48" s="385"/>
      <c r="U48" s="385">
        <f t="shared" si="17"/>
        <v>0</v>
      </c>
      <c r="V48" s="521">
        <v>0.4</v>
      </c>
      <c r="W48" s="385">
        <f t="shared" si="18"/>
        <v>16</v>
      </c>
      <c r="X48" s="522">
        <v>2</v>
      </c>
      <c r="Y48" s="385">
        <f t="shared" si="19"/>
        <v>80</v>
      </c>
      <c r="Z48" s="385"/>
      <c r="AA48" s="385">
        <f t="shared" si="20"/>
        <v>0</v>
      </c>
      <c r="AB48" s="385"/>
      <c r="AC48" s="385">
        <f t="shared" si="21"/>
        <v>0</v>
      </c>
      <c r="AD48" s="385">
        <v>2</v>
      </c>
      <c r="AE48" s="385">
        <f t="shared" si="22"/>
        <v>80</v>
      </c>
      <c r="AF48" s="385"/>
      <c r="AG48" s="385">
        <f t="shared" si="23"/>
        <v>0</v>
      </c>
      <c r="AH48" s="385">
        <f t="shared" si="24"/>
        <v>3.5</v>
      </c>
      <c r="AI48" s="385">
        <f t="shared" si="25"/>
        <v>140</v>
      </c>
      <c r="AJ48" s="386"/>
      <c r="AL48" s="142">
        <v>0.7</v>
      </c>
      <c r="AM48" s="142">
        <v>3.5</v>
      </c>
      <c r="AN48" s="523"/>
      <c r="AO48" s="523"/>
      <c r="AP48" s="523"/>
    </row>
    <row r="49" spans="2:42" s="142" customFormat="1" ht="19.5" customHeight="1">
      <c r="B49" s="390" t="s">
        <v>240</v>
      </c>
      <c r="C49" s="518" t="s">
        <v>705</v>
      </c>
      <c r="D49" s="391" t="s">
        <v>241</v>
      </c>
      <c r="E49" s="519" t="s">
        <v>706</v>
      </c>
      <c r="F49" s="392"/>
      <c r="G49" s="384">
        <f t="shared" si="11"/>
        <v>18</v>
      </c>
      <c r="H49" s="520">
        <v>5.7</v>
      </c>
      <c r="I49" s="385">
        <f t="shared" si="12"/>
        <v>102.6</v>
      </c>
      <c r="J49" s="385">
        <v>1.48</v>
      </c>
      <c r="K49" s="385">
        <f t="shared" si="12"/>
        <v>27.72</v>
      </c>
      <c r="L49" s="520">
        <v>3.68</v>
      </c>
      <c r="M49" s="385">
        <f t="shared" si="13"/>
        <v>67.319999999999993</v>
      </c>
      <c r="N49" s="520"/>
      <c r="O49" s="385">
        <f t="shared" si="14"/>
        <v>0</v>
      </c>
      <c r="P49" s="520">
        <v>2.1</v>
      </c>
      <c r="Q49" s="385">
        <f t="shared" si="15"/>
        <v>37.799999999999997</v>
      </c>
      <c r="R49" s="521">
        <v>0.5</v>
      </c>
      <c r="S49" s="385">
        <f t="shared" si="16"/>
        <v>9</v>
      </c>
      <c r="T49" s="385"/>
      <c r="U49" s="385">
        <f t="shared" si="17"/>
        <v>0</v>
      </c>
      <c r="V49" s="521">
        <v>0.4</v>
      </c>
      <c r="W49" s="385">
        <f t="shared" si="18"/>
        <v>7.2</v>
      </c>
      <c r="X49" s="522">
        <v>2</v>
      </c>
      <c r="Y49" s="385">
        <f t="shared" si="19"/>
        <v>36</v>
      </c>
      <c r="Z49" s="385"/>
      <c r="AA49" s="385">
        <f t="shared" si="20"/>
        <v>0</v>
      </c>
      <c r="AB49" s="385"/>
      <c r="AC49" s="385">
        <f t="shared" si="21"/>
        <v>0</v>
      </c>
      <c r="AD49" s="385">
        <v>2</v>
      </c>
      <c r="AE49" s="385">
        <f t="shared" si="22"/>
        <v>36</v>
      </c>
      <c r="AF49" s="385"/>
      <c r="AG49" s="385">
        <f t="shared" si="23"/>
        <v>0</v>
      </c>
      <c r="AH49" s="385">
        <f t="shared" si="24"/>
        <v>3.5</v>
      </c>
      <c r="AI49" s="385">
        <f t="shared" si="25"/>
        <v>63</v>
      </c>
      <c r="AJ49" s="386"/>
      <c r="AL49" s="142">
        <v>0.7</v>
      </c>
      <c r="AM49" s="142">
        <v>3.5</v>
      </c>
      <c r="AN49" s="523"/>
      <c r="AO49" s="523"/>
      <c r="AP49" s="523"/>
    </row>
    <row r="50" spans="2:42" s="142" customFormat="1" ht="19.5" customHeight="1">
      <c r="B50" s="390" t="s">
        <v>240</v>
      </c>
      <c r="C50" s="518" t="s">
        <v>706</v>
      </c>
      <c r="D50" s="391" t="s">
        <v>241</v>
      </c>
      <c r="E50" s="519" t="s">
        <v>688</v>
      </c>
      <c r="F50" s="392"/>
      <c r="G50" s="384">
        <f t="shared" si="11"/>
        <v>22</v>
      </c>
      <c r="H50" s="520">
        <v>5.7</v>
      </c>
      <c r="I50" s="385">
        <f t="shared" si="12"/>
        <v>125.4</v>
      </c>
      <c r="J50" s="385">
        <v>1.36</v>
      </c>
      <c r="K50" s="385">
        <f t="shared" si="12"/>
        <v>31.24</v>
      </c>
      <c r="L50" s="520">
        <v>3.56</v>
      </c>
      <c r="M50" s="385">
        <f t="shared" si="13"/>
        <v>79.64</v>
      </c>
      <c r="N50" s="520"/>
      <c r="O50" s="385">
        <f t="shared" si="14"/>
        <v>0</v>
      </c>
      <c r="P50" s="520">
        <v>2.1</v>
      </c>
      <c r="Q50" s="385">
        <f t="shared" si="15"/>
        <v>46.2</v>
      </c>
      <c r="R50" s="521">
        <v>0.5</v>
      </c>
      <c r="S50" s="385">
        <f t="shared" si="16"/>
        <v>11</v>
      </c>
      <c r="T50" s="385"/>
      <c r="U50" s="385">
        <f t="shared" si="17"/>
        <v>0</v>
      </c>
      <c r="V50" s="521">
        <v>0.4</v>
      </c>
      <c r="W50" s="385">
        <f t="shared" si="18"/>
        <v>8.8000000000000007</v>
      </c>
      <c r="X50" s="522">
        <v>2</v>
      </c>
      <c r="Y50" s="385">
        <f t="shared" si="19"/>
        <v>44</v>
      </c>
      <c r="Z50" s="385"/>
      <c r="AA50" s="385">
        <f t="shared" si="20"/>
        <v>0</v>
      </c>
      <c r="AB50" s="385"/>
      <c r="AC50" s="385">
        <f t="shared" si="21"/>
        <v>0</v>
      </c>
      <c r="AD50" s="385">
        <v>2</v>
      </c>
      <c r="AE50" s="385">
        <f t="shared" si="22"/>
        <v>44</v>
      </c>
      <c r="AF50" s="385"/>
      <c r="AG50" s="385">
        <f t="shared" si="23"/>
        <v>0</v>
      </c>
      <c r="AH50" s="385">
        <f t="shared" si="24"/>
        <v>3.5</v>
      </c>
      <c r="AI50" s="385">
        <f t="shared" si="25"/>
        <v>77</v>
      </c>
      <c r="AJ50" s="386"/>
      <c r="AL50" s="142">
        <v>0.7</v>
      </c>
      <c r="AM50" s="142">
        <v>3.5</v>
      </c>
      <c r="AN50" s="523"/>
      <c r="AO50" s="523"/>
      <c r="AP50" s="523"/>
    </row>
    <row r="51" spans="2:42" s="142" customFormat="1" ht="19.5" customHeight="1">
      <c r="B51" s="390" t="s">
        <v>240</v>
      </c>
      <c r="C51" s="518" t="s">
        <v>706</v>
      </c>
      <c r="D51" s="391" t="s">
        <v>241</v>
      </c>
      <c r="E51" s="519" t="s">
        <v>719</v>
      </c>
      <c r="F51" s="392"/>
      <c r="G51" s="384">
        <f t="shared" si="11"/>
        <v>31</v>
      </c>
      <c r="H51" s="520">
        <v>5.7</v>
      </c>
      <c r="I51" s="385">
        <f t="shared" si="12"/>
        <v>176.7</v>
      </c>
      <c r="J51" s="385">
        <v>1.56</v>
      </c>
      <c r="K51" s="385">
        <f t="shared" si="12"/>
        <v>45.26</v>
      </c>
      <c r="L51" s="520">
        <v>3.76</v>
      </c>
      <c r="M51" s="385">
        <f t="shared" si="13"/>
        <v>113.46</v>
      </c>
      <c r="N51" s="520"/>
      <c r="O51" s="385">
        <f t="shared" si="14"/>
        <v>0</v>
      </c>
      <c r="P51" s="520">
        <v>2.1</v>
      </c>
      <c r="Q51" s="385">
        <f t="shared" si="15"/>
        <v>65.099999999999994</v>
      </c>
      <c r="R51" s="521">
        <v>0.5</v>
      </c>
      <c r="S51" s="385">
        <f t="shared" si="16"/>
        <v>15.5</v>
      </c>
      <c r="T51" s="385"/>
      <c r="U51" s="385">
        <f t="shared" si="17"/>
        <v>0</v>
      </c>
      <c r="V51" s="521">
        <v>0.4</v>
      </c>
      <c r="W51" s="385">
        <f t="shared" si="18"/>
        <v>12.4</v>
      </c>
      <c r="X51" s="522">
        <v>2</v>
      </c>
      <c r="Y51" s="385">
        <f t="shared" si="19"/>
        <v>62</v>
      </c>
      <c r="Z51" s="385"/>
      <c r="AA51" s="385">
        <f t="shared" si="20"/>
        <v>0</v>
      </c>
      <c r="AB51" s="385"/>
      <c r="AC51" s="385">
        <f t="shared" si="21"/>
        <v>0</v>
      </c>
      <c r="AD51" s="385">
        <v>2</v>
      </c>
      <c r="AE51" s="385">
        <f t="shared" si="22"/>
        <v>62</v>
      </c>
      <c r="AF51" s="385"/>
      <c r="AG51" s="385">
        <f t="shared" si="23"/>
        <v>0</v>
      </c>
      <c r="AH51" s="385">
        <f t="shared" si="24"/>
        <v>3.5</v>
      </c>
      <c r="AI51" s="385">
        <f t="shared" si="25"/>
        <v>108.5</v>
      </c>
      <c r="AJ51" s="386"/>
      <c r="AL51" s="142">
        <v>0.7</v>
      </c>
      <c r="AM51" s="142">
        <v>3.5</v>
      </c>
      <c r="AN51" s="523"/>
      <c r="AO51" s="523"/>
      <c r="AP51" s="523"/>
    </row>
    <row r="52" spans="2:42" s="142" customFormat="1" ht="19.5" customHeight="1">
      <c r="B52" s="390" t="s">
        <v>240</v>
      </c>
      <c r="C52" s="518" t="s">
        <v>707</v>
      </c>
      <c r="D52" s="391" t="s">
        <v>241</v>
      </c>
      <c r="E52" s="519" t="s">
        <v>688</v>
      </c>
      <c r="F52" s="392"/>
      <c r="G52" s="384">
        <f t="shared" si="11"/>
        <v>9</v>
      </c>
      <c r="H52" s="520">
        <v>5.7</v>
      </c>
      <c r="I52" s="385">
        <f t="shared" si="12"/>
        <v>51.3</v>
      </c>
      <c r="J52" s="385">
        <v>1.6</v>
      </c>
      <c r="K52" s="385">
        <f t="shared" si="12"/>
        <v>14.22</v>
      </c>
      <c r="L52" s="520">
        <v>3.8</v>
      </c>
      <c r="M52" s="385">
        <f t="shared" si="13"/>
        <v>34.020000000000003</v>
      </c>
      <c r="N52" s="520"/>
      <c r="O52" s="385">
        <f t="shared" si="14"/>
        <v>0</v>
      </c>
      <c r="P52" s="520">
        <v>2.1</v>
      </c>
      <c r="Q52" s="385">
        <f t="shared" si="15"/>
        <v>18.899999999999999</v>
      </c>
      <c r="R52" s="521">
        <v>0.5</v>
      </c>
      <c r="S52" s="385">
        <f t="shared" si="16"/>
        <v>4.5</v>
      </c>
      <c r="T52" s="385"/>
      <c r="U52" s="385">
        <f t="shared" si="17"/>
        <v>0</v>
      </c>
      <c r="V52" s="521">
        <v>0.4</v>
      </c>
      <c r="W52" s="385">
        <f t="shared" si="18"/>
        <v>3.6</v>
      </c>
      <c r="X52" s="522">
        <v>2</v>
      </c>
      <c r="Y52" s="385">
        <f t="shared" si="19"/>
        <v>18</v>
      </c>
      <c r="Z52" s="385"/>
      <c r="AA52" s="385">
        <f t="shared" si="20"/>
        <v>0</v>
      </c>
      <c r="AB52" s="385"/>
      <c r="AC52" s="385">
        <f t="shared" si="21"/>
        <v>0</v>
      </c>
      <c r="AD52" s="385">
        <v>2</v>
      </c>
      <c r="AE52" s="385">
        <f t="shared" si="22"/>
        <v>18</v>
      </c>
      <c r="AF52" s="385"/>
      <c r="AG52" s="385">
        <f t="shared" si="23"/>
        <v>0</v>
      </c>
      <c r="AH52" s="385">
        <f t="shared" si="24"/>
        <v>3.5</v>
      </c>
      <c r="AI52" s="385">
        <f t="shared" si="25"/>
        <v>31.5</v>
      </c>
      <c r="AJ52" s="386"/>
      <c r="AL52" s="142">
        <v>0.7</v>
      </c>
      <c r="AM52" s="142">
        <v>3.5</v>
      </c>
      <c r="AN52" s="523"/>
      <c r="AO52" s="523"/>
      <c r="AP52" s="523"/>
    </row>
    <row r="53" spans="2:42" s="142" customFormat="1" ht="19.5" customHeight="1">
      <c r="B53" s="390" t="s">
        <v>240</v>
      </c>
      <c r="C53" s="518" t="s">
        <v>707</v>
      </c>
      <c r="D53" s="391" t="s">
        <v>241</v>
      </c>
      <c r="E53" s="519" t="s">
        <v>978</v>
      </c>
      <c r="F53" s="392" t="s">
        <v>311</v>
      </c>
      <c r="G53" s="384">
        <f t="shared" si="11"/>
        <v>3</v>
      </c>
      <c r="H53" s="520">
        <v>5.7</v>
      </c>
      <c r="I53" s="385">
        <f t="shared" si="12"/>
        <v>17.100000000000001</v>
      </c>
      <c r="J53" s="385">
        <v>1.76</v>
      </c>
      <c r="K53" s="385">
        <f t="shared" si="12"/>
        <v>5.04</v>
      </c>
      <c r="L53" s="520">
        <v>3.96</v>
      </c>
      <c r="M53" s="385">
        <f t="shared" si="13"/>
        <v>11.64</v>
      </c>
      <c r="N53" s="520"/>
      <c r="O53" s="385">
        <f t="shared" si="14"/>
        <v>0</v>
      </c>
      <c r="P53" s="520">
        <v>2.1</v>
      </c>
      <c r="Q53" s="385">
        <f t="shared" si="15"/>
        <v>6.3</v>
      </c>
      <c r="R53" s="521">
        <v>0.5</v>
      </c>
      <c r="S53" s="385">
        <f t="shared" si="16"/>
        <v>1.5</v>
      </c>
      <c r="T53" s="385"/>
      <c r="U53" s="385">
        <f t="shared" si="17"/>
        <v>0</v>
      </c>
      <c r="V53" s="521">
        <v>0.4</v>
      </c>
      <c r="W53" s="385">
        <f t="shared" si="18"/>
        <v>1.2</v>
      </c>
      <c r="X53" s="522">
        <v>2</v>
      </c>
      <c r="Y53" s="385">
        <f t="shared" si="19"/>
        <v>6</v>
      </c>
      <c r="Z53" s="385"/>
      <c r="AA53" s="385">
        <f t="shared" si="20"/>
        <v>0</v>
      </c>
      <c r="AB53" s="385"/>
      <c r="AC53" s="385">
        <f t="shared" si="21"/>
        <v>0</v>
      </c>
      <c r="AD53" s="385">
        <v>2</v>
      </c>
      <c r="AE53" s="385">
        <f t="shared" si="22"/>
        <v>6</v>
      </c>
      <c r="AF53" s="385"/>
      <c r="AG53" s="385">
        <f t="shared" si="23"/>
        <v>0</v>
      </c>
      <c r="AH53" s="385">
        <f t="shared" si="24"/>
        <v>3.5</v>
      </c>
      <c r="AI53" s="385">
        <f t="shared" si="25"/>
        <v>10.5</v>
      </c>
      <c r="AJ53" s="386"/>
      <c r="AL53" s="142">
        <v>0.7</v>
      </c>
      <c r="AM53" s="142">
        <v>3.5</v>
      </c>
      <c r="AN53" s="523"/>
      <c r="AO53" s="523"/>
      <c r="AP53" s="523"/>
    </row>
    <row r="54" spans="2:42" s="142" customFormat="1" ht="19.5" customHeight="1">
      <c r="B54" s="390" t="s">
        <v>240</v>
      </c>
      <c r="C54" s="518" t="s">
        <v>707</v>
      </c>
      <c r="D54" s="391" t="s">
        <v>241</v>
      </c>
      <c r="E54" s="519" t="s">
        <v>978</v>
      </c>
      <c r="F54" s="392" t="s">
        <v>312</v>
      </c>
      <c r="G54" s="384">
        <f t="shared" si="11"/>
        <v>0</v>
      </c>
      <c r="H54" s="520">
        <v>6.84</v>
      </c>
      <c r="I54" s="385">
        <f t="shared" si="12"/>
        <v>0</v>
      </c>
      <c r="J54" s="385">
        <v>2.11</v>
      </c>
      <c r="K54" s="385">
        <f t="shared" si="12"/>
        <v>0</v>
      </c>
      <c r="L54" s="520">
        <v>4.75</v>
      </c>
      <c r="M54" s="385">
        <f t="shared" si="13"/>
        <v>0</v>
      </c>
      <c r="N54" s="520"/>
      <c r="O54" s="385">
        <f t="shared" si="14"/>
        <v>0</v>
      </c>
      <c r="P54" s="520">
        <v>2.62</v>
      </c>
      <c r="Q54" s="385">
        <f t="shared" si="15"/>
        <v>0</v>
      </c>
      <c r="R54" s="521">
        <v>0.6</v>
      </c>
      <c r="S54" s="385">
        <f t="shared" si="16"/>
        <v>0</v>
      </c>
      <c r="T54" s="385"/>
      <c r="U54" s="385">
        <f t="shared" si="17"/>
        <v>0</v>
      </c>
      <c r="V54" s="521">
        <v>0.48</v>
      </c>
      <c r="W54" s="385">
        <f t="shared" si="18"/>
        <v>0</v>
      </c>
      <c r="X54" s="522">
        <v>2.4</v>
      </c>
      <c r="Y54" s="385">
        <f t="shared" si="19"/>
        <v>0</v>
      </c>
      <c r="Z54" s="385"/>
      <c r="AA54" s="385">
        <f t="shared" si="20"/>
        <v>0</v>
      </c>
      <c r="AB54" s="385"/>
      <c r="AC54" s="385">
        <f t="shared" si="21"/>
        <v>0</v>
      </c>
      <c r="AD54" s="385">
        <v>2</v>
      </c>
      <c r="AE54" s="385">
        <f t="shared" si="22"/>
        <v>0</v>
      </c>
      <c r="AF54" s="385"/>
      <c r="AG54" s="385">
        <f t="shared" si="23"/>
        <v>0</v>
      </c>
      <c r="AH54" s="385">
        <f t="shared" si="24"/>
        <v>3.5</v>
      </c>
      <c r="AI54" s="385">
        <f t="shared" si="25"/>
        <v>0</v>
      </c>
      <c r="AJ54" s="386"/>
      <c r="AL54" s="142">
        <v>0.7</v>
      </c>
      <c r="AM54" s="142">
        <v>3.5</v>
      </c>
      <c r="AN54" s="523"/>
      <c r="AO54" s="523"/>
      <c r="AP54" s="523"/>
    </row>
    <row r="55" spans="2:42" s="142" customFormat="1" ht="19.5" customHeight="1">
      <c r="B55" s="390" t="s">
        <v>240</v>
      </c>
      <c r="C55" s="518" t="s">
        <v>707</v>
      </c>
      <c r="D55" s="391" t="s">
        <v>241</v>
      </c>
      <c r="E55" s="519" t="s">
        <v>979</v>
      </c>
      <c r="F55" s="392" t="s">
        <v>311</v>
      </c>
      <c r="G55" s="384">
        <f t="shared" si="11"/>
        <v>3</v>
      </c>
      <c r="H55" s="520">
        <v>6.84</v>
      </c>
      <c r="I55" s="385">
        <f t="shared" si="12"/>
        <v>20.52</v>
      </c>
      <c r="J55" s="385">
        <v>2.2799999999999998</v>
      </c>
      <c r="K55" s="385">
        <f t="shared" si="12"/>
        <v>6.59</v>
      </c>
      <c r="L55" s="520">
        <v>4.92</v>
      </c>
      <c r="M55" s="385">
        <f t="shared" si="13"/>
        <v>14.51</v>
      </c>
      <c r="N55" s="520"/>
      <c r="O55" s="385">
        <f t="shared" si="14"/>
        <v>0</v>
      </c>
      <c r="P55" s="520">
        <v>2.62</v>
      </c>
      <c r="Q55" s="385">
        <f t="shared" si="15"/>
        <v>7.86</v>
      </c>
      <c r="R55" s="521">
        <v>0.6</v>
      </c>
      <c r="S55" s="385">
        <f t="shared" si="16"/>
        <v>1.8</v>
      </c>
      <c r="T55" s="385"/>
      <c r="U55" s="385">
        <f t="shared" si="17"/>
        <v>0</v>
      </c>
      <c r="V55" s="521">
        <v>0.48</v>
      </c>
      <c r="W55" s="385">
        <f t="shared" si="18"/>
        <v>1.44</v>
      </c>
      <c r="X55" s="522">
        <v>2.4</v>
      </c>
      <c r="Y55" s="385">
        <f t="shared" si="19"/>
        <v>7.2</v>
      </c>
      <c r="Z55" s="385"/>
      <c r="AA55" s="385">
        <f t="shared" si="20"/>
        <v>0</v>
      </c>
      <c r="AB55" s="385"/>
      <c r="AC55" s="385">
        <f t="shared" si="21"/>
        <v>0</v>
      </c>
      <c r="AD55" s="385">
        <v>2</v>
      </c>
      <c r="AE55" s="385">
        <f t="shared" si="22"/>
        <v>6</v>
      </c>
      <c r="AF55" s="385"/>
      <c r="AG55" s="385">
        <f t="shared" si="23"/>
        <v>0</v>
      </c>
      <c r="AH55" s="385">
        <f t="shared" si="24"/>
        <v>3.5</v>
      </c>
      <c r="AI55" s="385">
        <f t="shared" si="25"/>
        <v>10.5</v>
      </c>
      <c r="AJ55" s="386"/>
      <c r="AL55" s="142">
        <v>0.7</v>
      </c>
      <c r="AM55" s="142">
        <v>3.5</v>
      </c>
      <c r="AN55" s="523"/>
      <c r="AO55" s="523"/>
      <c r="AP55" s="523"/>
    </row>
    <row r="56" spans="2:42" s="142" customFormat="1" ht="19.5" customHeight="1">
      <c r="B56" s="390" t="s">
        <v>240</v>
      </c>
      <c r="C56" s="518" t="s">
        <v>707</v>
      </c>
      <c r="D56" s="391" t="s">
        <v>241</v>
      </c>
      <c r="E56" s="519" t="s">
        <v>979</v>
      </c>
      <c r="F56" s="392" t="s">
        <v>312</v>
      </c>
      <c r="G56" s="384">
        <f t="shared" si="11"/>
        <v>0</v>
      </c>
      <c r="H56" s="520">
        <v>6.55</v>
      </c>
      <c r="I56" s="385">
        <f t="shared" si="12"/>
        <v>0</v>
      </c>
      <c r="J56" s="385">
        <v>2.1800000000000002</v>
      </c>
      <c r="K56" s="385">
        <f t="shared" si="12"/>
        <v>0</v>
      </c>
      <c r="L56" s="520">
        <v>4.71</v>
      </c>
      <c r="M56" s="385">
        <f t="shared" si="13"/>
        <v>0</v>
      </c>
      <c r="N56" s="520"/>
      <c r="O56" s="385">
        <f t="shared" si="14"/>
        <v>0</v>
      </c>
      <c r="P56" s="520">
        <v>2.4900000000000002</v>
      </c>
      <c r="Q56" s="385">
        <f t="shared" si="15"/>
        <v>0</v>
      </c>
      <c r="R56" s="521">
        <v>0.57999999999999996</v>
      </c>
      <c r="S56" s="385">
        <f t="shared" si="16"/>
        <v>0</v>
      </c>
      <c r="T56" s="385"/>
      <c r="U56" s="385">
        <f t="shared" si="17"/>
        <v>0</v>
      </c>
      <c r="V56" s="521">
        <v>0.46</v>
      </c>
      <c r="W56" s="385">
        <f t="shared" si="18"/>
        <v>0</v>
      </c>
      <c r="X56" s="522">
        <v>2.2999999999999998</v>
      </c>
      <c r="Y56" s="385">
        <f t="shared" si="19"/>
        <v>0</v>
      </c>
      <c r="Z56" s="385"/>
      <c r="AA56" s="385">
        <f t="shared" si="20"/>
        <v>0</v>
      </c>
      <c r="AB56" s="385"/>
      <c r="AC56" s="385">
        <f t="shared" si="21"/>
        <v>0</v>
      </c>
      <c r="AD56" s="385">
        <v>2</v>
      </c>
      <c r="AE56" s="385">
        <f t="shared" si="22"/>
        <v>0</v>
      </c>
      <c r="AF56" s="385"/>
      <c r="AG56" s="385">
        <f t="shared" si="23"/>
        <v>0</v>
      </c>
      <c r="AH56" s="385">
        <f t="shared" si="24"/>
        <v>3.5</v>
      </c>
      <c r="AI56" s="385">
        <f t="shared" si="25"/>
        <v>0</v>
      </c>
      <c r="AJ56" s="386"/>
      <c r="AL56" s="142">
        <v>0.7</v>
      </c>
      <c r="AM56" s="142">
        <v>3.5</v>
      </c>
      <c r="AN56" s="523"/>
      <c r="AO56" s="523"/>
      <c r="AP56" s="523"/>
    </row>
    <row r="57" spans="2:42" s="142" customFormat="1" ht="19.5" customHeight="1">
      <c r="B57" s="390" t="s">
        <v>240</v>
      </c>
      <c r="C57" s="518" t="s">
        <v>707</v>
      </c>
      <c r="D57" s="391" t="s">
        <v>241</v>
      </c>
      <c r="E57" s="519" t="s">
        <v>980</v>
      </c>
      <c r="F57" s="392" t="s">
        <v>311</v>
      </c>
      <c r="G57" s="384">
        <f t="shared" si="11"/>
        <v>12</v>
      </c>
      <c r="H57" s="520">
        <v>6.55</v>
      </c>
      <c r="I57" s="385">
        <f t="shared" si="12"/>
        <v>78.599999999999994</v>
      </c>
      <c r="J57" s="385">
        <v>2.9</v>
      </c>
      <c r="K57" s="385">
        <f t="shared" si="12"/>
        <v>30.48</v>
      </c>
      <c r="L57" s="520">
        <v>5.43</v>
      </c>
      <c r="M57" s="385">
        <f t="shared" si="13"/>
        <v>60.84</v>
      </c>
      <c r="N57" s="520"/>
      <c r="O57" s="385">
        <f t="shared" si="14"/>
        <v>0</v>
      </c>
      <c r="P57" s="520">
        <v>2.4900000000000002</v>
      </c>
      <c r="Q57" s="385">
        <f t="shared" si="15"/>
        <v>29.88</v>
      </c>
      <c r="R57" s="521">
        <v>0.57999999999999996</v>
      </c>
      <c r="S57" s="385">
        <f t="shared" si="16"/>
        <v>6.96</v>
      </c>
      <c r="T57" s="385"/>
      <c r="U57" s="385">
        <f t="shared" si="17"/>
        <v>0</v>
      </c>
      <c r="V57" s="521">
        <v>0.46</v>
      </c>
      <c r="W57" s="385">
        <f t="shared" si="18"/>
        <v>5.52</v>
      </c>
      <c r="X57" s="522">
        <v>2.2999999999999998</v>
      </c>
      <c r="Y57" s="385">
        <f t="shared" si="19"/>
        <v>27.6</v>
      </c>
      <c r="Z57" s="385"/>
      <c r="AA57" s="385">
        <f t="shared" si="20"/>
        <v>0</v>
      </c>
      <c r="AB57" s="385"/>
      <c r="AC57" s="385">
        <f t="shared" si="21"/>
        <v>0</v>
      </c>
      <c r="AD57" s="385">
        <v>2</v>
      </c>
      <c r="AE57" s="385">
        <f t="shared" si="22"/>
        <v>24</v>
      </c>
      <c r="AF57" s="385"/>
      <c r="AG57" s="385">
        <f t="shared" si="23"/>
        <v>0</v>
      </c>
      <c r="AH57" s="385">
        <f t="shared" si="24"/>
        <v>3.5</v>
      </c>
      <c r="AI57" s="385">
        <f t="shared" si="25"/>
        <v>42</v>
      </c>
      <c r="AJ57" s="386"/>
      <c r="AL57" s="142">
        <v>0.7</v>
      </c>
      <c r="AM57" s="142">
        <v>3.5</v>
      </c>
      <c r="AN57" s="523"/>
      <c r="AO57" s="523"/>
      <c r="AP57" s="523"/>
    </row>
    <row r="58" spans="2:42" s="142" customFormat="1" ht="19.5" customHeight="1">
      <c r="B58" s="390" t="s">
        <v>240</v>
      </c>
      <c r="C58" s="518" t="s">
        <v>707</v>
      </c>
      <c r="D58" s="391" t="s">
        <v>241</v>
      </c>
      <c r="E58" s="519" t="s">
        <v>980</v>
      </c>
      <c r="F58" s="392" t="s">
        <v>312</v>
      </c>
      <c r="G58" s="384">
        <f t="shared" si="11"/>
        <v>0</v>
      </c>
      <c r="H58" s="520">
        <v>5.7</v>
      </c>
      <c r="I58" s="385">
        <f t="shared" si="12"/>
        <v>0</v>
      </c>
      <c r="J58" s="385">
        <v>2.52</v>
      </c>
      <c r="K58" s="385">
        <f t="shared" si="12"/>
        <v>0</v>
      </c>
      <c r="L58" s="520">
        <v>4.72</v>
      </c>
      <c r="M58" s="385">
        <f t="shared" si="13"/>
        <v>0</v>
      </c>
      <c r="N58" s="520"/>
      <c r="O58" s="385">
        <f t="shared" si="14"/>
        <v>0</v>
      </c>
      <c r="P58" s="520">
        <v>2.1</v>
      </c>
      <c r="Q58" s="385">
        <f t="shared" si="15"/>
        <v>0</v>
      </c>
      <c r="R58" s="521">
        <v>0.5</v>
      </c>
      <c r="S58" s="385">
        <f t="shared" si="16"/>
        <v>0</v>
      </c>
      <c r="T58" s="385"/>
      <c r="U58" s="385">
        <f t="shared" si="17"/>
        <v>0</v>
      </c>
      <c r="V58" s="521">
        <v>0.4</v>
      </c>
      <c r="W58" s="385">
        <f t="shared" si="18"/>
        <v>0</v>
      </c>
      <c r="X58" s="522">
        <v>2</v>
      </c>
      <c r="Y58" s="385">
        <f t="shared" si="19"/>
        <v>0</v>
      </c>
      <c r="Z58" s="385"/>
      <c r="AA58" s="385">
        <f t="shared" si="20"/>
        <v>0</v>
      </c>
      <c r="AB58" s="385"/>
      <c r="AC58" s="385">
        <f t="shared" si="21"/>
        <v>0</v>
      </c>
      <c r="AD58" s="385">
        <v>2</v>
      </c>
      <c r="AE58" s="385">
        <f t="shared" si="22"/>
        <v>0</v>
      </c>
      <c r="AF58" s="385"/>
      <c r="AG58" s="385">
        <f t="shared" si="23"/>
        <v>0</v>
      </c>
      <c r="AH58" s="385">
        <f t="shared" si="24"/>
        <v>3.5</v>
      </c>
      <c r="AI58" s="385">
        <f t="shared" si="25"/>
        <v>0</v>
      </c>
      <c r="AJ58" s="386"/>
      <c r="AL58" s="142">
        <v>0.7</v>
      </c>
      <c r="AM58" s="142">
        <v>3.5</v>
      </c>
      <c r="AN58" s="523"/>
      <c r="AO58" s="523"/>
      <c r="AP58" s="523"/>
    </row>
    <row r="59" spans="2:42" s="142" customFormat="1" ht="19.5" customHeight="1">
      <c r="B59" s="390" t="s">
        <v>240</v>
      </c>
      <c r="C59" s="518" t="s">
        <v>708</v>
      </c>
      <c r="D59" s="391" t="s">
        <v>241</v>
      </c>
      <c r="E59" s="519" t="s">
        <v>688</v>
      </c>
      <c r="F59" s="392"/>
      <c r="G59" s="384">
        <f t="shared" si="11"/>
        <v>22</v>
      </c>
      <c r="H59" s="520">
        <v>4.88</v>
      </c>
      <c r="I59" s="385">
        <f t="shared" si="12"/>
        <v>116.38</v>
      </c>
      <c r="J59" s="385">
        <v>0</v>
      </c>
      <c r="K59" s="385">
        <f t="shared" si="12"/>
        <v>27.72</v>
      </c>
      <c r="L59" s="520">
        <v>1.38</v>
      </c>
      <c r="M59" s="385">
        <f t="shared" si="13"/>
        <v>67.099999999999994</v>
      </c>
      <c r="N59" s="520"/>
      <c r="O59" s="385">
        <f t="shared" si="14"/>
        <v>0</v>
      </c>
      <c r="P59" s="520">
        <v>2.1</v>
      </c>
      <c r="Q59" s="385">
        <f t="shared" si="15"/>
        <v>46.2</v>
      </c>
      <c r="R59" s="521">
        <v>0.5</v>
      </c>
      <c r="S59" s="385">
        <f t="shared" si="16"/>
        <v>11</v>
      </c>
      <c r="T59" s="385"/>
      <c r="U59" s="385">
        <f t="shared" si="17"/>
        <v>0</v>
      </c>
      <c r="V59" s="521">
        <v>0.4</v>
      </c>
      <c r="W59" s="385">
        <f t="shared" si="18"/>
        <v>8.8000000000000007</v>
      </c>
      <c r="X59" s="522">
        <v>2</v>
      </c>
      <c r="Y59" s="385">
        <f t="shared" si="19"/>
        <v>44</v>
      </c>
      <c r="Z59" s="385"/>
      <c r="AA59" s="385">
        <f t="shared" si="20"/>
        <v>0</v>
      </c>
      <c r="AB59" s="385"/>
      <c r="AC59" s="385">
        <f t="shared" si="21"/>
        <v>0</v>
      </c>
      <c r="AD59" s="385">
        <v>2</v>
      </c>
      <c r="AE59" s="385">
        <f t="shared" si="22"/>
        <v>44</v>
      </c>
      <c r="AF59" s="385"/>
      <c r="AG59" s="385">
        <f t="shared" si="23"/>
        <v>0</v>
      </c>
      <c r="AH59" s="385">
        <f t="shared" si="24"/>
        <v>3.5</v>
      </c>
      <c r="AI59" s="385">
        <f t="shared" si="25"/>
        <v>77</v>
      </c>
      <c r="AJ59" s="386"/>
      <c r="AL59" s="142">
        <v>0.7</v>
      </c>
      <c r="AM59" s="142">
        <v>3.5</v>
      </c>
      <c r="AN59" s="523"/>
      <c r="AO59" s="523"/>
      <c r="AP59" s="523"/>
    </row>
    <row r="60" spans="2:42" s="142" customFormat="1" ht="19.5" customHeight="1">
      <c r="B60" s="390" t="s">
        <v>240</v>
      </c>
      <c r="C60" s="518" t="s">
        <v>708</v>
      </c>
      <c r="D60" s="391" t="s">
        <v>241</v>
      </c>
      <c r="E60" s="519" t="s">
        <v>695</v>
      </c>
      <c r="F60" s="392"/>
      <c r="G60" s="384">
        <f t="shared" si="11"/>
        <v>7</v>
      </c>
      <c r="H60" s="520">
        <v>5.04</v>
      </c>
      <c r="I60" s="385">
        <f t="shared" si="12"/>
        <v>34.72</v>
      </c>
      <c r="J60" s="385">
        <v>0</v>
      </c>
      <c r="K60" s="385">
        <f t="shared" si="12"/>
        <v>0</v>
      </c>
      <c r="L60" s="520">
        <v>1.54</v>
      </c>
      <c r="M60" s="385">
        <f t="shared" si="13"/>
        <v>10.220000000000001</v>
      </c>
      <c r="N60" s="520"/>
      <c r="O60" s="385">
        <f t="shared" si="14"/>
        <v>0</v>
      </c>
      <c r="P60" s="520">
        <v>2.1</v>
      </c>
      <c r="Q60" s="385">
        <f t="shared" si="15"/>
        <v>14.7</v>
      </c>
      <c r="R60" s="521">
        <v>0.5</v>
      </c>
      <c r="S60" s="385">
        <f t="shared" si="16"/>
        <v>3.5</v>
      </c>
      <c r="T60" s="385"/>
      <c r="U60" s="385">
        <f t="shared" si="17"/>
        <v>0</v>
      </c>
      <c r="V60" s="521">
        <v>0.4</v>
      </c>
      <c r="W60" s="385">
        <f t="shared" si="18"/>
        <v>2.8</v>
      </c>
      <c r="X60" s="522">
        <v>2</v>
      </c>
      <c r="Y60" s="385">
        <f t="shared" si="19"/>
        <v>14</v>
      </c>
      <c r="Z60" s="385"/>
      <c r="AA60" s="385">
        <f t="shared" si="20"/>
        <v>0</v>
      </c>
      <c r="AB60" s="385"/>
      <c r="AC60" s="385">
        <f t="shared" si="21"/>
        <v>0</v>
      </c>
      <c r="AD60" s="385">
        <v>2</v>
      </c>
      <c r="AE60" s="385">
        <f t="shared" si="22"/>
        <v>14</v>
      </c>
      <c r="AF60" s="385"/>
      <c r="AG60" s="385">
        <f t="shared" si="23"/>
        <v>0</v>
      </c>
      <c r="AH60" s="385">
        <f t="shared" si="24"/>
        <v>3.5</v>
      </c>
      <c r="AI60" s="385">
        <f t="shared" si="25"/>
        <v>24.5</v>
      </c>
      <c r="AJ60" s="386"/>
      <c r="AL60" s="142">
        <v>0.7</v>
      </c>
      <c r="AM60" s="142">
        <v>3.5</v>
      </c>
      <c r="AN60" s="523"/>
      <c r="AO60" s="523"/>
      <c r="AP60" s="523"/>
    </row>
    <row r="61" spans="2:42" s="142" customFormat="1" ht="19.5" customHeight="1">
      <c r="B61" s="390" t="s">
        <v>240</v>
      </c>
      <c r="C61" s="518" t="s">
        <v>708</v>
      </c>
      <c r="D61" s="391" t="s">
        <v>241</v>
      </c>
      <c r="E61" s="519" t="s">
        <v>720</v>
      </c>
      <c r="F61" s="392"/>
      <c r="G61" s="384">
        <f t="shared" si="11"/>
        <v>25</v>
      </c>
      <c r="H61" s="520">
        <v>5.6</v>
      </c>
      <c r="I61" s="385">
        <f t="shared" si="12"/>
        <v>133</v>
      </c>
      <c r="J61" s="385">
        <v>0</v>
      </c>
      <c r="K61" s="385">
        <f t="shared" si="12"/>
        <v>0</v>
      </c>
      <c r="L61" s="520">
        <v>2.1</v>
      </c>
      <c r="M61" s="385">
        <f t="shared" si="13"/>
        <v>45.5</v>
      </c>
      <c r="N61" s="520"/>
      <c r="O61" s="385">
        <f t="shared" si="14"/>
        <v>0</v>
      </c>
      <c r="P61" s="520">
        <v>2.1</v>
      </c>
      <c r="Q61" s="385">
        <f t="shared" si="15"/>
        <v>52.5</v>
      </c>
      <c r="R61" s="521">
        <v>0.5</v>
      </c>
      <c r="S61" s="385">
        <f t="shared" si="16"/>
        <v>12.5</v>
      </c>
      <c r="T61" s="385"/>
      <c r="U61" s="385">
        <f t="shared" si="17"/>
        <v>0</v>
      </c>
      <c r="V61" s="521">
        <v>0.4</v>
      </c>
      <c r="W61" s="385">
        <f t="shared" si="18"/>
        <v>10</v>
      </c>
      <c r="X61" s="522">
        <v>2</v>
      </c>
      <c r="Y61" s="385">
        <f t="shared" si="19"/>
        <v>50</v>
      </c>
      <c r="Z61" s="385"/>
      <c r="AA61" s="385">
        <f t="shared" si="20"/>
        <v>0</v>
      </c>
      <c r="AB61" s="385"/>
      <c r="AC61" s="385">
        <f t="shared" si="21"/>
        <v>0</v>
      </c>
      <c r="AD61" s="385">
        <v>2</v>
      </c>
      <c r="AE61" s="385">
        <f t="shared" si="22"/>
        <v>50</v>
      </c>
      <c r="AF61" s="385"/>
      <c r="AG61" s="385">
        <f t="shared" si="23"/>
        <v>0</v>
      </c>
      <c r="AH61" s="385">
        <f t="shared" si="24"/>
        <v>3.5</v>
      </c>
      <c r="AI61" s="385">
        <f t="shared" si="25"/>
        <v>87.5</v>
      </c>
      <c r="AJ61" s="386"/>
      <c r="AL61" s="142">
        <v>0.7</v>
      </c>
      <c r="AM61" s="142">
        <v>3.5</v>
      </c>
      <c r="AN61" s="523"/>
      <c r="AO61" s="523"/>
      <c r="AP61" s="523"/>
    </row>
    <row r="62" spans="2:42" s="142" customFormat="1" ht="19.5" customHeight="1">
      <c r="B62" s="390" t="s">
        <v>240</v>
      </c>
      <c r="C62" s="518" t="s">
        <v>709</v>
      </c>
      <c r="D62" s="391" t="s">
        <v>241</v>
      </c>
      <c r="E62" s="519" t="s">
        <v>688</v>
      </c>
      <c r="F62" s="392"/>
      <c r="G62" s="384">
        <f t="shared" si="11"/>
        <v>8</v>
      </c>
      <c r="H62" s="520">
        <v>5.7</v>
      </c>
      <c r="I62" s="385">
        <f t="shared" si="12"/>
        <v>45.2</v>
      </c>
      <c r="J62" s="385">
        <v>0.06</v>
      </c>
      <c r="K62" s="385">
        <f t="shared" si="12"/>
        <v>0.24</v>
      </c>
      <c r="L62" s="520">
        <v>2.2599999999999998</v>
      </c>
      <c r="M62" s="385">
        <f t="shared" si="13"/>
        <v>17.440000000000001</v>
      </c>
      <c r="N62" s="520"/>
      <c r="O62" s="385">
        <f t="shared" si="14"/>
        <v>0</v>
      </c>
      <c r="P62" s="520">
        <v>2.1</v>
      </c>
      <c r="Q62" s="385">
        <f t="shared" si="15"/>
        <v>16.8</v>
      </c>
      <c r="R62" s="521">
        <v>0.5</v>
      </c>
      <c r="S62" s="385">
        <f t="shared" si="16"/>
        <v>4</v>
      </c>
      <c r="T62" s="385"/>
      <c r="U62" s="385">
        <f t="shared" si="17"/>
        <v>0</v>
      </c>
      <c r="V62" s="521">
        <v>0.4</v>
      </c>
      <c r="W62" s="385">
        <f t="shared" si="18"/>
        <v>3.2</v>
      </c>
      <c r="X62" s="522">
        <v>2</v>
      </c>
      <c r="Y62" s="385">
        <f t="shared" si="19"/>
        <v>16</v>
      </c>
      <c r="Z62" s="385"/>
      <c r="AA62" s="385">
        <f t="shared" si="20"/>
        <v>0</v>
      </c>
      <c r="AB62" s="385"/>
      <c r="AC62" s="385">
        <f t="shared" si="21"/>
        <v>0</v>
      </c>
      <c r="AD62" s="385">
        <v>2</v>
      </c>
      <c r="AE62" s="385">
        <f t="shared" si="22"/>
        <v>16</v>
      </c>
      <c r="AF62" s="385"/>
      <c r="AG62" s="385">
        <f t="shared" si="23"/>
        <v>0</v>
      </c>
      <c r="AH62" s="385">
        <f t="shared" si="24"/>
        <v>3.5</v>
      </c>
      <c r="AI62" s="385">
        <f t="shared" si="25"/>
        <v>28</v>
      </c>
      <c r="AJ62" s="386"/>
      <c r="AL62" s="142">
        <v>0.7</v>
      </c>
      <c r="AM62" s="142">
        <v>3.5</v>
      </c>
      <c r="AN62" s="523"/>
      <c r="AO62" s="523"/>
      <c r="AP62" s="523"/>
    </row>
    <row r="63" spans="2:42" s="142" customFormat="1" ht="19.5" customHeight="1">
      <c r="B63" s="390" t="s">
        <v>240</v>
      </c>
      <c r="C63" s="518" t="s">
        <v>710</v>
      </c>
      <c r="D63" s="391" t="s">
        <v>241</v>
      </c>
      <c r="E63" s="519" t="s">
        <v>688</v>
      </c>
      <c r="F63" s="392"/>
      <c r="G63" s="384">
        <f t="shared" si="11"/>
        <v>40</v>
      </c>
      <c r="H63" s="520">
        <v>5.7</v>
      </c>
      <c r="I63" s="385">
        <f t="shared" si="12"/>
        <v>228</v>
      </c>
      <c r="J63" s="385">
        <v>2</v>
      </c>
      <c r="K63" s="385">
        <f t="shared" si="12"/>
        <v>41.2</v>
      </c>
      <c r="L63" s="520">
        <v>4.2</v>
      </c>
      <c r="M63" s="385">
        <f t="shared" si="13"/>
        <v>129.19999999999999</v>
      </c>
      <c r="N63" s="520"/>
      <c r="O63" s="385">
        <f t="shared" si="14"/>
        <v>0</v>
      </c>
      <c r="P63" s="520">
        <v>2.1</v>
      </c>
      <c r="Q63" s="385">
        <f t="shared" si="15"/>
        <v>84</v>
      </c>
      <c r="R63" s="521">
        <v>0.5</v>
      </c>
      <c r="S63" s="385">
        <f t="shared" si="16"/>
        <v>20</v>
      </c>
      <c r="T63" s="385"/>
      <c r="U63" s="385">
        <f t="shared" si="17"/>
        <v>0</v>
      </c>
      <c r="V63" s="521">
        <v>0.4</v>
      </c>
      <c r="W63" s="385">
        <f t="shared" si="18"/>
        <v>16</v>
      </c>
      <c r="X63" s="522">
        <v>2</v>
      </c>
      <c r="Y63" s="385">
        <f t="shared" si="19"/>
        <v>80</v>
      </c>
      <c r="Z63" s="385"/>
      <c r="AA63" s="385">
        <f t="shared" si="20"/>
        <v>0</v>
      </c>
      <c r="AB63" s="385"/>
      <c r="AC63" s="385">
        <f t="shared" si="21"/>
        <v>0</v>
      </c>
      <c r="AD63" s="385">
        <v>2</v>
      </c>
      <c r="AE63" s="385">
        <f t="shared" si="22"/>
        <v>80</v>
      </c>
      <c r="AF63" s="385"/>
      <c r="AG63" s="385">
        <f t="shared" si="23"/>
        <v>0</v>
      </c>
      <c r="AH63" s="385">
        <f t="shared" si="24"/>
        <v>3.5</v>
      </c>
      <c r="AI63" s="385">
        <f t="shared" si="25"/>
        <v>140</v>
      </c>
      <c r="AJ63" s="386"/>
      <c r="AL63" s="142">
        <v>0.7</v>
      </c>
      <c r="AM63" s="142">
        <v>3.5</v>
      </c>
      <c r="AN63" s="523"/>
      <c r="AO63" s="523"/>
      <c r="AP63" s="523"/>
    </row>
    <row r="64" spans="2:42" s="142" customFormat="1" ht="19.5" customHeight="1">
      <c r="B64" s="390" t="s">
        <v>240</v>
      </c>
      <c r="C64" s="518" t="s">
        <v>710</v>
      </c>
      <c r="D64" s="391" t="s">
        <v>241</v>
      </c>
      <c r="E64" s="519" t="s">
        <v>698</v>
      </c>
      <c r="F64" s="392"/>
      <c r="G64" s="384">
        <f t="shared" si="11"/>
        <v>10</v>
      </c>
      <c r="H64" s="520">
        <v>4.0999999999999996</v>
      </c>
      <c r="I64" s="385">
        <f t="shared" si="12"/>
        <v>49</v>
      </c>
      <c r="J64" s="385">
        <v>0</v>
      </c>
      <c r="K64" s="385">
        <f t="shared" si="12"/>
        <v>10</v>
      </c>
      <c r="L64" s="520">
        <v>0.6</v>
      </c>
      <c r="M64" s="385">
        <f t="shared" si="13"/>
        <v>24</v>
      </c>
      <c r="N64" s="520"/>
      <c r="O64" s="385">
        <f t="shared" si="14"/>
        <v>0</v>
      </c>
      <c r="P64" s="520">
        <v>2.1</v>
      </c>
      <c r="Q64" s="385">
        <f t="shared" si="15"/>
        <v>21</v>
      </c>
      <c r="R64" s="521">
        <v>0.5</v>
      </c>
      <c r="S64" s="385">
        <f t="shared" si="16"/>
        <v>5</v>
      </c>
      <c r="T64" s="385"/>
      <c r="U64" s="385">
        <f t="shared" si="17"/>
        <v>0</v>
      </c>
      <c r="V64" s="521">
        <v>0.4</v>
      </c>
      <c r="W64" s="385">
        <f t="shared" si="18"/>
        <v>4</v>
      </c>
      <c r="X64" s="522">
        <v>2</v>
      </c>
      <c r="Y64" s="385">
        <f t="shared" si="19"/>
        <v>20</v>
      </c>
      <c r="Z64" s="385"/>
      <c r="AA64" s="385">
        <f t="shared" si="20"/>
        <v>0</v>
      </c>
      <c r="AB64" s="385"/>
      <c r="AC64" s="385">
        <f t="shared" si="21"/>
        <v>0</v>
      </c>
      <c r="AD64" s="385">
        <v>2</v>
      </c>
      <c r="AE64" s="385">
        <f t="shared" si="22"/>
        <v>20</v>
      </c>
      <c r="AF64" s="385"/>
      <c r="AG64" s="385">
        <f t="shared" si="23"/>
        <v>0</v>
      </c>
      <c r="AH64" s="385">
        <f t="shared" si="24"/>
        <v>3.5</v>
      </c>
      <c r="AI64" s="385">
        <f t="shared" si="25"/>
        <v>35</v>
      </c>
      <c r="AJ64" s="386"/>
      <c r="AL64" s="142">
        <v>0.7</v>
      </c>
      <c r="AM64" s="142">
        <v>3.5</v>
      </c>
      <c r="AN64" s="523"/>
      <c r="AO64" s="523"/>
      <c r="AP64" s="523"/>
    </row>
    <row r="65" spans="2:42" s="142" customFormat="1" ht="19.5" customHeight="1">
      <c r="B65" s="390" t="s">
        <v>240</v>
      </c>
      <c r="C65" s="518" t="s">
        <v>710</v>
      </c>
      <c r="D65" s="391" t="s">
        <v>241</v>
      </c>
      <c r="E65" s="519" t="s">
        <v>702</v>
      </c>
      <c r="F65" s="392"/>
      <c r="G65" s="384">
        <f t="shared" si="11"/>
        <v>4</v>
      </c>
      <c r="H65" s="520">
        <v>4.34</v>
      </c>
      <c r="I65" s="385">
        <f t="shared" si="12"/>
        <v>16.88</v>
      </c>
      <c r="J65" s="385">
        <v>0</v>
      </c>
      <c r="K65" s="385">
        <f t="shared" si="12"/>
        <v>0</v>
      </c>
      <c r="L65" s="520">
        <v>0.84</v>
      </c>
      <c r="M65" s="385">
        <f t="shared" si="13"/>
        <v>2.88</v>
      </c>
      <c r="N65" s="520"/>
      <c r="O65" s="385">
        <f t="shared" si="14"/>
        <v>0</v>
      </c>
      <c r="P65" s="520">
        <v>2.1</v>
      </c>
      <c r="Q65" s="385">
        <f t="shared" si="15"/>
        <v>8.4</v>
      </c>
      <c r="R65" s="521">
        <v>0.5</v>
      </c>
      <c r="S65" s="385">
        <f t="shared" si="16"/>
        <v>2</v>
      </c>
      <c r="T65" s="385"/>
      <c r="U65" s="385">
        <f t="shared" si="17"/>
        <v>0</v>
      </c>
      <c r="V65" s="521">
        <v>0.4</v>
      </c>
      <c r="W65" s="385">
        <f t="shared" si="18"/>
        <v>1.6</v>
      </c>
      <c r="X65" s="522">
        <v>2</v>
      </c>
      <c r="Y65" s="385">
        <f t="shared" si="19"/>
        <v>8</v>
      </c>
      <c r="Z65" s="385"/>
      <c r="AA65" s="385">
        <f t="shared" si="20"/>
        <v>0</v>
      </c>
      <c r="AB65" s="385"/>
      <c r="AC65" s="385">
        <f t="shared" si="21"/>
        <v>0</v>
      </c>
      <c r="AD65" s="385">
        <v>2</v>
      </c>
      <c r="AE65" s="385">
        <f t="shared" si="22"/>
        <v>8</v>
      </c>
      <c r="AF65" s="385"/>
      <c r="AG65" s="385">
        <f t="shared" si="23"/>
        <v>0</v>
      </c>
      <c r="AH65" s="385">
        <f t="shared" si="24"/>
        <v>3.5</v>
      </c>
      <c r="AI65" s="385">
        <f t="shared" si="25"/>
        <v>14</v>
      </c>
      <c r="AJ65" s="386"/>
      <c r="AL65" s="142">
        <v>0.7</v>
      </c>
      <c r="AM65" s="142">
        <v>3.5</v>
      </c>
      <c r="AN65" s="523"/>
      <c r="AO65" s="523"/>
      <c r="AP65" s="523"/>
    </row>
    <row r="66" spans="2:42" s="142" customFormat="1" ht="19.5" customHeight="1">
      <c r="B66" s="390" t="s">
        <v>240</v>
      </c>
      <c r="C66" s="518" t="s">
        <v>710</v>
      </c>
      <c r="D66" s="391" t="s">
        <v>241</v>
      </c>
      <c r="E66" s="519" t="s">
        <v>724</v>
      </c>
      <c r="F66" s="392"/>
      <c r="G66" s="384">
        <f t="shared" si="11"/>
        <v>22</v>
      </c>
      <c r="H66" s="520">
        <v>5.0999999999999996</v>
      </c>
      <c r="I66" s="385">
        <f t="shared" si="12"/>
        <v>103.84</v>
      </c>
      <c r="J66" s="385">
        <v>0</v>
      </c>
      <c r="K66" s="385">
        <f t="shared" si="12"/>
        <v>0</v>
      </c>
      <c r="L66" s="520">
        <v>1.6</v>
      </c>
      <c r="M66" s="385">
        <f t="shared" si="13"/>
        <v>26.84</v>
      </c>
      <c r="N66" s="520"/>
      <c r="O66" s="385">
        <f t="shared" si="14"/>
        <v>0</v>
      </c>
      <c r="P66" s="520">
        <v>2.1</v>
      </c>
      <c r="Q66" s="385">
        <f t="shared" si="15"/>
        <v>46.2</v>
      </c>
      <c r="R66" s="521">
        <v>0.5</v>
      </c>
      <c r="S66" s="385">
        <f t="shared" si="16"/>
        <v>11</v>
      </c>
      <c r="T66" s="385"/>
      <c r="U66" s="385">
        <f t="shared" si="17"/>
        <v>0</v>
      </c>
      <c r="V66" s="521">
        <v>0.4</v>
      </c>
      <c r="W66" s="385">
        <f t="shared" si="18"/>
        <v>8.8000000000000007</v>
      </c>
      <c r="X66" s="522">
        <v>2</v>
      </c>
      <c r="Y66" s="385">
        <f t="shared" si="19"/>
        <v>44</v>
      </c>
      <c r="Z66" s="385"/>
      <c r="AA66" s="385">
        <f t="shared" si="20"/>
        <v>0</v>
      </c>
      <c r="AB66" s="385"/>
      <c r="AC66" s="385">
        <f t="shared" si="21"/>
        <v>0</v>
      </c>
      <c r="AD66" s="385">
        <v>2</v>
      </c>
      <c r="AE66" s="385">
        <f t="shared" si="22"/>
        <v>44</v>
      </c>
      <c r="AF66" s="385"/>
      <c r="AG66" s="385">
        <f t="shared" si="23"/>
        <v>0</v>
      </c>
      <c r="AH66" s="385">
        <f t="shared" si="24"/>
        <v>3.5</v>
      </c>
      <c r="AI66" s="385">
        <f t="shared" si="25"/>
        <v>77</v>
      </c>
      <c r="AJ66" s="386"/>
      <c r="AL66" s="142">
        <v>0.7</v>
      </c>
      <c r="AM66" s="142">
        <v>3.5</v>
      </c>
      <c r="AN66" s="523"/>
      <c r="AO66" s="523"/>
      <c r="AP66" s="523"/>
    </row>
    <row r="67" spans="2:42" s="142" customFormat="1" ht="19.5" customHeight="1">
      <c r="B67" s="390" t="s">
        <v>240</v>
      </c>
      <c r="C67" s="518" t="s">
        <v>711</v>
      </c>
      <c r="D67" s="391" t="s">
        <v>241</v>
      </c>
      <c r="E67" s="519" t="s">
        <v>688</v>
      </c>
      <c r="F67" s="392"/>
      <c r="G67" s="384">
        <f t="shared" si="11"/>
        <v>4</v>
      </c>
      <c r="H67" s="520">
        <v>5.22</v>
      </c>
      <c r="I67" s="385">
        <f t="shared" si="12"/>
        <v>20.64</v>
      </c>
      <c r="J67" s="385">
        <v>0</v>
      </c>
      <c r="K67" s="385">
        <f t="shared" si="12"/>
        <v>0</v>
      </c>
      <c r="L67" s="520">
        <v>1.72</v>
      </c>
      <c r="M67" s="385">
        <f t="shared" si="13"/>
        <v>6.64</v>
      </c>
      <c r="N67" s="520"/>
      <c r="O67" s="385">
        <f t="shared" si="14"/>
        <v>0</v>
      </c>
      <c r="P67" s="520">
        <v>2.1</v>
      </c>
      <c r="Q67" s="385">
        <f t="shared" si="15"/>
        <v>8.4</v>
      </c>
      <c r="R67" s="521">
        <v>0.5</v>
      </c>
      <c r="S67" s="385">
        <f t="shared" si="16"/>
        <v>2</v>
      </c>
      <c r="T67" s="385"/>
      <c r="U67" s="385">
        <f t="shared" si="17"/>
        <v>0</v>
      </c>
      <c r="V67" s="521">
        <v>0.4</v>
      </c>
      <c r="W67" s="385">
        <f t="shared" si="18"/>
        <v>1.6</v>
      </c>
      <c r="X67" s="522">
        <v>2</v>
      </c>
      <c r="Y67" s="385">
        <f t="shared" si="19"/>
        <v>8</v>
      </c>
      <c r="Z67" s="385"/>
      <c r="AA67" s="385">
        <f t="shared" si="20"/>
        <v>0</v>
      </c>
      <c r="AB67" s="385"/>
      <c r="AC67" s="385">
        <f t="shared" si="21"/>
        <v>0</v>
      </c>
      <c r="AD67" s="385">
        <v>2</v>
      </c>
      <c r="AE67" s="385">
        <f t="shared" si="22"/>
        <v>8</v>
      </c>
      <c r="AF67" s="385"/>
      <c r="AG67" s="385">
        <f t="shared" si="23"/>
        <v>0</v>
      </c>
      <c r="AH67" s="385">
        <f t="shared" si="24"/>
        <v>3.5</v>
      </c>
      <c r="AI67" s="385">
        <f t="shared" si="25"/>
        <v>14</v>
      </c>
      <c r="AJ67" s="386"/>
      <c r="AL67" s="142">
        <v>0.7</v>
      </c>
      <c r="AM67" s="142">
        <v>3.5</v>
      </c>
      <c r="AN67" s="523"/>
      <c r="AO67" s="523"/>
      <c r="AP67" s="523"/>
    </row>
    <row r="68" spans="2:42" s="142" customFormat="1" ht="19.5" customHeight="1">
      <c r="B68" s="390" t="s">
        <v>240</v>
      </c>
      <c r="C68" s="518" t="s">
        <v>711</v>
      </c>
      <c r="D68" s="391" t="s">
        <v>241</v>
      </c>
      <c r="E68" s="519" t="s">
        <v>702</v>
      </c>
      <c r="F68" s="392"/>
      <c r="G68" s="384">
        <f t="shared" si="11"/>
        <v>14</v>
      </c>
      <c r="H68" s="520">
        <v>5.6</v>
      </c>
      <c r="I68" s="385">
        <f t="shared" si="12"/>
        <v>75.739999999999995</v>
      </c>
      <c r="J68" s="385">
        <v>0</v>
      </c>
      <c r="K68" s="385">
        <f t="shared" si="12"/>
        <v>0</v>
      </c>
      <c r="L68" s="520">
        <v>2.1</v>
      </c>
      <c r="M68" s="385">
        <f t="shared" si="13"/>
        <v>26.74</v>
      </c>
      <c r="N68" s="520"/>
      <c r="O68" s="385">
        <f t="shared" si="14"/>
        <v>0</v>
      </c>
      <c r="P68" s="520">
        <v>2.1</v>
      </c>
      <c r="Q68" s="385">
        <f t="shared" si="15"/>
        <v>29.4</v>
      </c>
      <c r="R68" s="521">
        <v>0.5</v>
      </c>
      <c r="S68" s="385">
        <f t="shared" si="16"/>
        <v>7</v>
      </c>
      <c r="T68" s="385"/>
      <c r="U68" s="385">
        <f t="shared" si="17"/>
        <v>0</v>
      </c>
      <c r="V68" s="521">
        <v>0.4</v>
      </c>
      <c r="W68" s="385">
        <f t="shared" si="18"/>
        <v>5.6</v>
      </c>
      <c r="X68" s="522">
        <v>2</v>
      </c>
      <c r="Y68" s="385">
        <f t="shared" si="19"/>
        <v>28</v>
      </c>
      <c r="Z68" s="385"/>
      <c r="AA68" s="385">
        <f t="shared" si="20"/>
        <v>0</v>
      </c>
      <c r="AB68" s="385"/>
      <c r="AC68" s="385">
        <f t="shared" si="21"/>
        <v>0</v>
      </c>
      <c r="AD68" s="385">
        <v>2</v>
      </c>
      <c r="AE68" s="385">
        <f t="shared" si="22"/>
        <v>28</v>
      </c>
      <c r="AF68" s="385"/>
      <c r="AG68" s="385">
        <f t="shared" si="23"/>
        <v>0</v>
      </c>
      <c r="AH68" s="385">
        <f t="shared" si="24"/>
        <v>3.5</v>
      </c>
      <c r="AI68" s="385">
        <f t="shared" si="25"/>
        <v>49</v>
      </c>
      <c r="AJ68" s="386"/>
      <c r="AL68" s="142">
        <v>0.7</v>
      </c>
      <c r="AM68" s="142">
        <v>3.5</v>
      </c>
      <c r="AN68" s="523"/>
      <c r="AO68" s="523"/>
      <c r="AP68" s="523"/>
    </row>
    <row r="69" spans="2:42" s="142" customFormat="1" ht="19.5" customHeight="1">
      <c r="B69" s="390" t="s">
        <v>240</v>
      </c>
      <c r="C69" s="518" t="s">
        <v>711</v>
      </c>
      <c r="D69" s="391" t="s">
        <v>241</v>
      </c>
      <c r="E69" s="519" t="s">
        <v>721</v>
      </c>
      <c r="F69" s="392"/>
      <c r="G69" s="384">
        <f t="shared" si="11"/>
        <v>19</v>
      </c>
      <c r="H69" s="520">
        <v>4.5</v>
      </c>
      <c r="I69" s="385">
        <f t="shared" si="12"/>
        <v>95.95</v>
      </c>
      <c r="J69" s="385">
        <v>0</v>
      </c>
      <c r="K69" s="385">
        <f t="shared" si="12"/>
        <v>0</v>
      </c>
      <c r="L69" s="520">
        <v>1</v>
      </c>
      <c r="M69" s="385">
        <f t="shared" si="13"/>
        <v>29.45</v>
      </c>
      <c r="N69" s="520"/>
      <c r="O69" s="385">
        <f t="shared" si="14"/>
        <v>0</v>
      </c>
      <c r="P69" s="520">
        <v>2.1</v>
      </c>
      <c r="Q69" s="385">
        <f t="shared" si="15"/>
        <v>39.9</v>
      </c>
      <c r="R69" s="521">
        <v>0.5</v>
      </c>
      <c r="S69" s="385">
        <f t="shared" si="16"/>
        <v>9.5</v>
      </c>
      <c r="T69" s="385"/>
      <c r="U69" s="385">
        <f t="shared" si="17"/>
        <v>0</v>
      </c>
      <c r="V69" s="521">
        <v>0.4</v>
      </c>
      <c r="W69" s="385">
        <f t="shared" si="18"/>
        <v>7.6</v>
      </c>
      <c r="X69" s="522">
        <v>2</v>
      </c>
      <c r="Y69" s="385">
        <f t="shared" si="19"/>
        <v>38</v>
      </c>
      <c r="Z69" s="385"/>
      <c r="AA69" s="385">
        <f t="shared" si="20"/>
        <v>0</v>
      </c>
      <c r="AB69" s="385"/>
      <c r="AC69" s="385">
        <f t="shared" si="21"/>
        <v>0</v>
      </c>
      <c r="AD69" s="385">
        <v>2</v>
      </c>
      <c r="AE69" s="385">
        <f t="shared" si="22"/>
        <v>38</v>
      </c>
      <c r="AF69" s="385"/>
      <c r="AG69" s="385">
        <f t="shared" si="23"/>
        <v>0</v>
      </c>
      <c r="AH69" s="385">
        <f t="shared" si="24"/>
        <v>3.5</v>
      </c>
      <c r="AI69" s="385">
        <f t="shared" si="25"/>
        <v>66.5</v>
      </c>
      <c r="AJ69" s="386"/>
      <c r="AL69" s="142">
        <v>0.7</v>
      </c>
      <c r="AM69" s="142">
        <v>3.5</v>
      </c>
      <c r="AN69" s="523"/>
      <c r="AO69" s="523"/>
      <c r="AP69" s="523"/>
    </row>
    <row r="70" spans="2:42" s="142" customFormat="1" ht="19.5" customHeight="1">
      <c r="B70" s="390" t="s">
        <v>240</v>
      </c>
      <c r="C70" s="518" t="s">
        <v>712</v>
      </c>
      <c r="D70" s="391" t="s">
        <v>241</v>
      </c>
      <c r="E70" s="519" t="s">
        <v>688</v>
      </c>
      <c r="F70" s="392"/>
      <c r="G70" s="384">
        <f t="shared" si="11"/>
        <v>7</v>
      </c>
      <c r="H70" s="520">
        <v>4.0999999999999996</v>
      </c>
      <c r="I70" s="385">
        <f t="shared" si="12"/>
        <v>30.1</v>
      </c>
      <c r="J70" s="385">
        <v>0</v>
      </c>
      <c r="K70" s="385">
        <f t="shared" si="12"/>
        <v>0</v>
      </c>
      <c r="L70" s="520">
        <v>0.6</v>
      </c>
      <c r="M70" s="385">
        <f t="shared" si="13"/>
        <v>5.6</v>
      </c>
      <c r="N70" s="520"/>
      <c r="O70" s="385">
        <f t="shared" si="14"/>
        <v>0</v>
      </c>
      <c r="P70" s="520">
        <v>2.1</v>
      </c>
      <c r="Q70" s="385">
        <f t="shared" si="15"/>
        <v>14.7</v>
      </c>
      <c r="R70" s="521">
        <v>0.5</v>
      </c>
      <c r="S70" s="385">
        <f t="shared" si="16"/>
        <v>3.5</v>
      </c>
      <c r="T70" s="385"/>
      <c r="U70" s="385">
        <f t="shared" si="17"/>
        <v>0</v>
      </c>
      <c r="V70" s="521">
        <v>0.4</v>
      </c>
      <c r="W70" s="385">
        <f t="shared" si="18"/>
        <v>2.8</v>
      </c>
      <c r="X70" s="522">
        <v>2</v>
      </c>
      <c r="Y70" s="385">
        <f t="shared" si="19"/>
        <v>14</v>
      </c>
      <c r="Z70" s="385"/>
      <c r="AA70" s="385">
        <f t="shared" si="20"/>
        <v>0</v>
      </c>
      <c r="AB70" s="385"/>
      <c r="AC70" s="385">
        <f t="shared" si="21"/>
        <v>0</v>
      </c>
      <c r="AD70" s="385">
        <v>2</v>
      </c>
      <c r="AE70" s="385">
        <f t="shared" si="22"/>
        <v>14</v>
      </c>
      <c r="AF70" s="385"/>
      <c r="AG70" s="385">
        <f t="shared" si="23"/>
        <v>0</v>
      </c>
      <c r="AH70" s="385">
        <f t="shared" si="24"/>
        <v>3.5</v>
      </c>
      <c r="AI70" s="385">
        <f t="shared" si="25"/>
        <v>24.5</v>
      </c>
      <c r="AJ70" s="386"/>
      <c r="AL70" s="142">
        <v>0.7</v>
      </c>
      <c r="AM70" s="142">
        <v>3.5</v>
      </c>
      <c r="AN70" s="523"/>
      <c r="AO70" s="523"/>
      <c r="AP70" s="523"/>
    </row>
    <row r="71" spans="2:42" s="142" customFormat="1" ht="19.5" customHeight="1">
      <c r="B71" s="390" t="s">
        <v>240</v>
      </c>
      <c r="C71" s="518" t="s">
        <v>712</v>
      </c>
      <c r="D71" s="391" t="s">
        <v>241</v>
      </c>
      <c r="E71" s="519" t="s">
        <v>699</v>
      </c>
      <c r="F71" s="392"/>
      <c r="G71" s="384">
        <f t="shared" si="11"/>
        <v>11</v>
      </c>
      <c r="H71" s="520">
        <v>4.1399999999999997</v>
      </c>
      <c r="I71" s="385">
        <f t="shared" si="12"/>
        <v>45.32</v>
      </c>
      <c r="J71" s="385">
        <v>0</v>
      </c>
      <c r="K71" s="385">
        <f t="shared" si="12"/>
        <v>0</v>
      </c>
      <c r="L71" s="520">
        <v>0.64</v>
      </c>
      <c r="M71" s="385">
        <f t="shared" si="13"/>
        <v>6.82</v>
      </c>
      <c r="N71" s="520"/>
      <c r="O71" s="385">
        <f t="shared" si="14"/>
        <v>0</v>
      </c>
      <c r="P71" s="520">
        <v>2.1</v>
      </c>
      <c r="Q71" s="385">
        <f t="shared" si="15"/>
        <v>23.1</v>
      </c>
      <c r="R71" s="521">
        <v>0.5</v>
      </c>
      <c r="S71" s="385">
        <f t="shared" si="16"/>
        <v>5.5</v>
      </c>
      <c r="T71" s="385"/>
      <c r="U71" s="385">
        <f t="shared" si="17"/>
        <v>0</v>
      </c>
      <c r="V71" s="521">
        <v>0.4</v>
      </c>
      <c r="W71" s="385">
        <f t="shared" si="18"/>
        <v>4.4000000000000004</v>
      </c>
      <c r="X71" s="522">
        <v>2</v>
      </c>
      <c r="Y71" s="385">
        <f t="shared" si="19"/>
        <v>22</v>
      </c>
      <c r="Z71" s="385"/>
      <c r="AA71" s="385">
        <f t="shared" si="20"/>
        <v>0</v>
      </c>
      <c r="AB71" s="385"/>
      <c r="AC71" s="385">
        <f t="shared" si="21"/>
        <v>0</v>
      </c>
      <c r="AD71" s="385">
        <v>2</v>
      </c>
      <c r="AE71" s="385">
        <f t="shared" si="22"/>
        <v>22</v>
      </c>
      <c r="AF71" s="385"/>
      <c r="AG71" s="385">
        <f t="shared" si="23"/>
        <v>0</v>
      </c>
      <c r="AH71" s="385">
        <f t="shared" si="24"/>
        <v>3.5</v>
      </c>
      <c r="AI71" s="385">
        <f t="shared" si="25"/>
        <v>38.5</v>
      </c>
      <c r="AJ71" s="386"/>
      <c r="AL71" s="142">
        <v>0.7</v>
      </c>
      <c r="AM71" s="142">
        <v>3.5</v>
      </c>
      <c r="AN71" s="523"/>
      <c r="AO71" s="523"/>
      <c r="AP71" s="523"/>
    </row>
    <row r="72" spans="2:42" s="142" customFormat="1" ht="19.5" customHeight="1">
      <c r="B72" s="390" t="s">
        <v>240</v>
      </c>
      <c r="C72" s="518" t="s">
        <v>712</v>
      </c>
      <c r="D72" s="391" t="s">
        <v>241</v>
      </c>
      <c r="E72" s="519" t="s">
        <v>726</v>
      </c>
      <c r="F72" s="392"/>
      <c r="G72" s="384">
        <f t="shared" si="11"/>
        <v>27</v>
      </c>
      <c r="H72" s="520">
        <v>4.28</v>
      </c>
      <c r="I72" s="385">
        <f t="shared" si="12"/>
        <v>113.67</v>
      </c>
      <c r="J72" s="385">
        <v>0</v>
      </c>
      <c r="K72" s="385">
        <f t="shared" si="12"/>
        <v>0</v>
      </c>
      <c r="L72" s="520">
        <v>0.78</v>
      </c>
      <c r="M72" s="385">
        <f t="shared" si="13"/>
        <v>19.170000000000002</v>
      </c>
      <c r="N72" s="520"/>
      <c r="O72" s="385">
        <f t="shared" si="14"/>
        <v>0</v>
      </c>
      <c r="P72" s="520">
        <v>2.1</v>
      </c>
      <c r="Q72" s="385">
        <f t="shared" si="15"/>
        <v>56.7</v>
      </c>
      <c r="R72" s="521">
        <v>0.5</v>
      </c>
      <c r="S72" s="385">
        <f t="shared" si="16"/>
        <v>13.5</v>
      </c>
      <c r="T72" s="385"/>
      <c r="U72" s="385">
        <f t="shared" si="17"/>
        <v>0</v>
      </c>
      <c r="V72" s="521">
        <v>0.4</v>
      </c>
      <c r="W72" s="385">
        <f t="shared" si="18"/>
        <v>10.8</v>
      </c>
      <c r="X72" s="522">
        <v>2</v>
      </c>
      <c r="Y72" s="385">
        <f t="shared" si="19"/>
        <v>54</v>
      </c>
      <c r="Z72" s="385"/>
      <c r="AA72" s="385">
        <f t="shared" si="20"/>
        <v>0</v>
      </c>
      <c r="AB72" s="385"/>
      <c r="AC72" s="385">
        <f t="shared" si="21"/>
        <v>0</v>
      </c>
      <c r="AD72" s="385">
        <v>2</v>
      </c>
      <c r="AE72" s="385">
        <f t="shared" si="22"/>
        <v>54</v>
      </c>
      <c r="AF72" s="385"/>
      <c r="AG72" s="385">
        <f t="shared" si="23"/>
        <v>0</v>
      </c>
      <c r="AH72" s="385">
        <f t="shared" si="24"/>
        <v>3.5</v>
      </c>
      <c r="AI72" s="385">
        <f t="shared" si="25"/>
        <v>94.5</v>
      </c>
      <c r="AJ72" s="386"/>
      <c r="AL72" s="142">
        <v>0.7</v>
      </c>
      <c r="AM72" s="142">
        <v>3.5</v>
      </c>
      <c r="AN72" s="523"/>
      <c r="AO72" s="523"/>
      <c r="AP72" s="523"/>
    </row>
    <row r="73" spans="2:42" s="142" customFormat="1" ht="19.5" customHeight="1">
      <c r="B73" s="390" t="s">
        <v>240</v>
      </c>
      <c r="C73" s="518" t="s">
        <v>713</v>
      </c>
      <c r="D73" s="391" t="s">
        <v>241</v>
      </c>
      <c r="E73" s="519" t="s">
        <v>688</v>
      </c>
      <c r="F73" s="392"/>
      <c r="G73" s="384">
        <f t="shared" si="11"/>
        <v>2</v>
      </c>
      <c r="H73" s="520">
        <v>4.28</v>
      </c>
      <c r="I73" s="385">
        <f t="shared" si="12"/>
        <v>8.56</v>
      </c>
      <c r="J73" s="385">
        <v>0</v>
      </c>
      <c r="K73" s="385">
        <f t="shared" si="12"/>
        <v>0</v>
      </c>
      <c r="L73" s="520">
        <v>0.78</v>
      </c>
      <c r="M73" s="385">
        <f t="shared" si="13"/>
        <v>1.56</v>
      </c>
      <c r="N73" s="520"/>
      <c r="O73" s="385">
        <f t="shared" si="14"/>
        <v>0</v>
      </c>
      <c r="P73" s="520">
        <v>2.1</v>
      </c>
      <c r="Q73" s="385">
        <f t="shared" si="15"/>
        <v>4.2</v>
      </c>
      <c r="R73" s="521">
        <v>0.5</v>
      </c>
      <c r="S73" s="385">
        <f t="shared" si="16"/>
        <v>1</v>
      </c>
      <c r="T73" s="385"/>
      <c r="U73" s="385">
        <f t="shared" si="17"/>
        <v>0</v>
      </c>
      <c r="V73" s="521">
        <v>0.4</v>
      </c>
      <c r="W73" s="385">
        <f t="shared" si="18"/>
        <v>0.8</v>
      </c>
      <c r="X73" s="522">
        <v>2</v>
      </c>
      <c r="Y73" s="385">
        <f t="shared" si="19"/>
        <v>4</v>
      </c>
      <c r="Z73" s="385"/>
      <c r="AA73" s="385">
        <f t="shared" si="20"/>
        <v>0</v>
      </c>
      <c r="AB73" s="385"/>
      <c r="AC73" s="385">
        <f t="shared" si="21"/>
        <v>0</v>
      </c>
      <c r="AD73" s="385">
        <v>2</v>
      </c>
      <c r="AE73" s="385">
        <f t="shared" si="22"/>
        <v>4</v>
      </c>
      <c r="AF73" s="385"/>
      <c r="AG73" s="385">
        <f t="shared" si="23"/>
        <v>0</v>
      </c>
      <c r="AH73" s="385">
        <f t="shared" si="24"/>
        <v>3.5</v>
      </c>
      <c r="AI73" s="385">
        <f t="shared" si="25"/>
        <v>7</v>
      </c>
      <c r="AJ73" s="386"/>
      <c r="AL73" s="142">
        <v>0.7</v>
      </c>
      <c r="AM73" s="142">
        <v>3.5</v>
      </c>
      <c r="AN73" s="523"/>
      <c r="AO73" s="523"/>
      <c r="AP73" s="523"/>
    </row>
    <row r="74" spans="2:42" s="142" customFormat="1" ht="19.5" customHeight="1">
      <c r="B74" s="390" t="s">
        <v>240</v>
      </c>
      <c r="C74" s="518" t="s">
        <v>713</v>
      </c>
      <c r="D74" s="391" t="s">
        <v>241</v>
      </c>
      <c r="E74" s="519" t="s">
        <v>707</v>
      </c>
      <c r="F74" s="392"/>
      <c r="G74" s="384">
        <f t="shared" ref="G74:G139" si="26">ABS((C73-C74)*40+(E73-E74))</f>
        <v>19</v>
      </c>
      <c r="H74" s="520">
        <v>4.0999999999999996</v>
      </c>
      <c r="I74" s="385">
        <f t="shared" ref="I74:I139" si="27">ROUND((H73+H74)/2*$G74,2)</f>
        <v>79.61</v>
      </c>
      <c r="J74" s="385">
        <v>0</v>
      </c>
      <c r="K74" s="385">
        <f t="shared" ref="K74:K137" si="28">ROUND((J73+J74)/2*$G74,2)</f>
        <v>0</v>
      </c>
      <c r="L74" s="520">
        <v>0.6</v>
      </c>
      <c r="M74" s="385">
        <f t="shared" ref="M74:M139" si="29">ROUND((L73+L74)/2*$G74,2)</f>
        <v>13.11</v>
      </c>
      <c r="N74" s="520"/>
      <c r="O74" s="385">
        <f t="shared" ref="O74:O139" si="30">ROUND((N73+N74)/2*$G74,2)</f>
        <v>0</v>
      </c>
      <c r="P74" s="520">
        <v>2.1</v>
      </c>
      <c r="Q74" s="385">
        <f t="shared" ref="Q74:Q139" si="31">ROUND((P73+P74)/2*$G74,2)</f>
        <v>39.9</v>
      </c>
      <c r="R74" s="521">
        <v>0.5</v>
      </c>
      <c r="S74" s="385">
        <f t="shared" ref="S74:S139" si="32">ROUND((R73+R74)/2*$G74,2)</f>
        <v>9.5</v>
      </c>
      <c r="T74" s="385"/>
      <c r="U74" s="385">
        <f t="shared" ref="U74:U139" si="33">ROUND((T73+T74)/2*$G74,2)</f>
        <v>0</v>
      </c>
      <c r="V74" s="521">
        <v>0.4</v>
      </c>
      <c r="W74" s="385">
        <f t="shared" ref="W74:W139" si="34">ROUND((V73+V74)/2*$G74,2)</f>
        <v>7.6</v>
      </c>
      <c r="X74" s="522">
        <v>2</v>
      </c>
      <c r="Y74" s="385">
        <f t="shared" ref="Y74:Y139" si="35">ROUND((X73+X74)/2*$G74,2)</f>
        <v>38</v>
      </c>
      <c r="Z74" s="385"/>
      <c r="AA74" s="385">
        <f t="shared" ref="AA74:AA139" si="36">ROUND((Z73+Z74)/2*$G74,2)</f>
        <v>0</v>
      </c>
      <c r="AB74" s="385"/>
      <c r="AC74" s="385">
        <f t="shared" ref="AC74:AC139" si="37">ROUND((AB73+AB74)/2*$G74,2)</f>
        <v>0</v>
      </c>
      <c r="AD74" s="385">
        <v>2</v>
      </c>
      <c r="AE74" s="385">
        <f t="shared" ref="AE74:AE139" si="38">ROUND((AD73+AD74)/2*$G74,2)</f>
        <v>38</v>
      </c>
      <c r="AF74" s="385"/>
      <c r="AG74" s="385">
        <f t="shared" ref="AG74:AG139" si="39">ROUND((AF73+AF74)/2*$G74,2)</f>
        <v>0</v>
      </c>
      <c r="AH74" s="385">
        <f t="shared" ref="AH74:AH139" si="40">IF(AL74=0.7,AM74,0)</f>
        <v>3.5</v>
      </c>
      <c r="AI74" s="385">
        <f t="shared" ref="AI74:AI139" si="41">ROUND((AH73+AH74)/2*$G74,2)</f>
        <v>66.5</v>
      </c>
      <c r="AJ74" s="386"/>
      <c r="AL74" s="142">
        <v>0.7</v>
      </c>
      <c r="AM74" s="142">
        <v>3.5</v>
      </c>
      <c r="AN74" s="523"/>
      <c r="AO74" s="523"/>
      <c r="AP74" s="523"/>
    </row>
    <row r="75" spans="2:42" s="142" customFormat="1" ht="19.5" customHeight="1">
      <c r="B75" s="390" t="s">
        <v>240</v>
      </c>
      <c r="C75" s="518" t="s">
        <v>713</v>
      </c>
      <c r="D75" s="391" t="s">
        <v>241</v>
      </c>
      <c r="E75" s="519" t="s">
        <v>726</v>
      </c>
      <c r="F75" s="392"/>
      <c r="G75" s="384">
        <f t="shared" si="26"/>
        <v>19</v>
      </c>
      <c r="H75" s="520">
        <v>4.54</v>
      </c>
      <c r="I75" s="385">
        <f t="shared" si="27"/>
        <v>82.08</v>
      </c>
      <c r="J75" s="385">
        <v>0</v>
      </c>
      <c r="K75" s="385">
        <f t="shared" si="28"/>
        <v>0</v>
      </c>
      <c r="L75" s="520">
        <v>1.04</v>
      </c>
      <c r="M75" s="385">
        <f t="shared" si="29"/>
        <v>15.58</v>
      </c>
      <c r="N75" s="520"/>
      <c r="O75" s="385">
        <f t="shared" si="30"/>
        <v>0</v>
      </c>
      <c r="P75" s="520">
        <v>2.1</v>
      </c>
      <c r="Q75" s="385">
        <f t="shared" si="31"/>
        <v>39.9</v>
      </c>
      <c r="R75" s="521">
        <v>0.5</v>
      </c>
      <c r="S75" s="385">
        <f t="shared" si="32"/>
        <v>9.5</v>
      </c>
      <c r="T75" s="385"/>
      <c r="U75" s="385">
        <f t="shared" si="33"/>
        <v>0</v>
      </c>
      <c r="V75" s="521">
        <v>0.4</v>
      </c>
      <c r="W75" s="385">
        <f t="shared" si="34"/>
        <v>7.6</v>
      </c>
      <c r="X75" s="522">
        <v>2</v>
      </c>
      <c r="Y75" s="385">
        <f t="shared" si="35"/>
        <v>38</v>
      </c>
      <c r="Z75" s="385"/>
      <c r="AA75" s="385">
        <f t="shared" si="36"/>
        <v>0</v>
      </c>
      <c r="AB75" s="385"/>
      <c r="AC75" s="385">
        <f t="shared" si="37"/>
        <v>0</v>
      </c>
      <c r="AD75" s="385">
        <v>2</v>
      </c>
      <c r="AE75" s="385">
        <f t="shared" si="38"/>
        <v>38</v>
      </c>
      <c r="AF75" s="385"/>
      <c r="AG75" s="385">
        <f t="shared" si="39"/>
        <v>0</v>
      </c>
      <c r="AH75" s="385">
        <f t="shared" si="40"/>
        <v>3.5</v>
      </c>
      <c r="AI75" s="385">
        <f t="shared" si="41"/>
        <v>66.5</v>
      </c>
      <c r="AJ75" s="386"/>
      <c r="AL75" s="142">
        <v>0.7</v>
      </c>
      <c r="AM75" s="142">
        <v>3.5</v>
      </c>
      <c r="AN75" s="523"/>
      <c r="AO75" s="523"/>
      <c r="AP75" s="523"/>
    </row>
    <row r="76" spans="2:42" s="142" customFormat="1" ht="19.5" customHeight="1">
      <c r="B76" s="390" t="s">
        <v>240</v>
      </c>
      <c r="C76" s="518" t="s">
        <v>714</v>
      </c>
      <c r="D76" s="391" t="s">
        <v>241</v>
      </c>
      <c r="E76" s="519" t="s">
        <v>688</v>
      </c>
      <c r="F76" s="392"/>
      <c r="G76" s="384">
        <f t="shared" si="26"/>
        <v>2</v>
      </c>
      <c r="H76" s="520">
        <v>4.5999999999999996</v>
      </c>
      <c r="I76" s="385">
        <f t="shared" si="27"/>
        <v>9.14</v>
      </c>
      <c r="J76" s="385">
        <v>0</v>
      </c>
      <c r="K76" s="385">
        <f t="shared" si="28"/>
        <v>0</v>
      </c>
      <c r="L76" s="520">
        <v>1.1000000000000001</v>
      </c>
      <c r="M76" s="385">
        <f t="shared" si="29"/>
        <v>2.14</v>
      </c>
      <c r="N76" s="520"/>
      <c r="O76" s="385">
        <f t="shared" si="30"/>
        <v>0</v>
      </c>
      <c r="P76" s="520">
        <v>2.1</v>
      </c>
      <c r="Q76" s="385">
        <f t="shared" si="31"/>
        <v>4.2</v>
      </c>
      <c r="R76" s="521">
        <v>0.5</v>
      </c>
      <c r="S76" s="385">
        <f t="shared" si="32"/>
        <v>1</v>
      </c>
      <c r="T76" s="385"/>
      <c r="U76" s="385">
        <f t="shared" si="33"/>
        <v>0</v>
      </c>
      <c r="V76" s="521">
        <v>0.4</v>
      </c>
      <c r="W76" s="385">
        <f t="shared" si="34"/>
        <v>0.8</v>
      </c>
      <c r="X76" s="522">
        <v>2</v>
      </c>
      <c r="Y76" s="385">
        <f t="shared" si="35"/>
        <v>4</v>
      </c>
      <c r="Z76" s="385"/>
      <c r="AA76" s="385">
        <f t="shared" si="36"/>
        <v>0</v>
      </c>
      <c r="AB76" s="385"/>
      <c r="AC76" s="385">
        <f t="shared" si="37"/>
        <v>0</v>
      </c>
      <c r="AD76" s="385">
        <v>2</v>
      </c>
      <c r="AE76" s="385">
        <f t="shared" si="38"/>
        <v>4</v>
      </c>
      <c r="AF76" s="385"/>
      <c r="AG76" s="385">
        <f t="shared" si="39"/>
        <v>0</v>
      </c>
      <c r="AH76" s="385">
        <f t="shared" si="40"/>
        <v>3.5</v>
      </c>
      <c r="AI76" s="385">
        <f t="shared" si="41"/>
        <v>7</v>
      </c>
      <c r="AJ76" s="386"/>
      <c r="AL76" s="142">
        <v>0.7</v>
      </c>
      <c r="AM76" s="142">
        <v>3.5</v>
      </c>
      <c r="AN76" s="523"/>
      <c r="AO76" s="523"/>
      <c r="AP76" s="523"/>
    </row>
    <row r="77" spans="2:42" s="142" customFormat="1" ht="19.5" customHeight="1">
      <c r="B77" s="390" t="s">
        <v>240</v>
      </c>
      <c r="C77" s="518" t="s">
        <v>715</v>
      </c>
      <c r="D77" s="391" t="s">
        <v>241</v>
      </c>
      <c r="E77" s="519" t="s">
        <v>688</v>
      </c>
      <c r="F77" s="392"/>
      <c r="G77" s="384">
        <f t="shared" si="26"/>
        <v>40</v>
      </c>
      <c r="H77" s="520">
        <v>4.0999999999999996</v>
      </c>
      <c r="I77" s="385">
        <f t="shared" si="27"/>
        <v>174</v>
      </c>
      <c r="J77" s="385">
        <v>0</v>
      </c>
      <c r="K77" s="385">
        <f t="shared" si="28"/>
        <v>0</v>
      </c>
      <c r="L77" s="520">
        <v>0.6</v>
      </c>
      <c r="M77" s="385">
        <f t="shared" si="29"/>
        <v>34</v>
      </c>
      <c r="N77" s="520"/>
      <c r="O77" s="385">
        <f t="shared" si="30"/>
        <v>0</v>
      </c>
      <c r="P77" s="520">
        <v>2.1</v>
      </c>
      <c r="Q77" s="385">
        <f t="shared" si="31"/>
        <v>84</v>
      </c>
      <c r="R77" s="521">
        <v>0.5</v>
      </c>
      <c r="S77" s="385">
        <f t="shared" si="32"/>
        <v>20</v>
      </c>
      <c r="T77" s="385"/>
      <c r="U77" s="385">
        <f t="shared" si="33"/>
        <v>0</v>
      </c>
      <c r="V77" s="521">
        <v>0.4</v>
      </c>
      <c r="W77" s="385">
        <f t="shared" si="34"/>
        <v>16</v>
      </c>
      <c r="X77" s="522">
        <v>2</v>
      </c>
      <c r="Y77" s="385">
        <f t="shared" si="35"/>
        <v>80</v>
      </c>
      <c r="Z77" s="385"/>
      <c r="AA77" s="385">
        <f t="shared" si="36"/>
        <v>0</v>
      </c>
      <c r="AB77" s="385"/>
      <c r="AC77" s="385">
        <f t="shared" si="37"/>
        <v>0</v>
      </c>
      <c r="AD77" s="385">
        <v>2</v>
      </c>
      <c r="AE77" s="385">
        <f t="shared" si="38"/>
        <v>80</v>
      </c>
      <c r="AF77" s="385"/>
      <c r="AG77" s="385">
        <f t="shared" si="39"/>
        <v>0</v>
      </c>
      <c r="AH77" s="385">
        <f t="shared" si="40"/>
        <v>3.5</v>
      </c>
      <c r="AI77" s="385">
        <f t="shared" si="41"/>
        <v>140</v>
      </c>
      <c r="AJ77" s="386"/>
      <c r="AL77" s="142">
        <v>0.7</v>
      </c>
      <c r="AM77" s="142">
        <v>3.5</v>
      </c>
      <c r="AN77" s="523"/>
      <c r="AO77" s="523"/>
      <c r="AP77" s="523"/>
    </row>
    <row r="78" spans="2:42" s="142" customFormat="1" ht="19.5" customHeight="1">
      <c r="B78" s="393" t="s">
        <v>240</v>
      </c>
      <c r="C78" s="524" t="s">
        <v>716</v>
      </c>
      <c r="D78" s="394" t="s">
        <v>241</v>
      </c>
      <c r="E78" s="525" t="s">
        <v>688</v>
      </c>
      <c r="F78" s="395"/>
      <c r="G78" s="387">
        <f t="shared" si="26"/>
        <v>40</v>
      </c>
      <c r="H78" s="526">
        <v>4.16</v>
      </c>
      <c r="I78" s="388">
        <f t="shared" si="27"/>
        <v>165.2</v>
      </c>
      <c r="J78" s="388">
        <v>0</v>
      </c>
      <c r="K78" s="388">
        <f t="shared" si="28"/>
        <v>0</v>
      </c>
      <c r="L78" s="526">
        <v>0.66</v>
      </c>
      <c r="M78" s="388">
        <f t="shared" si="29"/>
        <v>25.2</v>
      </c>
      <c r="N78" s="526"/>
      <c r="O78" s="388">
        <f t="shared" si="30"/>
        <v>0</v>
      </c>
      <c r="P78" s="526">
        <v>2.1</v>
      </c>
      <c r="Q78" s="388">
        <f t="shared" si="31"/>
        <v>84</v>
      </c>
      <c r="R78" s="527">
        <v>0.5</v>
      </c>
      <c r="S78" s="388">
        <f t="shared" si="32"/>
        <v>20</v>
      </c>
      <c r="T78" s="388"/>
      <c r="U78" s="388">
        <f t="shared" si="33"/>
        <v>0</v>
      </c>
      <c r="V78" s="527">
        <v>0.4</v>
      </c>
      <c r="W78" s="388">
        <f t="shared" si="34"/>
        <v>16</v>
      </c>
      <c r="X78" s="533">
        <v>2</v>
      </c>
      <c r="Y78" s="388">
        <f t="shared" si="35"/>
        <v>80</v>
      </c>
      <c r="Z78" s="388"/>
      <c r="AA78" s="388">
        <f t="shared" si="36"/>
        <v>0</v>
      </c>
      <c r="AB78" s="388"/>
      <c r="AC78" s="388">
        <f t="shared" si="37"/>
        <v>0</v>
      </c>
      <c r="AD78" s="388">
        <v>2</v>
      </c>
      <c r="AE78" s="388">
        <f t="shared" si="38"/>
        <v>80</v>
      </c>
      <c r="AF78" s="388"/>
      <c r="AG78" s="388">
        <f t="shared" si="39"/>
        <v>0</v>
      </c>
      <c r="AH78" s="388">
        <f t="shared" si="40"/>
        <v>3.5</v>
      </c>
      <c r="AI78" s="388">
        <f t="shared" si="41"/>
        <v>140</v>
      </c>
      <c r="AJ78" s="389"/>
      <c r="AL78" s="142">
        <v>0.7</v>
      </c>
      <c r="AM78" s="142">
        <v>3.5</v>
      </c>
      <c r="AN78" s="523"/>
      <c r="AO78" s="523"/>
      <c r="AP78" s="523"/>
    </row>
    <row r="79" spans="2:42" s="142" customFormat="1" ht="19.5" customHeight="1">
      <c r="B79" s="510" t="s">
        <v>240</v>
      </c>
      <c r="C79" s="528" t="s">
        <v>717</v>
      </c>
      <c r="D79" s="511" t="s">
        <v>241</v>
      </c>
      <c r="E79" s="529" t="s">
        <v>688</v>
      </c>
      <c r="F79" s="512"/>
      <c r="G79" s="508">
        <f t="shared" si="26"/>
        <v>40</v>
      </c>
      <c r="H79" s="532">
        <v>4.1399999999999997</v>
      </c>
      <c r="I79" s="509">
        <f t="shared" si="27"/>
        <v>166</v>
      </c>
      <c r="J79" s="509">
        <v>0</v>
      </c>
      <c r="K79" s="509">
        <f t="shared" si="28"/>
        <v>0</v>
      </c>
      <c r="L79" s="532">
        <v>0.64</v>
      </c>
      <c r="M79" s="509">
        <f t="shared" si="29"/>
        <v>26</v>
      </c>
      <c r="N79" s="532"/>
      <c r="O79" s="509">
        <f t="shared" si="30"/>
        <v>0</v>
      </c>
      <c r="P79" s="532">
        <v>2.1</v>
      </c>
      <c r="Q79" s="509">
        <f t="shared" si="31"/>
        <v>84</v>
      </c>
      <c r="R79" s="530">
        <v>0.5</v>
      </c>
      <c r="S79" s="509">
        <f t="shared" si="32"/>
        <v>20</v>
      </c>
      <c r="T79" s="509"/>
      <c r="U79" s="509">
        <f t="shared" si="33"/>
        <v>0</v>
      </c>
      <c r="V79" s="530">
        <v>0.4</v>
      </c>
      <c r="W79" s="509">
        <f t="shared" si="34"/>
        <v>16</v>
      </c>
      <c r="X79" s="534">
        <v>2</v>
      </c>
      <c r="Y79" s="509">
        <f t="shared" si="35"/>
        <v>80</v>
      </c>
      <c r="Z79" s="509"/>
      <c r="AA79" s="509">
        <f t="shared" si="36"/>
        <v>0</v>
      </c>
      <c r="AB79" s="509"/>
      <c r="AC79" s="509">
        <f t="shared" si="37"/>
        <v>0</v>
      </c>
      <c r="AD79" s="509">
        <v>2</v>
      </c>
      <c r="AE79" s="509">
        <f t="shared" si="38"/>
        <v>80</v>
      </c>
      <c r="AF79" s="509"/>
      <c r="AG79" s="509">
        <f t="shared" si="39"/>
        <v>0</v>
      </c>
      <c r="AH79" s="509">
        <f t="shared" si="40"/>
        <v>3.5</v>
      </c>
      <c r="AI79" s="509">
        <f t="shared" si="41"/>
        <v>140</v>
      </c>
      <c r="AJ79" s="513"/>
      <c r="AL79" s="142">
        <v>0.7</v>
      </c>
      <c r="AM79" s="142">
        <v>3.5</v>
      </c>
      <c r="AN79" s="523"/>
      <c r="AO79" s="523"/>
      <c r="AP79" s="523"/>
    </row>
    <row r="80" spans="2:42" s="142" customFormat="1" ht="19.5" customHeight="1">
      <c r="B80" s="390" t="s">
        <v>240</v>
      </c>
      <c r="C80" s="518" t="s">
        <v>718</v>
      </c>
      <c r="D80" s="391" t="s">
        <v>241</v>
      </c>
      <c r="E80" s="519" t="s">
        <v>688</v>
      </c>
      <c r="F80" s="392"/>
      <c r="G80" s="384">
        <f t="shared" si="26"/>
        <v>40</v>
      </c>
      <c r="H80" s="520">
        <v>4.0999999999999996</v>
      </c>
      <c r="I80" s="385">
        <f t="shared" si="27"/>
        <v>164.8</v>
      </c>
      <c r="J80" s="385">
        <v>0</v>
      </c>
      <c r="K80" s="385">
        <f t="shared" si="28"/>
        <v>0</v>
      </c>
      <c r="L80" s="520">
        <v>0.6</v>
      </c>
      <c r="M80" s="385">
        <f t="shared" si="29"/>
        <v>24.8</v>
      </c>
      <c r="N80" s="520"/>
      <c r="O80" s="385">
        <f t="shared" si="30"/>
        <v>0</v>
      </c>
      <c r="P80" s="520">
        <v>2.1</v>
      </c>
      <c r="Q80" s="385">
        <f t="shared" si="31"/>
        <v>84</v>
      </c>
      <c r="R80" s="521">
        <v>0.5</v>
      </c>
      <c r="S80" s="385">
        <f t="shared" si="32"/>
        <v>20</v>
      </c>
      <c r="T80" s="385"/>
      <c r="U80" s="385">
        <f t="shared" si="33"/>
        <v>0</v>
      </c>
      <c r="V80" s="521">
        <v>0.4</v>
      </c>
      <c r="W80" s="385">
        <f t="shared" si="34"/>
        <v>16</v>
      </c>
      <c r="X80" s="522">
        <v>2</v>
      </c>
      <c r="Y80" s="385">
        <f t="shared" si="35"/>
        <v>80</v>
      </c>
      <c r="Z80" s="385"/>
      <c r="AA80" s="385">
        <f t="shared" si="36"/>
        <v>0</v>
      </c>
      <c r="AB80" s="385"/>
      <c r="AC80" s="385">
        <f t="shared" si="37"/>
        <v>0</v>
      </c>
      <c r="AD80" s="385">
        <v>2</v>
      </c>
      <c r="AE80" s="385">
        <f t="shared" si="38"/>
        <v>80</v>
      </c>
      <c r="AF80" s="385"/>
      <c r="AG80" s="385">
        <f t="shared" si="39"/>
        <v>0</v>
      </c>
      <c r="AH80" s="385">
        <f t="shared" si="40"/>
        <v>3.5</v>
      </c>
      <c r="AI80" s="385">
        <f t="shared" si="41"/>
        <v>140</v>
      </c>
      <c r="AJ80" s="386"/>
      <c r="AL80" s="142">
        <v>0.7</v>
      </c>
      <c r="AM80" s="142">
        <v>3.5</v>
      </c>
      <c r="AN80" s="523"/>
      <c r="AO80" s="523"/>
      <c r="AP80" s="523"/>
    </row>
    <row r="81" spans="2:42" s="142" customFormat="1" ht="19.5" customHeight="1">
      <c r="B81" s="390" t="s">
        <v>240</v>
      </c>
      <c r="C81" s="518" t="s">
        <v>719</v>
      </c>
      <c r="D81" s="391" t="s">
        <v>241</v>
      </c>
      <c r="E81" s="519" t="s">
        <v>688</v>
      </c>
      <c r="F81" s="392"/>
      <c r="G81" s="384">
        <f t="shared" si="26"/>
        <v>40</v>
      </c>
      <c r="H81" s="520">
        <v>4.0999999999999996</v>
      </c>
      <c r="I81" s="385">
        <f t="shared" si="27"/>
        <v>164</v>
      </c>
      <c r="J81" s="385">
        <v>0</v>
      </c>
      <c r="K81" s="385">
        <f t="shared" si="28"/>
        <v>0</v>
      </c>
      <c r="L81" s="520">
        <v>0.6</v>
      </c>
      <c r="M81" s="385">
        <f t="shared" si="29"/>
        <v>24</v>
      </c>
      <c r="N81" s="520"/>
      <c r="O81" s="385">
        <f t="shared" si="30"/>
        <v>0</v>
      </c>
      <c r="P81" s="520">
        <v>2.1</v>
      </c>
      <c r="Q81" s="385">
        <f t="shared" si="31"/>
        <v>84</v>
      </c>
      <c r="R81" s="521">
        <v>0.5</v>
      </c>
      <c r="S81" s="385">
        <f t="shared" si="32"/>
        <v>20</v>
      </c>
      <c r="T81" s="385"/>
      <c r="U81" s="385">
        <f t="shared" si="33"/>
        <v>0</v>
      </c>
      <c r="V81" s="521">
        <v>0.4</v>
      </c>
      <c r="W81" s="385">
        <f t="shared" si="34"/>
        <v>16</v>
      </c>
      <c r="X81" s="522">
        <v>2</v>
      </c>
      <c r="Y81" s="385">
        <f t="shared" si="35"/>
        <v>80</v>
      </c>
      <c r="Z81" s="385"/>
      <c r="AA81" s="385">
        <f t="shared" si="36"/>
        <v>0</v>
      </c>
      <c r="AB81" s="385"/>
      <c r="AC81" s="385">
        <f t="shared" si="37"/>
        <v>0</v>
      </c>
      <c r="AD81" s="385">
        <v>2</v>
      </c>
      <c r="AE81" s="385">
        <f t="shared" si="38"/>
        <v>80</v>
      </c>
      <c r="AF81" s="385"/>
      <c r="AG81" s="385">
        <f t="shared" si="39"/>
        <v>0</v>
      </c>
      <c r="AH81" s="385">
        <f t="shared" si="40"/>
        <v>3.5</v>
      </c>
      <c r="AI81" s="385">
        <f t="shared" si="41"/>
        <v>140</v>
      </c>
      <c r="AJ81" s="386"/>
      <c r="AL81" s="142">
        <v>0.7</v>
      </c>
      <c r="AM81" s="142">
        <v>3.5</v>
      </c>
      <c r="AN81" s="523"/>
      <c r="AO81" s="523"/>
      <c r="AP81" s="523"/>
    </row>
    <row r="82" spans="2:42" s="142" customFormat="1" ht="19.5" customHeight="1">
      <c r="B82" s="390" t="s">
        <v>240</v>
      </c>
      <c r="C82" s="518" t="s">
        <v>720</v>
      </c>
      <c r="D82" s="391" t="s">
        <v>241</v>
      </c>
      <c r="E82" s="519" t="s">
        <v>688</v>
      </c>
      <c r="F82" s="392"/>
      <c r="G82" s="384">
        <f t="shared" si="26"/>
        <v>40</v>
      </c>
      <c r="H82" s="520">
        <v>4.0999999999999996</v>
      </c>
      <c r="I82" s="385">
        <f t="shared" si="27"/>
        <v>164</v>
      </c>
      <c r="J82" s="385">
        <v>0</v>
      </c>
      <c r="K82" s="385">
        <f t="shared" si="28"/>
        <v>0</v>
      </c>
      <c r="L82" s="520">
        <v>0.6</v>
      </c>
      <c r="M82" s="385">
        <f t="shared" si="29"/>
        <v>24</v>
      </c>
      <c r="N82" s="520"/>
      <c r="O82" s="385">
        <f t="shared" si="30"/>
        <v>0</v>
      </c>
      <c r="P82" s="520">
        <v>2.1</v>
      </c>
      <c r="Q82" s="385">
        <f t="shared" si="31"/>
        <v>84</v>
      </c>
      <c r="R82" s="521">
        <v>0.5</v>
      </c>
      <c r="S82" s="385">
        <f t="shared" si="32"/>
        <v>20</v>
      </c>
      <c r="T82" s="385"/>
      <c r="U82" s="385">
        <f t="shared" si="33"/>
        <v>0</v>
      </c>
      <c r="V82" s="521">
        <v>0.4</v>
      </c>
      <c r="W82" s="385">
        <f t="shared" si="34"/>
        <v>16</v>
      </c>
      <c r="X82" s="522">
        <v>2</v>
      </c>
      <c r="Y82" s="385">
        <f t="shared" si="35"/>
        <v>80</v>
      </c>
      <c r="Z82" s="385"/>
      <c r="AA82" s="385">
        <f t="shared" si="36"/>
        <v>0</v>
      </c>
      <c r="AB82" s="385"/>
      <c r="AC82" s="385">
        <f t="shared" si="37"/>
        <v>0</v>
      </c>
      <c r="AD82" s="385">
        <v>2</v>
      </c>
      <c r="AE82" s="385">
        <f t="shared" si="38"/>
        <v>80</v>
      </c>
      <c r="AF82" s="385"/>
      <c r="AG82" s="385">
        <f t="shared" si="39"/>
        <v>0</v>
      </c>
      <c r="AH82" s="385">
        <f t="shared" si="40"/>
        <v>3.5</v>
      </c>
      <c r="AI82" s="385">
        <f t="shared" si="41"/>
        <v>140</v>
      </c>
      <c r="AJ82" s="386"/>
      <c r="AL82" s="142">
        <v>0.7</v>
      </c>
      <c r="AM82" s="142">
        <v>3.5</v>
      </c>
      <c r="AN82" s="523"/>
      <c r="AO82" s="523"/>
      <c r="AP82" s="523"/>
    </row>
    <row r="83" spans="2:42" s="142" customFormat="1" ht="19.5" customHeight="1">
      <c r="B83" s="390" t="s">
        <v>240</v>
      </c>
      <c r="C83" s="518" t="s">
        <v>721</v>
      </c>
      <c r="D83" s="391" t="s">
        <v>241</v>
      </c>
      <c r="E83" s="519" t="s">
        <v>688</v>
      </c>
      <c r="F83" s="392"/>
      <c r="G83" s="384">
        <f t="shared" si="26"/>
        <v>40</v>
      </c>
      <c r="H83" s="520">
        <v>4.0999999999999996</v>
      </c>
      <c r="I83" s="385">
        <f t="shared" si="27"/>
        <v>164</v>
      </c>
      <c r="J83" s="385">
        <v>0</v>
      </c>
      <c r="K83" s="385">
        <f t="shared" si="28"/>
        <v>0</v>
      </c>
      <c r="L83" s="520">
        <v>0.6</v>
      </c>
      <c r="M83" s="385">
        <f t="shared" si="29"/>
        <v>24</v>
      </c>
      <c r="N83" s="520"/>
      <c r="O83" s="385">
        <f t="shared" si="30"/>
        <v>0</v>
      </c>
      <c r="P83" s="520">
        <v>2.1</v>
      </c>
      <c r="Q83" s="385">
        <f t="shared" si="31"/>
        <v>84</v>
      </c>
      <c r="R83" s="521">
        <v>0.5</v>
      </c>
      <c r="S83" s="385">
        <f t="shared" si="32"/>
        <v>20</v>
      </c>
      <c r="T83" s="385"/>
      <c r="U83" s="385">
        <f t="shared" si="33"/>
        <v>0</v>
      </c>
      <c r="V83" s="521">
        <v>0.4</v>
      </c>
      <c r="W83" s="385">
        <f t="shared" si="34"/>
        <v>16</v>
      </c>
      <c r="X83" s="522">
        <v>2</v>
      </c>
      <c r="Y83" s="385">
        <f t="shared" si="35"/>
        <v>80</v>
      </c>
      <c r="Z83" s="385"/>
      <c r="AA83" s="385">
        <f t="shared" si="36"/>
        <v>0</v>
      </c>
      <c r="AB83" s="385"/>
      <c r="AC83" s="385">
        <f t="shared" si="37"/>
        <v>0</v>
      </c>
      <c r="AD83" s="385">
        <v>2</v>
      </c>
      <c r="AE83" s="385">
        <f t="shared" si="38"/>
        <v>80</v>
      </c>
      <c r="AF83" s="385"/>
      <c r="AG83" s="385">
        <f t="shared" si="39"/>
        <v>0</v>
      </c>
      <c r="AH83" s="385">
        <f t="shared" si="40"/>
        <v>3.5</v>
      </c>
      <c r="AI83" s="385">
        <f t="shared" si="41"/>
        <v>140</v>
      </c>
      <c r="AJ83" s="386"/>
      <c r="AL83" s="142">
        <v>0.7</v>
      </c>
      <c r="AM83" s="142">
        <v>3.5</v>
      </c>
      <c r="AN83" s="523"/>
      <c r="AO83" s="523"/>
      <c r="AP83" s="523"/>
    </row>
    <row r="84" spans="2:42" s="142" customFormat="1" ht="19.5" customHeight="1">
      <c r="B84" s="390" t="s">
        <v>240</v>
      </c>
      <c r="C84" s="518" t="s">
        <v>721</v>
      </c>
      <c r="D84" s="391" t="s">
        <v>241</v>
      </c>
      <c r="E84" s="519" t="s">
        <v>695</v>
      </c>
      <c r="F84" s="392"/>
      <c r="G84" s="384">
        <f t="shared" si="26"/>
        <v>7</v>
      </c>
      <c r="H84" s="520">
        <v>4.0999999999999996</v>
      </c>
      <c r="I84" s="385">
        <f t="shared" si="27"/>
        <v>28.7</v>
      </c>
      <c r="J84" s="385">
        <v>0</v>
      </c>
      <c r="K84" s="385">
        <f t="shared" si="28"/>
        <v>0</v>
      </c>
      <c r="L84" s="520">
        <v>0.6</v>
      </c>
      <c r="M84" s="385">
        <f t="shared" si="29"/>
        <v>4.2</v>
      </c>
      <c r="N84" s="520"/>
      <c r="O84" s="385">
        <f t="shared" si="30"/>
        <v>0</v>
      </c>
      <c r="P84" s="520">
        <v>2.1</v>
      </c>
      <c r="Q84" s="385">
        <f t="shared" si="31"/>
        <v>14.7</v>
      </c>
      <c r="R84" s="521">
        <v>0.5</v>
      </c>
      <c r="S84" s="385">
        <f t="shared" si="32"/>
        <v>3.5</v>
      </c>
      <c r="T84" s="385"/>
      <c r="U84" s="385">
        <f t="shared" si="33"/>
        <v>0</v>
      </c>
      <c r="V84" s="521">
        <v>0.4</v>
      </c>
      <c r="W84" s="385">
        <f t="shared" si="34"/>
        <v>2.8</v>
      </c>
      <c r="X84" s="522">
        <v>2</v>
      </c>
      <c r="Y84" s="385">
        <f t="shared" si="35"/>
        <v>14</v>
      </c>
      <c r="Z84" s="385"/>
      <c r="AA84" s="385">
        <f t="shared" si="36"/>
        <v>0</v>
      </c>
      <c r="AB84" s="385"/>
      <c r="AC84" s="385">
        <f t="shared" si="37"/>
        <v>0</v>
      </c>
      <c r="AD84" s="385">
        <v>2</v>
      </c>
      <c r="AE84" s="385">
        <f t="shared" si="38"/>
        <v>14</v>
      </c>
      <c r="AF84" s="385"/>
      <c r="AG84" s="385">
        <f t="shared" si="39"/>
        <v>0</v>
      </c>
      <c r="AH84" s="385">
        <f t="shared" si="40"/>
        <v>3.5</v>
      </c>
      <c r="AI84" s="385">
        <f t="shared" si="41"/>
        <v>24.5</v>
      </c>
      <c r="AJ84" s="386"/>
      <c r="AL84" s="142">
        <v>0.7</v>
      </c>
      <c r="AM84" s="142">
        <v>3.5</v>
      </c>
      <c r="AN84" s="523"/>
      <c r="AO84" s="523"/>
      <c r="AP84" s="523"/>
    </row>
    <row r="85" spans="2:42" s="142" customFormat="1" ht="19.5" customHeight="1">
      <c r="B85" s="390" t="s">
        <v>240</v>
      </c>
      <c r="C85" s="518" t="s">
        <v>721</v>
      </c>
      <c r="D85" s="391" t="s">
        <v>241</v>
      </c>
      <c r="E85" s="519" t="s">
        <v>701</v>
      </c>
      <c r="F85" s="392"/>
      <c r="G85" s="384">
        <f t="shared" si="26"/>
        <v>6</v>
      </c>
      <c r="H85" s="520">
        <v>5.7</v>
      </c>
      <c r="I85" s="385">
        <f t="shared" si="27"/>
        <v>29.4</v>
      </c>
      <c r="J85" s="385">
        <v>0.64</v>
      </c>
      <c r="K85" s="385">
        <f t="shared" si="28"/>
        <v>1.92</v>
      </c>
      <c r="L85" s="520">
        <v>2.84</v>
      </c>
      <c r="M85" s="385">
        <f t="shared" si="29"/>
        <v>10.32</v>
      </c>
      <c r="N85" s="520"/>
      <c r="O85" s="385">
        <f t="shared" si="30"/>
        <v>0</v>
      </c>
      <c r="P85" s="520">
        <v>2.1</v>
      </c>
      <c r="Q85" s="385">
        <f t="shared" si="31"/>
        <v>12.6</v>
      </c>
      <c r="R85" s="521">
        <v>0.5</v>
      </c>
      <c r="S85" s="385">
        <f t="shared" si="32"/>
        <v>3</v>
      </c>
      <c r="T85" s="385"/>
      <c r="U85" s="385">
        <f t="shared" si="33"/>
        <v>0</v>
      </c>
      <c r="V85" s="521">
        <v>0.4</v>
      </c>
      <c r="W85" s="385">
        <f t="shared" si="34"/>
        <v>2.4</v>
      </c>
      <c r="X85" s="522">
        <v>2</v>
      </c>
      <c r="Y85" s="385">
        <f t="shared" si="35"/>
        <v>12</v>
      </c>
      <c r="Z85" s="385"/>
      <c r="AA85" s="385">
        <f t="shared" si="36"/>
        <v>0</v>
      </c>
      <c r="AB85" s="385"/>
      <c r="AC85" s="385">
        <f t="shared" si="37"/>
        <v>0</v>
      </c>
      <c r="AD85" s="385">
        <v>2</v>
      </c>
      <c r="AE85" s="385">
        <f t="shared" si="38"/>
        <v>12</v>
      </c>
      <c r="AF85" s="385"/>
      <c r="AG85" s="385">
        <f t="shared" si="39"/>
        <v>0</v>
      </c>
      <c r="AH85" s="385">
        <f t="shared" si="40"/>
        <v>3.5</v>
      </c>
      <c r="AI85" s="385">
        <f>ROUND((AH84+AH85)/2*$G85,2)</f>
        <v>21</v>
      </c>
      <c r="AJ85" s="386"/>
      <c r="AL85" s="142">
        <v>0.7</v>
      </c>
      <c r="AM85" s="142">
        <v>3.5</v>
      </c>
      <c r="AN85" s="523"/>
      <c r="AO85" s="523"/>
      <c r="AP85" s="523"/>
    </row>
    <row r="86" spans="2:42" s="142" customFormat="1" ht="19.5" customHeight="1">
      <c r="B86" s="390" t="s">
        <v>240</v>
      </c>
      <c r="C86" s="518" t="s">
        <v>722</v>
      </c>
      <c r="D86" s="391" t="s">
        <v>241</v>
      </c>
      <c r="E86" s="519" t="s">
        <v>688</v>
      </c>
      <c r="F86" s="392"/>
      <c r="G86" s="384">
        <f t="shared" si="26"/>
        <v>27</v>
      </c>
      <c r="H86" s="520">
        <v>5.7</v>
      </c>
      <c r="I86" s="385">
        <f t="shared" si="27"/>
        <v>153.9</v>
      </c>
      <c r="J86" s="385">
        <v>0.4</v>
      </c>
      <c r="K86" s="385">
        <f t="shared" si="28"/>
        <v>14.04</v>
      </c>
      <c r="L86" s="520">
        <v>2.6</v>
      </c>
      <c r="M86" s="385">
        <f t="shared" si="29"/>
        <v>73.44</v>
      </c>
      <c r="N86" s="520"/>
      <c r="O86" s="385">
        <f t="shared" si="30"/>
        <v>0</v>
      </c>
      <c r="P86" s="520">
        <v>2.1</v>
      </c>
      <c r="Q86" s="385">
        <f t="shared" si="31"/>
        <v>56.7</v>
      </c>
      <c r="R86" s="521">
        <v>0.5</v>
      </c>
      <c r="S86" s="385">
        <f t="shared" si="32"/>
        <v>13.5</v>
      </c>
      <c r="T86" s="385"/>
      <c r="U86" s="385">
        <f t="shared" si="33"/>
        <v>0</v>
      </c>
      <c r="V86" s="521">
        <v>0.4</v>
      </c>
      <c r="W86" s="385">
        <f t="shared" si="34"/>
        <v>10.8</v>
      </c>
      <c r="X86" s="522">
        <v>2</v>
      </c>
      <c r="Y86" s="385">
        <f t="shared" si="35"/>
        <v>54</v>
      </c>
      <c r="Z86" s="385"/>
      <c r="AA86" s="385">
        <f t="shared" si="36"/>
        <v>0</v>
      </c>
      <c r="AB86" s="385"/>
      <c r="AC86" s="385">
        <f t="shared" si="37"/>
        <v>0</v>
      </c>
      <c r="AD86" s="385">
        <v>2</v>
      </c>
      <c r="AE86" s="385">
        <f t="shared" si="38"/>
        <v>54</v>
      </c>
      <c r="AF86" s="385"/>
      <c r="AG86" s="385">
        <f t="shared" si="39"/>
        <v>0</v>
      </c>
      <c r="AH86" s="385">
        <f t="shared" si="40"/>
        <v>3.5</v>
      </c>
      <c r="AI86" s="385">
        <f t="shared" si="41"/>
        <v>94.5</v>
      </c>
      <c r="AJ86" s="386"/>
      <c r="AL86" s="142">
        <v>0.7</v>
      </c>
      <c r="AM86" s="142">
        <v>3.5</v>
      </c>
      <c r="AN86" s="523"/>
      <c r="AO86" s="523"/>
      <c r="AP86" s="523"/>
    </row>
    <row r="87" spans="2:42" s="142" customFormat="1" ht="19.5" customHeight="1">
      <c r="B87" s="390" t="s">
        <v>240</v>
      </c>
      <c r="C87" s="518" t="s">
        <v>722</v>
      </c>
      <c r="D87" s="391" t="s">
        <v>241</v>
      </c>
      <c r="E87" s="519" t="s">
        <v>706</v>
      </c>
      <c r="F87" s="392"/>
      <c r="G87" s="384">
        <f t="shared" si="26"/>
        <v>18</v>
      </c>
      <c r="H87" s="520">
        <v>5.7</v>
      </c>
      <c r="I87" s="385">
        <f t="shared" si="27"/>
        <v>102.6</v>
      </c>
      <c r="J87" s="385">
        <v>0.57999999999999996</v>
      </c>
      <c r="K87" s="385">
        <f t="shared" si="28"/>
        <v>8.82</v>
      </c>
      <c r="L87" s="520">
        <v>2.78</v>
      </c>
      <c r="M87" s="385">
        <f t="shared" si="29"/>
        <v>48.42</v>
      </c>
      <c r="N87" s="520"/>
      <c r="O87" s="385">
        <f t="shared" si="30"/>
        <v>0</v>
      </c>
      <c r="P87" s="520">
        <v>2.1</v>
      </c>
      <c r="Q87" s="385">
        <f t="shared" si="31"/>
        <v>37.799999999999997</v>
      </c>
      <c r="R87" s="521">
        <v>0.5</v>
      </c>
      <c r="S87" s="385">
        <f t="shared" si="32"/>
        <v>9</v>
      </c>
      <c r="T87" s="385"/>
      <c r="U87" s="385">
        <f t="shared" si="33"/>
        <v>0</v>
      </c>
      <c r="V87" s="521">
        <v>0.4</v>
      </c>
      <c r="W87" s="385">
        <f t="shared" si="34"/>
        <v>7.2</v>
      </c>
      <c r="X87" s="522">
        <v>2</v>
      </c>
      <c r="Y87" s="385">
        <f t="shared" si="35"/>
        <v>36</v>
      </c>
      <c r="Z87" s="385"/>
      <c r="AA87" s="385">
        <f t="shared" si="36"/>
        <v>0</v>
      </c>
      <c r="AB87" s="385"/>
      <c r="AC87" s="385">
        <f t="shared" si="37"/>
        <v>0</v>
      </c>
      <c r="AD87" s="385">
        <v>2</v>
      </c>
      <c r="AE87" s="385">
        <f t="shared" si="38"/>
        <v>36</v>
      </c>
      <c r="AF87" s="385"/>
      <c r="AG87" s="385">
        <f t="shared" si="39"/>
        <v>0</v>
      </c>
      <c r="AH87" s="385">
        <f t="shared" si="40"/>
        <v>3.5</v>
      </c>
      <c r="AI87" s="385">
        <f t="shared" si="41"/>
        <v>63</v>
      </c>
      <c r="AJ87" s="386"/>
      <c r="AL87" s="142">
        <v>0.7</v>
      </c>
      <c r="AM87" s="142">
        <v>3.5</v>
      </c>
      <c r="AN87" s="523"/>
      <c r="AO87" s="523"/>
      <c r="AP87" s="523"/>
    </row>
    <row r="88" spans="2:42" s="142" customFormat="1" ht="19.5" customHeight="1">
      <c r="B88" s="390" t="s">
        <v>240</v>
      </c>
      <c r="C88" s="518" t="s">
        <v>722</v>
      </c>
      <c r="D88" s="391" t="s">
        <v>241</v>
      </c>
      <c r="E88" s="519" t="s">
        <v>711</v>
      </c>
      <c r="F88" s="392"/>
      <c r="G88" s="384">
        <f t="shared" si="26"/>
        <v>5</v>
      </c>
      <c r="H88" s="520">
        <v>4.3</v>
      </c>
      <c r="I88" s="385">
        <f t="shared" si="27"/>
        <v>25</v>
      </c>
      <c r="J88" s="385">
        <v>0</v>
      </c>
      <c r="K88" s="385">
        <f t="shared" si="28"/>
        <v>1.45</v>
      </c>
      <c r="L88" s="520">
        <v>0.8</v>
      </c>
      <c r="M88" s="385">
        <f t="shared" si="29"/>
        <v>8.9499999999999993</v>
      </c>
      <c r="N88" s="520"/>
      <c r="O88" s="385">
        <f t="shared" si="30"/>
        <v>0</v>
      </c>
      <c r="P88" s="520">
        <v>2.1</v>
      </c>
      <c r="Q88" s="385">
        <f t="shared" si="31"/>
        <v>10.5</v>
      </c>
      <c r="R88" s="521">
        <v>0.5</v>
      </c>
      <c r="S88" s="385">
        <f t="shared" si="32"/>
        <v>2.5</v>
      </c>
      <c r="T88" s="385"/>
      <c r="U88" s="385">
        <f t="shared" si="33"/>
        <v>0</v>
      </c>
      <c r="V88" s="521">
        <v>0.4</v>
      </c>
      <c r="W88" s="385">
        <f t="shared" si="34"/>
        <v>2</v>
      </c>
      <c r="X88" s="522">
        <v>2</v>
      </c>
      <c r="Y88" s="385">
        <f t="shared" si="35"/>
        <v>10</v>
      </c>
      <c r="Z88" s="385"/>
      <c r="AA88" s="385">
        <f t="shared" si="36"/>
        <v>0</v>
      </c>
      <c r="AB88" s="385"/>
      <c r="AC88" s="385">
        <f t="shared" si="37"/>
        <v>0</v>
      </c>
      <c r="AD88" s="385">
        <v>2</v>
      </c>
      <c r="AE88" s="385">
        <f t="shared" si="38"/>
        <v>10</v>
      </c>
      <c r="AF88" s="385"/>
      <c r="AG88" s="385">
        <f t="shared" si="39"/>
        <v>0</v>
      </c>
      <c r="AH88" s="385">
        <f t="shared" si="40"/>
        <v>3.5</v>
      </c>
      <c r="AI88" s="385">
        <f t="shared" si="41"/>
        <v>17.5</v>
      </c>
      <c r="AJ88" s="386"/>
      <c r="AL88" s="142">
        <v>0.7</v>
      </c>
      <c r="AM88" s="142">
        <v>3.5</v>
      </c>
      <c r="AN88" s="523"/>
      <c r="AO88" s="523"/>
      <c r="AP88" s="523"/>
    </row>
    <row r="89" spans="2:42" s="142" customFormat="1" ht="19.5" customHeight="1">
      <c r="B89" s="390" t="s">
        <v>240</v>
      </c>
      <c r="C89" s="518" t="s">
        <v>722</v>
      </c>
      <c r="D89" s="391" t="s">
        <v>241</v>
      </c>
      <c r="E89" s="519" t="s">
        <v>725</v>
      </c>
      <c r="F89" s="392"/>
      <c r="G89" s="384">
        <f t="shared" si="26"/>
        <v>14</v>
      </c>
      <c r="H89" s="520">
        <v>4.0999999999999996</v>
      </c>
      <c r="I89" s="385">
        <f t="shared" si="27"/>
        <v>58.8</v>
      </c>
      <c r="J89" s="385">
        <v>0</v>
      </c>
      <c r="K89" s="385">
        <f t="shared" si="28"/>
        <v>0</v>
      </c>
      <c r="L89" s="520">
        <v>0.6</v>
      </c>
      <c r="M89" s="385">
        <f t="shared" si="29"/>
        <v>9.8000000000000007</v>
      </c>
      <c r="N89" s="520"/>
      <c r="O89" s="385">
        <f t="shared" si="30"/>
        <v>0</v>
      </c>
      <c r="P89" s="520">
        <v>2.1</v>
      </c>
      <c r="Q89" s="385">
        <f t="shared" si="31"/>
        <v>29.4</v>
      </c>
      <c r="R89" s="521">
        <v>0.5</v>
      </c>
      <c r="S89" s="385">
        <f t="shared" si="32"/>
        <v>7</v>
      </c>
      <c r="T89" s="385"/>
      <c r="U89" s="385">
        <f t="shared" si="33"/>
        <v>0</v>
      </c>
      <c r="V89" s="521">
        <v>0.4</v>
      </c>
      <c r="W89" s="385">
        <f t="shared" si="34"/>
        <v>5.6</v>
      </c>
      <c r="X89" s="522">
        <v>2</v>
      </c>
      <c r="Y89" s="385">
        <f t="shared" si="35"/>
        <v>28</v>
      </c>
      <c r="Z89" s="385"/>
      <c r="AA89" s="385">
        <f t="shared" si="36"/>
        <v>0</v>
      </c>
      <c r="AB89" s="385"/>
      <c r="AC89" s="385">
        <f t="shared" si="37"/>
        <v>0</v>
      </c>
      <c r="AD89" s="385">
        <v>2</v>
      </c>
      <c r="AE89" s="385">
        <f t="shared" si="38"/>
        <v>28</v>
      </c>
      <c r="AF89" s="385"/>
      <c r="AG89" s="385">
        <f t="shared" si="39"/>
        <v>0</v>
      </c>
      <c r="AH89" s="385">
        <f t="shared" si="40"/>
        <v>3.5</v>
      </c>
      <c r="AI89" s="385">
        <f t="shared" si="41"/>
        <v>49</v>
      </c>
      <c r="AJ89" s="386"/>
      <c r="AL89" s="142">
        <v>0.7</v>
      </c>
      <c r="AM89" s="142">
        <v>3.5</v>
      </c>
      <c r="AN89" s="523"/>
      <c r="AO89" s="523"/>
      <c r="AP89" s="523"/>
    </row>
    <row r="90" spans="2:42" s="142" customFormat="1" ht="19.5" customHeight="1">
      <c r="B90" s="390" t="s">
        <v>240</v>
      </c>
      <c r="C90" s="518" t="s">
        <v>723</v>
      </c>
      <c r="D90" s="391" t="s">
        <v>241</v>
      </c>
      <c r="E90" s="519" t="s">
        <v>688</v>
      </c>
      <c r="F90" s="392"/>
      <c r="G90" s="384">
        <f t="shared" si="26"/>
        <v>3</v>
      </c>
      <c r="H90" s="520">
        <v>4.0999999999999996</v>
      </c>
      <c r="I90" s="385">
        <f t="shared" si="27"/>
        <v>12.3</v>
      </c>
      <c r="J90" s="385">
        <v>0</v>
      </c>
      <c r="K90" s="385">
        <f t="shared" si="28"/>
        <v>0</v>
      </c>
      <c r="L90" s="520">
        <v>0.6</v>
      </c>
      <c r="M90" s="385">
        <f t="shared" si="29"/>
        <v>1.8</v>
      </c>
      <c r="N90" s="520"/>
      <c r="O90" s="385">
        <f t="shared" si="30"/>
        <v>0</v>
      </c>
      <c r="P90" s="520">
        <v>2.1</v>
      </c>
      <c r="Q90" s="385">
        <f t="shared" si="31"/>
        <v>6.3</v>
      </c>
      <c r="R90" s="521">
        <v>0.5</v>
      </c>
      <c r="S90" s="385">
        <f t="shared" si="32"/>
        <v>1.5</v>
      </c>
      <c r="T90" s="385"/>
      <c r="U90" s="385">
        <f t="shared" si="33"/>
        <v>0</v>
      </c>
      <c r="V90" s="521">
        <v>0.4</v>
      </c>
      <c r="W90" s="385">
        <f t="shared" si="34"/>
        <v>1.2</v>
      </c>
      <c r="X90" s="522">
        <v>2</v>
      </c>
      <c r="Y90" s="385">
        <f t="shared" si="35"/>
        <v>6</v>
      </c>
      <c r="Z90" s="385"/>
      <c r="AA90" s="385">
        <f t="shared" si="36"/>
        <v>0</v>
      </c>
      <c r="AB90" s="385"/>
      <c r="AC90" s="385">
        <f t="shared" si="37"/>
        <v>0</v>
      </c>
      <c r="AD90" s="385">
        <v>2</v>
      </c>
      <c r="AE90" s="385">
        <f t="shared" si="38"/>
        <v>6</v>
      </c>
      <c r="AF90" s="385"/>
      <c r="AG90" s="385">
        <f t="shared" si="39"/>
        <v>0</v>
      </c>
      <c r="AH90" s="385">
        <f t="shared" si="40"/>
        <v>3.5</v>
      </c>
      <c r="AI90" s="385">
        <f t="shared" si="41"/>
        <v>10.5</v>
      </c>
      <c r="AJ90" s="386"/>
      <c r="AL90" s="142">
        <v>0.7</v>
      </c>
      <c r="AM90" s="142">
        <v>3.5</v>
      </c>
      <c r="AN90" s="523"/>
      <c r="AO90" s="523"/>
      <c r="AP90" s="523"/>
    </row>
    <row r="91" spans="2:42" s="142" customFormat="1" ht="19.5" customHeight="1">
      <c r="B91" s="390" t="s">
        <v>240</v>
      </c>
      <c r="C91" s="518" t="s">
        <v>724</v>
      </c>
      <c r="D91" s="391" t="s">
        <v>241</v>
      </c>
      <c r="E91" s="519" t="s">
        <v>688</v>
      </c>
      <c r="F91" s="392"/>
      <c r="G91" s="384">
        <f t="shared" si="26"/>
        <v>40</v>
      </c>
      <c r="H91" s="520">
        <v>4.0999999999999996</v>
      </c>
      <c r="I91" s="385">
        <f t="shared" si="27"/>
        <v>164</v>
      </c>
      <c r="J91" s="385">
        <v>0</v>
      </c>
      <c r="K91" s="385">
        <f t="shared" si="28"/>
        <v>0</v>
      </c>
      <c r="L91" s="520">
        <v>0.6</v>
      </c>
      <c r="M91" s="385">
        <f t="shared" si="29"/>
        <v>24</v>
      </c>
      <c r="N91" s="520"/>
      <c r="O91" s="385">
        <f t="shared" si="30"/>
        <v>0</v>
      </c>
      <c r="P91" s="520">
        <v>2.1</v>
      </c>
      <c r="Q91" s="385">
        <f t="shared" si="31"/>
        <v>84</v>
      </c>
      <c r="R91" s="521">
        <v>0.5</v>
      </c>
      <c r="S91" s="385">
        <f t="shared" si="32"/>
        <v>20</v>
      </c>
      <c r="T91" s="385"/>
      <c r="U91" s="385">
        <f t="shared" si="33"/>
        <v>0</v>
      </c>
      <c r="V91" s="521">
        <v>0.4</v>
      </c>
      <c r="W91" s="385">
        <f t="shared" si="34"/>
        <v>16</v>
      </c>
      <c r="X91" s="522">
        <v>2</v>
      </c>
      <c r="Y91" s="385">
        <f t="shared" si="35"/>
        <v>80</v>
      </c>
      <c r="Z91" s="385"/>
      <c r="AA91" s="385">
        <f t="shared" si="36"/>
        <v>0</v>
      </c>
      <c r="AB91" s="385"/>
      <c r="AC91" s="385">
        <f t="shared" si="37"/>
        <v>0</v>
      </c>
      <c r="AD91" s="385">
        <v>2</v>
      </c>
      <c r="AE91" s="385">
        <f t="shared" si="38"/>
        <v>80</v>
      </c>
      <c r="AF91" s="385"/>
      <c r="AG91" s="385">
        <f t="shared" si="39"/>
        <v>0</v>
      </c>
      <c r="AH91" s="385">
        <f t="shared" si="40"/>
        <v>3.5</v>
      </c>
      <c r="AI91" s="385">
        <f t="shared" si="41"/>
        <v>140</v>
      </c>
      <c r="AJ91" s="386"/>
      <c r="AL91" s="142">
        <v>0.7</v>
      </c>
      <c r="AM91" s="142">
        <v>3.5</v>
      </c>
      <c r="AN91" s="523"/>
      <c r="AO91" s="523"/>
      <c r="AP91" s="523"/>
    </row>
    <row r="92" spans="2:42" s="142" customFormat="1" ht="19.5" customHeight="1">
      <c r="B92" s="390" t="s">
        <v>240</v>
      </c>
      <c r="C92" s="518" t="s">
        <v>725</v>
      </c>
      <c r="D92" s="391" t="s">
        <v>241</v>
      </c>
      <c r="E92" s="519" t="s">
        <v>688</v>
      </c>
      <c r="F92" s="392"/>
      <c r="G92" s="384">
        <f t="shared" si="26"/>
        <v>40</v>
      </c>
      <c r="H92" s="520">
        <v>4.0999999999999996</v>
      </c>
      <c r="I92" s="385">
        <f t="shared" si="27"/>
        <v>164</v>
      </c>
      <c r="J92" s="385">
        <v>0</v>
      </c>
      <c r="K92" s="385">
        <f t="shared" si="28"/>
        <v>0</v>
      </c>
      <c r="L92" s="520">
        <v>0.6</v>
      </c>
      <c r="M92" s="385">
        <f t="shared" si="29"/>
        <v>24</v>
      </c>
      <c r="N92" s="520"/>
      <c r="O92" s="385">
        <f t="shared" si="30"/>
        <v>0</v>
      </c>
      <c r="P92" s="520">
        <v>2.1</v>
      </c>
      <c r="Q92" s="385">
        <f t="shared" si="31"/>
        <v>84</v>
      </c>
      <c r="R92" s="521">
        <v>0.5</v>
      </c>
      <c r="S92" s="385">
        <f t="shared" si="32"/>
        <v>20</v>
      </c>
      <c r="T92" s="385"/>
      <c r="U92" s="385">
        <f t="shared" si="33"/>
        <v>0</v>
      </c>
      <c r="V92" s="521">
        <v>0.4</v>
      </c>
      <c r="W92" s="385">
        <f t="shared" si="34"/>
        <v>16</v>
      </c>
      <c r="X92" s="522">
        <v>2</v>
      </c>
      <c r="Y92" s="385">
        <f t="shared" si="35"/>
        <v>80</v>
      </c>
      <c r="Z92" s="385"/>
      <c r="AA92" s="385">
        <f t="shared" si="36"/>
        <v>0</v>
      </c>
      <c r="AB92" s="385"/>
      <c r="AC92" s="385">
        <f t="shared" si="37"/>
        <v>0</v>
      </c>
      <c r="AD92" s="385">
        <v>2</v>
      </c>
      <c r="AE92" s="385">
        <f t="shared" si="38"/>
        <v>80</v>
      </c>
      <c r="AF92" s="385"/>
      <c r="AG92" s="385">
        <f t="shared" si="39"/>
        <v>0</v>
      </c>
      <c r="AH92" s="385">
        <f t="shared" si="40"/>
        <v>3.5</v>
      </c>
      <c r="AI92" s="385">
        <f t="shared" si="41"/>
        <v>140</v>
      </c>
      <c r="AJ92" s="386"/>
      <c r="AL92" s="142">
        <v>0.7</v>
      </c>
      <c r="AM92" s="142">
        <v>3.5</v>
      </c>
      <c r="AN92" s="523"/>
      <c r="AO92" s="523"/>
      <c r="AP92" s="523"/>
    </row>
    <row r="93" spans="2:42" s="142" customFormat="1" ht="19.5" customHeight="1">
      <c r="B93" s="390" t="s">
        <v>240</v>
      </c>
      <c r="C93" s="518" t="s">
        <v>726</v>
      </c>
      <c r="D93" s="391" t="s">
        <v>241</v>
      </c>
      <c r="E93" s="519" t="s">
        <v>688</v>
      </c>
      <c r="F93" s="392"/>
      <c r="G93" s="384">
        <f t="shared" si="26"/>
        <v>40</v>
      </c>
      <c r="H93" s="520">
        <v>4.0999999999999996</v>
      </c>
      <c r="I93" s="385">
        <f t="shared" si="27"/>
        <v>164</v>
      </c>
      <c r="J93" s="385">
        <v>0</v>
      </c>
      <c r="K93" s="385">
        <f t="shared" si="28"/>
        <v>0</v>
      </c>
      <c r="L93" s="520">
        <v>0.6</v>
      </c>
      <c r="M93" s="385">
        <f t="shared" si="29"/>
        <v>24</v>
      </c>
      <c r="N93" s="520"/>
      <c r="O93" s="385">
        <f t="shared" si="30"/>
        <v>0</v>
      </c>
      <c r="P93" s="520">
        <v>2.1</v>
      </c>
      <c r="Q93" s="385">
        <f t="shared" si="31"/>
        <v>84</v>
      </c>
      <c r="R93" s="521">
        <v>0.5</v>
      </c>
      <c r="S93" s="385">
        <f t="shared" si="32"/>
        <v>20</v>
      </c>
      <c r="T93" s="385"/>
      <c r="U93" s="385">
        <f t="shared" si="33"/>
        <v>0</v>
      </c>
      <c r="V93" s="521">
        <v>0.4</v>
      </c>
      <c r="W93" s="385">
        <f t="shared" si="34"/>
        <v>16</v>
      </c>
      <c r="X93" s="522">
        <v>2</v>
      </c>
      <c r="Y93" s="385">
        <f t="shared" si="35"/>
        <v>80</v>
      </c>
      <c r="Z93" s="385"/>
      <c r="AA93" s="385">
        <f t="shared" si="36"/>
        <v>0</v>
      </c>
      <c r="AB93" s="385"/>
      <c r="AC93" s="385">
        <f t="shared" si="37"/>
        <v>0</v>
      </c>
      <c r="AD93" s="385">
        <v>2</v>
      </c>
      <c r="AE93" s="385">
        <f t="shared" si="38"/>
        <v>80</v>
      </c>
      <c r="AF93" s="385"/>
      <c r="AG93" s="385">
        <f t="shared" si="39"/>
        <v>0</v>
      </c>
      <c r="AH93" s="385">
        <f t="shared" si="40"/>
        <v>3.5</v>
      </c>
      <c r="AI93" s="385">
        <f t="shared" si="41"/>
        <v>140</v>
      </c>
      <c r="AJ93" s="386"/>
      <c r="AL93" s="142">
        <v>0.7</v>
      </c>
      <c r="AM93" s="142">
        <v>3.5</v>
      </c>
      <c r="AN93" s="523"/>
      <c r="AO93" s="523"/>
      <c r="AP93" s="523"/>
    </row>
    <row r="94" spans="2:42" s="142" customFormat="1" ht="19.5" customHeight="1">
      <c r="B94" s="390" t="s">
        <v>240</v>
      </c>
      <c r="C94" s="518" t="s">
        <v>727</v>
      </c>
      <c r="D94" s="391" t="s">
        <v>241</v>
      </c>
      <c r="E94" s="519" t="s">
        <v>688</v>
      </c>
      <c r="F94" s="392"/>
      <c r="G94" s="384">
        <f t="shared" si="26"/>
        <v>40</v>
      </c>
      <c r="H94" s="520">
        <v>4.0999999999999996</v>
      </c>
      <c r="I94" s="385">
        <f t="shared" si="27"/>
        <v>164</v>
      </c>
      <c r="J94" s="385">
        <v>0</v>
      </c>
      <c r="K94" s="385">
        <f t="shared" si="28"/>
        <v>0</v>
      </c>
      <c r="L94" s="520">
        <v>0.6</v>
      </c>
      <c r="M94" s="385">
        <f t="shared" si="29"/>
        <v>24</v>
      </c>
      <c r="N94" s="520"/>
      <c r="O94" s="385">
        <f t="shared" si="30"/>
        <v>0</v>
      </c>
      <c r="P94" s="520">
        <v>2.1</v>
      </c>
      <c r="Q94" s="385">
        <f t="shared" si="31"/>
        <v>84</v>
      </c>
      <c r="R94" s="521">
        <v>0.5</v>
      </c>
      <c r="S94" s="385">
        <f t="shared" si="32"/>
        <v>20</v>
      </c>
      <c r="T94" s="385"/>
      <c r="U94" s="385">
        <f t="shared" si="33"/>
        <v>0</v>
      </c>
      <c r="V94" s="521">
        <v>0.4</v>
      </c>
      <c r="W94" s="385">
        <f t="shared" si="34"/>
        <v>16</v>
      </c>
      <c r="X94" s="522">
        <v>2</v>
      </c>
      <c r="Y94" s="385">
        <f t="shared" si="35"/>
        <v>80</v>
      </c>
      <c r="Z94" s="385"/>
      <c r="AA94" s="385">
        <f t="shared" si="36"/>
        <v>0</v>
      </c>
      <c r="AB94" s="385"/>
      <c r="AC94" s="385">
        <f t="shared" si="37"/>
        <v>0</v>
      </c>
      <c r="AD94" s="385">
        <v>2</v>
      </c>
      <c r="AE94" s="385">
        <f t="shared" si="38"/>
        <v>80</v>
      </c>
      <c r="AF94" s="385"/>
      <c r="AG94" s="385">
        <f t="shared" si="39"/>
        <v>0</v>
      </c>
      <c r="AH94" s="385">
        <f t="shared" si="40"/>
        <v>3.5</v>
      </c>
      <c r="AI94" s="385">
        <f t="shared" si="41"/>
        <v>140</v>
      </c>
      <c r="AJ94" s="386"/>
      <c r="AL94" s="142">
        <v>0.7</v>
      </c>
      <c r="AM94" s="142">
        <v>3.5</v>
      </c>
      <c r="AN94" s="523"/>
      <c r="AO94" s="523"/>
      <c r="AP94" s="523"/>
    </row>
    <row r="95" spans="2:42" s="142" customFormat="1" ht="19.5" customHeight="1">
      <c r="B95" s="390" t="s">
        <v>240</v>
      </c>
      <c r="C95" s="518" t="s">
        <v>728</v>
      </c>
      <c r="D95" s="391" t="s">
        <v>241</v>
      </c>
      <c r="E95" s="519" t="s">
        <v>688</v>
      </c>
      <c r="F95" s="392"/>
      <c r="G95" s="384">
        <f t="shared" si="26"/>
        <v>40</v>
      </c>
      <c r="H95" s="520">
        <v>4.0999999999999996</v>
      </c>
      <c r="I95" s="385">
        <f t="shared" si="27"/>
        <v>164</v>
      </c>
      <c r="J95" s="385">
        <v>0</v>
      </c>
      <c r="K95" s="385">
        <f t="shared" si="28"/>
        <v>0</v>
      </c>
      <c r="L95" s="520">
        <v>0.6</v>
      </c>
      <c r="M95" s="385">
        <f t="shared" si="29"/>
        <v>24</v>
      </c>
      <c r="N95" s="520"/>
      <c r="O95" s="385">
        <f t="shared" si="30"/>
        <v>0</v>
      </c>
      <c r="P95" s="520">
        <v>2.1</v>
      </c>
      <c r="Q95" s="385">
        <f t="shared" si="31"/>
        <v>84</v>
      </c>
      <c r="R95" s="521">
        <v>0.5</v>
      </c>
      <c r="S95" s="385">
        <f t="shared" si="32"/>
        <v>20</v>
      </c>
      <c r="T95" s="385"/>
      <c r="U95" s="385">
        <f t="shared" si="33"/>
        <v>0</v>
      </c>
      <c r="V95" s="521">
        <v>0.4</v>
      </c>
      <c r="W95" s="385">
        <f t="shared" si="34"/>
        <v>16</v>
      </c>
      <c r="X95" s="522">
        <v>2</v>
      </c>
      <c r="Y95" s="385">
        <f t="shared" si="35"/>
        <v>80</v>
      </c>
      <c r="Z95" s="385"/>
      <c r="AA95" s="385">
        <f t="shared" si="36"/>
        <v>0</v>
      </c>
      <c r="AB95" s="385"/>
      <c r="AC95" s="385">
        <f t="shared" si="37"/>
        <v>0</v>
      </c>
      <c r="AD95" s="385">
        <v>2</v>
      </c>
      <c r="AE95" s="385">
        <f t="shared" si="38"/>
        <v>80</v>
      </c>
      <c r="AF95" s="385"/>
      <c r="AG95" s="385">
        <f t="shared" si="39"/>
        <v>0</v>
      </c>
      <c r="AH95" s="385">
        <f t="shared" si="40"/>
        <v>3.5</v>
      </c>
      <c r="AI95" s="385">
        <f t="shared" si="41"/>
        <v>140</v>
      </c>
      <c r="AJ95" s="386"/>
      <c r="AL95" s="142">
        <v>0.7</v>
      </c>
      <c r="AM95" s="142">
        <v>3.5</v>
      </c>
      <c r="AN95" s="523"/>
      <c r="AO95" s="523"/>
      <c r="AP95" s="523"/>
    </row>
    <row r="96" spans="2:42" s="142" customFormat="1" ht="19.5" customHeight="1">
      <c r="B96" s="390" t="s">
        <v>240</v>
      </c>
      <c r="C96" s="518" t="s">
        <v>729</v>
      </c>
      <c r="D96" s="391" t="s">
        <v>241</v>
      </c>
      <c r="E96" s="519" t="s">
        <v>688</v>
      </c>
      <c r="F96" s="392"/>
      <c r="G96" s="384">
        <f t="shared" si="26"/>
        <v>40</v>
      </c>
      <c r="H96" s="520">
        <v>4.0999999999999996</v>
      </c>
      <c r="I96" s="385">
        <f t="shared" si="27"/>
        <v>164</v>
      </c>
      <c r="J96" s="385">
        <v>0</v>
      </c>
      <c r="K96" s="385">
        <f t="shared" si="28"/>
        <v>0</v>
      </c>
      <c r="L96" s="520">
        <v>0.6</v>
      </c>
      <c r="M96" s="385">
        <f t="shared" si="29"/>
        <v>24</v>
      </c>
      <c r="N96" s="520"/>
      <c r="O96" s="385">
        <f t="shared" si="30"/>
        <v>0</v>
      </c>
      <c r="P96" s="520">
        <v>2.1</v>
      </c>
      <c r="Q96" s="385">
        <f t="shared" si="31"/>
        <v>84</v>
      </c>
      <c r="R96" s="521">
        <v>0.5</v>
      </c>
      <c r="S96" s="385">
        <f t="shared" si="32"/>
        <v>20</v>
      </c>
      <c r="T96" s="385"/>
      <c r="U96" s="385">
        <f t="shared" si="33"/>
        <v>0</v>
      </c>
      <c r="V96" s="521">
        <v>0.4</v>
      </c>
      <c r="W96" s="385">
        <f t="shared" si="34"/>
        <v>16</v>
      </c>
      <c r="X96" s="522">
        <v>2</v>
      </c>
      <c r="Y96" s="385">
        <f t="shared" si="35"/>
        <v>80</v>
      </c>
      <c r="Z96" s="385"/>
      <c r="AA96" s="385">
        <f t="shared" si="36"/>
        <v>0</v>
      </c>
      <c r="AB96" s="385"/>
      <c r="AC96" s="385">
        <f t="shared" si="37"/>
        <v>0</v>
      </c>
      <c r="AD96" s="385">
        <v>2</v>
      </c>
      <c r="AE96" s="385">
        <f t="shared" si="38"/>
        <v>80</v>
      </c>
      <c r="AF96" s="385"/>
      <c r="AG96" s="385">
        <f t="shared" si="39"/>
        <v>0</v>
      </c>
      <c r="AH96" s="385">
        <f t="shared" si="40"/>
        <v>3.5</v>
      </c>
      <c r="AI96" s="385">
        <f t="shared" si="41"/>
        <v>140</v>
      </c>
      <c r="AJ96" s="386"/>
      <c r="AL96" s="142">
        <v>0.7</v>
      </c>
      <c r="AM96" s="142">
        <v>3.5</v>
      </c>
      <c r="AN96" s="523"/>
      <c r="AO96" s="523"/>
      <c r="AP96" s="523"/>
    </row>
    <row r="97" spans="2:42" s="142" customFormat="1" ht="19.5" customHeight="1">
      <c r="B97" s="390" t="s">
        <v>240</v>
      </c>
      <c r="C97" s="518" t="s">
        <v>729</v>
      </c>
      <c r="D97" s="391" t="s">
        <v>241</v>
      </c>
      <c r="E97" s="519" t="s">
        <v>723</v>
      </c>
      <c r="F97" s="392"/>
      <c r="G97" s="384">
        <f t="shared" si="26"/>
        <v>35</v>
      </c>
      <c r="H97" s="520">
        <v>4.0999999999999996</v>
      </c>
      <c r="I97" s="385">
        <f t="shared" si="27"/>
        <v>143.5</v>
      </c>
      <c r="J97" s="385">
        <v>0</v>
      </c>
      <c r="K97" s="385">
        <f t="shared" si="28"/>
        <v>0</v>
      </c>
      <c r="L97" s="520">
        <v>0.6</v>
      </c>
      <c r="M97" s="385">
        <f t="shared" si="29"/>
        <v>21</v>
      </c>
      <c r="N97" s="520"/>
      <c r="O97" s="385">
        <f t="shared" si="30"/>
        <v>0</v>
      </c>
      <c r="P97" s="520">
        <v>2.1</v>
      </c>
      <c r="Q97" s="385">
        <f t="shared" si="31"/>
        <v>73.5</v>
      </c>
      <c r="R97" s="521">
        <v>0.5</v>
      </c>
      <c r="S97" s="385">
        <f t="shared" si="32"/>
        <v>17.5</v>
      </c>
      <c r="T97" s="385"/>
      <c r="U97" s="385">
        <f t="shared" si="33"/>
        <v>0</v>
      </c>
      <c r="V97" s="521">
        <v>0.4</v>
      </c>
      <c r="W97" s="385">
        <f t="shared" si="34"/>
        <v>14</v>
      </c>
      <c r="X97" s="522">
        <v>2</v>
      </c>
      <c r="Y97" s="385">
        <f t="shared" si="35"/>
        <v>70</v>
      </c>
      <c r="Z97" s="385"/>
      <c r="AA97" s="385">
        <f t="shared" si="36"/>
        <v>0</v>
      </c>
      <c r="AB97" s="385"/>
      <c r="AC97" s="385">
        <f t="shared" si="37"/>
        <v>0</v>
      </c>
      <c r="AD97" s="385">
        <v>2</v>
      </c>
      <c r="AE97" s="385">
        <f t="shared" si="38"/>
        <v>70</v>
      </c>
      <c r="AF97" s="385"/>
      <c r="AG97" s="385">
        <f t="shared" si="39"/>
        <v>0</v>
      </c>
      <c r="AH97" s="385">
        <f t="shared" si="40"/>
        <v>3.5</v>
      </c>
      <c r="AI97" s="385">
        <f t="shared" si="41"/>
        <v>122.5</v>
      </c>
      <c r="AJ97" s="386"/>
      <c r="AL97" s="142">
        <v>0.7</v>
      </c>
      <c r="AM97" s="142">
        <v>3.5</v>
      </c>
      <c r="AN97" s="523"/>
      <c r="AO97" s="523"/>
      <c r="AP97" s="523"/>
    </row>
    <row r="98" spans="2:42" s="142" customFormat="1" ht="19.5" customHeight="1">
      <c r="B98" s="390" t="s">
        <v>240</v>
      </c>
      <c r="C98" s="518" t="s">
        <v>730</v>
      </c>
      <c r="D98" s="391" t="s">
        <v>241</v>
      </c>
      <c r="E98" s="519" t="s">
        <v>688</v>
      </c>
      <c r="F98" s="392"/>
      <c r="G98" s="384">
        <f t="shared" si="26"/>
        <v>5</v>
      </c>
      <c r="H98" s="520">
        <v>4.76</v>
      </c>
      <c r="I98" s="385">
        <f t="shared" si="27"/>
        <v>22.15</v>
      </c>
      <c r="J98" s="385">
        <v>1.36</v>
      </c>
      <c r="K98" s="385">
        <f t="shared" si="28"/>
        <v>3.4</v>
      </c>
      <c r="L98" s="520">
        <v>2.62</v>
      </c>
      <c r="M98" s="385">
        <f t="shared" si="29"/>
        <v>8.0500000000000007</v>
      </c>
      <c r="N98" s="520"/>
      <c r="O98" s="385">
        <f t="shared" si="30"/>
        <v>0</v>
      </c>
      <c r="P98" s="520">
        <v>2.1</v>
      </c>
      <c r="Q98" s="385">
        <f t="shared" si="31"/>
        <v>10.5</v>
      </c>
      <c r="R98" s="521">
        <v>0.5</v>
      </c>
      <c r="S98" s="385">
        <f t="shared" si="32"/>
        <v>2.5</v>
      </c>
      <c r="T98" s="385"/>
      <c r="U98" s="385">
        <f t="shared" si="33"/>
        <v>0</v>
      </c>
      <c r="V98" s="521">
        <v>0.4</v>
      </c>
      <c r="W98" s="385">
        <f t="shared" si="34"/>
        <v>2</v>
      </c>
      <c r="X98" s="522">
        <v>2</v>
      </c>
      <c r="Y98" s="385">
        <f t="shared" si="35"/>
        <v>10</v>
      </c>
      <c r="Z98" s="385"/>
      <c r="AA98" s="385">
        <f t="shared" si="36"/>
        <v>0</v>
      </c>
      <c r="AB98" s="385"/>
      <c r="AC98" s="385">
        <f t="shared" si="37"/>
        <v>0</v>
      </c>
      <c r="AD98" s="385">
        <v>2</v>
      </c>
      <c r="AE98" s="385">
        <f t="shared" si="38"/>
        <v>10</v>
      </c>
      <c r="AF98" s="385"/>
      <c r="AG98" s="385">
        <f t="shared" si="39"/>
        <v>0</v>
      </c>
      <c r="AH98" s="385">
        <f t="shared" si="40"/>
        <v>3.5</v>
      </c>
      <c r="AI98" s="385">
        <f t="shared" si="41"/>
        <v>17.5</v>
      </c>
      <c r="AJ98" s="386"/>
      <c r="AL98" s="142">
        <v>0.7</v>
      </c>
      <c r="AM98" s="142">
        <v>3.5</v>
      </c>
      <c r="AN98" s="523"/>
      <c r="AO98" s="523"/>
      <c r="AP98" s="523"/>
    </row>
    <row r="99" spans="2:42" s="142" customFormat="1" ht="19.5" customHeight="1">
      <c r="B99" s="390" t="s">
        <v>240</v>
      </c>
      <c r="C99" s="518" t="s">
        <v>730</v>
      </c>
      <c r="D99" s="391" t="s">
        <v>241</v>
      </c>
      <c r="E99" s="519" t="s">
        <v>981</v>
      </c>
      <c r="F99" s="392" t="s">
        <v>311</v>
      </c>
      <c r="G99" s="384">
        <f t="shared" si="26"/>
        <v>4</v>
      </c>
      <c r="H99" s="520">
        <v>4.7</v>
      </c>
      <c r="I99" s="385">
        <f t="shared" si="27"/>
        <v>18.920000000000002</v>
      </c>
      <c r="J99" s="385">
        <v>2.98</v>
      </c>
      <c r="K99" s="385">
        <f t="shared" si="28"/>
        <v>8.68</v>
      </c>
      <c r="L99" s="520">
        <v>4.18</v>
      </c>
      <c r="M99" s="385">
        <f t="shared" si="29"/>
        <v>13.6</v>
      </c>
      <c r="N99" s="520"/>
      <c r="O99" s="385">
        <f t="shared" si="30"/>
        <v>0</v>
      </c>
      <c r="P99" s="520">
        <v>2.1</v>
      </c>
      <c r="Q99" s="385">
        <f t="shared" si="31"/>
        <v>8.4</v>
      </c>
      <c r="R99" s="521">
        <v>0.5</v>
      </c>
      <c r="S99" s="385">
        <f t="shared" si="32"/>
        <v>2</v>
      </c>
      <c r="T99" s="385"/>
      <c r="U99" s="385">
        <f t="shared" si="33"/>
        <v>0</v>
      </c>
      <c r="V99" s="521">
        <v>0.4</v>
      </c>
      <c r="W99" s="385">
        <f t="shared" si="34"/>
        <v>1.6</v>
      </c>
      <c r="X99" s="522">
        <v>2</v>
      </c>
      <c r="Y99" s="385">
        <f t="shared" si="35"/>
        <v>8</v>
      </c>
      <c r="Z99" s="385"/>
      <c r="AA99" s="385">
        <f t="shared" si="36"/>
        <v>0</v>
      </c>
      <c r="AB99" s="385"/>
      <c r="AC99" s="385">
        <f t="shared" si="37"/>
        <v>0</v>
      </c>
      <c r="AD99" s="385">
        <v>2</v>
      </c>
      <c r="AE99" s="385">
        <f t="shared" si="38"/>
        <v>8</v>
      </c>
      <c r="AF99" s="385"/>
      <c r="AG99" s="385">
        <f t="shared" si="39"/>
        <v>0</v>
      </c>
      <c r="AH99" s="385">
        <f t="shared" si="40"/>
        <v>3.5</v>
      </c>
      <c r="AI99" s="385">
        <f t="shared" si="41"/>
        <v>14</v>
      </c>
      <c r="AJ99" s="386"/>
      <c r="AL99" s="142">
        <v>0.7</v>
      </c>
      <c r="AM99" s="142">
        <v>3.5</v>
      </c>
      <c r="AN99" s="523"/>
      <c r="AO99" s="523"/>
      <c r="AP99" s="523"/>
    </row>
    <row r="100" spans="2:42" s="142" customFormat="1" ht="19.5" customHeight="1">
      <c r="B100" s="390" t="s">
        <v>240</v>
      </c>
      <c r="C100" s="518" t="s">
        <v>730</v>
      </c>
      <c r="D100" s="391" t="s">
        <v>241</v>
      </c>
      <c r="E100" s="519" t="s">
        <v>981</v>
      </c>
      <c r="F100" s="392" t="s">
        <v>312</v>
      </c>
      <c r="G100" s="384">
        <f t="shared" si="26"/>
        <v>0</v>
      </c>
      <c r="H100" s="520">
        <v>5.4</v>
      </c>
      <c r="I100" s="385">
        <f t="shared" si="27"/>
        <v>0</v>
      </c>
      <c r="J100" s="385">
        <v>3.43</v>
      </c>
      <c r="K100" s="385">
        <f t="shared" si="28"/>
        <v>0</v>
      </c>
      <c r="L100" s="520">
        <v>4.8099999999999996</v>
      </c>
      <c r="M100" s="385">
        <f t="shared" si="29"/>
        <v>0</v>
      </c>
      <c r="N100" s="520"/>
      <c r="O100" s="385">
        <f t="shared" ref="O100:O101" si="42">ROUND((N99+N100)/2*$G100,2)</f>
        <v>0</v>
      </c>
      <c r="P100" s="520">
        <v>2.4900000000000002</v>
      </c>
      <c r="Q100" s="385">
        <f t="shared" si="31"/>
        <v>0</v>
      </c>
      <c r="R100" s="521">
        <v>0.57999999999999996</v>
      </c>
      <c r="S100" s="385">
        <f t="shared" si="32"/>
        <v>0</v>
      </c>
      <c r="T100" s="385"/>
      <c r="U100" s="385">
        <f t="shared" si="33"/>
        <v>0</v>
      </c>
      <c r="V100" s="521">
        <v>0.46</v>
      </c>
      <c r="W100" s="385">
        <f t="shared" si="34"/>
        <v>0</v>
      </c>
      <c r="X100" s="522">
        <v>2.2999999999999998</v>
      </c>
      <c r="Y100" s="385">
        <f t="shared" si="35"/>
        <v>0</v>
      </c>
      <c r="Z100" s="385"/>
      <c r="AA100" s="385">
        <f t="shared" si="36"/>
        <v>0</v>
      </c>
      <c r="AB100" s="385"/>
      <c r="AC100" s="385">
        <f t="shared" ref="AC100:AC101" si="43">ROUND((AB99+AB100)/2*$G100,2)</f>
        <v>0</v>
      </c>
      <c r="AD100" s="385">
        <v>2</v>
      </c>
      <c r="AE100" s="385">
        <f t="shared" si="38"/>
        <v>0</v>
      </c>
      <c r="AF100" s="385"/>
      <c r="AG100" s="385">
        <f t="shared" si="39"/>
        <v>0</v>
      </c>
      <c r="AH100" s="385">
        <f t="shared" si="40"/>
        <v>3.5</v>
      </c>
      <c r="AI100" s="385">
        <f t="shared" si="41"/>
        <v>0</v>
      </c>
      <c r="AJ100" s="386"/>
      <c r="AL100" s="142">
        <v>0.7</v>
      </c>
      <c r="AM100" s="142">
        <v>3.5</v>
      </c>
      <c r="AN100" s="523"/>
      <c r="AO100" s="523"/>
      <c r="AP100" s="523"/>
    </row>
    <row r="101" spans="2:42" s="142" customFormat="1" ht="19.5" customHeight="1">
      <c r="B101" s="390" t="s">
        <v>240</v>
      </c>
      <c r="C101" s="518" t="s">
        <v>730</v>
      </c>
      <c r="D101" s="391" t="s">
        <v>241</v>
      </c>
      <c r="E101" s="519" t="s">
        <v>982</v>
      </c>
      <c r="F101" s="392" t="s">
        <v>311</v>
      </c>
      <c r="G101" s="384">
        <f t="shared" si="26"/>
        <v>5</v>
      </c>
      <c r="H101" s="520">
        <v>5.4</v>
      </c>
      <c r="I101" s="385">
        <f t="shared" si="27"/>
        <v>27</v>
      </c>
      <c r="J101" s="385">
        <v>3.52</v>
      </c>
      <c r="K101" s="385">
        <f t="shared" si="28"/>
        <v>17.38</v>
      </c>
      <c r="L101" s="520">
        <v>4.9000000000000004</v>
      </c>
      <c r="M101" s="385">
        <f t="shared" si="29"/>
        <v>24.28</v>
      </c>
      <c r="N101" s="520"/>
      <c r="O101" s="385">
        <f t="shared" si="42"/>
        <v>0</v>
      </c>
      <c r="P101" s="520">
        <v>2.4900000000000002</v>
      </c>
      <c r="Q101" s="385">
        <f t="shared" si="31"/>
        <v>12.45</v>
      </c>
      <c r="R101" s="521">
        <v>0.57999999999999996</v>
      </c>
      <c r="S101" s="385">
        <f t="shared" si="32"/>
        <v>2.9</v>
      </c>
      <c r="T101" s="385"/>
      <c r="U101" s="385">
        <f t="shared" si="33"/>
        <v>0</v>
      </c>
      <c r="V101" s="521">
        <v>0.46</v>
      </c>
      <c r="W101" s="385">
        <f t="shared" si="34"/>
        <v>2.2999999999999998</v>
      </c>
      <c r="X101" s="522">
        <v>2.2999999999999998</v>
      </c>
      <c r="Y101" s="385">
        <f t="shared" si="35"/>
        <v>11.5</v>
      </c>
      <c r="Z101" s="385"/>
      <c r="AA101" s="385">
        <f t="shared" si="36"/>
        <v>0</v>
      </c>
      <c r="AB101" s="385"/>
      <c r="AC101" s="385">
        <f t="shared" si="43"/>
        <v>0</v>
      </c>
      <c r="AD101" s="385">
        <v>2</v>
      </c>
      <c r="AE101" s="385">
        <f t="shared" si="38"/>
        <v>10</v>
      </c>
      <c r="AF101" s="385"/>
      <c r="AG101" s="385">
        <f t="shared" si="39"/>
        <v>0</v>
      </c>
      <c r="AH101" s="385">
        <f t="shared" si="40"/>
        <v>3.5</v>
      </c>
      <c r="AI101" s="385">
        <f t="shared" si="41"/>
        <v>17.5</v>
      </c>
      <c r="AJ101" s="386"/>
      <c r="AL101" s="142">
        <v>0.7</v>
      </c>
      <c r="AM101" s="142">
        <v>3.5</v>
      </c>
      <c r="AN101" s="523"/>
      <c r="AO101" s="523"/>
      <c r="AP101" s="523"/>
    </row>
    <row r="102" spans="2:42" s="142" customFormat="1" ht="19.5" customHeight="1">
      <c r="B102" s="390" t="s">
        <v>240</v>
      </c>
      <c r="C102" s="518" t="s">
        <v>730</v>
      </c>
      <c r="D102" s="391" t="s">
        <v>241</v>
      </c>
      <c r="E102" s="519" t="s">
        <v>982</v>
      </c>
      <c r="F102" s="392" t="s">
        <v>312</v>
      </c>
      <c r="G102" s="384">
        <f t="shared" si="26"/>
        <v>0</v>
      </c>
      <c r="H102" s="520">
        <v>4.7</v>
      </c>
      <c r="I102" s="385">
        <f t="shared" si="27"/>
        <v>0</v>
      </c>
      <c r="J102" s="385">
        <v>3.06</v>
      </c>
      <c r="K102" s="385">
        <f t="shared" si="28"/>
        <v>0</v>
      </c>
      <c r="L102" s="520">
        <v>4.26</v>
      </c>
      <c r="M102" s="385">
        <f t="shared" si="29"/>
        <v>0</v>
      </c>
      <c r="N102" s="520"/>
      <c r="O102" s="385"/>
      <c r="P102" s="520">
        <v>2.1</v>
      </c>
      <c r="Q102" s="385">
        <f t="shared" si="31"/>
        <v>0</v>
      </c>
      <c r="R102" s="521">
        <v>0.5</v>
      </c>
      <c r="S102" s="385">
        <f t="shared" si="32"/>
        <v>0</v>
      </c>
      <c r="T102" s="385"/>
      <c r="U102" s="385">
        <f t="shared" si="33"/>
        <v>0</v>
      </c>
      <c r="V102" s="521">
        <v>0.4</v>
      </c>
      <c r="W102" s="385">
        <f t="shared" si="34"/>
        <v>0</v>
      </c>
      <c r="X102" s="522">
        <v>2</v>
      </c>
      <c r="Y102" s="385">
        <f t="shared" si="35"/>
        <v>0</v>
      </c>
      <c r="Z102" s="385"/>
      <c r="AA102" s="385">
        <f t="shared" si="36"/>
        <v>0</v>
      </c>
      <c r="AB102" s="385"/>
      <c r="AC102" s="385"/>
      <c r="AD102" s="385">
        <v>2</v>
      </c>
      <c r="AE102" s="385">
        <f t="shared" si="38"/>
        <v>0</v>
      </c>
      <c r="AF102" s="385"/>
      <c r="AG102" s="385">
        <f t="shared" si="39"/>
        <v>0</v>
      </c>
      <c r="AH102" s="385">
        <f t="shared" si="40"/>
        <v>0</v>
      </c>
      <c r="AI102" s="385">
        <f t="shared" si="41"/>
        <v>0</v>
      </c>
      <c r="AJ102" s="386"/>
      <c r="AN102" s="523"/>
      <c r="AO102" s="523"/>
      <c r="AP102" s="523"/>
    </row>
    <row r="103" spans="2:42" s="142" customFormat="1" ht="19.5" customHeight="1">
      <c r="B103" s="390" t="s">
        <v>240</v>
      </c>
      <c r="C103" s="518" t="s">
        <v>730</v>
      </c>
      <c r="D103" s="391" t="s">
        <v>241</v>
      </c>
      <c r="E103" s="519" t="s">
        <v>706</v>
      </c>
      <c r="F103" s="392"/>
      <c r="G103" s="384">
        <f t="shared" si="26"/>
        <v>9</v>
      </c>
      <c r="H103" s="520">
        <v>4.0999999999999996</v>
      </c>
      <c r="I103" s="385">
        <f t="shared" si="27"/>
        <v>39.6</v>
      </c>
      <c r="J103" s="385">
        <v>0</v>
      </c>
      <c r="K103" s="385">
        <f t="shared" si="28"/>
        <v>13.77</v>
      </c>
      <c r="L103" s="520">
        <v>0.6</v>
      </c>
      <c r="M103" s="385">
        <f t="shared" si="29"/>
        <v>21.87</v>
      </c>
      <c r="N103" s="520"/>
      <c r="O103" s="385">
        <f t="shared" si="30"/>
        <v>0</v>
      </c>
      <c r="P103" s="520">
        <v>2.1</v>
      </c>
      <c r="Q103" s="385">
        <f t="shared" si="31"/>
        <v>18.899999999999999</v>
      </c>
      <c r="R103" s="521">
        <v>0.5</v>
      </c>
      <c r="S103" s="385">
        <f t="shared" si="32"/>
        <v>4.5</v>
      </c>
      <c r="T103" s="385"/>
      <c r="U103" s="385">
        <f t="shared" si="33"/>
        <v>0</v>
      </c>
      <c r="V103" s="521">
        <v>0.4</v>
      </c>
      <c r="W103" s="385">
        <f t="shared" si="34"/>
        <v>3.6</v>
      </c>
      <c r="X103" s="522">
        <v>2</v>
      </c>
      <c r="Y103" s="385">
        <f t="shared" si="35"/>
        <v>18</v>
      </c>
      <c r="Z103" s="385"/>
      <c r="AA103" s="385">
        <f t="shared" si="36"/>
        <v>0</v>
      </c>
      <c r="AB103" s="385"/>
      <c r="AC103" s="385">
        <f t="shared" si="37"/>
        <v>0</v>
      </c>
      <c r="AD103" s="385">
        <v>2</v>
      </c>
      <c r="AE103" s="385">
        <f t="shared" si="38"/>
        <v>18</v>
      </c>
      <c r="AF103" s="385"/>
      <c r="AG103" s="385">
        <f t="shared" si="39"/>
        <v>0</v>
      </c>
      <c r="AH103" s="385">
        <f t="shared" si="40"/>
        <v>3.5</v>
      </c>
      <c r="AI103" s="385">
        <f t="shared" si="41"/>
        <v>15.75</v>
      </c>
      <c r="AJ103" s="386"/>
      <c r="AL103" s="142">
        <v>0.7</v>
      </c>
      <c r="AM103" s="142">
        <v>3.5</v>
      </c>
      <c r="AN103" s="523"/>
      <c r="AO103" s="523"/>
      <c r="AP103" s="523"/>
    </row>
    <row r="104" spans="2:42" s="142" customFormat="1" ht="19.5" customHeight="1">
      <c r="B104" s="390" t="s">
        <v>240</v>
      </c>
      <c r="C104" s="518" t="s">
        <v>731</v>
      </c>
      <c r="D104" s="391" t="s">
        <v>241</v>
      </c>
      <c r="E104" s="519" t="s">
        <v>688</v>
      </c>
      <c r="F104" s="392"/>
      <c r="G104" s="384">
        <f t="shared" si="26"/>
        <v>22</v>
      </c>
      <c r="H104" s="520">
        <v>4.0999999999999996</v>
      </c>
      <c r="I104" s="385">
        <f t="shared" si="27"/>
        <v>90.2</v>
      </c>
      <c r="J104" s="385">
        <v>0</v>
      </c>
      <c r="K104" s="385">
        <f t="shared" si="28"/>
        <v>0</v>
      </c>
      <c r="L104" s="520">
        <v>0.6</v>
      </c>
      <c r="M104" s="385">
        <f t="shared" si="29"/>
        <v>13.2</v>
      </c>
      <c r="N104" s="520"/>
      <c r="O104" s="385">
        <f t="shared" si="30"/>
        <v>0</v>
      </c>
      <c r="P104" s="520">
        <v>2.1</v>
      </c>
      <c r="Q104" s="385">
        <f t="shared" si="31"/>
        <v>46.2</v>
      </c>
      <c r="R104" s="521">
        <v>0.5</v>
      </c>
      <c r="S104" s="385">
        <f t="shared" si="32"/>
        <v>11</v>
      </c>
      <c r="T104" s="385"/>
      <c r="U104" s="385">
        <f t="shared" si="33"/>
        <v>0</v>
      </c>
      <c r="V104" s="521">
        <v>0.4</v>
      </c>
      <c r="W104" s="385">
        <f t="shared" si="34"/>
        <v>8.8000000000000007</v>
      </c>
      <c r="X104" s="522">
        <v>2</v>
      </c>
      <c r="Y104" s="385">
        <f t="shared" si="35"/>
        <v>44</v>
      </c>
      <c r="Z104" s="385"/>
      <c r="AA104" s="385">
        <f t="shared" si="36"/>
        <v>0</v>
      </c>
      <c r="AB104" s="385"/>
      <c r="AC104" s="385">
        <f t="shared" si="37"/>
        <v>0</v>
      </c>
      <c r="AD104" s="385">
        <v>2</v>
      </c>
      <c r="AE104" s="385">
        <f t="shared" si="38"/>
        <v>44</v>
      </c>
      <c r="AF104" s="385"/>
      <c r="AG104" s="385">
        <f t="shared" si="39"/>
        <v>0</v>
      </c>
      <c r="AH104" s="385">
        <f t="shared" si="40"/>
        <v>3.5</v>
      </c>
      <c r="AI104" s="385">
        <f t="shared" si="41"/>
        <v>77</v>
      </c>
      <c r="AJ104" s="386"/>
      <c r="AL104" s="142">
        <v>0.7</v>
      </c>
      <c r="AM104" s="142">
        <v>3.5</v>
      </c>
      <c r="AN104" s="523"/>
      <c r="AO104" s="523"/>
      <c r="AP104" s="523"/>
    </row>
    <row r="105" spans="2:42" s="142" customFormat="1" ht="19.5" customHeight="1">
      <c r="B105" s="390" t="s">
        <v>240</v>
      </c>
      <c r="C105" s="518" t="s">
        <v>732</v>
      </c>
      <c r="D105" s="391" t="s">
        <v>241</v>
      </c>
      <c r="E105" s="519" t="s">
        <v>688</v>
      </c>
      <c r="F105" s="392"/>
      <c r="G105" s="384">
        <f t="shared" si="26"/>
        <v>40</v>
      </c>
      <c r="H105" s="520">
        <v>4.0999999999999996</v>
      </c>
      <c r="I105" s="385">
        <f t="shared" si="27"/>
        <v>164</v>
      </c>
      <c r="J105" s="385">
        <v>0</v>
      </c>
      <c r="K105" s="385">
        <f t="shared" si="28"/>
        <v>0</v>
      </c>
      <c r="L105" s="520">
        <v>0.6</v>
      </c>
      <c r="M105" s="385">
        <f t="shared" si="29"/>
        <v>24</v>
      </c>
      <c r="N105" s="520"/>
      <c r="O105" s="385">
        <f t="shared" si="30"/>
        <v>0</v>
      </c>
      <c r="P105" s="520">
        <v>2.1</v>
      </c>
      <c r="Q105" s="385">
        <f t="shared" si="31"/>
        <v>84</v>
      </c>
      <c r="R105" s="521">
        <v>0.5</v>
      </c>
      <c r="S105" s="385">
        <f t="shared" si="32"/>
        <v>20</v>
      </c>
      <c r="T105" s="385"/>
      <c r="U105" s="385">
        <f t="shared" si="33"/>
        <v>0</v>
      </c>
      <c r="V105" s="521">
        <v>0.4</v>
      </c>
      <c r="W105" s="385">
        <f t="shared" si="34"/>
        <v>16</v>
      </c>
      <c r="X105" s="522">
        <v>2</v>
      </c>
      <c r="Y105" s="385">
        <f t="shared" si="35"/>
        <v>80</v>
      </c>
      <c r="Z105" s="385"/>
      <c r="AA105" s="385">
        <f t="shared" si="36"/>
        <v>0</v>
      </c>
      <c r="AB105" s="385"/>
      <c r="AC105" s="385">
        <f t="shared" si="37"/>
        <v>0</v>
      </c>
      <c r="AD105" s="385">
        <v>2</v>
      </c>
      <c r="AE105" s="385">
        <f t="shared" si="38"/>
        <v>80</v>
      </c>
      <c r="AF105" s="385"/>
      <c r="AG105" s="385">
        <f t="shared" si="39"/>
        <v>0</v>
      </c>
      <c r="AH105" s="385">
        <f t="shared" si="40"/>
        <v>3.5</v>
      </c>
      <c r="AI105" s="385">
        <f t="shared" si="41"/>
        <v>140</v>
      </c>
      <c r="AJ105" s="386"/>
      <c r="AL105" s="142">
        <v>0.7</v>
      </c>
      <c r="AM105" s="142">
        <v>3.5</v>
      </c>
      <c r="AN105" s="523"/>
      <c r="AO105" s="523"/>
      <c r="AP105" s="523"/>
    </row>
    <row r="106" spans="2:42" s="142" customFormat="1" ht="19.5" customHeight="1">
      <c r="B106" s="390" t="s">
        <v>240</v>
      </c>
      <c r="C106" s="518" t="s">
        <v>733</v>
      </c>
      <c r="D106" s="391" t="s">
        <v>241</v>
      </c>
      <c r="E106" s="519" t="s">
        <v>688</v>
      </c>
      <c r="F106" s="392"/>
      <c r="G106" s="384">
        <f t="shared" si="26"/>
        <v>40</v>
      </c>
      <c r="H106" s="520">
        <v>4.0999999999999996</v>
      </c>
      <c r="I106" s="385">
        <f t="shared" si="27"/>
        <v>164</v>
      </c>
      <c r="J106" s="385">
        <v>0</v>
      </c>
      <c r="K106" s="385">
        <f t="shared" si="28"/>
        <v>0</v>
      </c>
      <c r="L106" s="520">
        <v>0.6</v>
      </c>
      <c r="M106" s="385">
        <f t="shared" si="29"/>
        <v>24</v>
      </c>
      <c r="N106" s="520"/>
      <c r="O106" s="385">
        <f t="shared" si="30"/>
        <v>0</v>
      </c>
      <c r="P106" s="520">
        <v>2.1</v>
      </c>
      <c r="Q106" s="385">
        <f t="shared" si="31"/>
        <v>84</v>
      </c>
      <c r="R106" s="521">
        <v>0.5</v>
      </c>
      <c r="S106" s="385">
        <f t="shared" si="32"/>
        <v>20</v>
      </c>
      <c r="T106" s="385"/>
      <c r="U106" s="385">
        <f t="shared" si="33"/>
        <v>0</v>
      </c>
      <c r="V106" s="521">
        <v>0.4</v>
      </c>
      <c r="W106" s="385">
        <f t="shared" si="34"/>
        <v>16</v>
      </c>
      <c r="X106" s="522">
        <v>2</v>
      </c>
      <c r="Y106" s="385">
        <f t="shared" si="35"/>
        <v>80</v>
      </c>
      <c r="Z106" s="385"/>
      <c r="AA106" s="385">
        <f t="shared" si="36"/>
        <v>0</v>
      </c>
      <c r="AB106" s="385"/>
      <c r="AC106" s="385">
        <f t="shared" si="37"/>
        <v>0</v>
      </c>
      <c r="AD106" s="385">
        <v>2</v>
      </c>
      <c r="AE106" s="385">
        <f t="shared" si="38"/>
        <v>80</v>
      </c>
      <c r="AF106" s="385"/>
      <c r="AG106" s="385">
        <f t="shared" si="39"/>
        <v>0</v>
      </c>
      <c r="AH106" s="385">
        <f t="shared" si="40"/>
        <v>3.5</v>
      </c>
      <c r="AI106" s="385">
        <f t="shared" si="41"/>
        <v>140</v>
      </c>
      <c r="AJ106" s="386"/>
      <c r="AL106" s="142">
        <v>0.7</v>
      </c>
      <c r="AM106" s="142">
        <v>3.5</v>
      </c>
      <c r="AN106" s="523"/>
      <c r="AO106" s="523"/>
      <c r="AP106" s="523"/>
    </row>
    <row r="107" spans="2:42" s="142" customFormat="1" ht="19.5" customHeight="1">
      <c r="B107" s="390" t="s">
        <v>240</v>
      </c>
      <c r="C107" s="518" t="s">
        <v>733</v>
      </c>
      <c r="D107" s="391" t="s">
        <v>241</v>
      </c>
      <c r="E107" s="519" t="s">
        <v>700</v>
      </c>
      <c r="F107" s="392"/>
      <c r="G107" s="384">
        <f t="shared" si="26"/>
        <v>12</v>
      </c>
      <c r="H107" s="520">
        <v>4.0999999999999996</v>
      </c>
      <c r="I107" s="385">
        <f t="shared" si="27"/>
        <v>49.2</v>
      </c>
      <c r="J107" s="385">
        <v>0</v>
      </c>
      <c r="K107" s="385">
        <f t="shared" si="28"/>
        <v>0</v>
      </c>
      <c r="L107" s="520">
        <v>0.6</v>
      </c>
      <c r="M107" s="385">
        <f t="shared" si="29"/>
        <v>7.2</v>
      </c>
      <c r="N107" s="520"/>
      <c r="O107" s="385">
        <f t="shared" si="30"/>
        <v>0</v>
      </c>
      <c r="P107" s="520">
        <v>2.1</v>
      </c>
      <c r="Q107" s="385">
        <f t="shared" si="31"/>
        <v>25.2</v>
      </c>
      <c r="R107" s="521">
        <v>0.5</v>
      </c>
      <c r="S107" s="385">
        <f t="shared" si="32"/>
        <v>6</v>
      </c>
      <c r="T107" s="385"/>
      <c r="U107" s="385">
        <f t="shared" si="33"/>
        <v>0</v>
      </c>
      <c r="V107" s="521">
        <v>0.4</v>
      </c>
      <c r="W107" s="385">
        <f t="shared" si="34"/>
        <v>4.8</v>
      </c>
      <c r="X107" s="522">
        <v>2</v>
      </c>
      <c r="Y107" s="385">
        <f t="shared" si="35"/>
        <v>24</v>
      </c>
      <c r="Z107" s="385"/>
      <c r="AA107" s="385">
        <f t="shared" si="36"/>
        <v>0</v>
      </c>
      <c r="AB107" s="385"/>
      <c r="AC107" s="385">
        <f t="shared" si="37"/>
        <v>0</v>
      </c>
      <c r="AD107" s="385">
        <v>2</v>
      </c>
      <c r="AE107" s="385">
        <f t="shared" si="38"/>
        <v>24</v>
      </c>
      <c r="AF107" s="385"/>
      <c r="AG107" s="385">
        <f t="shared" si="39"/>
        <v>0</v>
      </c>
      <c r="AH107" s="385">
        <f t="shared" si="40"/>
        <v>3.5</v>
      </c>
      <c r="AI107" s="385">
        <f t="shared" si="41"/>
        <v>42</v>
      </c>
      <c r="AJ107" s="386"/>
      <c r="AL107" s="142">
        <v>0.7</v>
      </c>
      <c r="AM107" s="142">
        <v>3.5</v>
      </c>
      <c r="AN107" s="523"/>
      <c r="AO107" s="523"/>
      <c r="AP107" s="523"/>
    </row>
    <row r="108" spans="2:42" s="142" customFormat="1" ht="19.5" customHeight="1">
      <c r="B108" s="390" t="s">
        <v>240</v>
      </c>
      <c r="C108" s="518" t="s">
        <v>733</v>
      </c>
      <c r="D108" s="391" t="s">
        <v>241</v>
      </c>
      <c r="E108" s="519" t="s">
        <v>713</v>
      </c>
      <c r="F108" s="392"/>
      <c r="G108" s="384">
        <f t="shared" si="26"/>
        <v>13</v>
      </c>
      <c r="H108" s="520">
        <v>4.7</v>
      </c>
      <c r="I108" s="385">
        <f t="shared" si="27"/>
        <v>57.2</v>
      </c>
      <c r="J108" s="385">
        <v>0.38</v>
      </c>
      <c r="K108" s="385">
        <f t="shared" si="28"/>
        <v>2.4700000000000002</v>
      </c>
      <c r="L108" s="520">
        <v>1.58</v>
      </c>
      <c r="M108" s="385">
        <f t="shared" si="29"/>
        <v>14.17</v>
      </c>
      <c r="N108" s="520"/>
      <c r="O108" s="385">
        <f t="shared" si="30"/>
        <v>0</v>
      </c>
      <c r="P108" s="520">
        <v>2.1</v>
      </c>
      <c r="Q108" s="385">
        <f t="shared" si="31"/>
        <v>27.3</v>
      </c>
      <c r="R108" s="521">
        <v>0.5</v>
      </c>
      <c r="S108" s="385">
        <f t="shared" si="32"/>
        <v>6.5</v>
      </c>
      <c r="T108" s="385"/>
      <c r="U108" s="385">
        <f t="shared" si="33"/>
        <v>0</v>
      </c>
      <c r="V108" s="521">
        <v>0.4</v>
      </c>
      <c r="W108" s="385">
        <f t="shared" si="34"/>
        <v>5.2</v>
      </c>
      <c r="X108" s="522">
        <v>2</v>
      </c>
      <c r="Y108" s="385">
        <f t="shared" si="35"/>
        <v>26</v>
      </c>
      <c r="Z108" s="385"/>
      <c r="AA108" s="385">
        <f t="shared" si="36"/>
        <v>0</v>
      </c>
      <c r="AB108" s="385"/>
      <c r="AC108" s="385">
        <f t="shared" si="37"/>
        <v>0</v>
      </c>
      <c r="AD108" s="385">
        <v>2</v>
      </c>
      <c r="AE108" s="385">
        <f t="shared" si="38"/>
        <v>26</v>
      </c>
      <c r="AF108" s="385"/>
      <c r="AG108" s="385">
        <f t="shared" si="39"/>
        <v>0</v>
      </c>
      <c r="AH108" s="385">
        <f t="shared" si="40"/>
        <v>3.5</v>
      </c>
      <c r="AI108" s="385">
        <f t="shared" si="41"/>
        <v>45.5</v>
      </c>
      <c r="AJ108" s="386"/>
      <c r="AL108" s="142">
        <v>0.7</v>
      </c>
      <c r="AM108" s="142">
        <v>3.5</v>
      </c>
      <c r="AN108" s="523"/>
      <c r="AO108" s="523"/>
      <c r="AP108" s="523"/>
    </row>
    <row r="109" spans="2:42" s="142" customFormat="1" ht="19.5" customHeight="1">
      <c r="B109" s="390"/>
      <c r="C109" s="518"/>
      <c r="D109" s="391"/>
      <c r="E109" s="519"/>
      <c r="F109" s="392"/>
      <c r="G109" s="384"/>
      <c r="H109" s="520"/>
      <c r="I109" s="385"/>
      <c r="J109" s="385"/>
      <c r="K109" s="385"/>
      <c r="L109" s="520"/>
      <c r="M109" s="385"/>
      <c r="N109" s="520"/>
      <c r="O109" s="385"/>
      <c r="P109" s="520"/>
      <c r="Q109" s="385"/>
      <c r="R109" s="521"/>
      <c r="S109" s="385"/>
      <c r="T109" s="385"/>
      <c r="U109" s="385"/>
      <c r="V109" s="521"/>
      <c r="W109" s="385"/>
      <c r="X109" s="522"/>
      <c r="Y109" s="385"/>
      <c r="Z109" s="385"/>
      <c r="AA109" s="385"/>
      <c r="AB109" s="385"/>
      <c r="AC109" s="385"/>
      <c r="AD109" s="385"/>
      <c r="AE109" s="385"/>
      <c r="AF109" s="385"/>
      <c r="AG109" s="385"/>
      <c r="AH109" s="385"/>
      <c r="AI109" s="385"/>
      <c r="AJ109" s="386"/>
      <c r="AN109" s="523"/>
      <c r="AO109" s="523"/>
      <c r="AP109" s="523"/>
    </row>
    <row r="110" spans="2:42" s="142" customFormat="1" ht="19.5" customHeight="1">
      <c r="B110" s="390" t="s">
        <v>240</v>
      </c>
      <c r="C110" s="518" t="s">
        <v>734</v>
      </c>
      <c r="D110" s="391" t="s">
        <v>241</v>
      </c>
      <c r="E110" s="519" t="s">
        <v>695</v>
      </c>
      <c r="F110" s="392"/>
      <c r="G110" s="384"/>
      <c r="H110" s="520">
        <v>4.0999999999999996</v>
      </c>
      <c r="I110" s="385">
        <f t="shared" si="27"/>
        <v>0</v>
      </c>
      <c r="J110" s="385">
        <v>0</v>
      </c>
      <c r="K110" s="385">
        <f t="shared" si="28"/>
        <v>0</v>
      </c>
      <c r="L110" s="520">
        <v>0.6</v>
      </c>
      <c r="M110" s="385">
        <f t="shared" si="29"/>
        <v>0</v>
      </c>
      <c r="N110" s="520"/>
      <c r="O110" s="385">
        <f t="shared" si="30"/>
        <v>0</v>
      </c>
      <c r="P110" s="520">
        <v>2.1</v>
      </c>
      <c r="Q110" s="385">
        <f t="shared" si="31"/>
        <v>0</v>
      </c>
      <c r="R110" s="521">
        <v>0.5</v>
      </c>
      <c r="S110" s="385">
        <f t="shared" si="32"/>
        <v>0</v>
      </c>
      <c r="T110" s="385"/>
      <c r="U110" s="385">
        <f t="shared" si="33"/>
        <v>0</v>
      </c>
      <c r="V110" s="521">
        <v>0.4</v>
      </c>
      <c r="W110" s="385">
        <f t="shared" si="34"/>
        <v>0</v>
      </c>
      <c r="X110" s="522">
        <v>2</v>
      </c>
      <c r="Y110" s="385">
        <f t="shared" si="35"/>
        <v>0</v>
      </c>
      <c r="Z110" s="385"/>
      <c r="AA110" s="385">
        <f t="shared" si="36"/>
        <v>0</v>
      </c>
      <c r="AB110" s="385"/>
      <c r="AC110" s="385">
        <f t="shared" si="37"/>
        <v>0</v>
      </c>
      <c r="AD110" s="385">
        <v>2</v>
      </c>
      <c r="AE110" s="385">
        <f t="shared" si="38"/>
        <v>0</v>
      </c>
      <c r="AF110" s="385"/>
      <c r="AG110" s="385">
        <f t="shared" si="39"/>
        <v>0</v>
      </c>
      <c r="AH110" s="385">
        <f t="shared" si="40"/>
        <v>3.5</v>
      </c>
      <c r="AI110" s="385">
        <f t="shared" si="41"/>
        <v>0</v>
      </c>
      <c r="AJ110" s="386"/>
      <c r="AL110" s="142">
        <v>0.7</v>
      </c>
      <c r="AM110" s="142">
        <v>3.5</v>
      </c>
      <c r="AN110" s="523"/>
      <c r="AO110" s="523"/>
      <c r="AP110" s="523"/>
    </row>
    <row r="111" spans="2:42" s="142" customFormat="1" ht="19.5" customHeight="1">
      <c r="B111" s="390" t="s">
        <v>240</v>
      </c>
      <c r="C111" s="518" t="s">
        <v>735</v>
      </c>
      <c r="D111" s="391" t="s">
        <v>241</v>
      </c>
      <c r="E111" s="519" t="s">
        <v>688</v>
      </c>
      <c r="F111" s="392"/>
      <c r="G111" s="384">
        <f t="shared" si="26"/>
        <v>33</v>
      </c>
      <c r="H111" s="520">
        <v>3.84</v>
      </c>
      <c r="I111" s="385">
        <f t="shared" si="27"/>
        <v>131.01</v>
      </c>
      <c r="J111" s="385">
        <v>0</v>
      </c>
      <c r="K111" s="385">
        <f t="shared" si="28"/>
        <v>0</v>
      </c>
      <c r="L111" s="520">
        <v>0.34</v>
      </c>
      <c r="M111" s="385">
        <f t="shared" si="29"/>
        <v>15.51</v>
      </c>
      <c r="N111" s="520"/>
      <c r="O111" s="385">
        <f t="shared" si="30"/>
        <v>0</v>
      </c>
      <c r="P111" s="520">
        <v>2.1</v>
      </c>
      <c r="Q111" s="385">
        <f t="shared" si="31"/>
        <v>69.3</v>
      </c>
      <c r="R111" s="521">
        <v>0.5</v>
      </c>
      <c r="S111" s="385">
        <f t="shared" si="32"/>
        <v>16.5</v>
      </c>
      <c r="T111" s="385"/>
      <c r="U111" s="385">
        <f t="shared" si="33"/>
        <v>0</v>
      </c>
      <c r="V111" s="521">
        <v>0.4</v>
      </c>
      <c r="W111" s="385">
        <f t="shared" si="34"/>
        <v>13.2</v>
      </c>
      <c r="X111" s="522">
        <v>2</v>
      </c>
      <c r="Y111" s="385">
        <f t="shared" si="35"/>
        <v>66</v>
      </c>
      <c r="Z111" s="385"/>
      <c r="AA111" s="385">
        <f t="shared" si="36"/>
        <v>0</v>
      </c>
      <c r="AB111" s="385"/>
      <c r="AC111" s="385">
        <f t="shared" si="37"/>
        <v>0</v>
      </c>
      <c r="AD111" s="385">
        <v>2</v>
      </c>
      <c r="AE111" s="385">
        <f t="shared" si="38"/>
        <v>66</v>
      </c>
      <c r="AF111" s="385"/>
      <c r="AG111" s="385">
        <f t="shared" si="39"/>
        <v>0</v>
      </c>
      <c r="AH111" s="385">
        <f t="shared" si="40"/>
        <v>3.5</v>
      </c>
      <c r="AI111" s="385">
        <f t="shared" si="41"/>
        <v>115.5</v>
      </c>
      <c r="AJ111" s="386"/>
      <c r="AL111" s="142">
        <v>0.7</v>
      </c>
      <c r="AM111" s="142">
        <v>3.5</v>
      </c>
      <c r="AN111" s="523"/>
      <c r="AO111" s="523"/>
      <c r="AP111" s="523"/>
    </row>
    <row r="112" spans="2:42" s="142" customFormat="1" ht="19.5" customHeight="1">
      <c r="B112" s="390" t="s">
        <v>240</v>
      </c>
      <c r="C112" s="518" t="s">
        <v>736</v>
      </c>
      <c r="D112" s="391" t="s">
        <v>241</v>
      </c>
      <c r="E112" s="519" t="s">
        <v>688</v>
      </c>
      <c r="F112" s="392"/>
      <c r="G112" s="384">
        <f t="shared" si="26"/>
        <v>40</v>
      </c>
      <c r="H112" s="520">
        <v>3.98</v>
      </c>
      <c r="I112" s="385">
        <f t="shared" si="27"/>
        <v>156.4</v>
      </c>
      <c r="J112" s="385">
        <v>0</v>
      </c>
      <c r="K112" s="385">
        <f t="shared" si="28"/>
        <v>0</v>
      </c>
      <c r="L112" s="520">
        <v>0.48</v>
      </c>
      <c r="M112" s="385">
        <f t="shared" si="29"/>
        <v>16.399999999999999</v>
      </c>
      <c r="N112" s="520"/>
      <c r="O112" s="385">
        <f t="shared" si="30"/>
        <v>0</v>
      </c>
      <c r="P112" s="520">
        <v>2.1</v>
      </c>
      <c r="Q112" s="385">
        <f t="shared" si="31"/>
        <v>84</v>
      </c>
      <c r="R112" s="521">
        <v>0.5</v>
      </c>
      <c r="S112" s="385">
        <f t="shared" si="32"/>
        <v>20</v>
      </c>
      <c r="T112" s="385"/>
      <c r="U112" s="385">
        <f t="shared" si="33"/>
        <v>0</v>
      </c>
      <c r="V112" s="521">
        <v>0.4</v>
      </c>
      <c r="W112" s="385">
        <f t="shared" si="34"/>
        <v>16</v>
      </c>
      <c r="X112" s="522">
        <v>2</v>
      </c>
      <c r="Y112" s="385">
        <f t="shared" si="35"/>
        <v>80</v>
      </c>
      <c r="Z112" s="385"/>
      <c r="AA112" s="385">
        <f t="shared" si="36"/>
        <v>0</v>
      </c>
      <c r="AB112" s="385"/>
      <c r="AC112" s="385">
        <f t="shared" si="37"/>
        <v>0</v>
      </c>
      <c r="AD112" s="385">
        <v>2</v>
      </c>
      <c r="AE112" s="385">
        <f t="shared" si="38"/>
        <v>80</v>
      </c>
      <c r="AF112" s="385"/>
      <c r="AG112" s="385">
        <f t="shared" si="39"/>
        <v>0</v>
      </c>
      <c r="AH112" s="385">
        <f t="shared" si="40"/>
        <v>3.5</v>
      </c>
      <c r="AI112" s="385">
        <f t="shared" si="41"/>
        <v>140</v>
      </c>
      <c r="AJ112" s="386"/>
      <c r="AL112" s="142">
        <v>0.7</v>
      </c>
      <c r="AM112" s="142">
        <v>3.5</v>
      </c>
      <c r="AN112" s="523"/>
      <c r="AO112" s="523"/>
      <c r="AP112" s="523"/>
    </row>
    <row r="113" spans="2:42" s="142" customFormat="1" ht="19.5" customHeight="1">
      <c r="B113" s="390" t="s">
        <v>240</v>
      </c>
      <c r="C113" s="518" t="s">
        <v>737</v>
      </c>
      <c r="D113" s="391" t="s">
        <v>241</v>
      </c>
      <c r="E113" s="519" t="s">
        <v>688</v>
      </c>
      <c r="F113" s="392"/>
      <c r="G113" s="384">
        <f t="shared" si="26"/>
        <v>40</v>
      </c>
      <c r="H113" s="520">
        <v>4.12</v>
      </c>
      <c r="I113" s="385">
        <f t="shared" si="27"/>
        <v>162</v>
      </c>
      <c r="J113" s="385">
        <v>0</v>
      </c>
      <c r="K113" s="385">
        <f t="shared" si="28"/>
        <v>0</v>
      </c>
      <c r="L113" s="520">
        <v>0.62</v>
      </c>
      <c r="M113" s="385">
        <f t="shared" si="29"/>
        <v>22</v>
      </c>
      <c r="N113" s="520"/>
      <c r="O113" s="385">
        <f t="shared" si="30"/>
        <v>0</v>
      </c>
      <c r="P113" s="520">
        <v>2.1</v>
      </c>
      <c r="Q113" s="385">
        <f t="shared" si="31"/>
        <v>84</v>
      </c>
      <c r="R113" s="521">
        <v>0.5</v>
      </c>
      <c r="S113" s="385">
        <f t="shared" si="32"/>
        <v>20</v>
      </c>
      <c r="T113" s="385"/>
      <c r="U113" s="385">
        <f t="shared" si="33"/>
        <v>0</v>
      </c>
      <c r="V113" s="521">
        <v>0.4</v>
      </c>
      <c r="W113" s="385">
        <f t="shared" si="34"/>
        <v>16</v>
      </c>
      <c r="X113" s="522">
        <v>2</v>
      </c>
      <c r="Y113" s="385">
        <f t="shared" si="35"/>
        <v>80</v>
      </c>
      <c r="Z113" s="385"/>
      <c r="AA113" s="385">
        <f t="shared" si="36"/>
        <v>0</v>
      </c>
      <c r="AB113" s="385"/>
      <c r="AC113" s="385">
        <f t="shared" si="37"/>
        <v>0</v>
      </c>
      <c r="AD113" s="385">
        <v>2</v>
      </c>
      <c r="AE113" s="385">
        <f t="shared" si="38"/>
        <v>80</v>
      </c>
      <c r="AF113" s="385"/>
      <c r="AG113" s="385">
        <f t="shared" si="39"/>
        <v>0</v>
      </c>
      <c r="AH113" s="385">
        <f t="shared" si="40"/>
        <v>3.5</v>
      </c>
      <c r="AI113" s="385">
        <f t="shared" si="41"/>
        <v>140</v>
      </c>
      <c r="AJ113" s="386"/>
      <c r="AL113" s="142">
        <v>0.7</v>
      </c>
      <c r="AM113" s="142">
        <v>3.5</v>
      </c>
      <c r="AN113" s="523"/>
      <c r="AO113" s="523"/>
      <c r="AP113" s="523"/>
    </row>
    <row r="114" spans="2:42" s="142" customFormat="1" ht="19.5" customHeight="1">
      <c r="B114" s="393" t="s">
        <v>240</v>
      </c>
      <c r="C114" s="524" t="s">
        <v>738</v>
      </c>
      <c r="D114" s="394" t="s">
        <v>241</v>
      </c>
      <c r="E114" s="525" t="s">
        <v>688</v>
      </c>
      <c r="F114" s="395"/>
      <c r="G114" s="387">
        <f t="shared" si="26"/>
        <v>40</v>
      </c>
      <c r="H114" s="526">
        <v>4.0999999999999996</v>
      </c>
      <c r="I114" s="388">
        <f t="shared" si="27"/>
        <v>164.4</v>
      </c>
      <c r="J114" s="388">
        <v>0</v>
      </c>
      <c r="K114" s="388">
        <f t="shared" si="28"/>
        <v>0</v>
      </c>
      <c r="L114" s="526">
        <v>0.6</v>
      </c>
      <c r="M114" s="388">
        <f t="shared" si="29"/>
        <v>24.4</v>
      </c>
      <c r="N114" s="526"/>
      <c r="O114" s="388">
        <f t="shared" si="30"/>
        <v>0</v>
      </c>
      <c r="P114" s="526">
        <v>2.1</v>
      </c>
      <c r="Q114" s="388">
        <f t="shared" si="31"/>
        <v>84</v>
      </c>
      <c r="R114" s="527">
        <v>0.5</v>
      </c>
      <c r="S114" s="388">
        <f t="shared" si="32"/>
        <v>20</v>
      </c>
      <c r="T114" s="388"/>
      <c r="U114" s="388">
        <f t="shared" si="33"/>
        <v>0</v>
      </c>
      <c r="V114" s="527">
        <v>0.4</v>
      </c>
      <c r="W114" s="388">
        <f t="shared" si="34"/>
        <v>16</v>
      </c>
      <c r="X114" s="533">
        <v>2</v>
      </c>
      <c r="Y114" s="388">
        <f t="shared" si="35"/>
        <v>80</v>
      </c>
      <c r="Z114" s="388"/>
      <c r="AA114" s="388">
        <f t="shared" si="36"/>
        <v>0</v>
      </c>
      <c r="AB114" s="388"/>
      <c r="AC114" s="388">
        <f t="shared" si="37"/>
        <v>0</v>
      </c>
      <c r="AD114" s="388">
        <v>2</v>
      </c>
      <c r="AE114" s="388">
        <f t="shared" si="38"/>
        <v>80</v>
      </c>
      <c r="AF114" s="388"/>
      <c r="AG114" s="388">
        <f t="shared" si="39"/>
        <v>0</v>
      </c>
      <c r="AH114" s="388">
        <f t="shared" si="40"/>
        <v>3.5</v>
      </c>
      <c r="AI114" s="388">
        <f t="shared" si="41"/>
        <v>140</v>
      </c>
      <c r="AJ114" s="389"/>
      <c r="AL114" s="142">
        <v>0.7</v>
      </c>
      <c r="AM114" s="142">
        <v>3.5</v>
      </c>
      <c r="AN114" s="523"/>
      <c r="AO114" s="523"/>
      <c r="AP114" s="523"/>
    </row>
    <row r="115" spans="2:42" s="142" customFormat="1" ht="19.5" customHeight="1">
      <c r="B115" s="510" t="s">
        <v>240</v>
      </c>
      <c r="C115" s="528" t="s">
        <v>739</v>
      </c>
      <c r="D115" s="511" t="s">
        <v>241</v>
      </c>
      <c r="E115" s="529" t="s">
        <v>688</v>
      </c>
      <c r="F115" s="512"/>
      <c r="G115" s="508">
        <f t="shared" si="26"/>
        <v>40</v>
      </c>
      <c r="H115" s="532">
        <v>4.62</v>
      </c>
      <c r="I115" s="509">
        <f t="shared" si="27"/>
        <v>174.4</v>
      </c>
      <c r="J115" s="509">
        <v>0</v>
      </c>
      <c r="K115" s="509">
        <f t="shared" si="28"/>
        <v>0</v>
      </c>
      <c r="L115" s="532">
        <v>1.1200000000000001</v>
      </c>
      <c r="M115" s="509">
        <f t="shared" si="29"/>
        <v>34.4</v>
      </c>
      <c r="N115" s="532"/>
      <c r="O115" s="509">
        <f t="shared" si="30"/>
        <v>0</v>
      </c>
      <c r="P115" s="532">
        <v>2.1</v>
      </c>
      <c r="Q115" s="509">
        <f t="shared" si="31"/>
        <v>84</v>
      </c>
      <c r="R115" s="530">
        <v>0.5</v>
      </c>
      <c r="S115" s="509">
        <f t="shared" si="32"/>
        <v>20</v>
      </c>
      <c r="T115" s="509"/>
      <c r="U115" s="509">
        <f t="shared" si="33"/>
        <v>0</v>
      </c>
      <c r="V115" s="530">
        <v>0.4</v>
      </c>
      <c r="W115" s="509">
        <f t="shared" si="34"/>
        <v>16</v>
      </c>
      <c r="X115" s="534">
        <v>2</v>
      </c>
      <c r="Y115" s="509">
        <f t="shared" si="35"/>
        <v>80</v>
      </c>
      <c r="Z115" s="509"/>
      <c r="AA115" s="509">
        <f t="shared" si="36"/>
        <v>0</v>
      </c>
      <c r="AB115" s="509"/>
      <c r="AC115" s="509">
        <f t="shared" si="37"/>
        <v>0</v>
      </c>
      <c r="AD115" s="509">
        <v>2</v>
      </c>
      <c r="AE115" s="509">
        <f t="shared" si="38"/>
        <v>80</v>
      </c>
      <c r="AF115" s="509"/>
      <c r="AG115" s="509">
        <f t="shared" si="39"/>
        <v>0</v>
      </c>
      <c r="AH115" s="509">
        <f t="shared" si="40"/>
        <v>3.5</v>
      </c>
      <c r="AI115" s="509">
        <f t="shared" si="41"/>
        <v>140</v>
      </c>
      <c r="AJ115" s="513"/>
      <c r="AL115" s="142">
        <v>0.7</v>
      </c>
      <c r="AM115" s="142">
        <v>3.5</v>
      </c>
      <c r="AN115" s="523"/>
      <c r="AO115" s="523"/>
      <c r="AP115" s="523"/>
    </row>
    <row r="116" spans="2:42" s="142" customFormat="1" ht="19.5" customHeight="1">
      <c r="B116" s="390" t="s">
        <v>240</v>
      </c>
      <c r="C116" s="518" t="s">
        <v>739</v>
      </c>
      <c r="D116" s="391" t="s">
        <v>241</v>
      </c>
      <c r="E116" s="519" t="s">
        <v>704</v>
      </c>
      <c r="F116" s="392"/>
      <c r="G116" s="384">
        <f t="shared" si="26"/>
        <v>16</v>
      </c>
      <c r="H116" s="520">
        <v>4.5599999999999996</v>
      </c>
      <c r="I116" s="385">
        <f t="shared" si="27"/>
        <v>73.44</v>
      </c>
      <c r="J116" s="385">
        <v>0</v>
      </c>
      <c r="K116" s="385">
        <f t="shared" si="28"/>
        <v>0</v>
      </c>
      <c r="L116" s="520">
        <v>1.06</v>
      </c>
      <c r="M116" s="385">
        <f t="shared" si="29"/>
        <v>17.440000000000001</v>
      </c>
      <c r="N116" s="520"/>
      <c r="O116" s="385">
        <f t="shared" si="30"/>
        <v>0</v>
      </c>
      <c r="P116" s="520">
        <v>2.1</v>
      </c>
      <c r="Q116" s="385">
        <f t="shared" si="31"/>
        <v>33.6</v>
      </c>
      <c r="R116" s="521">
        <v>0.5</v>
      </c>
      <c r="S116" s="385">
        <f t="shared" si="32"/>
        <v>8</v>
      </c>
      <c r="T116" s="385"/>
      <c r="U116" s="385">
        <f t="shared" si="33"/>
        <v>0</v>
      </c>
      <c r="V116" s="521">
        <v>0.4</v>
      </c>
      <c r="W116" s="385">
        <f t="shared" si="34"/>
        <v>6.4</v>
      </c>
      <c r="X116" s="522">
        <v>2</v>
      </c>
      <c r="Y116" s="385">
        <f t="shared" si="35"/>
        <v>32</v>
      </c>
      <c r="Z116" s="385"/>
      <c r="AA116" s="385">
        <f t="shared" si="36"/>
        <v>0</v>
      </c>
      <c r="AB116" s="385"/>
      <c r="AC116" s="385">
        <f t="shared" si="37"/>
        <v>0</v>
      </c>
      <c r="AD116" s="385">
        <v>2</v>
      </c>
      <c r="AE116" s="385">
        <f t="shared" si="38"/>
        <v>32</v>
      </c>
      <c r="AF116" s="385"/>
      <c r="AG116" s="385">
        <f t="shared" si="39"/>
        <v>0</v>
      </c>
      <c r="AH116" s="385">
        <f t="shared" si="40"/>
        <v>3.5</v>
      </c>
      <c r="AI116" s="385">
        <f t="shared" si="41"/>
        <v>56</v>
      </c>
      <c r="AJ116" s="386"/>
      <c r="AL116" s="142">
        <v>0.7</v>
      </c>
      <c r="AM116" s="142">
        <v>3.5</v>
      </c>
      <c r="AN116" s="523"/>
      <c r="AO116" s="523"/>
      <c r="AP116" s="523"/>
    </row>
    <row r="117" spans="2:42" s="142" customFormat="1" ht="19.5" customHeight="1">
      <c r="B117" s="390" t="s">
        <v>240</v>
      </c>
      <c r="C117" s="518" t="s">
        <v>740</v>
      </c>
      <c r="D117" s="391" t="s">
        <v>241</v>
      </c>
      <c r="E117" s="519" t="s">
        <v>688</v>
      </c>
      <c r="F117" s="392"/>
      <c r="G117" s="384">
        <f t="shared" si="26"/>
        <v>24</v>
      </c>
      <c r="H117" s="520">
        <v>4.46</v>
      </c>
      <c r="I117" s="385">
        <f t="shared" si="27"/>
        <v>108.24</v>
      </c>
      <c r="J117" s="385">
        <v>0</v>
      </c>
      <c r="K117" s="385">
        <f t="shared" si="28"/>
        <v>0</v>
      </c>
      <c r="L117" s="520">
        <v>0.96</v>
      </c>
      <c r="M117" s="385">
        <f t="shared" si="29"/>
        <v>24.24</v>
      </c>
      <c r="N117" s="520"/>
      <c r="O117" s="385">
        <f t="shared" si="30"/>
        <v>0</v>
      </c>
      <c r="P117" s="520">
        <v>2.1</v>
      </c>
      <c r="Q117" s="385">
        <f t="shared" si="31"/>
        <v>50.4</v>
      </c>
      <c r="R117" s="521">
        <v>0.5</v>
      </c>
      <c r="S117" s="385">
        <f t="shared" si="32"/>
        <v>12</v>
      </c>
      <c r="T117" s="385"/>
      <c r="U117" s="385">
        <f t="shared" si="33"/>
        <v>0</v>
      </c>
      <c r="V117" s="521">
        <v>0.4</v>
      </c>
      <c r="W117" s="385">
        <f t="shared" si="34"/>
        <v>9.6</v>
      </c>
      <c r="X117" s="522">
        <v>2</v>
      </c>
      <c r="Y117" s="385">
        <f t="shared" si="35"/>
        <v>48</v>
      </c>
      <c r="Z117" s="385"/>
      <c r="AA117" s="385">
        <f t="shared" si="36"/>
        <v>0</v>
      </c>
      <c r="AB117" s="385"/>
      <c r="AC117" s="385">
        <f t="shared" si="37"/>
        <v>0</v>
      </c>
      <c r="AD117" s="385">
        <v>2</v>
      </c>
      <c r="AE117" s="385">
        <f t="shared" si="38"/>
        <v>48</v>
      </c>
      <c r="AF117" s="385"/>
      <c r="AG117" s="385">
        <f t="shared" si="39"/>
        <v>0</v>
      </c>
      <c r="AH117" s="385">
        <f t="shared" si="40"/>
        <v>3.5</v>
      </c>
      <c r="AI117" s="385">
        <f t="shared" si="41"/>
        <v>84</v>
      </c>
      <c r="AJ117" s="386"/>
      <c r="AL117" s="142">
        <v>0.7</v>
      </c>
      <c r="AM117" s="142">
        <v>3.5</v>
      </c>
      <c r="AN117" s="523"/>
      <c r="AO117" s="523"/>
      <c r="AP117" s="523"/>
    </row>
    <row r="118" spans="2:42" s="142" customFormat="1" ht="19.5" customHeight="1">
      <c r="B118" s="390" t="s">
        <v>240</v>
      </c>
      <c r="C118" s="518" t="s">
        <v>741</v>
      </c>
      <c r="D118" s="391" t="s">
        <v>241</v>
      </c>
      <c r="E118" s="519" t="s">
        <v>688</v>
      </c>
      <c r="F118" s="392"/>
      <c r="G118" s="384">
        <f t="shared" si="26"/>
        <v>40</v>
      </c>
      <c r="H118" s="520">
        <v>4.0999999999999996</v>
      </c>
      <c r="I118" s="385">
        <f t="shared" si="27"/>
        <v>171.2</v>
      </c>
      <c r="J118" s="385">
        <v>0</v>
      </c>
      <c r="K118" s="385">
        <f t="shared" si="28"/>
        <v>0</v>
      </c>
      <c r="L118" s="520">
        <v>0.6</v>
      </c>
      <c r="M118" s="385">
        <f t="shared" si="29"/>
        <v>31.2</v>
      </c>
      <c r="N118" s="520"/>
      <c r="O118" s="385">
        <f t="shared" si="30"/>
        <v>0</v>
      </c>
      <c r="P118" s="520">
        <v>2.1</v>
      </c>
      <c r="Q118" s="385">
        <f t="shared" si="31"/>
        <v>84</v>
      </c>
      <c r="R118" s="521">
        <v>0.5</v>
      </c>
      <c r="S118" s="385">
        <f t="shared" si="32"/>
        <v>20</v>
      </c>
      <c r="T118" s="385"/>
      <c r="U118" s="385">
        <f t="shared" si="33"/>
        <v>0</v>
      </c>
      <c r="V118" s="521">
        <v>0.4</v>
      </c>
      <c r="W118" s="385">
        <f t="shared" si="34"/>
        <v>16</v>
      </c>
      <c r="X118" s="522">
        <v>2</v>
      </c>
      <c r="Y118" s="385">
        <f t="shared" si="35"/>
        <v>80</v>
      </c>
      <c r="Z118" s="385"/>
      <c r="AA118" s="385">
        <f t="shared" si="36"/>
        <v>0</v>
      </c>
      <c r="AB118" s="385"/>
      <c r="AC118" s="385">
        <f t="shared" si="37"/>
        <v>0</v>
      </c>
      <c r="AD118" s="385">
        <v>2</v>
      </c>
      <c r="AE118" s="385">
        <f t="shared" si="38"/>
        <v>80</v>
      </c>
      <c r="AF118" s="385"/>
      <c r="AG118" s="385">
        <f t="shared" si="39"/>
        <v>0</v>
      </c>
      <c r="AH118" s="385">
        <f t="shared" si="40"/>
        <v>3.5</v>
      </c>
      <c r="AI118" s="385">
        <f t="shared" si="41"/>
        <v>140</v>
      </c>
      <c r="AJ118" s="386"/>
      <c r="AL118" s="142">
        <v>0.7</v>
      </c>
      <c r="AM118" s="142">
        <v>3.5</v>
      </c>
      <c r="AN118" s="523"/>
      <c r="AO118" s="523"/>
      <c r="AP118" s="523"/>
    </row>
    <row r="119" spans="2:42" s="142" customFormat="1" ht="19.5" customHeight="1">
      <c r="B119" s="390" t="s">
        <v>240</v>
      </c>
      <c r="C119" s="518" t="s">
        <v>742</v>
      </c>
      <c r="D119" s="391" t="s">
        <v>241</v>
      </c>
      <c r="E119" s="519" t="s">
        <v>688</v>
      </c>
      <c r="F119" s="392"/>
      <c r="G119" s="384">
        <f t="shared" si="26"/>
        <v>40</v>
      </c>
      <c r="H119" s="520">
        <v>4.16</v>
      </c>
      <c r="I119" s="385">
        <f t="shared" si="27"/>
        <v>165.2</v>
      </c>
      <c r="J119" s="385">
        <v>0</v>
      </c>
      <c r="K119" s="385">
        <f t="shared" si="28"/>
        <v>0</v>
      </c>
      <c r="L119" s="520">
        <v>0.66</v>
      </c>
      <c r="M119" s="385">
        <f t="shared" si="29"/>
        <v>25.2</v>
      </c>
      <c r="N119" s="520"/>
      <c r="O119" s="385">
        <f t="shared" si="30"/>
        <v>0</v>
      </c>
      <c r="P119" s="520">
        <v>2.1</v>
      </c>
      <c r="Q119" s="385">
        <f t="shared" si="31"/>
        <v>84</v>
      </c>
      <c r="R119" s="521">
        <v>0.5</v>
      </c>
      <c r="S119" s="385">
        <f t="shared" si="32"/>
        <v>20</v>
      </c>
      <c r="T119" s="385"/>
      <c r="U119" s="385">
        <f t="shared" si="33"/>
        <v>0</v>
      </c>
      <c r="V119" s="521">
        <v>0.4</v>
      </c>
      <c r="W119" s="385">
        <f t="shared" si="34"/>
        <v>16</v>
      </c>
      <c r="X119" s="522">
        <v>2</v>
      </c>
      <c r="Y119" s="385">
        <f t="shared" si="35"/>
        <v>80</v>
      </c>
      <c r="Z119" s="385"/>
      <c r="AA119" s="385">
        <f t="shared" si="36"/>
        <v>0</v>
      </c>
      <c r="AB119" s="385"/>
      <c r="AC119" s="385">
        <f t="shared" si="37"/>
        <v>0</v>
      </c>
      <c r="AD119" s="385">
        <v>2</v>
      </c>
      <c r="AE119" s="385">
        <f t="shared" si="38"/>
        <v>80</v>
      </c>
      <c r="AF119" s="385"/>
      <c r="AG119" s="385">
        <f t="shared" si="39"/>
        <v>0</v>
      </c>
      <c r="AH119" s="385">
        <f t="shared" si="40"/>
        <v>3.5</v>
      </c>
      <c r="AI119" s="385">
        <f t="shared" si="41"/>
        <v>140</v>
      </c>
      <c r="AJ119" s="386"/>
      <c r="AL119" s="142">
        <v>0.7</v>
      </c>
      <c r="AM119" s="142">
        <v>3.5</v>
      </c>
      <c r="AN119" s="523"/>
      <c r="AO119" s="523"/>
      <c r="AP119" s="523"/>
    </row>
    <row r="120" spans="2:42" s="142" customFormat="1" ht="19.5" customHeight="1">
      <c r="B120" s="390" t="s">
        <v>240</v>
      </c>
      <c r="C120" s="518" t="s">
        <v>742</v>
      </c>
      <c r="D120" s="391" t="s">
        <v>241</v>
      </c>
      <c r="E120" s="519" t="s">
        <v>696</v>
      </c>
      <c r="F120" s="392"/>
      <c r="G120" s="384">
        <f t="shared" si="26"/>
        <v>8</v>
      </c>
      <c r="H120" s="520">
        <v>4.16</v>
      </c>
      <c r="I120" s="385">
        <f t="shared" si="27"/>
        <v>33.28</v>
      </c>
      <c r="J120" s="385">
        <v>0</v>
      </c>
      <c r="K120" s="385">
        <f t="shared" si="28"/>
        <v>0</v>
      </c>
      <c r="L120" s="520">
        <v>0.66</v>
      </c>
      <c r="M120" s="385">
        <f t="shared" si="29"/>
        <v>5.28</v>
      </c>
      <c r="N120" s="520"/>
      <c r="O120" s="385">
        <f t="shared" si="30"/>
        <v>0</v>
      </c>
      <c r="P120" s="520">
        <v>2.1</v>
      </c>
      <c r="Q120" s="385">
        <f t="shared" si="31"/>
        <v>16.8</v>
      </c>
      <c r="R120" s="521">
        <v>0.5</v>
      </c>
      <c r="S120" s="385">
        <f t="shared" si="32"/>
        <v>4</v>
      </c>
      <c r="T120" s="385"/>
      <c r="U120" s="385">
        <f t="shared" si="33"/>
        <v>0</v>
      </c>
      <c r="V120" s="521">
        <v>0.4</v>
      </c>
      <c r="W120" s="385">
        <f t="shared" si="34"/>
        <v>3.2</v>
      </c>
      <c r="X120" s="522">
        <v>2</v>
      </c>
      <c r="Y120" s="385">
        <f t="shared" si="35"/>
        <v>16</v>
      </c>
      <c r="Z120" s="385"/>
      <c r="AA120" s="385">
        <f t="shared" si="36"/>
        <v>0</v>
      </c>
      <c r="AB120" s="385"/>
      <c r="AC120" s="385">
        <f t="shared" si="37"/>
        <v>0</v>
      </c>
      <c r="AD120" s="385">
        <v>2</v>
      </c>
      <c r="AE120" s="385">
        <f t="shared" si="38"/>
        <v>16</v>
      </c>
      <c r="AF120" s="385"/>
      <c r="AG120" s="385">
        <f t="shared" si="39"/>
        <v>0</v>
      </c>
      <c r="AH120" s="385">
        <f t="shared" si="40"/>
        <v>3.5</v>
      </c>
      <c r="AI120" s="385">
        <f t="shared" si="41"/>
        <v>28</v>
      </c>
      <c r="AJ120" s="386"/>
      <c r="AL120" s="142">
        <v>0.7</v>
      </c>
      <c r="AM120" s="142">
        <v>3.5</v>
      </c>
      <c r="AN120" s="523"/>
      <c r="AO120" s="523"/>
      <c r="AP120" s="523"/>
    </row>
    <row r="121" spans="2:42" s="142" customFormat="1" ht="19.5" customHeight="1">
      <c r="B121" s="390" t="s">
        <v>240</v>
      </c>
      <c r="C121" s="518" t="s">
        <v>743</v>
      </c>
      <c r="D121" s="391" t="s">
        <v>241</v>
      </c>
      <c r="E121" s="519" t="s">
        <v>688</v>
      </c>
      <c r="F121" s="392"/>
      <c r="G121" s="384">
        <f t="shared" si="26"/>
        <v>32</v>
      </c>
      <c r="H121" s="520">
        <v>4.1399999999999997</v>
      </c>
      <c r="I121" s="385">
        <f t="shared" si="27"/>
        <v>132.80000000000001</v>
      </c>
      <c r="J121" s="385">
        <v>0</v>
      </c>
      <c r="K121" s="385">
        <f t="shared" si="28"/>
        <v>0</v>
      </c>
      <c r="L121" s="520">
        <v>0.64</v>
      </c>
      <c r="M121" s="385">
        <f t="shared" si="29"/>
        <v>20.8</v>
      </c>
      <c r="N121" s="520"/>
      <c r="O121" s="385">
        <f t="shared" si="30"/>
        <v>0</v>
      </c>
      <c r="P121" s="520">
        <v>2.1</v>
      </c>
      <c r="Q121" s="385">
        <f t="shared" si="31"/>
        <v>67.2</v>
      </c>
      <c r="R121" s="521">
        <v>0.5</v>
      </c>
      <c r="S121" s="385">
        <f t="shared" si="32"/>
        <v>16</v>
      </c>
      <c r="T121" s="385"/>
      <c r="U121" s="385">
        <f t="shared" si="33"/>
        <v>0</v>
      </c>
      <c r="V121" s="521">
        <v>0.4</v>
      </c>
      <c r="W121" s="385">
        <f t="shared" si="34"/>
        <v>12.8</v>
      </c>
      <c r="X121" s="522">
        <v>2</v>
      </c>
      <c r="Y121" s="385">
        <f t="shared" si="35"/>
        <v>64</v>
      </c>
      <c r="Z121" s="385"/>
      <c r="AA121" s="385">
        <f t="shared" si="36"/>
        <v>0</v>
      </c>
      <c r="AB121" s="385"/>
      <c r="AC121" s="385">
        <f t="shared" si="37"/>
        <v>0</v>
      </c>
      <c r="AD121" s="385">
        <v>2</v>
      </c>
      <c r="AE121" s="385">
        <f t="shared" si="38"/>
        <v>64</v>
      </c>
      <c r="AF121" s="385"/>
      <c r="AG121" s="385">
        <f t="shared" si="39"/>
        <v>0</v>
      </c>
      <c r="AH121" s="385">
        <f t="shared" si="40"/>
        <v>3.5</v>
      </c>
      <c r="AI121" s="385">
        <f t="shared" si="41"/>
        <v>112</v>
      </c>
      <c r="AJ121" s="386"/>
      <c r="AL121" s="142">
        <v>0.7</v>
      </c>
      <c r="AM121" s="142">
        <v>3.5</v>
      </c>
      <c r="AN121" s="523"/>
      <c r="AO121" s="523"/>
      <c r="AP121" s="523"/>
    </row>
    <row r="122" spans="2:42" s="142" customFormat="1" ht="19.5" customHeight="1">
      <c r="B122" s="390" t="s">
        <v>240</v>
      </c>
      <c r="C122" s="518" t="s">
        <v>743</v>
      </c>
      <c r="D122" s="391" t="s">
        <v>241</v>
      </c>
      <c r="E122" s="519" t="s">
        <v>726</v>
      </c>
      <c r="F122" s="392"/>
      <c r="G122" s="384">
        <f t="shared" si="26"/>
        <v>38</v>
      </c>
      <c r="H122" s="520">
        <v>4.1399999999999997</v>
      </c>
      <c r="I122" s="385">
        <f t="shared" si="27"/>
        <v>157.32</v>
      </c>
      <c r="J122" s="385">
        <v>0</v>
      </c>
      <c r="K122" s="385">
        <f t="shared" si="28"/>
        <v>0</v>
      </c>
      <c r="L122" s="520">
        <v>0.64</v>
      </c>
      <c r="M122" s="385">
        <f t="shared" si="29"/>
        <v>24.32</v>
      </c>
      <c r="N122" s="520"/>
      <c r="O122" s="385">
        <f t="shared" si="30"/>
        <v>0</v>
      </c>
      <c r="P122" s="520">
        <v>2.1</v>
      </c>
      <c r="Q122" s="385">
        <f t="shared" si="31"/>
        <v>79.8</v>
      </c>
      <c r="R122" s="521">
        <v>0.5</v>
      </c>
      <c r="S122" s="385">
        <f t="shared" si="32"/>
        <v>19</v>
      </c>
      <c r="T122" s="385"/>
      <c r="U122" s="385">
        <f t="shared" si="33"/>
        <v>0</v>
      </c>
      <c r="V122" s="521">
        <v>0.4</v>
      </c>
      <c r="W122" s="385">
        <f t="shared" si="34"/>
        <v>15.2</v>
      </c>
      <c r="X122" s="522">
        <v>2</v>
      </c>
      <c r="Y122" s="385">
        <f t="shared" si="35"/>
        <v>76</v>
      </c>
      <c r="Z122" s="385"/>
      <c r="AA122" s="385">
        <f t="shared" si="36"/>
        <v>0</v>
      </c>
      <c r="AB122" s="385"/>
      <c r="AC122" s="385">
        <f t="shared" si="37"/>
        <v>0</v>
      </c>
      <c r="AD122" s="385">
        <v>2</v>
      </c>
      <c r="AE122" s="385">
        <f t="shared" si="38"/>
        <v>76</v>
      </c>
      <c r="AF122" s="385"/>
      <c r="AG122" s="385">
        <f t="shared" si="39"/>
        <v>0</v>
      </c>
      <c r="AH122" s="385">
        <f t="shared" si="40"/>
        <v>3.5</v>
      </c>
      <c r="AI122" s="385">
        <f t="shared" si="41"/>
        <v>133</v>
      </c>
      <c r="AJ122" s="386"/>
      <c r="AL122" s="142">
        <v>0.7</v>
      </c>
      <c r="AM122" s="142">
        <v>3.5</v>
      </c>
      <c r="AN122" s="523"/>
      <c r="AO122" s="523"/>
      <c r="AP122" s="523"/>
    </row>
    <row r="123" spans="2:42" s="142" customFormat="1" ht="19.5" customHeight="1">
      <c r="B123" s="390" t="s">
        <v>240</v>
      </c>
      <c r="C123" s="518" t="s">
        <v>744</v>
      </c>
      <c r="D123" s="391" t="s">
        <v>241</v>
      </c>
      <c r="E123" s="519" t="s">
        <v>688</v>
      </c>
      <c r="F123" s="392"/>
      <c r="G123" s="384">
        <f t="shared" si="26"/>
        <v>2</v>
      </c>
      <c r="H123" s="520">
        <v>4.12</v>
      </c>
      <c r="I123" s="385">
        <f t="shared" si="27"/>
        <v>8.26</v>
      </c>
      <c r="J123" s="385">
        <v>0</v>
      </c>
      <c r="K123" s="385">
        <f t="shared" si="28"/>
        <v>0</v>
      </c>
      <c r="L123" s="520">
        <v>0.62</v>
      </c>
      <c r="M123" s="385">
        <f t="shared" si="29"/>
        <v>1.26</v>
      </c>
      <c r="N123" s="520"/>
      <c r="O123" s="385">
        <f t="shared" si="30"/>
        <v>0</v>
      </c>
      <c r="P123" s="520">
        <v>2.1</v>
      </c>
      <c r="Q123" s="385">
        <f t="shared" si="31"/>
        <v>4.2</v>
      </c>
      <c r="R123" s="521">
        <v>0.5</v>
      </c>
      <c r="S123" s="385">
        <f t="shared" si="32"/>
        <v>1</v>
      </c>
      <c r="T123" s="385"/>
      <c r="U123" s="385">
        <f t="shared" si="33"/>
        <v>0</v>
      </c>
      <c r="V123" s="521">
        <v>0.4</v>
      </c>
      <c r="W123" s="385">
        <f t="shared" si="34"/>
        <v>0.8</v>
      </c>
      <c r="X123" s="522">
        <v>2</v>
      </c>
      <c r="Y123" s="385">
        <f t="shared" si="35"/>
        <v>4</v>
      </c>
      <c r="Z123" s="385"/>
      <c r="AA123" s="385">
        <f t="shared" si="36"/>
        <v>0</v>
      </c>
      <c r="AB123" s="385"/>
      <c r="AC123" s="385">
        <f t="shared" si="37"/>
        <v>0</v>
      </c>
      <c r="AD123" s="385">
        <v>2</v>
      </c>
      <c r="AE123" s="385">
        <f t="shared" si="38"/>
        <v>4</v>
      </c>
      <c r="AF123" s="385"/>
      <c r="AG123" s="385">
        <f t="shared" si="39"/>
        <v>0</v>
      </c>
      <c r="AH123" s="385">
        <f t="shared" si="40"/>
        <v>3.5</v>
      </c>
      <c r="AI123" s="385">
        <f t="shared" si="41"/>
        <v>7</v>
      </c>
      <c r="AJ123" s="386"/>
      <c r="AL123" s="142">
        <v>0.7</v>
      </c>
      <c r="AM123" s="142">
        <v>3.5</v>
      </c>
      <c r="AN123" s="523"/>
      <c r="AO123" s="523"/>
      <c r="AP123" s="523"/>
    </row>
    <row r="124" spans="2:42" s="142" customFormat="1" ht="19.5" customHeight="1">
      <c r="B124" s="390" t="s">
        <v>240</v>
      </c>
      <c r="C124" s="518" t="s">
        <v>745</v>
      </c>
      <c r="D124" s="391" t="s">
        <v>241</v>
      </c>
      <c r="E124" s="519" t="s">
        <v>688</v>
      </c>
      <c r="F124" s="392"/>
      <c r="G124" s="384">
        <f t="shared" si="26"/>
        <v>40</v>
      </c>
      <c r="H124" s="520">
        <v>4.0999999999999996</v>
      </c>
      <c r="I124" s="385">
        <f t="shared" si="27"/>
        <v>164.4</v>
      </c>
      <c r="J124" s="385">
        <v>0</v>
      </c>
      <c r="K124" s="385">
        <f t="shared" si="28"/>
        <v>0</v>
      </c>
      <c r="L124" s="520">
        <v>0.6</v>
      </c>
      <c r="M124" s="385">
        <f t="shared" si="29"/>
        <v>24.4</v>
      </c>
      <c r="N124" s="520"/>
      <c r="O124" s="385">
        <f t="shared" si="30"/>
        <v>0</v>
      </c>
      <c r="P124" s="520">
        <v>2.1</v>
      </c>
      <c r="Q124" s="385">
        <f t="shared" si="31"/>
        <v>84</v>
      </c>
      <c r="R124" s="521">
        <v>0.5</v>
      </c>
      <c r="S124" s="385">
        <f t="shared" si="32"/>
        <v>20</v>
      </c>
      <c r="T124" s="385"/>
      <c r="U124" s="385">
        <f t="shared" si="33"/>
        <v>0</v>
      </c>
      <c r="V124" s="521">
        <v>0.4</v>
      </c>
      <c r="W124" s="385">
        <f t="shared" si="34"/>
        <v>16</v>
      </c>
      <c r="X124" s="522">
        <v>2</v>
      </c>
      <c r="Y124" s="385">
        <f t="shared" si="35"/>
        <v>80</v>
      </c>
      <c r="Z124" s="385"/>
      <c r="AA124" s="385">
        <f t="shared" si="36"/>
        <v>0</v>
      </c>
      <c r="AB124" s="385"/>
      <c r="AC124" s="385">
        <f t="shared" si="37"/>
        <v>0</v>
      </c>
      <c r="AD124" s="385">
        <v>2</v>
      </c>
      <c r="AE124" s="385">
        <f t="shared" si="38"/>
        <v>80</v>
      </c>
      <c r="AF124" s="385"/>
      <c r="AG124" s="385">
        <f t="shared" si="39"/>
        <v>0</v>
      </c>
      <c r="AH124" s="385">
        <f t="shared" si="40"/>
        <v>3.5</v>
      </c>
      <c r="AI124" s="385">
        <f t="shared" si="41"/>
        <v>140</v>
      </c>
      <c r="AJ124" s="386"/>
      <c r="AL124" s="142">
        <v>0.7</v>
      </c>
      <c r="AM124" s="142">
        <v>3.5</v>
      </c>
      <c r="AN124" s="523"/>
      <c r="AO124" s="523"/>
      <c r="AP124" s="523"/>
    </row>
    <row r="125" spans="2:42" s="142" customFormat="1" ht="19.5" customHeight="1">
      <c r="B125" s="390" t="s">
        <v>240</v>
      </c>
      <c r="C125" s="518" t="s">
        <v>746</v>
      </c>
      <c r="D125" s="391" t="s">
        <v>241</v>
      </c>
      <c r="E125" s="519" t="s">
        <v>688</v>
      </c>
      <c r="F125" s="392"/>
      <c r="G125" s="384">
        <f t="shared" si="26"/>
        <v>40</v>
      </c>
      <c r="H125" s="520">
        <v>4.08</v>
      </c>
      <c r="I125" s="385">
        <f t="shared" si="27"/>
        <v>163.6</v>
      </c>
      <c r="J125" s="385">
        <v>0</v>
      </c>
      <c r="K125" s="385">
        <f t="shared" si="28"/>
        <v>0</v>
      </c>
      <c r="L125" s="520">
        <v>0.57999999999999996</v>
      </c>
      <c r="M125" s="385">
        <f t="shared" si="29"/>
        <v>23.6</v>
      </c>
      <c r="N125" s="520"/>
      <c r="O125" s="385">
        <f t="shared" si="30"/>
        <v>0</v>
      </c>
      <c r="P125" s="520">
        <v>2.1</v>
      </c>
      <c r="Q125" s="385">
        <f t="shared" si="31"/>
        <v>84</v>
      </c>
      <c r="R125" s="521">
        <v>0.5</v>
      </c>
      <c r="S125" s="385">
        <f t="shared" si="32"/>
        <v>20</v>
      </c>
      <c r="T125" s="385"/>
      <c r="U125" s="385">
        <f t="shared" si="33"/>
        <v>0</v>
      </c>
      <c r="V125" s="521">
        <v>0.4</v>
      </c>
      <c r="W125" s="385">
        <f t="shared" si="34"/>
        <v>16</v>
      </c>
      <c r="X125" s="522">
        <v>2</v>
      </c>
      <c r="Y125" s="385">
        <f t="shared" si="35"/>
        <v>80</v>
      </c>
      <c r="Z125" s="385"/>
      <c r="AA125" s="385">
        <f t="shared" si="36"/>
        <v>0</v>
      </c>
      <c r="AB125" s="385"/>
      <c r="AC125" s="385">
        <f t="shared" si="37"/>
        <v>0</v>
      </c>
      <c r="AD125" s="385">
        <v>2</v>
      </c>
      <c r="AE125" s="385">
        <f t="shared" si="38"/>
        <v>80</v>
      </c>
      <c r="AF125" s="385"/>
      <c r="AG125" s="385">
        <f t="shared" si="39"/>
        <v>0</v>
      </c>
      <c r="AH125" s="385">
        <f t="shared" si="40"/>
        <v>3.5</v>
      </c>
      <c r="AI125" s="385">
        <f t="shared" si="41"/>
        <v>140</v>
      </c>
      <c r="AJ125" s="386"/>
      <c r="AL125" s="142">
        <v>0.7</v>
      </c>
      <c r="AM125" s="142">
        <v>3.5</v>
      </c>
      <c r="AN125" s="523"/>
      <c r="AO125" s="523"/>
      <c r="AP125" s="523"/>
    </row>
    <row r="126" spans="2:42" s="142" customFormat="1" ht="19.5" customHeight="1">
      <c r="B126" s="390" t="s">
        <v>240</v>
      </c>
      <c r="C126" s="518" t="s">
        <v>747</v>
      </c>
      <c r="D126" s="391" t="s">
        <v>241</v>
      </c>
      <c r="E126" s="519" t="s">
        <v>688</v>
      </c>
      <c r="F126" s="392"/>
      <c r="G126" s="384">
        <f t="shared" si="26"/>
        <v>40</v>
      </c>
      <c r="H126" s="520">
        <v>4.12</v>
      </c>
      <c r="I126" s="385">
        <f t="shared" si="27"/>
        <v>164</v>
      </c>
      <c r="J126" s="385">
        <v>0</v>
      </c>
      <c r="K126" s="385">
        <f t="shared" si="28"/>
        <v>0</v>
      </c>
      <c r="L126" s="520">
        <v>0.62</v>
      </c>
      <c r="M126" s="385">
        <f t="shared" si="29"/>
        <v>24</v>
      </c>
      <c r="N126" s="520"/>
      <c r="O126" s="385">
        <f t="shared" si="30"/>
        <v>0</v>
      </c>
      <c r="P126" s="520">
        <v>2.1</v>
      </c>
      <c r="Q126" s="385">
        <f t="shared" si="31"/>
        <v>84</v>
      </c>
      <c r="R126" s="521">
        <v>0.5</v>
      </c>
      <c r="S126" s="385">
        <f t="shared" si="32"/>
        <v>20</v>
      </c>
      <c r="T126" s="385"/>
      <c r="U126" s="385">
        <f t="shared" si="33"/>
        <v>0</v>
      </c>
      <c r="V126" s="521">
        <v>0.4</v>
      </c>
      <c r="W126" s="385">
        <f t="shared" si="34"/>
        <v>16</v>
      </c>
      <c r="X126" s="522">
        <v>2</v>
      </c>
      <c r="Y126" s="385">
        <f t="shared" si="35"/>
        <v>80</v>
      </c>
      <c r="Z126" s="385"/>
      <c r="AA126" s="385">
        <f t="shared" si="36"/>
        <v>0</v>
      </c>
      <c r="AB126" s="385"/>
      <c r="AC126" s="385">
        <f t="shared" si="37"/>
        <v>0</v>
      </c>
      <c r="AD126" s="385">
        <v>2</v>
      </c>
      <c r="AE126" s="385">
        <f t="shared" si="38"/>
        <v>80</v>
      </c>
      <c r="AF126" s="385"/>
      <c r="AG126" s="385">
        <f t="shared" si="39"/>
        <v>0</v>
      </c>
      <c r="AH126" s="385">
        <f t="shared" si="40"/>
        <v>3.5</v>
      </c>
      <c r="AI126" s="385">
        <f t="shared" si="41"/>
        <v>140</v>
      </c>
      <c r="AJ126" s="386"/>
      <c r="AL126" s="142">
        <v>0.7</v>
      </c>
      <c r="AM126" s="142">
        <v>3.5</v>
      </c>
      <c r="AN126" s="523"/>
      <c r="AO126" s="523"/>
      <c r="AP126" s="523"/>
    </row>
    <row r="127" spans="2:42" s="142" customFormat="1" ht="19.5" customHeight="1">
      <c r="B127" s="390" t="s">
        <v>240</v>
      </c>
      <c r="C127" s="518" t="s">
        <v>748</v>
      </c>
      <c r="D127" s="391" t="s">
        <v>241</v>
      </c>
      <c r="E127" s="519" t="s">
        <v>688</v>
      </c>
      <c r="F127" s="392"/>
      <c r="G127" s="384">
        <f t="shared" si="26"/>
        <v>40</v>
      </c>
      <c r="H127" s="520">
        <v>4.12</v>
      </c>
      <c r="I127" s="385">
        <f t="shared" si="27"/>
        <v>164.8</v>
      </c>
      <c r="J127" s="385">
        <v>0</v>
      </c>
      <c r="K127" s="385">
        <f t="shared" si="28"/>
        <v>0</v>
      </c>
      <c r="L127" s="520">
        <v>0.62</v>
      </c>
      <c r="M127" s="385">
        <f t="shared" si="29"/>
        <v>24.8</v>
      </c>
      <c r="N127" s="520"/>
      <c r="O127" s="385">
        <f t="shared" si="30"/>
        <v>0</v>
      </c>
      <c r="P127" s="520">
        <v>2.1</v>
      </c>
      <c r="Q127" s="385">
        <f t="shared" si="31"/>
        <v>84</v>
      </c>
      <c r="R127" s="521">
        <v>0.5</v>
      </c>
      <c r="S127" s="385">
        <f t="shared" si="32"/>
        <v>20</v>
      </c>
      <c r="T127" s="385"/>
      <c r="U127" s="385">
        <f t="shared" si="33"/>
        <v>0</v>
      </c>
      <c r="V127" s="521">
        <v>0.4</v>
      </c>
      <c r="W127" s="385">
        <f t="shared" si="34"/>
        <v>16</v>
      </c>
      <c r="X127" s="522">
        <v>2</v>
      </c>
      <c r="Y127" s="385">
        <f t="shared" si="35"/>
        <v>80</v>
      </c>
      <c r="Z127" s="385"/>
      <c r="AA127" s="385">
        <f t="shared" si="36"/>
        <v>0</v>
      </c>
      <c r="AB127" s="385"/>
      <c r="AC127" s="385">
        <f t="shared" si="37"/>
        <v>0</v>
      </c>
      <c r="AD127" s="385">
        <v>2</v>
      </c>
      <c r="AE127" s="385">
        <f t="shared" si="38"/>
        <v>80</v>
      </c>
      <c r="AF127" s="385"/>
      <c r="AG127" s="385">
        <f t="shared" si="39"/>
        <v>0</v>
      </c>
      <c r="AH127" s="385">
        <f t="shared" si="40"/>
        <v>3.5</v>
      </c>
      <c r="AI127" s="385">
        <f t="shared" si="41"/>
        <v>140</v>
      </c>
      <c r="AJ127" s="386"/>
      <c r="AL127" s="142">
        <v>0.7</v>
      </c>
      <c r="AM127" s="142">
        <v>3.5</v>
      </c>
      <c r="AN127" s="523"/>
      <c r="AO127" s="523"/>
      <c r="AP127" s="523"/>
    </row>
    <row r="128" spans="2:42" s="142" customFormat="1" ht="19.5" customHeight="1">
      <c r="B128" s="390" t="s">
        <v>240</v>
      </c>
      <c r="C128" s="518" t="s">
        <v>749</v>
      </c>
      <c r="D128" s="391" t="s">
        <v>241</v>
      </c>
      <c r="E128" s="519" t="s">
        <v>688</v>
      </c>
      <c r="F128" s="392"/>
      <c r="G128" s="384">
        <f t="shared" si="26"/>
        <v>40</v>
      </c>
      <c r="H128" s="520">
        <v>4.0999999999999996</v>
      </c>
      <c r="I128" s="385">
        <f t="shared" si="27"/>
        <v>164.4</v>
      </c>
      <c r="J128" s="385">
        <v>0</v>
      </c>
      <c r="K128" s="385">
        <f t="shared" si="28"/>
        <v>0</v>
      </c>
      <c r="L128" s="520">
        <v>0.6</v>
      </c>
      <c r="M128" s="385">
        <f t="shared" si="29"/>
        <v>24.4</v>
      </c>
      <c r="N128" s="520"/>
      <c r="O128" s="385">
        <f t="shared" si="30"/>
        <v>0</v>
      </c>
      <c r="P128" s="520">
        <v>2.1</v>
      </c>
      <c r="Q128" s="385">
        <f t="shared" si="31"/>
        <v>84</v>
      </c>
      <c r="R128" s="521">
        <v>0.5</v>
      </c>
      <c r="S128" s="385">
        <f t="shared" si="32"/>
        <v>20</v>
      </c>
      <c r="T128" s="385"/>
      <c r="U128" s="385">
        <f t="shared" si="33"/>
        <v>0</v>
      </c>
      <c r="V128" s="521">
        <v>0.4</v>
      </c>
      <c r="W128" s="385">
        <f t="shared" si="34"/>
        <v>16</v>
      </c>
      <c r="X128" s="522">
        <v>2</v>
      </c>
      <c r="Y128" s="385">
        <f t="shared" si="35"/>
        <v>80</v>
      </c>
      <c r="Z128" s="385"/>
      <c r="AA128" s="385">
        <f t="shared" si="36"/>
        <v>0</v>
      </c>
      <c r="AB128" s="385"/>
      <c r="AC128" s="385">
        <f t="shared" si="37"/>
        <v>0</v>
      </c>
      <c r="AD128" s="385">
        <v>2</v>
      </c>
      <c r="AE128" s="385">
        <f t="shared" si="38"/>
        <v>80</v>
      </c>
      <c r="AF128" s="385"/>
      <c r="AG128" s="385">
        <f t="shared" si="39"/>
        <v>0</v>
      </c>
      <c r="AH128" s="385">
        <f t="shared" si="40"/>
        <v>3.5</v>
      </c>
      <c r="AI128" s="385">
        <f t="shared" si="41"/>
        <v>140</v>
      </c>
      <c r="AJ128" s="386"/>
      <c r="AL128" s="142">
        <v>0.7</v>
      </c>
      <c r="AM128" s="142">
        <v>3.5</v>
      </c>
      <c r="AN128" s="523"/>
      <c r="AO128" s="523"/>
      <c r="AP128" s="523"/>
    </row>
    <row r="129" spans="2:42" s="142" customFormat="1" ht="19.5" customHeight="1">
      <c r="B129" s="390" t="s">
        <v>240</v>
      </c>
      <c r="C129" s="518" t="s">
        <v>749</v>
      </c>
      <c r="D129" s="391" t="s">
        <v>241</v>
      </c>
      <c r="E129" s="519" t="s">
        <v>692</v>
      </c>
      <c r="F129" s="392"/>
      <c r="G129" s="384">
        <f t="shared" si="26"/>
        <v>4</v>
      </c>
      <c r="H129" s="520">
        <v>4.7</v>
      </c>
      <c r="I129" s="385">
        <f t="shared" si="27"/>
        <v>17.600000000000001</v>
      </c>
      <c r="J129" s="385">
        <v>1</v>
      </c>
      <c r="K129" s="385">
        <f t="shared" si="28"/>
        <v>2</v>
      </c>
      <c r="L129" s="520">
        <v>2.2000000000000002</v>
      </c>
      <c r="M129" s="385">
        <f t="shared" si="29"/>
        <v>5.6</v>
      </c>
      <c r="N129" s="520"/>
      <c r="O129" s="385"/>
      <c r="P129" s="520">
        <v>2.1</v>
      </c>
      <c r="Q129" s="385">
        <f t="shared" si="31"/>
        <v>8.4</v>
      </c>
      <c r="R129" s="521">
        <v>0.5</v>
      </c>
      <c r="S129" s="385">
        <f t="shared" si="32"/>
        <v>2</v>
      </c>
      <c r="T129" s="385"/>
      <c r="U129" s="385">
        <f t="shared" si="33"/>
        <v>0</v>
      </c>
      <c r="V129" s="521">
        <v>0.4</v>
      </c>
      <c r="W129" s="385">
        <f t="shared" si="34"/>
        <v>1.6</v>
      </c>
      <c r="X129" s="522">
        <v>2</v>
      </c>
      <c r="Y129" s="385">
        <f t="shared" si="35"/>
        <v>8</v>
      </c>
      <c r="Z129" s="385"/>
      <c r="AA129" s="385">
        <f t="shared" si="36"/>
        <v>0</v>
      </c>
      <c r="AB129" s="385"/>
      <c r="AC129" s="385"/>
      <c r="AD129" s="385">
        <v>2</v>
      </c>
      <c r="AE129" s="385">
        <f t="shared" si="38"/>
        <v>8</v>
      </c>
      <c r="AF129" s="385"/>
      <c r="AG129" s="385">
        <f t="shared" si="39"/>
        <v>0</v>
      </c>
      <c r="AH129" s="385">
        <f t="shared" si="40"/>
        <v>0</v>
      </c>
      <c r="AI129" s="385">
        <f t="shared" si="41"/>
        <v>7</v>
      </c>
      <c r="AJ129" s="386"/>
      <c r="AN129" s="523"/>
      <c r="AO129" s="523"/>
      <c r="AP129" s="523"/>
    </row>
    <row r="130" spans="2:42" s="142" customFormat="1" ht="19.5" customHeight="1">
      <c r="B130" s="390" t="s">
        <v>240</v>
      </c>
      <c r="C130" s="518" t="s">
        <v>749</v>
      </c>
      <c r="D130" s="391" t="s">
        <v>241</v>
      </c>
      <c r="E130" s="519" t="s">
        <v>798</v>
      </c>
      <c r="F130" s="392" t="s">
        <v>311</v>
      </c>
      <c r="G130" s="384">
        <f t="shared" si="26"/>
        <v>2.5</v>
      </c>
      <c r="H130" s="520">
        <v>4.62</v>
      </c>
      <c r="I130" s="385">
        <f t="shared" si="27"/>
        <v>11.65</v>
      </c>
      <c r="J130" s="385">
        <v>1.18</v>
      </c>
      <c r="K130" s="385">
        <f t="shared" si="28"/>
        <v>2.73</v>
      </c>
      <c r="L130" s="520">
        <v>2.2999999999999998</v>
      </c>
      <c r="M130" s="385">
        <f t="shared" si="29"/>
        <v>5.63</v>
      </c>
      <c r="N130" s="520"/>
      <c r="O130" s="385">
        <f t="shared" si="30"/>
        <v>0</v>
      </c>
      <c r="P130" s="520">
        <v>2.1</v>
      </c>
      <c r="Q130" s="385">
        <f t="shared" si="31"/>
        <v>5.25</v>
      </c>
      <c r="R130" s="521">
        <v>0.5</v>
      </c>
      <c r="S130" s="385">
        <f t="shared" si="32"/>
        <v>1.25</v>
      </c>
      <c r="T130" s="385"/>
      <c r="U130" s="385">
        <f t="shared" si="33"/>
        <v>0</v>
      </c>
      <c r="V130" s="521">
        <v>0.4</v>
      </c>
      <c r="W130" s="385">
        <f t="shared" si="34"/>
        <v>1</v>
      </c>
      <c r="X130" s="522">
        <v>2</v>
      </c>
      <c r="Y130" s="385">
        <f t="shared" si="35"/>
        <v>5</v>
      </c>
      <c r="Z130" s="385"/>
      <c r="AA130" s="385">
        <f t="shared" si="36"/>
        <v>0</v>
      </c>
      <c r="AB130" s="385"/>
      <c r="AC130" s="385">
        <f t="shared" si="37"/>
        <v>0</v>
      </c>
      <c r="AD130" s="385">
        <v>2</v>
      </c>
      <c r="AE130" s="385">
        <f t="shared" si="38"/>
        <v>5</v>
      </c>
      <c r="AF130" s="385"/>
      <c r="AG130" s="385">
        <f t="shared" si="39"/>
        <v>0</v>
      </c>
      <c r="AH130" s="385">
        <f t="shared" si="40"/>
        <v>3.5</v>
      </c>
      <c r="AI130" s="385">
        <f t="shared" si="41"/>
        <v>4.38</v>
      </c>
      <c r="AJ130" s="386"/>
      <c r="AL130" s="142">
        <v>0.7</v>
      </c>
      <c r="AM130" s="142">
        <v>3.5</v>
      </c>
      <c r="AN130" s="523"/>
      <c r="AO130" s="523"/>
      <c r="AP130" s="523"/>
    </row>
    <row r="131" spans="2:42" s="142" customFormat="1" ht="19.5" customHeight="1">
      <c r="B131" s="390" t="s">
        <v>240</v>
      </c>
      <c r="C131" s="518" t="s">
        <v>749</v>
      </c>
      <c r="D131" s="391" t="s">
        <v>241</v>
      </c>
      <c r="E131" s="519" t="s">
        <v>798</v>
      </c>
      <c r="F131" s="392" t="s">
        <v>312</v>
      </c>
      <c r="G131" s="384">
        <f t="shared" si="26"/>
        <v>0</v>
      </c>
      <c r="H131" s="520">
        <v>4.62</v>
      </c>
      <c r="I131" s="385">
        <f t="shared" si="27"/>
        <v>0</v>
      </c>
      <c r="J131" s="385">
        <v>0.98</v>
      </c>
      <c r="K131" s="385">
        <f t="shared" si="28"/>
        <v>0</v>
      </c>
      <c r="L131" s="520">
        <v>3.26</v>
      </c>
      <c r="M131" s="385">
        <f t="shared" si="29"/>
        <v>0</v>
      </c>
      <c r="N131" s="520"/>
      <c r="O131" s="385">
        <f t="shared" si="30"/>
        <v>0</v>
      </c>
      <c r="P131" s="520">
        <v>0</v>
      </c>
      <c r="Q131" s="385">
        <f t="shared" si="31"/>
        <v>0</v>
      </c>
      <c r="R131" s="521">
        <v>0.5</v>
      </c>
      <c r="S131" s="385">
        <f t="shared" si="32"/>
        <v>0</v>
      </c>
      <c r="T131" s="385"/>
      <c r="U131" s="385">
        <f t="shared" si="33"/>
        <v>0</v>
      </c>
      <c r="V131" s="521">
        <v>0.4</v>
      </c>
      <c r="W131" s="385">
        <f t="shared" si="34"/>
        <v>0</v>
      </c>
      <c r="X131" s="522">
        <v>2</v>
      </c>
      <c r="Y131" s="385">
        <f t="shared" si="35"/>
        <v>0</v>
      </c>
      <c r="Z131" s="385"/>
      <c r="AA131" s="385">
        <f t="shared" si="36"/>
        <v>0</v>
      </c>
      <c r="AB131" s="385"/>
      <c r="AC131" s="385">
        <f t="shared" si="37"/>
        <v>0</v>
      </c>
      <c r="AD131" s="385">
        <v>2</v>
      </c>
      <c r="AE131" s="385">
        <f t="shared" si="38"/>
        <v>0</v>
      </c>
      <c r="AF131" s="385"/>
      <c r="AG131" s="385">
        <f t="shared" si="39"/>
        <v>0</v>
      </c>
      <c r="AH131" s="385">
        <f t="shared" si="40"/>
        <v>3.5</v>
      </c>
      <c r="AI131" s="385">
        <f t="shared" si="41"/>
        <v>0</v>
      </c>
      <c r="AJ131" s="386"/>
      <c r="AL131" s="142">
        <v>0.7</v>
      </c>
      <c r="AM131" s="142">
        <v>3.5</v>
      </c>
      <c r="AN131" s="523"/>
      <c r="AO131" s="523"/>
      <c r="AP131" s="523"/>
    </row>
    <row r="132" spans="2:42" s="142" customFormat="1" ht="19.5" customHeight="1">
      <c r="B132" s="390" t="s">
        <v>240</v>
      </c>
      <c r="C132" s="518" t="s">
        <v>749</v>
      </c>
      <c r="D132" s="391" t="s">
        <v>241</v>
      </c>
      <c r="E132" s="519" t="s">
        <v>799</v>
      </c>
      <c r="F132" s="392" t="s">
        <v>311</v>
      </c>
      <c r="G132" s="384">
        <f t="shared" si="26"/>
        <v>1</v>
      </c>
      <c r="H132" s="520">
        <v>4.5999999999999996</v>
      </c>
      <c r="I132" s="385">
        <f t="shared" si="27"/>
        <v>4.6100000000000003</v>
      </c>
      <c r="J132" s="385">
        <v>1.04</v>
      </c>
      <c r="K132" s="385">
        <f t="shared" si="28"/>
        <v>1.01</v>
      </c>
      <c r="L132" s="520">
        <v>3.3</v>
      </c>
      <c r="M132" s="385">
        <f t="shared" si="29"/>
        <v>3.28</v>
      </c>
      <c r="N132" s="520"/>
      <c r="O132" s="385">
        <f t="shared" si="30"/>
        <v>0</v>
      </c>
      <c r="P132" s="520">
        <v>0</v>
      </c>
      <c r="Q132" s="385">
        <f t="shared" si="31"/>
        <v>0</v>
      </c>
      <c r="R132" s="521">
        <v>0.5</v>
      </c>
      <c r="S132" s="385">
        <f t="shared" si="32"/>
        <v>0.5</v>
      </c>
      <c r="T132" s="385"/>
      <c r="U132" s="385">
        <f t="shared" si="33"/>
        <v>0</v>
      </c>
      <c r="V132" s="521">
        <v>0.4</v>
      </c>
      <c r="W132" s="385">
        <f t="shared" si="34"/>
        <v>0.4</v>
      </c>
      <c r="X132" s="522">
        <v>2</v>
      </c>
      <c r="Y132" s="385">
        <f t="shared" si="35"/>
        <v>2</v>
      </c>
      <c r="Z132" s="385"/>
      <c r="AA132" s="385">
        <f t="shared" si="36"/>
        <v>0</v>
      </c>
      <c r="AB132" s="385"/>
      <c r="AC132" s="385">
        <f t="shared" si="37"/>
        <v>0</v>
      </c>
      <c r="AD132" s="385">
        <v>2</v>
      </c>
      <c r="AE132" s="385">
        <f t="shared" si="38"/>
        <v>2</v>
      </c>
      <c r="AF132" s="385"/>
      <c r="AG132" s="385">
        <f t="shared" si="39"/>
        <v>0</v>
      </c>
      <c r="AH132" s="385">
        <f t="shared" si="40"/>
        <v>3.5</v>
      </c>
      <c r="AI132" s="385">
        <f t="shared" si="41"/>
        <v>3.5</v>
      </c>
      <c r="AJ132" s="386"/>
      <c r="AL132" s="142">
        <v>0.7</v>
      </c>
      <c r="AM132" s="142">
        <v>3.5</v>
      </c>
      <c r="AN132" s="523"/>
      <c r="AO132" s="523"/>
      <c r="AP132" s="523"/>
    </row>
    <row r="133" spans="2:42" s="142" customFormat="1" ht="19.5" customHeight="1">
      <c r="B133" s="390" t="s">
        <v>240</v>
      </c>
      <c r="C133" s="518" t="s">
        <v>749</v>
      </c>
      <c r="D133" s="391" t="s">
        <v>241</v>
      </c>
      <c r="E133" s="519" t="s">
        <v>799</v>
      </c>
      <c r="F133" s="392" t="s">
        <v>312</v>
      </c>
      <c r="G133" s="384">
        <f t="shared" si="26"/>
        <v>0</v>
      </c>
      <c r="H133" s="520">
        <v>4.5999999999999996</v>
      </c>
      <c r="I133" s="385">
        <f t="shared" si="27"/>
        <v>0</v>
      </c>
      <c r="J133" s="385">
        <v>1.24</v>
      </c>
      <c r="K133" s="385">
        <f t="shared" si="28"/>
        <v>0</v>
      </c>
      <c r="L133" s="520">
        <v>2.34</v>
      </c>
      <c r="M133" s="385">
        <f t="shared" si="29"/>
        <v>0</v>
      </c>
      <c r="N133" s="520"/>
      <c r="O133" s="385">
        <f t="shared" si="30"/>
        <v>0</v>
      </c>
      <c r="P133" s="520">
        <v>2.1</v>
      </c>
      <c r="Q133" s="385">
        <f t="shared" si="31"/>
        <v>0</v>
      </c>
      <c r="R133" s="521">
        <v>0.5</v>
      </c>
      <c r="S133" s="385">
        <f t="shared" si="32"/>
        <v>0</v>
      </c>
      <c r="T133" s="385"/>
      <c r="U133" s="385">
        <f t="shared" si="33"/>
        <v>0</v>
      </c>
      <c r="V133" s="521">
        <v>0.4</v>
      </c>
      <c r="W133" s="385">
        <f t="shared" si="34"/>
        <v>0</v>
      </c>
      <c r="X133" s="522">
        <v>2</v>
      </c>
      <c r="Y133" s="385">
        <f t="shared" si="35"/>
        <v>0</v>
      </c>
      <c r="Z133" s="385"/>
      <c r="AA133" s="385">
        <f t="shared" si="36"/>
        <v>0</v>
      </c>
      <c r="AB133" s="385"/>
      <c r="AC133" s="385">
        <f t="shared" si="37"/>
        <v>0</v>
      </c>
      <c r="AD133" s="385">
        <v>2</v>
      </c>
      <c r="AE133" s="385">
        <f t="shared" si="38"/>
        <v>0</v>
      </c>
      <c r="AF133" s="385"/>
      <c r="AG133" s="385">
        <f t="shared" si="39"/>
        <v>0</v>
      </c>
      <c r="AH133" s="385">
        <f t="shared" si="40"/>
        <v>3.5</v>
      </c>
      <c r="AI133" s="385">
        <f t="shared" si="41"/>
        <v>0</v>
      </c>
      <c r="AJ133" s="386"/>
      <c r="AL133" s="142">
        <v>0.7</v>
      </c>
      <c r="AM133" s="142">
        <v>3.5</v>
      </c>
      <c r="AN133" s="523"/>
      <c r="AO133" s="523"/>
      <c r="AP133" s="523"/>
    </row>
    <row r="134" spans="2:42" s="142" customFormat="1" ht="19.5" customHeight="1">
      <c r="B134" s="390" t="s">
        <v>240</v>
      </c>
      <c r="C134" s="518" t="s">
        <v>749</v>
      </c>
      <c r="D134" s="391" t="s">
        <v>241</v>
      </c>
      <c r="E134" s="519" t="s">
        <v>708</v>
      </c>
      <c r="F134" s="392"/>
      <c r="G134" s="384">
        <f t="shared" si="26"/>
        <v>12.5</v>
      </c>
      <c r="H134" s="520">
        <v>4.24</v>
      </c>
      <c r="I134" s="385">
        <f t="shared" si="27"/>
        <v>55.25</v>
      </c>
      <c r="J134" s="385">
        <v>2.1</v>
      </c>
      <c r="K134" s="385">
        <f t="shared" si="28"/>
        <v>20.88</v>
      </c>
      <c r="L134" s="520">
        <v>2.84</v>
      </c>
      <c r="M134" s="385">
        <f t="shared" si="29"/>
        <v>32.380000000000003</v>
      </c>
      <c r="N134" s="520"/>
      <c r="O134" s="385">
        <f t="shared" si="30"/>
        <v>0</v>
      </c>
      <c r="P134" s="520">
        <v>2.1</v>
      </c>
      <c r="Q134" s="385">
        <f t="shared" si="31"/>
        <v>26.25</v>
      </c>
      <c r="R134" s="521">
        <v>0.5</v>
      </c>
      <c r="S134" s="385">
        <f t="shared" si="32"/>
        <v>6.25</v>
      </c>
      <c r="T134" s="385"/>
      <c r="U134" s="385">
        <f t="shared" si="33"/>
        <v>0</v>
      </c>
      <c r="V134" s="521">
        <v>0.4</v>
      </c>
      <c r="W134" s="385">
        <f t="shared" si="34"/>
        <v>5</v>
      </c>
      <c r="X134" s="522">
        <v>2</v>
      </c>
      <c r="Y134" s="385">
        <f t="shared" si="35"/>
        <v>25</v>
      </c>
      <c r="Z134" s="385"/>
      <c r="AA134" s="385">
        <f t="shared" si="36"/>
        <v>0</v>
      </c>
      <c r="AB134" s="385"/>
      <c r="AC134" s="385">
        <f t="shared" si="37"/>
        <v>0</v>
      </c>
      <c r="AD134" s="385">
        <v>2</v>
      </c>
      <c r="AE134" s="385">
        <f t="shared" si="38"/>
        <v>25</v>
      </c>
      <c r="AF134" s="385"/>
      <c r="AG134" s="385">
        <f t="shared" si="39"/>
        <v>0</v>
      </c>
      <c r="AH134" s="385">
        <f t="shared" si="40"/>
        <v>3.5</v>
      </c>
      <c r="AI134" s="385">
        <f t="shared" si="41"/>
        <v>43.75</v>
      </c>
      <c r="AJ134" s="386"/>
      <c r="AL134" s="142">
        <v>0.7</v>
      </c>
      <c r="AM134" s="142">
        <v>3.5</v>
      </c>
      <c r="AN134" s="523"/>
      <c r="AO134" s="523"/>
      <c r="AP134" s="523"/>
    </row>
    <row r="135" spans="2:42" s="142" customFormat="1" ht="19.5" customHeight="1">
      <c r="B135" s="390" t="s">
        <v>240</v>
      </c>
      <c r="C135" s="518" t="s">
        <v>749</v>
      </c>
      <c r="D135" s="391" t="s">
        <v>241</v>
      </c>
      <c r="E135" s="519" t="s">
        <v>710</v>
      </c>
      <c r="F135" s="392"/>
      <c r="G135" s="384">
        <f t="shared" si="26"/>
        <v>2</v>
      </c>
      <c r="H135" s="520">
        <v>4.18</v>
      </c>
      <c r="I135" s="385">
        <f t="shared" si="27"/>
        <v>8.42</v>
      </c>
      <c r="J135" s="385">
        <v>3.12</v>
      </c>
      <c r="K135" s="385">
        <f t="shared" si="28"/>
        <v>5.22</v>
      </c>
      <c r="L135" s="520">
        <v>3.8</v>
      </c>
      <c r="M135" s="385">
        <f t="shared" si="29"/>
        <v>6.64</v>
      </c>
      <c r="N135" s="520"/>
      <c r="O135" s="385">
        <f t="shared" si="30"/>
        <v>0</v>
      </c>
      <c r="P135" s="520">
        <v>2.1</v>
      </c>
      <c r="Q135" s="385">
        <f t="shared" si="31"/>
        <v>4.2</v>
      </c>
      <c r="R135" s="521">
        <v>0.5</v>
      </c>
      <c r="S135" s="385">
        <f t="shared" si="32"/>
        <v>1</v>
      </c>
      <c r="T135" s="385"/>
      <c r="U135" s="385">
        <f t="shared" si="33"/>
        <v>0</v>
      </c>
      <c r="V135" s="521">
        <v>0.4</v>
      </c>
      <c r="W135" s="385">
        <f t="shared" si="34"/>
        <v>0.8</v>
      </c>
      <c r="X135" s="522">
        <v>2</v>
      </c>
      <c r="Y135" s="385">
        <f t="shared" si="35"/>
        <v>4</v>
      </c>
      <c r="Z135" s="385"/>
      <c r="AA135" s="385">
        <f t="shared" si="36"/>
        <v>0</v>
      </c>
      <c r="AB135" s="385"/>
      <c r="AC135" s="385">
        <f t="shared" si="37"/>
        <v>0</v>
      </c>
      <c r="AD135" s="385">
        <v>2</v>
      </c>
      <c r="AE135" s="385">
        <f t="shared" si="38"/>
        <v>4</v>
      </c>
      <c r="AF135" s="385"/>
      <c r="AG135" s="385">
        <f t="shared" si="39"/>
        <v>0</v>
      </c>
      <c r="AH135" s="385">
        <f t="shared" si="40"/>
        <v>3.5</v>
      </c>
      <c r="AI135" s="385">
        <f t="shared" si="41"/>
        <v>7</v>
      </c>
      <c r="AJ135" s="386"/>
      <c r="AL135" s="142">
        <v>0.7</v>
      </c>
      <c r="AM135" s="142">
        <v>3.5</v>
      </c>
      <c r="AN135" s="523"/>
      <c r="AO135" s="523"/>
      <c r="AP135" s="523"/>
    </row>
    <row r="136" spans="2:42" s="142" customFormat="1" ht="19.5" customHeight="1">
      <c r="B136" s="390"/>
      <c r="C136" s="518"/>
      <c r="D136" s="391"/>
      <c r="E136" s="519"/>
      <c r="F136" s="392"/>
      <c r="G136" s="384"/>
      <c r="H136" s="520"/>
      <c r="I136" s="385"/>
      <c r="J136" s="385"/>
      <c r="K136" s="385"/>
      <c r="L136" s="520"/>
      <c r="M136" s="385"/>
      <c r="N136" s="520"/>
      <c r="O136" s="385"/>
      <c r="P136" s="520"/>
      <c r="Q136" s="385"/>
      <c r="R136" s="521"/>
      <c r="S136" s="385"/>
      <c r="T136" s="385"/>
      <c r="U136" s="385"/>
      <c r="V136" s="521"/>
      <c r="W136" s="385"/>
      <c r="X136" s="522"/>
      <c r="Y136" s="385"/>
      <c r="Z136" s="385"/>
      <c r="AA136" s="385"/>
      <c r="AB136" s="385"/>
      <c r="AC136" s="385"/>
      <c r="AD136" s="385"/>
      <c r="AE136" s="385"/>
      <c r="AF136" s="385"/>
      <c r="AG136" s="385"/>
      <c r="AH136" s="385"/>
      <c r="AI136" s="385"/>
      <c r="AJ136" s="386"/>
      <c r="AN136" s="523"/>
      <c r="AO136" s="523"/>
      <c r="AP136" s="523"/>
    </row>
    <row r="137" spans="2:42" s="142" customFormat="1" ht="19.5" customHeight="1">
      <c r="B137" s="390" t="s">
        <v>240</v>
      </c>
      <c r="C137" s="518" t="s">
        <v>750</v>
      </c>
      <c r="D137" s="391" t="s">
        <v>241</v>
      </c>
      <c r="E137" s="519" t="s">
        <v>711</v>
      </c>
      <c r="F137" s="392"/>
      <c r="G137" s="384"/>
      <c r="H137" s="520">
        <v>4.96</v>
      </c>
      <c r="I137" s="385">
        <f t="shared" si="27"/>
        <v>0</v>
      </c>
      <c r="J137" s="385">
        <v>1.2</v>
      </c>
      <c r="K137" s="385">
        <f t="shared" si="28"/>
        <v>0</v>
      </c>
      <c r="L137" s="520">
        <v>2.66</v>
      </c>
      <c r="M137" s="385">
        <f t="shared" si="29"/>
        <v>0</v>
      </c>
      <c r="N137" s="520"/>
      <c r="O137" s="385">
        <f t="shared" si="30"/>
        <v>0</v>
      </c>
      <c r="P137" s="520">
        <v>2.1</v>
      </c>
      <c r="Q137" s="385">
        <f t="shared" si="31"/>
        <v>0</v>
      </c>
      <c r="R137" s="521">
        <v>0.5</v>
      </c>
      <c r="S137" s="385">
        <f t="shared" si="32"/>
        <v>0</v>
      </c>
      <c r="T137" s="385"/>
      <c r="U137" s="385">
        <f t="shared" si="33"/>
        <v>0</v>
      </c>
      <c r="V137" s="521">
        <v>0.4</v>
      </c>
      <c r="W137" s="385">
        <f t="shared" si="34"/>
        <v>0</v>
      </c>
      <c r="X137" s="522">
        <v>2</v>
      </c>
      <c r="Y137" s="385">
        <f t="shared" si="35"/>
        <v>0</v>
      </c>
      <c r="Z137" s="385"/>
      <c r="AA137" s="385">
        <f t="shared" si="36"/>
        <v>0</v>
      </c>
      <c r="AB137" s="385"/>
      <c r="AC137" s="385">
        <f t="shared" si="37"/>
        <v>0</v>
      </c>
      <c r="AD137" s="385">
        <v>2</v>
      </c>
      <c r="AE137" s="385">
        <f t="shared" si="38"/>
        <v>0</v>
      </c>
      <c r="AF137" s="385"/>
      <c r="AG137" s="385">
        <f t="shared" si="39"/>
        <v>0</v>
      </c>
      <c r="AH137" s="385">
        <f t="shared" si="40"/>
        <v>3.5</v>
      </c>
      <c r="AI137" s="385">
        <f t="shared" si="41"/>
        <v>0</v>
      </c>
      <c r="AJ137" s="386"/>
      <c r="AL137" s="142">
        <v>0.7</v>
      </c>
      <c r="AM137" s="142">
        <v>3.5</v>
      </c>
      <c r="AN137" s="523"/>
      <c r="AO137" s="523"/>
      <c r="AP137" s="523"/>
    </row>
    <row r="138" spans="2:42" s="142" customFormat="1" ht="19.5" customHeight="1">
      <c r="B138" s="390" t="s">
        <v>240</v>
      </c>
      <c r="C138" s="518" t="s">
        <v>750</v>
      </c>
      <c r="D138" s="391" t="s">
        <v>241</v>
      </c>
      <c r="E138" s="519" t="s">
        <v>713</v>
      </c>
      <c r="F138" s="392"/>
      <c r="G138" s="384">
        <f t="shared" si="26"/>
        <v>2</v>
      </c>
      <c r="H138" s="520">
        <v>5.0199999999999996</v>
      </c>
      <c r="I138" s="385">
        <f t="shared" si="27"/>
        <v>9.98</v>
      </c>
      <c r="J138" s="385">
        <v>1.1599999999999999</v>
      </c>
      <c r="K138" s="385">
        <f t="shared" ref="K138:K201" si="44">ROUND((J137+J138)/2*$G138,2)</f>
        <v>2.36</v>
      </c>
      <c r="L138" s="520">
        <v>2.68</v>
      </c>
      <c r="M138" s="385">
        <f t="shared" si="29"/>
        <v>5.34</v>
      </c>
      <c r="N138" s="520"/>
      <c r="O138" s="385">
        <f t="shared" si="30"/>
        <v>0</v>
      </c>
      <c r="P138" s="520">
        <v>2.1</v>
      </c>
      <c r="Q138" s="385">
        <f t="shared" si="31"/>
        <v>4.2</v>
      </c>
      <c r="R138" s="521">
        <v>0.5</v>
      </c>
      <c r="S138" s="385">
        <f t="shared" si="32"/>
        <v>1</v>
      </c>
      <c r="T138" s="385"/>
      <c r="U138" s="385">
        <f t="shared" si="33"/>
        <v>0</v>
      </c>
      <c r="V138" s="521">
        <v>0.4</v>
      </c>
      <c r="W138" s="385">
        <f t="shared" si="34"/>
        <v>0.8</v>
      </c>
      <c r="X138" s="522">
        <v>2</v>
      </c>
      <c r="Y138" s="385">
        <f t="shared" si="35"/>
        <v>4</v>
      </c>
      <c r="Z138" s="385"/>
      <c r="AA138" s="385">
        <f t="shared" si="36"/>
        <v>0</v>
      </c>
      <c r="AB138" s="385"/>
      <c r="AC138" s="385">
        <f t="shared" si="37"/>
        <v>0</v>
      </c>
      <c r="AD138" s="385">
        <v>2</v>
      </c>
      <c r="AE138" s="385">
        <f t="shared" si="38"/>
        <v>4</v>
      </c>
      <c r="AF138" s="385"/>
      <c r="AG138" s="385">
        <f t="shared" si="39"/>
        <v>0</v>
      </c>
      <c r="AH138" s="385">
        <f t="shared" si="40"/>
        <v>3.5</v>
      </c>
      <c r="AI138" s="385">
        <f t="shared" si="41"/>
        <v>7</v>
      </c>
      <c r="AJ138" s="386"/>
      <c r="AL138" s="142">
        <v>0.7</v>
      </c>
      <c r="AM138" s="142">
        <v>3.5</v>
      </c>
      <c r="AN138" s="523"/>
      <c r="AO138" s="523"/>
      <c r="AP138" s="523"/>
    </row>
    <row r="139" spans="2:42" s="142" customFormat="1" ht="19.5" customHeight="1">
      <c r="B139" s="390" t="s">
        <v>240</v>
      </c>
      <c r="C139" s="518" t="s">
        <v>751</v>
      </c>
      <c r="D139" s="391" t="s">
        <v>241</v>
      </c>
      <c r="E139" s="519" t="s">
        <v>688</v>
      </c>
      <c r="F139" s="392"/>
      <c r="G139" s="384">
        <f t="shared" si="26"/>
        <v>15</v>
      </c>
      <c r="H139" s="520">
        <v>5.34</v>
      </c>
      <c r="I139" s="385">
        <f t="shared" si="27"/>
        <v>77.7</v>
      </c>
      <c r="J139" s="385">
        <v>0.78</v>
      </c>
      <c r="K139" s="385">
        <f t="shared" si="44"/>
        <v>14.55</v>
      </c>
      <c r="L139" s="520">
        <v>2.62</v>
      </c>
      <c r="M139" s="385">
        <f t="shared" si="29"/>
        <v>39.75</v>
      </c>
      <c r="N139" s="520"/>
      <c r="O139" s="385">
        <f t="shared" si="30"/>
        <v>0</v>
      </c>
      <c r="P139" s="520">
        <v>2.1</v>
      </c>
      <c r="Q139" s="385">
        <f t="shared" si="31"/>
        <v>31.5</v>
      </c>
      <c r="R139" s="521">
        <v>0.5</v>
      </c>
      <c r="S139" s="385">
        <f t="shared" si="32"/>
        <v>7.5</v>
      </c>
      <c r="T139" s="385"/>
      <c r="U139" s="385">
        <f t="shared" si="33"/>
        <v>0</v>
      </c>
      <c r="V139" s="521">
        <v>0.4</v>
      </c>
      <c r="W139" s="385">
        <f t="shared" si="34"/>
        <v>6</v>
      </c>
      <c r="X139" s="522">
        <v>2</v>
      </c>
      <c r="Y139" s="385">
        <f t="shared" si="35"/>
        <v>30</v>
      </c>
      <c r="Z139" s="385"/>
      <c r="AA139" s="385">
        <f t="shared" si="36"/>
        <v>0</v>
      </c>
      <c r="AB139" s="385"/>
      <c r="AC139" s="385">
        <f t="shared" si="37"/>
        <v>0</v>
      </c>
      <c r="AD139" s="385">
        <v>2</v>
      </c>
      <c r="AE139" s="385">
        <f t="shared" si="38"/>
        <v>30</v>
      </c>
      <c r="AF139" s="385"/>
      <c r="AG139" s="385">
        <f t="shared" si="39"/>
        <v>0</v>
      </c>
      <c r="AH139" s="385">
        <f t="shared" si="40"/>
        <v>3.5</v>
      </c>
      <c r="AI139" s="385">
        <f t="shared" si="41"/>
        <v>52.5</v>
      </c>
      <c r="AJ139" s="386"/>
      <c r="AL139" s="142">
        <v>0.7</v>
      </c>
      <c r="AM139" s="142">
        <v>3.5</v>
      </c>
      <c r="AN139" s="523"/>
      <c r="AO139" s="523"/>
      <c r="AP139" s="523"/>
    </row>
    <row r="140" spans="2:42" s="142" customFormat="1" ht="19.5" customHeight="1">
      <c r="B140" s="390" t="s">
        <v>240</v>
      </c>
      <c r="C140" s="518" t="s">
        <v>751</v>
      </c>
      <c r="D140" s="391" t="s">
        <v>241</v>
      </c>
      <c r="E140" s="519" t="s">
        <v>979</v>
      </c>
      <c r="F140" s="392" t="s">
        <v>311</v>
      </c>
      <c r="G140" s="384">
        <f t="shared" ref="G140:G203" si="45">ABS((C139-C140)*40+(E139-E140))</f>
        <v>6</v>
      </c>
      <c r="H140" s="520">
        <v>5.48</v>
      </c>
      <c r="I140" s="385">
        <f t="shared" ref="I140:I203" si="46">ROUND((H139+H140)/2*$G140,2)</f>
        <v>32.46</v>
      </c>
      <c r="J140" s="385">
        <v>0.64</v>
      </c>
      <c r="K140" s="385">
        <f t="shared" si="44"/>
        <v>4.26</v>
      </c>
      <c r="L140" s="520">
        <v>2.62</v>
      </c>
      <c r="M140" s="385">
        <f t="shared" ref="M140:M203" si="47">ROUND((L139+L140)/2*$G140,2)</f>
        <v>15.72</v>
      </c>
      <c r="N140" s="520"/>
      <c r="O140" s="385">
        <f t="shared" ref="O140:O203" si="48">ROUND((N139+N140)/2*$G140,2)</f>
        <v>0</v>
      </c>
      <c r="P140" s="520">
        <v>2.1</v>
      </c>
      <c r="Q140" s="385">
        <f t="shared" ref="Q140:Q203" si="49">ROUND((P139+P140)/2*$G140,2)</f>
        <v>12.6</v>
      </c>
      <c r="R140" s="521">
        <v>0.5</v>
      </c>
      <c r="S140" s="385">
        <f t="shared" ref="S140:S203" si="50">ROUND((R139+R140)/2*$G140,2)</f>
        <v>3</v>
      </c>
      <c r="T140" s="385"/>
      <c r="U140" s="385">
        <f t="shared" ref="U140:U203" si="51">ROUND((T139+T140)/2*$G140,2)</f>
        <v>0</v>
      </c>
      <c r="V140" s="521">
        <v>0.4</v>
      </c>
      <c r="W140" s="385">
        <f t="shared" ref="W140:W203" si="52">ROUND((V139+V140)/2*$G140,2)</f>
        <v>2.4</v>
      </c>
      <c r="X140" s="522">
        <v>2</v>
      </c>
      <c r="Y140" s="385">
        <f t="shared" ref="Y140:Y203" si="53">ROUND((X139+X140)/2*$G140,2)</f>
        <v>12</v>
      </c>
      <c r="Z140" s="385"/>
      <c r="AA140" s="385">
        <f t="shared" ref="AA140:AA203" si="54">ROUND((Z139+Z140)/2*$G140,2)</f>
        <v>0</v>
      </c>
      <c r="AB140" s="385"/>
      <c r="AC140" s="385">
        <f t="shared" ref="AC140:AC203" si="55">ROUND((AB139+AB140)/2*$G140,2)</f>
        <v>0</v>
      </c>
      <c r="AD140" s="385">
        <v>2</v>
      </c>
      <c r="AE140" s="385">
        <f t="shared" ref="AE140:AE203" si="56">ROUND((AD139+AD140)/2*$G140,2)</f>
        <v>12</v>
      </c>
      <c r="AF140" s="385"/>
      <c r="AG140" s="385">
        <f t="shared" ref="AG140:AG203" si="57">ROUND((AF139+AF140)/2*$G140,2)</f>
        <v>0</v>
      </c>
      <c r="AH140" s="385">
        <f t="shared" ref="AH140:AH203" si="58">IF(AL140=0.7,AM140,0)</f>
        <v>3.5</v>
      </c>
      <c r="AI140" s="385">
        <f t="shared" ref="AI140:AI203" si="59">ROUND((AH139+AH140)/2*$G140,2)</f>
        <v>21</v>
      </c>
      <c r="AJ140" s="386"/>
      <c r="AL140" s="142">
        <v>0.7</v>
      </c>
      <c r="AM140" s="142">
        <v>3.5</v>
      </c>
      <c r="AN140" s="523"/>
      <c r="AO140" s="523"/>
      <c r="AP140" s="523"/>
    </row>
    <row r="141" spans="2:42" s="142" customFormat="1" ht="19.5" customHeight="1">
      <c r="B141" s="390" t="s">
        <v>240</v>
      </c>
      <c r="C141" s="518" t="s">
        <v>751</v>
      </c>
      <c r="D141" s="391" t="s">
        <v>241</v>
      </c>
      <c r="E141" s="519" t="s">
        <v>979</v>
      </c>
      <c r="F141" s="392" t="s">
        <v>312</v>
      </c>
      <c r="G141" s="384">
        <f t="shared" si="45"/>
        <v>0</v>
      </c>
      <c r="H141" s="520">
        <v>6.58</v>
      </c>
      <c r="I141" s="385">
        <f t="shared" si="46"/>
        <v>0</v>
      </c>
      <c r="J141" s="385">
        <v>0.77</v>
      </c>
      <c r="K141" s="385">
        <f t="shared" si="44"/>
        <v>0</v>
      </c>
      <c r="L141" s="520">
        <v>3.14</v>
      </c>
      <c r="M141" s="385">
        <f t="shared" si="47"/>
        <v>0</v>
      </c>
      <c r="N141" s="520"/>
      <c r="O141" s="385">
        <f t="shared" si="48"/>
        <v>0</v>
      </c>
      <c r="P141" s="520">
        <v>2.62</v>
      </c>
      <c r="Q141" s="385">
        <f t="shared" si="49"/>
        <v>0</v>
      </c>
      <c r="R141" s="521">
        <v>0.6</v>
      </c>
      <c r="S141" s="385">
        <f t="shared" si="50"/>
        <v>0</v>
      </c>
      <c r="T141" s="385"/>
      <c r="U141" s="385">
        <f t="shared" si="51"/>
        <v>0</v>
      </c>
      <c r="V141" s="521">
        <v>0.48</v>
      </c>
      <c r="W141" s="385">
        <f t="shared" si="52"/>
        <v>0</v>
      </c>
      <c r="X141" s="522">
        <v>2.4</v>
      </c>
      <c r="Y141" s="385">
        <f t="shared" si="53"/>
        <v>0</v>
      </c>
      <c r="Z141" s="385"/>
      <c r="AA141" s="385">
        <f t="shared" si="54"/>
        <v>0</v>
      </c>
      <c r="AB141" s="385"/>
      <c r="AC141" s="385">
        <f t="shared" si="55"/>
        <v>0</v>
      </c>
      <c r="AD141" s="385">
        <v>2</v>
      </c>
      <c r="AE141" s="385">
        <f t="shared" si="56"/>
        <v>0</v>
      </c>
      <c r="AF141" s="385"/>
      <c r="AG141" s="385">
        <f t="shared" si="57"/>
        <v>0</v>
      </c>
      <c r="AH141" s="385">
        <f t="shared" si="58"/>
        <v>3.5</v>
      </c>
      <c r="AI141" s="385">
        <f t="shared" si="59"/>
        <v>0</v>
      </c>
      <c r="AJ141" s="386"/>
      <c r="AL141" s="142">
        <v>0.7</v>
      </c>
      <c r="AM141" s="142">
        <v>3.5</v>
      </c>
      <c r="AN141" s="523"/>
      <c r="AO141" s="523"/>
      <c r="AP141" s="523"/>
    </row>
    <row r="142" spans="2:42" s="142" customFormat="1" ht="19.5" customHeight="1">
      <c r="B142" s="390" t="s">
        <v>240</v>
      </c>
      <c r="C142" s="518" t="s">
        <v>751</v>
      </c>
      <c r="D142" s="391" t="s">
        <v>241</v>
      </c>
      <c r="E142" s="519" t="s">
        <v>983</v>
      </c>
      <c r="F142" s="392" t="s">
        <v>311</v>
      </c>
      <c r="G142" s="384">
        <f t="shared" si="45"/>
        <v>5</v>
      </c>
      <c r="H142" s="520">
        <v>6.7</v>
      </c>
      <c r="I142" s="385">
        <f t="shared" si="46"/>
        <v>33.200000000000003</v>
      </c>
      <c r="J142" s="385">
        <v>0.62</v>
      </c>
      <c r="K142" s="385">
        <f t="shared" si="44"/>
        <v>3.48</v>
      </c>
      <c r="L142" s="520">
        <v>3.12</v>
      </c>
      <c r="M142" s="385">
        <f t="shared" si="47"/>
        <v>15.65</v>
      </c>
      <c r="N142" s="520"/>
      <c r="O142" s="385">
        <f t="shared" si="48"/>
        <v>0</v>
      </c>
      <c r="P142" s="520">
        <v>2.62</v>
      </c>
      <c r="Q142" s="385">
        <f t="shared" si="49"/>
        <v>13.1</v>
      </c>
      <c r="R142" s="521">
        <v>0.6</v>
      </c>
      <c r="S142" s="385">
        <f t="shared" si="50"/>
        <v>3</v>
      </c>
      <c r="T142" s="385"/>
      <c r="U142" s="385">
        <f t="shared" si="51"/>
        <v>0</v>
      </c>
      <c r="V142" s="521">
        <v>0.48</v>
      </c>
      <c r="W142" s="385">
        <f t="shared" si="52"/>
        <v>2.4</v>
      </c>
      <c r="X142" s="522">
        <v>2.4</v>
      </c>
      <c r="Y142" s="385">
        <f t="shared" si="53"/>
        <v>12</v>
      </c>
      <c r="Z142" s="385"/>
      <c r="AA142" s="385">
        <f t="shared" si="54"/>
        <v>0</v>
      </c>
      <c r="AB142" s="385"/>
      <c r="AC142" s="385">
        <f t="shared" si="55"/>
        <v>0</v>
      </c>
      <c r="AD142" s="385">
        <v>2</v>
      </c>
      <c r="AE142" s="385">
        <f t="shared" si="56"/>
        <v>10</v>
      </c>
      <c r="AF142" s="385"/>
      <c r="AG142" s="385">
        <f t="shared" si="57"/>
        <v>0</v>
      </c>
      <c r="AH142" s="385">
        <f t="shared" si="58"/>
        <v>3.5</v>
      </c>
      <c r="AI142" s="385">
        <f t="shared" si="59"/>
        <v>17.5</v>
      </c>
      <c r="AJ142" s="386"/>
      <c r="AL142" s="142">
        <v>0.7</v>
      </c>
      <c r="AM142" s="142">
        <v>3.5</v>
      </c>
      <c r="AN142" s="523"/>
      <c r="AO142" s="523"/>
      <c r="AP142" s="523"/>
    </row>
    <row r="143" spans="2:42" s="142" customFormat="1" ht="19.5" customHeight="1">
      <c r="B143" s="390" t="s">
        <v>240</v>
      </c>
      <c r="C143" s="518" t="s">
        <v>751</v>
      </c>
      <c r="D143" s="391" t="s">
        <v>241</v>
      </c>
      <c r="E143" s="519" t="s">
        <v>983</v>
      </c>
      <c r="F143" s="392" t="s">
        <v>312</v>
      </c>
      <c r="G143" s="384">
        <f t="shared" si="45"/>
        <v>0</v>
      </c>
      <c r="H143" s="520">
        <v>5.58</v>
      </c>
      <c r="I143" s="385">
        <f t="shared" si="46"/>
        <v>0</v>
      </c>
      <c r="J143" s="385">
        <v>0.52</v>
      </c>
      <c r="K143" s="385">
        <f t="shared" si="44"/>
        <v>0</v>
      </c>
      <c r="L143" s="520">
        <v>2.6</v>
      </c>
      <c r="M143" s="385">
        <f t="shared" si="47"/>
        <v>0</v>
      </c>
      <c r="N143" s="520"/>
      <c r="O143" s="385">
        <f t="shared" si="48"/>
        <v>0</v>
      </c>
      <c r="P143" s="520">
        <v>2.1</v>
      </c>
      <c r="Q143" s="385">
        <f t="shared" si="49"/>
        <v>0</v>
      </c>
      <c r="R143" s="521">
        <v>0.5</v>
      </c>
      <c r="S143" s="385">
        <f t="shared" si="50"/>
        <v>0</v>
      </c>
      <c r="T143" s="385"/>
      <c r="U143" s="385">
        <f t="shared" si="51"/>
        <v>0</v>
      </c>
      <c r="V143" s="521">
        <v>0.4</v>
      </c>
      <c r="W143" s="385">
        <f t="shared" si="52"/>
        <v>0</v>
      </c>
      <c r="X143" s="522">
        <v>2</v>
      </c>
      <c r="Y143" s="385">
        <f t="shared" si="53"/>
        <v>0</v>
      </c>
      <c r="Z143" s="385"/>
      <c r="AA143" s="385">
        <f t="shared" si="54"/>
        <v>0</v>
      </c>
      <c r="AB143" s="385"/>
      <c r="AC143" s="385">
        <f t="shared" si="55"/>
        <v>0</v>
      </c>
      <c r="AD143" s="385">
        <v>2</v>
      </c>
      <c r="AE143" s="385">
        <f t="shared" si="56"/>
        <v>0</v>
      </c>
      <c r="AF143" s="385"/>
      <c r="AG143" s="385">
        <f t="shared" si="57"/>
        <v>0</v>
      </c>
      <c r="AH143" s="385">
        <f t="shared" si="58"/>
        <v>3.5</v>
      </c>
      <c r="AI143" s="385">
        <f t="shared" si="59"/>
        <v>0</v>
      </c>
      <c r="AJ143" s="386"/>
      <c r="AL143" s="142">
        <v>0.7</v>
      </c>
      <c r="AM143" s="142">
        <v>3.5</v>
      </c>
      <c r="AN143" s="523"/>
      <c r="AO143" s="523"/>
      <c r="AP143" s="523"/>
    </row>
    <row r="144" spans="2:42" s="142" customFormat="1" ht="19.5" customHeight="1">
      <c r="B144" s="390" t="s">
        <v>240</v>
      </c>
      <c r="C144" s="518" t="s">
        <v>751</v>
      </c>
      <c r="D144" s="391" t="s">
        <v>241</v>
      </c>
      <c r="E144" s="519" t="s">
        <v>704</v>
      </c>
      <c r="F144" s="392"/>
      <c r="G144" s="384">
        <f t="shared" si="45"/>
        <v>5</v>
      </c>
      <c r="H144" s="520">
        <v>5.7</v>
      </c>
      <c r="I144" s="385">
        <f t="shared" si="46"/>
        <v>28.2</v>
      </c>
      <c r="J144" s="385">
        <v>0.4</v>
      </c>
      <c r="K144" s="385">
        <f t="shared" si="44"/>
        <v>2.2999999999999998</v>
      </c>
      <c r="L144" s="520">
        <v>2.6</v>
      </c>
      <c r="M144" s="385">
        <f t="shared" si="47"/>
        <v>13</v>
      </c>
      <c r="N144" s="520"/>
      <c r="O144" s="385">
        <f t="shared" si="48"/>
        <v>0</v>
      </c>
      <c r="P144" s="520">
        <v>2.1</v>
      </c>
      <c r="Q144" s="385">
        <f t="shared" si="49"/>
        <v>10.5</v>
      </c>
      <c r="R144" s="521">
        <v>0.5</v>
      </c>
      <c r="S144" s="385">
        <f t="shared" si="50"/>
        <v>2.5</v>
      </c>
      <c r="T144" s="385"/>
      <c r="U144" s="385">
        <f t="shared" si="51"/>
        <v>0</v>
      </c>
      <c r="V144" s="521">
        <v>0.4</v>
      </c>
      <c r="W144" s="385">
        <f t="shared" si="52"/>
        <v>2</v>
      </c>
      <c r="X144" s="522">
        <v>2</v>
      </c>
      <c r="Y144" s="385">
        <f t="shared" si="53"/>
        <v>10</v>
      </c>
      <c r="Z144" s="385"/>
      <c r="AA144" s="385">
        <f t="shared" si="54"/>
        <v>0</v>
      </c>
      <c r="AB144" s="385"/>
      <c r="AC144" s="385">
        <f t="shared" si="55"/>
        <v>0</v>
      </c>
      <c r="AD144" s="385">
        <v>2</v>
      </c>
      <c r="AE144" s="385">
        <f t="shared" si="56"/>
        <v>10</v>
      </c>
      <c r="AF144" s="385"/>
      <c r="AG144" s="385">
        <f t="shared" si="57"/>
        <v>0</v>
      </c>
      <c r="AH144" s="385">
        <f t="shared" si="58"/>
        <v>3.5</v>
      </c>
      <c r="AI144" s="385">
        <f t="shared" si="59"/>
        <v>17.5</v>
      </c>
      <c r="AJ144" s="386"/>
      <c r="AL144" s="142">
        <v>0.7</v>
      </c>
      <c r="AM144" s="142">
        <v>3.5</v>
      </c>
      <c r="AN144" s="523"/>
      <c r="AO144" s="523"/>
      <c r="AP144" s="523"/>
    </row>
    <row r="145" spans="2:42" s="142" customFormat="1" ht="19.5" customHeight="1">
      <c r="B145" s="390" t="s">
        <v>240</v>
      </c>
      <c r="C145" s="518" t="s">
        <v>751</v>
      </c>
      <c r="D145" s="391" t="s">
        <v>241</v>
      </c>
      <c r="E145" s="519" t="s">
        <v>716</v>
      </c>
      <c r="F145" s="392"/>
      <c r="G145" s="384">
        <f t="shared" si="45"/>
        <v>12</v>
      </c>
      <c r="H145" s="520">
        <v>4.0999999999999996</v>
      </c>
      <c r="I145" s="385">
        <f t="shared" si="46"/>
        <v>58.8</v>
      </c>
      <c r="J145" s="385">
        <v>0</v>
      </c>
      <c r="K145" s="385">
        <f t="shared" si="44"/>
        <v>2.4</v>
      </c>
      <c r="L145" s="520">
        <v>0.6</v>
      </c>
      <c r="M145" s="385">
        <f t="shared" si="47"/>
        <v>19.2</v>
      </c>
      <c r="N145" s="520"/>
      <c r="O145" s="385">
        <f t="shared" si="48"/>
        <v>0</v>
      </c>
      <c r="P145" s="520">
        <v>2.1</v>
      </c>
      <c r="Q145" s="385">
        <f t="shared" si="49"/>
        <v>25.2</v>
      </c>
      <c r="R145" s="521">
        <v>0.5</v>
      </c>
      <c r="S145" s="385">
        <f t="shared" si="50"/>
        <v>6</v>
      </c>
      <c r="T145" s="385"/>
      <c r="U145" s="385">
        <f t="shared" si="51"/>
        <v>0</v>
      </c>
      <c r="V145" s="521">
        <v>0.4</v>
      </c>
      <c r="W145" s="385">
        <f t="shared" si="52"/>
        <v>4.8</v>
      </c>
      <c r="X145" s="522">
        <v>2</v>
      </c>
      <c r="Y145" s="385">
        <f t="shared" si="53"/>
        <v>24</v>
      </c>
      <c r="Z145" s="385"/>
      <c r="AA145" s="385">
        <f t="shared" si="54"/>
        <v>0</v>
      </c>
      <c r="AB145" s="385"/>
      <c r="AC145" s="385">
        <f t="shared" si="55"/>
        <v>0</v>
      </c>
      <c r="AD145" s="385">
        <v>2</v>
      </c>
      <c r="AE145" s="385">
        <f t="shared" si="56"/>
        <v>24</v>
      </c>
      <c r="AF145" s="385"/>
      <c r="AG145" s="385">
        <f t="shared" si="57"/>
        <v>0</v>
      </c>
      <c r="AH145" s="385">
        <f t="shared" si="58"/>
        <v>3.5</v>
      </c>
      <c r="AI145" s="385">
        <f t="shared" si="59"/>
        <v>42</v>
      </c>
      <c r="AJ145" s="386"/>
      <c r="AL145" s="142">
        <v>0.7</v>
      </c>
      <c r="AM145" s="142">
        <v>3.5</v>
      </c>
      <c r="AN145" s="523"/>
      <c r="AO145" s="523"/>
      <c r="AP145" s="523"/>
    </row>
    <row r="146" spans="2:42" s="142" customFormat="1" ht="19.5" customHeight="1">
      <c r="B146" s="390" t="s">
        <v>240</v>
      </c>
      <c r="C146" s="518" t="s">
        <v>752</v>
      </c>
      <c r="D146" s="391" t="s">
        <v>241</v>
      </c>
      <c r="E146" s="519" t="s">
        <v>688</v>
      </c>
      <c r="F146" s="392"/>
      <c r="G146" s="384">
        <f t="shared" si="45"/>
        <v>12</v>
      </c>
      <c r="H146" s="520">
        <v>4.0999999999999996</v>
      </c>
      <c r="I146" s="385">
        <f t="shared" si="46"/>
        <v>49.2</v>
      </c>
      <c r="J146" s="385">
        <v>0</v>
      </c>
      <c r="K146" s="385">
        <f t="shared" si="44"/>
        <v>0</v>
      </c>
      <c r="L146" s="520">
        <v>0.6</v>
      </c>
      <c r="M146" s="385">
        <f t="shared" si="47"/>
        <v>7.2</v>
      </c>
      <c r="N146" s="520"/>
      <c r="O146" s="385">
        <f t="shared" si="48"/>
        <v>0</v>
      </c>
      <c r="P146" s="520">
        <v>2.1</v>
      </c>
      <c r="Q146" s="385">
        <f t="shared" si="49"/>
        <v>25.2</v>
      </c>
      <c r="R146" s="521">
        <v>0.5</v>
      </c>
      <c r="S146" s="385">
        <f t="shared" si="50"/>
        <v>6</v>
      </c>
      <c r="T146" s="385"/>
      <c r="U146" s="385">
        <f t="shared" si="51"/>
        <v>0</v>
      </c>
      <c r="V146" s="521">
        <v>0.4</v>
      </c>
      <c r="W146" s="385">
        <f t="shared" si="52"/>
        <v>4.8</v>
      </c>
      <c r="X146" s="522">
        <v>2</v>
      </c>
      <c r="Y146" s="385">
        <f t="shared" si="53"/>
        <v>24</v>
      </c>
      <c r="Z146" s="385"/>
      <c r="AA146" s="385">
        <f t="shared" si="54"/>
        <v>0</v>
      </c>
      <c r="AB146" s="385"/>
      <c r="AC146" s="385">
        <f t="shared" si="55"/>
        <v>0</v>
      </c>
      <c r="AD146" s="385">
        <v>2</v>
      </c>
      <c r="AE146" s="385">
        <f t="shared" si="56"/>
        <v>24</v>
      </c>
      <c r="AF146" s="385"/>
      <c r="AG146" s="385">
        <f t="shared" si="57"/>
        <v>0</v>
      </c>
      <c r="AH146" s="385">
        <f t="shared" si="58"/>
        <v>3.5</v>
      </c>
      <c r="AI146" s="385">
        <f t="shared" si="59"/>
        <v>42</v>
      </c>
      <c r="AJ146" s="386"/>
      <c r="AL146" s="142">
        <v>0.7</v>
      </c>
      <c r="AM146" s="142">
        <v>3.5</v>
      </c>
      <c r="AN146" s="523"/>
      <c r="AO146" s="523"/>
      <c r="AP146" s="523"/>
    </row>
    <row r="147" spans="2:42" s="142" customFormat="1" ht="19.5" customHeight="1">
      <c r="B147" s="390" t="s">
        <v>240</v>
      </c>
      <c r="C147" s="518" t="s">
        <v>753</v>
      </c>
      <c r="D147" s="391" t="s">
        <v>241</v>
      </c>
      <c r="E147" s="519" t="s">
        <v>688</v>
      </c>
      <c r="F147" s="392"/>
      <c r="G147" s="384">
        <f t="shared" si="45"/>
        <v>40</v>
      </c>
      <c r="H147" s="520">
        <v>4.5</v>
      </c>
      <c r="I147" s="385">
        <f t="shared" si="46"/>
        <v>172</v>
      </c>
      <c r="J147" s="385">
        <v>0</v>
      </c>
      <c r="K147" s="385">
        <f t="shared" si="44"/>
        <v>0</v>
      </c>
      <c r="L147" s="520">
        <v>1</v>
      </c>
      <c r="M147" s="385">
        <f t="shared" si="47"/>
        <v>32</v>
      </c>
      <c r="N147" s="520"/>
      <c r="O147" s="385">
        <f t="shared" si="48"/>
        <v>0</v>
      </c>
      <c r="P147" s="520">
        <v>2.1</v>
      </c>
      <c r="Q147" s="385">
        <f t="shared" si="49"/>
        <v>84</v>
      </c>
      <c r="R147" s="521">
        <v>0.5</v>
      </c>
      <c r="S147" s="385">
        <f t="shared" si="50"/>
        <v>20</v>
      </c>
      <c r="T147" s="385"/>
      <c r="U147" s="385">
        <f t="shared" si="51"/>
        <v>0</v>
      </c>
      <c r="V147" s="521">
        <v>0.4</v>
      </c>
      <c r="W147" s="385">
        <f t="shared" si="52"/>
        <v>16</v>
      </c>
      <c r="X147" s="522">
        <v>2</v>
      </c>
      <c r="Y147" s="385">
        <f t="shared" si="53"/>
        <v>80</v>
      </c>
      <c r="Z147" s="385"/>
      <c r="AA147" s="385">
        <f t="shared" si="54"/>
        <v>0</v>
      </c>
      <c r="AB147" s="385"/>
      <c r="AC147" s="385">
        <f t="shared" si="55"/>
        <v>0</v>
      </c>
      <c r="AD147" s="385">
        <v>2</v>
      </c>
      <c r="AE147" s="385">
        <f t="shared" si="56"/>
        <v>80</v>
      </c>
      <c r="AF147" s="385"/>
      <c r="AG147" s="385">
        <f t="shared" si="57"/>
        <v>0</v>
      </c>
      <c r="AH147" s="385">
        <f t="shared" si="58"/>
        <v>3.5</v>
      </c>
      <c r="AI147" s="385">
        <f t="shared" si="59"/>
        <v>140</v>
      </c>
      <c r="AJ147" s="386"/>
      <c r="AL147" s="142">
        <v>0.7</v>
      </c>
      <c r="AM147" s="142">
        <v>3.5</v>
      </c>
      <c r="AN147" s="523"/>
      <c r="AO147" s="523"/>
      <c r="AP147" s="523"/>
    </row>
    <row r="148" spans="2:42" s="142" customFormat="1" ht="19.5" customHeight="1">
      <c r="B148" s="390" t="s">
        <v>240</v>
      </c>
      <c r="C148" s="518" t="s">
        <v>754</v>
      </c>
      <c r="D148" s="391" t="s">
        <v>241</v>
      </c>
      <c r="E148" s="519" t="s">
        <v>688</v>
      </c>
      <c r="F148" s="392"/>
      <c r="G148" s="384">
        <f t="shared" si="45"/>
        <v>40</v>
      </c>
      <c r="H148" s="520">
        <v>5.38</v>
      </c>
      <c r="I148" s="385">
        <f t="shared" si="46"/>
        <v>197.6</v>
      </c>
      <c r="J148" s="385">
        <v>0</v>
      </c>
      <c r="K148" s="385">
        <f t="shared" si="44"/>
        <v>0</v>
      </c>
      <c r="L148" s="520">
        <v>1.88</v>
      </c>
      <c r="M148" s="385">
        <f t="shared" si="47"/>
        <v>57.6</v>
      </c>
      <c r="N148" s="520"/>
      <c r="O148" s="385">
        <f t="shared" si="48"/>
        <v>0</v>
      </c>
      <c r="P148" s="520">
        <v>2.1</v>
      </c>
      <c r="Q148" s="385">
        <f t="shared" si="49"/>
        <v>84</v>
      </c>
      <c r="R148" s="521">
        <v>0.5</v>
      </c>
      <c r="S148" s="385">
        <f t="shared" si="50"/>
        <v>20</v>
      </c>
      <c r="T148" s="385"/>
      <c r="U148" s="385">
        <f t="shared" si="51"/>
        <v>0</v>
      </c>
      <c r="V148" s="521">
        <v>0.4</v>
      </c>
      <c r="W148" s="385">
        <f t="shared" si="52"/>
        <v>16</v>
      </c>
      <c r="X148" s="522">
        <v>2</v>
      </c>
      <c r="Y148" s="385">
        <f t="shared" si="53"/>
        <v>80</v>
      </c>
      <c r="Z148" s="385"/>
      <c r="AA148" s="385">
        <f t="shared" si="54"/>
        <v>0</v>
      </c>
      <c r="AB148" s="385"/>
      <c r="AC148" s="385">
        <f t="shared" si="55"/>
        <v>0</v>
      </c>
      <c r="AD148" s="385">
        <v>2</v>
      </c>
      <c r="AE148" s="385">
        <f t="shared" si="56"/>
        <v>80</v>
      </c>
      <c r="AF148" s="385"/>
      <c r="AG148" s="385">
        <f t="shared" si="57"/>
        <v>0</v>
      </c>
      <c r="AH148" s="385">
        <f t="shared" si="58"/>
        <v>3.5</v>
      </c>
      <c r="AI148" s="385">
        <f t="shared" si="59"/>
        <v>140</v>
      </c>
      <c r="AJ148" s="386"/>
      <c r="AL148" s="142">
        <v>0.7</v>
      </c>
      <c r="AM148" s="142">
        <v>3.5</v>
      </c>
      <c r="AN148" s="523"/>
      <c r="AO148" s="523"/>
      <c r="AP148" s="523"/>
    </row>
    <row r="149" spans="2:42" s="142" customFormat="1" ht="19.5" customHeight="1">
      <c r="B149" s="390" t="s">
        <v>240</v>
      </c>
      <c r="C149" s="518" t="s">
        <v>755</v>
      </c>
      <c r="D149" s="391" t="s">
        <v>241</v>
      </c>
      <c r="E149" s="519" t="s">
        <v>688</v>
      </c>
      <c r="F149" s="392"/>
      <c r="G149" s="384">
        <f t="shared" si="45"/>
        <v>40</v>
      </c>
      <c r="H149" s="520">
        <v>5.9</v>
      </c>
      <c r="I149" s="385">
        <f t="shared" si="46"/>
        <v>225.6</v>
      </c>
      <c r="J149" s="385">
        <v>0.3</v>
      </c>
      <c r="K149" s="385">
        <f t="shared" si="44"/>
        <v>6</v>
      </c>
      <c r="L149" s="520">
        <v>2.7</v>
      </c>
      <c r="M149" s="385">
        <f t="shared" si="47"/>
        <v>91.6</v>
      </c>
      <c r="N149" s="520"/>
      <c r="O149" s="385">
        <f t="shared" si="48"/>
        <v>0</v>
      </c>
      <c r="P149" s="520">
        <v>2.1</v>
      </c>
      <c r="Q149" s="385">
        <f t="shared" si="49"/>
        <v>84</v>
      </c>
      <c r="R149" s="521">
        <v>0.5</v>
      </c>
      <c r="S149" s="385">
        <f t="shared" si="50"/>
        <v>20</v>
      </c>
      <c r="T149" s="385"/>
      <c r="U149" s="385">
        <f t="shared" si="51"/>
        <v>0</v>
      </c>
      <c r="V149" s="521">
        <v>0.4</v>
      </c>
      <c r="W149" s="385">
        <f t="shared" si="52"/>
        <v>16</v>
      </c>
      <c r="X149" s="522">
        <v>2</v>
      </c>
      <c r="Y149" s="385">
        <f t="shared" si="53"/>
        <v>80</v>
      </c>
      <c r="Z149" s="385"/>
      <c r="AA149" s="385">
        <f t="shared" si="54"/>
        <v>0</v>
      </c>
      <c r="AB149" s="385"/>
      <c r="AC149" s="385">
        <f t="shared" si="55"/>
        <v>0</v>
      </c>
      <c r="AD149" s="385">
        <v>2</v>
      </c>
      <c r="AE149" s="385">
        <f t="shared" si="56"/>
        <v>80</v>
      </c>
      <c r="AF149" s="385"/>
      <c r="AG149" s="385">
        <f t="shared" si="57"/>
        <v>0</v>
      </c>
      <c r="AH149" s="385">
        <f t="shared" si="58"/>
        <v>3.5</v>
      </c>
      <c r="AI149" s="385">
        <f t="shared" si="59"/>
        <v>140</v>
      </c>
      <c r="AJ149" s="386"/>
      <c r="AL149" s="142">
        <v>0.7</v>
      </c>
      <c r="AM149" s="142">
        <v>3.5</v>
      </c>
      <c r="AN149" s="523"/>
      <c r="AO149" s="523"/>
      <c r="AP149" s="523"/>
    </row>
    <row r="150" spans="2:42" s="142" customFormat="1" ht="19.5" customHeight="1">
      <c r="B150" s="393" t="s">
        <v>240</v>
      </c>
      <c r="C150" s="524" t="s">
        <v>755</v>
      </c>
      <c r="D150" s="394" t="s">
        <v>241</v>
      </c>
      <c r="E150" s="525" t="s">
        <v>697</v>
      </c>
      <c r="F150" s="395"/>
      <c r="G150" s="387">
        <f t="shared" si="45"/>
        <v>9</v>
      </c>
      <c r="H150" s="526">
        <v>5.9</v>
      </c>
      <c r="I150" s="388">
        <f t="shared" si="46"/>
        <v>53.1</v>
      </c>
      <c r="J150" s="388">
        <v>0.48</v>
      </c>
      <c r="K150" s="388">
        <f t="shared" si="44"/>
        <v>3.51</v>
      </c>
      <c r="L150" s="526">
        <v>2.88</v>
      </c>
      <c r="M150" s="388">
        <f t="shared" si="47"/>
        <v>25.11</v>
      </c>
      <c r="N150" s="526"/>
      <c r="O150" s="388">
        <f t="shared" si="48"/>
        <v>0</v>
      </c>
      <c r="P150" s="526">
        <v>2.1</v>
      </c>
      <c r="Q150" s="388">
        <f t="shared" si="49"/>
        <v>18.899999999999999</v>
      </c>
      <c r="R150" s="527">
        <v>0.5</v>
      </c>
      <c r="S150" s="388">
        <f t="shared" si="50"/>
        <v>4.5</v>
      </c>
      <c r="T150" s="388"/>
      <c r="U150" s="388">
        <f t="shared" si="51"/>
        <v>0</v>
      </c>
      <c r="V150" s="527">
        <v>0.4</v>
      </c>
      <c r="W150" s="388">
        <f t="shared" si="52"/>
        <v>3.6</v>
      </c>
      <c r="X150" s="533">
        <v>2</v>
      </c>
      <c r="Y150" s="388">
        <f t="shared" si="53"/>
        <v>18</v>
      </c>
      <c r="Z150" s="388"/>
      <c r="AA150" s="388">
        <f t="shared" si="54"/>
        <v>0</v>
      </c>
      <c r="AB150" s="388"/>
      <c r="AC150" s="388">
        <f t="shared" si="55"/>
        <v>0</v>
      </c>
      <c r="AD150" s="388">
        <v>2</v>
      </c>
      <c r="AE150" s="388">
        <f t="shared" si="56"/>
        <v>18</v>
      </c>
      <c r="AF150" s="388"/>
      <c r="AG150" s="388">
        <f t="shared" si="57"/>
        <v>0</v>
      </c>
      <c r="AH150" s="388">
        <f t="shared" si="58"/>
        <v>3.5</v>
      </c>
      <c r="AI150" s="388">
        <f t="shared" si="59"/>
        <v>31.5</v>
      </c>
      <c r="AJ150" s="389"/>
      <c r="AL150" s="142">
        <v>0.7</v>
      </c>
      <c r="AM150" s="142">
        <v>3.5</v>
      </c>
      <c r="AN150" s="523"/>
      <c r="AO150" s="523"/>
      <c r="AP150" s="523"/>
    </row>
    <row r="151" spans="2:42" s="142" customFormat="1" ht="19.5" customHeight="1">
      <c r="B151" s="510" t="s">
        <v>240</v>
      </c>
      <c r="C151" s="528" t="s">
        <v>756</v>
      </c>
      <c r="D151" s="511" t="s">
        <v>241</v>
      </c>
      <c r="E151" s="529" t="s">
        <v>688</v>
      </c>
      <c r="F151" s="512"/>
      <c r="G151" s="508">
        <f t="shared" si="45"/>
        <v>31</v>
      </c>
      <c r="H151" s="532">
        <v>6.1</v>
      </c>
      <c r="I151" s="509">
        <f t="shared" si="46"/>
        <v>186</v>
      </c>
      <c r="J151" s="509">
        <v>0.96</v>
      </c>
      <c r="K151" s="509">
        <f t="shared" si="44"/>
        <v>22.32</v>
      </c>
      <c r="L151" s="532">
        <v>3.56</v>
      </c>
      <c r="M151" s="509">
        <f t="shared" si="47"/>
        <v>99.82</v>
      </c>
      <c r="N151" s="532"/>
      <c r="O151" s="509">
        <f t="shared" si="48"/>
        <v>0</v>
      </c>
      <c r="P151" s="532">
        <v>2.1</v>
      </c>
      <c r="Q151" s="509">
        <f t="shared" si="49"/>
        <v>65.099999999999994</v>
      </c>
      <c r="R151" s="530">
        <v>0.5</v>
      </c>
      <c r="S151" s="509">
        <f t="shared" si="50"/>
        <v>15.5</v>
      </c>
      <c r="T151" s="509"/>
      <c r="U151" s="509">
        <f t="shared" si="51"/>
        <v>0</v>
      </c>
      <c r="V151" s="530">
        <v>0.4</v>
      </c>
      <c r="W151" s="509">
        <f t="shared" si="52"/>
        <v>12.4</v>
      </c>
      <c r="X151" s="534">
        <v>2</v>
      </c>
      <c r="Y151" s="509">
        <f t="shared" si="53"/>
        <v>62</v>
      </c>
      <c r="Z151" s="509"/>
      <c r="AA151" s="509">
        <f t="shared" si="54"/>
        <v>0</v>
      </c>
      <c r="AB151" s="509"/>
      <c r="AC151" s="509">
        <f t="shared" si="55"/>
        <v>0</v>
      </c>
      <c r="AD151" s="509">
        <v>2</v>
      </c>
      <c r="AE151" s="509">
        <f t="shared" si="56"/>
        <v>62</v>
      </c>
      <c r="AF151" s="509"/>
      <c r="AG151" s="509">
        <f t="shared" si="57"/>
        <v>0</v>
      </c>
      <c r="AH151" s="509">
        <f t="shared" si="58"/>
        <v>3.5</v>
      </c>
      <c r="AI151" s="509">
        <f t="shared" si="59"/>
        <v>108.5</v>
      </c>
      <c r="AJ151" s="513"/>
      <c r="AL151" s="142">
        <v>0.7</v>
      </c>
      <c r="AM151" s="142">
        <v>3.5</v>
      </c>
      <c r="AN151" s="523"/>
      <c r="AO151" s="523"/>
      <c r="AP151" s="523"/>
    </row>
    <row r="152" spans="2:42" s="142" customFormat="1" ht="19.5" customHeight="1">
      <c r="B152" s="390" t="s">
        <v>240</v>
      </c>
      <c r="C152" s="518" t="s">
        <v>756</v>
      </c>
      <c r="D152" s="391" t="s">
        <v>241</v>
      </c>
      <c r="E152" s="519" t="s">
        <v>984</v>
      </c>
      <c r="F152" s="392" t="s">
        <v>311</v>
      </c>
      <c r="G152" s="384">
        <f t="shared" si="45"/>
        <v>12</v>
      </c>
      <c r="H152" s="520">
        <v>6.1</v>
      </c>
      <c r="I152" s="385">
        <f t="shared" si="46"/>
        <v>73.2</v>
      </c>
      <c r="J152" s="385">
        <v>1.2</v>
      </c>
      <c r="K152" s="385">
        <f t="shared" si="44"/>
        <v>12.96</v>
      </c>
      <c r="L152" s="520">
        <v>3.8</v>
      </c>
      <c r="M152" s="385">
        <f t="shared" si="47"/>
        <v>44.16</v>
      </c>
      <c r="N152" s="520"/>
      <c r="O152" s="385">
        <f t="shared" si="48"/>
        <v>0</v>
      </c>
      <c r="P152" s="520">
        <v>2.1</v>
      </c>
      <c r="Q152" s="385">
        <f t="shared" si="49"/>
        <v>25.2</v>
      </c>
      <c r="R152" s="521">
        <v>0.5</v>
      </c>
      <c r="S152" s="385">
        <f t="shared" si="50"/>
        <v>6</v>
      </c>
      <c r="T152" s="385"/>
      <c r="U152" s="385">
        <f t="shared" si="51"/>
        <v>0</v>
      </c>
      <c r="V152" s="521">
        <v>0.4</v>
      </c>
      <c r="W152" s="385">
        <f t="shared" si="52"/>
        <v>4.8</v>
      </c>
      <c r="X152" s="522">
        <v>2</v>
      </c>
      <c r="Y152" s="385">
        <f t="shared" si="53"/>
        <v>24</v>
      </c>
      <c r="Z152" s="385"/>
      <c r="AA152" s="385">
        <f t="shared" si="54"/>
        <v>0</v>
      </c>
      <c r="AB152" s="385"/>
      <c r="AC152" s="385">
        <f t="shared" si="55"/>
        <v>0</v>
      </c>
      <c r="AD152" s="385">
        <v>2</v>
      </c>
      <c r="AE152" s="385">
        <f t="shared" si="56"/>
        <v>24</v>
      </c>
      <c r="AF152" s="385"/>
      <c r="AG152" s="385">
        <f t="shared" si="57"/>
        <v>0</v>
      </c>
      <c r="AH152" s="385">
        <f t="shared" si="58"/>
        <v>3.5</v>
      </c>
      <c r="AI152" s="385">
        <f t="shared" si="59"/>
        <v>42</v>
      </c>
      <c r="AJ152" s="386"/>
      <c r="AL152" s="142">
        <v>0.7</v>
      </c>
      <c r="AM152" s="142">
        <v>3.5</v>
      </c>
      <c r="AN152" s="523"/>
      <c r="AO152" s="523"/>
      <c r="AP152" s="523"/>
    </row>
    <row r="153" spans="2:42" s="142" customFormat="1" ht="19.5" customHeight="1">
      <c r="B153" s="390" t="s">
        <v>240</v>
      </c>
      <c r="C153" s="518" t="s">
        <v>756</v>
      </c>
      <c r="D153" s="391" t="s">
        <v>241</v>
      </c>
      <c r="E153" s="519" t="s">
        <v>984</v>
      </c>
      <c r="F153" s="392" t="s">
        <v>312</v>
      </c>
      <c r="G153" s="384">
        <f t="shared" si="45"/>
        <v>0</v>
      </c>
      <c r="H153" s="520">
        <v>7.01</v>
      </c>
      <c r="I153" s="385">
        <f t="shared" si="46"/>
        <v>0</v>
      </c>
      <c r="J153" s="385">
        <v>1.38</v>
      </c>
      <c r="K153" s="385">
        <f t="shared" si="44"/>
        <v>0</v>
      </c>
      <c r="L153" s="520">
        <v>4.37</v>
      </c>
      <c r="M153" s="385">
        <f t="shared" si="47"/>
        <v>0</v>
      </c>
      <c r="N153" s="520"/>
      <c r="O153" s="385">
        <f t="shared" si="48"/>
        <v>0</v>
      </c>
      <c r="P153" s="520">
        <v>2.4900000000000002</v>
      </c>
      <c r="Q153" s="385">
        <f t="shared" si="49"/>
        <v>0</v>
      </c>
      <c r="R153" s="521">
        <v>0.57999999999999996</v>
      </c>
      <c r="S153" s="385">
        <f t="shared" si="50"/>
        <v>0</v>
      </c>
      <c r="T153" s="385"/>
      <c r="U153" s="385">
        <f t="shared" si="51"/>
        <v>0</v>
      </c>
      <c r="V153" s="521">
        <v>0.46</v>
      </c>
      <c r="W153" s="385">
        <f t="shared" si="52"/>
        <v>0</v>
      </c>
      <c r="X153" s="522">
        <v>2.2999999999999998</v>
      </c>
      <c r="Y153" s="385">
        <f t="shared" si="53"/>
        <v>0</v>
      </c>
      <c r="Z153" s="385"/>
      <c r="AA153" s="385">
        <f t="shared" si="54"/>
        <v>0</v>
      </c>
      <c r="AB153" s="385"/>
      <c r="AC153" s="385">
        <f t="shared" si="55"/>
        <v>0</v>
      </c>
      <c r="AD153" s="385">
        <v>2</v>
      </c>
      <c r="AE153" s="385">
        <f t="shared" si="56"/>
        <v>0</v>
      </c>
      <c r="AF153" s="385"/>
      <c r="AG153" s="385">
        <f t="shared" si="57"/>
        <v>0</v>
      </c>
      <c r="AH153" s="385">
        <f t="shared" si="58"/>
        <v>3.5</v>
      </c>
      <c r="AI153" s="385">
        <f t="shared" si="59"/>
        <v>0</v>
      </c>
      <c r="AJ153" s="386"/>
      <c r="AL153" s="142">
        <v>0.7</v>
      </c>
      <c r="AM153" s="142">
        <v>3.5</v>
      </c>
      <c r="AN153" s="523"/>
      <c r="AO153" s="523"/>
      <c r="AP153" s="523"/>
    </row>
    <row r="154" spans="2:42" s="142" customFormat="1" ht="19.5" customHeight="1">
      <c r="B154" s="390" t="s">
        <v>240</v>
      </c>
      <c r="C154" s="518" t="s">
        <v>756</v>
      </c>
      <c r="D154" s="391" t="s">
        <v>241</v>
      </c>
      <c r="E154" s="519" t="s">
        <v>721</v>
      </c>
      <c r="F154" s="392"/>
      <c r="G154" s="384">
        <f t="shared" si="45"/>
        <v>21</v>
      </c>
      <c r="H154" s="520">
        <v>7.01</v>
      </c>
      <c r="I154" s="385">
        <f t="shared" si="46"/>
        <v>147.21</v>
      </c>
      <c r="J154" s="385">
        <v>1.89</v>
      </c>
      <c r="K154" s="385">
        <f t="shared" si="44"/>
        <v>34.340000000000003</v>
      </c>
      <c r="L154" s="520">
        <v>4.88</v>
      </c>
      <c r="M154" s="385">
        <f t="shared" si="47"/>
        <v>97.13</v>
      </c>
      <c r="N154" s="520"/>
      <c r="O154" s="385">
        <f t="shared" si="48"/>
        <v>0</v>
      </c>
      <c r="P154" s="520">
        <v>2.4900000000000002</v>
      </c>
      <c r="Q154" s="385">
        <f t="shared" si="49"/>
        <v>52.29</v>
      </c>
      <c r="R154" s="521">
        <v>0.57999999999999996</v>
      </c>
      <c r="S154" s="385">
        <f t="shared" si="50"/>
        <v>12.18</v>
      </c>
      <c r="T154" s="385"/>
      <c r="U154" s="385">
        <f t="shared" si="51"/>
        <v>0</v>
      </c>
      <c r="V154" s="521">
        <v>0.46</v>
      </c>
      <c r="W154" s="385">
        <f t="shared" si="52"/>
        <v>9.66</v>
      </c>
      <c r="X154" s="522">
        <v>2.2999999999999998</v>
      </c>
      <c r="Y154" s="385">
        <f t="shared" si="53"/>
        <v>48.3</v>
      </c>
      <c r="Z154" s="385"/>
      <c r="AA154" s="385">
        <f t="shared" si="54"/>
        <v>0</v>
      </c>
      <c r="AB154" s="385"/>
      <c r="AC154" s="385">
        <f t="shared" si="55"/>
        <v>0</v>
      </c>
      <c r="AD154" s="385">
        <v>2</v>
      </c>
      <c r="AE154" s="385">
        <f t="shared" si="56"/>
        <v>42</v>
      </c>
      <c r="AF154" s="385"/>
      <c r="AG154" s="385">
        <f t="shared" si="57"/>
        <v>0</v>
      </c>
      <c r="AH154" s="385">
        <f t="shared" si="58"/>
        <v>3.5</v>
      </c>
      <c r="AI154" s="385">
        <f t="shared" si="59"/>
        <v>73.5</v>
      </c>
      <c r="AJ154" s="386"/>
      <c r="AL154" s="142">
        <v>0.7</v>
      </c>
      <c r="AM154" s="142">
        <v>3.5</v>
      </c>
      <c r="AN154" s="523"/>
      <c r="AO154" s="523"/>
      <c r="AP154" s="523"/>
    </row>
    <row r="155" spans="2:42" s="142" customFormat="1" ht="19.5" customHeight="1">
      <c r="B155" s="390" t="s">
        <v>240</v>
      </c>
      <c r="C155" s="518" t="s">
        <v>757</v>
      </c>
      <c r="D155" s="391" t="s">
        <v>241</v>
      </c>
      <c r="E155" s="519" t="s">
        <v>688</v>
      </c>
      <c r="F155" s="392"/>
      <c r="G155" s="384">
        <f t="shared" si="45"/>
        <v>7</v>
      </c>
      <c r="H155" s="520">
        <v>7.01</v>
      </c>
      <c r="I155" s="385">
        <f t="shared" si="46"/>
        <v>49.07</v>
      </c>
      <c r="J155" s="385">
        <v>2.02</v>
      </c>
      <c r="K155" s="385">
        <f t="shared" si="44"/>
        <v>13.69</v>
      </c>
      <c r="L155" s="520">
        <v>5.01</v>
      </c>
      <c r="M155" s="385">
        <f t="shared" si="47"/>
        <v>34.619999999999997</v>
      </c>
      <c r="N155" s="520"/>
      <c r="O155" s="385">
        <f t="shared" si="48"/>
        <v>0</v>
      </c>
      <c r="P155" s="520">
        <v>2.4900000000000002</v>
      </c>
      <c r="Q155" s="385">
        <f t="shared" si="49"/>
        <v>17.43</v>
      </c>
      <c r="R155" s="521">
        <v>0.57999999999999996</v>
      </c>
      <c r="S155" s="385">
        <f t="shared" si="50"/>
        <v>4.0599999999999996</v>
      </c>
      <c r="T155" s="385"/>
      <c r="U155" s="385">
        <f t="shared" si="51"/>
        <v>0</v>
      </c>
      <c r="V155" s="521">
        <v>0.46</v>
      </c>
      <c r="W155" s="385">
        <f t="shared" si="52"/>
        <v>3.22</v>
      </c>
      <c r="X155" s="522">
        <v>2.2999999999999998</v>
      </c>
      <c r="Y155" s="385">
        <f t="shared" si="53"/>
        <v>16.100000000000001</v>
      </c>
      <c r="Z155" s="385"/>
      <c r="AA155" s="385">
        <f t="shared" si="54"/>
        <v>0</v>
      </c>
      <c r="AB155" s="385"/>
      <c r="AC155" s="385">
        <f t="shared" si="55"/>
        <v>0</v>
      </c>
      <c r="AD155" s="385">
        <v>2</v>
      </c>
      <c r="AE155" s="385">
        <f t="shared" si="56"/>
        <v>14</v>
      </c>
      <c r="AF155" s="385"/>
      <c r="AG155" s="385">
        <f t="shared" si="57"/>
        <v>0</v>
      </c>
      <c r="AH155" s="385">
        <f t="shared" si="58"/>
        <v>3.5</v>
      </c>
      <c r="AI155" s="385">
        <f t="shared" si="59"/>
        <v>24.5</v>
      </c>
      <c r="AJ155" s="386"/>
      <c r="AL155" s="142">
        <v>0.7</v>
      </c>
      <c r="AM155" s="142">
        <v>3.5</v>
      </c>
      <c r="AN155" s="523"/>
      <c r="AO155" s="523"/>
      <c r="AP155" s="523"/>
    </row>
    <row r="156" spans="2:42" s="142" customFormat="1" ht="19.5" customHeight="1">
      <c r="B156" s="390" t="s">
        <v>240</v>
      </c>
      <c r="C156" s="518" t="s">
        <v>757</v>
      </c>
      <c r="D156" s="391" t="s">
        <v>241</v>
      </c>
      <c r="E156" s="519" t="s">
        <v>701</v>
      </c>
      <c r="F156" s="392"/>
      <c r="G156" s="384">
        <f t="shared" si="45"/>
        <v>13</v>
      </c>
      <c r="H156" s="520">
        <v>7.24</v>
      </c>
      <c r="I156" s="385">
        <f t="shared" si="46"/>
        <v>92.63</v>
      </c>
      <c r="J156" s="385">
        <v>2.14</v>
      </c>
      <c r="K156" s="385">
        <f t="shared" si="44"/>
        <v>27.04</v>
      </c>
      <c r="L156" s="520">
        <v>5.36</v>
      </c>
      <c r="M156" s="385">
        <f t="shared" si="47"/>
        <v>67.41</v>
      </c>
      <c r="N156" s="520"/>
      <c r="O156" s="385">
        <f t="shared" si="48"/>
        <v>0</v>
      </c>
      <c r="P156" s="520">
        <v>2.4900000000000002</v>
      </c>
      <c r="Q156" s="385">
        <f t="shared" si="49"/>
        <v>32.369999999999997</v>
      </c>
      <c r="R156" s="521">
        <v>0.57999999999999996</v>
      </c>
      <c r="S156" s="385">
        <f t="shared" si="50"/>
        <v>7.54</v>
      </c>
      <c r="T156" s="385"/>
      <c r="U156" s="385">
        <f t="shared" si="51"/>
        <v>0</v>
      </c>
      <c r="V156" s="521">
        <v>0.46</v>
      </c>
      <c r="W156" s="385">
        <f t="shared" si="52"/>
        <v>5.98</v>
      </c>
      <c r="X156" s="522">
        <v>2.2999999999999998</v>
      </c>
      <c r="Y156" s="385">
        <f t="shared" si="53"/>
        <v>29.9</v>
      </c>
      <c r="Z156" s="385"/>
      <c r="AA156" s="385">
        <f t="shared" si="54"/>
        <v>0</v>
      </c>
      <c r="AB156" s="385"/>
      <c r="AC156" s="385">
        <f t="shared" si="55"/>
        <v>0</v>
      </c>
      <c r="AD156" s="385">
        <v>2</v>
      </c>
      <c r="AE156" s="385">
        <f t="shared" si="56"/>
        <v>26</v>
      </c>
      <c r="AF156" s="385"/>
      <c r="AG156" s="385">
        <f t="shared" si="57"/>
        <v>0</v>
      </c>
      <c r="AH156" s="385">
        <f t="shared" si="58"/>
        <v>3.5</v>
      </c>
      <c r="AI156" s="385">
        <f t="shared" si="59"/>
        <v>45.5</v>
      </c>
      <c r="AJ156" s="386"/>
      <c r="AL156" s="142">
        <v>0.7</v>
      </c>
      <c r="AM156" s="142">
        <v>3.5</v>
      </c>
      <c r="AN156" s="523"/>
      <c r="AO156" s="523"/>
      <c r="AP156" s="523"/>
    </row>
    <row r="157" spans="2:42" s="142" customFormat="1" ht="19.5" customHeight="1">
      <c r="B157" s="390" t="s">
        <v>240</v>
      </c>
      <c r="C157" s="518" t="s">
        <v>757</v>
      </c>
      <c r="D157" s="391" t="s">
        <v>241</v>
      </c>
      <c r="E157" s="519" t="s">
        <v>713</v>
      </c>
      <c r="F157" s="392"/>
      <c r="G157" s="384">
        <f t="shared" si="45"/>
        <v>12</v>
      </c>
      <c r="H157" s="520">
        <v>7.24</v>
      </c>
      <c r="I157" s="385">
        <f t="shared" si="46"/>
        <v>86.88</v>
      </c>
      <c r="J157" s="385">
        <v>2.44</v>
      </c>
      <c r="K157" s="385">
        <f t="shared" si="44"/>
        <v>27.48</v>
      </c>
      <c r="L157" s="520">
        <v>5.66</v>
      </c>
      <c r="M157" s="385">
        <f t="shared" si="47"/>
        <v>66.12</v>
      </c>
      <c r="N157" s="520"/>
      <c r="O157" s="385">
        <f t="shared" si="48"/>
        <v>0</v>
      </c>
      <c r="P157" s="520">
        <v>2.4900000000000002</v>
      </c>
      <c r="Q157" s="385">
        <f t="shared" si="49"/>
        <v>29.88</v>
      </c>
      <c r="R157" s="521">
        <v>0.57999999999999996</v>
      </c>
      <c r="S157" s="385">
        <f t="shared" si="50"/>
        <v>6.96</v>
      </c>
      <c r="T157" s="385"/>
      <c r="U157" s="385">
        <f t="shared" si="51"/>
        <v>0</v>
      </c>
      <c r="V157" s="521">
        <v>0.46</v>
      </c>
      <c r="W157" s="385">
        <f t="shared" si="52"/>
        <v>5.52</v>
      </c>
      <c r="X157" s="522">
        <v>2.2999999999999998</v>
      </c>
      <c r="Y157" s="385">
        <f t="shared" si="53"/>
        <v>27.6</v>
      </c>
      <c r="Z157" s="385"/>
      <c r="AA157" s="385">
        <f t="shared" si="54"/>
        <v>0</v>
      </c>
      <c r="AB157" s="385"/>
      <c r="AC157" s="385">
        <f t="shared" si="55"/>
        <v>0</v>
      </c>
      <c r="AD157" s="385">
        <v>2</v>
      </c>
      <c r="AE157" s="385">
        <f t="shared" si="56"/>
        <v>24</v>
      </c>
      <c r="AF157" s="385"/>
      <c r="AG157" s="385">
        <f t="shared" si="57"/>
        <v>0</v>
      </c>
      <c r="AH157" s="385">
        <f t="shared" si="58"/>
        <v>3.5</v>
      </c>
      <c r="AI157" s="385">
        <f t="shared" si="59"/>
        <v>42</v>
      </c>
      <c r="AJ157" s="386"/>
      <c r="AL157" s="142">
        <v>0.7</v>
      </c>
      <c r="AM157" s="142">
        <v>3.5</v>
      </c>
      <c r="AN157" s="523"/>
      <c r="AO157" s="523"/>
      <c r="AP157" s="523"/>
    </row>
    <row r="158" spans="2:42" s="142" customFormat="1" ht="19.5" customHeight="1">
      <c r="B158" s="390" t="s">
        <v>240</v>
      </c>
      <c r="C158" s="518" t="s">
        <v>758</v>
      </c>
      <c r="D158" s="391" t="s">
        <v>241</v>
      </c>
      <c r="E158" s="519" t="s">
        <v>975</v>
      </c>
      <c r="F158" s="392" t="s">
        <v>311</v>
      </c>
      <c r="G158" s="384">
        <f t="shared" si="45"/>
        <v>15</v>
      </c>
      <c r="H158" s="520">
        <v>7.24</v>
      </c>
      <c r="I158" s="385">
        <f t="shared" si="46"/>
        <v>108.6</v>
      </c>
      <c r="J158" s="385">
        <v>2.81</v>
      </c>
      <c r="K158" s="385">
        <f t="shared" si="44"/>
        <v>39.380000000000003</v>
      </c>
      <c r="L158" s="520">
        <v>6.03</v>
      </c>
      <c r="M158" s="385">
        <f t="shared" si="47"/>
        <v>87.68</v>
      </c>
      <c r="N158" s="520"/>
      <c r="O158" s="385"/>
      <c r="P158" s="520">
        <v>2.4900000000000002</v>
      </c>
      <c r="Q158" s="385">
        <f t="shared" si="49"/>
        <v>37.35</v>
      </c>
      <c r="R158" s="521">
        <v>0.57999999999999996</v>
      </c>
      <c r="S158" s="385">
        <f t="shared" si="50"/>
        <v>8.6999999999999993</v>
      </c>
      <c r="T158" s="385"/>
      <c r="U158" s="385">
        <f t="shared" si="51"/>
        <v>0</v>
      </c>
      <c r="V158" s="521">
        <v>0.46</v>
      </c>
      <c r="W158" s="385">
        <f t="shared" si="52"/>
        <v>6.9</v>
      </c>
      <c r="X158" s="522">
        <v>2.2999999999999998</v>
      </c>
      <c r="Y158" s="385">
        <f t="shared" si="53"/>
        <v>34.5</v>
      </c>
      <c r="Z158" s="385"/>
      <c r="AA158" s="385">
        <f t="shared" si="54"/>
        <v>0</v>
      </c>
      <c r="AB158" s="385"/>
      <c r="AC158" s="385"/>
      <c r="AD158" s="385">
        <v>2</v>
      </c>
      <c r="AE158" s="385">
        <f t="shared" si="56"/>
        <v>30</v>
      </c>
      <c r="AF158" s="385"/>
      <c r="AG158" s="385">
        <f t="shared" si="57"/>
        <v>0</v>
      </c>
      <c r="AH158" s="385">
        <f t="shared" si="58"/>
        <v>0</v>
      </c>
      <c r="AI158" s="385">
        <f t="shared" si="59"/>
        <v>26.25</v>
      </c>
      <c r="AJ158" s="386"/>
      <c r="AN158" s="523"/>
      <c r="AO158" s="523"/>
      <c r="AP158" s="523"/>
    </row>
    <row r="159" spans="2:42" s="142" customFormat="1" ht="19.5" customHeight="1">
      <c r="B159" s="390" t="s">
        <v>240</v>
      </c>
      <c r="C159" s="518" t="s">
        <v>758</v>
      </c>
      <c r="D159" s="391" t="s">
        <v>241</v>
      </c>
      <c r="E159" s="519" t="s">
        <v>975</v>
      </c>
      <c r="F159" s="392" t="s">
        <v>312</v>
      </c>
      <c r="G159" s="384">
        <f t="shared" si="45"/>
        <v>0</v>
      </c>
      <c r="H159" s="520">
        <v>7.56</v>
      </c>
      <c r="I159" s="385">
        <f t="shared" si="46"/>
        <v>0</v>
      </c>
      <c r="J159" s="385">
        <v>2.93</v>
      </c>
      <c r="K159" s="385">
        <f t="shared" si="44"/>
        <v>0</v>
      </c>
      <c r="L159" s="520">
        <v>6.29</v>
      </c>
      <c r="M159" s="385">
        <f t="shared" si="47"/>
        <v>0</v>
      </c>
      <c r="N159" s="520"/>
      <c r="O159" s="385">
        <f t="shared" si="48"/>
        <v>0</v>
      </c>
      <c r="P159" s="520">
        <v>2.62</v>
      </c>
      <c r="Q159" s="385">
        <f t="shared" si="49"/>
        <v>0</v>
      </c>
      <c r="R159" s="521">
        <v>0.6</v>
      </c>
      <c r="S159" s="385">
        <f t="shared" si="50"/>
        <v>0</v>
      </c>
      <c r="T159" s="385"/>
      <c r="U159" s="385">
        <f t="shared" si="51"/>
        <v>0</v>
      </c>
      <c r="V159" s="521">
        <v>0.48</v>
      </c>
      <c r="W159" s="385">
        <f t="shared" si="52"/>
        <v>0</v>
      </c>
      <c r="X159" s="522">
        <v>2.4</v>
      </c>
      <c r="Y159" s="385">
        <f t="shared" si="53"/>
        <v>0</v>
      </c>
      <c r="Z159" s="385"/>
      <c r="AA159" s="385">
        <f t="shared" si="54"/>
        <v>0</v>
      </c>
      <c r="AB159" s="385"/>
      <c r="AC159" s="385">
        <f t="shared" si="55"/>
        <v>0</v>
      </c>
      <c r="AD159" s="385">
        <v>2</v>
      </c>
      <c r="AE159" s="385">
        <f t="shared" si="56"/>
        <v>0</v>
      </c>
      <c r="AF159" s="385"/>
      <c r="AG159" s="385">
        <f t="shared" si="57"/>
        <v>0</v>
      </c>
      <c r="AH159" s="385">
        <f t="shared" si="58"/>
        <v>3.5</v>
      </c>
      <c r="AI159" s="385">
        <f t="shared" si="59"/>
        <v>0</v>
      </c>
      <c r="AJ159" s="386"/>
      <c r="AL159" s="142">
        <v>0.7</v>
      </c>
      <c r="AM159" s="142">
        <v>3.5</v>
      </c>
      <c r="AN159" s="523"/>
      <c r="AO159" s="523"/>
      <c r="AP159" s="523"/>
    </row>
    <row r="160" spans="2:42" s="142" customFormat="1" ht="19.5" customHeight="1">
      <c r="B160" s="390" t="s">
        <v>240</v>
      </c>
      <c r="C160" s="518" t="s">
        <v>758</v>
      </c>
      <c r="D160" s="391" t="s">
        <v>241</v>
      </c>
      <c r="E160" s="519" t="s">
        <v>985</v>
      </c>
      <c r="F160" s="392" t="s">
        <v>311</v>
      </c>
      <c r="G160" s="384">
        <f t="shared" si="45"/>
        <v>7</v>
      </c>
      <c r="H160" s="520">
        <v>7.56</v>
      </c>
      <c r="I160" s="385">
        <f t="shared" si="46"/>
        <v>52.92</v>
      </c>
      <c r="J160" s="385">
        <v>3.14</v>
      </c>
      <c r="K160" s="385">
        <f t="shared" si="44"/>
        <v>21.25</v>
      </c>
      <c r="L160" s="520">
        <v>6.5</v>
      </c>
      <c r="M160" s="385">
        <f t="shared" si="47"/>
        <v>44.77</v>
      </c>
      <c r="N160" s="520"/>
      <c r="O160" s="385">
        <f t="shared" si="48"/>
        <v>0</v>
      </c>
      <c r="P160" s="520">
        <v>2.62</v>
      </c>
      <c r="Q160" s="385">
        <f t="shared" si="49"/>
        <v>18.34</v>
      </c>
      <c r="R160" s="521">
        <v>0.6</v>
      </c>
      <c r="S160" s="385">
        <f t="shared" si="50"/>
        <v>4.2</v>
      </c>
      <c r="T160" s="385"/>
      <c r="U160" s="385">
        <f t="shared" si="51"/>
        <v>0</v>
      </c>
      <c r="V160" s="521">
        <v>0.48</v>
      </c>
      <c r="W160" s="385">
        <f t="shared" si="52"/>
        <v>3.36</v>
      </c>
      <c r="X160" s="522">
        <v>2.4</v>
      </c>
      <c r="Y160" s="385">
        <f t="shared" si="53"/>
        <v>16.8</v>
      </c>
      <c r="Z160" s="385"/>
      <c r="AA160" s="385">
        <f t="shared" si="54"/>
        <v>0</v>
      </c>
      <c r="AB160" s="385"/>
      <c r="AC160" s="385">
        <f t="shared" si="55"/>
        <v>0</v>
      </c>
      <c r="AD160" s="385">
        <v>2</v>
      </c>
      <c r="AE160" s="385">
        <f t="shared" si="56"/>
        <v>14</v>
      </c>
      <c r="AF160" s="385"/>
      <c r="AG160" s="385">
        <f t="shared" si="57"/>
        <v>0</v>
      </c>
      <c r="AH160" s="385">
        <f t="shared" si="58"/>
        <v>3.5</v>
      </c>
      <c r="AI160" s="385">
        <f t="shared" si="59"/>
        <v>24.5</v>
      </c>
      <c r="AJ160" s="386"/>
      <c r="AL160" s="142">
        <v>0.7</v>
      </c>
      <c r="AM160" s="142">
        <v>3.5</v>
      </c>
      <c r="AN160" s="523"/>
      <c r="AO160" s="523"/>
      <c r="AP160" s="523"/>
    </row>
    <row r="161" spans="2:42" s="142" customFormat="1" ht="19.5" customHeight="1">
      <c r="B161" s="390" t="s">
        <v>240</v>
      </c>
      <c r="C161" s="518" t="s">
        <v>758</v>
      </c>
      <c r="D161" s="391" t="s">
        <v>241</v>
      </c>
      <c r="E161" s="519" t="s">
        <v>985</v>
      </c>
      <c r="F161" s="392" t="s">
        <v>312</v>
      </c>
      <c r="G161" s="384">
        <f t="shared" si="45"/>
        <v>0</v>
      </c>
      <c r="H161" s="520">
        <v>7.24</v>
      </c>
      <c r="I161" s="385">
        <f t="shared" si="46"/>
        <v>0</v>
      </c>
      <c r="J161" s="385">
        <v>3.01</v>
      </c>
      <c r="K161" s="385">
        <f t="shared" si="44"/>
        <v>0</v>
      </c>
      <c r="L161" s="520">
        <v>6.23</v>
      </c>
      <c r="M161" s="385">
        <f t="shared" si="47"/>
        <v>0</v>
      </c>
      <c r="N161" s="520"/>
      <c r="O161" s="385">
        <f t="shared" si="48"/>
        <v>0</v>
      </c>
      <c r="P161" s="520">
        <v>2.4900000000000002</v>
      </c>
      <c r="Q161" s="385">
        <f t="shared" si="49"/>
        <v>0</v>
      </c>
      <c r="R161" s="521">
        <v>0.57999999999999996</v>
      </c>
      <c r="S161" s="385">
        <f t="shared" si="50"/>
        <v>0</v>
      </c>
      <c r="T161" s="385"/>
      <c r="U161" s="385">
        <f t="shared" si="51"/>
        <v>0</v>
      </c>
      <c r="V161" s="521">
        <v>0.46</v>
      </c>
      <c r="W161" s="385">
        <f t="shared" si="52"/>
        <v>0</v>
      </c>
      <c r="X161" s="522">
        <v>2.2999999999999998</v>
      </c>
      <c r="Y161" s="385">
        <f t="shared" si="53"/>
        <v>0</v>
      </c>
      <c r="Z161" s="385"/>
      <c r="AA161" s="385">
        <f t="shared" si="54"/>
        <v>0</v>
      </c>
      <c r="AB161" s="385"/>
      <c r="AC161" s="385">
        <f t="shared" si="55"/>
        <v>0</v>
      </c>
      <c r="AD161" s="385">
        <v>2</v>
      </c>
      <c r="AE161" s="385">
        <f t="shared" si="56"/>
        <v>0</v>
      </c>
      <c r="AF161" s="385"/>
      <c r="AG161" s="385">
        <f t="shared" si="57"/>
        <v>0</v>
      </c>
      <c r="AH161" s="385">
        <f t="shared" si="58"/>
        <v>3.5</v>
      </c>
      <c r="AI161" s="385">
        <f t="shared" si="59"/>
        <v>0</v>
      </c>
      <c r="AJ161" s="386"/>
      <c r="AL161" s="142">
        <v>0.7</v>
      </c>
      <c r="AM161" s="142">
        <v>3.5</v>
      </c>
      <c r="AN161" s="523"/>
      <c r="AO161" s="523"/>
      <c r="AP161" s="523"/>
    </row>
    <row r="162" spans="2:42" s="142" customFormat="1" ht="19.5" customHeight="1">
      <c r="B162" s="390" t="s">
        <v>240</v>
      </c>
      <c r="C162" s="518" t="s">
        <v>758</v>
      </c>
      <c r="D162" s="391" t="s">
        <v>241</v>
      </c>
      <c r="E162" s="519" t="s">
        <v>984</v>
      </c>
      <c r="F162" s="392" t="s">
        <v>311</v>
      </c>
      <c r="G162" s="384">
        <f t="shared" si="45"/>
        <v>5</v>
      </c>
      <c r="H162" s="520">
        <v>7.47</v>
      </c>
      <c r="I162" s="385">
        <f t="shared" si="46"/>
        <v>36.78</v>
      </c>
      <c r="J162" s="385">
        <v>2.92</v>
      </c>
      <c r="K162" s="385">
        <f t="shared" si="44"/>
        <v>14.83</v>
      </c>
      <c r="L162" s="520">
        <v>6.37</v>
      </c>
      <c r="M162" s="385">
        <f t="shared" si="47"/>
        <v>31.5</v>
      </c>
      <c r="N162" s="520"/>
      <c r="O162" s="385">
        <f t="shared" si="48"/>
        <v>0</v>
      </c>
      <c r="P162" s="520">
        <v>2.4900000000000002</v>
      </c>
      <c r="Q162" s="385">
        <f t="shared" si="49"/>
        <v>12.45</v>
      </c>
      <c r="R162" s="521">
        <v>0.57999999999999996</v>
      </c>
      <c r="S162" s="385">
        <f t="shared" si="50"/>
        <v>2.9</v>
      </c>
      <c r="T162" s="385"/>
      <c r="U162" s="385">
        <f t="shared" si="51"/>
        <v>0</v>
      </c>
      <c r="V162" s="521">
        <v>0.46</v>
      </c>
      <c r="W162" s="385">
        <f t="shared" si="52"/>
        <v>2.2999999999999998</v>
      </c>
      <c r="X162" s="522">
        <v>2.2999999999999998</v>
      </c>
      <c r="Y162" s="385">
        <f t="shared" si="53"/>
        <v>11.5</v>
      </c>
      <c r="Z162" s="385"/>
      <c r="AA162" s="385">
        <f t="shared" si="54"/>
        <v>0</v>
      </c>
      <c r="AB162" s="385"/>
      <c r="AC162" s="385">
        <f t="shared" si="55"/>
        <v>0</v>
      </c>
      <c r="AD162" s="385">
        <v>2</v>
      </c>
      <c r="AE162" s="385">
        <f t="shared" si="56"/>
        <v>10</v>
      </c>
      <c r="AF162" s="385"/>
      <c r="AG162" s="385">
        <f t="shared" si="57"/>
        <v>0</v>
      </c>
      <c r="AH162" s="385">
        <f t="shared" si="58"/>
        <v>3.5</v>
      </c>
      <c r="AI162" s="385">
        <f t="shared" si="59"/>
        <v>17.5</v>
      </c>
      <c r="AJ162" s="386"/>
      <c r="AL162" s="142">
        <v>0.7</v>
      </c>
      <c r="AM162" s="142">
        <v>3.5</v>
      </c>
      <c r="AN162" s="523"/>
      <c r="AO162" s="523"/>
      <c r="AP162" s="523"/>
    </row>
    <row r="163" spans="2:42" s="142" customFormat="1" ht="19.5" customHeight="1">
      <c r="B163" s="390" t="s">
        <v>240</v>
      </c>
      <c r="C163" s="518" t="s">
        <v>758</v>
      </c>
      <c r="D163" s="391" t="s">
        <v>241</v>
      </c>
      <c r="E163" s="519" t="s">
        <v>984</v>
      </c>
      <c r="F163" s="392" t="s">
        <v>312</v>
      </c>
      <c r="G163" s="384">
        <f t="shared" si="45"/>
        <v>0</v>
      </c>
      <c r="H163" s="520">
        <v>6.5</v>
      </c>
      <c r="I163" s="385">
        <f t="shared" si="46"/>
        <v>0</v>
      </c>
      <c r="J163" s="385">
        <v>2.54</v>
      </c>
      <c r="K163" s="385">
        <f t="shared" si="44"/>
        <v>0</v>
      </c>
      <c r="L163" s="520">
        <v>5.54</v>
      </c>
      <c r="M163" s="385">
        <f t="shared" si="47"/>
        <v>0</v>
      </c>
      <c r="N163" s="520"/>
      <c r="O163" s="385">
        <f t="shared" si="48"/>
        <v>0</v>
      </c>
      <c r="P163" s="520">
        <v>2.1</v>
      </c>
      <c r="Q163" s="385">
        <f t="shared" si="49"/>
        <v>0</v>
      </c>
      <c r="R163" s="521">
        <v>0.5</v>
      </c>
      <c r="S163" s="385">
        <f t="shared" si="50"/>
        <v>0</v>
      </c>
      <c r="T163" s="385"/>
      <c r="U163" s="385">
        <f t="shared" si="51"/>
        <v>0</v>
      </c>
      <c r="V163" s="521">
        <v>0.4</v>
      </c>
      <c r="W163" s="385">
        <f t="shared" si="52"/>
        <v>0</v>
      </c>
      <c r="X163" s="522">
        <v>2</v>
      </c>
      <c r="Y163" s="385">
        <f t="shared" si="53"/>
        <v>0</v>
      </c>
      <c r="Z163" s="385"/>
      <c r="AA163" s="385">
        <f t="shared" si="54"/>
        <v>0</v>
      </c>
      <c r="AB163" s="385"/>
      <c r="AC163" s="385">
        <f t="shared" si="55"/>
        <v>0</v>
      </c>
      <c r="AD163" s="385">
        <v>2</v>
      </c>
      <c r="AE163" s="385">
        <f t="shared" si="56"/>
        <v>0</v>
      </c>
      <c r="AF163" s="385"/>
      <c r="AG163" s="385">
        <f t="shared" si="57"/>
        <v>0</v>
      </c>
      <c r="AH163" s="385">
        <f t="shared" si="58"/>
        <v>3.5</v>
      </c>
      <c r="AI163" s="385">
        <f t="shared" si="59"/>
        <v>0</v>
      </c>
      <c r="AJ163" s="386"/>
      <c r="AL163" s="142">
        <v>0.7</v>
      </c>
      <c r="AM163" s="142">
        <v>3.5</v>
      </c>
      <c r="AN163" s="523"/>
      <c r="AO163" s="523"/>
      <c r="AP163" s="523"/>
    </row>
    <row r="164" spans="2:42" s="142" customFormat="1" ht="19.5" customHeight="1">
      <c r="B164" s="390" t="s">
        <v>240</v>
      </c>
      <c r="C164" s="518" t="s">
        <v>758</v>
      </c>
      <c r="D164" s="391" t="s">
        <v>241</v>
      </c>
      <c r="E164" s="519" t="s">
        <v>708</v>
      </c>
      <c r="F164" s="392"/>
      <c r="G164" s="384">
        <f t="shared" si="45"/>
        <v>8</v>
      </c>
      <c r="H164" s="520">
        <v>5.24</v>
      </c>
      <c r="I164" s="385">
        <f t="shared" si="46"/>
        <v>46.96</v>
      </c>
      <c r="J164" s="385">
        <v>0</v>
      </c>
      <c r="K164" s="385">
        <f t="shared" si="44"/>
        <v>10.16</v>
      </c>
      <c r="L164" s="520">
        <v>1.74</v>
      </c>
      <c r="M164" s="385">
        <f t="shared" si="47"/>
        <v>29.12</v>
      </c>
      <c r="N164" s="520"/>
      <c r="O164" s="385">
        <f t="shared" si="48"/>
        <v>0</v>
      </c>
      <c r="P164" s="520">
        <v>2.1</v>
      </c>
      <c r="Q164" s="385">
        <f t="shared" si="49"/>
        <v>16.8</v>
      </c>
      <c r="R164" s="521">
        <v>0.5</v>
      </c>
      <c r="S164" s="385">
        <f t="shared" si="50"/>
        <v>4</v>
      </c>
      <c r="T164" s="385"/>
      <c r="U164" s="385">
        <f t="shared" si="51"/>
        <v>0</v>
      </c>
      <c r="V164" s="521">
        <v>0.4</v>
      </c>
      <c r="W164" s="385">
        <f t="shared" si="52"/>
        <v>3.2</v>
      </c>
      <c r="X164" s="522">
        <v>2</v>
      </c>
      <c r="Y164" s="385">
        <f t="shared" si="53"/>
        <v>16</v>
      </c>
      <c r="Z164" s="385"/>
      <c r="AA164" s="385">
        <f t="shared" si="54"/>
        <v>0</v>
      </c>
      <c r="AB164" s="385"/>
      <c r="AC164" s="385">
        <f t="shared" si="55"/>
        <v>0</v>
      </c>
      <c r="AD164" s="385">
        <v>2</v>
      </c>
      <c r="AE164" s="385">
        <f t="shared" si="56"/>
        <v>16</v>
      </c>
      <c r="AF164" s="385"/>
      <c r="AG164" s="385">
        <f t="shared" si="57"/>
        <v>0</v>
      </c>
      <c r="AH164" s="385">
        <f t="shared" si="58"/>
        <v>3.5</v>
      </c>
      <c r="AI164" s="385">
        <f t="shared" si="59"/>
        <v>28</v>
      </c>
      <c r="AJ164" s="386"/>
      <c r="AL164" s="142">
        <v>0.7</v>
      </c>
      <c r="AM164" s="142">
        <v>3.5</v>
      </c>
      <c r="AN164" s="523"/>
      <c r="AO164" s="523"/>
      <c r="AP164" s="523"/>
    </row>
    <row r="165" spans="2:42" s="142" customFormat="1" ht="19.5" customHeight="1">
      <c r="B165" s="390" t="s">
        <v>240</v>
      </c>
      <c r="C165" s="518" t="s">
        <v>759</v>
      </c>
      <c r="D165" s="391" t="s">
        <v>241</v>
      </c>
      <c r="E165" s="519" t="s">
        <v>688</v>
      </c>
      <c r="F165" s="392"/>
      <c r="G165" s="384">
        <f t="shared" si="45"/>
        <v>20</v>
      </c>
      <c r="H165" s="520">
        <v>5.72</v>
      </c>
      <c r="I165" s="385">
        <f t="shared" si="46"/>
        <v>109.6</v>
      </c>
      <c r="J165" s="385">
        <v>0</v>
      </c>
      <c r="K165" s="385">
        <f t="shared" si="44"/>
        <v>0</v>
      </c>
      <c r="L165" s="520">
        <v>2.2200000000000002</v>
      </c>
      <c r="M165" s="385">
        <f t="shared" si="47"/>
        <v>39.6</v>
      </c>
      <c r="N165" s="520"/>
      <c r="O165" s="385">
        <f t="shared" si="48"/>
        <v>0</v>
      </c>
      <c r="P165" s="520">
        <v>2.1</v>
      </c>
      <c r="Q165" s="385">
        <f t="shared" si="49"/>
        <v>42</v>
      </c>
      <c r="R165" s="521">
        <v>0.5</v>
      </c>
      <c r="S165" s="385">
        <f t="shared" si="50"/>
        <v>10</v>
      </c>
      <c r="T165" s="385"/>
      <c r="U165" s="385">
        <f t="shared" si="51"/>
        <v>0</v>
      </c>
      <c r="V165" s="521">
        <v>0.4</v>
      </c>
      <c r="W165" s="385">
        <f t="shared" si="52"/>
        <v>8</v>
      </c>
      <c r="X165" s="522">
        <v>2</v>
      </c>
      <c r="Y165" s="385">
        <f t="shared" si="53"/>
        <v>40</v>
      </c>
      <c r="Z165" s="385"/>
      <c r="AA165" s="385">
        <f t="shared" si="54"/>
        <v>0</v>
      </c>
      <c r="AB165" s="385"/>
      <c r="AC165" s="385">
        <f t="shared" si="55"/>
        <v>0</v>
      </c>
      <c r="AD165" s="385">
        <v>2</v>
      </c>
      <c r="AE165" s="385">
        <f t="shared" si="56"/>
        <v>40</v>
      </c>
      <c r="AF165" s="385"/>
      <c r="AG165" s="385">
        <f t="shared" si="57"/>
        <v>0</v>
      </c>
      <c r="AH165" s="385">
        <f t="shared" si="58"/>
        <v>3.5</v>
      </c>
      <c r="AI165" s="385">
        <f t="shared" si="59"/>
        <v>70</v>
      </c>
      <c r="AJ165" s="386"/>
      <c r="AL165" s="142">
        <v>0.7</v>
      </c>
      <c r="AM165" s="142">
        <v>3.5</v>
      </c>
      <c r="AN165" s="523"/>
      <c r="AO165" s="523"/>
      <c r="AP165" s="523"/>
    </row>
    <row r="166" spans="2:42" s="142" customFormat="1" ht="19.5" customHeight="1">
      <c r="B166" s="390" t="s">
        <v>240</v>
      </c>
      <c r="C166" s="518" t="s">
        <v>759</v>
      </c>
      <c r="D166" s="391" t="s">
        <v>241</v>
      </c>
      <c r="E166" s="519" t="s">
        <v>694</v>
      </c>
      <c r="F166" s="392"/>
      <c r="G166" s="384">
        <f t="shared" si="45"/>
        <v>6</v>
      </c>
      <c r="H166" s="520">
        <v>5.76</v>
      </c>
      <c r="I166" s="385">
        <f t="shared" si="46"/>
        <v>34.44</v>
      </c>
      <c r="J166" s="385">
        <v>0</v>
      </c>
      <c r="K166" s="385">
        <f t="shared" si="44"/>
        <v>0</v>
      </c>
      <c r="L166" s="520">
        <v>2.2599999999999998</v>
      </c>
      <c r="M166" s="385">
        <f t="shared" si="47"/>
        <v>13.44</v>
      </c>
      <c r="N166" s="520"/>
      <c r="O166" s="385">
        <f t="shared" si="48"/>
        <v>0</v>
      </c>
      <c r="P166" s="520">
        <v>2.1</v>
      </c>
      <c r="Q166" s="385">
        <f t="shared" si="49"/>
        <v>12.6</v>
      </c>
      <c r="R166" s="521">
        <v>0.5</v>
      </c>
      <c r="S166" s="385">
        <f t="shared" si="50"/>
        <v>3</v>
      </c>
      <c r="T166" s="385"/>
      <c r="U166" s="385">
        <f t="shared" si="51"/>
        <v>0</v>
      </c>
      <c r="V166" s="521">
        <v>0.4</v>
      </c>
      <c r="W166" s="385">
        <f t="shared" si="52"/>
        <v>2.4</v>
      </c>
      <c r="X166" s="522">
        <v>2</v>
      </c>
      <c r="Y166" s="385">
        <f t="shared" si="53"/>
        <v>12</v>
      </c>
      <c r="Z166" s="385"/>
      <c r="AA166" s="385">
        <f t="shared" si="54"/>
        <v>0</v>
      </c>
      <c r="AB166" s="385"/>
      <c r="AC166" s="385">
        <f t="shared" si="55"/>
        <v>0</v>
      </c>
      <c r="AD166" s="385">
        <v>2</v>
      </c>
      <c r="AE166" s="385">
        <f t="shared" si="56"/>
        <v>12</v>
      </c>
      <c r="AF166" s="385"/>
      <c r="AG166" s="385">
        <f t="shared" si="57"/>
        <v>0</v>
      </c>
      <c r="AH166" s="385">
        <f t="shared" si="58"/>
        <v>3.5</v>
      </c>
      <c r="AI166" s="385">
        <f t="shared" si="59"/>
        <v>21</v>
      </c>
      <c r="AJ166" s="386"/>
      <c r="AL166" s="142">
        <v>0.7</v>
      </c>
      <c r="AM166" s="142">
        <v>3.5</v>
      </c>
      <c r="AN166" s="523"/>
      <c r="AO166" s="523"/>
      <c r="AP166" s="523"/>
    </row>
    <row r="167" spans="2:42" s="142" customFormat="1" ht="19.5" customHeight="1">
      <c r="B167" s="390" t="s">
        <v>240</v>
      </c>
      <c r="C167" s="518" t="s">
        <v>759</v>
      </c>
      <c r="D167" s="391" t="s">
        <v>241</v>
      </c>
      <c r="E167" s="519" t="s">
        <v>696</v>
      </c>
      <c r="F167" s="392"/>
      <c r="G167" s="384">
        <f t="shared" si="45"/>
        <v>2</v>
      </c>
      <c r="H167" s="520">
        <v>5.76</v>
      </c>
      <c r="I167" s="385">
        <f t="shared" si="46"/>
        <v>11.52</v>
      </c>
      <c r="J167" s="385">
        <v>0</v>
      </c>
      <c r="K167" s="385">
        <f t="shared" si="44"/>
        <v>0</v>
      </c>
      <c r="L167" s="520">
        <v>2.2599999999999998</v>
      </c>
      <c r="M167" s="385">
        <f t="shared" si="47"/>
        <v>4.5199999999999996</v>
      </c>
      <c r="N167" s="520"/>
      <c r="O167" s="385">
        <f t="shared" si="48"/>
        <v>0</v>
      </c>
      <c r="P167" s="520">
        <v>2.1</v>
      </c>
      <c r="Q167" s="385">
        <f t="shared" si="49"/>
        <v>4.2</v>
      </c>
      <c r="R167" s="521">
        <v>0.5</v>
      </c>
      <c r="S167" s="385">
        <f t="shared" si="50"/>
        <v>1</v>
      </c>
      <c r="T167" s="385"/>
      <c r="U167" s="385">
        <f t="shared" si="51"/>
        <v>0</v>
      </c>
      <c r="V167" s="521">
        <v>0.4</v>
      </c>
      <c r="W167" s="385">
        <f t="shared" si="52"/>
        <v>0.8</v>
      </c>
      <c r="X167" s="522">
        <v>2</v>
      </c>
      <c r="Y167" s="385">
        <f t="shared" si="53"/>
        <v>4</v>
      </c>
      <c r="Z167" s="385"/>
      <c r="AA167" s="385">
        <f t="shared" si="54"/>
        <v>0</v>
      </c>
      <c r="AB167" s="385"/>
      <c r="AC167" s="385">
        <f t="shared" si="55"/>
        <v>0</v>
      </c>
      <c r="AD167" s="385">
        <v>2</v>
      </c>
      <c r="AE167" s="385">
        <f t="shared" si="56"/>
        <v>4</v>
      </c>
      <c r="AF167" s="385"/>
      <c r="AG167" s="385">
        <f t="shared" si="57"/>
        <v>0</v>
      </c>
      <c r="AH167" s="385">
        <f t="shared" si="58"/>
        <v>3.5</v>
      </c>
      <c r="AI167" s="385">
        <f t="shared" si="59"/>
        <v>7</v>
      </c>
      <c r="AJ167" s="386"/>
      <c r="AL167" s="142">
        <v>0.7</v>
      </c>
      <c r="AM167" s="142">
        <v>3.5</v>
      </c>
      <c r="AN167" s="523"/>
      <c r="AO167" s="523"/>
      <c r="AP167" s="523"/>
    </row>
    <row r="168" spans="2:42" s="142" customFormat="1" ht="19.5" customHeight="1">
      <c r="B168" s="390" t="s">
        <v>240</v>
      </c>
      <c r="C168" s="518" t="s">
        <v>760</v>
      </c>
      <c r="D168" s="391" t="s">
        <v>241</v>
      </c>
      <c r="E168" s="519" t="s">
        <v>688</v>
      </c>
      <c r="F168" s="392"/>
      <c r="G168" s="384">
        <f t="shared" si="45"/>
        <v>32</v>
      </c>
      <c r="H168" s="520">
        <v>4.32</v>
      </c>
      <c r="I168" s="385">
        <f t="shared" si="46"/>
        <v>161.28</v>
      </c>
      <c r="J168" s="385">
        <v>0</v>
      </c>
      <c r="K168" s="385">
        <f t="shared" si="44"/>
        <v>0</v>
      </c>
      <c r="L168" s="520">
        <v>0.82</v>
      </c>
      <c r="M168" s="385">
        <f t="shared" si="47"/>
        <v>49.28</v>
      </c>
      <c r="N168" s="520"/>
      <c r="O168" s="385">
        <f t="shared" si="48"/>
        <v>0</v>
      </c>
      <c r="P168" s="520">
        <v>2.1</v>
      </c>
      <c r="Q168" s="385">
        <f t="shared" si="49"/>
        <v>67.2</v>
      </c>
      <c r="R168" s="521">
        <v>0.5</v>
      </c>
      <c r="S168" s="385">
        <f t="shared" si="50"/>
        <v>16</v>
      </c>
      <c r="T168" s="385"/>
      <c r="U168" s="385">
        <f t="shared" si="51"/>
        <v>0</v>
      </c>
      <c r="V168" s="521">
        <v>0.4</v>
      </c>
      <c r="W168" s="385">
        <f t="shared" si="52"/>
        <v>12.8</v>
      </c>
      <c r="X168" s="522">
        <v>2</v>
      </c>
      <c r="Y168" s="385">
        <f t="shared" si="53"/>
        <v>64</v>
      </c>
      <c r="Z168" s="385"/>
      <c r="AA168" s="385">
        <f t="shared" si="54"/>
        <v>0</v>
      </c>
      <c r="AB168" s="385"/>
      <c r="AC168" s="385">
        <f t="shared" si="55"/>
        <v>0</v>
      </c>
      <c r="AD168" s="385">
        <v>2</v>
      </c>
      <c r="AE168" s="385">
        <f t="shared" si="56"/>
        <v>64</v>
      </c>
      <c r="AF168" s="385"/>
      <c r="AG168" s="385">
        <f t="shared" si="57"/>
        <v>0</v>
      </c>
      <c r="AH168" s="385">
        <f t="shared" si="58"/>
        <v>3.5</v>
      </c>
      <c r="AI168" s="385">
        <f t="shared" si="59"/>
        <v>112</v>
      </c>
      <c r="AJ168" s="386"/>
      <c r="AL168" s="142">
        <v>0.7</v>
      </c>
      <c r="AM168" s="142">
        <v>3.5</v>
      </c>
      <c r="AN168" s="523"/>
      <c r="AO168" s="523"/>
      <c r="AP168" s="523"/>
    </row>
    <row r="169" spans="2:42" s="142" customFormat="1" ht="19.5" customHeight="1">
      <c r="B169" s="390" t="s">
        <v>240</v>
      </c>
      <c r="C169" s="518" t="s">
        <v>760</v>
      </c>
      <c r="D169" s="391" t="s">
        <v>241</v>
      </c>
      <c r="E169" s="519" t="s">
        <v>693</v>
      </c>
      <c r="F169" s="392"/>
      <c r="G169" s="384">
        <f t="shared" si="45"/>
        <v>5</v>
      </c>
      <c r="H169" s="520">
        <v>4.0999999999999996</v>
      </c>
      <c r="I169" s="385">
        <f t="shared" si="46"/>
        <v>21.05</v>
      </c>
      <c r="J169" s="385">
        <v>0</v>
      </c>
      <c r="K169" s="385">
        <f t="shared" si="44"/>
        <v>0</v>
      </c>
      <c r="L169" s="520">
        <v>0.6</v>
      </c>
      <c r="M169" s="385">
        <f t="shared" si="47"/>
        <v>3.55</v>
      </c>
      <c r="N169" s="520"/>
      <c r="O169" s="385">
        <f t="shared" si="48"/>
        <v>0</v>
      </c>
      <c r="P169" s="520">
        <v>2.1</v>
      </c>
      <c r="Q169" s="385">
        <f t="shared" si="49"/>
        <v>10.5</v>
      </c>
      <c r="R169" s="521">
        <v>0.5</v>
      </c>
      <c r="S169" s="385">
        <f t="shared" si="50"/>
        <v>2.5</v>
      </c>
      <c r="T169" s="385"/>
      <c r="U169" s="385">
        <f t="shared" si="51"/>
        <v>0</v>
      </c>
      <c r="V169" s="521">
        <v>0.4</v>
      </c>
      <c r="W169" s="385">
        <f t="shared" si="52"/>
        <v>2</v>
      </c>
      <c r="X169" s="522">
        <v>2</v>
      </c>
      <c r="Y169" s="385">
        <f t="shared" si="53"/>
        <v>10</v>
      </c>
      <c r="Z169" s="385"/>
      <c r="AA169" s="385">
        <f t="shared" si="54"/>
        <v>0</v>
      </c>
      <c r="AB169" s="385"/>
      <c r="AC169" s="385">
        <f t="shared" si="55"/>
        <v>0</v>
      </c>
      <c r="AD169" s="385">
        <v>2</v>
      </c>
      <c r="AE169" s="385">
        <f t="shared" si="56"/>
        <v>10</v>
      </c>
      <c r="AF169" s="385"/>
      <c r="AG169" s="385">
        <f t="shared" si="57"/>
        <v>0</v>
      </c>
      <c r="AH169" s="385">
        <f t="shared" si="58"/>
        <v>3.5</v>
      </c>
      <c r="AI169" s="385">
        <f t="shared" si="59"/>
        <v>17.5</v>
      </c>
      <c r="AJ169" s="386"/>
      <c r="AL169" s="142">
        <v>0.7</v>
      </c>
      <c r="AM169" s="142">
        <v>3.5</v>
      </c>
      <c r="AN169" s="523"/>
      <c r="AO169" s="523"/>
      <c r="AP169" s="523"/>
    </row>
    <row r="170" spans="2:42" s="142" customFormat="1" ht="19.5" customHeight="1">
      <c r="B170" s="390" t="s">
        <v>240</v>
      </c>
      <c r="C170" s="518" t="s">
        <v>760</v>
      </c>
      <c r="D170" s="391" t="s">
        <v>241</v>
      </c>
      <c r="E170" s="519" t="s">
        <v>696</v>
      </c>
      <c r="F170" s="392"/>
      <c r="G170" s="384">
        <f t="shared" si="45"/>
        <v>3</v>
      </c>
      <c r="H170" s="520">
        <v>4.12</v>
      </c>
      <c r="I170" s="385">
        <f t="shared" si="46"/>
        <v>12.33</v>
      </c>
      <c r="J170" s="385">
        <v>0</v>
      </c>
      <c r="K170" s="385">
        <f t="shared" si="44"/>
        <v>0</v>
      </c>
      <c r="L170" s="520">
        <v>0.62</v>
      </c>
      <c r="M170" s="385">
        <f t="shared" si="47"/>
        <v>1.83</v>
      </c>
      <c r="N170" s="520"/>
      <c r="O170" s="385">
        <f t="shared" si="48"/>
        <v>0</v>
      </c>
      <c r="P170" s="520">
        <v>2.1</v>
      </c>
      <c r="Q170" s="385">
        <f t="shared" si="49"/>
        <v>6.3</v>
      </c>
      <c r="R170" s="521">
        <v>0.5</v>
      </c>
      <c r="S170" s="385">
        <f t="shared" si="50"/>
        <v>1.5</v>
      </c>
      <c r="T170" s="385"/>
      <c r="U170" s="385">
        <f t="shared" si="51"/>
        <v>0</v>
      </c>
      <c r="V170" s="521">
        <v>0.4</v>
      </c>
      <c r="W170" s="385">
        <f t="shared" si="52"/>
        <v>1.2</v>
      </c>
      <c r="X170" s="522">
        <v>2</v>
      </c>
      <c r="Y170" s="385">
        <f t="shared" si="53"/>
        <v>6</v>
      </c>
      <c r="Z170" s="385"/>
      <c r="AA170" s="385">
        <f t="shared" si="54"/>
        <v>0</v>
      </c>
      <c r="AB170" s="385"/>
      <c r="AC170" s="385">
        <f t="shared" si="55"/>
        <v>0</v>
      </c>
      <c r="AD170" s="385">
        <v>2</v>
      </c>
      <c r="AE170" s="385">
        <f t="shared" si="56"/>
        <v>6</v>
      </c>
      <c r="AF170" s="385"/>
      <c r="AG170" s="385">
        <f t="shared" si="57"/>
        <v>0</v>
      </c>
      <c r="AH170" s="385">
        <f t="shared" si="58"/>
        <v>3.5</v>
      </c>
      <c r="AI170" s="385">
        <f t="shared" si="59"/>
        <v>10.5</v>
      </c>
      <c r="AJ170" s="386"/>
      <c r="AL170" s="142">
        <v>0.7</v>
      </c>
      <c r="AM170" s="142">
        <v>3.5</v>
      </c>
      <c r="AN170" s="523"/>
      <c r="AO170" s="523"/>
      <c r="AP170" s="523"/>
    </row>
    <row r="171" spans="2:42" s="142" customFormat="1" ht="19.5" customHeight="1">
      <c r="B171" s="390"/>
      <c r="C171" s="518"/>
      <c r="D171" s="391"/>
      <c r="E171" s="519"/>
      <c r="F171" s="392"/>
      <c r="G171" s="384"/>
      <c r="H171" s="520"/>
      <c r="I171" s="385"/>
      <c r="J171" s="385"/>
      <c r="K171" s="385"/>
      <c r="L171" s="520"/>
      <c r="M171" s="385"/>
      <c r="N171" s="520"/>
      <c r="O171" s="385"/>
      <c r="P171" s="520"/>
      <c r="Q171" s="385"/>
      <c r="R171" s="521"/>
      <c r="S171" s="385"/>
      <c r="T171" s="385"/>
      <c r="U171" s="385"/>
      <c r="V171" s="521"/>
      <c r="W171" s="385"/>
      <c r="X171" s="522"/>
      <c r="Y171" s="385"/>
      <c r="Z171" s="385"/>
      <c r="AA171" s="385"/>
      <c r="AB171" s="385"/>
      <c r="AC171" s="385"/>
      <c r="AD171" s="385"/>
      <c r="AE171" s="385"/>
      <c r="AF171" s="385"/>
      <c r="AG171" s="385"/>
      <c r="AH171" s="385"/>
      <c r="AI171" s="385"/>
      <c r="AJ171" s="386"/>
      <c r="AN171" s="523"/>
      <c r="AO171" s="523"/>
      <c r="AP171" s="523"/>
    </row>
    <row r="172" spans="2:42" s="142" customFormat="1" ht="19.5" customHeight="1">
      <c r="B172" s="390" t="s">
        <v>240</v>
      </c>
      <c r="C172" s="518" t="s">
        <v>761</v>
      </c>
      <c r="D172" s="391" t="s">
        <v>241</v>
      </c>
      <c r="E172" s="519" t="s">
        <v>701</v>
      </c>
      <c r="F172" s="392"/>
      <c r="G172" s="384"/>
      <c r="H172" s="520">
        <v>6.34</v>
      </c>
      <c r="I172" s="385">
        <f t="shared" si="46"/>
        <v>0</v>
      </c>
      <c r="J172" s="385">
        <v>0</v>
      </c>
      <c r="K172" s="385">
        <f t="shared" si="44"/>
        <v>0</v>
      </c>
      <c r="L172" s="520">
        <v>2.84</v>
      </c>
      <c r="M172" s="385">
        <f t="shared" si="47"/>
        <v>0</v>
      </c>
      <c r="N172" s="520"/>
      <c r="O172" s="385"/>
      <c r="P172" s="520">
        <v>2.1</v>
      </c>
      <c r="Q172" s="385">
        <f t="shared" si="49"/>
        <v>0</v>
      </c>
      <c r="R172" s="521">
        <v>0.5</v>
      </c>
      <c r="S172" s="385">
        <f t="shared" si="50"/>
        <v>0</v>
      </c>
      <c r="T172" s="385"/>
      <c r="U172" s="385">
        <f t="shared" si="51"/>
        <v>0</v>
      </c>
      <c r="V172" s="521">
        <v>0.4</v>
      </c>
      <c r="W172" s="385">
        <f t="shared" si="52"/>
        <v>0</v>
      </c>
      <c r="X172" s="522">
        <v>2</v>
      </c>
      <c r="Y172" s="385">
        <f t="shared" si="53"/>
        <v>0</v>
      </c>
      <c r="Z172" s="385"/>
      <c r="AA172" s="385">
        <f t="shared" si="54"/>
        <v>0</v>
      </c>
      <c r="AB172" s="385"/>
      <c r="AC172" s="385"/>
      <c r="AD172" s="385">
        <v>2</v>
      </c>
      <c r="AE172" s="385">
        <f t="shared" si="56"/>
        <v>0</v>
      </c>
      <c r="AF172" s="385"/>
      <c r="AG172" s="385">
        <f t="shared" si="57"/>
        <v>0</v>
      </c>
      <c r="AH172" s="385">
        <f t="shared" si="58"/>
        <v>0</v>
      </c>
      <c r="AI172" s="385">
        <f t="shared" si="59"/>
        <v>0</v>
      </c>
      <c r="AJ172" s="386"/>
      <c r="AN172" s="523"/>
      <c r="AO172" s="523"/>
      <c r="AP172" s="523"/>
    </row>
    <row r="173" spans="2:42" s="142" customFormat="1" ht="19.5" customHeight="1">
      <c r="B173" s="390" t="s">
        <v>240</v>
      </c>
      <c r="C173" s="518" t="s">
        <v>761</v>
      </c>
      <c r="D173" s="391" t="s">
        <v>241</v>
      </c>
      <c r="E173" s="519" t="s">
        <v>702</v>
      </c>
      <c r="F173" s="392"/>
      <c r="G173" s="384">
        <f t="shared" si="45"/>
        <v>1</v>
      </c>
      <c r="H173" s="520">
        <v>4.0999999999999996</v>
      </c>
      <c r="I173" s="385">
        <f t="shared" si="46"/>
        <v>5.22</v>
      </c>
      <c r="J173" s="385">
        <v>0</v>
      </c>
      <c r="K173" s="385">
        <f t="shared" si="44"/>
        <v>0</v>
      </c>
      <c r="L173" s="520">
        <v>0.6</v>
      </c>
      <c r="M173" s="385">
        <f t="shared" si="47"/>
        <v>1.72</v>
      </c>
      <c r="N173" s="520"/>
      <c r="O173" s="385">
        <f t="shared" si="48"/>
        <v>0</v>
      </c>
      <c r="P173" s="520">
        <v>2.1</v>
      </c>
      <c r="Q173" s="385">
        <f t="shared" si="49"/>
        <v>2.1</v>
      </c>
      <c r="R173" s="521">
        <v>0.5</v>
      </c>
      <c r="S173" s="385">
        <f t="shared" si="50"/>
        <v>0.5</v>
      </c>
      <c r="T173" s="385"/>
      <c r="U173" s="385">
        <f t="shared" si="51"/>
        <v>0</v>
      </c>
      <c r="V173" s="521">
        <v>0.4</v>
      </c>
      <c r="W173" s="385">
        <f t="shared" si="52"/>
        <v>0.4</v>
      </c>
      <c r="X173" s="522">
        <v>2</v>
      </c>
      <c r="Y173" s="385">
        <f t="shared" si="53"/>
        <v>2</v>
      </c>
      <c r="Z173" s="385"/>
      <c r="AA173" s="385">
        <f t="shared" si="54"/>
        <v>0</v>
      </c>
      <c r="AB173" s="385"/>
      <c r="AC173" s="385">
        <f t="shared" si="55"/>
        <v>0</v>
      </c>
      <c r="AD173" s="385">
        <v>2</v>
      </c>
      <c r="AE173" s="385">
        <f t="shared" si="56"/>
        <v>2</v>
      </c>
      <c r="AF173" s="385"/>
      <c r="AG173" s="385">
        <f t="shared" si="57"/>
        <v>0</v>
      </c>
      <c r="AH173" s="385">
        <f t="shared" si="58"/>
        <v>3.5</v>
      </c>
      <c r="AI173" s="385">
        <f t="shared" si="59"/>
        <v>1.75</v>
      </c>
      <c r="AJ173" s="386"/>
      <c r="AL173" s="142">
        <v>0.7</v>
      </c>
      <c r="AM173" s="142">
        <v>3.5</v>
      </c>
      <c r="AN173" s="523"/>
      <c r="AO173" s="523"/>
      <c r="AP173" s="523"/>
    </row>
    <row r="174" spans="2:42" s="142" customFormat="1" ht="19.5" customHeight="1">
      <c r="B174" s="390" t="s">
        <v>240</v>
      </c>
      <c r="C174" s="518" t="s">
        <v>761</v>
      </c>
      <c r="D174" s="391" t="s">
        <v>241</v>
      </c>
      <c r="E174" s="519" t="s">
        <v>727</v>
      </c>
      <c r="F174" s="392"/>
      <c r="G174" s="384">
        <f t="shared" si="45"/>
        <v>25</v>
      </c>
      <c r="H174" s="520">
        <v>4.0999999999999996</v>
      </c>
      <c r="I174" s="385">
        <f t="shared" si="46"/>
        <v>102.5</v>
      </c>
      <c r="J174" s="385">
        <v>0</v>
      </c>
      <c r="K174" s="385">
        <f t="shared" si="44"/>
        <v>0</v>
      </c>
      <c r="L174" s="520">
        <v>0.6</v>
      </c>
      <c r="M174" s="385">
        <f t="shared" si="47"/>
        <v>15</v>
      </c>
      <c r="N174" s="520"/>
      <c r="O174" s="385">
        <f t="shared" si="48"/>
        <v>0</v>
      </c>
      <c r="P174" s="520">
        <v>2.1</v>
      </c>
      <c r="Q174" s="385">
        <f t="shared" si="49"/>
        <v>52.5</v>
      </c>
      <c r="R174" s="521">
        <v>0.5</v>
      </c>
      <c r="S174" s="385">
        <f t="shared" si="50"/>
        <v>12.5</v>
      </c>
      <c r="T174" s="385"/>
      <c r="U174" s="385">
        <f t="shared" si="51"/>
        <v>0</v>
      </c>
      <c r="V174" s="521">
        <v>0.4</v>
      </c>
      <c r="W174" s="385">
        <f t="shared" si="52"/>
        <v>10</v>
      </c>
      <c r="X174" s="522">
        <v>2</v>
      </c>
      <c r="Y174" s="385">
        <f t="shared" si="53"/>
        <v>50</v>
      </c>
      <c r="Z174" s="385"/>
      <c r="AA174" s="385">
        <f t="shared" si="54"/>
        <v>0</v>
      </c>
      <c r="AB174" s="385"/>
      <c r="AC174" s="385">
        <f t="shared" si="55"/>
        <v>0</v>
      </c>
      <c r="AD174" s="385">
        <v>2</v>
      </c>
      <c r="AE174" s="385">
        <f t="shared" si="56"/>
        <v>50</v>
      </c>
      <c r="AF174" s="385"/>
      <c r="AG174" s="385">
        <f t="shared" si="57"/>
        <v>0</v>
      </c>
      <c r="AH174" s="385">
        <f t="shared" si="58"/>
        <v>3.5</v>
      </c>
      <c r="AI174" s="385">
        <f t="shared" si="59"/>
        <v>87.5</v>
      </c>
      <c r="AJ174" s="386"/>
      <c r="AL174" s="142">
        <v>0.7</v>
      </c>
      <c r="AM174" s="142">
        <v>3.5</v>
      </c>
      <c r="AN174" s="523"/>
      <c r="AO174" s="523"/>
      <c r="AP174" s="523"/>
    </row>
    <row r="175" spans="2:42" s="142" customFormat="1" ht="19.5" customHeight="1">
      <c r="B175" s="390" t="s">
        <v>240</v>
      </c>
      <c r="C175" s="518" t="s">
        <v>762</v>
      </c>
      <c r="D175" s="391" t="s">
        <v>241</v>
      </c>
      <c r="E175" s="519" t="s">
        <v>688</v>
      </c>
      <c r="F175" s="392"/>
      <c r="G175" s="384">
        <f t="shared" si="45"/>
        <v>1</v>
      </c>
      <c r="H175" s="520">
        <v>4.0999999999999996</v>
      </c>
      <c r="I175" s="385">
        <f t="shared" si="46"/>
        <v>4.0999999999999996</v>
      </c>
      <c r="J175" s="385">
        <v>0</v>
      </c>
      <c r="K175" s="385">
        <f t="shared" si="44"/>
        <v>0</v>
      </c>
      <c r="L175" s="520">
        <v>0.6</v>
      </c>
      <c r="M175" s="385">
        <f t="shared" si="47"/>
        <v>0.6</v>
      </c>
      <c r="N175" s="520"/>
      <c r="O175" s="385">
        <f t="shared" si="48"/>
        <v>0</v>
      </c>
      <c r="P175" s="520">
        <v>2.1</v>
      </c>
      <c r="Q175" s="385">
        <f t="shared" si="49"/>
        <v>2.1</v>
      </c>
      <c r="R175" s="521">
        <v>0.5</v>
      </c>
      <c r="S175" s="385">
        <f t="shared" si="50"/>
        <v>0.5</v>
      </c>
      <c r="T175" s="385"/>
      <c r="U175" s="385">
        <f t="shared" si="51"/>
        <v>0</v>
      </c>
      <c r="V175" s="521">
        <v>0.4</v>
      </c>
      <c r="W175" s="385">
        <f t="shared" si="52"/>
        <v>0.4</v>
      </c>
      <c r="X175" s="522">
        <v>2</v>
      </c>
      <c r="Y175" s="385">
        <f t="shared" si="53"/>
        <v>2</v>
      </c>
      <c r="Z175" s="385"/>
      <c r="AA175" s="385">
        <f t="shared" si="54"/>
        <v>0</v>
      </c>
      <c r="AB175" s="385"/>
      <c r="AC175" s="385">
        <f t="shared" si="55"/>
        <v>0</v>
      </c>
      <c r="AD175" s="385">
        <v>2</v>
      </c>
      <c r="AE175" s="385">
        <f t="shared" si="56"/>
        <v>2</v>
      </c>
      <c r="AF175" s="385"/>
      <c r="AG175" s="385">
        <f t="shared" si="57"/>
        <v>0</v>
      </c>
      <c r="AH175" s="385">
        <f t="shared" si="58"/>
        <v>3.5</v>
      </c>
      <c r="AI175" s="385">
        <f t="shared" si="59"/>
        <v>3.5</v>
      </c>
      <c r="AJ175" s="386"/>
      <c r="AL175" s="142">
        <v>0.7</v>
      </c>
      <c r="AM175" s="142">
        <v>3.5</v>
      </c>
      <c r="AN175" s="523"/>
      <c r="AO175" s="523"/>
      <c r="AP175" s="523"/>
    </row>
    <row r="176" spans="2:42" s="142" customFormat="1" ht="19.5" customHeight="1">
      <c r="B176" s="390" t="s">
        <v>240</v>
      </c>
      <c r="C176" s="518" t="s">
        <v>762</v>
      </c>
      <c r="D176" s="391" t="s">
        <v>241</v>
      </c>
      <c r="E176" s="519" t="s">
        <v>708</v>
      </c>
      <c r="F176" s="392"/>
      <c r="G176" s="384">
        <f t="shared" si="45"/>
        <v>20</v>
      </c>
      <c r="H176" s="520">
        <v>4.0999999999999996</v>
      </c>
      <c r="I176" s="385">
        <f t="shared" si="46"/>
        <v>82</v>
      </c>
      <c r="J176" s="385">
        <v>0</v>
      </c>
      <c r="K176" s="385">
        <f t="shared" si="44"/>
        <v>0</v>
      </c>
      <c r="L176" s="520">
        <v>0.6</v>
      </c>
      <c r="M176" s="385">
        <f t="shared" si="47"/>
        <v>12</v>
      </c>
      <c r="N176" s="520"/>
      <c r="O176" s="385">
        <f t="shared" si="48"/>
        <v>0</v>
      </c>
      <c r="P176" s="520">
        <v>2.1</v>
      </c>
      <c r="Q176" s="385">
        <f t="shared" si="49"/>
        <v>42</v>
      </c>
      <c r="R176" s="521">
        <v>0.5</v>
      </c>
      <c r="S176" s="385">
        <f t="shared" si="50"/>
        <v>10</v>
      </c>
      <c r="T176" s="385"/>
      <c r="U176" s="385">
        <f t="shared" si="51"/>
        <v>0</v>
      </c>
      <c r="V176" s="521">
        <v>0.4</v>
      </c>
      <c r="W176" s="385">
        <f t="shared" si="52"/>
        <v>8</v>
      </c>
      <c r="X176" s="522">
        <v>2</v>
      </c>
      <c r="Y176" s="385">
        <f t="shared" si="53"/>
        <v>40</v>
      </c>
      <c r="Z176" s="385"/>
      <c r="AA176" s="385">
        <f t="shared" si="54"/>
        <v>0</v>
      </c>
      <c r="AB176" s="385"/>
      <c r="AC176" s="385">
        <f t="shared" si="55"/>
        <v>0</v>
      </c>
      <c r="AD176" s="385">
        <v>2</v>
      </c>
      <c r="AE176" s="385">
        <f t="shared" si="56"/>
        <v>40</v>
      </c>
      <c r="AF176" s="385"/>
      <c r="AG176" s="385">
        <f t="shared" si="57"/>
        <v>0</v>
      </c>
      <c r="AH176" s="385">
        <f t="shared" si="58"/>
        <v>3.5</v>
      </c>
      <c r="AI176" s="385">
        <f t="shared" si="59"/>
        <v>70</v>
      </c>
      <c r="AJ176" s="386"/>
      <c r="AL176" s="142">
        <v>0.7</v>
      </c>
      <c r="AM176" s="142">
        <v>3.5</v>
      </c>
      <c r="AN176" s="523"/>
      <c r="AO176" s="523"/>
      <c r="AP176" s="523"/>
    </row>
    <row r="177" spans="2:42" s="142" customFormat="1" ht="19.5" customHeight="1">
      <c r="B177" s="390" t="s">
        <v>240</v>
      </c>
      <c r="C177" s="518" t="s">
        <v>762</v>
      </c>
      <c r="D177" s="391" t="s">
        <v>241</v>
      </c>
      <c r="E177" s="519" t="s">
        <v>726</v>
      </c>
      <c r="F177" s="392"/>
      <c r="G177" s="384">
        <f t="shared" si="45"/>
        <v>18</v>
      </c>
      <c r="H177" s="520">
        <v>4.0999999999999996</v>
      </c>
      <c r="I177" s="385">
        <f t="shared" si="46"/>
        <v>73.8</v>
      </c>
      <c r="J177" s="385">
        <v>0</v>
      </c>
      <c r="K177" s="385">
        <f t="shared" si="44"/>
        <v>0</v>
      </c>
      <c r="L177" s="520">
        <v>0.6</v>
      </c>
      <c r="M177" s="385">
        <f t="shared" si="47"/>
        <v>10.8</v>
      </c>
      <c r="N177" s="520"/>
      <c r="O177" s="385">
        <f t="shared" si="48"/>
        <v>0</v>
      </c>
      <c r="P177" s="520">
        <v>2.1</v>
      </c>
      <c r="Q177" s="385">
        <f t="shared" si="49"/>
        <v>37.799999999999997</v>
      </c>
      <c r="R177" s="521">
        <v>0.5</v>
      </c>
      <c r="S177" s="385">
        <f t="shared" si="50"/>
        <v>9</v>
      </c>
      <c r="T177" s="385"/>
      <c r="U177" s="385">
        <f t="shared" si="51"/>
        <v>0</v>
      </c>
      <c r="V177" s="521">
        <v>0.4</v>
      </c>
      <c r="W177" s="385">
        <f t="shared" si="52"/>
        <v>7.2</v>
      </c>
      <c r="X177" s="522">
        <v>2</v>
      </c>
      <c r="Y177" s="385">
        <f t="shared" si="53"/>
        <v>36</v>
      </c>
      <c r="Z177" s="385"/>
      <c r="AA177" s="385">
        <f t="shared" si="54"/>
        <v>0</v>
      </c>
      <c r="AB177" s="385"/>
      <c r="AC177" s="385">
        <f t="shared" si="55"/>
        <v>0</v>
      </c>
      <c r="AD177" s="385">
        <v>2</v>
      </c>
      <c r="AE177" s="385">
        <f t="shared" si="56"/>
        <v>36</v>
      </c>
      <c r="AF177" s="385"/>
      <c r="AG177" s="385">
        <f t="shared" si="57"/>
        <v>0</v>
      </c>
      <c r="AH177" s="385">
        <f t="shared" si="58"/>
        <v>3.5</v>
      </c>
      <c r="AI177" s="385">
        <f t="shared" si="59"/>
        <v>63</v>
      </c>
      <c r="AJ177" s="386"/>
      <c r="AL177" s="142">
        <v>0.7</v>
      </c>
      <c r="AM177" s="142">
        <v>3.5</v>
      </c>
      <c r="AN177" s="523"/>
      <c r="AO177" s="523"/>
      <c r="AP177" s="523"/>
    </row>
    <row r="178" spans="2:42" s="142" customFormat="1" ht="19.5" customHeight="1">
      <c r="B178" s="390" t="s">
        <v>240</v>
      </c>
      <c r="C178" s="518" t="s">
        <v>763</v>
      </c>
      <c r="D178" s="391" t="s">
        <v>241</v>
      </c>
      <c r="E178" s="519" t="s">
        <v>688</v>
      </c>
      <c r="F178" s="392"/>
      <c r="G178" s="384">
        <f t="shared" si="45"/>
        <v>2</v>
      </c>
      <c r="H178" s="520">
        <v>4.12</v>
      </c>
      <c r="I178" s="385">
        <f t="shared" si="46"/>
        <v>8.2200000000000006</v>
      </c>
      <c r="J178" s="385">
        <v>0</v>
      </c>
      <c r="K178" s="385">
        <f t="shared" si="44"/>
        <v>0</v>
      </c>
      <c r="L178" s="520">
        <v>0.62</v>
      </c>
      <c r="M178" s="385">
        <f t="shared" si="47"/>
        <v>1.22</v>
      </c>
      <c r="N178" s="520"/>
      <c r="O178" s="385">
        <f t="shared" si="48"/>
        <v>0</v>
      </c>
      <c r="P178" s="520">
        <v>2.1</v>
      </c>
      <c r="Q178" s="385">
        <f t="shared" si="49"/>
        <v>4.2</v>
      </c>
      <c r="R178" s="521">
        <v>0.5</v>
      </c>
      <c r="S178" s="385">
        <f t="shared" si="50"/>
        <v>1</v>
      </c>
      <c r="T178" s="385"/>
      <c r="U178" s="385">
        <f t="shared" si="51"/>
        <v>0</v>
      </c>
      <c r="V178" s="521">
        <v>0.4</v>
      </c>
      <c r="W178" s="385">
        <f t="shared" si="52"/>
        <v>0.8</v>
      </c>
      <c r="X178" s="522">
        <v>2</v>
      </c>
      <c r="Y178" s="385">
        <f t="shared" si="53"/>
        <v>4</v>
      </c>
      <c r="Z178" s="385"/>
      <c r="AA178" s="385">
        <f t="shared" si="54"/>
        <v>0</v>
      </c>
      <c r="AB178" s="385"/>
      <c r="AC178" s="385">
        <f t="shared" si="55"/>
        <v>0</v>
      </c>
      <c r="AD178" s="385">
        <v>2</v>
      </c>
      <c r="AE178" s="385">
        <f t="shared" si="56"/>
        <v>4</v>
      </c>
      <c r="AF178" s="385"/>
      <c r="AG178" s="385">
        <f t="shared" si="57"/>
        <v>0</v>
      </c>
      <c r="AH178" s="385">
        <f t="shared" si="58"/>
        <v>3.5</v>
      </c>
      <c r="AI178" s="385">
        <f t="shared" si="59"/>
        <v>7</v>
      </c>
      <c r="AJ178" s="386"/>
      <c r="AL178" s="142">
        <v>0.7</v>
      </c>
      <c r="AM178" s="142">
        <v>3.5</v>
      </c>
      <c r="AN178" s="523"/>
      <c r="AO178" s="523"/>
      <c r="AP178" s="523"/>
    </row>
    <row r="179" spans="2:42" s="142" customFormat="1" ht="19.5" customHeight="1">
      <c r="B179" s="390" t="s">
        <v>240</v>
      </c>
      <c r="C179" s="518" t="s">
        <v>763</v>
      </c>
      <c r="D179" s="391" t="s">
        <v>241</v>
      </c>
      <c r="E179" s="519" t="s">
        <v>703</v>
      </c>
      <c r="F179" s="392"/>
      <c r="G179" s="384">
        <f t="shared" si="45"/>
        <v>15</v>
      </c>
      <c r="H179" s="520">
        <v>4.0999999999999996</v>
      </c>
      <c r="I179" s="385">
        <f t="shared" si="46"/>
        <v>61.65</v>
      </c>
      <c r="J179" s="385">
        <v>0</v>
      </c>
      <c r="K179" s="385">
        <f t="shared" si="44"/>
        <v>0</v>
      </c>
      <c r="L179" s="520">
        <v>0.6</v>
      </c>
      <c r="M179" s="385">
        <f t="shared" si="47"/>
        <v>9.15</v>
      </c>
      <c r="N179" s="520"/>
      <c r="O179" s="385">
        <f t="shared" si="48"/>
        <v>0</v>
      </c>
      <c r="P179" s="520">
        <v>2.1</v>
      </c>
      <c r="Q179" s="385">
        <f t="shared" si="49"/>
        <v>31.5</v>
      </c>
      <c r="R179" s="521">
        <v>0.5</v>
      </c>
      <c r="S179" s="385">
        <f t="shared" si="50"/>
        <v>7.5</v>
      </c>
      <c r="T179" s="385"/>
      <c r="U179" s="385">
        <f t="shared" si="51"/>
        <v>0</v>
      </c>
      <c r="V179" s="521">
        <v>0.4</v>
      </c>
      <c r="W179" s="385">
        <f t="shared" si="52"/>
        <v>6</v>
      </c>
      <c r="X179" s="522">
        <v>2</v>
      </c>
      <c r="Y179" s="385">
        <f t="shared" si="53"/>
        <v>30</v>
      </c>
      <c r="Z179" s="385"/>
      <c r="AA179" s="385">
        <f t="shared" si="54"/>
        <v>0</v>
      </c>
      <c r="AB179" s="385"/>
      <c r="AC179" s="385">
        <f t="shared" si="55"/>
        <v>0</v>
      </c>
      <c r="AD179" s="385">
        <v>2</v>
      </c>
      <c r="AE179" s="385">
        <f t="shared" si="56"/>
        <v>30</v>
      </c>
      <c r="AF179" s="385"/>
      <c r="AG179" s="385">
        <f t="shared" si="57"/>
        <v>0</v>
      </c>
      <c r="AH179" s="385">
        <f t="shared" si="58"/>
        <v>3.5</v>
      </c>
      <c r="AI179" s="385">
        <f t="shared" si="59"/>
        <v>52.5</v>
      </c>
      <c r="AJ179" s="386"/>
      <c r="AL179" s="142">
        <v>0.7</v>
      </c>
      <c r="AM179" s="142">
        <v>3.5</v>
      </c>
      <c r="AN179" s="523"/>
      <c r="AO179" s="523"/>
      <c r="AP179" s="523"/>
    </row>
    <row r="180" spans="2:42" s="142" customFormat="1" ht="19.5" customHeight="1">
      <c r="B180" s="390" t="s">
        <v>240</v>
      </c>
      <c r="C180" s="518" t="s">
        <v>764</v>
      </c>
      <c r="D180" s="391" t="s">
        <v>241</v>
      </c>
      <c r="E180" s="519" t="s">
        <v>688</v>
      </c>
      <c r="F180" s="392"/>
      <c r="G180" s="384">
        <f t="shared" si="45"/>
        <v>25</v>
      </c>
      <c r="H180" s="520">
        <v>4.0999999999999996</v>
      </c>
      <c r="I180" s="385">
        <f t="shared" si="46"/>
        <v>102.5</v>
      </c>
      <c r="J180" s="385">
        <v>0</v>
      </c>
      <c r="K180" s="385">
        <f t="shared" si="44"/>
        <v>0</v>
      </c>
      <c r="L180" s="520">
        <v>0.6</v>
      </c>
      <c r="M180" s="385">
        <f t="shared" si="47"/>
        <v>15</v>
      </c>
      <c r="N180" s="520"/>
      <c r="O180" s="385">
        <f t="shared" si="48"/>
        <v>0</v>
      </c>
      <c r="P180" s="520">
        <v>2.1</v>
      </c>
      <c r="Q180" s="385">
        <f t="shared" si="49"/>
        <v>52.5</v>
      </c>
      <c r="R180" s="521">
        <v>0.5</v>
      </c>
      <c r="S180" s="385">
        <f t="shared" si="50"/>
        <v>12.5</v>
      </c>
      <c r="T180" s="385"/>
      <c r="U180" s="385">
        <f t="shared" si="51"/>
        <v>0</v>
      </c>
      <c r="V180" s="521">
        <v>0.4</v>
      </c>
      <c r="W180" s="385">
        <f t="shared" si="52"/>
        <v>10</v>
      </c>
      <c r="X180" s="522">
        <v>2</v>
      </c>
      <c r="Y180" s="385">
        <f t="shared" si="53"/>
        <v>50</v>
      </c>
      <c r="Z180" s="385"/>
      <c r="AA180" s="385">
        <f t="shared" si="54"/>
        <v>0</v>
      </c>
      <c r="AB180" s="385"/>
      <c r="AC180" s="385">
        <f t="shared" si="55"/>
        <v>0</v>
      </c>
      <c r="AD180" s="385">
        <v>2</v>
      </c>
      <c r="AE180" s="385">
        <f t="shared" si="56"/>
        <v>50</v>
      </c>
      <c r="AF180" s="385"/>
      <c r="AG180" s="385">
        <f t="shared" si="57"/>
        <v>0</v>
      </c>
      <c r="AH180" s="385">
        <f t="shared" si="58"/>
        <v>3.5</v>
      </c>
      <c r="AI180" s="385">
        <f t="shared" si="59"/>
        <v>87.5</v>
      </c>
      <c r="AJ180" s="386"/>
      <c r="AL180" s="142">
        <v>0.7</v>
      </c>
      <c r="AM180" s="142">
        <v>3.5</v>
      </c>
      <c r="AN180" s="523"/>
      <c r="AO180" s="523"/>
      <c r="AP180" s="523"/>
    </row>
    <row r="181" spans="2:42" s="142" customFormat="1" ht="19.5" customHeight="1">
      <c r="B181" s="390" t="s">
        <v>240</v>
      </c>
      <c r="C181" s="518" t="s">
        <v>764</v>
      </c>
      <c r="D181" s="391" t="s">
        <v>241</v>
      </c>
      <c r="E181" s="519" t="s">
        <v>693</v>
      </c>
      <c r="F181" s="392"/>
      <c r="G181" s="384">
        <f t="shared" si="45"/>
        <v>5</v>
      </c>
      <c r="H181" s="520">
        <v>4.0999999999999996</v>
      </c>
      <c r="I181" s="385">
        <f t="shared" si="46"/>
        <v>20.5</v>
      </c>
      <c r="J181" s="385">
        <v>0</v>
      </c>
      <c r="K181" s="385">
        <f t="shared" si="44"/>
        <v>0</v>
      </c>
      <c r="L181" s="520">
        <v>0.6</v>
      </c>
      <c r="M181" s="385">
        <f t="shared" si="47"/>
        <v>3</v>
      </c>
      <c r="N181" s="520"/>
      <c r="O181" s="385">
        <f t="shared" si="48"/>
        <v>0</v>
      </c>
      <c r="P181" s="520">
        <v>2.1</v>
      </c>
      <c r="Q181" s="385">
        <f t="shared" si="49"/>
        <v>10.5</v>
      </c>
      <c r="R181" s="521">
        <v>0.5</v>
      </c>
      <c r="S181" s="385">
        <f t="shared" si="50"/>
        <v>2.5</v>
      </c>
      <c r="T181" s="385"/>
      <c r="U181" s="385">
        <f t="shared" si="51"/>
        <v>0</v>
      </c>
      <c r="V181" s="521">
        <v>0.4</v>
      </c>
      <c r="W181" s="385">
        <f t="shared" si="52"/>
        <v>2</v>
      </c>
      <c r="X181" s="522">
        <v>2</v>
      </c>
      <c r="Y181" s="385">
        <f t="shared" si="53"/>
        <v>10</v>
      </c>
      <c r="Z181" s="385"/>
      <c r="AA181" s="385">
        <f t="shared" si="54"/>
        <v>0</v>
      </c>
      <c r="AB181" s="385"/>
      <c r="AC181" s="385">
        <f t="shared" si="55"/>
        <v>0</v>
      </c>
      <c r="AD181" s="385">
        <v>2</v>
      </c>
      <c r="AE181" s="385">
        <f t="shared" si="56"/>
        <v>10</v>
      </c>
      <c r="AF181" s="385"/>
      <c r="AG181" s="385">
        <f t="shared" si="57"/>
        <v>0</v>
      </c>
      <c r="AH181" s="385">
        <f t="shared" si="58"/>
        <v>3.5</v>
      </c>
      <c r="AI181" s="385">
        <f t="shared" si="59"/>
        <v>17.5</v>
      </c>
      <c r="AJ181" s="386"/>
      <c r="AL181" s="142">
        <v>0.7</v>
      </c>
      <c r="AM181" s="142">
        <v>3.5</v>
      </c>
      <c r="AN181" s="523"/>
      <c r="AO181" s="523"/>
      <c r="AP181" s="523"/>
    </row>
    <row r="182" spans="2:42" s="142" customFormat="1" ht="19.5" customHeight="1">
      <c r="B182" s="390" t="s">
        <v>240</v>
      </c>
      <c r="C182" s="518" t="s">
        <v>765</v>
      </c>
      <c r="D182" s="391" t="s">
        <v>241</v>
      </c>
      <c r="E182" s="519" t="s">
        <v>975</v>
      </c>
      <c r="F182" s="392" t="s">
        <v>311</v>
      </c>
      <c r="G182" s="384">
        <f t="shared" si="45"/>
        <v>35</v>
      </c>
      <c r="H182" s="520">
        <v>7.58</v>
      </c>
      <c r="I182" s="385">
        <f t="shared" si="46"/>
        <v>204.4</v>
      </c>
      <c r="J182" s="385">
        <v>0</v>
      </c>
      <c r="K182" s="385">
        <f t="shared" si="44"/>
        <v>0</v>
      </c>
      <c r="L182" s="520">
        <v>4.08</v>
      </c>
      <c r="M182" s="385">
        <f t="shared" si="47"/>
        <v>81.900000000000006</v>
      </c>
      <c r="N182" s="520"/>
      <c r="O182" s="385">
        <f t="shared" si="48"/>
        <v>0</v>
      </c>
      <c r="P182" s="520">
        <v>2.1</v>
      </c>
      <c r="Q182" s="385">
        <f t="shared" si="49"/>
        <v>73.5</v>
      </c>
      <c r="R182" s="521">
        <v>0.5</v>
      </c>
      <c r="S182" s="385">
        <f t="shared" si="50"/>
        <v>17.5</v>
      </c>
      <c r="T182" s="385"/>
      <c r="U182" s="385">
        <f t="shared" si="51"/>
        <v>0</v>
      </c>
      <c r="V182" s="521">
        <v>0.4</v>
      </c>
      <c r="W182" s="385">
        <f t="shared" si="52"/>
        <v>14</v>
      </c>
      <c r="X182" s="522">
        <v>2</v>
      </c>
      <c r="Y182" s="385">
        <f t="shared" si="53"/>
        <v>70</v>
      </c>
      <c r="Z182" s="385"/>
      <c r="AA182" s="385">
        <f t="shared" si="54"/>
        <v>0</v>
      </c>
      <c r="AB182" s="385"/>
      <c r="AC182" s="385">
        <f t="shared" si="55"/>
        <v>0</v>
      </c>
      <c r="AD182" s="385">
        <v>2</v>
      </c>
      <c r="AE182" s="385">
        <f t="shared" si="56"/>
        <v>70</v>
      </c>
      <c r="AF182" s="385"/>
      <c r="AG182" s="385">
        <f t="shared" si="57"/>
        <v>0</v>
      </c>
      <c r="AH182" s="385">
        <f t="shared" si="58"/>
        <v>3.5</v>
      </c>
      <c r="AI182" s="385">
        <f t="shared" si="59"/>
        <v>122.5</v>
      </c>
      <c r="AJ182" s="386"/>
      <c r="AL182" s="142">
        <v>0.7</v>
      </c>
      <c r="AM182" s="142">
        <v>3.5</v>
      </c>
      <c r="AN182" s="523"/>
      <c r="AO182" s="523"/>
      <c r="AP182" s="523"/>
    </row>
    <row r="183" spans="2:42" s="142" customFormat="1" ht="19.5" customHeight="1">
      <c r="B183" s="390" t="s">
        <v>240</v>
      </c>
      <c r="C183" s="518" t="s">
        <v>765</v>
      </c>
      <c r="D183" s="391" t="s">
        <v>241</v>
      </c>
      <c r="E183" s="519" t="s">
        <v>975</v>
      </c>
      <c r="F183" s="392" t="s">
        <v>312</v>
      </c>
      <c r="G183" s="384">
        <f t="shared" si="45"/>
        <v>0</v>
      </c>
      <c r="H183" s="520">
        <v>8.7200000000000006</v>
      </c>
      <c r="I183" s="385">
        <f t="shared" si="46"/>
        <v>0</v>
      </c>
      <c r="J183" s="385">
        <v>0</v>
      </c>
      <c r="K183" s="385">
        <f t="shared" si="44"/>
        <v>0</v>
      </c>
      <c r="L183" s="520">
        <v>4.6900000000000004</v>
      </c>
      <c r="M183" s="385">
        <f t="shared" si="47"/>
        <v>0</v>
      </c>
      <c r="N183" s="520"/>
      <c r="O183" s="385">
        <f t="shared" si="48"/>
        <v>0</v>
      </c>
      <c r="P183" s="520">
        <v>2.4900000000000002</v>
      </c>
      <c r="Q183" s="385">
        <f t="shared" si="49"/>
        <v>0</v>
      </c>
      <c r="R183" s="521">
        <v>0.57999999999999996</v>
      </c>
      <c r="S183" s="385">
        <f t="shared" si="50"/>
        <v>0</v>
      </c>
      <c r="T183" s="385"/>
      <c r="U183" s="385">
        <f t="shared" si="51"/>
        <v>0</v>
      </c>
      <c r="V183" s="521">
        <v>0.46</v>
      </c>
      <c r="W183" s="385">
        <f t="shared" si="52"/>
        <v>0</v>
      </c>
      <c r="X183" s="522">
        <v>2.2999999999999998</v>
      </c>
      <c r="Y183" s="385">
        <f t="shared" si="53"/>
        <v>0</v>
      </c>
      <c r="Z183" s="385"/>
      <c r="AA183" s="385">
        <f t="shared" si="54"/>
        <v>0</v>
      </c>
      <c r="AB183" s="385"/>
      <c r="AC183" s="385">
        <f t="shared" si="55"/>
        <v>0</v>
      </c>
      <c r="AD183" s="385">
        <v>2</v>
      </c>
      <c r="AE183" s="385">
        <f t="shared" si="56"/>
        <v>0</v>
      </c>
      <c r="AF183" s="385"/>
      <c r="AG183" s="385">
        <f t="shared" si="57"/>
        <v>0</v>
      </c>
      <c r="AH183" s="385">
        <f t="shared" si="58"/>
        <v>3.5</v>
      </c>
      <c r="AI183" s="385">
        <f t="shared" si="59"/>
        <v>0</v>
      </c>
      <c r="AJ183" s="386"/>
      <c r="AL183" s="142">
        <v>0.7</v>
      </c>
      <c r="AM183" s="142">
        <v>3.5</v>
      </c>
      <c r="AN183" s="523"/>
      <c r="AO183" s="523"/>
      <c r="AP183" s="523"/>
    </row>
    <row r="184" spans="2:42" s="142" customFormat="1" ht="19.5" customHeight="1">
      <c r="B184" s="390" t="s">
        <v>240</v>
      </c>
      <c r="C184" s="518" t="s">
        <v>765</v>
      </c>
      <c r="D184" s="391" t="s">
        <v>241</v>
      </c>
      <c r="E184" s="519" t="s">
        <v>981</v>
      </c>
      <c r="F184" s="392" t="s">
        <v>311</v>
      </c>
      <c r="G184" s="384">
        <f t="shared" si="45"/>
        <v>4</v>
      </c>
      <c r="H184" s="520">
        <v>8.6300000000000008</v>
      </c>
      <c r="I184" s="385">
        <f t="shared" si="46"/>
        <v>34.700000000000003</v>
      </c>
      <c r="J184" s="385">
        <v>0.05</v>
      </c>
      <c r="K184" s="385">
        <f t="shared" si="44"/>
        <v>0.1</v>
      </c>
      <c r="L184" s="520">
        <v>4.6500000000000004</v>
      </c>
      <c r="M184" s="385">
        <f t="shared" si="47"/>
        <v>18.68</v>
      </c>
      <c r="N184" s="520"/>
      <c r="O184" s="385">
        <f t="shared" si="48"/>
        <v>0</v>
      </c>
      <c r="P184" s="520">
        <v>2.4900000000000002</v>
      </c>
      <c r="Q184" s="385">
        <f t="shared" si="49"/>
        <v>9.9600000000000009</v>
      </c>
      <c r="R184" s="521">
        <v>0.57999999999999996</v>
      </c>
      <c r="S184" s="385">
        <f t="shared" si="50"/>
        <v>2.3199999999999998</v>
      </c>
      <c r="T184" s="385"/>
      <c r="U184" s="385">
        <f t="shared" si="51"/>
        <v>0</v>
      </c>
      <c r="V184" s="521">
        <v>0.46</v>
      </c>
      <c r="W184" s="385">
        <f t="shared" si="52"/>
        <v>1.84</v>
      </c>
      <c r="X184" s="522">
        <v>2.2999999999999998</v>
      </c>
      <c r="Y184" s="385">
        <f t="shared" si="53"/>
        <v>9.1999999999999993</v>
      </c>
      <c r="Z184" s="385"/>
      <c r="AA184" s="385">
        <f t="shared" si="54"/>
        <v>0</v>
      </c>
      <c r="AB184" s="385"/>
      <c r="AC184" s="385">
        <f t="shared" si="55"/>
        <v>0</v>
      </c>
      <c r="AD184" s="385">
        <v>2</v>
      </c>
      <c r="AE184" s="385">
        <f t="shared" si="56"/>
        <v>8</v>
      </c>
      <c r="AF184" s="385"/>
      <c r="AG184" s="385">
        <f t="shared" si="57"/>
        <v>0</v>
      </c>
      <c r="AH184" s="385">
        <f t="shared" si="58"/>
        <v>3.5</v>
      </c>
      <c r="AI184" s="385">
        <f t="shared" si="59"/>
        <v>14</v>
      </c>
      <c r="AJ184" s="386"/>
      <c r="AL184" s="142">
        <v>0.7</v>
      </c>
      <c r="AM184" s="142">
        <v>3.5</v>
      </c>
      <c r="AN184" s="523"/>
      <c r="AO184" s="523"/>
      <c r="AP184" s="523"/>
    </row>
    <row r="185" spans="2:42" s="142" customFormat="1" ht="19.5" customHeight="1">
      <c r="B185" s="390" t="s">
        <v>240</v>
      </c>
      <c r="C185" s="518" t="s">
        <v>765</v>
      </c>
      <c r="D185" s="391" t="s">
        <v>241</v>
      </c>
      <c r="E185" s="519" t="s">
        <v>981</v>
      </c>
      <c r="F185" s="392" t="s">
        <v>312</v>
      </c>
      <c r="G185" s="384">
        <f t="shared" si="45"/>
        <v>0</v>
      </c>
      <c r="H185" s="520">
        <v>9</v>
      </c>
      <c r="I185" s="385">
        <f t="shared" si="46"/>
        <v>0</v>
      </c>
      <c r="J185" s="385">
        <v>0.05</v>
      </c>
      <c r="K185" s="385">
        <f t="shared" si="44"/>
        <v>0</v>
      </c>
      <c r="L185" s="520">
        <v>4.8499999999999996</v>
      </c>
      <c r="M185" s="385">
        <f t="shared" si="47"/>
        <v>0</v>
      </c>
      <c r="N185" s="520"/>
      <c r="O185" s="385">
        <f t="shared" si="48"/>
        <v>0</v>
      </c>
      <c r="P185" s="520">
        <v>2.62</v>
      </c>
      <c r="Q185" s="385">
        <f t="shared" si="49"/>
        <v>0</v>
      </c>
      <c r="R185" s="521">
        <v>0.6</v>
      </c>
      <c r="S185" s="385">
        <f t="shared" si="50"/>
        <v>0</v>
      </c>
      <c r="T185" s="385"/>
      <c r="U185" s="385">
        <f t="shared" si="51"/>
        <v>0</v>
      </c>
      <c r="V185" s="521">
        <v>0.48</v>
      </c>
      <c r="W185" s="385">
        <f t="shared" si="52"/>
        <v>0</v>
      </c>
      <c r="X185" s="522">
        <v>2.4</v>
      </c>
      <c r="Y185" s="385">
        <f t="shared" si="53"/>
        <v>0</v>
      </c>
      <c r="Z185" s="385"/>
      <c r="AA185" s="385">
        <f t="shared" si="54"/>
        <v>0</v>
      </c>
      <c r="AB185" s="385"/>
      <c r="AC185" s="385">
        <f t="shared" si="55"/>
        <v>0</v>
      </c>
      <c r="AD185" s="385">
        <v>2</v>
      </c>
      <c r="AE185" s="385">
        <f t="shared" si="56"/>
        <v>0</v>
      </c>
      <c r="AF185" s="385"/>
      <c r="AG185" s="385">
        <f t="shared" si="57"/>
        <v>0</v>
      </c>
      <c r="AH185" s="385">
        <f t="shared" si="58"/>
        <v>3.5</v>
      </c>
      <c r="AI185" s="385">
        <f t="shared" si="59"/>
        <v>0</v>
      </c>
      <c r="AJ185" s="386"/>
      <c r="AL185" s="142">
        <v>0.7</v>
      </c>
      <c r="AM185" s="142">
        <v>3.5</v>
      </c>
      <c r="AN185" s="523"/>
      <c r="AO185" s="523"/>
      <c r="AP185" s="523"/>
    </row>
    <row r="186" spans="2:42" s="142" customFormat="1" ht="19.5" customHeight="1">
      <c r="B186" s="393" t="s">
        <v>240</v>
      </c>
      <c r="C186" s="524" t="s">
        <v>765</v>
      </c>
      <c r="D186" s="394" t="s">
        <v>241</v>
      </c>
      <c r="E186" s="525" t="s">
        <v>986</v>
      </c>
      <c r="F186" s="395" t="s">
        <v>311</v>
      </c>
      <c r="G186" s="387">
        <f t="shared" si="45"/>
        <v>9</v>
      </c>
      <c r="H186" s="526">
        <v>8.9</v>
      </c>
      <c r="I186" s="388">
        <f t="shared" si="46"/>
        <v>80.55</v>
      </c>
      <c r="J186" s="388">
        <v>7.0000000000000007E-2</v>
      </c>
      <c r="K186" s="388">
        <f t="shared" si="44"/>
        <v>0.54</v>
      </c>
      <c r="L186" s="526">
        <v>4.78</v>
      </c>
      <c r="M186" s="388">
        <f t="shared" si="47"/>
        <v>43.34</v>
      </c>
      <c r="N186" s="526"/>
      <c r="O186" s="388">
        <f t="shared" si="48"/>
        <v>0</v>
      </c>
      <c r="P186" s="526">
        <v>2.62</v>
      </c>
      <c r="Q186" s="388">
        <f t="shared" si="49"/>
        <v>23.58</v>
      </c>
      <c r="R186" s="527">
        <v>0.6</v>
      </c>
      <c r="S186" s="388">
        <f t="shared" si="50"/>
        <v>5.4</v>
      </c>
      <c r="T186" s="388"/>
      <c r="U186" s="388">
        <f t="shared" si="51"/>
        <v>0</v>
      </c>
      <c r="V186" s="527">
        <v>0.48</v>
      </c>
      <c r="W186" s="388">
        <f t="shared" si="52"/>
        <v>4.32</v>
      </c>
      <c r="X186" s="533">
        <v>2.4</v>
      </c>
      <c r="Y186" s="388">
        <f t="shared" si="53"/>
        <v>21.6</v>
      </c>
      <c r="Z186" s="388"/>
      <c r="AA186" s="388">
        <f t="shared" si="54"/>
        <v>0</v>
      </c>
      <c r="AB186" s="388"/>
      <c r="AC186" s="388">
        <f t="shared" si="55"/>
        <v>0</v>
      </c>
      <c r="AD186" s="388">
        <v>2</v>
      </c>
      <c r="AE186" s="388">
        <f t="shared" si="56"/>
        <v>18</v>
      </c>
      <c r="AF186" s="388"/>
      <c r="AG186" s="388">
        <f t="shared" si="57"/>
        <v>0</v>
      </c>
      <c r="AH186" s="388">
        <f t="shared" si="58"/>
        <v>3.5</v>
      </c>
      <c r="AI186" s="388">
        <f t="shared" si="59"/>
        <v>31.5</v>
      </c>
      <c r="AJ186" s="389"/>
      <c r="AL186" s="142">
        <v>0.7</v>
      </c>
      <c r="AM186" s="142">
        <v>3.5</v>
      </c>
      <c r="AN186" s="523"/>
      <c r="AO186" s="523"/>
      <c r="AP186" s="523"/>
    </row>
    <row r="187" spans="2:42" s="142" customFormat="1" ht="19.5" customHeight="1">
      <c r="B187" s="510" t="s">
        <v>240</v>
      </c>
      <c r="C187" s="528" t="s">
        <v>765</v>
      </c>
      <c r="D187" s="511" t="s">
        <v>241</v>
      </c>
      <c r="E187" s="529" t="s">
        <v>986</v>
      </c>
      <c r="F187" s="512" t="s">
        <v>312</v>
      </c>
      <c r="G187" s="508">
        <f t="shared" si="45"/>
        <v>0</v>
      </c>
      <c r="H187" s="532">
        <v>8.5299999999999994</v>
      </c>
      <c r="I187" s="509">
        <f t="shared" si="46"/>
        <v>0</v>
      </c>
      <c r="J187" s="509">
        <v>7.0000000000000007E-2</v>
      </c>
      <c r="K187" s="509">
        <f t="shared" si="44"/>
        <v>0</v>
      </c>
      <c r="L187" s="532">
        <v>4.58</v>
      </c>
      <c r="M187" s="509">
        <f t="shared" si="47"/>
        <v>0</v>
      </c>
      <c r="N187" s="532"/>
      <c r="O187" s="509">
        <f t="shared" si="48"/>
        <v>0</v>
      </c>
      <c r="P187" s="532">
        <v>2.4900000000000002</v>
      </c>
      <c r="Q187" s="509">
        <f t="shared" si="49"/>
        <v>0</v>
      </c>
      <c r="R187" s="530">
        <v>0.57999999999999996</v>
      </c>
      <c r="S187" s="509">
        <f t="shared" si="50"/>
        <v>0</v>
      </c>
      <c r="T187" s="509"/>
      <c r="U187" s="509">
        <f t="shared" si="51"/>
        <v>0</v>
      </c>
      <c r="V187" s="530">
        <v>0.46</v>
      </c>
      <c r="W187" s="509">
        <f t="shared" si="52"/>
        <v>0</v>
      </c>
      <c r="X187" s="534">
        <v>2.2999999999999998</v>
      </c>
      <c r="Y187" s="509">
        <f t="shared" si="53"/>
        <v>0</v>
      </c>
      <c r="Z187" s="509"/>
      <c r="AA187" s="509">
        <f t="shared" si="54"/>
        <v>0</v>
      </c>
      <c r="AB187" s="509"/>
      <c r="AC187" s="509">
        <f t="shared" si="55"/>
        <v>0</v>
      </c>
      <c r="AD187" s="509">
        <v>2</v>
      </c>
      <c r="AE187" s="509">
        <f t="shared" si="56"/>
        <v>0</v>
      </c>
      <c r="AF187" s="509"/>
      <c r="AG187" s="509">
        <f t="shared" si="57"/>
        <v>0</v>
      </c>
      <c r="AH187" s="509">
        <f t="shared" si="58"/>
        <v>3.5</v>
      </c>
      <c r="AI187" s="509">
        <f t="shared" si="59"/>
        <v>0</v>
      </c>
      <c r="AJ187" s="513"/>
      <c r="AL187" s="142">
        <v>0.7</v>
      </c>
      <c r="AM187" s="142">
        <v>3.5</v>
      </c>
      <c r="AN187" s="523"/>
      <c r="AO187" s="523"/>
      <c r="AP187" s="523"/>
    </row>
    <row r="188" spans="2:42" s="142" customFormat="1" ht="19.5" customHeight="1">
      <c r="B188" s="390"/>
      <c r="C188" s="518"/>
      <c r="D188" s="391"/>
      <c r="E188" s="519"/>
      <c r="F188" s="392"/>
      <c r="G188" s="384"/>
      <c r="H188" s="520"/>
      <c r="I188" s="385"/>
      <c r="J188" s="385"/>
      <c r="K188" s="385"/>
      <c r="L188" s="520"/>
      <c r="M188" s="385"/>
      <c r="N188" s="520"/>
      <c r="O188" s="385"/>
      <c r="P188" s="520"/>
      <c r="Q188" s="385"/>
      <c r="R188" s="521"/>
      <c r="S188" s="385"/>
      <c r="T188" s="385"/>
      <c r="U188" s="385"/>
      <c r="V188" s="521"/>
      <c r="W188" s="385"/>
      <c r="X188" s="522"/>
      <c r="Y188" s="385"/>
      <c r="Z188" s="385"/>
      <c r="AA188" s="385"/>
      <c r="AB188" s="385"/>
      <c r="AC188" s="385"/>
      <c r="AD188" s="385"/>
      <c r="AE188" s="385"/>
      <c r="AF188" s="385"/>
      <c r="AG188" s="385"/>
      <c r="AH188" s="385"/>
      <c r="AI188" s="385"/>
      <c r="AJ188" s="386"/>
      <c r="AN188" s="523"/>
      <c r="AO188" s="523"/>
      <c r="AP188" s="523"/>
    </row>
    <row r="189" spans="2:42" s="142" customFormat="1" ht="19.5" customHeight="1">
      <c r="B189" s="390" t="s">
        <v>240</v>
      </c>
      <c r="C189" s="518" t="s">
        <v>766</v>
      </c>
      <c r="D189" s="391" t="s">
        <v>241</v>
      </c>
      <c r="E189" s="519" t="s">
        <v>704</v>
      </c>
      <c r="F189" s="392"/>
      <c r="G189" s="384"/>
      <c r="H189" s="520">
        <v>8.6199999999999992</v>
      </c>
      <c r="I189" s="385">
        <f t="shared" si="46"/>
        <v>0</v>
      </c>
      <c r="J189" s="385">
        <v>4.76</v>
      </c>
      <c r="K189" s="385">
        <f t="shared" si="44"/>
        <v>0</v>
      </c>
      <c r="L189" s="520">
        <v>9.36</v>
      </c>
      <c r="M189" s="385">
        <f t="shared" si="47"/>
        <v>0</v>
      </c>
      <c r="N189" s="520"/>
      <c r="O189" s="385">
        <f t="shared" si="48"/>
        <v>0</v>
      </c>
      <c r="P189" s="520">
        <v>2.4900000000000002</v>
      </c>
      <c r="Q189" s="385">
        <f t="shared" si="49"/>
        <v>0</v>
      </c>
      <c r="R189" s="521">
        <v>0.57999999999999996</v>
      </c>
      <c r="S189" s="385">
        <f t="shared" si="50"/>
        <v>0</v>
      </c>
      <c r="T189" s="385"/>
      <c r="U189" s="385">
        <f t="shared" si="51"/>
        <v>0</v>
      </c>
      <c r="V189" s="521">
        <v>0.46</v>
      </c>
      <c r="W189" s="385">
        <f t="shared" si="52"/>
        <v>0</v>
      </c>
      <c r="X189" s="522">
        <v>2.2999999999999998</v>
      </c>
      <c r="Y189" s="385">
        <f t="shared" si="53"/>
        <v>0</v>
      </c>
      <c r="Z189" s="385"/>
      <c r="AA189" s="385">
        <f t="shared" si="54"/>
        <v>0</v>
      </c>
      <c r="AB189" s="385"/>
      <c r="AC189" s="385">
        <f t="shared" si="55"/>
        <v>0</v>
      </c>
      <c r="AD189" s="385">
        <v>2</v>
      </c>
      <c r="AE189" s="385">
        <f t="shared" si="56"/>
        <v>0</v>
      </c>
      <c r="AF189" s="385"/>
      <c r="AG189" s="385">
        <f t="shared" si="57"/>
        <v>0</v>
      </c>
      <c r="AH189" s="385">
        <f t="shared" si="58"/>
        <v>3.5</v>
      </c>
      <c r="AI189" s="385">
        <f t="shared" si="59"/>
        <v>0</v>
      </c>
      <c r="AJ189" s="386"/>
      <c r="AL189" s="142">
        <v>0.7</v>
      </c>
      <c r="AM189" s="142">
        <v>3.5</v>
      </c>
      <c r="AN189" s="523"/>
      <c r="AO189" s="523"/>
      <c r="AP189" s="523"/>
    </row>
    <row r="190" spans="2:42" s="142" customFormat="1" ht="19.5" customHeight="1">
      <c r="B190" s="390" t="s">
        <v>240</v>
      </c>
      <c r="C190" s="518" t="s">
        <v>766</v>
      </c>
      <c r="D190" s="391" t="s">
        <v>241</v>
      </c>
      <c r="E190" s="519" t="s">
        <v>987</v>
      </c>
      <c r="F190" s="392" t="s">
        <v>311</v>
      </c>
      <c r="G190" s="384">
        <f t="shared" si="45"/>
        <v>4</v>
      </c>
      <c r="H190" s="520">
        <v>4.71</v>
      </c>
      <c r="I190" s="385">
        <f t="shared" si="46"/>
        <v>26.66</v>
      </c>
      <c r="J190" s="385">
        <v>0</v>
      </c>
      <c r="K190" s="385">
        <f t="shared" si="44"/>
        <v>9.52</v>
      </c>
      <c r="L190" s="520">
        <v>0.69</v>
      </c>
      <c r="M190" s="385">
        <f t="shared" si="47"/>
        <v>20.100000000000001</v>
      </c>
      <c r="N190" s="520"/>
      <c r="O190" s="385">
        <f t="shared" si="48"/>
        <v>0</v>
      </c>
      <c r="P190" s="520">
        <v>2.4900000000000002</v>
      </c>
      <c r="Q190" s="385">
        <f t="shared" si="49"/>
        <v>9.9600000000000009</v>
      </c>
      <c r="R190" s="521">
        <v>0.57999999999999996</v>
      </c>
      <c r="S190" s="385">
        <f t="shared" si="50"/>
        <v>2.3199999999999998</v>
      </c>
      <c r="T190" s="385"/>
      <c r="U190" s="385">
        <f t="shared" si="51"/>
        <v>0</v>
      </c>
      <c r="V190" s="521">
        <v>0.46</v>
      </c>
      <c r="W190" s="385">
        <f t="shared" si="52"/>
        <v>1.84</v>
      </c>
      <c r="X190" s="522">
        <v>2.2999999999999998</v>
      </c>
      <c r="Y190" s="385">
        <f t="shared" si="53"/>
        <v>9.1999999999999993</v>
      </c>
      <c r="Z190" s="385"/>
      <c r="AA190" s="385">
        <f t="shared" si="54"/>
        <v>0</v>
      </c>
      <c r="AB190" s="385"/>
      <c r="AC190" s="385">
        <f t="shared" si="55"/>
        <v>0</v>
      </c>
      <c r="AD190" s="385">
        <v>2</v>
      </c>
      <c r="AE190" s="385">
        <f t="shared" si="56"/>
        <v>8</v>
      </c>
      <c r="AF190" s="385"/>
      <c r="AG190" s="385">
        <f t="shared" si="57"/>
        <v>0</v>
      </c>
      <c r="AH190" s="385">
        <f t="shared" si="58"/>
        <v>3.5</v>
      </c>
      <c r="AI190" s="385">
        <f t="shared" si="59"/>
        <v>14</v>
      </c>
      <c r="AJ190" s="386"/>
      <c r="AL190" s="142">
        <v>0.7</v>
      </c>
      <c r="AM190" s="142">
        <v>3.5</v>
      </c>
      <c r="AN190" s="523"/>
      <c r="AO190" s="523"/>
      <c r="AP190" s="523"/>
    </row>
    <row r="191" spans="2:42" s="142" customFormat="1" ht="19.5" customHeight="1">
      <c r="B191" s="390" t="s">
        <v>240</v>
      </c>
      <c r="C191" s="518" t="s">
        <v>766</v>
      </c>
      <c r="D191" s="391" t="s">
        <v>241</v>
      </c>
      <c r="E191" s="519" t="s">
        <v>987</v>
      </c>
      <c r="F191" s="392" t="s">
        <v>312</v>
      </c>
      <c r="G191" s="384">
        <f t="shared" si="45"/>
        <v>0</v>
      </c>
      <c r="H191" s="520">
        <v>4.0999999999999996</v>
      </c>
      <c r="I191" s="385">
        <f t="shared" si="46"/>
        <v>0</v>
      </c>
      <c r="J191" s="385">
        <v>0</v>
      </c>
      <c r="K191" s="385">
        <f t="shared" si="44"/>
        <v>0</v>
      </c>
      <c r="L191" s="520">
        <v>0.6</v>
      </c>
      <c r="M191" s="385">
        <f t="shared" si="47"/>
        <v>0</v>
      </c>
      <c r="N191" s="520"/>
      <c r="O191" s="385">
        <f t="shared" si="48"/>
        <v>0</v>
      </c>
      <c r="P191" s="520">
        <v>2.1</v>
      </c>
      <c r="Q191" s="385">
        <f t="shared" si="49"/>
        <v>0</v>
      </c>
      <c r="R191" s="521">
        <v>0.5</v>
      </c>
      <c r="S191" s="385">
        <f t="shared" si="50"/>
        <v>0</v>
      </c>
      <c r="T191" s="385"/>
      <c r="U191" s="385">
        <f t="shared" si="51"/>
        <v>0</v>
      </c>
      <c r="V191" s="521">
        <v>0.4</v>
      </c>
      <c r="W191" s="385">
        <f t="shared" si="52"/>
        <v>0</v>
      </c>
      <c r="X191" s="522">
        <v>2</v>
      </c>
      <c r="Y191" s="385">
        <f t="shared" si="53"/>
        <v>0</v>
      </c>
      <c r="Z191" s="385"/>
      <c r="AA191" s="385">
        <f t="shared" si="54"/>
        <v>0</v>
      </c>
      <c r="AB191" s="385"/>
      <c r="AC191" s="385">
        <f t="shared" si="55"/>
        <v>0</v>
      </c>
      <c r="AD191" s="385">
        <v>2</v>
      </c>
      <c r="AE191" s="385">
        <f t="shared" si="56"/>
        <v>0</v>
      </c>
      <c r="AF191" s="385"/>
      <c r="AG191" s="385">
        <f t="shared" si="57"/>
        <v>0</v>
      </c>
      <c r="AH191" s="385">
        <f t="shared" si="58"/>
        <v>3.5</v>
      </c>
      <c r="AI191" s="385">
        <f t="shared" si="59"/>
        <v>0</v>
      </c>
      <c r="AJ191" s="386"/>
      <c r="AL191" s="142">
        <v>0.7</v>
      </c>
      <c r="AM191" s="142">
        <v>3.5</v>
      </c>
      <c r="AN191" s="523"/>
      <c r="AO191" s="523"/>
      <c r="AP191" s="523"/>
    </row>
    <row r="192" spans="2:42" s="142" customFormat="1" ht="19.5" customHeight="1">
      <c r="B192" s="390" t="s">
        <v>240</v>
      </c>
      <c r="C192" s="518" t="s">
        <v>767</v>
      </c>
      <c r="D192" s="391" t="s">
        <v>241</v>
      </c>
      <c r="E192" s="519" t="s">
        <v>688</v>
      </c>
      <c r="F192" s="392"/>
      <c r="G192" s="384">
        <f t="shared" si="45"/>
        <v>20</v>
      </c>
      <c r="H192" s="520">
        <v>4.3</v>
      </c>
      <c r="I192" s="385">
        <f t="shared" si="46"/>
        <v>84</v>
      </c>
      <c r="J192" s="385">
        <v>0</v>
      </c>
      <c r="K192" s="385">
        <f t="shared" si="44"/>
        <v>0</v>
      </c>
      <c r="L192" s="520">
        <v>0.8</v>
      </c>
      <c r="M192" s="385">
        <f t="shared" si="47"/>
        <v>14</v>
      </c>
      <c r="N192" s="520"/>
      <c r="O192" s="385">
        <f t="shared" si="48"/>
        <v>0</v>
      </c>
      <c r="P192" s="520">
        <v>2.1</v>
      </c>
      <c r="Q192" s="385">
        <f t="shared" si="49"/>
        <v>42</v>
      </c>
      <c r="R192" s="521">
        <v>0.5</v>
      </c>
      <c r="S192" s="385">
        <f t="shared" si="50"/>
        <v>10</v>
      </c>
      <c r="T192" s="385"/>
      <c r="U192" s="385">
        <f t="shared" si="51"/>
        <v>0</v>
      </c>
      <c r="V192" s="521">
        <v>0.4</v>
      </c>
      <c r="W192" s="385">
        <f t="shared" si="52"/>
        <v>8</v>
      </c>
      <c r="X192" s="522">
        <v>2</v>
      </c>
      <c r="Y192" s="385">
        <f t="shared" si="53"/>
        <v>40</v>
      </c>
      <c r="Z192" s="385"/>
      <c r="AA192" s="385">
        <f t="shared" si="54"/>
        <v>0</v>
      </c>
      <c r="AB192" s="385"/>
      <c r="AC192" s="385">
        <f t="shared" si="55"/>
        <v>0</v>
      </c>
      <c r="AD192" s="385">
        <v>2</v>
      </c>
      <c r="AE192" s="385">
        <f t="shared" si="56"/>
        <v>40</v>
      </c>
      <c r="AF192" s="385"/>
      <c r="AG192" s="385">
        <f t="shared" si="57"/>
        <v>0</v>
      </c>
      <c r="AH192" s="385">
        <f t="shared" si="58"/>
        <v>3.5</v>
      </c>
      <c r="AI192" s="385">
        <f t="shared" si="59"/>
        <v>70</v>
      </c>
      <c r="AJ192" s="386"/>
      <c r="AL192" s="142">
        <v>0.7</v>
      </c>
      <c r="AM192" s="142">
        <v>3.5</v>
      </c>
      <c r="AN192" s="523"/>
      <c r="AO192" s="523"/>
      <c r="AP192" s="523"/>
    </row>
    <row r="193" spans="2:42" s="142" customFormat="1" ht="19.5" customHeight="1">
      <c r="B193" s="390" t="s">
        <v>240</v>
      </c>
      <c r="C193" s="518" t="s">
        <v>768</v>
      </c>
      <c r="D193" s="391" t="s">
        <v>241</v>
      </c>
      <c r="E193" s="519" t="s">
        <v>688</v>
      </c>
      <c r="F193" s="392"/>
      <c r="G193" s="384">
        <f t="shared" si="45"/>
        <v>40</v>
      </c>
      <c r="H193" s="520">
        <v>4.3</v>
      </c>
      <c r="I193" s="385">
        <f t="shared" si="46"/>
        <v>172</v>
      </c>
      <c r="J193" s="385">
        <v>0</v>
      </c>
      <c r="K193" s="385">
        <f t="shared" si="44"/>
        <v>0</v>
      </c>
      <c r="L193" s="520">
        <v>0.8</v>
      </c>
      <c r="M193" s="385">
        <f t="shared" si="47"/>
        <v>32</v>
      </c>
      <c r="N193" s="520"/>
      <c r="O193" s="385">
        <f t="shared" si="48"/>
        <v>0</v>
      </c>
      <c r="P193" s="520">
        <v>2.1</v>
      </c>
      <c r="Q193" s="385">
        <f t="shared" si="49"/>
        <v>84</v>
      </c>
      <c r="R193" s="521">
        <v>0.5</v>
      </c>
      <c r="S193" s="385">
        <f t="shared" si="50"/>
        <v>20</v>
      </c>
      <c r="T193" s="385"/>
      <c r="U193" s="385">
        <f t="shared" si="51"/>
        <v>0</v>
      </c>
      <c r="V193" s="521">
        <v>0.4</v>
      </c>
      <c r="W193" s="385">
        <f t="shared" si="52"/>
        <v>16</v>
      </c>
      <c r="X193" s="522">
        <v>2</v>
      </c>
      <c r="Y193" s="385">
        <f t="shared" si="53"/>
        <v>80</v>
      </c>
      <c r="Z193" s="385"/>
      <c r="AA193" s="385">
        <f t="shared" si="54"/>
        <v>0</v>
      </c>
      <c r="AB193" s="385"/>
      <c r="AC193" s="385">
        <f t="shared" si="55"/>
        <v>0</v>
      </c>
      <c r="AD193" s="385">
        <v>2</v>
      </c>
      <c r="AE193" s="385">
        <f t="shared" si="56"/>
        <v>80</v>
      </c>
      <c r="AF193" s="385"/>
      <c r="AG193" s="385">
        <f t="shared" si="57"/>
        <v>0</v>
      </c>
      <c r="AH193" s="385">
        <f t="shared" si="58"/>
        <v>3.5</v>
      </c>
      <c r="AI193" s="385">
        <f t="shared" si="59"/>
        <v>140</v>
      </c>
      <c r="AJ193" s="386"/>
      <c r="AL193" s="142">
        <v>0.7</v>
      </c>
      <c r="AM193" s="142">
        <v>3.5</v>
      </c>
      <c r="AN193" s="523"/>
      <c r="AO193" s="523"/>
      <c r="AP193" s="523"/>
    </row>
    <row r="194" spans="2:42" s="142" customFormat="1" ht="19.5" customHeight="1">
      <c r="B194" s="390" t="s">
        <v>240</v>
      </c>
      <c r="C194" s="518" t="s">
        <v>769</v>
      </c>
      <c r="D194" s="391" t="s">
        <v>241</v>
      </c>
      <c r="E194" s="519" t="s">
        <v>688</v>
      </c>
      <c r="F194" s="392"/>
      <c r="G194" s="384">
        <f t="shared" si="45"/>
        <v>40</v>
      </c>
      <c r="H194" s="520">
        <v>4.22</v>
      </c>
      <c r="I194" s="385">
        <f t="shared" si="46"/>
        <v>170.4</v>
      </c>
      <c r="J194" s="385">
        <v>0</v>
      </c>
      <c r="K194" s="385">
        <f t="shared" si="44"/>
        <v>0</v>
      </c>
      <c r="L194" s="520">
        <v>0.72</v>
      </c>
      <c r="M194" s="385">
        <f t="shared" si="47"/>
        <v>30.4</v>
      </c>
      <c r="N194" s="520"/>
      <c r="O194" s="385">
        <f t="shared" si="48"/>
        <v>0</v>
      </c>
      <c r="P194" s="520">
        <v>2.1</v>
      </c>
      <c r="Q194" s="385">
        <f t="shared" si="49"/>
        <v>84</v>
      </c>
      <c r="R194" s="521">
        <v>0.5</v>
      </c>
      <c r="S194" s="385">
        <f t="shared" si="50"/>
        <v>20</v>
      </c>
      <c r="T194" s="385"/>
      <c r="U194" s="385">
        <f t="shared" si="51"/>
        <v>0</v>
      </c>
      <c r="V194" s="521">
        <v>0.4</v>
      </c>
      <c r="W194" s="385">
        <f t="shared" si="52"/>
        <v>16</v>
      </c>
      <c r="X194" s="522">
        <v>2</v>
      </c>
      <c r="Y194" s="385">
        <f t="shared" si="53"/>
        <v>80</v>
      </c>
      <c r="Z194" s="385"/>
      <c r="AA194" s="385">
        <f t="shared" si="54"/>
        <v>0</v>
      </c>
      <c r="AB194" s="385"/>
      <c r="AC194" s="385">
        <f t="shared" si="55"/>
        <v>0</v>
      </c>
      <c r="AD194" s="385">
        <v>2</v>
      </c>
      <c r="AE194" s="385">
        <f t="shared" si="56"/>
        <v>80</v>
      </c>
      <c r="AF194" s="385"/>
      <c r="AG194" s="385">
        <f t="shared" si="57"/>
        <v>0</v>
      </c>
      <c r="AH194" s="385">
        <f t="shared" si="58"/>
        <v>3.5</v>
      </c>
      <c r="AI194" s="385">
        <f t="shared" si="59"/>
        <v>140</v>
      </c>
      <c r="AJ194" s="386"/>
      <c r="AL194" s="142">
        <v>0.7</v>
      </c>
      <c r="AM194" s="142">
        <v>3.5</v>
      </c>
      <c r="AN194" s="523"/>
      <c r="AO194" s="523"/>
      <c r="AP194" s="523"/>
    </row>
    <row r="195" spans="2:42" s="142" customFormat="1" ht="19.5" customHeight="1">
      <c r="B195" s="390" t="s">
        <v>240</v>
      </c>
      <c r="C195" s="518" t="s">
        <v>770</v>
      </c>
      <c r="D195" s="391" t="s">
        <v>241</v>
      </c>
      <c r="E195" s="519" t="s">
        <v>688</v>
      </c>
      <c r="F195" s="392"/>
      <c r="G195" s="384">
        <f t="shared" si="45"/>
        <v>40</v>
      </c>
      <c r="H195" s="520">
        <v>4.1399999999999997</v>
      </c>
      <c r="I195" s="385">
        <f t="shared" si="46"/>
        <v>167.2</v>
      </c>
      <c r="J195" s="385">
        <v>0</v>
      </c>
      <c r="K195" s="385">
        <f t="shared" si="44"/>
        <v>0</v>
      </c>
      <c r="L195" s="520">
        <v>0.64</v>
      </c>
      <c r="M195" s="385">
        <f t="shared" si="47"/>
        <v>27.2</v>
      </c>
      <c r="N195" s="520"/>
      <c r="O195" s="385">
        <f t="shared" si="48"/>
        <v>0</v>
      </c>
      <c r="P195" s="520">
        <v>2.1</v>
      </c>
      <c r="Q195" s="385">
        <f t="shared" si="49"/>
        <v>84</v>
      </c>
      <c r="R195" s="521">
        <v>0.5</v>
      </c>
      <c r="S195" s="385">
        <f t="shared" si="50"/>
        <v>20</v>
      </c>
      <c r="T195" s="385"/>
      <c r="U195" s="385">
        <f t="shared" si="51"/>
        <v>0</v>
      </c>
      <c r="V195" s="521">
        <v>0.4</v>
      </c>
      <c r="W195" s="385">
        <f t="shared" si="52"/>
        <v>16</v>
      </c>
      <c r="X195" s="522">
        <v>2</v>
      </c>
      <c r="Y195" s="385">
        <f t="shared" si="53"/>
        <v>80</v>
      </c>
      <c r="Z195" s="385"/>
      <c r="AA195" s="385">
        <f t="shared" si="54"/>
        <v>0</v>
      </c>
      <c r="AB195" s="385"/>
      <c r="AC195" s="385">
        <f t="shared" si="55"/>
        <v>0</v>
      </c>
      <c r="AD195" s="385">
        <v>2</v>
      </c>
      <c r="AE195" s="385">
        <f t="shared" si="56"/>
        <v>80</v>
      </c>
      <c r="AF195" s="385"/>
      <c r="AG195" s="385">
        <f t="shared" si="57"/>
        <v>0</v>
      </c>
      <c r="AH195" s="385">
        <f t="shared" si="58"/>
        <v>3.5</v>
      </c>
      <c r="AI195" s="385">
        <f t="shared" si="59"/>
        <v>140</v>
      </c>
      <c r="AJ195" s="386"/>
      <c r="AL195" s="142">
        <v>0.7</v>
      </c>
      <c r="AM195" s="142">
        <v>3.5</v>
      </c>
      <c r="AN195" s="523"/>
      <c r="AO195" s="523"/>
      <c r="AP195" s="523"/>
    </row>
    <row r="196" spans="2:42" s="142" customFormat="1" ht="19.5" customHeight="1">
      <c r="B196" s="390" t="s">
        <v>240</v>
      </c>
      <c r="C196" s="518" t="s">
        <v>771</v>
      </c>
      <c r="D196" s="391" t="s">
        <v>241</v>
      </c>
      <c r="E196" s="519" t="s">
        <v>688</v>
      </c>
      <c r="F196" s="392"/>
      <c r="G196" s="384">
        <f t="shared" si="45"/>
        <v>40</v>
      </c>
      <c r="H196" s="520">
        <v>4.0999999999999996</v>
      </c>
      <c r="I196" s="385">
        <f t="shared" si="46"/>
        <v>164.8</v>
      </c>
      <c r="J196" s="385">
        <v>0</v>
      </c>
      <c r="K196" s="385">
        <f t="shared" si="44"/>
        <v>0</v>
      </c>
      <c r="L196" s="520">
        <v>0.6</v>
      </c>
      <c r="M196" s="385">
        <f t="shared" si="47"/>
        <v>24.8</v>
      </c>
      <c r="N196" s="520"/>
      <c r="O196" s="385">
        <f t="shared" si="48"/>
        <v>0</v>
      </c>
      <c r="P196" s="520">
        <v>2.1</v>
      </c>
      <c r="Q196" s="385">
        <f t="shared" si="49"/>
        <v>84</v>
      </c>
      <c r="R196" s="521">
        <v>0.5</v>
      </c>
      <c r="S196" s="385">
        <f t="shared" si="50"/>
        <v>20</v>
      </c>
      <c r="T196" s="385"/>
      <c r="U196" s="385">
        <f t="shared" si="51"/>
        <v>0</v>
      </c>
      <c r="V196" s="521">
        <v>0.4</v>
      </c>
      <c r="W196" s="385">
        <f t="shared" si="52"/>
        <v>16</v>
      </c>
      <c r="X196" s="522">
        <v>2</v>
      </c>
      <c r="Y196" s="385">
        <f t="shared" si="53"/>
        <v>80</v>
      </c>
      <c r="Z196" s="385"/>
      <c r="AA196" s="385">
        <f t="shared" si="54"/>
        <v>0</v>
      </c>
      <c r="AB196" s="385"/>
      <c r="AC196" s="385">
        <f t="shared" si="55"/>
        <v>0</v>
      </c>
      <c r="AD196" s="385">
        <v>2</v>
      </c>
      <c r="AE196" s="385">
        <f t="shared" si="56"/>
        <v>80</v>
      </c>
      <c r="AF196" s="385"/>
      <c r="AG196" s="385">
        <f t="shared" si="57"/>
        <v>0</v>
      </c>
      <c r="AH196" s="385">
        <f t="shared" si="58"/>
        <v>3.5</v>
      </c>
      <c r="AI196" s="385">
        <f t="shared" si="59"/>
        <v>140</v>
      </c>
      <c r="AJ196" s="386"/>
      <c r="AL196" s="142">
        <v>0.7</v>
      </c>
      <c r="AM196" s="142">
        <v>3.5</v>
      </c>
      <c r="AN196" s="523"/>
      <c r="AO196" s="523"/>
      <c r="AP196" s="523"/>
    </row>
    <row r="197" spans="2:42" s="142" customFormat="1" ht="19.5" customHeight="1">
      <c r="B197" s="390" t="s">
        <v>240</v>
      </c>
      <c r="C197" s="518" t="s">
        <v>772</v>
      </c>
      <c r="D197" s="391" t="s">
        <v>241</v>
      </c>
      <c r="E197" s="519" t="s">
        <v>688</v>
      </c>
      <c r="F197" s="392"/>
      <c r="G197" s="384">
        <f t="shared" si="45"/>
        <v>40</v>
      </c>
      <c r="H197" s="520">
        <v>4.0599999999999996</v>
      </c>
      <c r="I197" s="385">
        <f t="shared" si="46"/>
        <v>163.19999999999999</v>
      </c>
      <c r="J197" s="385">
        <v>0</v>
      </c>
      <c r="K197" s="385">
        <f t="shared" si="44"/>
        <v>0</v>
      </c>
      <c r="L197" s="520">
        <v>0.56000000000000005</v>
      </c>
      <c r="M197" s="385">
        <f t="shared" si="47"/>
        <v>23.2</v>
      </c>
      <c r="N197" s="520"/>
      <c r="O197" s="385">
        <f t="shared" si="48"/>
        <v>0</v>
      </c>
      <c r="P197" s="520">
        <v>2.1</v>
      </c>
      <c r="Q197" s="385">
        <f t="shared" si="49"/>
        <v>84</v>
      </c>
      <c r="R197" s="521">
        <v>0.5</v>
      </c>
      <c r="S197" s="385">
        <f t="shared" si="50"/>
        <v>20</v>
      </c>
      <c r="T197" s="385"/>
      <c r="U197" s="385">
        <f t="shared" si="51"/>
        <v>0</v>
      </c>
      <c r="V197" s="521">
        <v>0.4</v>
      </c>
      <c r="W197" s="385">
        <f t="shared" si="52"/>
        <v>16</v>
      </c>
      <c r="X197" s="522">
        <v>2</v>
      </c>
      <c r="Y197" s="385">
        <f t="shared" si="53"/>
        <v>80</v>
      </c>
      <c r="Z197" s="385"/>
      <c r="AA197" s="385">
        <f t="shared" si="54"/>
        <v>0</v>
      </c>
      <c r="AB197" s="385"/>
      <c r="AC197" s="385">
        <f t="shared" si="55"/>
        <v>0</v>
      </c>
      <c r="AD197" s="385">
        <v>2</v>
      </c>
      <c r="AE197" s="385">
        <f t="shared" si="56"/>
        <v>80</v>
      </c>
      <c r="AF197" s="385"/>
      <c r="AG197" s="385">
        <f t="shared" si="57"/>
        <v>0</v>
      </c>
      <c r="AH197" s="385">
        <f t="shared" si="58"/>
        <v>3.5</v>
      </c>
      <c r="AI197" s="385">
        <f t="shared" si="59"/>
        <v>140</v>
      </c>
      <c r="AJ197" s="386"/>
      <c r="AL197" s="142">
        <v>0.7</v>
      </c>
      <c r="AM197" s="142">
        <v>3.5</v>
      </c>
      <c r="AN197" s="523"/>
      <c r="AO197" s="523"/>
      <c r="AP197" s="523"/>
    </row>
    <row r="198" spans="2:42" s="142" customFormat="1" ht="19.5" customHeight="1">
      <c r="B198" s="390" t="s">
        <v>240</v>
      </c>
      <c r="C198" s="518" t="s">
        <v>773</v>
      </c>
      <c r="D198" s="391" t="s">
        <v>241</v>
      </c>
      <c r="E198" s="519" t="s">
        <v>688</v>
      </c>
      <c r="F198" s="392"/>
      <c r="G198" s="384">
        <f t="shared" si="45"/>
        <v>40</v>
      </c>
      <c r="H198" s="520">
        <v>4.0999999999999996</v>
      </c>
      <c r="I198" s="385">
        <f t="shared" si="46"/>
        <v>163.19999999999999</v>
      </c>
      <c r="J198" s="385">
        <v>0</v>
      </c>
      <c r="K198" s="385">
        <f t="shared" si="44"/>
        <v>0</v>
      </c>
      <c r="L198" s="520">
        <v>0.6</v>
      </c>
      <c r="M198" s="385">
        <f t="shared" si="47"/>
        <v>23.2</v>
      </c>
      <c r="N198" s="520"/>
      <c r="O198" s="385">
        <f t="shared" si="48"/>
        <v>0</v>
      </c>
      <c r="P198" s="520">
        <v>2.1</v>
      </c>
      <c r="Q198" s="385">
        <f t="shared" si="49"/>
        <v>84</v>
      </c>
      <c r="R198" s="521">
        <v>0.5</v>
      </c>
      <c r="S198" s="385">
        <f t="shared" si="50"/>
        <v>20</v>
      </c>
      <c r="T198" s="385"/>
      <c r="U198" s="385">
        <f t="shared" si="51"/>
        <v>0</v>
      </c>
      <c r="V198" s="521">
        <v>0.4</v>
      </c>
      <c r="W198" s="385">
        <f t="shared" si="52"/>
        <v>16</v>
      </c>
      <c r="X198" s="522">
        <v>2</v>
      </c>
      <c r="Y198" s="385">
        <f t="shared" si="53"/>
        <v>80</v>
      </c>
      <c r="Z198" s="385"/>
      <c r="AA198" s="385">
        <f t="shared" si="54"/>
        <v>0</v>
      </c>
      <c r="AB198" s="385"/>
      <c r="AC198" s="385">
        <f t="shared" si="55"/>
        <v>0</v>
      </c>
      <c r="AD198" s="385">
        <v>2</v>
      </c>
      <c r="AE198" s="385">
        <f t="shared" si="56"/>
        <v>80</v>
      </c>
      <c r="AF198" s="385"/>
      <c r="AG198" s="385">
        <f t="shared" si="57"/>
        <v>0</v>
      </c>
      <c r="AH198" s="385">
        <f t="shared" si="58"/>
        <v>3.5</v>
      </c>
      <c r="AI198" s="385">
        <f t="shared" si="59"/>
        <v>140</v>
      </c>
      <c r="AJ198" s="386"/>
      <c r="AL198" s="142">
        <v>0.7</v>
      </c>
      <c r="AM198" s="142">
        <v>3.5</v>
      </c>
      <c r="AN198" s="523"/>
      <c r="AO198" s="523"/>
      <c r="AP198" s="523"/>
    </row>
    <row r="199" spans="2:42" s="142" customFormat="1" ht="19.5" customHeight="1">
      <c r="B199" s="390" t="s">
        <v>240</v>
      </c>
      <c r="C199" s="518" t="s">
        <v>774</v>
      </c>
      <c r="D199" s="391" t="s">
        <v>241</v>
      </c>
      <c r="E199" s="519" t="s">
        <v>688</v>
      </c>
      <c r="F199" s="392"/>
      <c r="G199" s="384">
        <f t="shared" si="45"/>
        <v>40</v>
      </c>
      <c r="H199" s="520">
        <v>4.22</v>
      </c>
      <c r="I199" s="385">
        <f t="shared" si="46"/>
        <v>166.4</v>
      </c>
      <c r="J199" s="385">
        <v>0</v>
      </c>
      <c r="K199" s="385">
        <f t="shared" si="44"/>
        <v>0</v>
      </c>
      <c r="L199" s="520">
        <v>0.72</v>
      </c>
      <c r="M199" s="385">
        <f t="shared" si="47"/>
        <v>26.4</v>
      </c>
      <c r="N199" s="520"/>
      <c r="O199" s="385">
        <f t="shared" si="48"/>
        <v>0</v>
      </c>
      <c r="P199" s="520">
        <v>2.1</v>
      </c>
      <c r="Q199" s="385">
        <f t="shared" si="49"/>
        <v>84</v>
      </c>
      <c r="R199" s="521">
        <v>0.5</v>
      </c>
      <c r="S199" s="385">
        <f t="shared" si="50"/>
        <v>20</v>
      </c>
      <c r="T199" s="385"/>
      <c r="U199" s="385">
        <f t="shared" si="51"/>
        <v>0</v>
      </c>
      <c r="V199" s="521">
        <v>0.4</v>
      </c>
      <c r="W199" s="385">
        <f t="shared" si="52"/>
        <v>16</v>
      </c>
      <c r="X199" s="522">
        <v>2</v>
      </c>
      <c r="Y199" s="385">
        <f t="shared" si="53"/>
        <v>80</v>
      </c>
      <c r="Z199" s="385"/>
      <c r="AA199" s="385">
        <f t="shared" si="54"/>
        <v>0</v>
      </c>
      <c r="AB199" s="385"/>
      <c r="AC199" s="385">
        <f t="shared" si="55"/>
        <v>0</v>
      </c>
      <c r="AD199" s="385">
        <v>2</v>
      </c>
      <c r="AE199" s="385">
        <f t="shared" si="56"/>
        <v>80</v>
      </c>
      <c r="AF199" s="385"/>
      <c r="AG199" s="385">
        <f t="shared" si="57"/>
        <v>0</v>
      </c>
      <c r="AH199" s="385">
        <f t="shared" si="58"/>
        <v>3.5</v>
      </c>
      <c r="AI199" s="385">
        <f t="shared" si="59"/>
        <v>140</v>
      </c>
      <c r="AJ199" s="386"/>
      <c r="AL199" s="142">
        <v>0.7</v>
      </c>
      <c r="AM199" s="142">
        <v>3.5</v>
      </c>
      <c r="AN199" s="523"/>
      <c r="AO199" s="523"/>
      <c r="AP199" s="523"/>
    </row>
    <row r="200" spans="2:42" s="142" customFormat="1" ht="19.5" customHeight="1">
      <c r="B200" s="390" t="s">
        <v>240</v>
      </c>
      <c r="C200" s="518" t="s">
        <v>775</v>
      </c>
      <c r="D200" s="391" t="s">
        <v>241</v>
      </c>
      <c r="E200" s="519" t="s">
        <v>688</v>
      </c>
      <c r="F200" s="392"/>
      <c r="G200" s="384">
        <f t="shared" si="45"/>
        <v>40</v>
      </c>
      <c r="H200" s="520">
        <v>5.0199999999999996</v>
      </c>
      <c r="I200" s="385">
        <f t="shared" si="46"/>
        <v>184.8</v>
      </c>
      <c r="J200" s="385">
        <v>0</v>
      </c>
      <c r="K200" s="385">
        <f t="shared" si="44"/>
        <v>0</v>
      </c>
      <c r="L200" s="520">
        <v>1.52</v>
      </c>
      <c r="M200" s="385">
        <f t="shared" si="47"/>
        <v>44.8</v>
      </c>
      <c r="N200" s="520"/>
      <c r="O200" s="385">
        <f t="shared" si="48"/>
        <v>0</v>
      </c>
      <c r="P200" s="520">
        <v>2.1</v>
      </c>
      <c r="Q200" s="385">
        <f t="shared" si="49"/>
        <v>84</v>
      </c>
      <c r="R200" s="521">
        <v>0.5</v>
      </c>
      <c r="S200" s="385">
        <f t="shared" si="50"/>
        <v>20</v>
      </c>
      <c r="T200" s="385"/>
      <c r="U200" s="385">
        <f t="shared" si="51"/>
        <v>0</v>
      </c>
      <c r="V200" s="521">
        <v>0.4</v>
      </c>
      <c r="W200" s="385">
        <f t="shared" si="52"/>
        <v>16</v>
      </c>
      <c r="X200" s="522">
        <v>2</v>
      </c>
      <c r="Y200" s="385">
        <f t="shared" si="53"/>
        <v>80</v>
      </c>
      <c r="Z200" s="385"/>
      <c r="AA200" s="385">
        <f t="shared" si="54"/>
        <v>0</v>
      </c>
      <c r="AB200" s="385"/>
      <c r="AC200" s="385">
        <f t="shared" si="55"/>
        <v>0</v>
      </c>
      <c r="AD200" s="385">
        <v>2</v>
      </c>
      <c r="AE200" s="385">
        <f t="shared" si="56"/>
        <v>80</v>
      </c>
      <c r="AF200" s="385"/>
      <c r="AG200" s="385">
        <f t="shared" si="57"/>
        <v>0</v>
      </c>
      <c r="AH200" s="385">
        <f t="shared" si="58"/>
        <v>3.5</v>
      </c>
      <c r="AI200" s="385">
        <f t="shared" si="59"/>
        <v>140</v>
      </c>
      <c r="AJ200" s="386"/>
      <c r="AL200" s="142">
        <v>0.7</v>
      </c>
      <c r="AM200" s="142">
        <v>3.5</v>
      </c>
      <c r="AN200" s="523"/>
      <c r="AO200" s="523"/>
      <c r="AP200" s="523"/>
    </row>
    <row r="201" spans="2:42" s="142" customFormat="1" ht="19.5" customHeight="1">
      <c r="B201" s="390" t="s">
        <v>240</v>
      </c>
      <c r="C201" s="518" t="s">
        <v>776</v>
      </c>
      <c r="D201" s="391" t="s">
        <v>241</v>
      </c>
      <c r="E201" s="519" t="s">
        <v>688</v>
      </c>
      <c r="F201" s="392"/>
      <c r="G201" s="384">
        <f t="shared" si="45"/>
        <v>40</v>
      </c>
      <c r="H201" s="520">
        <v>5.92</v>
      </c>
      <c r="I201" s="385">
        <f t="shared" si="46"/>
        <v>218.8</v>
      </c>
      <c r="J201" s="385">
        <v>0</v>
      </c>
      <c r="K201" s="385">
        <f t="shared" si="44"/>
        <v>0</v>
      </c>
      <c r="L201" s="520">
        <v>2.42</v>
      </c>
      <c r="M201" s="385">
        <f t="shared" si="47"/>
        <v>78.8</v>
      </c>
      <c r="N201" s="520"/>
      <c r="O201" s="385">
        <f t="shared" si="48"/>
        <v>0</v>
      </c>
      <c r="P201" s="520">
        <v>2.1</v>
      </c>
      <c r="Q201" s="385">
        <f t="shared" si="49"/>
        <v>84</v>
      </c>
      <c r="R201" s="521">
        <v>0.5</v>
      </c>
      <c r="S201" s="385">
        <f t="shared" si="50"/>
        <v>20</v>
      </c>
      <c r="T201" s="385"/>
      <c r="U201" s="385">
        <f t="shared" si="51"/>
        <v>0</v>
      </c>
      <c r="V201" s="521">
        <v>0.4</v>
      </c>
      <c r="W201" s="385">
        <f t="shared" si="52"/>
        <v>16</v>
      </c>
      <c r="X201" s="522">
        <v>2</v>
      </c>
      <c r="Y201" s="385">
        <f t="shared" si="53"/>
        <v>80</v>
      </c>
      <c r="Z201" s="385"/>
      <c r="AA201" s="385">
        <f t="shared" si="54"/>
        <v>0</v>
      </c>
      <c r="AB201" s="385"/>
      <c r="AC201" s="385">
        <f t="shared" si="55"/>
        <v>0</v>
      </c>
      <c r="AD201" s="385">
        <v>2</v>
      </c>
      <c r="AE201" s="385">
        <f t="shared" si="56"/>
        <v>80</v>
      </c>
      <c r="AF201" s="385"/>
      <c r="AG201" s="385">
        <f t="shared" si="57"/>
        <v>0</v>
      </c>
      <c r="AH201" s="385">
        <f t="shared" si="58"/>
        <v>3.5</v>
      </c>
      <c r="AI201" s="385">
        <f t="shared" si="59"/>
        <v>140</v>
      </c>
      <c r="AJ201" s="386"/>
      <c r="AL201" s="142">
        <v>0.7</v>
      </c>
      <c r="AM201" s="142">
        <v>3.5</v>
      </c>
      <c r="AN201" s="523"/>
      <c r="AO201" s="523"/>
      <c r="AP201" s="523"/>
    </row>
    <row r="202" spans="2:42" s="142" customFormat="1" ht="19.5" customHeight="1">
      <c r="B202" s="390" t="s">
        <v>240</v>
      </c>
      <c r="C202" s="518" t="s">
        <v>776</v>
      </c>
      <c r="D202" s="391" t="s">
        <v>241</v>
      </c>
      <c r="E202" s="519" t="s">
        <v>708</v>
      </c>
      <c r="F202" s="392"/>
      <c r="G202" s="384">
        <f t="shared" si="45"/>
        <v>20</v>
      </c>
      <c r="H202" s="520">
        <v>6.44</v>
      </c>
      <c r="I202" s="385">
        <f t="shared" si="46"/>
        <v>123.6</v>
      </c>
      <c r="J202" s="385">
        <v>0</v>
      </c>
      <c r="K202" s="385">
        <f t="shared" ref="K202:K243" si="60">ROUND((J201+J202)/2*$G202,2)</f>
        <v>0</v>
      </c>
      <c r="L202" s="520">
        <v>2.94</v>
      </c>
      <c r="M202" s="385">
        <f t="shared" si="47"/>
        <v>53.6</v>
      </c>
      <c r="N202" s="520"/>
      <c r="O202" s="385">
        <f t="shared" si="48"/>
        <v>0</v>
      </c>
      <c r="P202" s="520">
        <v>2.1</v>
      </c>
      <c r="Q202" s="385">
        <f t="shared" si="49"/>
        <v>42</v>
      </c>
      <c r="R202" s="521">
        <v>0.5</v>
      </c>
      <c r="S202" s="385">
        <f t="shared" si="50"/>
        <v>10</v>
      </c>
      <c r="T202" s="385"/>
      <c r="U202" s="385">
        <f t="shared" si="51"/>
        <v>0</v>
      </c>
      <c r="V202" s="521">
        <v>0.4</v>
      </c>
      <c r="W202" s="385">
        <f t="shared" si="52"/>
        <v>8</v>
      </c>
      <c r="X202" s="522">
        <v>2</v>
      </c>
      <c r="Y202" s="385">
        <f t="shared" si="53"/>
        <v>40</v>
      </c>
      <c r="Z202" s="385"/>
      <c r="AA202" s="385">
        <f t="shared" si="54"/>
        <v>0</v>
      </c>
      <c r="AB202" s="385"/>
      <c r="AC202" s="385">
        <f t="shared" si="55"/>
        <v>0</v>
      </c>
      <c r="AD202" s="385">
        <v>2</v>
      </c>
      <c r="AE202" s="385">
        <f t="shared" si="56"/>
        <v>40</v>
      </c>
      <c r="AF202" s="385"/>
      <c r="AG202" s="385">
        <f t="shared" si="57"/>
        <v>0</v>
      </c>
      <c r="AH202" s="385">
        <f t="shared" si="58"/>
        <v>3.5</v>
      </c>
      <c r="AI202" s="385">
        <f t="shared" si="59"/>
        <v>70</v>
      </c>
      <c r="AJ202" s="386"/>
      <c r="AL202" s="142">
        <v>0.7</v>
      </c>
      <c r="AM202" s="142">
        <v>3.5</v>
      </c>
      <c r="AN202" s="523"/>
      <c r="AO202" s="523"/>
      <c r="AP202" s="523"/>
    </row>
    <row r="203" spans="2:42" s="142" customFormat="1" ht="19.5" customHeight="1">
      <c r="B203" s="390" t="s">
        <v>240</v>
      </c>
      <c r="C203" s="518" t="s">
        <v>777</v>
      </c>
      <c r="D203" s="391" t="s">
        <v>241</v>
      </c>
      <c r="E203" s="519" t="s">
        <v>688</v>
      </c>
      <c r="F203" s="392"/>
      <c r="G203" s="384">
        <f t="shared" si="45"/>
        <v>20</v>
      </c>
      <c r="H203" s="520">
        <v>6.52</v>
      </c>
      <c r="I203" s="385">
        <f t="shared" si="46"/>
        <v>129.6</v>
      </c>
      <c r="J203" s="385">
        <v>0</v>
      </c>
      <c r="K203" s="385">
        <f t="shared" si="60"/>
        <v>0</v>
      </c>
      <c r="L203" s="520">
        <v>3.02</v>
      </c>
      <c r="M203" s="385">
        <f t="shared" si="47"/>
        <v>59.6</v>
      </c>
      <c r="N203" s="520"/>
      <c r="O203" s="385">
        <f t="shared" si="48"/>
        <v>0</v>
      </c>
      <c r="P203" s="520">
        <v>2.1</v>
      </c>
      <c r="Q203" s="385">
        <f t="shared" si="49"/>
        <v>42</v>
      </c>
      <c r="R203" s="521">
        <v>0.5</v>
      </c>
      <c r="S203" s="385">
        <f t="shared" si="50"/>
        <v>10</v>
      </c>
      <c r="T203" s="385"/>
      <c r="U203" s="385">
        <f t="shared" si="51"/>
        <v>0</v>
      </c>
      <c r="V203" s="521">
        <v>0.4</v>
      </c>
      <c r="W203" s="385">
        <f t="shared" si="52"/>
        <v>8</v>
      </c>
      <c r="X203" s="522">
        <v>2</v>
      </c>
      <c r="Y203" s="385">
        <f t="shared" si="53"/>
        <v>40</v>
      </c>
      <c r="Z203" s="385"/>
      <c r="AA203" s="385">
        <f t="shared" si="54"/>
        <v>0</v>
      </c>
      <c r="AB203" s="385"/>
      <c r="AC203" s="385">
        <f t="shared" si="55"/>
        <v>0</v>
      </c>
      <c r="AD203" s="385">
        <v>2</v>
      </c>
      <c r="AE203" s="385">
        <f t="shared" si="56"/>
        <v>40</v>
      </c>
      <c r="AF203" s="385"/>
      <c r="AG203" s="385">
        <f t="shared" si="57"/>
        <v>0</v>
      </c>
      <c r="AH203" s="385">
        <f t="shared" si="58"/>
        <v>3.5</v>
      </c>
      <c r="AI203" s="385">
        <f t="shared" si="59"/>
        <v>70</v>
      </c>
      <c r="AJ203" s="386"/>
      <c r="AL203" s="142">
        <v>0.7</v>
      </c>
      <c r="AM203" s="142">
        <v>3.5</v>
      </c>
      <c r="AN203" s="523"/>
      <c r="AO203" s="523"/>
      <c r="AP203" s="523"/>
    </row>
    <row r="204" spans="2:42" s="142" customFormat="1" ht="19.5" customHeight="1">
      <c r="B204" s="390" t="s">
        <v>240</v>
      </c>
      <c r="C204" s="518" t="s">
        <v>777</v>
      </c>
      <c r="D204" s="391" t="s">
        <v>241</v>
      </c>
      <c r="E204" s="519" t="s">
        <v>693</v>
      </c>
      <c r="F204" s="392"/>
      <c r="G204" s="384">
        <f t="shared" ref="G204:G243" si="61">ABS((C203-C204)*40+(E203-E204))</f>
        <v>5</v>
      </c>
      <c r="H204" s="520">
        <v>6.54</v>
      </c>
      <c r="I204" s="385">
        <f t="shared" ref="I204:I243" si="62">ROUND((H203+H204)/2*$G204,2)</f>
        <v>32.65</v>
      </c>
      <c r="J204" s="385">
        <v>0</v>
      </c>
      <c r="K204" s="385">
        <f t="shared" si="60"/>
        <v>0</v>
      </c>
      <c r="L204" s="520">
        <v>3.04</v>
      </c>
      <c r="M204" s="385">
        <f t="shared" ref="M204:M243" si="63">ROUND((L203+L204)/2*$G204,2)</f>
        <v>15.15</v>
      </c>
      <c r="N204" s="520"/>
      <c r="O204" s="385">
        <f t="shared" ref="O204:O220" si="64">ROUND((N203+N204)/2*$G204,2)</f>
        <v>0</v>
      </c>
      <c r="P204" s="520">
        <v>2.1</v>
      </c>
      <c r="Q204" s="385">
        <f t="shared" ref="Q204:Q243" si="65">ROUND((P203+P204)/2*$G204,2)</f>
        <v>10.5</v>
      </c>
      <c r="R204" s="521">
        <v>0.5</v>
      </c>
      <c r="S204" s="385">
        <f t="shared" ref="S204:S243" si="66">ROUND((R203+R204)/2*$G204,2)</f>
        <v>2.5</v>
      </c>
      <c r="T204" s="385"/>
      <c r="U204" s="385">
        <f t="shared" ref="U204:U243" si="67">ROUND((T203+T204)/2*$G204,2)</f>
        <v>0</v>
      </c>
      <c r="V204" s="521">
        <v>0.4</v>
      </c>
      <c r="W204" s="385">
        <f t="shared" ref="W204:W243" si="68">ROUND((V203+V204)/2*$G204,2)</f>
        <v>2</v>
      </c>
      <c r="X204" s="522">
        <v>2</v>
      </c>
      <c r="Y204" s="385">
        <f t="shared" ref="Y204:Y243" si="69">ROUND((X203+X204)/2*$G204,2)</f>
        <v>10</v>
      </c>
      <c r="Z204" s="385"/>
      <c r="AA204" s="385">
        <f t="shared" ref="AA204:AA243" si="70">ROUND((Z203+Z204)/2*$G204,2)</f>
        <v>0</v>
      </c>
      <c r="AB204" s="385"/>
      <c r="AC204" s="385">
        <f t="shared" ref="AC204:AC220" si="71">ROUND((AB203+AB204)/2*$G204,2)</f>
        <v>0</v>
      </c>
      <c r="AD204" s="385">
        <v>2</v>
      </c>
      <c r="AE204" s="385">
        <f t="shared" ref="AE204:AE243" si="72">ROUND((AD203+AD204)/2*$G204,2)</f>
        <v>10</v>
      </c>
      <c r="AF204" s="385"/>
      <c r="AG204" s="385">
        <f t="shared" ref="AG204:AG243" si="73">ROUND((AF203+AF204)/2*$G204,2)</f>
        <v>0</v>
      </c>
      <c r="AH204" s="385">
        <f t="shared" ref="AH204:AH243" si="74">IF(AL204=0.7,AM204,0)</f>
        <v>3.5</v>
      </c>
      <c r="AI204" s="385">
        <f t="shared" ref="AI204:AI243" si="75">ROUND((AH203+AH204)/2*$G204,2)</f>
        <v>17.5</v>
      </c>
      <c r="AJ204" s="386"/>
      <c r="AL204" s="142">
        <v>0.7</v>
      </c>
      <c r="AM204" s="142">
        <v>3.5</v>
      </c>
      <c r="AN204" s="523"/>
      <c r="AO204" s="523"/>
      <c r="AP204" s="523"/>
    </row>
    <row r="205" spans="2:42" s="142" customFormat="1" ht="19.5" customHeight="1">
      <c r="B205" s="390" t="s">
        <v>240</v>
      </c>
      <c r="C205" s="518" t="s">
        <v>778</v>
      </c>
      <c r="D205" s="391" t="s">
        <v>241</v>
      </c>
      <c r="E205" s="519" t="s">
        <v>688</v>
      </c>
      <c r="F205" s="392"/>
      <c r="G205" s="384">
        <f t="shared" si="61"/>
        <v>35</v>
      </c>
      <c r="H205" s="520">
        <v>6.7</v>
      </c>
      <c r="I205" s="385">
        <f t="shared" si="62"/>
        <v>231.7</v>
      </c>
      <c r="J205" s="385">
        <v>0</v>
      </c>
      <c r="K205" s="385">
        <f t="shared" si="60"/>
        <v>0</v>
      </c>
      <c r="L205" s="520">
        <v>3.2</v>
      </c>
      <c r="M205" s="385">
        <f t="shared" si="63"/>
        <v>109.2</v>
      </c>
      <c r="N205" s="520"/>
      <c r="O205" s="385">
        <f t="shared" si="64"/>
        <v>0</v>
      </c>
      <c r="P205" s="520">
        <v>2.1</v>
      </c>
      <c r="Q205" s="385">
        <f t="shared" si="65"/>
        <v>73.5</v>
      </c>
      <c r="R205" s="521">
        <v>0.5</v>
      </c>
      <c r="S205" s="385">
        <f t="shared" si="66"/>
        <v>17.5</v>
      </c>
      <c r="T205" s="385"/>
      <c r="U205" s="385">
        <f t="shared" si="67"/>
        <v>0</v>
      </c>
      <c r="V205" s="521">
        <v>0.4</v>
      </c>
      <c r="W205" s="385">
        <f t="shared" si="68"/>
        <v>14</v>
      </c>
      <c r="X205" s="522">
        <v>2</v>
      </c>
      <c r="Y205" s="385">
        <f t="shared" si="69"/>
        <v>70</v>
      </c>
      <c r="Z205" s="385"/>
      <c r="AA205" s="385">
        <f t="shared" si="70"/>
        <v>0</v>
      </c>
      <c r="AB205" s="385"/>
      <c r="AC205" s="385">
        <f t="shared" si="71"/>
        <v>0</v>
      </c>
      <c r="AD205" s="385">
        <v>2</v>
      </c>
      <c r="AE205" s="385">
        <f t="shared" si="72"/>
        <v>70</v>
      </c>
      <c r="AF205" s="385"/>
      <c r="AG205" s="385">
        <f t="shared" si="73"/>
        <v>0</v>
      </c>
      <c r="AH205" s="385">
        <f t="shared" si="74"/>
        <v>3.5</v>
      </c>
      <c r="AI205" s="385">
        <f t="shared" si="75"/>
        <v>122.5</v>
      </c>
      <c r="AJ205" s="386"/>
      <c r="AL205" s="142">
        <v>0.7</v>
      </c>
      <c r="AM205" s="142">
        <v>3.5</v>
      </c>
      <c r="AN205" s="523"/>
      <c r="AO205" s="523"/>
      <c r="AP205" s="523"/>
    </row>
    <row r="206" spans="2:42" s="142" customFormat="1" ht="19.5" customHeight="1">
      <c r="B206" s="390" t="s">
        <v>240</v>
      </c>
      <c r="C206" s="518" t="s">
        <v>778</v>
      </c>
      <c r="D206" s="391" t="s">
        <v>241</v>
      </c>
      <c r="E206" s="519" t="s">
        <v>694</v>
      </c>
      <c r="F206" s="392"/>
      <c r="G206" s="384">
        <f t="shared" si="61"/>
        <v>6</v>
      </c>
      <c r="H206" s="520">
        <v>6.72</v>
      </c>
      <c r="I206" s="385">
        <f t="shared" si="62"/>
        <v>40.26</v>
      </c>
      <c r="J206" s="385">
        <v>0</v>
      </c>
      <c r="K206" s="385">
        <f t="shared" si="60"/>
        <v>0</v>
      </c>
      <c r="L206" s="520">
        <v>3.22</v>
      </c>
      <c r="M206" s="385">
        <f t="shared" si="63"/>
        <v>19.260000000000002</v>
      </c>
      <c r="N206" s="520"/>
      <c r="O206" s="385">
        <f t="shared" si="64"/>
        <v>0</v>
      </c>
      <c r="P206" s="520">
        <v>2.1</v>
      </c>
      <c r="Q206" s="385">
        <f t="shared" si="65"/>
        <v>12.6</v>
      </c>
      <c r="R206" s="521">
        <v>0.5</v>
      </c>
      <c r="S206" s="385">
        <f t="shared" si="66"/>
        <v>3</v>
      </c>
      <c r="T206" s="385"/>
      <c r="U206" s="385">
        <f t="shared" si="67"/>
        <v>0</v>
      </c>
      <c r="V206" s="521">
        <v>0.4</v>
      </c>
      <c r="W206" s="385">
        <f t="shared" si="68"/>
        <v>2.4</v>
      </c>
      <c r="X206" s="522">
        <v>2</v>
      </c>
      <c r="Y206" s="385">
        <f t="shared" si="69"/>
        <v>12</v>
      </c>
      <c r="Z206" s="385"/>
      <c r="AA206" s="385">
        <f t="shared" si="70"/>
        <v>0</v>
      </c>
      <c r="AB206" s="385"/>
      <c r="AC206" s="385">
        <f t="shared" si="71"/>
        <v>0</v>
      </c>
      <c r="AD206" s="385">
        <v>2</v>
      </c>
      <c r="AE206" s="385">
        <f t="shared" si="72"/>
        <v>12</v>
      </c>
      <c r="AF206" s="385"/>
      <c r="AG206" s="385">
        <f t="shared" si="73"/>
        <v>0</v>
      </c>
      <c r="AH206" s="385">
        <f t="shared" si="74"/>
        <v>3.5</v>
      </c>
      <c r="AI206" s="385">
        <f t="shared" si="75"/>
        <v>21</v>
      </c>
      <c r="AJ206" s="386"/>
      <c r="AL206" s="142">
        <v>0.7</v>
      </c>
      <c r="AM206" s="142">
        <v>3.5</v>
      </c>
      <c r="AN206" s="523"/>
      <c r="AO206" s="523"/>
      <c r="AP206" s="523"/>
    </row>
    <row r="207" spans="2:42" s="142" customFormat="1" ht="19.5" customHeight="1">
      <c r="B207" s="390" t="s">
        <v>240</v>
      </c>
      <c r="C207" s="518" t="s">
        <v>778</v>
      </c>
      <c r="D207" s="391" t="s">
        <v>241</v>
      </c>
      <c r="E207" s="519" t="s">
        <v>717</v>
      </c>
      <c r="F207" s="392"/>
      <c r="G207" s="384">
        <f t="shared" si="61"/>
        <v>23</v>
      </c>
      <c r="H207" s="520">
        <v>6.8</v>
      </c>
      <c r="I207" s="385">
        <f t="shared" si="62"/>
        <v>155.47999999999999</v>
      </c>
      <c r="J207" s="385">
        <v>0</v>
      </c>
      <c r="K207" s="385">
        <f t="shared" si="60"/>
        <v>0</v>
      </c>
      <c r="L207" s="520">
        <v>3.3</v>
      </c>
      <c r="M207" s="385">
        <f t="shared" si="63"/>
        <v>74.98</v>
      </c>
      <c r="N207" s="520"/>
      <c r="O207" s="385">
        <f t="shared" si="64"/>
        <v>0</v>
      </c>
      <c r="P207" s="520">
        <v>2.1</v>
      </c>
      <c r="Q207" s="385">
        <f t="shared" si="65"/>
        <v>48.3</v>
      </c>
      <c r="R207" s="521">
        <v>0.5</v>
      </c>
      <c r="S207" s="385">
        <f t="shared" si="66"/>
        <v>11.5</v>
      </c>
      <c r="T207" s="385"/>
      <c r="U207" s="385">
        <f t="shared" si="67"/>
        <v>0</v>
      </c>
      <c r="V207" s="521">
        <v>0.4</v>
      </c>
      <c r="W207" s="385">
        <f t="shared" si="68"/>
        <v>9.1999999999999993</v>
      </c>
      <c r="X207" s="522">
        <v>2</v>
      </c>
      <c r="Y207" s="385">
        <f t="shared" si="69"/>
        <v>46</v>
      </c>
      <c r="Z207" s="385"/>
      <c r="AA207" s="385">
        <f t="shared" si="70"/>
        <v>0</v>
      </c>
      <c r="AB207" s="385"/>
      <c r="AC207" s="385">
        <f t="shared" si="71"/>
        <v>0</v>
      </c>
      <c r="AD207" s="385">
        <v>2</v>
      </c>
      <c r="AE207" s="385">
        <f t="shared" si="72"/>
        <v>46</v>
      </c>
      <c r="AF207" s="385"/>
      <c r="AG207" s="385">
        <f t="shared" si="73"/>
        <v>0</v>
      </c>
      <c r="AH207" s="385">
        <f t="shared" si="74"/>
        <v>3.5</v>
      </c>
      <c r="AI207" s="385">
        <f t="shared" si="75"/>
        <v>80.5</v>
      </c>
      <c r="AJ207" s="386"/>
      <c r="AL207" s="142">
        <v>0.7</v>
      </c>
      <c r="AM207" s="142">
        <v>3.5</v>
      </c>
      <c r="AN207" s="523"/>
      <c r="AO207" s="523"/>
      <c r="AP207" s="523"/>
    </row>
    <row r="208" spans="2:42" s="142" customFormat="1" ht="19.5" customHeight="1">
      <c r="B208" s="390" t="s">
        <v>240</v>
      </c>
      <c r="C208" s="518" t="s">
        <v>779</v>
      </c>
      <c r="D208" s="391" t="s">
        <v>241</v>
      </c>
      <c r="E208" s="519" t="s">
        <v>688</v>
      </c>
      <c r="F208" s="392"/>
      <c r="G208" s="384">
        <f t="shared" si="61"/>
        <v>11</v>
      </c>
      <c r="H208" s="520">
        <v>6.84</v>
      </c>
      <c r="I208" s="385">
        <f t="shared" si="62"/>
        <v>75.02</v>
      </c>
      <c r="J208" s="385">
        <v>0</v>
      </c>
      <c r="K208" s="385">
        <f t="shared" si="60"/>
        <v>0</v>
      </c>
      <c r="L208" s="520">
        <v>3.34</v>
      </c>
      <c r="M208" s="385">
        <f t="shared" si="63"/>
        <v>36.520000000000003</v>
      </c>
      <c r="N208" s="520"/>
      <c r="O208" s="385">
        <f t="shared" si="64"/>
        <v>0</v>
      </c>
      <c r="P208" s="520">
        <v>2.1</v>
      </c>
      <c r="Q208" s="385">
        <f t="shared" si="65"/>
        <v>23.1</v>
      </c>
      <c r="R208" s="521">
        <v>0.5</v>
      </c>
      <c r="S208" s="385">
        <f t="shared" si="66"/>
        <v>5.5</v>
      </c>
      <c r="T208" s="385"/>
      <c r="U208" s="385">
        <f t="shared" si="67"/>
        <v>0</v>
      </c>
      <c r="V208" s="521">
        <v>0.4</v>
      </c>
      <c r="W208" s="385">
        <f t="shared" si="68"/>
        <v>4.4000000000000004</v>
      </c>
      <c r="X208" s="522">
        <v>2</v>
      </c>
      <c r="Y208" s="385">
        <f t="shared" si="69"/>
        <v>22</v>
      </c>
      <c r="Z208" s="385"/>
      <c r="AA208" s="385">
        <f t="shared" si="70"/>
        <v>0</v>
      </c>
      <c r="AB208" s="385"/>
      <c r="AC208" s="385">
        <f t="shared" si="71"/>
        <v>0</v>
      </c>
      <c r="AD208" s="385">
        <v>2</v>
      </c>
      <c r="AE208" s="385">
        <f t="shared" si="72"/>
        <v>22</v>
      </c>
      <c r="AF208" s="385"/>
      <c r="AG208" s="385">
        <f t="shared" si="73"/>
        <v>0</v>
      </c>
      <c r="AH208" s="385">
        <f t="shared" si="74"/>
        <v>3.5</v>
      </c>
      <c r="AI208" s="385">
        <f t="shared" si="75"/>
        <v>38.5</v>
      </c>
      <c r="AJ208" s="386"/>
      <c r="AL208" s="142">
        <v>0.7</v>
      </c>
      <c r="AM208" s="142">
        <v>3.5</v>
      </c>
      <c r="AN208" s="523"/>
      <c r="AO208" s="523"/>
      <c r="AP208" s="523"/>
    </row>
    <row r="209" spans="2:42" s="142" customFormat="1" ht="19.5" customHeight="1">
      <c r="B209" s="390" t="s">
        <v>240</v>
      </c>
      <c r="C209" s="518" t="s">
        <v>779</v>
      </c>
      <c r="D209" s="391" t="s">
        <v>241</v>
      </c>
      <c r="E209" s="519" t="s">
        <v>694</v>
      </c>
      <c r="F209" s="392"/>
      <c r="G209" s="384">
        <f t="shared" si="61"/>
        <v>6</v>
      </c>
      <c r="H209" s="520">
        <v>6.78</v>
      </c>
      <c r="I209" s="385">
        <f t="shared" si="62"/>
        <v>40.86</v>
      </c>
      <c r="J209" s="385">
        <v>0</v>
      </c>
      <c r="K209" s="385">
        <f t="shared" si="60"/>
        <v>0</v>
      </c>
      <c r="L209" s="520">
        <v>3.28</v>
      </c>
      <c r="M209" s="385">
        <f t="shared" si="63"/>
        <v>19.86</v>
      </c>
      <c r="N209" s="520"/>
      <c r="O209" s="385">
        <f t="shared" si="64"/>
        <v>0</v>
      </c>
      <c r="P209" s="520">
        <v>2.1</v>
      </c>
      <c r="Q209" s="385">
        <f t="shared" si="65"/>
        <v>12.6</v>
      </c>
      <c r="R209" s="521">
        <v>0.5</v>
      </c>
      <c r="S209" s="385">
        <f t="shared" si="66"/>
        <v>3</v>
      </c>
      <c r="T209" s="385"/>
      <c r="U209" s="385">
        <f t="shared" si="67"/>
        <v>0</v>
      </c>
      <c r="V209" s="521">
        <v>0.4</v>
      </c>
      <c r="W209" s="385">
        <f t="shared" si="68"/>
        <v>2.4</v>
      </c>
      <c r="X209" s="522">
        <v>2</v>
      </c>
      <c r="Y209" s="385">
        <f t="shared" si="69"/>
        <v>12</v>
      </c>
      <c r="Z209" s="385"/>
      <c r="AA209" s="385">
        <f t="shared" si="70"/>
        <v>0</v>
      </c>
      <c r="AB209" s="385"/>
      <c r="AC209" s="385">
        <f t="shared" si="71"/>
        <v>0</v>
      </c>
      <c r="AD209" s="385">
        <v>2</v>
      </c>
      <c r="AE209" s="385">
        <f t="shared" si="72"/>
        <v>12</v>
      </c>
      <c r="AF209" s="385"/>
      <c r="AG209" s="385">
        <f t="shared" si="73"/>
        <v>0</v>
      </c>
      <c r="AH209" s="385">
        <f t="shared" si="74"/>
        <v>3.5</v>
      </c>
      <c r="AI209" s="385">
        <f t="shared" si="75"/>
        <v>21</v>
      </c>
      <c r="AJ209" s="386"/>
      <c r="AL209" s="142">
        <v>0.7</v>
      </c>
      <c r="AM209" s="142">
        <v>3.5</v>
      </c>
      <c r="AN209" s="523"/>
      <c r="AO209" s="523"/>
      <c r="AP209" s="523"/>
    </row>
    <row r="210" spans="2:42" s="142" customFormat="1" ht="19.5" customHeight="1">
      <c r="B210" s="390" t="s">
        <v>240</v>
      </c>
      <c r="C210" s="518" t="s">
        <v>779</v>
      </c>
      <c r="D210" s="391" t="s">
        <v>241</v>
      </c>
      <c r="E210" s="519" t="s">
        <v>700</v>
      </c>
      <c r="F210" s="392"/>
      <c r="G210" s="384">
        <f t="shared" si="61"/>
        <v>6</v>
      </c>
      <c r="H210" s="520">
        <v>4.0999999999999996</v>
      </c>
      <c r="I210" s="385">
        <f t="shared" si="62"/>
        <v>32.64</v>
      </c>
      <c r="J210" s="385">
        <v>0</v>
      </c>
      <c r="K210" s="385">
        <f t="shared" si="60"/>
        <v>0</v>
      </c>
      <c r="L210" s="520">
        <v>0.6</v>
      </c>
      <c r="M210" s="385">
        <f t="shared" si="63"/>
        <v>11.64</v>
      </c>
      <c r="N210" s="520"/>
      <c r="O210" s="385">
        <f t="shared" si="64"/>
        <v>0</v>
      </c>
      <c r="P210" s="520">
        <v>2.1</v>
      </c>
      <c r="Q210" s="385">
        <f t="shared" si="65"/>
        <v>12.6</v>
      </c>
      <c r="R210" s="521">
        <v>0.5</v>
      </c>
      <c r="S210" s="385">
        <f t="shared" si="66"/>
        <v>3</v>
      </c>
      <c r="T210" s="385"/>
      <c r="U210" s="385">
        <f t="shared" si="67"/>
        <v>0</v>
      </c>
      <c r="V210" s="521">
        <v>0.4</v>
      </c>
      <c r="W210" s="385">
        <f t="shared" si="68"/>
        <v>2.4</v>
      </c>
      <c r="X210" s="522">
        <v>2</v>
      </c>
      <c r="Y210" s="385">
        <f t="shared" si="69"/>
        <v>12</v>
      </c>
      <c r="Z210" s="385"/>
      <c r="AA210" s="385">
        <f t="shared" si="70"/>
        <v>0</v>
      </c>
      <c r="AB210" s="385"/>
      <c r="AC210" s="385">
        <f t="shared" si="71"/>
        <v>0</v>
      </c>
      <c r="AD210" s="385">
        <v>2</v>
      </c>
      <c r="AE210" s="385">
        <f t="shared" si="72"/>
        <v>12</v>
      </c>
      <c r="AF210" s="385"/>
      <c r="AG210" s="385">
        <f t="shared" si="73"/>
        <v>0</v>
      </c>
      <c r="AH210" s="385">
        <f t="shared" si="74"/>
        <v>3.5</v>
      </c>
      <c r="AI210" s="385">
        <f t="shared" si="75"/>
        <v>21</v>
      </c>
      <c r="AJ210" s="386"/>
      <c r="AL210" s="142">
        <v>0.7</v>
      </c>
      <c r="AM210" s="142">
        <v>3.5</v>
      </c>
      <c r="AN210" s="523"/>
      <c r="AO210" s="523"/>
      <c r="AP210" s="523"/>
    </row>
    <row r="211" spans="2:42" s="142" customFormat="1" ht="19.5" customHeight="1">
      <c r="B211" s="390" t="s">
        <v>240</v>
      </c>
      <c r="C211" s="518" t="s">
        <v>780</v>
      </c>
      <c r="D211" s="391" t="s">
        <v>241</v>
      </c>
      <c r="E211" s="519" t="s">
        <v>688</v>
      </c>
      <c r="F211" s="392"/>
      <c r="G211" s="384">
        <f t="shared" si="61"/>
        <v>28</v>
      </c>
      <c r="H211" s="520">
        <v>4.0999999999999996</v>
      </c>
      <c r="I211" s="385">
        <f t="shared" si="62"/>
        <v>114.8</v>
      </c>
      <c r="J211" s="385">
        <v>0</v>
      </c>
      <c r="K211" s="385">
        <f t="shared" si="60"/>
        <v>0</v>
      </c>
      <c r="L211" s="520">
        <v>0.6</v>
      </c>
      <c r="M211" s="385">
        <f t="shared" si="63"/>
        <v>16.8</v>
      </c>
      <c r="N211" s="520"/>
      <c r="O211" s="385">
        <f t="shared" si="64"/>
        <v>0</v>
      </c>
      <c r="P211" s="520">
        <v>2.1</v>
      </c>
      <c r="Q211" s="385">
        <f t="shared" si="65"/>
        <v>58.8</v>
      </c>
      <c r="R211" s="521">
        <v>0.5</v>
      </c>
      <c r="S211" s="385">
        <f t="shared" si="66"/>
        <v>14</v>
      </c>
      <c r="T211" s="385"/>
      <c r="U211" s="385">
        <f t="shared" si="67"/>
        <v>0</v>
      </c>
      <c r="V211" s="521">
        <v>0.4</v>
      </c>
      <c r="W211" s="385">
        <f t="shared" si="68"/>
        <v>11.2</v>
      </c>
      <c r="X211" s="522">
        <v>2</v>
      </c>
      <c r="Y211" s="385">
        <f t="shared" si="69"/>
        <v>56</v>
      </c>
      <c r="Z211" s="385"/>
      <c r="AA211" s="385">
        <f t="shared" si="70"/>
        <v>0</v>
      </c>
      <c r="AB211" s="385"/>
      <c r="AC211" s="385">
        <f t="shared" si="71"/>
        <v>0</v>
      </c>
      <c r="AD211" s="385">
        <v>2</v>
      </c>
      <c r="AE211" s="385">
        <f t="shared" si="72"/>
        <v>56</v>
      </c>
      <c r="AF211" s="385"/>
      <c r="AG211" s="385">
        <f t="shared" si="73"/>
        <v>0</v>
      </c>
      <c r="AH211" s="385">
        <f t="shared" si="74"/>
        <v>3.5</v>
      </c>
      <c r="AI211" s="385">
        <f t="shared" si="75"/>
        <v>98</v>
      </c>
      <c r="AJ211" s="386"/>
      <c r="AL211" s="142">
        <v>0.7</v>
      </c>
      <c r="AM211" s="142">
        <v>3.5</v>
      </c>
      <c r="AN211" s="523"/>
      <c r="AO211" s="523"/>
      <c r="AP211" s="523"/>
    </row>
    <row r="212" spans="2:42" s="142" customFormat="1" ht="19.5" customHeight="1">
      <c r="B212" s="390" t="s">
        <v>240</v>
      </c>
      <c r="C212" s="518" t="s">
        <v>781</v>
      </c>
      <c r="D212" s="391" t="s">
        <v>241</v>
      </c>
      <c r="E212" s="519" t="s">
        <v>688</v>
      </c>
      <c r="F212" s="392"/>
      <c r="G212" s="384">
        <f t="shared" si="61"/>
        <v>40</v>
      </c>
      <c r="H212" s="520">
        <v>5.32</v>
      </c>
      <c r="I212" s="385">
        <f t="shared" si="62"/>
        <v>188.4</v>
      </c>
      <c r="J212" s="385">
        <v>0</v>
      </c>
      <c r="K212" s="385">
        <f t="shared" si="60"/>
        <v>0</v>
      </c>
      <c r="L212" s="520">
        <v>1.82</v>
      </c>
      <c r="M212" s="385">
        <f t="shared" si="63"/>
        <v>48.4</v>
      </c>
      <c r="N212" s="520"/>
      <c r="O212" s="385">
        <f t="shared" si="64"/>
        <v>0</v>
      </c>
      <c r="P212" s="520">
        <v>2.1</v>
      </c>
      <c r="Q212" s="385">
        <f t="shared" si="65"/>
        <v>84</v>
      </c>
      <c r="R212" s="521">
        <v>0.5</v>
      </c>
      <c r="S212" s="385">
        <f t="shared" si="66"/>
        <v>20</v>
      </c>
      <c r="T212" s="385"/>
      <c r="U212" s="385">
        <f t="shared" si="67"/>
        <v>0</v>
      </c>
      <c r="V212" s="521">
        <v>0.4</v>
      </c>
      <c r="W212" s="385">
        <f t="shared" si="68"/>
        <v>16</v>
      </c>
      <c r="X212" s="522">
        <v>2</v>
      </c>
      <c r="Y212" s="385">
        <f t="shared" si="69"/>
        <v>80</v>
      </c>
      <c r="Z212" s="385"/>
      <c r="AA212" s="385">
        <f t="shared" si="70"/>
        <v>0</v>
      </c>
      <c r="AB212" s="385"/>
      <c r="AC212" s="385">
        <f t="shared" si="71"/>
        <v>0</v>
      </c>
      <c r="AD212" s="385">
        <v>2</v>
      </c>
      <c r="AE212" s="385">
        <f t="shared" si="72"/>
        <v>80</v>
      </c>
      <c r="AF212" s="385"/>
      <c r="AG212" s="385">
        <f t="shared" si="73"/>
        <v>0</v>
      </c>
      <c r="AH212" s="385">
        <f t="shared" si="74"/>
        <v>3.5</v>
      </c>
      <c r="AI212" s="385">
        <f t="shared" si="75"/>
        <v>140</v>
      </c>
      <c r="AJ212" s="386"/>
      <c r="AL212" s="142">
        <v>0.7</v>
      </c>
      <c r="AM212" s="142">
        <v>3.5</v>
      </c>
      <c r="AN212" s="523"/>
      <c r="AO212" s="523"/>
      <c r="AP212" s="523"/>
    </row>
    <row r="213" spans="2:42" s="142" customFormat="1" ht="19.5" customHeight="1">
      <c r="B213" s="390" t="s">
        <v>240</v>
      </c>
      <c r="C213" s="518" t="s">
        <v>782</v>
      </c>
      <c r="D213" s="391" t="s">
        <v>241</v>
      </c>
      <c r="E213" s="519" t="s">
        <v>688</v>
      </c>
      <c r="F213" s="392"/>
      <c r="G213" s="384">
        <f t="shared" si="61"/>
        <v>40</v>
      </c>
      <c r="H213" s="520">
        <v>6.62</v>
      </c>
      <c r="I213" s="385">
        <f t="shared" si="62"/>
        <v>238.8</v>
      </c>
      <c r="J213" s="385">
        <v>0</v>
      </c>
      <c r="K213" s="385">
        <f t="shared" si="60"/>
        <v>0</v>
      </c>
      <c r="L213" s="520">
        <v>3.12</v>
      </c>
      <c r="M213" s="385">
        <f t="shared" si="63"/>
        <v>98.8</v>
      </c>
      <c r="N213" s="520"/>
      <c r="O213" s="385">
        <f t="shared" si="64"/>
        <v>0</v>
      </c>
      <c r="P213" s="520">
        <v>2.1</v>
      </c>
      <c r="Q213" s="385">
        <f t="shared" si="65"/>
        <v>84</v>
      </c>
      <c r="R213" s="521">
        <v>0.5</v>
      </c>
      <c r="S213" s="385">
        <f t="shared" si="66"/>
        <v>20</v>
      </c>
      <c r="T213" s="385"/>
      <c r="U213" s="385">
        <f t="shared" si="67"/>
        <v>0</v>
      </c>
      <c r="V213" s="521">
        <v>0.4</v>
      </c>
      <c r="W213" s="385">
        <f t="shared" si="68"/>
        <v>16</v>
      </c>
      <c r="X213" s="522">
        <v>2</v>
      </c>
      <c r="Y213" s="385">
        <f t="shared" si="69"/>
        <v>80</v>
      </c>
      <c r="Z213" s="385"/>
      <c r="AA213" s="385">
        <f t="shared" si="70"/>
        <v>0</v>
      </c>
      <c r="AB213" s="385"/>
      <c r="AC213" s="385">
        <f t="shared" si="71"/>
        <v>0</v>
      </c>
      <c r="AD213" s="385">
        <v>2</v>
      </c>
      <c r="AE213" s="385">
        <f t="shared" si="72"/>
        <v>80</v>
      </c>
      <c r="AF213" s="385"/>
      <c r="AG213" s="385">
        <f t="shared" si="73"/>
        <v>0</v>
      </c>
      <c r="AH213" s="385">
        <f t="shared" si="74"/>
        <v>3.5</v>
      </c>
      <c r="AI213" s="385">
        <f t="shared" si="75"/>
        <v>140</v>
      </c>
      <c r="AJ213" s="386"/>
      <c r="AL213" s="142">
        <v>0.7</v>
      </c>
      <c r="AM213" s="142">
        <v>3.5</v>
      </c>
      <c r="AN213" s="523"/>
      <c r="AO213" s="523"/>
      <c r="AP213" s="523"/>
    </row>
    <row r="214" spans="2:42" s="142" customFormat="1" ht="19.5" customHeight="1">
      <c r="B214" s="390" t="s">
        <v>240</v>
      </c>
      <c r="C214" s="518" t="s">
        <v>782</v>
      </c>
      <c r="D214" s="391" t="s">
        <v>241</v>
      </c>
      <c r="E214" s="519" t="s">
        <v>702</v>
      </c>
      <c r="F214" s="392"/>
      <c r="G214" s="384">
        <f t="shared" si="61"/>
        <v>14</v>
      </c>
      <c r="H214" s="520">
        <v>7.06</v>
      </c>
      <c r="I214" s="385">
        <f t="shared" si="62"/>
        <v>95.76</v>
      </c>
      <c r="J214" s="385">
        <v>0</v>
      </c>
      <c r="K214" s="385">
        <f t="shared" si="60"/>
        <v>0</v>
      </c>
      <c r="L214" s="520">
        <v>3.56</v>
      </c>
      <c r="M214" s="385">
        <f t="shared" si="63"/>
        <v>46.76</v>
      </c>
      <c r="N214" s="520"/>
      <c r="O214" s="385">
        <f t="shared" si="64"/>
        <v>0</v>
      </c>
      <c r="P214" s="520">
        <v>2.1</v>
      </c>
      <c r="Q214" s="385">
        <f t="shared" si="65"/>
        <v>29.4</v>
      </c>
      <c r="R214" s="521">
        <v>0.5</v>
      </c>
      <c r="S214" s="385">
        <f t="shared" si="66"/>
        <v>7</v>
      </c>
      <c r="T214" s="385"/>
      <c r="U214" s="385">
        <f t="shared" si="67"/>
        <v>0</v>
      </c>
      <c r="V214" s="521">
        <v>0.4</v>
      </c>
      <c r="W214" s="385">
        <f t="shared" si="68"/>
        <v>5.6</v>
      </c>
      <c r="X214" s="522">
        <v>2</v>
      </c>
      <c r="Y214" s="385">
        <f t="shared" si="69"/>
        <v>28</v>
      </c>
      <c r="Z214" s="385"/>
      <c r="AA214" s="385">
        <f t="shared" si="70"/>
        <v>0</v>
      </c>
      <c r="AB214" s="385"/>
      <c r="AC214" s="385">
        <f t="shared" si="71"/>
        <v>0</v>
      </c>
      <c r="AD214" s="385">
        <v>2</v>
      </c>
      <c r="AE214" s="385">
        <f t="shared" si="72"/>
        <v>28</v>
      </c>
      <c r="AF214" s="385"/>
      <c r="AG214" s="385">
        <f t="shared" si="73"/>
        <v>0</v>
      </c>
      <c r="AH214" s="385">
        <f t="shared" si="74"/>
        <v>3.5</v>
      </c>
      <c r="AI214" s="385">
        <f t="shared" si="75"/>
        <v>49</v>
      </c>
      <c r="AJ214" s="386"/>
      <c r="AL214" s="142">
        <v>0.7</v>
      </c>
      <c r="AM214" s="142">
        <v>3.5</v>
      </c>
      <c r="AN214" s="523"/>
      <c r="AO214" s="523"/>
      <c r="AP214" s="523"/>
    </row>
    <row r="215" spans="2:42" s="142" customFormat="1" ht="19.5" customHeight="1">
      <c r="B215" s="390" t="s">
        <v>240</v>
      </c>
      <c r="C215" s="518" t="s">
        <v>783</v>
      </c>
      <c r="D215" s="391" t="s">
        <v>241</v>
      </c>
      <c r="E215" s="519" t="s">
        <v>975</v>
      </c>
      <c r="F215" s="392" t="s">
        <v>311</v>
      </c>
      <c r="G215" s="384">
        <f t="shared" si="61"/>
        <v>26</v>
      </c>
      <c r="H215" s="520">
        <v>7.5</v>
      </c>
      <c r="I215" s="385">
        <f t="shared" si="62"/>
        <v>189.28</v>
      </c>
      <c r="J215" s="385">
        <v>0.38</v>
      </c>
      <c r="K215" s="385">
        <f t="shared" si="60"/>
        <v>4.9400000000000004</v>
      </c>
      <c r="L215" s="520">
        <v>4.38</v>
      </c>
      <c r="M215" s="385">
        <f t="shared" si="63"/>
        <v>103.22</v>
      </c>
      <c r="N215" s="520"/>
      <c r="O215" s="385">
        <f t="shared" si="64"/>
        <v>0</v>
      </c>
      <c r="P215" s="520">
        <v>2.1</v>
      </c>
      <c r="Q215" s="385">
        <f t="shared" si="65"/>
        <v>54.6</v>
      </c>
      <c r="R215" s="521">
        <v>0.5</v>
      </c>
      <c r="S215" s="385">
        <f t="shared" si="66"/>
        <v>13</v>
      </c>
      <c r="T215" s="385"/>
      <c r="U215" s="385">
        <f t="shared" si="67"/>
        <v>0</v>
      </c>
      <c r="V215" s="521">
        <v>0.4</v>
      </c>
      <c r="W215" s="385">
        <f t="shared" si="68"/>
        <v>10.4</v>
      </c>
      <c r="X215" s="522">
        <v>2</v>
      </c>
      <c r="Y215" s="385">
        <f t="shared" si="69"/>
        <v>52</v>
      </c>
      <c r="Z215" s="385"/>
      <c r="AA215" s="385">
        <f t="shared" si="70"/>
        <v>0</v>
      </c>
      <c r="AB215" s="385"/>
      <c r="AC215" s="385">
        <f t="shared" si="71"/>
        <v>0</v>
      </c>
      <c r="AD215" s="385">
        <v>2</v>
      </c>
      <c r="AE215" s="385">
        <f t="shared" si="72"/>
        <v>52</v>
      </c>
      <c r="AF215" s="385"/>
      <c r="AG215" s="385">
        <f t="shared" si="73"/>
        <v>0</v>
      </c>
      <c r="AH215" s="385">
        <f t="shared" si="74"/>
        <v>3.5</v>
      </c>
      <c r="AI215" s="385">
        <f t="shared" si="75"/>
        <v>91</v>
      </c>
      <c r="AJ215" s="386"/>
      <c r="AL215" s="142">
        <v>0.7</v>
      </c>
      <c r="AM215" s="142">
        <v>3.5</v>
      </c>
      <c r="AN215" s="523"/>
      <c r="AO215" s="523"/>
      <c r="AP215" s="523"/>
    </row>
    <row r="216" spans="2:42" s="142" customFormat="1" ht="19.5" customHeight="1">
      <c r="B216" s="390" t="s">
        <v>240</v>
      </c>
      <c r="C216" s="518" t="s">
        <v>783</v>
      </c>
      <c r="D216" s="391" t="s">
        <v>241</v>
      </c>
      <c r="E216" s="519" t="s">
        <v>975</v>
      </c>
      <c r="F216" s="392" t="s">
        <v>312</v>
      </c>
      <c r="G216" s="384">
        <f t="shared" si="61"/>
        <v>0</v>
      </c>
      <c r="H216" s="520">
        <v>8.6199999999999992</v>
      </c>
      <c r="I216" s="385">
        <f t="shared" si="62"/>
        <v>0</v>
      </c>
      <c r="J216" s="385">
        <v>0.44</v>
      </c>
      <c r="K216" s="385">
        <f t="shared" si="60"/>
        <v>0</v>
      </c>
      <c r="L216" s="520">
        <v>5.04</v>
      </c>
      <c r="M216" s="385">
        <f t="shared" si="63"/>
        <v>0</v>
      </c>
      <c r="N216" s="520"/>
      <c r="O216" s="385">
        <f t="shared" si="64"/>
        <v>0</v>
      </c>
      <c r="P216" s="520">
        <v>2.4900000000000002</v>
      </c>
      <c r="Q216" s="385">
        <f t="shared" si="65"/>
        <v>0</v>
      </c>
      <c r="R216" s="521">
        <v>0.57999999999999996</v>
      </c>
      <c r="S216" s="385">
        <f t="shared" si="66"/>
        <v>0</v>
      </c>
      <c r="T216" s="521"/>
      <c r="U216" s="385">
        <f t="shared" si="67"/>
        <v>0</v>
      </c>
      <c r="V216" s="521">
        <v>0.46</v>
      </c>
      <c r="W216" s="385">
        <f t="shared" si="68"/>
        <v>0</v>
      </c>
      <c r="X216" s="522">
        <v>2.2999999999999998</v>
      </c>
      <c r="Y216" s="385">
        <f t="shared" si="69"/>
        <v>0</v>
      </c>
      <c r="Z216" s="385"/>
      <c r="AA216" s="385">
        <f t="shared" si="70"/>
        <v>0</v>
      </c>
      <c r="AB216" s="385"/>
      <c r="AC216" s="385">
        <f t="shared" si="71"/>
        <v>0</v>
      </c>
      <c r="AD216" s="385">
        <v>2</v>
      </c>
      <c r="AE216" s="385">
        <f t="shared" si="72"/>
        <v>0</v>
      </c>
      <c r="AF216" s="385"/>
      <c r="AG216" s="385">
        <f t="shared" si="73"/>
        <v>0</v>
      </c>
      <c r="AH216" s="385">
        <f t="shared" si="74"/>
        <v>3.5</v>
      </c>
      <c r="AI216" s="385">
        <f t="shared" si="75"/>
        <v>0</v>
      </c>
      <c r="AJ216" s="386"/>
      <c r="AL216" s="142">
        <v>0.7</v>
      </c>
      <c r="AM216" s="142">
        <v>3.5</v>
      </c>
      <c r="AN216" s="523"/>
      <c r="AO216" s="523"/>
      <c r="AP216" s="523"/>
    </row>
    <row r="217" spans="2:42" s="142" customFormat="1" ht="19.5" customHeight="1">
      <c r="B217" s="390" t="s">
        <v>240</v>
      </c>
      <c r="C217" s="518" t="s">
        <v>783</v>
      </c>
      <c r="D217" s="391" t="s">
        <v>241</v>
      </c>
      <c r="E217" s="519" t="s">
        <v>702</v>
      </c>
      <c r="F217" s="392"/>
      <c r="G217" s="384">
        <f t="shared" si="61"/>
        <v>14</v>
      </c>
      <c r="H217" s="520">
        <v>8.6199999999999992</v>
      </c>
      <c r="I217" s="385">
        <f t="shared" si="62"/>
        <v>120.68</v>
      </c>
      <c r="J217" s="385">
        <v>0.99</v>
      </c>
      <c r="K217" s="385">
        <f t="shared" si="60"/>
        <v>10.01</v>
      </c>
      <c r="L217" s="520">
        <v>5.59</v>
      </c>
      <c r="M217" s="385">
        <f t="shared" si="63"/>
        <v>74.41</v>
      </c>
      <c r="N217" s="520"/>
      <c r="O217" s="385">
        <f t="shared" si="64"/>
        <v>0</v>
      </c>
      <c r="P217" s="520">
        <v>2.4900000000000002</v>
      </c>
      <c r="Q217" s="385">
        <f t="shared" si="65"/>
        <v>34.86</v>
      </c>
      <c r="R217" s="521">
        <v>0.57999999999999996</v>
      </c>
      <c r="S217" s="385">
        <f t="shared" si="66"/>
        <v>8.1199999999999992</v>
      </c>
      <c r="T217" s="521"/>
      <c r="U217" s="385">
        <f t="shared" si="67"/>
        <v>0</v>
      </c>
      <c r="V217" s="521">
        <v>0.46</v>
      </c>
      <c r="W217" s="385">
        <f t="shared" si="68"/>
        <v>6.44</v>
      </c>
      <c r="X217" s="522">
        <v>2.2999999999999998</v>
      </c>
      <c r="Y217" s="385">
        <f t="shared" si="69"/>
        <v>32.200000000000003</v>
      </c>
      <c r="Z217" s="385"/>
      <c r="AA217" s="385">
        <f t="shared" si="70"/>
        <v>0</v>
      </c>
      <c r="AB217" s="385"/>
      <c r="AC217" s="385">
        <f t="shared" si="71"/>
        <v>0</v>
      </c>
      <c r="AD217" s="385">
        <v>2</v>
      </c>
      <c r="AE217" s="385">
        <f t="shared" si="72"/>
        <v>28</v>
      </c>
      <c r="AF217" s="385"/>
      <c r="AG217" s="385">
        <f t="shared" si="73"/>
        <v>0</v>
      </c>
      <c r="AH217" s="385">
        <f t="shared" si="74"/>
        <v>3.5</v>
      </c>
      <c r="AI217" s="385">
        <f t="shared" si="75"/>
        <v>49</v>
      </c>
      <c r="AJ217" s="386"/>
      <c r="AL217" s="142">
        <v>0.7</v>
      </c>
      <c r="AM217" s="142">
        <v>3.5</v>
      </c>
      <c r="AN217" s="523"/>
      <c r="AO217" s="523"/>
      <c r="AP217" s="523"/>
    </row>
    <row r="218" spans="2:42" s="142" customFormat="1" ht="19.5" customHeight="1">
      <c r="B218" s="390" t="s">
        <v>240</v>
      </c>
      <c r="C218" s="518" t="s">
        <v>783</v>
      </c>
      <c r="D218" s="391" t="s">
        <v>241</v>
      </c>
      <c r="E218" s="519" t="s">
        <v>714</v>
      </c>
      <c r="F218" s="392"/>
      <c r="G218" s="384">
        <f t="shared" si="61"/>
        <v>12</v>
      </c>
      <c r="H218" s="520">
        <v>8.6199999999999992</v>
      </c>
      <c r="I218" s="385">
        <f t="shared" si="62"/>
        <v>103.44</v>
      </c>
      <c r="J218" s="385">
        <v>1.47</v>
      </c>
      <c r="K218" s="385">
        <f t="shared" si="60"/>
        <v>14.76</v>
      </c>
      <c r="L218" s="520">
        <v>6.07</v>
      </c>
      <c r="M218" s="385">
        <f t="shared" si="63"/>
        <v>69.959999999999994</v>
      </c>
      <c r="N218" s="520"/>
      <c r="O218" s="385">
        <f t="shared" si="64"/>
        <v>0</v>
      </c>
      <c r="P218" s="520">
        <v>2.4900000000000002</v>
      </c>
      <c r="Q218" s="385">
        <f t="shared" si="65"/>
        <v>29.88</v>
      </c>
      <c r="R218" s="521">
        <v>0.57999999999999996</v>
      </c>
      <c r="S218" s="385">
        <f t="shared" si="66"/>
        <v>6.96</v>
      </c>
      <c r="T218" s="521"/>
      <c r="U218" s="385">
        <f t="shared" si="67"/>
        <v>0</v>
      </c>
      <c r="V218" s="521">
        <v>0.46</v>
      </c>
      <c r="W218" s="385">
        <f t="shared" si="68"/>
        <v>5.52</v>
      </c>
      <c r="X218" s="522">
        <v>2.2999999999999998</v>
      </c>
      <c r="Y218" s="385">
        <f t="shared" si="69"/>
        <v>27.6</v>
      </c>
      <c r="Z218" s="385"/>
      <c r="AA218" s="385">
        <f t="shared" si="70"/>
        <v>0</v>
      </c>
      <c r="AB218" s="385"/>
      <c r="AC218" s="385">
        <f t="shared" si="71"/>
        <v>0</v>
      </c>
      <c r="AD218" s="385">
        <v>2</v>
      </c>
      <c r="AE218" s="385">
        <f t="shared" si="72"/>
        <v>24</v>
      </c>
      <c r="AF218" s="385"/>
      <c r="AG218" s="385">
        <f t="shared" si="73"/>
        <v>0</v>
      </c>
      <c r="AH218" s="385">
        <f t="shared" si="74"/>
        <v>3.5</v>
      </c>
      <c r="AI218" s="385">
        <f t="shared" si="75"/>
        <v>42</v>
      </c>
      <c r="AJ218" s="386"/>
      <c r="AL218" s="142">
        <v>0.7</v>
      </c>
      <c r="AM218" s="142">
        <v>3.5</v>
      </c>
      <c r="AN218" s="523"/>
      <c r="AO218" s="523"/>
      <c r="AP218" s="523"/>
    </row>
    <row r="219" spans="2:42" s="142" customFormat="1" ht="19.5" customHeight="1">
      <c r="B219" s="390" t="s">
        <v>240</v>
      </c>
      <c r="C219" s="518" t="s">
        <v>783</v>
      </c>
      <c r="D219" s="391" t="s">
        <v>241</v>
      </c>
      <c r="E219" s="519">
        <v>36</v>
      </c>
      <c r="F219" s="392" t="s">
        <v>311</v>
      </c>
      <c r="G219" s="384">
        <f t="shared" si="61"/>
        <v>10</v>
      </c>
      <c r="H219" s="520">
        <v>8.6199999999999992</v>
      </c>
      <c r="I219" s="385">
        <f t="shared" si="62"/>
        <v>86.2</v>
      </c>
      <c r="J219" s="385">
        <v>1.95</v>
      </c>
      <c r="K219" s="385">
        <f t="shared" si="60"/>
        <v>17.100000000000001</v>
      </c>
      <c r="L219" s="520">
        <v>6.55</v>
      </c>
      <c r="M219" s="385">
        <f t="shared" si="63"/>
        <v>63.1</v>
      </c>
      <c r="N219" s="520"/>
      <c r="O219" s="385">
        <f t="shared" si="64"/>
        <v>0</v>
      </c>
      <c r="P219" s="520">
        <v>2.4900000000000002</v>
      </c>
      <c r="Q219" s="385">
        <f t="shared" si="65"/>
        <v>24.9</v>
      </c>
      <c r="R219" s="521">
        <v>0.57999999999999996</v>
      </c>
      <c r="S219" s="385">
        <f t="shared" si="66"/>
        <v>5.8</v>
      </c>
      <c r="T219" s="385"/>
      <c r="U219" s="385">
        <f t="shared" si="67"/>
        <v>0</v>
      </c>
      <c r="V219" s="521">
        <v>0.46</v>
      </c>
      <c r="W219" s="385">
        <f t="shared" si="68"/>
        <v>4.5999999999999996</v>
      </c>
      <c r="X219" s="522">
        <v>2.2999999999999998</v>
      </c>
      <c r="Y219" s="385">
        <f t="shared" si="69"/>
        <v>23</v>
      </c>
      <c r="Z219" s="385"/>
      <c r="AA219" s="385">
        <f t="shared" si="70"/>
        <v>0</v>
      </c>
      <c r="AB219" s="385"/>
      <c r="AC219" s="385">
        <f t="shared" si="71"/>
        <v>0</v>
      </c>
      <c r="AD219" s="385">
        <v>2</v>
      </c>
      <c r="AE219" s="385">
        <f t="shared" si="72"/>
        <v>20</v>
      </c>
      <c r="AF219" s="385"/>
      <c r="AG219" s="385">
        <f t="shared" si="73"/>
        <v>0</v>
      </c>
      <c r="AH219" s="385">
        <f t="shared" si="74"/>
        <v>3.5</v>
      </c>
      <c r="AI219" s="385">
        <f t="shared" si="75"/>
        <v>35</v>
      </c>
      <c r="AJ219" s="386"/>
      <c r="AL219" s="142">
        <v>0.7</v>
      </c>
      <c r="AM219" s="142">
        <v>3.5</v>
      </c>
      <c r="AN219" s="523"/>
      <c r="AO219" s="523"/>
      <c r="AP219" s="523"/>
    </row>
    <row r="220" spans="2:42" s="142" customFormat="1" ht="19.5" customHeight="1">
      <c r="B220" s="390" t="s">
        <v>240</v>
      </c>
      <c r="C220" s="518" t="s">
        <v>783</v>
      </c>
      <c r="D220" s="391" t="s">
        <v>241</v>
      </c>
      <c r="E220" s="519">
        <v>36</v>
      </c>
      <c r="F220" s="392" t="s">
        <v>312</v>
      </c>
      <c r="G220" s="384">
        <f t="shared" si="61"/>
        <v>0</v>
      </c>
      <c r="H220" s="520">
        <v>9</v>
      </c>
      <c r="I220" s="385">
        <f t="shared" si="62"/>
        <v>0</v>
      </c>
      <c r="J220" s="385">
        <v>2.04</v>
      </c>
      <c r="K220" s="385">
        <f t="shared" si="60"/>
        <v>0</v>
      </c>
      <c r="L220" s="520">
        <v>6.84</v>
      </c>
      <c r="M220" s="385">
        <f t="shared" si="63"/>
        <v>0</v>
      </c>
      <c r="N220" s="520"/>
      <c r="O220" s="385">
        <f t="shared" si="64"/>
        <v>0</v>
      </c>
      <c r="P220" s="520">
        <v>2.62</v>
      </c>
      <c r="Q220" s="385">
        <f t="shared" si="65"/>
        <v>0</v>
      </c>
      <c r="R220" s="521">
        <v>0.6</v>
      </c>
      <c r="S220" s="385">
        <f t="shared" si="66"/>
        <v>0</v>
      </c>
      <c r="T220" s="385"/>
      <c r="U220" s="385">
        <f t="shared" si="67"/>
        <v>0</v>
      </c>
      <c r="V220" s="521">
        <v>0.48</v>
      </c>
      <c r="W220" s="385">
        <f t="shared" si="68"/>
        <v>0</v>
      </c>
      <c r="X220" s="522">
        <v>2.4</v>
      </c>
      <c r="Y220" s="385">
        <f t="shared" si="69"/>
        <v>0</v>
      </c>
      <c r="Z220" s="385"/>
      <c r="AA220" s="385">
        <f t="shared" si="70"/>
        <v>0</v>
      </c>
      <c r="AB220" s="385"/>
      <c r="AC220" s="385">
        <f t="shared" si="71"/>
        <v>0</v>
      </c>
      <c r="AD220" s="385">
        <v>2</v>
      </c>
      <c r="AE220" s="385">
        <f t="shared" si="72"/>
        <v>0</v>
      </c>
      <c r="AF220" s="385"/>
      <c r="AG220" s="385">
        <f t="shared" si="73"/>
        <v>0</v>
      </c>
      <c r="AH220" s="385">
        <f t="shared" si="74"/>
        <v>3.5</v>
      </c>
      <c r="AI220" s="385">
        <f t="shared" si="75"/>
        <v>0</v>
      </c>
      <c r="AJ220" s="386"/>
      <c r="AL220" s="142">
        <v>0.7</v>
      </c>
      <c r="AM220" s="142">
        <v>3.5</v>
      </c>
      <c r="AN220" s="523"/>
      <c r="AO220" s="523"/>
      <c r="AP220" s="523"/>
    </row>
    <row r="221" spans="2:42" s="142" customFormat="1" ht="19.5" customHeight="1">
      <c r="B221" s="390" t="s">
        <v>240</v>
      </c>
      <c r="C221" s="518" t="s">
        <v>784</v>
      </c>
      <c r="D221" s="391" t="s">
        <v>241</v>
      </c>
      <c r="E221" s="519" t="s">
        <v>688</v>
      </c>
      <c r="F221" s="392"/>
      <c r="G221" s="384">
        <f t="shared" si="61"/>
        <v>4</v>
      </c>
      <c r="H221" s="520">
        <v>9</v>
      </c>
      <c r="I221" s="385">
        <f t="shared" si="62"/>
        <v>36</v>
      </c>
      <c r="J221" s="385">
        <v>2.11</v>
      </c>
      <c r="K221" s="385">
        <f t="shared" si="60"/>
        <v>8.3000000000000007</v>
      </c>
      <c r="L221" s="520">
        <v>6.91</v>
      </c>
      <c r="M221" s="385">
        <f t="shared" si="63"/>
        <v>27.5</v>
      </c>
      <c r="N221" s="520"/>
      <c r="O221" s="385"/>
      <c r="P221" s="520">
        <v>2.62</v>
      </c>
      <c r="Q221" s="385">
        <f t="shared" si="65"/>
        <v>10.48</v>
      </c>
      <c r="R221" s="521">
        <v>0.6</v>
      </c>
      <c r="S221" s="385">
        <f t="shared" si="66"/>
        <v>2.4</v>
      </c>
      <c r="T221" s="385"/>
      <c r="U221" s="385">
        <f t="shared" si="67"/>
        <v>0</v>
      </c>
      <c r="V221" s="521">
        <v>0.48</v>
      </c>
      <c r="W221" s="385">
        <f t="shared" si="68"/>
        <v>1.92</v>
      </c>
      <c r="X221" s="522">
        <v>2.4</v>
      </c>
      <c r="Y221" s="385">
        <f t="shared" si="69"/>
        <v>9.6</v>
      </c>
      <c r="Z221" s="385"/>
      <c r="AA221" s="385">
        <f t="shared" si="70"/>
        <v>0</v>
      </c>
      <c r="AB221" s="385"/>
      <c r="AC221" s="385"/>
      <c r="AD221" s="385">
        <v>2</v>
      </c>
      <c r="AE221" s="385">
        <f t="shared" si="72"/>
        <v>8</v>
      </c>
      <c r="AF221" s="385"/>
      <c r="AG221" s="385">
        <f t="shared" si="73"/>
        <v>0</v>
      </c>
      <c r="AH221" s="385">
        <f t="shared" si="74"/>
        <v>3.5</v>
      </c>
      <c r="AI221" s="385">
        <f t="shared" si="75"/>
        <v>14</v>
      </c>
      <c r="AJ221" s="386"/>
      <c r="AL221" s="142">
        <v>0.7</v>
      </c>
      <c r="AM221" s="142">
        <v>3.5</v>
      </c>
      <c r="AN221" s="523"/>
      <c r="AO221" s="523"/>
      <c r="AP221" s="523"/>
    </row>
    <row r="222" spans="2:42" s="142" customFormat="1" ht="19.5" customHeight="1">
      <c r="B222" s="393" t="s">
        <v>240</v>
      </c>
      <c r="C222" s="524" t="s">
        <v>784</v>
      </c>
      <c r="D222" s="394" t="s">
        <v>241</v>
      </c>
      <c r="E222" s="525">
        <v>2</v>
      </c>
      <c r="F222" s="395" t="s">
        <v>311</v>
      </c>
      <c r="G222" s="387">
        <f t="shared" si="61"/>
        <v>2</v>
      </c>
      <c r="H222" s="526">
        <v>8.76</v>
      </c>
      <c r="I222" s="388">
        <f t="shared" si="62"/>
        <v>17.760000000000002</v>
      </c>
      <c r="J222" s="388">
        <v>0</v>
      </c>
      <c r="K222" s="388">
        <f t="shared" si="60"/>
        <v>2.11</v>
      </c>
      <c r="L222" s="526">
        <v>4.5599999999999996</v>
      </c>
      <c r="M222" s="388">
        <f t="shared" si="63"/>
        <v>11.47</v>
      </c>
      <c r="N222" s="526"/>
      <c r="O222" s="388"/>
      <c r="P222" s="526">
        <v>2.62</v>
      </c>
      <c r="Q222" s="388">
        <f t="shared" si="65"/>
        <v>5.24</v>
      </c>
      <c r="R222" s="527">
        <v>0.6</v>
      </c>
      <c r="S222" s="388">
        <f t="shared" si="66"/>
        <v>1.2</v>
      </c>
      <c r="T222" s="388"/>
      <c r="U222" s="388">
        <f t="shared" si="67"/>
        <v>0</v>
      </c>
      <c r="V222" s="527">
        <v>0.48</v>
      </c>
      <c r="W222" s="388">
        <f t="shared" si="68"/>
        <v>0.96</v>
      </c>
      <c r="X222" s="533">
        <v>2.4</v>
      </c>
      <c r="Y222" s="388">
        <f t="shared" si="69"/>
        <v>4.8</v>
      </c>
      <c r="Z222" s="388"/>
      <c r="AA222" s="388">
        <f t="shared" si="70"/>
        <v>0</v>
      </c>
      <c r="AB222" s="388"/>
      <c r="AC222" s="388"/>
      <c r="AD222" s="388">
        <v>2</v>
      </c>
      <c r="AE222" s="388">
        <f t="shared" si="72"/>
        <v>4</v>
      </c>
      <c r="AF222" s="388"/>
      <c r="AG222" s="388">
        <f t="shared" si="73"/>
        <v>0</v>
      </c>
      <c r="AH222" s="388">
        <f t="shared" si="74"/>
        <v>3.5</v>
      </c>
      <c r="AI222" s="388">
        <f t="shared" si="75"/>
        <v>7</v>
      </c>
      <c r="AJ222" s="389"/>
      <c r="AL222" s="142">
        <v>0.7</v>
      </c>
      <c r="AM222" s="142">
        <v>3.5</v>
      </c>
      <c r="AN222" s="523"/>
      <c r="AO222" s="523"/>
      <c r="AP222" s="523"/>
    </row>
    <row r="223" spans="2:42" s="142" customFormat="1" ht="19.5" customHeight="1">
      <c r="B223" s="510" t="s">
        <v>240</v>
      </c>
      <c r="C223" s="528" t="s">
        <v>784</v>
      </c>
      <c r="D223" s="511" t="s">
        <v>241</v>
      </c>
      <c r="E223" s="529">
        <v>2</v>
      </c>
      <c r="F223" s="512" t="s">
        <v>312</v>
      </c>
      <c r="G223" s="508">
        <f t="shared" si="61"/>
        <v>0</v>
      </c>
      <c r="H223" s="532">
        <v>7.3</v>
      </c>
      <c r="I223" s="509">
        <f t="shared" si="62"/>
        <v>0</v>
      </c>
      <c r="J223" s="509">
        <v>0</v>
      </c>
      <c r="K223" s="509">
        <f t="shared" si="60"/>
        <v>0</v>
      </c>
      <c r="L223" s="532">
        <v>3.8</v>
      </c>
      <c r="M223" s="509">
        <f t="shared" si="63"/>
        <v>0</v>
      </c>
      <c r="N223" s="532"/>
      <c r="O223" s="509"/>
      <c r="P223" s="532">
        <v>2.1</v>
      </c>
      <c r="Q223" s="509">
        <f t="shared" si="65"/>
        <v>0</v>
      </c>
      <c r="R223" s="530">
        <v>0.5</v>
      </c>
      <c r="S223" s="509">
        <f t="shared" si="66"/>
        <v>0</v>
      </c>
      <c r="T223" s="509"/>
      <c r="U223" s="509">
        <f t="shared" si="67"/>
        <v>0</v>
      </c>
      <c r="V223" s="530">
        <v>0.4</v>
      </c>
      <c r="W223" s="509">
        <f t="shared" si="68"/>
        <v>0</v>
      </c>
      <c r="X223" s="534">
        <v>2</v>
      </c>
      <c r="Y223" s="509">
        <f t="shared" si="69"/>
        <v>0</v>
      </c>
      <c r="Z223" s="509"/>
      <c r="AA223" s="509">
        <f t="shared" si="70"/>
        <v>0</v>
      </c>
      <c r="AB223" s="509"/>
      <c r="AC223" s="509"/>
      <c r="AD223" s="509">
        <v>2</v>
      </c>
      <c r="AE223" s="509">
        <f t="shared" si="72"/>
        <v>0</v>
      </c>
      <c r="AF223" s="509"/>
      <c r="AG223" s="509">
        <f t="shared" si="73"/>
        <v>0</v>
      </c>
      <c r="AH223" s="509">
        <f t="shared" si="74"/>
        <v>3.5</v>
      </c>
      <c r="AI223" s="509">
        <f t="shared" si="75"/>
        <v>0</v>
      </c>
      <c r="AJ223" s="513"/>
      <c r="AL223" s="142">
        <v>0.7</v>
      </c>
      <c r="AM223" s="142">
        <v>3.5</v>
      </c>
      <c r="AN223" s="523"/>
      <c r="AO223" s="523"/>
      <c r="AP223" s="523"/>
    </row>
    <row r="224" spans="2:42" s="142" customFormat="1" ht="19.5" customHeight="1">
      <c r="B224" s="390" t="s">
        <v>240</v>
      </c>
      <c r="C224" s="518" t="s">
        <v>784</v>
      </c>
      <c r="D224" s="391" t="s">
        <v>241</v>
      </c>
      <c r="E224" s="519">
        <v>4</v>
      </c>
      <c r="F224" s="392"/>
      <c r="G224" s="384">
        <f t="shared" si="61"/>
        <v>2</v>
      </c>
      <c r="H224" s="520">
        <v>6.32</v>
      </c>
      <c r="I224" s="385">
        <f t="shared" si="62"/>
        <v>13.62</v>
      </c>
      <c r="J224" s="385">
        <v>0</v>
      </c>
      <c r="K224" s="385">
        <f t="shared" si="60"/>
        <v>0</v>
      </c>
      <c r="L224" s="520">
        <v>2.82</v>
      </c>
      <c r="M224" s="385">
        <f t="shared" si="63"/>
        <v>6.62</v>
      </c>
      <c r="N224" s="520"/>
      <c r="O224" s="385"/>
      <c r="P224" s="520">
        <v>2.1</v>
      </c>
      <c r="Q224" s="385">
        <f t="shared" si="65"/>
        <v>4.2</v>
      </c>
      <c r="R224" s="521">
        <v>0.5</v>
      </c>
      <c r="S224" s="385">
        <f t="shared" si="66"/>
        <v>1</v>
      </c>
      <c r="T224" s="385"/>
      <c r="U224" s="385">
        <f t="shared" si="67"/>
        <v>0</v>
      </c>
      <c r="V224" s="521">
        <v>0.4</v>
      </c>
      <c r="W224" s="385">
        <f t="shared" si="68"/>
        <v>0.8</v>
      </c>
      <c r="X224" s="522">
        <v>2</v>
      </c>
      <c r="Y224" s="385">
        <f t="shared" si="69"/>
        <v>4</v>
      </c>
      <c r="Z224" s="385"/>
      <c r="AA224" s="385">
        <f t="shared" si="70"/>
        <v>0</v>
      </c>
      <c r="AB224" s="385"/>
      <c r="AC224" s="385"/>
      <c r="AD224" s="385">
        <v>2</v>
      </c>
      <c r="AE224" s="385">
        <f t="shared" si="72"/>
        <v>4</v>
      </c>
      <c r="AF224" s="385"/>
      <c r="AG224" s="385">
        <f t="shared" si="73"/>
        <v>0</v>
      </c>
      <c r="AH224" s="385">
        <f t="shared" si="74"/>
        <v>3.5</v>
      </c>
      <c r="AI224" s="385">
        <f t="shared" si="75"/>
        <v>7</v>
      </c>
      <c r="AJ224" s="386"/>
      <c r="AL224" s="142">
        <v>0.7</v>
      </c>
      <c r="AM224" s="142">
        <v>3.5</v>
      </c>
      <c r="AN224" s="523"/>
      <c r="AO224" s="523"/>
      <c r="AP224" s="523"/>
    </row>
    <row r="225" spans="2:42" s="142" customFormat="1" ht="19.5" customHeight="1">
      <c r="B225" s="390" t="s">
        <v>240</v>
      </c>
      <c r="C225" s="518" t="s">
        <v>784</v>
      </c>
      <c r="D225" s="391" t="s">
        <v>241</v>
      </c>
      <c r="E225" s="519" t="s">
        <v>720</v>
      </c>
      <c r="F225" s="392"/>
      <c r="G225" s="384">
        <f t="shared" si="61"/>
        <v>28</v>
      </c>
      <c r="H225" s="520">
        <v>7.06</v>
      </c>
      <c r="I225" s="385">
        <f t="shared" si="62"/>
        <v>187.32</v>
      </c>
      <c r="J225" s="385">
        <v>0</v>
      </c>
      <c r="K225" s="385">
        <f t="shared" si="60"/>
        <v>0</v>
      </c>
      <c r="L225" s="520">
        <v>3.56</v>
      </c>
      <c r="M225" s="385">
        <f t="shared" si="63"/>
        <v>89.32</v>
      </c>
      <c r="N225" s="520"/>
      <c r="O225" s="385"/>
      <c r="P225" s="520">
        <v>2.1</v>
      </c>
      <c r="Q225" s="385">
        <f t="shared" si="65"/>
        <v>58.8</v>
      </c>
      <c r="R225" s="521">
        <v>0.5</v>
      </c>
      <c r="S225" s="385">
        <f t="shared" si="66"/>
        <v>14</v>
      </c>
      <c r="T225" s="385"/>
      <c r="U225" s="385">
        <f t="shared" si="67"/>
        <v>0</v>
      </c>
      <c r="V225" s="521">
        <v>0.4</v>
      </c>
      <c r="W225" s="385">
        <f t="shared" si="68"/>
        <v>11.2</v>
      </c>
      <c r="X225" s="522">
        <v>2</v>
      </c>
      <c r="Y225" s="385">
        <f t="shared" si="69"/>
        <v>56</v>
      </c>
      <c r="Z225" s="385"/>
      <c r="AA225" s="385">
        <f t="shared" si="70"/>
        <v>0</v>
      </c>
      <c r="AB225" s="385"/>
      <c r="AC225" s="385"/>
      <c r="AD225" s="385">
        <v>2</v>
      </c>
      <c r="AE225" s="385">
        <f t="shared" si="72"/>
        <v>56</v>
      </c>
      <c r="AF225" s="385"/>
      <c r="AG225" s="385">
        <f t="shared" si="73"/>
        <v>0</v>
      </c>
      <c r="AH225" s="385">
        <f t="shared" si="74"/>
        <v>3.5</v>
      </c>
      <c r="AI225" s="385">
        <f t="shared" si="75"/>
        <v>98</v>
      </c>
      <c r="AJ225" s="386"/>
      <c r="AL225" s="142">
        <v>0.7</v>
      </c>
      <c r="AM225" s="142">
        <v>3.5</v>
      </c>
      <c r="AN225" s="523"/>
      <c r="AO225" s="523"/>
      <c r="AP225" s="523"/>
    </row>
    <row r="226" spans="2:42" s="142" customFormat="1" ht="19.5" customHeight="1">
      <c r="B226" s="390" t="s">
        <v>240</v>
      </c>
      <c r="C226" s="518" t="s">
        <v>785</v>
      </c>
      <c r="D226" s="391" t="s">
        <v>241</v>
      </c>
      <c r="E226" s="519" t="s">
        <v>975</v>
      </c>
      <c r="F226" s="392" t="s">
        <v>311</v>
      </c>
      <c r="G226" s="384">
        <f t="shared" si="61"/>
        <v>8</v>
      </c>
      <c r="H226" s="520">
        <v>4.34</v>
      </c>
      <c r="I226" s="385">
        <f t="shared" si="62"/>
        <v>45.6</v>
      </c>
      <c r="J226" s="385">
        <v>0</v>
      </c>
      <c r="K226" s="385">
        <f t="shared" si="60"/>
        <v>0</v>
      </c>
      <c r="L226" s="520">
        <v>0.84</v>
      </c>
      <c r="M226" s="385">
        <f t="shared" si="63"/>
        <v>17.600000000000001</v>
      </c>
      <c r="N226" s="520"/>
      <c r="O226" s="385"/>
      <c r="P226" s="520">
        <v>2.1</v>
      </c>
      <c r="Q226" s="385">
        <f t="shared" si="65"/>
        <v>16.8</v>
      </c>
      <c r="R226" s="521">
        <v>0.5</v>
      </c>
      <c r="S226" s="385">
        <f t="shared" si="66"/>
        <v>4</v>
      </c>
      <c r="T226" s="385"/>
      <c r="U226" s="385">
        <f t="shared" si="67"/>
        <v>0</v>
      </c>
      <c r="V226" s="521">
        <v>0.4</v>
      </c>
      <c r="W226" s="385">
        <f t="shared" si="68"/>
        <v>3.2</v>
      </c>
      <c r="X226" s="522">
        <v>2</v>
      </c>
      <c r="Y226" s="385">
        <f t="shared" si="69"/>
        <v>16</v>
      </c>
      <c r="Z226" s="385"/>
      <c r="AA226" s="385">
        <f t="shared" si="70"/>
        <v>0</v>
      </c>
      <c r="AB226" s="385"/>
      <c r="AC226" s="385"/>
      <c r="AD226" s="385">
        <v>2</v>
      </c>
      <c r="AE226" s="385">
        <f t="shared" si="72"/>
        <v>16</v>
      </c>
      <c r="AF226" s="385"/>
      <c r="AG226" s="385">
        <f t="shared" si="73"/>
        <v>0</v>
      </c>
      <c r="AH226" s="385">
        <f t="shared" si="74"/>
        <v>3.5</v>
      </c>
      <c r="AI226" s="385">
        <f t="shared" si="75"/>
        <v>28</v>
      </c>
      <c r="AJ226" s="386"/>
      <c r="AL226" s="142">
        <v>0.7</v>
      </c>
      <c r="AM226" s="142">
        <v>3.5</v>
      </c>
      <c r="AN226" s="523"/>
      <c r="AO226" s="523"/>
      <c r="AP226" s="523"/>
    </row>
    <row r="227" spans="2:42" s="142" customFormat="1" ht="19.5" customHeight="1">
      <c r="B227" s="390" t="s">
        <v>240</v>
      </c>
      <c r="C227" s="518" t="s">
        <v>785</v>
      </c>
      <c r="D227" s="391" t="s">
        <v>241</v>
      </c>
      <c r="E227" s="519" t="s">
        <v>975</v>
      </c>
      <c r="F227" s="392" t="s">
        <v>312</v>
      </c>
      <c r="G227" s="384">
        <f t="shared" si="61"/>
        <v>0</v>
      </c>
      <c r="H227" s="520">
        <v>4.1399999999999997</v>
      </c>
      <c r="I227" s="385">
        <f t="shared" si="62"/>
        <v>0</v>
      </c>
      <c r="J227" s="385">
        <v>0</v>
      </c>
      <c r="K227" s="385">
        <f t="shared" si="60"/>
        <v>0</v>
      </c>
      <c r="L227" s="520">
        <v>1.8</v>
      </c>
      <c r="M227" s="385">
        <f t="shared" si="63"/>
        <v>0</v>
      </c>
      <c r="N227" s="520"/>
      <c r="O227" s="385"/>
      <c r="P227" s="520">
        <v>0</v>
      </c>
      <c r="Q227" s="385">
        <f t="shared" si="65"/>
        <v>0</v>
      </c>
      <c r="R227" s="521">
        <v>0.5</v>
      </c>
      <c r="S227" s="385">
        <f t="shared" si="66"/>
        <v>0</v>
      </c>
      <c r="T227" s="385"/>
      <c r="U227" s="385">
        <f t="shared" si="67"/>
        <v>0</v>
      </c>
      <c r="V227" s="521">
        <v>0.4</v>
      </c>
      <c r="W227" s="385">
        <f t="shared" si="68"/>
        <v>0</v>
      </c>
      <c r="X227" s="522">
        <v>2</v>
      </c>
      <c r="Y227" s="385">
        <f t="shared" si="69"/>
        <v>0</v>
      </c>
      <c r="Z227" s="385"/>
      <c r="AA227" s="385">
        <f t="shared" si="70"/>
        <v>0</v>
      </c>
      <c r="AB227" s="385"/>
      <c r="AC227" s="385"/>
      <c r="AD227" s="385">
        <v>2</v>
      </c>
      <c r="AE227" s="385">
        <f t="shared" si="72"/>
        <v>0</v>
      </c>
      <c r="AF227" s="385"/>
      <c r="AG227" s="385">
        <f t="shared" si="73"/>
        <v>0</v>
      </c>
      <c r="AH227" s="385">
        <f t="shared" si="74"/>
        <v>3.5</v>
      </c>
      <c r="AI227" s="385">
        <f t="shared" si="75"/>
        <v>0</v>
      </c>
      <c r="AJ227" s="386"/>
      <c r="AL227" s="142">
        <v>0.7</v>
      </c>
      <c r="AM227" s="142">
        <v>3.5</v>
      </c>
      <c r="AN227" s="523"/>
      <c r="AO227" s="523"/>
      <c r="AP227" s="523"/>
    </row>
    <row r="228" spans="2:42" s="142" customFormat="1" ht="19.5" customHeight="1">
      <c r="B228" s="390" t="s">
        <v>240</v>
      </c>
      <c r="C228" s="518" t="s">
        <v>785</v>
      </c>
      <c r="D228" s="391" t="s">
        <v>241</v>
      </c>
      <c r="E228" s="519" t="s">
        <v>691</v>
      </c>
      <c r="F228" s="392"/>
      <c r="G228" s="384">
        <f t="shared" si="61"/>
        <v>3</v>
      </c>
      <c r="H228" s="520">
        <v>3.14</v>
      </c>
      <c r="I228" s="385">
        <f t="shared" si="62"/>
        <v>10.92</v>
      </c>
      <c r="J228" s="385">
        <v>0</v>
      </c>
      <c r="K228" s="385">
        <f t="shared" si="60"/>
        <v>0</v>
      </c>
      <c r="L228" s="520">
        <v>0.9</v>
      </c>
      <c r="M228" s="385">
        <f t="shared" si="63"/>
        <v>4.05</v>
      </c>
      <c r="N228" s="520"/>
      <c r="O228" s="385"/>
      <c r="P228" s="520">
        <v>0</v>
      </c>
      <c r="Q228" s="385">
        <f t="shared" si="65"/>
        <v>0</v>
      </c>
      <c r="R228" s="521">
        <v>0.5</v>
      </c>
      <c r="S228" s="385">
        <f t="shared" si="66"/>
        <v>1.5</v>
      </c>
      <c r="T228" s="385"/>
      <c r="U228" s="385">
        <f t="shared" si="67"/>
        <v>0</v>
      </c>
      <c r="V228" s="521">
        <v>0.3</v>
      </c>
      <c r="W228" s="385">
        <f t="shared" si="68"/>
        <v>1.05</v>
      </c>
      <c r="X228" s="522">
        <v>2</v>
      </c>
      <c r="Y228" s="385">
        <f t="shared" si="69"/>
        <v>6</v>
      </c>
      <c r="Z228" s="385"/>
      <c r="AA228" s="385">
        <f t="shared" si="70"/>
        <v>0</v>
      </c>
      <c r="AB228" s="385"/>
      <c r="AC228" s="385"/>
      <c r="AD228" s="385">
        <v>2</v>
      </c>
      <c r="AE228" s="385">
        <f t="shared" si="72"/>
        <v>6</v>
      </c>
      <c r="AF228" s="385"/>
      <c r="AG228" s="385">
        <f t="shared" si="73"/>
        <v>0</v>
      </c>
      <c r="AH228" s="385">
        <f t="shared" si="74"/>
        <v>3.5</v>
      </c>
      <c r="AI228" s="385">
        <f t="shared" si="75"/>
        <v>10.5</v>
      </c>
      <c r="AJ228" s="386"/>
      <c r="AL228" s="142">
        <v>0.7</v>
      </c>
      <c r="AM228" s="142">
        <v>3.5</v>
      </c>
      <c r="AN228" s="523"/>
      <c r="AO228" s="523"/>
      <c r="AP228" s="523"/>
    </row>
    <row r="229" spans="2:42" s="142" customFormat="1" ht="19.5" customHeight="1">
      <c r="B229" s="390" t="s">
        <v>240</v>
      </c>
      <c r="C229" s="518" t="s">
        <v>785</v>
      </c>
      <c r="D229" s="391" t="s">
        <v>241</v>
      </c>
      <c r="E229" s="519" t="s">
        <v>976</v>
      </c>
      <c r="F229" s="392" t="s">
        <v>311</v>
      </c>
      <c r="G229" s="384">
        <f t="shared" si="61"/>
        <v>18</v>
      </c>
      <c r="H229" s="520">
        <v>3.94</v>
      </c>
      <c r="I229" s="385">
        <f t="shared" si="62"/>
        <v>63.72</v>
      </c>
      <c r="J229" s="385">
        <v>0</v>
      </c>
      <c r="K229" s="385">
        <f t="shared" si="60"/>
        <v>0</v>
      </c>
      <c r="L229" s="520">
        <v>1.6</v>
      </c>
      <c r="M229" s="385">
        <f t="shared" si="63"/>
        <v>22.5</v>
      </c>
      <c r="N229" s="520"/>
      <c r="O229" s="385"/>
      <c r="P229" s="520">
        <v>0</v>
      </c>
      <c r="Q229" s="385">
        <f t="shared" si="65"/>
        <v>0</v>
      </c>
      <c r="R229" s="521">
        <v>0.5</v>
      </c>
      <c r="S229" s="385">
        <f t="shared" si="66"/>
        <v>9</v>
      </c>
      <c r="T229" s="385"/>
      <c r="U229" s="385">
        <f t="shared" si="67"/>
        <v>0</v>
      </c>
      <c r="V229" s="521">
        <v>0.4</v>
      </c>
      <c r="W229" s="385">
        <f t="shared" si="68"/>
        <v>6.3</v>
      </c>
      <c r="X229" s="522">
        <v>2</v>
      </c>
      <c r="Y229" s="385">
        <f t="shared" si="69"/>
        <v>36</v>
      </c>
      <c r="Z229" s="385"/>
      <c r="AA229" s="385">
        <f t="shared" si="70"/>
        <v>0</v>
      </c>
      <c r="AB229" s="385"/>
      <c r="AC229" s="385"/>
      <c r="AD229" s="385">
        <v>2</v>
      </c>
      <c r="AE229" s="385">
        <f t="shared" si="72"/>
        <v>36</v>
      </c>
      <c r="AF229" s="385"/>
      <c r="AG229" s="385">
        <f t="shared" si="73"/>
        <v>0</v>
      </c>
      <c r="AH229" s="385">
        <f t="shared" si="74"/>
        <v>3.5</v>
      </c>
      <c r="AI229" s="385">
        <f t="shared" si="75"/>
        <v>63</v>
      </c>
      <c r="AJ229" s="386"/>
      <c r="AL229" s="142">
        <v>0.7</v>
      </c>
      <c r="AM229" s="142">
        <v>3.5</v>
      </c>
      <c r="AN229" s="523"/>
      <c r="AO229" s="523"/>
      <c r="AP229" s="523"/>
    </row>
    <row r="230" spans="2:42" s="142" customFormat="1" ht="19.5" customHeight="1">
      <c r="B230" s="390" t="s">
        <v>240</v>
      </c>
      <c r="C230" s="518" t="s">
        <v>785</v>
      </c>
      <c r="D230" s="391" t="s">
        <v>241</v>
      </c>
      <c r="E230" s="519" t="s">
        <v>976</v>
      </c>
      <c r="F230" s="392" t="s">
        <v>312</v>
      </c>
      <c r="G230" s="384">
        <f t="shared" si="61"/>
        <v>0</v>
      </c>
      <c r="H230" s="520">
        <v>4.97</v>
      </c>
      <c r="I230" s="385">
        <f t="shared" si="62"/>
        <v>0</v>
      </c>
      <c r="J230" s="385">
        <v>0</v>
      </c>
      <c r="K230" s="385">
        <f t="shared" si="60"/>
        <v>0</v>
      </c>
      <c r="L230" s="520">
        <v>0.77</v>
      </c>
      <c r="M230" s="385">
        <f t="shared" si="63"/>
        <v>0</v>
      </c>
      <c r="N230" s="520"/>
      <c r="O230" s="385"/>
      <c r="P230" s="520">
        <v>2.62</v>
      </c>
      <c r="Q230" s="385">
        <f t="shared" si="65"/>
        <v>0</v>
      </c>
      <c r="R230" s="521">
        <v>0.6</v>
      </c>
      <c r="S230" s="385">
        <f t="shared" si="66"/>
        <v>0</v>
      </c>
      <c r="T230" s="385"/>
      <c r="U230" s="385">
        <f t="shared" si="67"/>
        <v>0</v>
      </c>
      <c r="V230" s="521">
        <v>0.48</v>
      </c>
      <c r="W230" s="385">
        <f t="shared" si="68"/>
        <v>0</v>
      </c>
      <c r="X230" s="522">
        <v>2.4</v>
      </c>
      <c r="Y230" s="385">
        <f t="shared" si="69"/>
        <v>0</v>
      </c>
      <c r="Z230" s="385"/>
      <c r="AA230" s="385">
        <f t="shared" si="70"/>
        <v>0</v>
      </c>
      <c r="AB230" s="385"/>
      <c r="AC230" s="385"/>
      <c r="AD230" s="385">
        <v>2</v>
      </c>
      <c r="AE230" s="385">
        <f t="shared" si="72"/>
        <v>0</v>
      </c>
      <c r="AF230" s="385"/>
      <c r="AG230" s="385">
        <f t="shared" si="73"/>
        <v>0</v>
      </c>
      <c r="AH230" s="385">
        <f t="shared" si="74"/>
        <v>3.5</v>
      </c>
      <c r="AI230" s="385">
        <f t="shared" si="75"/>
        <v>0</v>
      </c>
      <c r="AJ230" s="386"/>
      <c r="AL230" s="142">
        <v>0.7</v>
      </c>
      <c r="AM230" s="142">
        <v>3.5</v>
      </c>
      <c r="AN230" s="523"/>
      <c r="AO230" s="523"/>
      <c r="AP230" s="523"/>
    </row>
    <row r="231" spans="2:42" s="142" customFormat="1" ht="19.5" customHeight="1">
      <c r="B231" s="390" t="s">
        <v>240</v>
      </c>
      <c r="C231" s="518" t="s">
        <v>785</v>
      </c>
      <c r="D231" s="391" t="s">
        <v>241</v>
      </c>
      <c r="E231" s="519">
        <v>26</v>
      </c>
      <c r="F231" s="392" t="s">
        <v>311</v>
      </c>
      <c r="G231" s="384">
        <f t="shared" si="61"/>
        <v>5</v>
      </c>
      <c r="H231" s="520">
        <v>9</v>
      </c>
      <c r="I231" s="385">
        <f t="shared" si="62"/>
        <v>34.93</v>
      </c>
      <c r="J231" s="385">
        <v>2.06</v>
      </c>
      <c r="K231" s="385">
        <f t="shared" si="60"/>
        <v>5.15</v>
      </c>
      <c r="L231" s="520">
        <v>6.86</v>
      </c>
      <c r="M231" s="385">
        <f t="shared" si="63"/>
        <v>19.079999999999998</v>
      </c>
      <c r="N231" s="520"/>
      <c r="O231" s="385"/>
      <c r="P231" s="520">
        <v>2.62</v>
      </c>
      <c r="Q231" s="385">
        <f t="shared" si="65"/>
        <v>13.1</v>
      </c>
      <c r="R231" s="521">
        <v>0.6</v>
      </c>
      <c r="S231" s="385">
        <f t="shared" si="66"/>
        <v>3</v>
      </c>
      <c r="T231" s="385"/>
      <c r="U231" s="385">
        <f t="shared" si="67"/>
        <v>0</v>
      </c>
      <c r="V231" s="521">
        <v>0.48</v>
      </c>
      <c r="W231" s="385">
        <f t="shared" si="68"/>
        <v>2.4</v>
      </c>
      <c r="X231" s="522">
        <v>2.4</v>
      </c>
      <c r="Y231" s="385">
        <f t="shared" si="69"/>
        <v>12</v>
      </c>
      <c r="Z231" s="385"/>
      <c r="AA231" s="385">
        <f t="shared" si="70"/>
        <v>0</v>
      </c>
      <c r="AB231" s="385"/>
      <c r="AC231" s="385"/>
      <c r="AD231" s="385">
        <v>2</v>
      </c>
      <c r="AE231" s="385">
        <f t="shared" si="72"/>
        <v>10</v>
      </c>
      <c r="AF231" s="385"/>
      <c r="AG231" s="385">
        <f t="shared" si="73"/>
        <v>0</v>
      </c>
      <c r="AH231" s="385">
        <f t="shared" si="74"/>
        <v>3.5</v>
      </c>
      <c r="AI231" s="385">
        <f t="shared" si="75"/>
        <v>17.5</v>
      </c>
      <c r="AJ231" s="386"/>
      <c r="AL231" s="142">
        <v>0.7</v>
      </c>
      <c r="AM231" s="142">
        <v>3.5</v>
      </c>
      <c r="AN231" s="523"/>
      <c r="AO231" s="523"/>
      <c r="AP231" s="523"/>
    </row>
    <row r="232" spans="2:42" s="142" customFormat="1" ht="19.5" customHeight="1">
      <c r="B232" s="390" t="s">
        <v>240</v>
      </c>
      <c r="C232" s="518" t="s">
        <v>785</v>
      </c>
      <c r="D232" s="391" t="s">
        <v>241</v>
      </c>
      <c r="E232" s="519">
        <v>26</v>
      </c>
      <c r="F232" s="392" t="s">
        <v>312</v>
      </c>
      <c r="G232" s="384">
        <f t="shared" si="61"/>
        <v>0</v>
      </c>
      <c r="H232" s="520">
        <v>7.5</v>
      </c>
      <c r="I232" s="385">
        <f t="shared" si="62"/>
        <v>0</v>
      </c>
      <c r="J232" s="385">
        <v>1.72</v>
      </c>
      <c r="K232" s="385">
        <f t="shared" si="60"/>
        <v>0</v>
      </c>
      <c r="L232" s="520">
        <v>5.72</v>
      </c>
      <c r="M232" s="385">
        <f t="shared" si="63"/>
        <v>0</v>
      </c>
      <c r="N232" s="520"/>
      <c r="O232" s="385"/>
      <c r="P232" s="520">
        <v>2.1</v>
      </c>
      <c r="Q232" s="385">
        <f t="shared" si="65"/>
        <v>0</v>
      </c>
      <c r="R232" s="521">
        <v>0.5</v>
      </c>
      <c r="S232" s="385">
        <f t="shared" si="66"/>
        <v>0</v>
      </c>
      <c r="T232" s="385"/>
      <c r="U232" s="385">
        <f t="shared" si="67"/>
        <v>0</v>
      </c>
      <c r="V232" s="521">
        <v>0.4</v>
      </c>
      <c r="W232" s="385">
        <f t="shared" si="68"/>
        <v>0</v>
      </c>
      <c r="X232" s="522">
        <v>2</v>
      </c>
      <c r="Y232" s="385">
        <f t="shared" si="69"/>
        <v>0</v>
      </c>
      <c r="Z232" s="385"/>
      <c r="AA232" s="385">
        <f t="shared" si="70"/>
        <v>0</v>
      </c>
      <c r="AB232" s="385"/>
      <c r="AC232" s="385"/>
      <c r="AD232" s="385">
        <v>2</v>
      </c>
      <c r="AE232" s="385">
        <f t="shared" si="72"/>
        <v>0</v>
      </c>
      <c r="AF232" s="385"/>
      <c r="AG232" s="385">
        <f t="shared" si="73"/>
        <v>0</v>
      </c>
      <c r="AH232" s="385">
        <f t="shared" si="74"/>
        <v>3.5</v>
      </c>
      <c r="AI232" s="385">
        <f t="shared" si="75"/>
        <v>0</v>
      </c>
      <c r="AJ232" s="386"/>
      <c r="AL232" s="142">
        <v>0.7</v>
      </c>
      <c r="AM232" s="142">
        <v>3.5</v>
      </c>
      <c r="AN232" s="523"/>
      <c r="AO232" s="523"/>
      <c r="AP232" s="523"/>
    </row>
    <row r="233" spans="2:42" s="142" customFormat="1" ht="19.5" customHeight="1">
      <c r="B233" s="390" t="s">
        <v>240</v>
      </c>
      <c r="C233" s="518" t="s">
        <v>785</v>
      </c>
      <c r="D233" s="391" t="s">
        <v>241</v>
      </c>
      <c r="E233" s="519">
        <v>31</v>
      </c>
      <c r="F233" s="392" t="s">
        <v>311</v>
      </c>
      <c r="G233" s="384">
        <f t="shared" si="61"/>
        <v>5</v>
      </c>
      <c r="H233" s="520">
        <v>7.5</v>
      </c>
      <c r="I233" s="385">
        <f t="shared" si="62"/>
        <v>37.5</v>
      </c>
      <c r="J233" s="385">
        <v>1.94</v>
      </c>
      <c r="K233" s="385">
        <f t="shared" si="60"/>
        <v>9.15</v>
      </c>
      <c r="L233" s="520">
        <v>5.94</v>
      </c>
      <c r="M233" s="385">
        <f t="shared" si="63"/>
        <v>29.15</v>
      </c>
      <c r="N233" s="520"/>
      <c r="O233" s="385"/>
      <c r="P233" s="520">
        <v>2.1</v>
      </c>
      <c r="Q233" s="385">
        <f t="shared" si="65"/>
        <v>10.5</v>
      </c>
      <c r="R233" s="521">
        <v>0.5</v>
      </c>
      <c r="S233" s="385">
        <f t="shared" si="66"/>
        <v>2.5</v>
      </c>
      <c r="T233" s="385"/>
      <c r="U233" s="385">
        <f t="shared" si="67"/>
        <v>0</v>
      </c>
      <c r="V233" s="521">
        <v>0.4</v>
      </c>
      <c r="W233" s="385">
        <f t="shared" si="68"/>
        <v>2</v>
      </c>
      <c r="X233" s="522">
        <v>2</v>
      </c>
      <c r="Y233" s="385">
        <f t="shared" si="69"/>
        <v>10</v>
      </c>
      <c r="Z233" s="385"/>
      <c r="AA233" s="385">
        <f t="shared" si="70"/>
        <v>0</v>
      </c>
      <c r="AB233" s="385"/>
      <c r="AC233" s="385"/>
      <c r="AD233" s="385">
        <v>2</v>
      </c>
      <c r="AE233" s="385">
        <f t="shared" si="72"/>
        <v>10</v>
      </c>
      <c r="AF233" s="385"/>
      <c r="AG233" s="385">
        <f t="shared" si="73"/>
        <v>0</v>
      </c>
      <c r="AH233" s="385">
        <f t="shared" si="74"/>
        <v>3.5</v>
      </c>
      <c r="AI233" s="385">
        <f t="shared" si="75"/>
        <v>17.5</v>
      </c>
      <c r="AJ233" s="386"/>
      <c r="AL233" s="142">
        <v>0.7</v>
      </c>
      <c r="AM233" s="142">
        <v>3.5</v>
      </c>
      <c r="AN233" s="523"/>
      <c r="AO233" s="523"/>
      <c r="AP233" s="523"/>
    </row>
    <row r="234" spans="2:42" s="142" customFormat="1" ht="19.5" customHeight="1">
      <c r="B234" s="390" t="s">
        <v>240</v>
      </c>
      <c r="C234" s="518" t="s">
        <v>785</v>
      </c>
      <c r="D234" s="391" t="s">
        <v>241</v>
      </c>
      <c r="E234" s="519">
        <v>31</v>
      </c>
      <c r="F234" s="392" t="s">
        <v>312</v>
      </c>
      <c r="G234" s="384">
        <f t="shared" si="61"/>
        <v>0</v>
      </c>
      <c r="H234" s="520">
        <v>8.6199999999999992</v>
      </c>
      <c r="I234" s="385">
        <f t="shared" si="62"/>
        <v>0</v>
      </c>
      <c r="J234" s="385">
        <v>2.23</v>
      </c>
      <c r="K234" s="385">
        <f t="shared" si="60"/>
        <v>0</v>
      </c>
      <c r="L234" s="520">
        <v>6.83</v>
      </c>
      <c r="M234" s="385">
        <f t="shared" si="63"/>
        <v>0</v>
      </c>
      <c r="N234" s="520"/>
      <c r="O234" s="385"/>
      <c r="P234" s="520">
        <v>2.4900000000000002</v>
      </c>
      <c r="Q234" s="385">
        <f t="shared" si="65"/>
        <v>0</v>
      </c>
      <c r="R234" s="521">
        <v>0.57999999999999996</v>
      </c>
      <c r="S234" s="385">
        <f t="shared" si="66"/>
        <v>0</v>
      </c>
      <c r="T234" s="385"/>
      <c r="U234" s="385">
        <f t="shared" si="67"/>
        <v>0</v>
      </c>
      <c r="V234" s="521">
        <v>0.46</v>
      </c>
      <c r="W234" s="385">
        <f t="shared" si="68"/>
        <v>0</v>
      </c>
      <c r="X234" s="522">
        <v>2.2999999999999998</v>
      </c>
      <c r="Y234" s="385">
        <f t="shared" si="69"/>
        <v>0</v>
      </c>
      <c r="Z234" s="385"/>
      <c r="AA234" s="385">
        <f t="shared" si="70"/>
        <v>0</v>
      </c>
      <c r="AB234" s="385"/>
      <c r="AC234" s="385"/>
      <c r="AD234" s="385">
        <v>2</v>
      </c>
      <c r="AE234" s="385">
        <f t="shared" si="72"/>
        <v>0</v>
      </c>
      <c r="AF234" s="385"/>
      <c r="AG234" s="385">
        <f t="shared" si="73"/>
        <v>0</v>
      </c>
      <c r="AH234" s="385">
        <f t="shared" si="74"/>
        <v>3.5</v>
      </c>
      <c r="AI234" s="385">
        <f t="shared" si="75"/>
        <v>0</v>
      </c>
      <c r="AJ234" s="386"/>
      <c r="AL234" s="142">
        <v>0.7</v>
      </c>
      <c r="AM234" s="142">
        <v>3.5</v>
      </c>
      <c r="AN234" s="523"/>
      <c r="AO234" s="523"/>
      <c r="AP234" s="523"/>
    </row>
    <row r="235" spans="2:42" s="142" customFormat="1" ht="19.5" customHeight="1">
      <c r="B235" s="390" t="s">
        <v>240</v>
      </c>
      <c r="C235" s="518" t="s">
        <v>786</v>
      </c>
      <c r="D235" s="391" t="s">
        <v>241</v>
      </c>
      <c r="E235" s="519" t="s">
        <v>688</v>
      </c>
      <c r="F235" s="392"/>
      <c r="G235" s="384">
        <f t="shared" si="61"/>
        <v>9</v>
      </c>
      <c r="H235" s="520">
        <v>8.6199999999999992</v>
      </c>
      <c r="I235" s="385">
        <f t="shared" si="62"/>
        <v>77.58</v>
      </c>
      <c r="J235" s="385">
        <v>1.89</v>
      </c>
      <c r="K235" s="385">
        <f t="shared" si="60"/>
        <v>18.54</v>
      </c>
      <c r="L235" s="520">
        <v>6.49</v>
      </c>
      <c r="M235" s="385">
        <f t="shared" si="63"/>
        <v>59.94</v>
      </c>
      <c r="N235" s="520"/>
      <c r="O235" s="385"/>
      <c r="P235" s="520">
        <v>2.4900000000000002</v>
      </c>
      <c r="Q235" s="385">
        <f t="shared" si="65"/>
        <v>22.41</v>
      </c>
      <c r="R235" s="521">
        <v>0.57999999999999996</v>
      </c>
      <c r="S235" s="385">
        <f t="shared" si="66"/>
        <v>5.22</v>
      </c>
      <c r="T235" s="385"/>
      <c r="U235" s="385">
        <f t="shared" si="67"/>
        <v>0</v>
      </c>
      <c r="V235" s="521">
        <v>0.46</v>
      </c>
      <c r="W235" s="385">
        <f t="shared" si="68"/>
        <v>4.1399999999999997</v>
      </c>
      <c r="X235" s="522">
        <v>2.2999999999999998</v>
      </c>
      <c r="Y235" s="385">
        <f t="shared" si="69"/>
        <v>20.7</v>
      </c>
      <c r="Z235" s="385"/>
      <c r="AA235" s="385">
        <f t="shared" si="70"/>
        <v>0</v>
      </c>
      <c r="AB235" s="385"/>
      <c r="AC235" s="385"/>
      <c r="AD235" s="385">
        <v>2</v>
      </c>
      <c r="AE235" s="385">
        <f t="shared" si="72"/>
        <v>18</v>
      </c>
      <c r="AF235" s="385"/>
      <c r="AG235" s="385">
        <f t="shared" si="73"/>
        <v>0</v>
      </c>
      <c r="AH235" s="385">
        <f t="shared" si="74"/>
        <v>3.5</v>
      </c>
      <c r="AI235" s="385">
        <f t="shared" si="75"/>
        <v>31.5</v>
      </c>
      <c r="AJ235" s="386"/>
      <c r="AL235" s="142">
        <v>0.7</v>
      </c>
      <c r="AM235" s="142">
        <v>3.5</v>
      </c>
      <c r="AN235" s="523"/>
      <c r="AO235" s="523"/>
      <c r="AP235" s="523"/>
    </row>
    <row r="236" spans="2:42" s="142" customFormat="1" ht="19.5" customHeight="1">
      <c r="B236" s="390" t="s">
        <v>240</v>
      </c>
      <c r="C236" s="518" t="s">
        <v>787</v>
      </c>
      <c r="D236" s="391" t="s">
        <v>241</v>
      </c>
      <c r="E236" s="519" t="s">
        <v>975</v>
      </c>
      <c r="F236" s="392" t="s">
        <v>311</v>
      </c>
      <c r="G236" s="384">
        <f t="shared" si="61"/>
        <v>40</v>
      </c>
      <c r="H236" s="520">
        <v>8.6199999999999992</v>
      </c>
      <c r="I236" s="385">
        <f t="shared" si="62"/>
        <v>344.8</v>
      </c>
      <c r="J236" s="385">
        <v>0.3</v>
      </c>
      <c r="K236" s="385">
        <f t="shared" si="60"/>
        <v>43.8</v>
      </c>
      <c r="L236" s="520">
        <v>4.9000000000000004</v>
      </c>
      <c r="M236" s="385">
        <f t="shared" si="63"/>
        <v>227.8</v>
      </c>
      <c r="N236" s="520"/>
      <c r="O236" s="385"/>
      <c r="P236" s="520">
        <v>2.4900000000000002</v>
      </c>
      <c r="Q236" s="385">
        <f t="shared" si="65"/>
        <v>99.6</v>
      </c>
      <c r="R236" s="521">
        <v>0.57999999999999996</v>
      </c>
      <c r="S236" s="385">
        <f t="shared" si="66"/>
        <v>23.2</v>
      </c>
      <c r="T236" s="385"/>
      <c r="U236" s="385">
        <f t="shared" si="67"/>
        <v>0</v>
      </c>
      <c r="V236" s="521">
        <v>0.46</v>
      </c>
      <c r="W236" s="385">
        <f t="shared" si="68"/>
        <v>18.399999999999999</v>
      </c>
      <c r="X236" s="522">
        <v>2.2999999999999998</v>
      </c>
      <c r="Y236" s="385">
        <f t="shared" si="69"/>
        <v>92</v>
      </c>
      <c r="Z236" s="385"/>
      <c r="AA236" s="385">
        <f t="shared" si="70"/>
        <v>0</v>
      </c>
      <c r="AB236" s="385"/>
      <c r="AC236" s="385"/>
      <c r="AD236" s="385">
        <v>2</v>
      </c>
      <c r="AE236" s="385">
        <f t="shared" si="72"/>
        <v>80</v>
      </c>
      <c r="AF236" s="385"/>
      <c r="AG236" s="385">
        <f t="shared" si="73"/>
        <v>0</v>
      </c>
      <c r="AH236" s="385">
        <f t="shared" si="74"/>
        <v>3.5</v>
      </c>
      <c r="AI236" s="385">
        <f t="shared" si="75"/>
        <v>140</v>
      </c>
      <c r="AJ236" s="386"/>
      <c r="AL236" s="142">
        <v>0.7</v>
      </c>
      <c r="AM236" s="142">
        <v>3.5</v>
      </c>
      <c r="AN236" s="523"/>
      <c r="AO236" s="523"/>
      <c r="AP236" s="523"/>
    </row>
    <row r="237" spans="2:42" s="142" customFormat="1" ht="19.5" customHeight="1">
      <c r="B237" s="390" t="s">
        <v>240</v>
      </c>
      <c r="C237" s="518" t="s">
        <v>787</v>
      </c>
      <c r="D237" s="391" t="s">
        <v>241</v>
      </c>
      <c r="E237" s="519" t="s">
        <v>975</v>
      </c>
      <c r="F237" s="392" t="s">
        <v>312</v>
      </c>
      <c r="G237" s="384">
        <f t="shared" si="61"/>
        <v>0</v>
      </c>
      <c r="H237" s="520">
        <v>7.5</v>
      </c>
      <c r="I237" s="385">
        <f t="shared" si="62"/>
        <v>0</v>
      </c>
      <c r="J237" s="385">
        <v>0.26</v>
      </c>
      <c r="K237" s="385">
        <f t="shared" si="60"/>
        <v>0</v>
      </c>
      <c r="L237" s="520">
        <v>4.26</v>
      </c>
      <c r="M237" s="385">
        <f t="shared" si="63"/>
        <v>0</v>
      </c>
      <c r="N237" s="520"/>
      <c r="O237" s="385"/>
      <c r="P237" s="520">
        <v>2.1</v>
      </c>
      <c r="Q237" s="385">
        <f t="shared" si="65"/>
        <v>0</v>
      </c>
      <c r="R237" s="521">
        <v>0.5</v>
      </c>
      <c r="S237" s="385">
        <f t="shared" si="66"/>
        <v>0</v>
      </c>
      <c r="T237" s="385"/>
      <c r="U237" s="385">
        <f t="shared" si="67"/>
        <v>0</v>
      </c>
      <c r="V237" s="521">
        <v>0.4</v>
      </c>
      <c r="W237" s="385">
        <f t="shared" si="68"/>
        <v>0</v>
      </c>
      <c r="X237" s="522">
        <v>2</v>
      </c>
      <c r="Y237" s="385">
        <f t="shared" si="69"/>
        <v>0</v>
      </c>
      <c r="Z237" s="385"/>
      <c r="AA237" s="385">
        <f t="shared" si="70"/>
        <v>0</v>
      </c>
      <c r="AB237" s="385"/>
      <c r="AC237" s="385"/>
      <c r="AD237" s="385">
        <v>2</v>
      </c>
      <c r="AE237" s="385">
        <f t="shared" si="72"/>
        <v>0</v>
      </c>
      <c r="AF237" s="385"/>
      <c r="AG237" s="385">
        <f t="shared" si="73"/>
        <v>0</v>
      </c>
      <c r="AH237" s="385">
        <f t="shared" si="74"/>
        <v>3.5</v>
      </c>
      <c r="AI237" s="385">
        <f t="shared" si="75"/>
        <v>0</v>
      </c>
      <c r="AJ237" s="386"/>
      <c r="AL237" s="142">
        <v>0.7</v>
      </c>
      <c r="AM237" s="142">
        <v>3.5</v>
      </c>
      <c r="AN237" s="523"/>
      <c r="AO237" s="523"/>
      <c r="AP237" s="523"/>
    </row>
    <row r="238" spans="2:42" s="142" customFormat="1" ht="19.5" customHeight="1">
      <c r="B238" s="390" t="s">
        <v>240</v>
      </c>
      <c r="C238" s="518" t="s">
        <v>787</v>
      </c>
      <c r="D238" s="391" t="s">
        <v>241</v>
      </c>
      <c r="E238" s="519" t="s">
        <v>722</v>
      </c>
      <c r="F238" s="392"/>
      <c r="G238" s="384">
        <f t="shared" si="61"/>
        <v>34</v>
      </c>
      <c r="H238" s="520">
        <v>6.9</v>
      </c>
      <c r="I238" s="385">
        <f t="shared" si="62"/>
        <v>244.8</v>
      </c>
      <c r="J238" s="385">
        <v>0</v>
      </c>
      <c r="K238" s="385">
        <f t="shared" si="60"/>
        <v>4.42</v>
      </c>
      <c r="L238" s="520">
        <v>3.4</v>
      </c>
      <c r="M238" s="385">
        <f t="shared" si="63"/>
        <v>130.22</v>
      </c>
      <c r="N238" s="520"/>
      <c r="O238" s="385"/>
      <c r="P238" s="520">
        <v>2.1</v>
      </c>
      <c r="Q238" s="385">
        <f t="shared" si="65"/>
        <v>71.400000000000006</v>
      </c>
      <c r="R238" s="521">
        <v>0.5</v>
      </c>
      <c r="S238" s="385">
        <f t="shared" si="66"/>
        <v>17</v>
      </c>
      <c r="T238" s="385"/>
      <c r="U238" s="385">
        <f t="shared" si="67"/>
        <v>0</v>
      </c>
      <c r="V238" s="521">
        <v>0.4</v>
      </c>
      <c r="W238" s="385">
        <f t="shared" si="68"/>
        <v>13.6</v>
      </c>
      <c r="X238" s="522">
        <v>2</v>
      </c>
      <c r="Y238" s="385">
        <f t="shared" si="69"/>
        <v>68</v>
      </c>
      <c r="Z238" s="385"/>
      <c r="AA238" s="385">
        <f t="shared" si="70"/>
        <v>0</v>
      </c>
      <c r="AB238" s="385"/>
      <c r="AC238" s="385"/>
      <c r="AD238" s="385">
        <v>2</v>
      </c>
      <c r="AE238" s="385">
        <f t="shared" si="72"/>
        <v>68</v>
      </c>
      <c r="AF238" s="385"/>
      <c r="AG238" s="385">
        <f t="shared" si="73"/>
        <v>0</v>
      </c>
      <c r="AH238" s="385">
        <f t="shared" si="74"/>
        <v>3.5</v>
      </c>
      <c r="AI238" s="385">
        <f t="shared" si="75"/>
        <v>119</v>
      </c>
      <c r="AJ238" s="386"/>
      <c r="AL238" s="142">
        <v>0.7</v>
      </c>
      <c r="AM238" s="142">
        <v>3.5</v>
      </c>
      <c r="AN238" s="523"/>
      <c r="AO238" s="523"/>
      <c r="AP238" s="523"/>
    </row>
    <row r="239" spans="2:42" s="142" customFormat="1" ht="19.5" customHeight="1">
      <c r="B239" s="390" t="s">
        <v>240</v>
      </c>
      <c r="C239" s="518" t="s">
        <v>787</v>
      </c>
      <c r="D239" s="391" t="s">
        <v>241</v>
      </c>
      <c r="E239" s="519" t="s">
        <v>977</v>
      </c>
      <c r="F239" s="392" t="s">
        <v>311</v>
      </c>
      <c r="G239" s="384">
        <f t="shared" si="61"/>
        <v>4</v>
      </c>
      <c r="H239" s="520">
        <v>6.9</v>
      </c>
      <c r="I239" s="385">
        <f t="shared" si="62"/>
        <v>27.6</v>
      </c>
      <c r="J239" s="385">
        <v>0</v>
      </c>
      <c r="K239" s="385">
        <f t="shared" si="60"/>
        <v>0</v>
      </c>
      <c r="L239" s="520">
        <v>3.4</v>
      </c>
      <c r="M239" s="385">
        <f t="shared" si="63"/>
        <v>13.6</v>
      </c>
      <c r="N239" s="520"/>
      <c r="O239" s="385"/>
      <c r="P239" s="520">
        <v>2.1</v>
      </c>
      <c r="Q239" s="385">
        <f t="shared" si="65"/>
        <v>8.4</v>
      </c>
      <c r="R239" s="521">
        <v>0.5</v>
      </c>
      <c r="S239" s="385">
        <f t="shared" si="66"/>
        <v>2</v>
      </c>
      <c r="T239" s="385"/>
      <c r="U239" s="385">
        <f t="shared" si="67"/>
        <v>0</v>
      </c>
      <c r="V239" s="521">
        <v>0.4</v>
      </c>
      <c r="W239" s="385">
        <f t="shared" si="68"/>
        <v>1.6</v>
      </c>
      <c r="X239" s="522">
        <v>2</v>
      </c>
      <c r="Y239" s="385">
        <f t="shared" si="69"/>
        <v>8</v>
      </c>
      <c r="Z239" s="385"/>
      <c r="AA239" s="385">
        <f t="shared" si="70"/>
        <v>0</v>
      </c>
      <c r="AB239" s="385"/>
      <c r="AC239" s="385"/>
      <c r="AD239" s="385">
        <v>2</v>
      </c>
      <c r="AE239" s="385">
        <f t="shared" si="72"/>
        <v>8</v>
      </c>
      <c r="AF239" s="385"/>
      <c r="AG239" s="385">
        <f t="shared" si="73"/>
        <v>0</v>
      </c>
      <c r="AH239" s="385">
        <f t="shared" si="74"/>
        <v>3.5</v>
      </c>
      <c r="AI239" s="385">
        <f t="shared" si="75"/>
        <v>14</v>
      </c>
      <c r="AJ239" s="386"/>
      <c r="AL239" s="142">
        <v>0.7</v>
      </c>
      <c r="AM239" s="142">
        <v>3.5</v>
      </c>
      <c r="AN239" s="523"/>
      <c r="AO239" s="523"/>
      <c r="AP239" s="523"/>
    </row>
    <row r="240" spans="2:42" s="142" customFormat="1" ht="19.5" customHeight="1">
      <c r="B240" s="390" t="s">
        <v>240</v>
      </c>
      <c r="C240" s="518" t="s">
        <v>787</v>
      </c>
      <c r="D240" s="391" t="s">
        <v>241</v>
      </c>
      <c r="E240" s="519" t="s">
        <v>977</v>
      </c>
      <c r="F240" s="392" t="s">
        <v>312</v>
      </c>
      <c r="G240" s="384">
        <f t="shared" si="61"/>
        <v>0</v>
      </c>
      <c r="H240" s="520">
        <v>7.26</v>
      </c>
      <c r="I240" s="385">
        <f t="shared" si="62"/>
        <v>0</v>
      </c>
      <c r="J240" s="385">
        <v>0</v>
      </c>
      <c r="K240" s="385">
        <f t="shared" si="60"/>
        <v>0</v>
      </c>
      <c r="L240" s="520">
        <v>4.4400000000000004</v>
      </c>
      <c r="M240" s="385">
        <f t="shared" si="63"/>
        <v>0</v>
      </c>
      <c r="N240" s="520"/>
      <c r="O240" s="385"/>
      <c r="P240" s="520">
        <v>2.1</v>
      </c>
      <c r="Q240" s="385">
        <f t="shared" si="65"/>
        <v>0</v>
      </c>
      <c r="R240" s="521">
        <v>0</v>
      </c>
      <c r="S240" s="385">
        <f t="shared" si="66"/>
        <v>0</v>
      </c>
      <c r="T240" s="521">
        <v>0.2</v>
      </c>
      <c r="U240" s="385">
        <f t="shared" si="67"/>
        <v>0</v>
      </c>
      <c r="V240" s="521">
        <v>0</v>
      </c>
      <c r="W240" s="385">
        <f t="shared" si="68"/>
        <v>0</v>
      </c>
      <c r="X240" s="522">
        <v>0</v>
      </c>
      <c r="Y240" s="385">
        <f t="shared" si="69"/>
        <v>0</v>
      </c>
      <c r="Z240" s="522">
        <v>2</v>
      </c>
      <c r="AA240" s="385">
        <f t="shared" si="70"/>
        <v>0</v>
      </c>
      <c r="AB240" s="385"/>
      <c r="AC240" s="385"/>
      <c r="AD240" s="385">
        <v>0</v>
      </c>
      <c r="AE240" s="385">
        <f t="shared" si="72"/>
        <v>0</v>
      </c>
      <c r="AF240" s="522">
        <v>2</v>
      </c>
      <c r="AG240" s="385">
        <f t="shared" si="73"/>
        <v>0</v>
      </c>
      <c r="AH240" s="385">
        <f t="shared" si="74"/>
        <v>0</v>
      </c>
      <c r="AI240" s="385">
        <f t="shared" si="75"/>
        <v>0</v>
      </c>
      <c r="AJ240" s="386"/>
      <c r="AN240" s="523"/>
      <c r="AO240" s="523"/>
      <c r="AP240" s="523"/>
    </row>
    <row r="241" spans="1:42" s="142" customFormat="1" ht="19.5" customHeight="1">
      <c r="B241" s="390" t="s">
        <v>240</v>
      </c>
      <c r="C241" s="518" t="s">
        <v>788</v>
      </c>
      <c r="D241" s="391" t="s">
        <v>241</v>
      </c>
      <c r="E241" s="519" t="s">
        <v>975</v>
      </c>
      <c r="F241" s="392" t="s">
        <v>311</v>
      </c>
      <c r="G241" s="384">
        <f t="shared" si="61"/>
        <v>2</v>
      </c>
      <c r="H241" s="520">
        <v>7.26</v>
      </c>
      <c r="I241" s="385">
        <f t="shared" si="62"/>
        <v>14.52</v>
      </c>
      <c r="J241" s="385">
        <v>0</v>
      </c>
      <c r="K241" s="385">
        <f t="shared" si="60"/>
        <v>0</v>
      </c>
      <c r="L241" s="520">
        <v>4.4400000000000004</v>
      </c>
      <c r="M241" s="385">
        <f t="shared" si="63"/>
        <v>8.8800000000000008</v>
      </c>
      <c r="N241" s="520"/>
      <c r="O241" s="385"/>
      <c r="P241" s="520">
        <v>2.1</v>
      </c>
      <c r="Q241" s="385">
        <f t="shared" si="65"/>
        <v>4.2</v>
      </c>
      <c r="R241" s="521">
        <v>0</v>
      </c>
      <c r="S241" s="385">
        <f t="shared" si="66"/>
        <v>0</v>
      </c>
      <c r="T241" s="521">
        <v>0.2</v>
      </c>
      <c r="U241" s="385">
        <f t="shared" si="67"/>
        <v>0.4</v>
      </c>
      <c r="V241" s="521">
        <v>0</v>
      </c>
      <c r="W241" s="385">
        <f t="shared" si="68"/>
        <v>0</v>
      </c>
      <c r="X241" s="522">
        <v>0</v>
      </c>
      <c r="Y241" s="385">
        <f t="shared" si="69"/>
        <v>0</v>
      </c>
      <c r="Z241" s="522">
        <v>2</v>
      </c>
      <c r="AA241" s="385">
        <f t="shared" si="70"/>
        <v>4</v>
      </c>
      <c r="AB241" s="385"/>
      <c r="AC241" s="385"/>
      <c r="AD241" s="385">
        <v>0</v>
      </c>
      <c r="AE241" s="385">
        <f t="shared" si="72"/>
        <v>0</v>
      </c>
      <c r="AF241" s="522">
        <v>2</v>
      </c>
      <c r="AG241" s="385">
        <f t="shared" si="73"/>
        <v>4</v>
      </c>
      <c r="AH241" s="385">
        <f t="shared" si="74"/>
        <v>0</v>
      </c>
      <c r="AI241" s="385">
        <f t="shared" si="75"/>
        <v>0</v>
      </c>
      <c r="AJ241" s="386"/>
      <c r="AN241" s="523"/>
      <c r="AO241" s="523"/>
      <c r="AP241" s="523"/>
    </row>
    <row r="242" spans="1:42" s="142" customFormat="1" ht="19.5" customHeight="1">
      <c r="B242" s="390" t="s">
        <v>240</v>
      </c>
      <c r="C242" s="518" t="s">
        <v>788</v>
      </c>
      <c r="D242" s="391" t="s">
        <v>241</v>
      </c>
      <c r="E242" s="519" t="s">
        <v>975</v>
      </c>
      <c r="F242" s="392" t="s">
        <v>312</v>
      </c>
      <c r="G242" s="384">
        <f t="shared" si="61"/>
        <v>0</v>
      </c>
      <c r="H242" s="520">
        <v>7.4</v>
      </c>
      <c r="I242" s="385">
        <f t="shared" si="62"/>
        <v>0</v>
      </c>
      <c r="J242" s="385">
        <v>0</v>
      </c>
      <c r="K242" s="385">
        <f t="shared" si="60"/>
        <v>0</v>
      </c>
      <c r="L242" s="520">
        <v>4.8</v>
      </c>
      <c r="M242" s="385">
        <f t="shared" si="63"/>
        <v>0</v>
      </c>
      <c r="N242" s="520"/>
      <c r="O242" s="385"/>
      <c r="P242" s="520">
        <v>2.1</v>
      </c>
      <c r="Q242" s="385">
        <f t="shared" si="65"/>
        <v>0</v>
      </c>
      <c r="R242" s="521">
        <v>0</v>
      </c>
      <c r="S242" s="385">
        <f t="shared" si="66"/>
        <v>0</v>
      </c>
      <c r="T242" s="385"/>
      <c r="U242" s="385">
        <f t="shared" si="67"/>
        <v>0</v>
      </c>
      <c r="V242" s="521">
        <v>0</v>
      </c>
      <c r="W242" s="385">
        <f t="shared" si="68"/>
        <v>0</v>
      </c>
      <c r="X242" s="522">
        <v>0</v>
      </c>
      <c r="Y242" s="385">
        <f t="shared" si="69"/>
        <v>0</v>
      </c>
      <c r="Z242" s="385"/>
      <c r="AA242" s="385">
        <f t="shared" si="70"/>
        <v>0</v>
      </c>
      <c r="AB242" s="385"/>
      <c r="AC242" s="385"/>
      <c r="AD242" s="385">
        <v>0</v>
      </c>
      <c r="AE242" s="385">
        <f t="shared" si="72"/>
        <v>0</v>
      </c>
      <c r="AF242" s="385"/>
      <c r="AG242" s="385">
        <f t="shared" si="73"/>
        <v>0</v>
      </c>
      <c r="AH242" s="385">
        <f t="shared" si="74"/>
        <v>0</v>
      </c>
      <c r="AI242" s="385">
        <f t="shared" si="75"/>
        <v>0</v>
      </c>
      <c r="AJ242" s="386"/>
      <c r="AN242" s="523"/>
      <c r="AO242" s="523"/>
      <c r="AP242" s="523"/>
    </row>
    <row r="243" spans="1:42" s="142" customFormat="1" ht="19.5" customHeight="1">
      <c r="B243" s="390" t="s">
        <v>240</v>
      </c>
      <c r="C243" s="518" t="s">
        <v>788</v>
      </c>
      <c r="D243" s="391" t="s">
        <v>241</v>
      </c>
      <c r="E243" s="519" t="s">
        <v>696</v>
      </c>
      <c r="F243" s="392"/>
      <c r="G243" s="384">
        <f t="shared" si="61"/>
        <v>8</v>
      </c>
      <c r="H243" s="520">
        <v>7.4</v>
      </c>
      <c r="I243" s="385">
        <f t="shared" si="62"/>
        <v>59.2</v>
      </c>
      <c r="J243" s="385">
        <v>0</v>
      </c>
      <c r="K243" s="385">
        <f t="shared" si="60"/>
        <v>0</v>
      </c>
      <c r="L243" s="520">
        <v>4.8</v>
      </c>
      <c r="M243" s="385">
        <f t="shared" si="63"/>
        <v>38.4</v>
      </c>
      <c r="N243" s="520"/>
      <c r="O243" s="385"/>
      <c r="P243" s="520">
        <v>2.1</v>
      </c>
      <c r="Q243" s="385">
        <f t="shared" si="65"/>
        <v>16.8</v>
      </c>
      <c r="R243" s="521">
        <v>0</v>
      </c>
      <c r="S243" s="385">
        <f t="shared" si="66"/>
        <v>0</v>
      </c>
      <c r="T243" s="385"/>
      <c r="U243" s="385">
        <f t="shared" si="67"/>
        <v>0</v>
      </c>
      <c r="V243" s="521">
        <v>0</v>
      </c>
      <c r="W243" s="385">
        <f t="shared" si="68"/>
        <v>0</v>
      </c>
      <c r="X243" s="522">
        <v>0</v>
      </c>
      <c r="Y243" s="385">
        <f t="shared" si="69"/>
        <v>0</v>
      </c>
      <c r="Z243" s="385"/>
      <c r="AA243" s="385">
        <f t="shared" si="70"/>
        <v>0</v>
      </c>
      <c r="AB243" s="385"/>
      <c r="AC243" s="385"/>
      <c r="AD243" s="385">
        <v>0</v>
      </c>
      <c r="AE243" s="385">
        <f t="shared" si="72"/>
        <v>0</v>
      </c>
      <c r="AF243" s="385"/>
      <c r="AG243" s="385">
        <f t="shared" si="73"/>
        <v>0</v>
      </c>
      <c r="AH243" s="385">
        <f t="shared" si="74"/>
        <v>0</v>
      </c>
      <c r="AI243" s="385">
        <f t="shared" si="75"/>
        <v>0</v>
      </c>
      <c r="AJ243" s="386"/>
      <c r="AN243" s="523"/>
      <c r="AO243" s="523"/>
      <c r="AP243" s="523"/>
    </row>
    <row r="244" spans="1:42" s="142" customFormat="1" ht="19.5" customHeight="1">
      <c r="B244" s="390"/>
      <c r="C244" s="518"/>
      <c r="D244" s="391"/>
      <c r="E244" s="519"/>
      <c r="F244" s="392"/>
      <c r="G244" s="384"/>
      <c r="H244" s="520"/>
      <c r="I244" s="385"/>
      <c r="J244" s="385"/>
      <c r="K244" s="385"/>
      <c r="L244" s="520"/>
      <c r="M244" s="385"/>
      <c r="N244" s="520"/>
      <c r="O244" s="385"/>
      <c r="P244" s="520"/>
      <c r="Q244" s="385"/>
      <c r="R244" s="521"/>
      <c r="S244" s="385"/>
      <c r="T244" s="385"/>
      <c r="U244" s="385"/>
      <c r="V244" s="521"/>
      <c r="W244" s="385"/>
      <c r="X244" s="522"/>
      <c r="Y244" s="385"/>
      <c r="Z244" s="385"/>
      <c r="AA244" s="385"/>
      <c r="AB244" s="385"/>
      <c r="AC244" s="385"/>
      <c r="AD244" s="385"/>
      <c r="AE244" s="385"/>
      <c r="AF244" s="385"/>
      <c r="AG244" s="385"/>
      <c r="AH244" s="385"/>
      <c r="AI244" s="385"/>
      <c r="AJ244" s="386"/>
      <c r="AN244" s="523"/>
      <c r="AO244" s="523"/>
      <c r="AP244" s="523"/>
    </row>
    <row r="245" spans="1:42" s="142" customFormat="1" ht="19.5" customHeight="1">
      <c r="B245" s="390"/>
      <c r="C245" s="518"/>
      <c r="D245" s="391"/>
      <c r="E245" s="519"/>
      <c r="F245" s="392"/>
      <c r="G245" s="384"/>
      <c r="H245" s="520"/>
      <c r="I245" s="385"/>
      <c r="J245" s="385"/>
      <c r="K245" s="385"/>
      <c r="L245" s="520"/>
      <c r="M245" s="385"/>
      <c r="N245" s="520"/>
      <c r="O245" s="385"/>
      <c r="P245" s="520"/>
      <c r="Q245" s="385"/>
      <c r="R245" s="521"/>
      <c r="S245" s="385"/>
      <c r="T245" s="385"/>
      <c r="U245" s="385"/>
      <c r="V245" s="521"/>
      <c r="W245" s="385"/>
      <c r="X245" s="522"/>
      <c r="Y245" s="385"/>
      <c r="Z245" s="385"/>
      <c r="AA245" s="385"/>
      <c r="AB245" s="385"/>
      <c r="AC245" s="385"/>
      <c r="AD245" s="385"/>
      <c r="AE245" s="385"/>
      <c r="AF245" s="385"/>
      <c r="AG245" s="385"/>
      <c r="AH245" s="385"/>
      <c r="AI245" s="385"/>
      <c r="AJ245" s="386"/>
      <c r="AN245" s="523"/>
      <c r="AO245" s="523"/>
      <c r="AP245" s="523"/>
    </row>
    <row r="246" spans="1:42" s="142" customFormat="1" ht="20.100000000000001" customHeight="1">
      <c r="A246" s="140">
        <v>1</v>
      </c>
      <c r="B246" s="652" t="s">
        <v>243</v>
      </c>
      <c r="C246" s="653"/>
      <c r="D246" s="653"/>
      <c r="E246" s="653"/>
      <c r="F246" s="653"/>
      <c r="G246" s="550">
        <f>SUM(G8:G245)</f>
        <v>3857</v>
      </c>
      <c r="H246" s="550"/>
      <c r="I246" s="550">
        <f>SUM(I8:I245)</f>
        <v>18683.739999999994</v>
      </c>
      <c r="J246" s="550"/>
      <c r="K246" s="550">
        <f>SUM(K8:K245)</f>
        <v>1071.6000000000001</v>
      </c>
      <c r="L246" s="550"/>
      <c r="M246" s="550">
        <f>SUM(M8:M245)</f>
        <v>6165.7200000000021</v>
      </c>
      <c r="N246" s="550"/>
      <c r="O246" s="550">
        <f>SUM(O8:O245)</f>
        <v>0</v>
      </c>
      <c r="P246" s="550"/>
      <c r="Q246" s="550">
        <f>SUM(Q8:Q245)</f>
        <v>8149.2700000000023</v>
      </c>
      <c r="R246" s="550"/>
      <c r="S246" s="550">
        <f>SUM(S8:S245)</f>
        <v>1940.2400000000002</v>
      </c>
      <c r="T246" s="551"/>
      <c r="U246" s="552">
        <f>SUM(U8:U245)</f>
        <v>0.4</v>
      </c>
      <c r="V246" s="550"/>
      <c r="W246" s="550">
        <f>SUM(W8:W245)</f>
        <v>1550.4100000000005</v>
      </c>
      <c r="X246" s="550"/>
      <c r="Y246" s="550">
        <f>SUM(Y8:Y245)</f>
        <v>7757.3000000000011</v>
      </c>
      <c r="Z246" s="550"/>
      <c r="AA246" s="550">
        <f>SUM(AA8:AA245)</f>
        <v>4</v>
      </c>
      <c r="AB246" s="551"/>
      <c r="AC246" s="550">
        <f>SUM(AC8:AC245)</f>
        <v>0</v>
      </c>
      <c r="AD246" s="550"/>
      <c r="AE246" s="550">
        <f>SUM(AE8:AE245)</f>
        <v>7682</v>
      </c>
      <c r="AF246" s="550"/>
      <c r="AG246" s="550">
        <f>SUM(AG8:AG245)</f>
        <v>4</v>
      </c>
      <c r="AH246" s="550"/>
      <c r="AI246" s="550">
        <f>SUM(AI8:AI245)</f>
        <v>13384.88</v>
      </c>
      <c r="AJ246" s="389"/>
    </row>
    <row r="248" spans="1:42" ht="24.75" customHeight="1">
      <c r="G248" s="143">
        <f>G246/2</f>
        <v>1928.5</v>
      </c>
    </row>
    <row r="249" spans="1:42" ht="24.75" customHeight="1">
      <c r="A249" s="140">
        <v>1</v>
      </c>
      <c r="D249" s="140">
        <v>1</v>
      </c>
      <c r="G249" s="143">
        <f>SUMIF(A7:A246,A249,G7:G246)</f>
        <v>3857</v>
      </c>
    </row>
    <row r="250" spans="1:42" ht="24.75" customHeight="1">
      <c r="G250" s="143">
        <f>(C203*40+E203)-G246</f>
        <v>-137</v>
      </c>
    </row>
    <row r="251" spans="1:42" ht="24.75" customHeight="1">
      <c r="G251" s="143"/>
    </row>
    <row r="252" spans="1:42" ht="24.75" customHeight="1">
      <c r="G252" s="143"/>
    </row>
    <row r="253" spans="1:42" ht="24.75" customHeight="1">
      <c r="G253" s="143"/>
    </row>
    <row r="254" spans="1:42" ht="24.75" customHeight="1">
      <c r="G254" s="143"/>
    </row>
    <row r="255" spans="1:42" ht="24.75" customHeight="1">
      <c r="G255" s="143"/>
    </row>
    <row r="256" spans="1:42" ht="24.75" customHeight="1">
      <c r="G256" s="143"/>
    </row>
    <row r="257" spans="7:7" ht="24.75" customHeight="1">
      <c r="G257" s="143"/>
    </row>
    <row r="258" spans="7:7" ht="24.75" customHeight="1">
      <c r="G258" s="143"/>
    </row>
    <row r="259" spans="7:7" ht="24.75" customHeight="1">
      <c r="G259" s="143"/>
    </row>
    <row r="260" spans="7:7" ht="24.75" customHeight="1">
      <c r="G260" s="143"/>
    </row>
    <row r="261" spans="7:7" ht="24.75" customHeight="1">
      <c r="G261" s="143"/>
    </row>
  </sheetData>
  <mergeCells count="46">
    <mergeCell ref="N5:O5"/>
    <mergeCell ref="V4:W4"/>
    <mergeCell ref="X2:AA2"/>
    <mergeCell ref="X3:Y3"/>
    <mergeCell ref="X4:Y4"/>
    <mergeCell ref="L4:M4"/>
    <mergeCell ref="P4:Q4"/>
    <mergeCell ref="R2:U2"/>
    <mergeCell ref="R3:S3"/>
    <mergeCell ref="R4:S4"/>
    <mergeCell ref="N4:O4"/>
    <mergeCell ref="AJ2:AJ6"/>
    <mergeCell ref="Z3:AA3"/>
    <mergeCell ref="AH2:AI3"/>
    <mergeCell ref="AH4:AI4"/>
    <mergeCell ref="AH5:AI5"/>
    <mergeCell ref="AD4:AE4"/>
    <mergeCell ref="AD5:AE5"/>
    <mergeCell ref="AD2:AG3"/>
    <mergeCell ref="AF4:AG4"/>
    <mergeCell ref="AF5:AG5"/>
    <mergeCell ref="B246:F246"/>
    <mergeCell ref="B7:F7"/>
    <mergeCell ref="B2:F6"/>
    <mergeCell ref="G2:G6"/>
    <mergeCell ref="H5:I5"/>
    <mergeCell ref="H4:I4"/>
    <mergeCell ref="H2:K3"/>
    <mergeCell ref="J4:K4"/>
    <mergeCell ref="J5:K5"/>
    <mergeCell ref="L5:M5"/>
    <mergeCell ref="L2:Q3"/>
    <mergeCell ref="T4:U4"/>
    <mergeCell ref="Z5:AA5"/>
    <mergeCell ref="AB4:AC4"/>
    <mergeCell ref="T5:U5"/>
    <mergeCell ref="V5:W5"/>
    <mergeCell ref="AB5:AC5"/>
    <mergeCell ref="X5:Y5"/>
    <mergeCell ref="T3:U3"/>
    <mergeCell ref="P5:Q5"/>
    <mergeCell ref="R5:S5"/>
    <mergeCell ref="Z4:AA4"/>
    <mergeCell ref="AB3:AC3"/>
    <mergeCell ref="V2:W2"/>
    <mergeCell ref="V3:W3"/>
  </mergeCells>
  <phoneticPr fontId="6" type="noConversion"/>
  <printOptions horizontalCentered="1"/>
  <pageMargins left="0.39370078740157483" right="0.39370078740157483" top="0.78740157480314965" bottom="0.39370078740157483" header="0.47244094488188981" footer="0.39370078740157483"/>
  <pageSetup paperSize="9" scale="61" fitToHeight="0" pageOrder="overThenDown" orientation="landscape" r:id="rId1"/>
  <headerFooter alignWithMargins="0">
    <oddHeader>&amp;C&amp;"돋움,굵게"&amp;15관로토공 토적표</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24"/>
  <sheetViews>
    <sheetView view="pageBreakPreview" zoomScaleNormal="100" zoomScaleSheetLayoutView="100" workbookViewId="0">
      <selection activeCell="R15" sqref="R15"/>
    </sheetView>
  </sheetViews>
  <sheetFormatPr defaultRowHeight="13.5"/>
  <cols>
    <col min="1" max="1" width="3.77734375" style="4" customWidth="1"/>
    <col min="2" max="3" width="6.33203125" style="4" customWidth="1"/>
    <col min="4" max="5" width="11.77734375" style="4" customWidth="1"/>
    <col min="6" max="6" width="4.77734375" style="4" customWidth="1"/>
    <col min="7" max="7" width="9.77734375" style="4" customWidth="1"/>
    <col min="8" max="14" width="8.44140625" style="4" customWidth="1"/>
    <col min="15" max="16" width="8.77734375" style="4" customWidth="1"/>
    <col min="17" max="17" width="9.77734375" style="4" customWidth="1"/>
    <col min="18" max="16384" width="8.88671875" style="4"/>
  </cols>
  <sheetData>
    <row r="1" spans="1:16" ht="21.75" customHeight="1">
      <c r="A1" s="4">
        <v>1</v>
      </c>
      <c r="B1" s="635" t="s">
        <v>133</v>
      </c>
      <c r="C1" s="635"/>
      <c r="D1" s="635"/>
      <c r="E1" s="635"/>
      <c r="F1" s="635"/>
      <c r="G1" s="635"/>
      <c r="H1" s="635"/>
      <c r="I1" s="671"/>
      <c r="J1" s="635"/>
      <c r="K1" s="635"/>
      <c r="L1" s="635"/>
      <c r="M1" s="635"/>
      <c r="N1" s="635"/>
    </row>
    <row r="2" spans="1:16" ht="12" customHeight="1">
      <c r="A2" s="4">
        <v>1</v>
      </c>
      <c r="B2" s="1"/>
      <c r="C2" s="6"/>
      <c r="D2" s="5"/>
      <c r="E2" s="5"/>
      <c r="F2" s="5"/>
      <c r="G2" s="5"/>
      <c r="H2" s="5"/>
      <c r="I2" s="5"/>
      <c r="J2" s="5"/>
      <c r="K2" s="5"/>
      <c r="L2" s="5"/>
      <c r="M2" s="5"/>
      <c r="N2" s="5"/>
    </row>
    <row r="3" spans="1:16" s="3" customFormat="1" ht="24.95" customHeight="1">
      <c r="A3" s="277">
        <v>1</v>
      </c>
      <c r="B3" s="636" t="s">
        <v>81</v>
      </c>
      <c r="C3" s="637"/>
      <c r="D3" s="637" t="s">
        <v>17</v>
      </c>
      <c r="E3" s="637"/>
      <c r="F3" s="637" t="s">
        <v>96</v>
      </c>
      <c r="G3" s="637" t="s">
        <v>0</v>
      </c>
      <c r="H3" s="674" t="s">
        <v>352</v>
      </c>
      <c r="I3" s="675"/>
      <c r="J3" s="675"/>
      <c r="K3" s="675"/>
      <c r="L3" s="675"/>
      <c r="M3" s="676"/>
      <c r="N3" s="640" t="s">
        <v>18</v>
      </c>
    </row>
    <row r="4" spans="1:16" s="3" customFormat="1" ht="15" customHeight="1">
      <c r="A4" s="278">
        <v>1</v>
      </c>
      <c r="B4" s="638"/>
      <c r="C4" s="639"/>
      <c r="D4" s="639"/>
      <c r="E4" s="639"/>
      <c r="F4" s="639"/>
      <c r="G4" s="639"/>
      <c r="H4" s="642" t="s">
        <v>550</v>
      </c>
      <c r="I4" s="639" t="s">
        <v>347</v>
      </c>
      <c r="J4" s="639" t="s">
        <v>370</v>
      </c>
      <c r="K4" s="639" t="s">
        <v>551</v>
      </c>
      <c r="L4" s="639" t="s">
        <v>552</v>
      </c>
      <c r="M4" s="672" t="s">
        <v>681</v>
      </c>
      <c r="N4" s="641"/>
    </row>
    <row r="5" spans="1:16" s="3" customFormat="1" ht="15" customHeight="1">
      <c r="A5" s="278">
        <v>1</v>
      </c>
      <c r="B5" s="644"/>
      <c r="C5" s="645"/>
      <c r="D5" s="645"/>
      <c r="E5" s="645"/>
      <c r="F5" s="645"/>
      <c r="G5" s="645"/>
      <c r="H5" s="645"/>
      <c r="I5" s="645"/>
      <c r="J5" s="645"/>
      <c r="K5" s="645"/>
      <c r="L5" s="645"/>
      <c r="M5" s="673"/>
      <c r="N5" s="646"/>
    </row>
    <row r="6" spans="1:16" s="3" customFormat="1" ht="24.95" customHeight="1">
      <c r="A6" s="278"/>
      <c r="B6" s="648" t="s">
        <v>575</v>
      </c>
      <c r="C6" s="649"/>
      <c r="D6" s="160" t="s">
        <v>350</v>
      </c>
      <c r="E6" s="382" t="s">
        <v>131</v>
      </c>
      <c r="F6" s="160" t="s">
        <v>21</v>
      </c>
      <c r="G6" s="161">
        <f>SUM(H6:M6)</f>
        <v>394.41431999999998</v>
      </c>
      <c r="H6" s="383">
        <f>제수밸브실집계표!G6</f>
        <v>31.208639999999992</v>
      </c>
      <c r="I6" s="383">
        <f>공기밸브실집계표!G7</f>
        <v>119.86568000000003</v>
      </c>
      <c r="J6" s="383">
        <f>이토맨홀집계!G7</f>
        <v>31.28</v>
      </c>
      <c r="K6" s="383">
        <f>이토관토공산출!D16</f>
        <v>101.02</v>
      </c>
      <c r="L6" s="383">
        <f>환기구토공산출!D18</f>
        <v>77.789999999999992</v>
      </c>
      <c r="M6" s="505">
        <f>'전기관로 토공산근'!AT6</f>
        <v>33.249999999999993</v>
      </c>
      <c r="N6" s="180"/>
      <c r="P6" s="293"/>
    </row>
    <row r="7" spans="1:16" s="3" customFormat="1" ht="24.95" customHeight="1">
      <c r="A7" s="278"/>
      <c r="B7" s="623" t="s">
        <v>576</v>
      </c>
      <c r="C7" s="624"/>
      <c r="D7" s="149" t="s">
        <v>350</v>
      </c>
      <c r="E7" s="151" t="s">
        <v>131</v>
      </c>
      <c r="F7" s="149" t="s">
        <v>21</v>
      </c>
      <c r="G7" s="150">
        <f>SUM(H7:M7)</f>
        <v>0</v>
      </c>
      <c r="H7" s="152"/>
      <c r="I7" s="152"/>
      <c r="J7" s="152"/>
      <c r="K7" s="152"/>
      <c r="L7" s="152"/>
      <c r="M7" s="506"/>
      <c r="N7" s="164"/>
    </row>
    <row r="8" spans="1:16" s="3" customFormat="1" ht="24.95" customHeight="1">
      <c r="A8" s="278">
        <f t="shared" ref="A8:A21" si="0">IF(G8=0,2,1)</f>
        <v>1</v>
      </c>
      <c r="B8" s="631" t="s">
        <v>351</v>
      </c>
      <c r="C8" s="632"/>
      <c r="D8" s="148" t="s">
        <v>350</v>
      </c>
      <c r="E8" s="151" t="s">
        <v>131</v>
      </c>
      <c r="F8" s="149" t="s">
        <v>21</v>
      </c>
      <c r="G8" s="150">
        <f t="shared" ref="G8:G20" si="1">SUM(H8:M8)</f>
        <v>216.11016000000006</v>
      </c>
      <c r="H8" s="153">
        <f>제수밸브실집계표!G7</f>
        <v>5.3287200000000006</v>
      </c>
      <c r="I8" s="153">
        <f>공기밸브실집계표!G8</f>
        <v>91.031440000000046</v>
      </c>
      <c r="J8" s="153">
        <f>이토맨홀집계!G8</f>
        <v>17.579999999999998</v>
      </c>
      <c r="K8" s="153">
        <f>이토관토공산출!E16</f>
        <v>51.36</v>
      </c>
      <c r="L8" s="153">
        <f>환기구토공산출!E18</f>
        <v>29.36</v>
      </c>
      <c r="M8" s="507">
        <f>'전기관로 토공산근'!AT7</f>
        <v>21.45</v>
      </c>
      <c r="N8" s="164"/>
    </row>
    <row r="9" spans="1:16" s="3" customFormat="1" ht="24.95" customHeight="1">
      <c r="B9" s="631" t="s">
        <v>558</v>
      </c>
      <c r="C9" s="632"/>
      <c r="D9" s="148" t="s">
        <v>559</v>
      </c>
      <c r="E9" s="151" t="s">
        <v>131</v>
      </c>
      <c r="F9" s="149" t="s">
        <v>556</v>
      </c>
      <c r="G9" s="150">
        <f t="shared" si="1"/>
        <v>29.368479999999998</v>
      </c>
      <c r="H9" s="153">
        <f>제수밸브실집계표!G8</f>
        <v>4.1587199999999998</v>
      </c>
      <c r="I9" s="153">
        <f>공기밸브실집계표!G9</f>
        <v>20.98976</v>
      </c>
      <c r="J9" s="153">
        <f>이토맨홀집계!G9</f>
        <v>4.22</v>
      </c>
      <c r="K9" s="153"/>
      <c r="L9" s="153"/>
      <c r="M9" s="507"/>
      <c r="N9" s="164"/>
    </row>
    <row r="10" spans="1:16" s="3" customFormat="1" ht="24.95" customHeight="1">
      <c r="A10" s="3">
        <f t="shared" si="0"/>
        <v>1</v>
      </c>
      <c r="B10" s="623" t="s">
        <v>532</v>
      </c>
      <c r="C10" s="624"/>
      <c r="D10" s="149" t="s">
        <v>533</v>
      </c>
      <c r="E10" s="151" t="s">
        <v>131</v>
      </c>
      <c r="F10" s="149" t="s">
        <v>2</v>
      </c>
      <c r="G10" s="150">
        <f t="shared" si="1"/>
        <v>421.15999999999997</v>
      </c>
      <c r="H10" s="153">
        <f>제수밸브실집계표!G9</f>
        <v>18.239999999999998</v>
      </c>
      <c r="I10" s="153">
        <f>공기밸브실집계표!G10</f>
        <v>115.92</v>
      </c>
      <c r="J10" s="153">
        <f>이토맨홀집계!G10</f>
        <v>5</v>
      </c>
      <c r="K10" s="153">
        <f>이토관토공산출!F16</f>
        <v>106</v>
      </c>
      <c r="L10" s="153">
        <f>환기구토공산출!F18</f>
        <v>76</v>
      </c>
      <c r="M10" s="507">
        <f>'전기관로 토공산근'!AT8</f>
        <v>100</v>
      </c>
      <c r="N10" s="165" t="s">
        <v>549</v>
      </c>
    </row>
    <row r="11" spans="1:16" s="3" customFormat="1" ht="24.95" customHeight="1">
      <c r="A11" s="3">
        <f t="shared" si="0"/>
        <v>1</v>
      </c>
      <c r="B11" s="623" t="s">
        <v>532</v>
      </c>
      <c r="C11" s="624"/>
      <c r="D11" s="149" t="s">
        <v>534</v>
      </c>
      <c r="E11" s="151" t="s">
        <v>131</v>
      </c>
      <c r="F11" s="149" t="s">
        <v>21</v>
      </c>
      <c r="G11" s="150">
        <f t="shared" si="1"/>
        <v>90.152000000000001</v>
      </c>
      <c r="H11" s="153">
        <f>제수밸브실집계표!G10</f>
        <v>5.1980000000000004</v>
      </c>
      <c r="I11" s="153">
        <f>공기밸브실집계표!G11</f>
        <v>26.234000000000002</v>
      </c>
      <c r="J11" s="153">
        <f>이토맨홀집계!G11</f>
        <v>2.0200000000000005</v>
      </c>
      <c r="K11" s="153">
        <f>이토관토공산출!G16</f>
        <v>28.51</v>
      </c>
      <c r="L11" s="153">
        <f>환기구토공산출!G18</f>
        <v>15.69</v>
      </c>
      <c r="M11" s="507">
        <f>'전기관로 토공산근'!AT9</f>
        <v>12.5</v>
      </c>
      <c r="N11" s="165" t="s">
        <v>95</v>
      </c>
    </row>
    <row r="12" spans="1:16" s="3" customFormat="1" ht="24.95" customHeight="1">
      <c r="A12" s="3">
        <f t="shared" si="0"/>
        <v>1</v>
      </c>
      <c r="B12" s="623" t="s">
        <v>532</v>
      </c>
      <c r="C12" s="624"/>
      <c r="D12" s="149" t="s">
        <v>535</v>
      </c>
      <c r="E12" s="151" t="s">
        <v>131</v>
      </c>
      <c r="F12" s="149" t="s">
        <v>25</v>
      </c>
      <c r="G12" s="150">
        <f t="shared" si="1"/>
        <v>360.51599999999996</v>
      </c>
      <c r="H12" s="153">
        <f>제수밸브실집계표!G11</f>
        <v>20.794</v>
      </c>
      <c r="I12" s="153">
        <f>공기밸브실집계표!G12</f>
        <v>104.952</v>
      </c>
      <c r="J12" s="153">
        <f>이토맨홀집계!G12</f>
        <v>8.120000000000001</v>
      </c>
      <c r="K12" s="153">
        <f>이토관토공산출!H16</f>
        <v>113.95</v>
      </c>
      <c r="L12" s="153">
        <f>환기구토공산출!H18</f>
        <v>62.7</v>
      </c>
      <c r="M12" s="507">
        <f>'전기관로 토공산근'!AT10</f>
        <v>50</v>
      </c>
      <c r="N12" s="165" t="s">
        <v>95</v>
      </c>
    </row>
    <row r="13" spans="1:16" s="3" customFormat="1" ht="24.95" customHeight="1">
      <c r="A13" s="3">
        <f t="shared" si="0"/>
        <v>1</v>
      </c>
      <c r="B13" s="623" t="s">
        <v>532</v>
      </c>
      <c r="C13" s="624"/>
      <c r="D13" s="296" t="s">
        <v>682</v>
      </c>
      <c r="E13" s="151" t="s">
        <v>131</v>
      </c>
      <c r="F13" s="149" t="s">
        <v>21</v>
      </c>
      <c r="G13" s="150">
        <f t="shared" si="1"/>
        <v>69.244500000000002</v>
      </c>
      <c r="H13" s="153">
        <f>제수밸브실집계표!G12</f>
        <v>2.9180000000000006</v>
      </c>
      <c r="I13" s="153">
        <f>공기밸브실집계표!G13</f>
        <v>11.494000000000002</v>
      </c>
      <c r="J13" s="153">
        <f>이토맨홀집계!G13</f>
        <v>2.0200000000000005</v>
      </c>
      <c r="K13" s="153">
        <f>이토관토공산출!I16</f>
        <v>26.82</v>
      </c>
      <c r="L13" s="153">
        <f>환기구토공산출!I18</f>
        <v>14.48</v>
      </c>
      <c r="M13" s="507">
        <f>'전기관로 토공산근'!AT11</f>
        <v>11.512500000000001</v>
      </c>
      <c r="N13" s="165" t="s">
        <v>95</v>
      </c>
    </row>
    <row r="14" spans="1:16" s="3" customFormat="1" ht="24.95" customHeight="1">
      <c r="A14" s="3">
        <f t="shared" si="0"/>
        <v>1</v>
      </c>
      <c r="B14" s="623" t="s">
        <v>532</v>
      </c>
      <c r="C14" s="624"/>
      <c r="D14" s="296" t="s">
        <v>560</v>
      </c>
      <c r="E14" s="151" t="s">
        <v>131</v>
      </c>
      <c r="F14" s="149" t="s">
        <v>21</v>
      </c>
      <c r="G14" s="150">
        <f t="shared" si="1"/>
        <v>44.634999999999998</v>
      </c>
      <c r="H14" s="153">
        <f>제수밸브실집계표!G13</f>
        <v>2.335</v>
      </c>
      <c r="I14" s="153">
        <f>공기밸브실집계표!G14</f>
        <v>9.2000000000000011</v>
      </c>
      <c r="J14" s="153">
        <f>이토맨홀집계!G14</f>
        <v>1.6199999999999997</v>
      </c>
      <c r="K14" s="153">
        <f>이토관토공산출!J16</f>
        <v>15.9</v>
      </c>
      <c r="L14" s="153">
        <f>환기구토공산출!J18</f>
        <v>7.79</v>
      </c>
      <c r="M14" s="507">
        <f>'전기관로 토공산근'!AT12</f>
        <v>7.79</v>
      </c>
      <c r="N14" s="165" t="s">
        <v>95</v>
      </c>
    </row>
    <row r="15" spans="1:16" s="3" customFormat="1" ht="24.95" customHeight="1">
      <c r="A15" s="3">
        <f t="shared" si="0"/>
        <v>1</v>
      </c>
      <c r="B15" s="623" t="s">
        <v>299</v>
      </c>
      <c r="C15" s="624"/>
      <c r="D15" s="624" t="s">
        <v>214</v>
      </c>
      <c r="E15" s="624" t="s">
        <v>132</v>
      </c>
      <c r="F15" s="156" t="s">
        <v>25</v>
      </c>
      <c r="G15" s="150">
        <f t="shared" si="1"/>
        <v>493.5</v>
      </c>
      <c r="H15" s="153"/>
      <c r="I15" s="153"/>
      <c r="J15" s="153"/>
      <c r="K15" s="153">
        <f>이토관토공산출!K16</f>
        <v>185.5</v>
      </c>
      <c r="L15" s="153">
        <f>환기구토공산출!N18</f>
        <v>133</v>
      </c>
      <c r="M15" s="507">
        <f>'전기관로 토공산근'!AT13</f>
        <v>175</v>
      </c>
      <c r="N15" s="165" t="s">
        <v>95</v>
      </c>
    </row>
    <row r="16" spans="1:16" s="3" customFormat="1" ht="24.95" customHeight="1">
      <c r="A16" s="3">
        <f t="shared" si="0"/>
        <v>1</v>
      </c>
      <c r="B16" s="623"/>
      <c r="C16" s="624"/>
      <c r="D16" s="624"/>
      <c r="E16" s="624"/>
      <c r="F16" s="156" t="s">
        <v>21</v>
      </c>
      <c r="G16" s="150">
        <f t="shared" si="1"/>
        <v>24.675000000000001</v>
      </c>
      <c r="H16" s="153"/>
      <c r="I16" s="153"/>
      <c r="J16" s="153"/>
      <c r="K16" s="507">
        <f>K15*0.05</f>
        <v>9.2750000000000004</v>
      </c>
      <c r="L16" s="507">
        <f>L15*0.05</f>
        <v>6.65</v>
      </c>
      <c r="M16" s="507">
        <f>M15*0.05</f>
        <v>8.75</v>
      </c>
      <c r="N16" s="165" t="s">
        <v>95</v>
      </c>
    </row>
    <row r="17" spans="1:14" s="3" customFormat="1" ht="24.95" customHeight="1">
      <c r="A17" s="3">
        <f t="shared" si="0"/>
        <v>1</v>
      </c>
      <c r="B17" s="628" t="s">
        <v>89</v>
      </c>
      <c r="C17" s="629"/>
      <c r="D17" s="157" t="s">
        <v>103</v>
      </c>
      <c r="E17" s="158" t="s">
        <v>16</v>
      </c>
      <c r="F17" s="156" t="s">
        <v>25</v>
      </c>
      <c r="G17" s="150">
        <f t="shared" si="1"/>
        <v>45</v>
      </c>
      <c r="H17" s="153"/>
      <c r="I17" s="153"/>
      <c r="J17" s="153"/>
      <c r="K17" s="153"/>
      <c r="L17" s="153">
        <f>환기구토공산출!M18</f>
        <v>45</v>
      </c>
      <c r="M17" s="507"/>
      <c r="N17" s="165" t="s">
        <v>95</v>
      </c>
    </row>
    <row r="18" spans="1:14" s="3" customFormat="1" ht="24.95" customHeight="1">
      <c r="A18" s="3">
        <f t="shared" si="0"/>
        <v>1</v>
      </c>
      <c r="B18" s="628"/>
      <c r="C18" s="629"/>
      <c r="D18" s="157" t="s">
        <v>104</v>
      </c>
      <c r="E18" s="158" t="s">
        <v>16</v>
      </c>
      <c r="F18" s="156" t="s">
        <v>25</v>
      </c>
      <c r="G18" s="150">
        <f t="shared" si="1"/>
        <v>45</v>
      </c>
      <c r="H18" s="153"/>
      <c r="I18" s="153"/>
      <c r="J18" s="153"/>
      <c r="K18" s="153"/>
      <c r="L18" s="153">
        <f>환기구토공산출!M18</f>
        <v>45</v>
      </c>
      <c r="M18" s="507"/>
      <c r="N18" s="165" t="s">
        <v>95</v>
      </c>
    </row>
    <row r="19" spans="1:14" s="3" customFormat="1" ht="24.95" customHeight="1">
      <c r="B19" s="628"/>
      <c r="C19" s="629"/>
      <c r="D19" s="157" t="s">
        <v>566</v>
      </c>
      <c r="E19" s="158"/>
      <c r="F19" s="156" t="s">
        <v>21</v>
      </c>
      <c r="G19" s="150">
        <f t="shared" si="1"/>
        <v>1.8</v>
      </c>
      <c r="H19" s="153"/>
      <c r="I19" s="153"/>
      <c r="J19" s="153"/>
      <c r="K19" s="153"/>
      <c r="L19" s="153">
        <f>환기구토공산출!K18</f>
        <v>1.8</v>
      </c>
      <c r="M19" s="507"/>
      <c r="N19" s="165" t="s">
        <v>95</v>
      </c>
    </row>
    <row r="20" spans="1:14" s="3" customFormat="1" ht="24.95" customHeight="1">
      <c r="B20" s="628"/>
      <c r="C20" s="629"/>
      <c r="D20" s="157" t="s">
        <v>565</v>
      </c>
      <c r="E20" s="158"/>
      <c r="F20" s="156" t="s">
        <v>21</v>
      </c>
      <c r="G20" s="150">
        <f t="shared" si="1"/>
        <v>4.38</v>
      </c>
      <c r="H20" s="153"/>
      <c r="I20" s="153"/>
      <c r="J20" s="153"/>
      <c r="K20" s="153"/>
      <c r="L20" s="153">
        <f>환기구토공산출!L18</f>
        <v>4.38</v>
      </c>
      <c r="M20" s="507"/>
      <c r="N20" s="165" t="s">
        <v>95</v>
      </c>
    </row>
    <row r="21" spans="1:14" s="2" customFormat="1" ht="24.95" customHeight="1">
      <c r="A21" s="3">
        <f t="shared" si="0"/>
        <v>1</v>
      </c>
      <c r="B21" s="633" t="s">
        <v>353</v>
      </c>
      <c r="C21" s="634"/>
      <c r="D21" s="177" t="s">
        <v>350</v>
      </c>
      <c r="E21" s="302" t="s">
        <v>131</v>
      </c>
      <c r="F21" s="166" t="s">
        <v>21</v>
      </c>
      <c r="G21" s="167">
        <f>SUM(H21:M21)</f>
        <v>175.78415999999996</v>
      </c>
      <c r="H21" s="168">
        <f>제수밸브실집계표!G14</f>
        <v>25.879919999999991</v>
      </c>
      <c r="I21" s="168">
        <f>공기밸브실집계표!G15</f>
        <v>28.834239999999983</v>
      </c>
      <c r="J21" s="168">
        <f>이토맨홀집계!G15</f>
        <v>11.18</v>
      </c>
      <c r="K21" s="168">
        <f>K6-K8</f>
        <v>49.66</v>
      </c>
      <c r="L21" s="168">
        <f>L6-L8</f>
        <v>48.429999999999993</v>
      </c>
      <c r="M21" s="168">
        <f>M6-M8</f>
        <v>11.799999999999994</v>
      </c>
      <c r="N21" s="178"/>
    </row>
    <row r="22" spans="1:14" ht="23.1" customHeight="1"/>
    <row r="23" spans="1:14" ht="23.1" customHeight="1"/>
    <row r="24" spans="1:14" ht="23.1" customHeight="1"/>
  </sheetData>
  <mergeCells count="27">
    <mergeCell ref="B21:C21"/>
    <mergeCell ref="B13:C13"/>
    <mergeCell ref="B14:C14"/>
    <mergeCell ref="B7:C7"/>
    <mergeCell ref="B8:C8"/>
    <mergeCell ref="B10:C10"/>
    <mergeCell ref="B11:C11"/>
    <mergeCell ref="B12:C12"/>
    <mergeCell ref="B15:C16"/>
    <mergeCell ref="B1:N1"/>
    <mergeCell ref="B3:C5"/>
    <mergeCell ref="D3:E5"/>
    <mergeCell ref="F3:F5"/>
    <mergeCell ref="G3:G5"/>
    <mergeCell ref="N3:N5"/>
    <mergeCell ref="I4:I5"/>
    <mergeCell ref="J4:J5"/>
    <mergeCell ref="H4:H5"/>
    <mergeCell ref="K4:K5"/>
    <mergeCell ref="L4:L5"/>
    <mergeCell ref="M4:M5"/>
    <mergeCell ref="H3:M3"/>
    <mergeCell ref="D15:D16"/>
    <mergeCell ref="E15:E16"/>
    <mergeCell ref="B6:C6"/>
    <mergeCell ref="B9:C9"/>
    <mergeCell ref="B17:C20"/>
  </mergeCells>
  <phoneticPr fontId="6" type="noConversion"/>
  <printOptions horizontalCentered="1"/>
  <pageMargins left="0.47244094488188981" right="0.39370078740157483" top="0.98425196850393704" bottom="0.47244094488188981" header="0.51181102362204722" footer="0.47244094488188981"/>
  <pageSetup paperSize="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28"/>
  <sheetViews>
    <sheetView view="pageBreakPreview" zoomScaleNormal="100" zoomScaleSheetLayoutView="100" workbookViewId="0">
      <pane xSplit="7" ySplit="5" topLeftCell="H6" activePane="bottomRight" state="frozen"/>
      <selection activeCell="R15" sqref="R15"/>
      <selection pane="topRight" activeCell="R15" sqref="R15"/>
      <selection pane="bottomLeft" activeCell="R15" sqref="R15"/>
      <selection pane="bottomRight" activeCell="R15" sqref="R15"/>
    </sheetView>
  </sheetViews>
  <sheetFormatPr defaultRowHeight="13.5"/>
  <cols>
    <col min="1" max="1" width="3.77734375" style="4" customWidth="1"/>
    <col min="2" max="2" width="5.77734375" style="4" customWidth="1"/>
    <col min="3" max="3" width="9.109375" style="4" customWidth="1"/>
    <col min="4" max="4" width="14.88671875" style="4" customWidth="1"/>
    <col min="5" max="5" width="15.5546875" style="4" customWidth="1"/>
    <col min="6" max="6" width="10.5546875" style="4" customWidth="1"/>
    <col min="7" max="7" width="11.44140625" style="4" customWidth="1"/>
    <col min="8" max="8" width="10.77734375" style="4" customWidth="1"/>
    <col min="9" max="9" width="8.77734375" style="4" customWidth="1"/>
    <col min="10" max="10" width="9.77734375" style="4" customWidth="1"/>
    <col min="11" max="16384" width="8.88671875" style="4"/>
  </cols>
  <sheetData>
    <row r="1" spans="1:8" ht="21.75" customHeight="1">
      <c r="A1" s="4">
        <v>1</v>
      </c>
      <c r="B1" s="635" t="s">
        <v>527</v>
      </c>
      <c r="C1" s="635"/>
      <c r="D1" s="635"/>
      <c r="E1" s="635"/>
      <c r="F1" s="635"/>
      <c r="G1" s="635"/>
      <c r="H1" s="635"/>
    </row>
    <row r="2" spans="1:8" ht="12" customHeight="1">
      <c r="A2" s="4">
        <v>1</v>
      </c>
      <c r="B2" s="1"/>
      <c r="C2" s="6"/>
      <c r="D2" s="5"/>
      <c r="E2" s="5"/>
      <c r="F2" s="5"/>
      <c r="G2" s="5"/>
      <c r="H2" s="5"/>
    </row>
    <row r="3" spans="1:8" s="3" customFormat="1" ht="30" customHeight="1">
      <c r="A3" s="3">
        <v>1</v>
      </c>
      <c r="B3" s="636" t="s">
        <v>81</v>
      </c>
      <c r="C3" s="637"/>
      <c r="D3" s="637" t="s">
        <v>17</v>
      </c>
      <c r="E3" s="637"/>
      <c r="F3" s="637" t="s">
        <v>96</v>
      </c>
      <c r="G3" s="637" t="s">
        <v>0</v>
      </c>
      <c r="H3" s="559" t="s">
        <v>365</v>
      </c>
    </row>
    <row r="4" spans="1:8" s="3" customFormat="1" ht="15" customHeight="1">
      <c r="A4" s="3">
        <v>1</v>
      </c>
      <c r="B4" s="638"/>
      <c r="C4" s="639"/>
      <c r="D4" s="639"/>
      <c r="E4" s="639"/>
      <c r="F4" s="639"/>
      <c r="G4" s="639"/>
      <c r="H4" s="679" t="s">
        <v>526</v>
      </c>
    </row>
    <row r="5" spans="1:8" s="3" customFormat="1" ht="15" customHeight="1">
      <c r="A5" s="3">
        <v>1</v>
      </c>
      <c r="B5" s="644"/>
      <c r="C5" s="645"/>
      <c r="D5" s="645"/>
      <c r="E5" s="645"/>
      <c r="F5" s="645"/>
      <c r="G5" s="645"/>
      <c r="H5" s="646"/>
    </row>
    <row r="6" spans="1:8" s="3" customFormat="1" ht="27.95" customHeight="1">
      <c r="A6" s="3">
        <f t="shared" ref="A6:A14" si="0">IF(G6=0,2,1)</f>
        <v>1</v>
      </c>
      <c r="B6" s="677" t="s">
        <v>578</v>
      </c>
      <c r="C6" s="678"/>
      <c r="D6" s="286" t="s">
        <v>20</v>
      </c>
      <c r="E6" s="170" t="s">
        <v>131</v>
      </c>
      <c r="F6" s="171" t="s">
        <v>21</v>
      </c>
      <c r="G6" s="172">
        <f t="shared" ref="G6:G14" si="1">SUM(H6:H6)</f>
        <v>31.208639999999992</v>
      </c>
      <c r="H6" s="284">
        <f>제수밸브실토공산근!Y28</f>
        <v>31.208639999999992</v>
      </c>
    </row>
    <row r="7" spans="1:8" s="3" customFormat="1" ht="27.95" customHeight="1">
      <c r="A7" s="3">
        <f t="shared" si="0"/>
        <v>1</v>
      </c>
      <c r="B7" s="631" t="s">
        <v>60</v>
      </c>
      <c r="C7" s="632"/>
      <c r="D7" s="148" t="s">
        <v>20</v>
      </c>
      <c r="E7" s="151" t="s">
        <v>131</v>
      </c>
      <c r="F7" s="149" t="s">
        <v>21</v>
      </c>
      <c r="G7" s="150">
        <f t="shared" si="1"/>
        <v>5.3287200000000006</v>
      </c>
      <c r="H7" s="282">
        <f>제수밸브실토공산근!Y33</f>
        <v>5.3287200000000006</v>
      </c>
    </row>
    <row r="8" spans="1:8" s="3" customFormat="1" ht="27.95" customHeight="1">
      <c r="B8" s="631" t="s">
        <v>558</v>
      </c>
      <c r="C8" s="632"/>
      <c r="D8" s="148" t="s">
        <v>559</v>
      </c>
      <c r="E8" s="151" t="s">
        <v>131</v>
      </c>
      <c r="F8" s="149" t="s">
        <v>556</v>
      </c>
      <c r="G8" s="150">
        <f t="shared" si="1"/>
        <v>4.1587199999999998</v>
      </c>
      <c r="H8" s="282">
        <f>제수밸브실토공산근!Y37</f>
        <v>4.1587199999999998</v>
      </c>
    </row>
    <row r="9" spans="1:8" s="3" customFormat="1" ht="27.95" customHeight="1">
      <c r="A9" s="3">
        <f t="shared" si="0"/>
        <v>1</v>
      </c>
      <c r="B9" s="623" t="s">
        <v>366</v>
      </c>
      <c r="C9" s="624"/>
      <c r="D9" s="149" t="s">
        <v>23</v>
      </c>
      <c r="E9" s="151" t="s">
        <v>131</v>
      </c>
      <c r="F9" s="149" t="s">
        <v>2</v>
      </c>
      <c r="G9" s="150">
        <f t="shared" si="1"/>
        <v>18.239999999999998</v>
      </c>
      <c r="H9" s="282">
        <f>제수밸브실토공산근!Y39</f>
        <v>18.239999999999998</v>
      </c>
    </row>
    <row r="10" spans="1:8" s="3" customFormat="1" ht="27.95" customHeight="1">
      <c r="A10" s="3">
        <f t="shared" si="0"/>
        <v>1</v>
      </c>
      <c r="B10" s="623"/>
      <c r="C10" s="624"/>
      <c r="D10" s="149" t="s">
        <v>344</v>
      </c>
      <c r="E10" s="151" t="s">
        <v>131</v>
      </c>
      <c r="F10" s="149" t="s">
        <v>21</v>
      </c>
      <c r="G10" s="150">
        <f t="shared" si="1"/>
        <v>5.1980000000000004</v>
      </c>
      <c r="H10" s="282">
        <f>제수밸브실토공산근!Y41</f>
        <v>5.1980000000000004</v>
      </c>
    </row>
    <row r="11" spans="1:8" s="3" customFormat="1" ht="27.95" customHeight="1">
      <c r="A11" s="3">
        <f t="shared" si="0"/>
        <v>1</v>
      </c>
      <c r="B11" s="623"/>
      <c r="C11" s="624"/>
      <c r="D11" s="149" t="s">
        <v>24</v>
      </c>
      <c r="E11" s="151" t="s">
        <v>131</v>
      </c>
      <c r="F11" s="149" t="s">
        <v>25</v>
      </c>
      <c r="G11" s="150">
        <f t="shared" si="1"/>
        <v>20.794</v>
      </c>
      <c r="H11" s="282">
        <f>제수밸브실토공산근!Y43</f>
        <v>20.794</v>
      </c>
    </row>
    <row r="12" spans="1:8" s="3" customFormat="1" ht="27.95" customHeight="1">
      <c r="A12" s="3">
        <f t="shared" si="0"/>
        <v>1</v>
      </c>
      <c r="B12" s="623"/>
      <c r="C12" s="624"/>
      <c r="D12" s="296" t="s">
        <v>358</v>
      </c>
      <c r="E12" s="151" t="s">
        <v>131</v>
      </c>
      <c r="F12" s="149" t="s">
        <v>21</v>
      </c>
      <c r="G12" s="150">
        <f t="shared" si="1"/>
        <v>2.9180000000000006</v>
      </c>
      <c r="H12" s="282">
        <f>제수밸브실토공산근!Y47</f>
        <v>2.9180000000000006</v>
      </c>
    </row>
    <row r="13" spans="1:8" s="3" customFormat="1" ht="27.95" customHeight="1">
      <c r="A13" s="3">
        <f t="shared" si="0"/>
        <v>1</v>
      </c>
      <c r="B13" s="623"/>
      <c r="C13" s="624"/>
      <c r="D13" s="296" t="s">
        <v>560</v>
      </c>
      <c r="E13" s="151" t="s">
        <v>131</v>
      </c>
      <c r="F13" s="149" t="s">
        <v>21</v>
      </c>
      <c r="G13" s="150">
        <f t="shared" si="1"/>
        <v>2.335</v>
      </c>
      <c r="H13" s="282">
        <f>제수밸브실토공산근!Y51</f>
        <v>2.335</v>
      </c>
    </row>
    <row r="14" spans="1:8" s="2" customFormat="1" ht="27.95" customHeight="1">
      <c r="A14" s="3">
        <f t="shared" si="0"/>
        <v>1</v>
      </c>
      <c r="B14" s="633" t="s">
        <v>572</v>
      </c>
      <c r="C14" s="634"/>
      <c r="D14" s="177" t="s">
        <v>90</v>
      </c>
      <c r="E14" s="302" t="s">
        <v>131</v>
      </c>
      <c r="F14" s="166" t="s">
        <v>21</v>
      </c>
      <c r="G14" s="167">
        <f t="shared" si="1"/>
        <v>25.879919999999991</v>
      </c>
      <c r="H14" s="283">
        <f>H6-H7</f>
        <v>25.879919999999991</v>
      </c>
    </row>
    <row r="15" spans="1:8" s="3" customFormat="1" ht="23.1" customHeight="1">
      <c r="A15" s="3">
        <v>1</v>
      </c>
    </row>
    <row r="16" spans="1:8" s="3" customFormat="1" ht="23.1" customHeight="1"/>
    <row r="17" s="3" customFormat="1" ht="23.1" customHeight="1"/>
    <row r="18" s="3" customFormat="1" ht="23.1" customHeight="1"/>
    <row r="19" s="3" customFormat="1" ht="23.1" customHeight="1"/>
    <row r="20" s="3" customFormat="1" ht="23.1" customHeight="1"/>
    <row r="21" s="3" customFormat="1" ht="23.1" customHeight="1"/>
    <row r="22" s="3" customFormat="1" ht="23.1" customHeight="1"/>
    <row r="23" ht="23.1" customHeight="1"/>
    <row r="24" ht="23.1" customHeight="1"/>
    <row r="25" ht="23.1" customHeight="1"/>
    <row r="26" ht="23.1" customHeight="1"/>
    <row r="27" ht="23.1" customHeight="1"/>
    <row r="28" ht="23.1" customHeight="1"/>
  </sheetData>
  <mergeCells count="11">
    <mergeCell ref="B6:C6"/>
    <mergeCell ref="B7:C7"/>
    <mergeCell ref="B9:C13"/>
    <mergeCell ref="B14:C14"/>
    <mergeCell ref="H4:H5"/>
    <mergeCell ref="B8:C8"/>
    <mergeCell ref="B1:H1"/>
    <mergeCell ref="B3:C5"/>
    <mergeCell ref="D3:E5"/>
    <mergeCell ref="F3:F5"/>
    <mergeCell ref="G3:G5"/>
  </mergeCells>
  <phoneticPr fontId="6" type="noConversion"/>
  <printOptions horizontalCentered="1"/>
  <pageMargins left="0.47244094488188981" right="0.39370078740157483" top="0.98425196850393704" bottom="0.47244094488188981" header="0.51181102362204722" footer="0.47244094488188981"/>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Z52"/>
  <sheetViews>
    <sheetView view="pageBreakPreview" zoomScaleSheetLayoutView="100" workbookViewId="0">
      <pane ySplit="4" topLeftCell="A23" activePane="bottomLeft" state="frozen"/>
      <selection activeCell="R15" sqref="R15"/>
      <selection pane="bottomLeft" activeCell="R15" sqref="R15"/>
    </sheetView>
  </sheetViews>
  <sheetFormatPr defaultColWidth="6.21875" defaultRowHeight="15" customHeight="1"/>
  <cols>
    <col min="1" max="1" width="12.77734375" style="236" customWidth="1"/>
    <col min="2" max="24" width="2.33203125" style="236" customWidth="1"/>
    <col min="25" max="25" width="8.77734375" style="236" customWidth="1"/>
    <col min="26" max="26" width="3.77734375" style="236" customWidth="1"/>
    <col min="27" max="16384" width="6.21875" style="236"/>
  </cols>
  <sheetData>
    <row r="1" spans="1:26" ht="20.100000000000001" customHeight="1">
      <c r="B1" s="683" t="s">
        <v>323</v>
      </c>
      <c r="C1" s="683"/>
      <c r="D1" s="688">
        <v>800</v>
      </c>
      <c r="E1" s="689"/>
      <c r="F1" s="689"/>
      <c r="G1" s="683" t="s">
        <v>324</v>
      </c>
      <c r="H1" s="683"/>
      <c r="I1" s="690">
        <v>2.5</v>
      </c>
      <c r="J1" s="690"/>
      <c r="K1" s="690"/>
      <c r="L1" s="683" t="s">
        <v>325</v>
      </c>
      <c r="M1" s="683"/>
      <c r="N1" s="684">
        <v>0</v>
      </c>
      <c r="O1" s="684"/>
      <c r="P1" s="684"/>
      <c r="Q1" s="683" t="s">
        <v>326</v>
      </c>
      <c r="R1" s="683"/>
      <c r="S1" s="684">
        <v>0.5</v>
      </c>
      <c r="T1" s="684"/>
      <c r="U1" s="684"/>
    </row>
    <row r="2" spans="1:26" ht="9.9499999999999993" customHeight="1"/>
    <row r="3" spans="1:26" ht="24.95" customHeight="1">
      <c r="A3" s="238" t="str">
        <f>A6&amp;"(아스팔트포장구간) 토공산출서"</f>
        <v>제수밸브실D800mm(아스팔트포장구간) 토공산출서</v>
      </c>
      <c r="B3" s="235"/>
      <c r="C3" s="235"/>
      <c r="D3" s="235"/>
      <c r="E3" s="235"/>
      <c r="F3" s="235"/>
      <c r="G3" s="235"/>
      <c r="H3" s="235"/>
      <c r="I3" s="235"/>
      <c r="J3" s="235"/>
      <c r="K3" s="235"/>
      <c r="L3" s="235"/>
      <c r="M3" s="235"/>
      <c r="N3" s="235"/>
      <c r="O3" s="235"/>
      <c r="P3" s="235"/>
      <c r="Q3" s="235"/>
      <c r="R3" s="235"/>
      <c r="S3" s="235"/>
      <c r="T3" s="235"/>
      <c r="U3" s="235"/>
      <c r="V3" s="235"/>
      <c r="W3" s="235"/>
      <c r="X3" s="235"/>
      <c r="Y3" s="235"/>
      <c r="Z3" s="235"/>
    </row>
    <row r="4" spans="1:26" ht="24.95" customHeight="1">
      <c r="A4" s="239" t="s">
        <v>327</v>
      </c>
      <c r="B4" s="240" t="s">
        <v>328</v>
      </c>
      <c r="C4" s="239"/>
      <c r="D4" s="239"/>
      <c r="E4" s="239"/>
      <c r="F4" s="239"/>
      <c r="G4" s="239"/>
      <c r="H4" s="239"/>
      <c r="I4" s="239"/>
      <c r="J4" s="239"/>
      <c r="K4" s="239"/>
      <c r="L4" s="239"/>
      <c r="M4" s="239"/>
      <c r="N4" s="239"/>
      <c r="O4" s="239"/>
      <c r="P4" s="239"/>
      <c r="Q4" s="239"/>
      <c r="R4" s="239"/>
      <c r="S4" s="239"/>
      <c r="T4" s="239"/>
      <c r="U4" s="239"/>
      <c r="V4" s="239"/>
      <c r="W4" s="239"/>
      <c r="X4" s="239"/>
      <c r="Y4" s="241" t="s">
        <v>329</v>
      </c>
      <c r="Z4" s="240"/>
    </row>
    <row r="5" spans="1:26" ht="15" customHeight="1">
      <c r="A5" s="242"/>
      <c r="Y5" s="243"/>
      <c r="Z5" s="244"/>
    </row>
    <row r="6" spans="1:26" ht="15" customHeight="1">
      <c r="A6" s="245" t="s">
        <v>525</v>
      </c>
      <c r="B6" s="246"/>
      <c r="C6" s="376"/>
      <c r="D6" s="376"/>
      <c r="E6" s="376"/>
      <c r="F6" s="376"/>
      <c r="G6" s="376"/>
      <c r="H6" s="376"/>
      <c r="I6" s="376"/>
      <c r="J6" s="376"/>
      <c r="K6" s="376"/>
      <c r="N6" s="376"/>
      <c r="W6" s="237"/>
      <c r="X6" s="237"/>
      <c r="Y6" s="243" t="s">
        <v>330</v>
      </c>
      <c r="Z6" s="244"/>
    </row>
    <row r="7" spans="1:26" ht="15" customHeight="1">
      <c r="A7" s="242" t="s">
        <v>585</v>
      </c>
      <c r="B7" s="247"/>
      <c r="C7" s="247"/>
      <c r="D7" s="376"/>
      <c r="E7" s="376"/>
      <c r="F7" s="376"/>
      <c r="G7" s="376"/>
      <c r="H7" s="376"/>
      <c r="I7" s="376"/>
      <c r="J7" s="376"/>
      <c r="K7" s="248"/>
      <c r="L7" s="687">
        <f>ROUND((B10-C10)*S14*2+L23,2)</f>
        <v>4.5599999999999996</v>
      </c>
      <c r="M7" s="687"/>
      <c r="N7" s="376" t="s">
        <v>331</v>
      </c>
      <c r="O7" s="687">
        <f>ROUND(B10*S14*2+O23,2)</f>
        <v>4.5599999999999996</v>
      </c>
      <c r="P7" s="687"/>
      <c r="Q7" s="248"/>
      <c r="R7" s="248"/>
      <c r="S7" s="248"/>
      <c r="Y7" s="243"/>
      <c r="Z7" s="244"/>
    </row>
    <row r="8" spans="1:26" ht="15" customHeight="1">
      <c r="A8" s="242"/>
      <c r="B8" s="247"/>
      <c r="C8" s="247"/>
      <c r="D8" s="247"/>
      <c r="E8" s="247"/>
      <c r="F8" s="376"/>
      <c r="G8" s="376"/>
      <c r="H8" s="376"/>
      <c r="I8" s="376"/>
      <c r="J8" s="376"/>
      <c r="K8" s="248"/>
      <c r="L8" s="248"/>
      <c r="M8" s="248"/>
      <c r="N8" s="248"/>
      <c r="O8" s="252"/>
      <c r="P8" s="252"/>
      <c r="Q8" s="248"/>
      <c r="R8" s="248"/>
      <c r="Y8" s="243"/>
      <c r="Z8" s="244"/>
    </row>
    <row r="9" spans="1:26" ht="15" customHeight="1">
      <c r="A9" s="242"/>
      <c r="B9" s="237"/>
      <c r="C9" s="237"/>
      <c r="D9" s="376"/>
      <c r="E9" s="247"/>
      <c r="F9" s="376"/>
      <c r="G9" s="376"/>
      <c r="H9" s="376"/>
      <c r="I9" s="235"/>
      <c r="J9" s="247"/>
      <c r="K9" s="376"/>
      <c r="L9" s="376"/>
      <c r="M9" s="376"/>
      <c r="N9" s="376"/>
      <c r="O9" s="247"/>
      <c r="P9" s="376"/>
      <c r="Q9" s="376"/>
      <c r="R9" s="248"/>
      <c r="S9" s="249"/>
      <c r="T9" s="249"/>
      <c r="U9" s="249"/>
      <c r="V9" s="250"/>
      <c r="W9" s="250"/>
      <c r="X9" s="251"/>
      <c r="Y9" s="243"/>
      <c r="Z9" s="244"/>
    </row>
    <row r="10" spans="1:26" ht="15" customHeight="1">
      <c r="A10" s="242"/>
      <c r="B10" s="691">
        <v>3.15</v>
      </c>
      <c r="C10" s="692">
        <v>0.25</v>
      </c>
      <c r="D10" s="692"/>
      <c r="E10" s="252"/>
      <c r="F10" s="376"/>
      <c r="G10" s="376"/>
      <c r="H10" s="376"/>
      <c r="I10" s="235"/>
      <c r="J10" s="247"/>
      <c r="K10" s="376"/>
      <c r="L10" s="376"/>
      <c r="M10" s="376"/>
      <c r="N10" s="376"/>
      <c r="O10" s="247"/>
      <c r="P10" s="376"/>
      <c r="Q10" s="376"/>
      <c r="R10" s="248"/>
      <c r="S10" s="687" t="s">
        <v>332</v>
      </c>
      <c r="T10" s="687"/>
      <c r="U10" s="687"/>
      <c r="V10" s="249"/>
      <c r="W10" s="253"/>
      <c r="X10" s="253"/>
      <c r="Y10" s="243"/>
      <c r="Z10" s="244"/>
    </row>
    <row r="11" spans="1:26" ht="15" customHeight="1">
      <c r="A11" s="242"/>
      <c r="B11" s="691"/>
      <c r="C11" s="692">
        <v>0.25</v>
      </c>
      <c r="D11" s="692"/>
      <c r="E11" s="252"/>
      <c r="F11" s="376"/>
      <c r="G11" s="376"/>
      <c r="H11" s="376"/>
      <c r="I11" s="235"/>
      <c r="J11" s="247"/>
      <c r="K11" s="376"/>
      <c r="L11" s="687">
        <f>ROUND((B10-(C10+C11))*S14*2+L23,2)</f>
        <v>4.5599999999999996</v>
      </c>
      <c r="M11" s="687"/>
      <c r="N11" s="376" t="s">
        <v>331</v>
      </c>
      <c r="O11" s="687">
        <f>ROUND((B10-(C10+C11))*S14*2+O23,2)</f>
        <v>4.5599999999999996</v>
      </c>
      <c r="P11" s="687"/>
      <c r="Q11" s="376"/>
      <c r="R11" s="248"/>
      <c r="S11" s="687" t="s">
        <v>333</v>
      </c>
      <c r="T11" s="687"/>
      <c r="U11" s="687"/>
      <c r="V11" s="249"/>
      <c r="W11" s="253"/>
      <c r="X11" s="253"/>
      <c r="Y11" s="243"/>
      <c r="Z11" s="244"/>
    </row>
    <row r="12" spans="1:26" ht="15" customHeight="1">
      <c r="A12" s="242"/>
      <c r="B12" s="691"/>
      <c r="C12" s="692">
        <v>0.2</v>
      </c>
      <c r="D12" s="692"/>
      <c r="E12" s="252"/>
      <c r="F12" s="376"/>
      <c r="G12" s="376"/>
      <c r="H12" s="376"/>
      <c r="I12" s="235"/>
      <c r="J12" s="247"/>
      <c r="K12" s="376"/>
      <c r="L12" s="687">
        <f>ROUND((B10-(C10+C11+C12))*S14*2+L23,2)</f>
        <v>4.5599999999999996</v>
      </c>
      <c r="M12" s="687"/>
      <c r="N12" s="376" t="s">
        <v>331</v>
      </c>
      <c r="O12" s="687">
        <f>ROUND((B10-(C10+C11+C12))*S14*2+O23,2)</f>
        <v>4.5599999999999996</v>
      </c>
      <c r="P12" s="687"/>
      <c r="Q12" s="376"/>
      <c r="R12" s="248"/>
      <c r="S12" s="687" t="s">
        <v>584</v>
      </c>
      <c r="T12" s="687"/>
      <c r="U12" s="687"/>
      <c r="V12" s="249"/>
      <c r="W12" s="253"/>
      <c r="X12" s="253"/>
      <c r="Y12" s="243"/>
      <c r="Z12" s="244"/>
    </row>
    <row r="13" spans="1:26" ht="15" customHeight="1">
      <c r="A13" s="242"/>
      <c r="B13" s="691"/>
      <c r="C13" s="687">
        <f>B10-(C10+C11+C12+C20)</f>
        <v>2.25</v>
      </c>
      <c r="D13" s="687"/>
      <c r="E13" s="252"/>
      <c r="F13" s="376"/>
      <c r="G13" s="376"/>
      <c r="H13" s="376"/>
      <c r="I13" s="376"/>
      <c r="J13" s="376"/>
      <c r="K13" s="376"/>
      <c r="L13" s="376"/>
      <c r="M13" s="376"/>
      <c r="N13" s="376"/>
      <c r="O13" s="247"/>
      <c r="P13" s="376"/>
      <c r="Q13" s="376"/>
      <c r="R13" s="376"/>
      <c r="S13" s="249"/>
      <c r="T13" s="249"/>
      <c r="U13" s="249"/>
      <c r="V13" s="249"/>
      <c r="W13" s="253"/>
      <c r="X13" s="253"/>
      <c r="Y13" s="243"/>
      <c r="Z13" s="244"/>
    </row>
    <row r="14" spans="1:26" ht="15" customHeight="1">
      <c r="A14" s="242"/>
      <c r="B14" s="691"/>
      <c r="C14" s="687"/>
      <c r="D14" s="687"/>
      <c r="E14" s="252"/>
      <c r="F14" s="376"/>
      <c r="G14" s="376"/>
      <c r="H14" s="376"/>
      <c r="I14" s="376"/>
      <c r="J14" s="376"/>
      <c r="K14" s="376"/>
      <c r="L14" s="692">
        <v>3.5</v>
      </c>
      <c r="M14" s="692"/>
      <c r="N14" s="376" t="s">
        <v>331</v>
      </c>
      <c r="O14" s="692">
        <v>3</v>
      </c>
      <c r="P14" s="692"/>
      <c r="Q14" s="248"/>
      <c r="R14" s="376"/>
      <c r="S14" s="292"/>
      <c r="T14" s="292"/>
      <c r="U14" s="292"/>
      <c r="V14" s="249"/>
      <c r="W14" s="253"/>
      <c r="X14" s="253"/>
      <c r="Y14" s="243"/>
      <c r="Z14" s="244"/>
    </row>
    <row r="15" spans="1:26" ht="15" customHeight="1">
      <c r="A15" s="242"/>
      <c r="B15" s="691"/>
      <c r="C15" s="687"/>
      <c r="D15" s="687"/>
      <c r="E15" s="252"/>
      <c r="F15" s="376"/>
      <c r="G15" s="376"/>
      <c r="H15" s="376"/>
      <c r="I15" s="376"/>
      <c r="J15" s="692"/>
      <c r="K15" s="692"/>
      <c r="L15" s="692"/>
      <c r="M15" s="376"/>
      <c r="N15" s="376"/>
      <c r="O15" s="248"/>
      <c r="P15" s="692"/>
      <c r="Q15" s="692"/>
      <c r="R15" s="692"/>
      <c r="S15" s="292"/>
      <c r="T15" s="292"/>
      <c r="U15" s="292"/>
      <c r="W15" s="253"/>
      <c r="X15" s="253"/>
      <c r="Y15" s="243"/>
      <c r="Z15" s="244"/>
    </row>
    <row r="16" spans="1:26" ht="15" customHeight="1">
      <c r="A16" s="242"/>
      <c r="B16" s="691"/>
      <c r="C16" s="687"/>
      <c r="D16" s="687"/>
      <c r="E16" s="252"/>
      <c r="F16" s="376"/>
      <c r="G16" s="376"/>
      <c r="H16" s="376"/>
      <c r="I16" s="376"/>
      <c r="J16" s="376"/>
      <c r="K16" s="249"/>
      <c r="L16" s="249"/>
      <c r="M16" s="376"/>
      <c r="N16" s="376"/>
      <c r="O16" s="248"/>
      <c r="P16" s="248"/>
      <c r="Q16" s="248"/>
      <c r="R16" s="248"/>
      <c r="S16" s="292"/>
      <c r="T16" s="292"/>
      <c r="U16" s="292"/>
      <c r="W16" s="250"/>
      <c r="X16" s="250"/>
      <c r="Y16" s="243"/>
      <c r="Z16" s="244"/>
    </row>
    <row r="17" spans="1:26" ht="15" customHeight="1">
      <c r="A17" s="254"/>
      <c r="B17" s="691"/>
      <c r="C17" s="687"/>
      <c r="D17" s="687"/>
      <c r="E17" s="252"/>
      <c r="F17" s="376"/>
      <c r="G17" s="376"/>
      <c r="H17" s="376"/>
      <c r="I17" s="376"/>
      <c r="J17" s="376"/>
      <c r="K17" s="248"/>
      <c r="L17" s="248"/>
      <c r="M17" s="248"/>
      <c r="N17" s="248"/>
      <c r="O17" s="248"/>
      <c r="P17" s="248"/>
      <c r="Q17" s="248"/>
      <c r="R17" s="248"/>
      <c r="W17" s="249"/>
      <c r="Y17" s="243"/>
      <c r="Z17" s="244"/>
    </row>
    <row r="18" spans="1:26" ht="15" customHeight="1">
      <c r="A18" s="242"/>
      <c r="B18" s="691"/>
      <c r="C18" s="687"/>
      <c r="D18" s="687"/>
      <c r="E18" s="252"/>
      <c r="F18" s="376"/>
      <c r="G18" s="376"/>
      <c r="H18" s="376"/>
      <c r="I18" s="253"/>
      <c r="J18" s="376"/>
      <c r="K18" s="376"/>
      <c r="L18" s="376"/>
      <c r="M18" s="248"/>
      <c r="N18" s="248"/>
      <c r="O18" s="248"/>
      <c r="P18" s="248"/>
      <c r="Q18" s="248"/>
      <c r="R18" s="248"/>
      <c r="U18" s="255"/>
      <c r="V18" s="249"/>
      <c r="W18" s="249"/>
      <c r="Y18" s="243"/>
      <c r="Z18" s="244"/>
    </row>
    <row r="19" spans="1:26" ht="15" customHeight="1">
      <c r="A19" s="242"/>
      <c r="B19" s="691"/>
      <c r="C19" s="687"/>
      <c r="D19" s="687"/>
      <c r="E19" s="252"/>
      <c r="F19" s="376"/>
      <c r="G19" s="376"/>
      <c r="H19" s="376"/>
      <c r="I19" s="253"/>
      <c r="J19" s="376"/>
      <c r="K19" s="376"/>
      <c r="L19" s="376"/>
      <c r="M19" s="248"/>
      <c r="N19" s="248"/>
      <c r="O19" s="256"/>
      <c r="P19" s="256"/>
      <c r="Q19" s="248"/>
      <c r="R19" s="248"/>
      <c r="Y19" s="243"/>
      <c r="Z19" s="244"/>
    </row>
    <row r="20" spans="1:26" ht="15" customHeight="1">
      <c r="A20" s="242" t="s">
        <v>557</v>
      </c>
      <c r="B20" s="691"/>
      <c r="C20" s="687">
        <v>0.2</v>
      </c>
      <c r="D20" s="687"/>
      <c r="E20" s="252"/>
      <c r="F20" s="376"/>
      <c r="G20" s="376"/>
      <c r="H20" s="396"/>
      <c r="I20" s="396"/>
      <c r="J20" s="396"/>
      <c r="K20" s="396"/>
      <c r="L20" s="396"/>
      <c r="M20" s="397"/>
      <c r="N20" s="397"/>
      <c r="O20" s="397"/>
      <c r="P20" s="397"/>
      <c r="Q20" s="397"/>
      <c r="R20" s="396"/>
      <c r="S20" s="396"/>
      <c r="T20" s="396"/>
      <c r="Y20" s="243"/>
      <c r="Z20" s="244"/>
    </row>
    <row r="21" spans="1:26" ht="15" customHeight="1">
      <c r="A21" s="242"/>
      <c r="C21" s="237"/>
      <c r="D21" s="298"/>
      <c r="E21" s="257"/>
      <c r="F21" s="376"/>
      <c r="G21" s="376"/>
      <c r="H21" s="376"/>
      <c r="I21" s="376"/>
      <c r="J21" s="376"/>
      <c r="K21" s="376"/>
      <c r="L21" s="376"/>
      <c r="M21" s="248"/>
      <c r="N21" s="248"/>
      <c r="O21" s="248"/>
      <c r="P21" s="248"/>
      <c r="Q21" s="248"/>
      <c r="R21" s="376"/>
      <c r="S21" s="249"/>
      <c r="T21" s="249"/>
      <c r="X21" s="250"/>
      <c r="Y21" s="243"/>
      <c r="Z21" s="244"/>
    </row>
    <row r="22" spans="1:26" ht="15" customHeight="1">
      <c r="A22" s="242"/>
      <c r="B22" s="298"/>
      <c r="C22" s="237"/>
      <c r="D22" s="693"/>
      <c r="E22" s="693"/>
      <c r="F22" s="376"/>
      <c r="G22" s="376"/>
      <c r="H22" s="687">
        <v>0.53</v>
      </c>
      <c r="I22" s="687"/>
      <c r="J22" s="687"/>
      <c r="K22" s="248"/>
      <c r="L22" s="687">
        <f>L14+J15*2</f>
        <v>3.5</v>
      </c>
      <c r="M22" s="687"/>
      <c r="N22" s="376" t="s">
        <v>331</v>
      </c>
      <c r="O22" s="687">
        <f>O14+J15*2</f>
        <v>3</v>
      </c>
      <c r="P22" s="687"/>
      <c r="Q22" s="248"/>
      <c r="R22" s="687">
        <v>0.53</v>
      </c>
      <c r="S22" s="687"/>
      <c r="T22" s="687"/>
      <c r="U22" s="249"/>
      <c r="Y22" s="243"/>
      <c r="Z22" s="244"/>
    </row>
    <row r="23" spans="1:26" ht="15" customHeight="1">
      <c r="A23" s="242"/>
      <c r="B23" s="237"/>
      <c r="C23" s="237"/>
      <c r="D23" s="237"/>
      <c r="E23" s="235"/>
      <c r="F23" s="376"/>
      <c r="G23" s="376"/>
      <c r="H23" s="376"/>
      <c r="I23" s="687"/>
      <c r="J23" s="687"/>
      <c r="K23" s="687"/>
      <c r="L23" s="687">
        <f>L22+H22*2</f>
        <v>4.5600000000000005</v>
      </c>
      <c r="M23" s="687"/>
      <c r="N23" s="237" t="s">
        <v>331</v>
      </c>
      <c r="O23" s="687">
        <v>4.5599999999999996</v>
      </c>
      <c r="P23" s="687"/>
      <c r="Q23" s="687"/>
      <c r="R23" s="687"/>
      <c r="S23" s="687"/>
      <c r="T23" s="249"/>
      <c r="U23" s="249"/>
      <c r="V23" s="249"/>
      <c r="W23" s="249"/>
      <c r="X23" s="249"/>
      <c r="Y23" s="243"/>
      <c r="Z23" s="244"/>
    </row>
    <row r="24" spans="1:26" ht="15" customHeight="1">
      <c r="A24" s="242"/>
      <c r="B24" s="237"/>
      <c r="C24" s="237"/>
      <c r="D24" s="237"/>
      <c r="E24" s="235"/>
      <c r="F24" s="376"/>
      <c r="G24" s="376"/>
      <c r="H24" s="376"/>
      <c r="I24" s="376"/>
      <c r="J24" s="376"/>
      <c r="O24" s="252"/>
      <c r="P24" s="252"/>
      <c r="Q24" s="237"/>
      <c r="R24" s="376"/>
      <c r="S24" s="249"/>
      <c r="T24" s="249"/>
      <c r="U24" s="249"/>
      <c r="V24" s="249"/>
      <c r="W24" s="249"/>
      <c r="X24" s="249"/>
      <c r="Y24" s="544"/>
      <c r="Z24" s="244"/>
    </row>
    <row r="25" spans="1:26" s="262" customFormat="1" ht="15.95" customHeight="1">
      <c r="A25" s="242"/>
      <c r="B25" s="258"/>
      <c r="C25" s="258"/>
      <c r="D25" s="258"/>
      <c r="E25" s="259"/>
      <c r="F25" s="378"/>
      <c r="G25" s="378"/>
      <c r="H25" s="378"/>
      <c r="I25" s="378"/>
      <c r="J25" s="378"/>
      <c r="K25" s="260"/>
      <c r="L25" s="260"/>
      <c r="M25" s="260"/>
      <c r="N25" s="260"/>
      <c r="O25" s="260"/>
      <c r="P25" s="260"/>
      <c r="Q25" s="378"/>
      <c r="R25" s="258"/>
      <c r="S25" s="261"/>
      <c r="T25" s="261"/>
      <c r="U25" s="261"/>
      <c r="V25" s="261"/>
      <c r="W25" s="261"/>
      <c r="X25" s="261"/>
      <c r="Y25" s="275"/>
      <c r="Z25" s="244"/>
    </row>
    <row r="26" spans="1:26" s="262" customFormat="1" ht="15.95" customHeight="1">
      <c r="A26" s="242" t="s">
        <v>19</v>
      </c>
      <c r="B26" s="263"/>
      <c r="C26" s="378"/>
      <c r="D26" s="680">
        <f>L7</f>
        <v>4.5599999999999996</v>
      </c>
      <c r="E26" s="680"/>
      <c r="F26" s="378" t="s">
        <v>331</v>
      </c>
      <c r="G26" s="680">
        <f>O7</f>
        <v>4.5599999999999996</v>
      </c>
      <c r="H26" s="680"/>
      <c r="I26" s="378" t="s">
        <v>331</v>
      </c>
      <c r="J26" s="681">
        <f>B10-C10</f>
        <v>2.9</v>
      </c>
      <c r="K26" s="681"/>
      <c r="L26" s="378" t="s">
        <v>331</v>
      </c>
      <c r="M26" s="265">
        <v>1</v>
      </c>
      <c r="N26" s="680" t="s">
        <v>61</v>
      </c>
      <c r="O26" s="680"/>
      <c r="T26" s="378"/>
      <c r="U26" s="378"/>
      <c r="V26" s="378"/>
      <c r="W26" s="378"/>
      <c r="X26" s="378" t="s">
        <v>13</v>
      </c>
      <c r="Y26" s="546">
        <f>D26*G26*J26*M26</f>
        <v>60.301439999999992</v>
      </c>
      <c r="Z26" s="244" t="s">
        <v>336</v>
      </c>
    </row>
    <row r="27" spans="1:26" s="262" customFormat="1" ht="15.95" customHeight="1">
      <c r="A27" s="274"/>
      <c r="B27" s="263"/>
      <c r="C27" s="378"/>
      <c r="D27" s="680">
        <v>2.2000000000000002</v>
      </c>
      <c r="E27" s="680"/>
      <c r="F27" s="378" t="s">
        <v>331</v>
      </c>
      <c r="G27" s="680">
        <f>G26</f>
        <v>4.5599999999999996</v>
      </c>
      <c r="H27" s="680"/>
      <c r="I27" s="378" t="s">
        <v>331</v>
      </c>
      <c r="J27" s="681">
        <f>J26</f>
        <v>2.9</v>
      </c>
      <c r="K27" s="681"/>
      <c r="L27" s="680" t="s">
        <v>581</v>
      </c>
      <c r="M27" s="680"/>
      <c r="N27" s="680"/>
      <c r="O27" s="680"/>
      <c r="P27" s="680"/>
      <c r="T27" s="378"/>
      <c r="U27" s="378"/>
      <c r="V27" s="378"/>
      <c r="W27" s="378"/>
      <c r="X27" s="378" t="s">
        <v>13</v>
      </c>
      <c r="Y27" s="546">
        <f>D27*G27*J27</f>
        <v>29.0928</v>
      </c>
      <c r="Z27" s="244" t="s">
        <v>336</v>
      </c>
    </row>
    <row r="28" spans="1:26" s="262" customFormat="1" ht="15.95" customHeight="1">
      <c r="A28" s="274"/>
      <c r="B28" s="263"/>
      <c r="C28" s="378"/>
      <c r="D28" s="378"/>
      <c r="E28" s="378"/>
      <c r="F28" s="378"/>
      <c r="G28" s="378"/>
      <c r="H28" s="378"/>
      <c r="I28" s="378"/>
      <c r="J28" s="379"/>
      <c r="K28" s="379"/>
      <c r="L28" s="378"/>
      <c r="M28" s="265"/>
      <c r="N28" s="378"/>
      <c r="O28" s="378"/>
      <c r="T28" s="378"/>
      <c r="U28" s="378"/>
      <c r="V28" s="378"/>
      <c r="W28" s="288" t="s">
        <v>368</v>
      </c>
      <c r="X28" s="289" t="s">
        <v>13</v>
      </c>
      <c r="Y28" s="398">
        <f>Y26-Y27</f>
        <v>31.208639999999992</v>
      </c>
      <c r="Z28" s="290" t="s">
        <v>336</v>
      </c>
    </row>
    <row r="29" spans="1:26" s="262" customFormat="1" ht="15.95" customHeight="1">
      <c r="A29" s="242"/>
      <c r="B29" s="263"/>
      <c r="C29" s="264"/>
      <c r="D29" s="264"/>
      <c r="E29" s="264"/>
      <c r="F29" s="264"/>
      <c r="G29" s="264"/>
      <c r="H29" s="264"/>
      <c r="I29" s="264"/>
      <c r="J29" s="378"/>
      <c r="K29" s="682"/>
      <c r="L29" s="682"/>
      <c r="T29" s="264"/>
      <c r="U29" s="264"/>
      <c r="V29" s="264"/>
      <c r="W29" s="264"/>
      <c r="Y29" s="557"/>
      <c r="Z29" s="244"/>
    </row>
    <row r="30" spans="1:26" s="262" customFormat="1" ht="15.95" customHeight="1">
      <c r="A30" s="242" t="s">
        <v>369</v>
      </c>
      <c r="B30" s="263"/>
      <c r="C30" s="378"/>
      <c r="D30" s="685">
        <f>L22</f>
        <v>3.5</v>
      </c>
      <c r="E30" s="686"/>
      <c r="F30" s="378" t="s">
        <v>331</v>
      </c>
      <c r="G30" s="694">
        <f>O22</f>
        <v>3</v>
      </c>
      <c r="H30" s="694"/>
      <c r="I30" s="378" t="s">
        <v>331</v>
      </c>
      <c r="J30" s="680">
        <f>I1</f>
        <v>2.5</v>
      </c>
      <c r="K30" s="680"/>
      <c r="L30" s="378" t="s">
        <v>331</v>
      </c>
      <c r="M30" s="265">
        <v>1</v>
      </c>
      <c r="N30" s="680" t="s">
        <v>61</v>
      </c>
      <c r="O30" s="680"/>
      <c r="P30" s="85"/>
      <c r="Q30" s="85" t="s">
        <v>582</v>
      </c>
      <c r="T30" s="378"/>
      <c r="U30" s="378"/>
      <c r="V30" s="378"/>
      <c r="W30" s="378"/>
      <c r="X30" s="378" t="s">
        <v>13</v>
      </c>
      <c r="Y30" s="546">
        <f>D30*G30*J30*M30</f>
        <v>26.25</v>
      </c>
      <c r="Z30" s="244" t="s">
        <v>336</v>
      </c>
    </row>
    <row r="31" spans="1:26" s="262" customFormat="1" ht="15.95" customHeight="1">
      <c r="A31" s="242"/>
      <c r="B31" s="263"/>
      <c r="C31" s="378"/>
      <c r="D31" s="685">
        <f>D37</f>
        <v>4.5599999999999996</v>
      </c>
      <c r="E31" s="685"/>
      <c r="F31" s="378" t="s">
        <v>331</v>
      </c>
      <c r="G31" s="685">
        <f>G37</f>
        <v>4.5599999999999996</v>
      </c>
      <c r="H31" s="685"/>
      <c r="I31" s="378" t="s">
        <v>331</v>
      </c>
      <c r="J31" s="680">
        <v>0.2</v>
      </c>
      <c r="K31" s="680"/>
      <c r="L31" s="378" t="s">
        <v>331</v>
      </c>
      <c r="M31" s="265">
        <v>1</v>
      </c>
      <c r="N31" s="680" t="s">
        <v>61</v>
      </c>
      <c r="O31" s="680"/>
      <c r="P31" s="85"/>
      <c r="Q31" s="85" t="s">
        <v>583</v>
      </c>
      <c r="R31" s="264"/>
      <c r="S31" s="264"/>
      <c r="T31" s="264"/>
      <c r="U31" s="264"/>
      <c r="V31" s="264"/>
      <c r="W31" s="264"/>
      <c r="X31" s="378" t="s">
        <v>13</v>
      </c>
      <c r="Y31" s="546">
        <f>D31*G31*J31*M31</f>
        <v>4.1587199999999998</v>
      </c>
      <c r="Z31" s="244" t="s">
        <v>336</v>
      </c>
    </row>
    <row r="32" spans="1:26" s="262" customFormat="1" ht="15.95" customHeight="1">
      <c r="A32" s="242"/>
      <c r="B32" s="263"/>
      <c r="C32" s="264"/>
      <c r="D32" s="680">
        <v>2.2000000000000002</v>
      </c>
      <c r="E32" s="680"/>
      <c r="F32" s="378" t="s">
        <v>331</v>
      </c>
      <c r="G32" s="680">
        <f>G31</f>
        <v>4.5599999999999996</v>
      </c>
      <c r="H32" s="680"/>
      <c r="I32" s="378" t="s">
        <v>331</v>
      </c>
      <c r="J32" s="681">
        <f>J30</f>
        <v>2.5</v>
      </c>
      <c r="K32" s="681"/>
      <c r="L32" s="680" t="s">
        <v>581</v>
      </c>
      <c r="M32" s="680"/>
      <c r="N32" s="680"/>
      <c r="O32" s="680"/>
      <c r="P32" s="680"/>
      <c r="T32" s="378"/>
      <c r="U32" s="378"/>
      <c r="V32" s="378"/>
      <c r="W32" s="378"/>
      <c r="X32" s="378" t="s">
        <v>13</v>
      </c>
      <c r="Y32" s="546">
        <f>-D32*-G32*-J32</f>
        <v>-25.08</v>
      </c>
      <c r="Z32" s="244" t="s">
        <v>336</v>
      </c>
    </row>
    <row r="33" spans="1:26" s="262" customFormat="1" ht="15.95" customHeight="1">
      <c r="A33" s="274"/>
      <c r="B33" s="263"/>
      <c r="C33" s="264"/>
      <c r="D33" s="681"/>
      <c r="E33" s="681"/>
      <c r="F33" s="378"/>
      <c r="G33" s="378"/>
      <c r="H33" s="681"/>
      <c r="I33" s="681"/>
      <c r="J33" s="378"/>
      <c r="K33" s="377"/>
      <c r="L33" s="377"/>
      <c r="M33" s="378"/>
      <c r="N33" s="379"/>
      <c r="O33" s="379"/>
      <c r="P33" s="378"/>
      <c r="Q33" s="265"/>
      <c r="R33" s="378"/>
      <c r="S33" s="378"/>
      <c r="T33" s="264"/>
      <c r="U33" s="264"/>
      <c r="V33" s="264"/>
      <c r="W33" s="288" t="s">
        <v>368</v>
      </c>
      <c r="X33" s="289" t="s">
        <v>13</v>
      </c>
      <c r="Y33" s="398">
        <f>Y30+Y31+Y32</f>
        <v>5.3287200000000006</v>
      </c>
      <c r="Z33" s="290" t="s">
        <v>336</v>
      </c>
    </row>
    <row r="34" spans="1:26" s="262" customFormat="1" ht="15.95" customHeight="1">
      <c r="A34" s="274"/>
      <c r="B34" s="263"/>
      <c r="C34" s="264"/>
      <c r="D34" s="264"/>
      <c r="E34" s="264"/>
      <c r="F34" s="264"/>
      <c r="G34" s="264"/>
      <c r="H34" s="264"/>
      <c r="I34" s="264"/>
      <c r="J34" s="378"/>
      <c r="K34" s="377"/>
      <c r="L34" s="377"/>
      <c r="M34" s="378"/>
      <c r="N34" s="379"/>
      <c r="O34" s="379"/>
      <c r="P34" s="378"/>
      <c r="Q34" s="265"/>
      <c r="R34" s="378"/>
      <c r="S34" s="378"/>
      <c r="T34" s="264"/>
      <c r="U34" s="264"/>
      <c r="V34" s="264"/>
      <c r="W34" s="264"/>
      <c r="X34" s="378"/>
      <c r="Y34" s="275"/>
      <c r="Z34" s="244"/>
    </row>
    <row r="35" spans="1:26" s="262" customFormat="1" ht="15.95" customHeight="1">
      <c r="A35" s="242"/>
      <c r="B35" s="263"/>
      <c r="C35" s="378"/>
      <c r="D35" s="680">
        <f>Y28</f>
        <v>31.208639999999992</v>
      </c>
      <c r="E35" s="680"/>
      <c r="F35" s="378" t="s">
        <v>336</v>
      </c>
      <c r="G35" s="378" t="s">
        <v>338</v>
      </c>
      <c r="H35" s="680">
        <f>Y33</f>
        <v>5.3287200000000006</v>
      </c>
      <c r="I35" s="680"/>
      <c r="J35" s="378" t="s">
        <v>336</v>
      </c>
      <c r="K35" s="264"/>
      <c r="L35" s="378"/>
      <c r="M35" s="264"/>
      <c r="N35" s="264"/>
      <c r="O35" s="258"/>
      <c r="T35" s="378"/>
      <c r="U35" s="378"/>
      <c r="V35" s="378"/>
      <c r="W35" s="378"/>
      <c r="X35" s="378" t="s">
        <v>13</v>
      </c>
      <c r="Y35" s="546">
        <f>D35-H35</f>
        <v>25.879919999999991</v>
      </c>
      <c r="Z35" s="244" t="s">
        <v>336</v>
      </c>
    </row>
    <row r="36" spans="1:26" s="262" customFormat="1" ht="15.95" customHeight="1">
      <c r="A36" s="242"/>
      <c r="B36" s="263"/>
      <c r="C36" s="264"/>
      <c r="D36" s="264"/>
      <c r="E36" s="264"/>
      <c r="F36" s="264"/>
      <c r="G36" s="264"/>
      <c r="H36" s="264"/>
      <c r="I36" s="264"/>
      <c r="J36" s="264"/>
      <c r="K36" s="264"/>
      <c r="L36" s="264"/>
      <c r="M36" s="264"/>
      <c r="N36" s="264"/>
      <c r="O36" s="264"/>
      <c r="P36" s="264"/>
      <c r="Q36" s="264"/>
      <c r="R36" s="264"/>
      <c r="S36" s="264"/>
      <c r="T36" s="264"/>
      <c r="U36" s="264"/>
      <c r="V36" s="264"/>
      <c r="W36" s="264"/>
      <c r="X36" s="378"/>
      <c r="Y36" s="275"/>
      <c r="Z36" s="244"/>
    </row>
    <row r="37" spans="1:26" s="262" customFormat="1" ht="15.95" customHeight="1">
      <c r="A37" s="274" t="s">
        <v>558</v>
      </c>
      <c r="B37" s="263"/>
      <c r="C37" s="378"/>
      <c r="D37" s="680">
        <f>L7</f>
        <v>4.5599999999999996</v>
      </c>
      <c r="E37" s="680"/>
      <c r="F37" s="378" t="s">
        <v>331</v>
      </c>
      <c r="G37" s="680">
        <f>O7</f>
        <v>4.5599999999999996</v>
      </c>
      <c r="H37" s="680"/>
      <c r="I37" s="378" t="s">
        <v>331</v>
      </c>
      <c r="J37" s="680">
        <f>C20</f>
        <v>0.2</v>
      </c>
      <c r="K37" s="680"/>
      <c r="L37" s="378"/>
      <c r="M37" s="265"/>
      <c r="N37" s="680"/>
      <c r="O37" s="680"/>
      <c r="P37" s="264"/>
      <c r="Q37" s="264"/>
      <c r="R37" s="264"/>
      <c r="S37" s="264"/>
      <c r="T37" s="264"/>
      <c r="U37" s="264"/>
      <c r="V37" s="264"/>
      <c r="W37" s="264"/>
      <c r="X37" s="378" t="s">
        <v>335</v>
      </c>
      <c r="Y37" s="546">
        <f>D37*G37*J37</f>
        <v>4.1587199999999998</v>
      </c>
      <c r="Z37" s="244" t="s">
        <v>336</v>
      </c>
    </row>
    <row r="38" spans="1:26" s="262" customFormat="1" ht="15.95" customHeight="1">
      <c r="A38" s="274"/>
      <c r="B38" s="263"/>
      <c r="C38" s="264"/>
      <c r="D38" s="264"/>
      <c r="E38" s="264"/>
      <c r="F38" s="264"/>
      <c r="G38" s="264"/>
      <c r="H38" s="264"/>
      <c r="I38" s="264"/>
      <c r="J38" s="264"/>
      <c r="K38" s="264"/>
      <c r="L38" s="264"/>
      <c r="M38" s="264"/>
      <c r="N38" s="264"/>
      <c r="O38" s="264"/>
      <c r="P38" s="264"/>
      <c r="Q38" s="264"/>
      <c r="R38" s="264"/>
      <c r="S38" s="264"/>
      <c r="T38" s="264"/>
      <c r="U38" s="264"/>
      <c r="V38" s="264"/>
      <c r="W38" s="264"/>
      <c r="X38" s="378"/>
      <c r="Y38" s="275"/>
      <c r="Z38" s="244"/>
    </row>
    <row r="39" spans="1:26" s="262" customFormat="1" ht="15.95" customHeight="1">
      <c r="A39" s="242" t="s">
        <v>339</v>
      </c>
      <c r="B39" s="263"/>
      <c r="C39" s="378" t="s">
        <v>52</v>
      </c>
      <c r="D39" s="680">
        <f>L7</f>
        <v>4.5599999999999996</v>
      </c>
      <c r="E39" s="680"/>
      <c r="F39" s="378" t="s">
        <v>331</v>
      </c>
      <c r="G39" s="265">
        <v>2</v>
      </c>
      <c r="H39" s="378" t="s">
        <v>340</v>
      </c>
      <c r="I39" s="378" t="s">
        <v>322</v>
      </c>
      <c r="J39" s="680">
        <f>O7</f>
        <v>4.5599999999999996</v>
      </c>
      <c r="K39" s="680"/>
      <c r="L39" s="378" t="s">
        <v>331</v>
      </c>
      <c r="M39" s="265">
        <v>2</v>
      </c>
      <c r="N39" s="378" t="s">
        <v>340</v>
      </c>
      <c r="O39" s="258" t="s">
        <v>334</v>
      </c>
      <c r="P39" s="378" t="s">
        <v>331</v>
      </c>
      <c r="Q39" s="265">
        <v>1</v>
      </c>
      <c r="R39" s="680" t="s">
        <v>61</v>
      </c>
      <c r="S39" s="680"/>
      <c r="T39" s="378"/>
      <c r="U39" s="264"/>
      <c r="V39" s="264"/>
      <c r="W39" s="264"/>
      <c r="X39" s="378" t="s">
        <v>13</v>
      </c>
      <c r="Y39" s="546">
        <f>IF(I1=0,0,ROUND((D39*G39+J39*M39)*Q39,3))</f>
        <v>18.239999999999998</v>
      </c>
      <c r="Z39" s="244" t="s">
        <v>321</v>
      </c>
    </row>
    <row r="40" spans="1:26" s="262" customFormat="1" ht="15.95" customHeight="1">
      <c r="A40" s="242"/>
      <c r="B40" s="263"/>
      <c r="C40" s="378"/>
      <c r="D40" s="378"/>
      <c r="E40" s="378"/>
      <c r="F40" s="378"/>
      <c r="G40" s="378"/>
      <c r="H40" s="378"/>
      <c r="I40" s="378"/>
      <c r="J40" s="378"/>
      <c r="K40" s="378"/>
      <c r="L40" s="378"/>
      <c r="M40" s="378"/>
      <c r="N40" s="378"/>
      <c r="O40" s="378"/>
      <c r="P40" s="378"/>
      <c r="Q40" s="378"/>
      <c r="R40" s="378"/>
      <c r="S40" s="378"/>
      <c r="T40" s="378"/>
      <c r="U40" s="378"/>
      <c r="V40" s="378"/>
      <c r="W40" s="378"/>
      <c r="X40" s="378"/>
      <c r="Y40" s="275"/>
      <c r="Z40" s="244"/>
    </row>
    <row r="41" spans="1:26" s="262" customFormat="1" ht="15.95" customHeight="1">
      <c r="A41" s="242" t="s">
        <v>342</v>
      </c>
      <c r="B41" s="263"/>
      <c r="C41" s="378"/>
      <c r="D41" s="680">
        <f>L7</f>
        <v>4.5599999999999996</v>
      </c>
      <c r="E41" s="680"/>
      <c r="F41" s="378" t="s">
        <v>331</v>
      </c>
      <c r="G41" s="680">
        <f>O7</f>
        <v>4.5599999999999996</v>
      </c>
      <c r="H41" s="680"/>
      <c r="I41" s="378" t="s">
        <v>331</v>
      </c>
      <c r="J41" s="680">
        <f>C10</f>
        <v>0.25</v>
      </c>
      <c r="K41" s="680"/>
      <c r="L41" s="378" t="s">
        <v>331</v>
      </c>
      <c r="M41" s="265">
        <v>1</v>
      </c>
      <c r="N41" s="680" t="s">
        <v>61</v>
      </c>
      <c r="O41" s="680"/>
      <c r="P41" s="378"/>
      <c r="Q41" s="378"/>
      <c r="R41" s="378"/>
      <c r="S41" s="378"/>
      <c r="T41" s="378"/>
      <c r="U41" s="378"/>
      <c r="V41" s="378"/>
      <c r="W41" s="378"/>
      <c r="X41" s="378" t="s">
        <v>13</v>
      </c>
      <c r="Y41" s="546">
        <f>IF(I1=0,0,ROUND(D41*G41*J41*M41,3))</f>
        <v>5.1980000000000004</v>
      </c>
      <c r="Z41" s="244" t="s">
        <v>336</v>
      </c>
    </row>
    <row r="42" spans="1:26" s="262" customFormat="1" ht="15.95" customHeight="1">
      <c r="A42" s="242"/>
      <c r="B42" s="263"/>
      <c r="C42" s="378"/>
      <c r="D42" s="378"/>
      <c r="E42" s="378"/>
      <c r="F42" s="378"/>
      <c r="G42" s="378"/>
      <c r="H42" s="378"/>
      <c r="I42" s="378"/>
      <c r="J42" s="378"/>
      <c r="K42" s="378"/>
      <c r="L42" s="378"/>
      <c r="M42" s="378"/>
      <c r="R42" s="378"/>
      <c r="S42" s="378"/>
      <c r="T42" s="265"/>
      <c r="U42" s="378"/>
      <c r="V42" s="378"/>
      <c r="W42" s="378"/>
      <c r="X42" s="378"/>
      <c r="Y42" s="275"/>
      <c r="Z42" s="244"/>
    </row>
    <row r="43" spans="1:26" s="262" customFormat="1" ht="15.95" customHeight="1">
      <c r="A43" s="242" t="s">
        <v>343</v>
      </c>
      <c r="B43" s="263"/>
      <c r="C43" s="378"/>
      <c r="D43" s="680">
        <f>L23</f>
        <v>4.5600000000000005</v>
      </c>
      <c r="E43" s="680"/>
      <c r="F43" s="378" t="s">
        <v>331</v>
      </c>
      <c r="G43" s="680">
        <f>O23</f>
        <v>4.5599999999999996</v>
      </c>
      <c r="H43" s="680"/>
      <c r="I43" s="378" t="s">
        <v>331</v>
      </c>
      <c r="J43" s="265">
        <v>1</v>
      </c>
      <c r="K43" s="680" t="s">
        <v>61</v>
      </c>
      <c r="L43" s="680"/>
      <c r="M43" s="378"/>
      <c r="N43" s="378"/>
      <c r="O43" s="378"/>
      <c r="P43" s="378"/>
      <c r="Q43" s="378"/>
      <c r="R43" s="378"/>
      <c r="S43" s="378"/>
      <c r="T43" s="378"/>
      <c r="U43" s="378"/>
      <c r="V43" s="378"/>
      <c r="W43" s="378"/>
      <c r="X43" s="378" t="s">
        <v>13</v>
      </c>
      <c r="Y43" s="546">
        <f>IF(I1=0,0,ROUND(D43*G43*J43,3))</f>
        <v>20.794</v>
      </c>
      <c r="Z43" s="244" t="s">
        <v>341</v>
      </c>
    </row>
    <row r="44" spans="1:26" s="262" customFormat="1" ht="15.95" customHeight="1">
      <c r="A44" s="242"/>
      <c r="B44" s="263"/>
      <c r="C44" s="378"/>
      <c r="D44" s="378"/>
      <c r="E44" s="378"/>
      <c r="F44" s="378"/>
      <c r="K44" s="378"/>
      <c r="L44" s="378"/>
      <c r="M44" s="378"/>
      <c r="N44" s="378"/>
      <c r="O44" s="378"/>
      <c r="P44" s="378"/>
      <c r="Q44" s="378"/>
      <c r="R44" s="378"/>
      <c r="S44" s="378"/>
      <c r="T44" s="378"/>
      <c r="U44" s="378"/>
      <c r="V44" s="378"/>
      <c r="W44" s="378"/>
      <c r="X44" s="378"/>
      <c r="Y44" s="275"/>
      <c r="Z44" s="244"/>
    </row>
    <row r="45" spans="1:26" s="262" customFormat="1" ht="15.95" customHeight="1">
      <c r="A45" s="242" t="s">
        <v>3</v>
      </c>
      <c r="B45" s="263"/>
      <c r="C45" s="378"/>
      <c r="D45" s="680">
        <f>L23</f>
        <v>4.5600000000000005</v>
      </c>
      <c r="E45" s="680"/>
      <c r="F45" s="378" t="s">
        <v>331</v>
      </c>
      <c r="G45" s="680">
        <f>O23</f>
        <v>4.5599999999999996</v>
      </c>
      <c r="H45" s="680"/>
      <c r="I45" s="378" t="s">
        <v>331</v>
      </c>
      <c r="J45" s="680">
        <f>C11</f>
        <v>0.25</v>
      </c>
      <c r="K45" s="680"/>
      <c r="L45" s="378" t="s">
        <v>331</v>
      </c>
      <c r="M45" s="265">
        <v>1</v>
      </c>
      <c r="N45" s="680" t="s">
        <v>61</v>
      </c>
      <c r="O45" s="680"/>
      <c r="R45" s="262" t="s">
        <v>994</v>
      </c>
      <c r="S45" s="695">
        <f>IF(I1=0,0,ROUND((D45*G45)*J45*M45,3))</f>
        <v>5.1980000000000004</v>
      </c>
      <c r="T45" s="695"/>
      <c r="U45" s="695"/>
      <c r="V45" s="262" t="s">
        <v>336</v>
      </c>
      <c r="W45" s="378"/>
      <c r="X45" s="378"/>
      <c r="Y45" s="546"/>
      <c r="Z45" s="244"/>
    </row>
    <row r="46" spans="1:26" s="262" customFormat="1" ht="15.95" customHeight="1">
      <c r="A46" s="242"/>
      <c r="B46" s="696" t="s">
        <v>995</v>
      </c>
      <c r="C46" s="697"/>
      <c r="D46" s="680">
        <v>2</v>
      </c>
      <c r="E46" s="680"/>
      <c r="F46" s="378" t="s">
        <v>331</v>
      </c>
      <c r="G46" s="680">
        <f>G45</f>
        <v>4.5599999999999996</v>
      </c>
      <c r="H46" s="680"/>
      <c r="I46" s="378" t="s">
        <v>331</v>
      </c>
      <c r="J46" s="680">
        <f>J45</f>
        <v>0.25</v>
      </c>
      <c r="K46" s="680"/>
      <c r="L46" s="378" t="s">
        <v>331</v>
      </c>
      <c r="M46" s="265">
        <v>1</v>
      </c>
      <c r="N46" s="680" t="s">
        <v>61</v>
      </c>
      <c r="O46" s="680"/>
      <c r="R46" s="262" t="s">
        <v>994</v>
      </c>
      <c r="S46" s="695">
        <f>IF(I1=0,0,ROUND((D46*G46)*J46*M46,3))</f>
        <v>2.2799999999999998</v>
      </c>
      <c r="T46" s="695"/>
      <c r="U46" s="695"/>
      <c r="V46" s="262" t="s">
        <v>336</v>
      </c>
      <c r="W46" s="264"/>
      <c r="Y46" s="557"/>
      <c r="Z46" s="244"/>
    </row>
    <row r="47" spans="1:26" s="262" customFormat="1" ht="15.95" customHeight="1">
      <c r="A47" s="274"/>
      <c r="B47" s="263"/>
      <c r="C47" s="264"/>
      <c r="D47" s="264"/>
      <c r="E47" s="264"/>
      <c r="F47" s="264"/>
      <c r="G47" s="264"/>
      <c r="H47" s="264"/>
      <c r="T47" s="264"/>
      <c r="U47" s="264"/>
      <c r="V47" s="264"/>
      <c r="W47" s="264"/>
      <c r="X47" s="378" t="s">
        <v>13</v>
      </c>
      <c r="Y47" s="546">
        <f>S45-S46</f>
        <v>2.9180000000000006</v>
      </c>
      <c r="Z47" s="244" t="s">
        <v>341</v>
      </c>
    </row>
    <row r="48" spans="1:26" s="262" customFormat="1" ht="15.95" customHeight="1">
      <c r="A48" s="242"/>
      <c r="B48" s="263"/>
      <c r="C48" s="378"/>
      <c r="D48" s="378"/>
      <c r="E48" s="378"/>
      <c r="F48" s="378"/>
      <c r="G48" s="378"/>
      <c r="H48" s="378"/>
      <c r="I48" s="378"/>
      <c r="J48" s="378"/>
      <c r="K48" s="378"/>
      <c r="L48" s="378"/>
      <c r="M48" s="378"/>
      <c r="N48" s="378"/>
      <c r="O48" s="378"/>
      <c r="P48" s="378"/>
      <c r="Q48" s="378"/>
      <c r="R48" s="378"/>
      <c r="S48" s="378"/>
      <c r="T48" s="378"/>
      <c r="U48" s="378"/>
      <c r="V48" s="378"/>
      <c r="W48" s="378"/>
      <c r="X48" s="378"/>
      <c r="Y48" s="275"/>
      <c r="Z48" s="244"/>
    </row>
    <row r="49" spans="1:26" s="262" customFormat="1" ht="15.95" customHeight="1">
      <c r="A49" s="242" t="s">
        <v>388</v>
      </c>
      <c r="B49" s="263"/>
      <c r="C49" s="378"/>
      <c r="D49" s="680">
        <f>L23</f>
        <v>4.5600000000000005</v>
      </c>
      <c r="E49" s="680"/>
      <c r="F49" s="378" t="s">
        <v>331</v>
      </c>
      <c r="G49" s="680">
        <f>O23</f>
        <v>4.5599999999999996</v>
      </c>
      <c r="H49" s="680"/>
      <c r="I49" s="378" t="s">
        <v>331</v>
      </c>
      <c r="J49" s="680">
        <f>C12</f>
        <v>0.2</v>
      </c>
      <c r="K49" s="680"/>
      <c r="L49" s="378" t="s">
        <v>331</v>
      </c>
      <c r="M49" s="265">
        <v>1</v>
      </c>
      <c r="N49" s="680" t="s">
        <v>61</v>
      </c>
      <c r="O49" s="680"/>
      <c r="R49" s="262" t="s">
        <v>994</v>
      </c>
      <c r="S49" s="695">
        <f>IF(I1=0,0,ROUND((D49*G49)*J49*M49,3))</f>
        <v>4.1589999999999998</v>
      </c>
      <c r="T49" s="695"/>
      <c r="U49" s="695"/>
      <c r="V49" s="262" t="s">
        <v>336</v>
      </c>
      <c r="W49" s="378"/>
      <c r="X49" s="378"/>
      <c r="Y49" s="546"/>
      <c r="Z49" s="244"/>
    </row>
    <row r="50" spans="1:26" s="262" customFormat="1" ht="15.95" customHeight="1">
      <c r="A50" s="242"/>
      <c r="B50" s="696" t="s">
        <v>995</v>
      </c>
      <c r="C50" s="697"/>
      <c r="D50" s="680">
        <v>2</v>
      </c>
      <c r="E50" s="680"/>
      <c r="F50" s="378" t="s">
        <v>331</v>
      </c>
      <c r="G50" s="680">
        <f>G49</f>
        <v>4.5599999999999996</v>
      </c>
      <c r="H50" s="680"/>
      <c r="I50" s="378" t="s">
        <v>331</v>
      </c>
      <c r="J50" s="680">
        <f>J49</f>
        <v>0.2</v>
      </c>
      <c r="K50" s="680"/>
      <c r="L50" s="378" t="s">
        <v>331</v>
      </c>
      <c r="M50" s="265">
        <v>1</v>
      </c>
      <c r="N50" s="680" t="s">
        <v>61</v>
      </c>
      <c r="O50" s="680"/>
      <c r="R50" s="262" t="s">
        <v>994</v>
      </c>
      <c r="S50" s="695">
        <f>IF(I1=0,0,ROUND((D50*G50)*J50*M50,3))</f>
        <v>1.8240000000000001</v>
      </c>
      <c r="T50" s="695"/>
      <c r="U50" s="695"/>
      <c r="V50" s="262" t="s">
        <v>336</v>
      </c>
      <c r="W50" s="264"/>
      <c r="Y50" s="557"/>
      <c r="Z50" s="244"/>
    </row>
    <row r="51" spans="1:26" s="262" customFormat="1" ht="15.95" customHeight="1">
      <c r="A51" s="242"/>
      <c r="B51" s="263"/>
      <c r="C51" s="378"/>
      <c r="D51" s="378"/>
      <c r="E51" s="378"/>
      <c r="F51" s="378"/>
      <c r="G51" s="378"/>
      <c r="H51" s="378"/>
      <c r="I51" s="378"/>
      <c r="J51" s="378"/>
      <c r="K51" s="378"/>
      <c r="L51" s="378"/>
      <c r="M51" s="378"/>
      <c r="N51" s="378"/>
      <c r="O51" s="378"/>
      <c r="P51" s="378"/>
      <c r="Q51" s="378"/>
      <c r="T51" s="264"/>
      <c r="U51" s="264"/>
      <c r="V51" s="264"/>
      <c r="W51" s="264"/>
      <c r="X51" s="378" t="s">
        <v>13</v>
      </c>
      <c r="Y51" s="546">
        <f>S49-S50</f>
        <v>2.335</v>
      </c>
      <c r="Z51" s="244" t="s">
        <v>341</v>
      </c>
    </row>
    <row r="52" spans="1:26" s="262" customFormat="1" ht="15.95" customHeight="1">
      <c r="A52" s="266"/>
      <c r="B52" s="267"/>
      <c r="C52" s="268"/>
      <c r="D52" s="268"/>
      <c r="E52" s="268"/>
      <c r="F52" s="269"/>
      <c r="G52" s="268"/>
      <c r="H52" s="268"/>
      <c r="I52" s="268"/>
      <c r="J52" s="268"/>
      <c r="K52" s="268"/>
      <c r="L52" s="268"/>
      <c r="M52" s="268"/>
      <c r="N52" s="268"/>
      <c r="O52" s="268"/>
      <c r="P52" s="268"/>
      <c r="Q52" s="268"/>
      <c r="R52" s="268"/>
      <c r="S52" s="268"/>
      <c r="T52" s="268"/>
      <c r="U52" s="268"/>
      <c r="V52" s="268"/>
      <c r="W52" s="268"/>
      <c r="X52" s="268"/>
      <c r="Y52" s="270"/>
      <c r="Z52" s="271"/>
    </row>
  </sheetData>
  <mergeCells count="97">
    <mergeCell ref="S45:U45"/>
    <mergeCell ref="S46:U46"/>
    <mergeCell ref="B46:C46"/>
    <mergeCell ref="B50:C50"/>
    <mergeCell ref="D50:E50"/>
    <mergeCell ref="G50:H50"/>
    <mergeCell ref="J50:K50"/>
    <mergeCell ref="N50:O50"/>
    <mergeCell ref="S50:U50"/>
    <mergeCell ref="S49:U49"/>
    <mergeCell ref="J45:K45"/>
    <mergeCell ref="J49:K49"/>
    <mergeCell ref="D46:E46"/>
    <mergeCell ref="G46:H46"/>
    <mergeCell ref="J46:K46"/>
    <mergeCell ref="N49:O49"/>
    <mergeCell ref="N46:O46"/>
    <mergeCell ref="N45:O45"/>
    <mergeCell ref="D49:E49"/>
    <mergeCell ref="G49:H49"/>
    <mergeCell ref="D39:E39"/>
    <mergeCell ref="J39:K39"/>
    <mergeCell ref="D43:E43"/>
    <mergeCell ref="G43:H43"/>
    <mergeCell ref="K43:L43"/>
    <mergeCell ref="D45:E45"/>
    <mergeCell ref="G45:H45"/>
    <mergeCell ref="R39:S39"/>
    <mergeCell ref="N37:O37"/>
    <mergeCell ref="N41:O41"/>
    <mergeCell ref="D41:E41"/>
    <mergeCell ref="G41:H41"/>
    <mergeCell ref="J41:K41"/>
    <mergeCell ref="J37:K37"/>
    <mergeCell ref="D37:E37"/>
    <mergeCell ref="D33:E33"/>
    <mergeCell ref="H33:I33"/>
    <mergeCell ref="D35:E35"/>
    <mergeCell ref="H35:I35"/>
    <mergeCell ref="G37:H37"/>
    <mergeCell ref="O23:P23"/>
    <mergeCell ref="Q23:S23"/>
    <mergeCell ref="G30:H30"/>
    <mergeCell ref="J30:K30"/>
    <mergeCell ref="N30:O30"/>
    <mergeCell ref="I23:K23"/>
    <mergeCell ref="L23:M23"/>
    <mergeCell ref="C12:D12"/>
    <mergeCell ref="J15:L15"/>
    <mergeCell ref="P15:R15"/>
    <mergeCell ref="C20:D20"/>
    <mergeCell ref="D22:E22"/>
    <mergeCell ref="H22:J22"/>
    <mergeCell ref="L22:M22"/>
    <mergeCell ref="O22:P22"/>
    <mergeCell ref="R22:T22"/>
    <mergeCell ref="L12:M12"/>
    <mergeCell ref="O12:P12"/>
    <mergeCell ref="S12:U12"/>
    <mergeCell ref="C13:D19"/>
    <mergeCell ref="L14:M14"/>
    <mergeCell ref="O14:P14"/>
    <mergeCell ref="C10:D10"/>
    <mergeCell ref="S10:U10"/>
    <mergeCell ref="C11:D11"/>
    <mergeCell ref="L11:M11"/>
    <mergeCell ref="O11:P11"/>
    <mergeCell ref="S11:U11"/>
    <mergeCell ref="Q1:R1"/>
    <mergeCell ref="S1:U1"/>
    <mergeCell ref="B1:C1"/>
    <mergeCell ref="D30:E30"/>
    <mergeCell ref="D31:E31"/>
    <mergeCell ref="G31:H31"/>
    <mergeCell ref="J31:K31"/>
    <mergeCell ref="N31:O31"/>
    <mergeCell ref="L7:M7"/>
    <mergeCell ref="O7:P7"/>
    <mergeCell ref="D1:F1"/>
    <mergeCell ref="G1:H1"/>
    <mergeCell ref="I1:K1"/>
    <mergeCell ref="L1:M1"/>
    <mergeCell ref="N1:P1"/>
    <mergeCell ref="B10:B20"/>
    <mergeCell ref="L32:P32"/>
    <mergeCell ref="D26:E26"/>
    <mergeCell ref="G26:H26"/>
    <mergeCell ref="J26:K26"/>
    <mergeCell ref="N26:O26"/>
    <mergeCell ref="D27:E27"/>
    <mergeCell ref="G27:H27"/>
    <mergeCell ref="J27:K27"/>
    <mergeCell ref="L27:P27"/>
    <mergeCell ref="K29:L29"/>
    <mergeCell ref="G32:H32"/>
    <mergeCell ref="J32:K32"/>
    <mergeCell ref="D32:E32"/>
  </mergeCells>
  <phoneticPr fontId="6" type="noConversion"/>
  <printOptions horizontalCentered="1"/>
  <pageMargins left="0.74803149606299213" right="0.6692913385826772" top="0.98425196850393704" bottom="0.78740157480314965" header="0.39370078740157483" footer="0.39370078740157483"/>
  <pageSetup paperSize="9" scale="8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114"/>
  <sheetViews>
    <sheetView view="pageBreakPreview" zoomScaleNormal="100" zoomScaleSheetLayoutView="100" workbookViewId="0">
      <pane xSplit="7" ySplit="5" topLeftCell="H54" activePane="bottomRight" state="frozen"/>
      <selection activeCell="B96" sqref="B96:C100"/>
      <selection pane="topRight" activeCell="B96" sqref="B96:C100"/>
      <selection pane="bottomLeft" activeCell="B96" sqref="B96:C100"/>
      <selection pane="bottomRight" activeCell="B96" sqref="B96:C100"/>
    </sheetView>
  </sheetViews>
  <sheetFormatPr defaultRowHeight="13.5"/>
  <cols>
    <col min="1" max="1" width="3.77734375" style="4" customWidth="1"/>
    <col min="2" max="3" width="5.77734375" style="4" customWidth="1"/>
    <col min="4" max="5" width="10.77734375" style="4" customWidth="1"/>
    <col min="6" max="6" width="6.77734375" style="4" customWidth="1"/>
    <col min="7" max="7" width="7.77734375" style="4" customWidth="1"/>
    <col min="8" max="10" width="7.77734375" style="4" hidden="1" customWidth="1"/>
    <col min="11" max="16" width="7.77734375" style="4" customWidth="1"/>
    <col min="17" max="19" width="7.77734375" style="4" hidden="1" customWidth="1"/>
    <col min="20" max="20" width="7.77734375" style="4" customWidth="1"/>
    <col min="21" max="22" width="8.77734375" style="4" customWidth="1"/>
    <col min="23" max="23" width="9.77734375" style="4" customWidth="1"/>
    <col min="24" max="16384" width="8.88671875" style="4"/>
  </cols>
  <sheetData>
    <row r="1" spans="1:20" ht="21.75" customHeight="1">
      <c r="A1" s="4">
        <v>1</v>
      </c>
      <c r="B1" s="635" t="s">
        <v>147</v>
      </c>
      <c r="C1" s="635"/>
      <c r="D1" s="635"/>
      <c r="E1" s="635"/>
      <c r="F1" s="635"/>
      <c r="G1" s="635"/>
      <c r="H1" s="635"/>
      <c r="I1" s="635"/>
      <c r="J1" s="635"/>
      <c r="K1" s="635"/>
      <c r="L1" s="635"/>
      <c r="M1" s="635"/>
      <c r="N1" s="635"/>
      <c r="O1" s="635"/>
      <c r="P1" s="635"/>
      <c r="Q1" s="635"/>
      <c r="R1" s="635"/>
      <c r="S1" s="635"/>
      <c r="T1" s="635"/>
    </row>
    <row r="2" spans="1:20" ht="12" customHeight="1">
      <c r="A2" s="4">
        <v>1</v>
      </c>
      <c r="B2" s="1"/>
      <c r="C2" s="6"/>
      <c r="D2" s="5"/>
      <c r="E2" s="5"/>
      <c r="F2" s="5"/>
      <c r="G2" s="5"/>
      <c r="H2" s="5"/>
      <c r="I2" s="5"/>
      <c r="J2" s="5"/>
      <c r="K2" s="5"/>
      <c r="L2" s="5"/>
      <c r="M2" s="5"/>
      <c r="N2" s="5"/>
      <c r="O2" s="5"/>
      <c r="P2" s="5"/>
      <c r="Q2" s="5"/>
      <c r="R2" s="5"/>
      <c r="S2" s="5"/>
      <c r="T2" s="5"/>
    </row>
    <row r="3" spans="1:20" s="3" customFormat="1" ht="24.95" customHeight="1">
      <c r="A3" s="3">
        <v>1</v>
      </c>
      <c r="B3" s="699" t="s">
        <v>81</v>
      </c>
      <c r="C3" s="699"/>
      <c r="D3" s="699" t="s">
        <v>17</v>
      </c>
      <c r="E3" s="699"/>
      <c r="F3" s="699" t="s">
        <v>96</v>
      </c>
      <c r="G3" s="699" t="s">
        <v>0</v>
      </c>
      <c r="H3" s="699" t="s">
        <v>139</v>
      </c>
      <c r="I3" s="699"/>
      <c r="J3" s="699"/>
      <c r="K3" s="699" t="s">
        <v>140</v>
      </c>
      <c r="L3" s="699"/>
      <c r="M3" s="699"/>
      <c r="N3" s="699" t="s">
        <v>141</v>
      </c>
      <c r="O3" s="699"/>
      <c r="P3" s="699"/>
      <c r="Q3" s="699" t="s">
        <v>142</v>
      </c>
      <c r="R3" s="699"/>
      <c r="S3" s="699"/>
      <c r="T3" s="699" t="s">
        <v>18</v>
      </c>
    </row>
    <row r="4" spans="1:20" s="3" customFormat="1" ht="15" customHeight="1">
      <c r="A4" s="3">
        <v>1</v>
      </c>
      <c r="B4" s="699"/>
      <c r="C4" s="699"/>
      <c r="D4" s="699"/>
      <c r="E4" s="699"/>
      <c r="F4" s="699"/>
      <c r="G4" s="699"/>
      <c r="H4" s="698" t="s">
        <v>143</v>
      </c>
      <c r="I4" s="698" t="s">
        <v>144</v>
      </c>
      <c r="J4" s="698" t="s">
        <v>145</v>
      </c>
      <c r="K4" s="698" t="s">
        <v>143</v>
      </c>
      <c r="L4" s="698" t="s">
        <v>144</v>
      </c>
      <c r="M4" s="698" t="s">
        <v>145</v>
      </c>
      <c r="N4" s="698" t="s">
        <v>143</v>
      </c>
      <c r="O4" s="698" t="s">
        <v>144</v>
      </c>
      <c r="P4" s="698" t="s">
        <v>145</v>
      </c>
      <c r="Q4" s="698" t="s">
        <v>143</v>
      </c>
      <c r="R4" s="698" t="s">
        <v>144</v>
      </c>
      <c r="S4" s="698" t="s">
        <v>145</v>
      </c>
      <c r="T4" s="699"/>
    </row>
    <row r="5" spans="1:20" s="3" customFormat="1" ht="15" customHeight="1">
      <c r="A5" s="3">
        <v>1</v>
      </c>
      <c r="B5" s="699"/>
      <c r="C5" s="699"/>
      <c r="D5" s="699"/>
      <c r="E5" s="699"/>
      <c r="F5" s="699"/>
      <c r="G5" s="699"/>
      <c r="H5" s="699"/>
      <c r="I5" s="699"/>
      <c r="J5" s="699"/>
      <c r="K5" s="699"/>
      <c r="L5" s="699"/>
      <c r="M5" s="699"/>
      <c r="N5" s="699"/>
      <c r="O5" s="699"/>
      <c r="P5" s="699"/>
      <c r="Q5" s="699"/>
      <c r="R5" s="699"/>
      <c r="S5" s="699"/>
      <c r="T5" s="699"/>
    </row>
    <row r="6" spans="1:20" s="3" customFormat="1" ht="22.5" customHeight="1">
      <c r="A6" s="3">
        <f>IF(G6=0,2,1)</f>
        <v>2</v>
      </c>
      <c r="B6" s="707" t="s">
        <v>19</v>
      </c>
      <c r="C6" s="708"/>
      <c r="D6" s="710" t="s">
        <v>20</v>
      </c>
      <c r="E6" s="159" t="s">
        <v>28</v>
      </c>
      <c r="F6" s="160" t="s">
        <v>21</v>
      </c>
      <c r="G6" s="161">
        <f>SUM(H6:S6)</f>
        <v>0</v>
      </c>
      <c r="H6" s="162">
        <v>0</v>
      </c>
      <c r="I6" s="162">
        <v>0</v>
      </c>
      <c r="J6" s="162">
        <v>0</v>
      </c>
      <c r="K6" s="162">
        <v>0</v>
      </c>
      <c r="L6" s="162">
        <v>0</v>
      </c>
      <c r="M6" s="162">
        <v>0</v>
      </c>
      <c r="N6" s="162">
        <v>0</v>
      </c>
      <c r="O6" s="162">
        <v>0</v>
      </c>
      <c r="P6" s="162">
        <v>0</v>
      </c>
      <c r="Q6" s="162">
        <v>0</v>
      </c>
      <c r="R6" s="162">
        <v>0</v>
      </c>
      <c r="S6" s="162">
        <v>0</v>
      </c>
      <c r="T6" s="180" t="s">
        <v>1</v>
      </c>
    </row>
    <row r="7" spans="1:20" s="3" customFormat="1" ht="22.5" customHeight="1">
      <c r="A7" s="3" t="e">
        <f t="shared" ref="A7:A100" si="0">IF(G7=0,2,1)</f>
        <v>#REF!</v>
      </c>
      <c r="B7" s="709"/>
      <c r="C7" s="700"/>
      <c r="D7" s="711"/>
      <c r="E7" s="151" t="s">
        <v>27</v>
      </c>
      <c r="F7" s="149" t="s">
        <v>21</v>
      </c>
      <c r="G7" s="150" t="e">
        <f t="shared" ref="G7:G70" si="1">SUM(H7:S7)</f>
        <v>#REF!</v>
      </c>
      <c r="H7" s="153">
        <v>0</v>
      </c>
      <c r="I7" s="153">
        <v>0</v>
      </c>
      <c r="J7" s="153">
        <v>0</v>
      </c>
      <c r="K7" s="153" t="e">
        <f>#REF!</f>
        <v>#REF!</v>
      </c>
      <c r="L7" s="153">
        <v>0</v>
      </c>
      <c r="M7" s="153">
        <v>0</v>
      </c>
      <c r="N7" s="153" t="e">
        <f>'1호(자연)-C'!AV37</f>
        <v>#REF!</v>
      </c>
      <c r="O7" s="153">
        <v>0</v>
      </c>
      <c r="P7" s="153">
        <v>0</v>
      </c>
      <c r="Q7" s="153">
        <v>0</v>
      </c>
      <c r="R7" s="153">
        <v>0</v>
      </c>
      <c r="S7" s="153">
        <v>0</v>
      </c>
      <c r="T7" s="163"/>
    </row>
    <row r="8" spans="1:20" s="3" customFormat="1" ht="22.5" customHeight="1">
      <c r="A8" s="3" t="e">
        <f t="shared" si="0"/>
        <v>#REF!</v>
      </c>
      <c r="B8" s="709"/>
      <c r="C8" s="700"/>
      <c r="D8" s="711"/>
      <c r="E8" s="151" t="s">
        <v>130</v>
      </c>
      <c r="F8" s="149" t="s">
        <v>21</v>
      </c>
      <c r="G8" s="150" t="e">
        <f t="shared" si="1"/>
        <v>#REF!</v>
      </c>
      <c r="H8" s="153">
        <v>0</v>
      </c>
      <c r="I8" s="153">
        <v>0</v>
      </c>
      <c r="J8" s="153">
        <v>0</v>
      </c>
      <c r="K8" s="153">
        <v>0</v>
      </c>
      <c r="L8" s="153" t="e">
        <f>#REF!</f>
        <v>#REF!</v>
      </c>
      <c r="M8" s="153">
        <v>0</v>
      </c>
      <c r="N8" s="153">
        <v>0</v>
      </c>
      <c r="O8" s="153" t="e">
        <f>'1호(자연)-C'!AV99</f>
        <v>#REF!</v>
      </c>
      <c r="P8" s="153">
        <v>0</v>
      </c>
      <c r="Q8" s="153">
        <v>0</v>
      </c>
      <c r="R8" s="153">
        <v>0</v>
      </c>
      <c r="S8" s="153">
        <v>0</v>
      </c>
      <c r="T8" s="163"/>
    </row>
    <row r="9" spans="1:20" s="3" customFormat="1" ht="22.5" customHeight="1">
      <c r="A9" s="3" t="e">
        <f t="shared" si="0"/>
        <v>#REF!</v>
      </c>
      <c r="B9" s="709"/>
      <c r="C9" s="700"/>
      <c r="D9" s="711"/>
      <c r="E9" s="151" t="s">
        <v>131</v>
      </c>
      <c r="F9" s="149" t="s">
        <v>21</v>
      </c>
      <c r="G9" s="150" t="e">
        <f t="shared" si="1"/>
        <v>#REF!</v>
      </c>
      <c r="H9" s="153">
        <v>0</v>
      </c>
      <c r="I9" s="153">
        <v>0</v>
      </c>
      <c r="J9" s="153">
        <v>0</v>
      </c>
      <c r="K9" s="153">
        <v>0</v>
      </c>
      <c r="L9" s="153">
        <v>0</v>
      </c>
      <c r="M9" s="153" t="e">
        <f>#REF!</f>
        <v>#REF!</v>
      </c>
      <c r="N9" s="153">
        <v>0</v>
      </c>
      <c r="O9" s="153">
        <v>0</v>
      </c>
      <c r="P9" s="153" t="e">
        <f>'1호(자연)-C'!AV161</f>
        <v>#REF!</v>
      </c>
      <c r="Q9" s="153">
        <v>0</v>
      </c>
      <c r="R9" s="153">
        <v>0</v>
      </c>
      <c r="S9" s="153">
        <v>0</v>
      </c>
      <c r="T9" s="163"/>
    </row>
    <row r="10" spans="1:20" s="3" customFormat="1" ht="22.5" customHeight="1">
      <c r="A10" s="3" t="e">
        <f t="shared" si="0"/>
        <v>#REF!</v>
      </c>
      <c r="B10" s="709"/>
      <c r="C10" s="700"/>
      <c r="D10" s="711"/>
      <c r="E10" s="151" t="s">
        <v>79</v>
      </c>
      <c r="F10" s="149" t="s">
        <v>21</v>
      </c>
      <c r="G10" s="150" t="e">
        <f t="shared" si="1"/>
        <v>#REF!</v>
      </c>
      <c r="H10" s="153">
        <f t="shared" ref="H10:R10" si="2">SUM(H6:H9)</f>
        <v>0</v>
      </c>
      <c r="I10" s="153">
        <f t="shared" si="2"/>
        <v>0</v>
      </c>
      <c r="J10" s="153">
        <f t="shared" si="2"/>
        <v>0</v>
      </c>
      <c r="K10" s="153" t="e">
        <f t="shared" si="2"/>
        <v>#REF!</v>
      </c>
      <c r="L10" s="153" t="e">
        <f t="shared" si="2"/>
        <v>#REF!</v>
      </c>
      <c r="M10" s="153" t="e">
        <f t="shared" si="2"/>
        <v>#REF!</v>
      </c>
      <c r="N10" s="153" t="e">
        <f t="shared" si="2"/>
        <v>#REF!</v>
      </c>
      <c r="O10" s="153" t="e">
        <f t="shared" si="2"/>
        <v>#REF!</v>
      </c>
      <c r="P10" s="153" t="e">
        <f t="shared" si="2"/>
        <v>#REF!</v>
      </c>
      <c r="Q10" s="153">
        <f t="shared" si="2"/>
        <v>0</v>
      </c>
      <c r="R10" s="153">
        <f t="shared" si="2"/>
        <v>0</v>
      </c>
      <c r="S10" s="153">
        <f>SUM(S6:S9)</f>
        <v>0</v>
      </c>
      <c r="T10" s="163"/>
    </row>
    <row r="11" spans="1:20" s="3" customFormat="1" ht="22.5" customHeight="1">
      <c r="A11" s="3">
        <f t="shared" si="0"/>
        <v>2</v>
      </c>
      <c r="B11" s="631" t="s">
        <v>60</v>
      </c>
      <c r="C11" s="632"/>
      <c r="D11" s="711" t="s">
        <v>82</v>
      </c>
      <c r="E11" s="148" t="s">
        <v>28</v>
      </c>
      <c r="F11" s="149" t="s">
        <v>21</v>
      </c>
      <c r="G11" s="150">
        <f t="shared" si="1"/>
        <v>0</v>
      </c>
      <c r="H11" s="153">
        <v>0</v>
      </c>
      <c r="I11" s="153">
        <v>0</v>
      </c>
      <c r="J11" s="153">
        <v>0</v>
      </c>
      <c r="K11" s="153">
        <v>0</v>
      </c>
      <c r="L11" s="153">
        <v>0</v>
      </c>
      <c r="M11" s="153">
        <v>0</v>
      </c>
      <c r="N11" s="153">
        <v>0</v>
      </c>
      <c r="O11" s="153">
        <v>0</v>
      </c>
      <c r="P11" s="153">
        <v>0</v>
      </c>
      <c r="Q11" s="153">
        <v>0</v>
      </c>
      <c r="R11" s="153">
        <v>0</v>
      </c>
      <c r="S11" s="153">
        <v>0</v>
      </c>
      <c r="T11" s="164"/>
    </row>
    <row r="12" spans="1:20" s="3" customFormat="1" ht="22.5" customHeight="1">
      <c r="A12" s="3" t="e">
        <f t="shared" si="0"/>
        <v>#REF!</v>
      </c>
      <c r="B12" s="631"/>
      <c r="C12" s="632"/>
      <c r="D12" s="711"/>
      <c r="E12" s="151" t="s">
        <v>27</v>
      </c>
      <c r="F12" s="149" t="s">
        <v>21</v>
      </c>
      <c r="G12" s="150" t="e">
        <f t="shared" si="1"/>
        <v>#REF!</v>
      </c>
      <c r="H12" s="153">
        <v>0</v>
      </c>
      <c r="I12" s="153">
        <v>0</v>
      </c>
      <c r="J12" s="153">
        <v>0</v>
      </c>
      <c r="K12" s="153" t="e">
        <f>#REF!</f>
        <v>#REF!</v>
      </c>
      <c r="L12" s="153">
        <v>0</v>
      </c>
      <c r="M12" s="153">
        <v>0</v>
      </c>
      <c r="N12" s="153" t="e">
        <f>'1호(자연)-C'!AV43</f>
        <v>#REF!</v>
      </c>
      <c r="O12" s="153">
        <v>0</v>
      </c>
      <c r="P12" s="153">
        <v>0</v>
      </c>
      <c r="Q12" s="153">
        <v>0</v>
      </c>
      <c r="R12" s="153">
        <v>0</v>
      </c>
      <c r="S12" s="153">
        <v>0</v>
      </c>
      <c r="T12" s="164"/>
    </row>
    <row r="13" spans="1:20" s="3" customFormat="1" ht="22.5" customHeight="1">
      <c r="A13" s="3" t="e">
        <f t="shared" si="0"/>
        <v>#REF!</v>
      </c>
      <c r="B13" s="631"/>
      <c r="C13" s="632"/>
      <c r="D13" s="711"/>
      <c r="E13" s="151" t="s">
        <v>130</v>
      </c>
      <c r="F13" s="149" t="s">
        <v>21</v>
      </c>
      <c r="G13" s="150" t="e">
        <f t="shared" si="1"/>
        <v>#REF!</v>
      </c>
      <c r="H13" s="153">
        <v>0</v>
      </c>
      <c r="I13" s="153">
        <v>0</v>
      </c>
      <c r="J13" s="153">
        <v>0</v>
      </c>
      <c r="K13" s="153">
        <v>0</v>
      </c>
      <c r="L13" s="153" t="e">
        <f>#REF!</f>
        <v>#REF!</v>
      </c>
      <c r="M13" s="153">
        <v>0</v>
      </c>
      <c r="N13" s="153">
        <v>0</v>
      </c>
      <c r="O13" s="153" t="e">
        <f>'1호(자연)-C'!AV105</f>
        <v>#REF!</v>
      </c>
      <c r="P13" s="153">
        <v>0</v>
      </c>
      <c r="Q13" s="153">
        <v>0</v>
      </c>
      <c r="R13" s="153">
        <v>0</v>
      </c>
      <c r="S13" s="153">
        <v>0</v>
      </c>
      <c r="T13" s="164"/>
    </row>
    <row r="14" spans="1:20" s="3" customFormat="1" ht="22.5" customHeight="1">
      <c r="A14" s="3" t="e">
        <f t="shared" si="0"/>
        <v>#REF!</v>
      </c>
      <c r="B14" s="631"/>
      <c r="C14" s="632"/>
      <c r="D14" s="711"/>
      <c r="E14" s="151" t="s">
        <v>131</v>
      </c>
      <c r="F14" s="149" t="s">
        <v>21</v>
      </c>
      <c r="G14" s="150" t="e">
        <f t="shared" si="1"/>
        <v>#REF!</v>
      </c>
      <c r="H14" s="153">
        <v>0</v>
      </c>
      <c r="I14" s="153">
        <v>0</v>
      </c>
      <c r="J14" s="153">
        <v>0</v>
      </c>
      <c r="K14" s="153">
        <v>0</v>
      </c>
      <c r="L14" s="153">
        <v>0</v>
      </c>
      <c r="M14" s="153" t="e">
        <f>#REF!</f>
        <v>#REF!</v>
      </c>
      <c r="N14" s="153">
        <v>0</v>
      </c>
      <c r="O14" s="153">
        <v>0</v>
      </c>
      <c r="P14" s="153" t="e">
        <f>'1호(자연)-C'!AV167</f>
        <v>#REF!</v>
      </c>
      <c r="Q14" s="153">
        <v>0</v>
      </c>
      <c r="R14" s="153">
        <v>0</v>
      </c>
      <c r="S14" s="153">
        <v>0</v>
      </c>
      <c r="T14" s="164"/>
    </row>
    <row r="15" spans="1:20" s="3" customFormat="1" ht="22.5" customHeight="1">
      <c r="A15" s="3" t="e">
        <f t="shared" si="0"/>
        <v>#REF!</v>
      </c>
      <c r="B15" s="631"/>
      <c r="C15" s="632"/>
      <c r="D15" s="711"/>
      <c r="E15" s="151" t="s">
        <v>79</v>
      </c>
      <c r="F15" s="149" t="s">
        <v>21</v>
      </c>
      <c r="G15" s="150" t="e">
        <f t="shared" si="1"/>
        <v>#REF!</v>
      </c>
      <c r="H15" s="153">
        <v>0</v>
      </c>
      <c r="I15" s="153">
        <v>0</v>
      </c>
      <c r="J15" s="153">
        <v>0</v>
      </c>
      <c r="K15" s="153" t="e">
        <f t="shared" ref="K15:P15" si="3">SUM(K11:K14)</f>
        <v>#REF!</v>
      </c>
      <c r="L15" s="153" t="e">
        <f t="shared" si="3"/>
        <v>#REF!</v>
      </c>
      <c r="M15" s="153" t="e">
        <f t="shared" si="3"/>
        <v>#REF!</v>
      </c>
      <c r="N15" s="153" t="e">
        <f t="shared" si="3"/>
        <v>#REF!</v>
      </c>
      <c r="O15" s="153" t="e">
        <f t="shared" si="3"/>
        <v>#REF!</v>
      </c>
      <c r="P15" s="153" t="e">
        <f t="shared" si="3"/>
        <v>#REF!</v>
      </c>
      <c r="Q15" s="153">
        <v>0</v>
      </c>
      <c r="R15" s="153">
        <v>0</v>
      </c>
      <c r="S15" s="153">
        <v>0</v>
      </c>
      <c r="T15" s="164"/>
    </row>
    <row r="16" spans="1:20" s="3" customFormat="1" ht="22.5" customHeight="1">
      <c r="A16" s="3">
        <f t="shared" si="0"/>
        <v>2</v>
      </c>
      <c r="B16" s="631"/>
      <c r="C16" s="632"/>
      <c r="D16" s="632" t="s">
        <v>298</v>
      </c>
      <c r="E16" s="148" t="s">
        <v>28</v>
      </c>
      <c r="F16" s="149" t="s">
        <v>21</v>
      </c>
      <c r="G16" s="150">
        <f t="shared" si="1"/>
        <v>0</v>
      </c>
      <c r="H16" s="153">
        <v>0</v>
      </c>
      <c r="I16" s="153">
        <v>0</v>
      </c>
      <c r="J16" s="153">
        <v>0</v>
      </c>
      <c r="K16" s="153">
        <v>0</v>
      </c>
      <c r="L16" s="153">
        <v>0</v>
      </c>
      <c r="M16" s="153">
        <v>0</v>
      </c>
      <c r="N16" s="153">
        <v>0</v>
      </c>
      <c r="O16" s="153">
        <v>0</v>
      </c>
      <c r="P16" s="153">
        <v>0</v>
      </c>
      <c r="Q16" s="153">
        <v>0</v>
      </c>
      <c r="R16" s="153">
        <v>0</v>
      </c>
      <c r="S16" s="153">
        <v>0</v>
      </c>
      <c r="T16" s="164"/>
    </row>
    <row r="17" spans="1:20" s="3" customFormat="1" ht="22.5" customHeight="1">
      <c r="A17" s="3">
        <f t="shared" si="0"/>
        <v>2</v>
      </c>
      <c r="B17" s="631"/>
      <c r="C17" s="632"/>
      <c r="D17" s="632"/>
      <c r="E17" s="151" t="s">
        <v>27</v>
      </c>
      <c r="F17" s="149" t="s">
        <v>21</v>
      </c>
      <c r="G17" s="150">
        <f t="shared" si="1"/>
        <v>0</v>
      </c>
      <c r="H17" s="153">
        <v>0</v>
      </c>
      <c r="I17" s="153">
        <v>0</v>
      </c>
      <c r="J17" s="153">
        <v>0</v>
      </c>
      <c r="K17" s="153">
        <v>0</v>
      </c>
      <c r="L17" s="153">
        <v>0</v>
      </c>
      <c r="M17" s="153">
        <v>0</v>
      </c>
      <c r="N17" s="153">
        <v>0</v>
      </c>
      <c r="O17" s="153">
        <v>0</v>
      </c>
      <c r="P17" s="153">
        <v>0</v>
      </c>
      <c r="Q17" s="153">
        <v>0</v>
      </c>
      <c r="R17" s="153">
        <v>0</v>
      </c>
      <c r="S17" s="153">
        <v>0</v>
      </c>
      <c r="T17" s="164"/>
    </row>
    <row r="18" spans="1:20" s="3" customFormat="1" ht="22.5" customHeight="1">
      <c r="A18" s="3">
        <f t="shared" si="0"/>
        <v>2</v>
      </c>
      <c r="B18" s="631"/>
      <c r="C18" s="632"/>
      <c r="D18" s="632"/>
      <c r="E18" s="151" t="s">
        <v>130</v>
      </c>
      <c r="F18" s="149" t="s">
        <v>21</v>
      </c>
      <c r="G18" s="150">
        <f t="shared" si="1"/>
        <v>0</v>
      </c>
      <c r="H18" s="153">
        <v>0</v>
      </c>
      <c r="I18" s="153">
        <v>0</v>
      </c>
      <c r="J18" s="153">
        <v>0</v>
      </c>
      <c r="K18" s="153">
        <v>0</v>
      </c>
      <c r="L18" s="153">
        <v>0</v>
      </c>
      <c r="M18" s="153">
        <v>0</v>
      </c>
      <c r="N18" s="153">
        <v>0</v>
      </c>
      <c r="O18" s="153">
        <v>0</v>
      </c>
      <c r="P18" s="153">
        <v>0</v>
      </c>
      <c r="Q18" s="153">
        <v>0</v>
      </c>
      <c r="R18" s="153">
        <v>0</v>
      </c>
      <c r="S18" s="153">
        <v>0</v>
      </c>
      <c r="T18" s="164"/>
    </row>
    <row r="19" spans="1:20" s="3" customFormat="1" ht="22.5" customHeight="1">
      <c r="A19" s="3">
        <f t="shared" si="0"/>
        <v>2</v>
      </c>
      <c r="B19" s="631"/>
      <c r="C19" s="632"/>
      <c r="D19" s="632"/>
      <c r="E19" s="151" t="s">
        <v>131</v>
      </c>
      <c r="F19" s="149" t="s">
        <v>21</v>
      </c>
      <c r="G19" s="150">
        <f t="shared" si="1"/>
        <v>0</v>
      </c>
      <c r="H19" s="153">
        <v>0</v>
      </c>
      <c r="I19" s="153">
        <v>0</v>
      </c>
      <c r="J19" s="153">
        <v>0</v>
      </c>
      <c r="K19" s="153">
        <v>0</v>
      </c>
      <c r="L19" s="153">
        <v>0</v>
      </c>
      <c r="M19" s="153">
        <v>0</v>
      </c>
      <c r="N19" s="153">
        <v>0</v>
      </c>
      <c r="O19" s="153">
        <v>0</v>
      </c>
      <c r="P19" s="153">
        <v>0</v>
      </c>
      <c r="Q19" s="153">
        <v>0</v>
      </c>
      <c r="R19" s="153">
        <v>0</v>
      </c>
      <c r="S19" s="153">
        <v>0</v>
      </c>
      <c r="T19" s="164"/>
    </row>
    <row r="20" spans="1:20" s="3" customFormat="1" ht="22.5" customHeight="1">
      <c r="A20" s="3">
        <f t="shared" si="0"/>
        <v>2</v>
      </c>
      <c r="B20" s="631"/>
      <c r="C20" s="632"/>
      <c r="D20" s="632"/>
      <c r="E20" s="151" t="s">
        <v>79</v>
      </c>
      <c r="F20" s="149" t="s">
        <v>21</v>
      </c>
      <c r="G20" s="150">
        <f t="shared" si="1"/>
        <v>0</v>
      </c>
      <c r="H20" s="153">
        <f t="shared" ref="H20:R20" si="4">SUM(H16:H19)</f>
        <v>0</v>
      </c>
      <c r="I20" s="153">
        <f t="shared" si="4"/>
        <v>0</v>
      </c>
      <c r="J20" s="153">
        <f t="shared" si="4"/>
        <v>0</v>
      </c>
      <c r="K20" s="153">
        <f t="shared" si="4"/>
        <v>0</v>
      </c>
      <c r="L20" s="153">
        <f t="shared" si="4"/>
        <v>0</v>
      </c>
      <c r="M20" s="153">
        <f t="shared" si="4"/>
        <v>0</v>
      </c>
      <c r="N20" s="153">
        <f t="shared" si="4"/>
        <v>0</v>
      </c>
      <c r="O20" s="153">
        <f t="shared" si="4"/>
        <v>0</v>
      </c>
      <c r="P20" s="153">
        <f t="shared" si="4"/>
        <v>0</v>
      </c>
      <c r="Q20" s="153">
        <f t="shared" si="4"/>
        <v>0</v>
      </c>
      <c r="R20" s="153">
        <f t="shared" si="4"/>
        <v>0</v>
      </c>
      <c r="S20" s="153">
        <f>SUM(S16:S19)</f>
        <v>0</v>
      </c>
      <c r="T20" s="164"/>
    </row>
    <row r="21" spans="1:20" s="3" customFormat="1" ht="22.5" customHeight="1">
      <c r="A21" s="3" t="e">
        <f t="shared" si="0"/>
        <v>#REF!</v>
      </c>
      <c r="B21" s="631" t="s">
        <v>83</v>
      </c>
      <c r="C21" s="632"/>
      <c r="D21" s="154"/>
      <c r="E21" s="151"/>
      <c r="F21" s="149" t="s">
        <v>21</v>
      </c>
      <c r="G21" s="150" t="e">
        <f t="shared" si="1"/>
        <v>#REF!</v>
      </c>
      <c r="H21" s="153">
        <v>0</v>
      </c>
      <c r="I21" s="153">
        <v>0</v>
      </c>
      <c r="J21" s="153">
        <v>0</v>
      </c>
      <c r="K21" s="153" t="e">
        <f>#REF!</f>
        <v>#REF!</v>
      </c>
      <c r="L21" s="153" t="e">
        <f>#REF!</f>
        <v>#REF!</v>
      </c>
      <c r="M21" s="153" t="e">
        <f>#REF!</f>
        <v>#REF!</v>
      </c>
      <c r="N21" s="153" t="e">
        <f>'1호(자연)-C'!AV45</f>
        <v>#REF!</v>
      </c>
      <c r="O21" s="153" t="e">
        <f>'1호(자연)-C'!AV107</f>
        <v>#REF!</v>
      </c>
      <c r="P21" s="153" t="e">
        <f>'1호(자연)-C'!AV169</f>
        <v>#REF!</v>
      </c>
      <c r="Q21" s="153">
        <v>0</v>
      </c>
      <c r="R21" s="153">
        <v>0</v>
      </c>
      <c r="S21" s="153">
        <v>0</v>
      </c>
      <c r="T21" s="164"/>
    </row>
    <row r="22" spans="1:20" s="3" customFormat="1" ht="22.5" hidden="1" customHeight="1">
      <c r="A22" s="3">
        <f t="shared" si="0"/>
        <v>2</v>
      </c>
      <c r="B22" s="623" t="s">
        <v>29</v>
      </c>
      <c r="C22" s="624"/>
      <c r="D22" s="700" t="s">
        <v>23</v>
      </c>
      <c r="E22" s="155" t="s">
        <v>84</v>
      </c>
      <c r="F22" s="149" t="s">
        <v>2</v>
      </c>
      <c r="G22" s="150">
        <f t="shared" si="1"/>
        <v>0</v>
      </c>
      <c r="H22" s="153">
        <v>0</v>
      </c>
      <c r="I22" s="153">
        <v>0</v>
      </c>
      <c r="J22" s="153">
        <v>0</v>
      </c>
      <c r="K22" s="153">
        <v>0</v>
      </c>
      <c r="L22" s="153">
        <v>0</v>
      </c>
      <c r="M22" s="153">
        <v>0</v>
      </c>
      <c r="N22" s="153">
        <v>0</v>
      </c>
      <c r="O22" s="153">
        <v>0</v>
      </c>
      <c r="P22" s="153">
        <v>0</v>
      </c>
      <c r="Q22" s="153">
        <v>0</v>
      </c>
      <c r="R22" s="153">
        <v>0</v>
      </c>
      <c r="S22" s="153">
        <v>0</v>
      </c>
      <c r="T22" s="165" t="s">
        <v>94</v>
      </c>
    </row>
    <row r="23" spans="1:20" s="3" customFormat="1" ht="22.5" hidden="1" customHeight="1">
      <c r="A23" s="3">
        <f t="shared" si="0"/>
        <v>2</v>
      </c>
      <c r="B23" s="623"/>
      <c r="C23" s="624"/>
      <c r="D23" s="700"/>
      <c r="E23" s="155" t="s">
        <v>27</v>
      </c>
      <c r="F23" s="149" t="s">
        <v>2</v>
      </c>
      <c r="G23" s="150">
        <f t="shared" si="1"/>
        <v>0</v>
      </c>
      <c r="H23" s="153">
        <v>0</v>
      </c>
      <c r="I23" s="153">
        <v>0</v>
      </c>
      <c r="J23" s="153">
        <v>0</v>
      </c>
      <c r="K23" s="153">
        <v>0</v>
      </c>
      <c r="L23" s="153">
        <v>0</v>
      </c>
      <c r="M23" s="153">
        <v>0</v>
      </c>
      <c r="N23" s="153">
        <v>0</v>
      </c>
      <c r="O23" s="153">
        <v>0</v>
      </c>
      <c r="P23" s="153">
        <v>0</v>
      </c>
      <c r="Q23" s="153">
        <v>0</v>
      </c>
      <c r="R23" s="153">
        <v>0</v>
      </c>
      <c r="S23" s="153">
        <v>0</v>
      </c>
      <c r="T23" s="165" t="s">
        <v>95</v>
      </c>
    </row>
    <row r="24" spans="1:20" s="3" customFormat="1" ht="22.5" hidden="1" customHeight="1">
      <c r="A24" s="3">
        <f t="shared" si="0"/>
        <v>2</v>
      </c>
      <c r="B24" s="623"/>
      <c r="C24" s="624"/>
      <c r="D24" s="700"/>
      <c r="E24" s="151" t="s">
        <v>130</v>
      </c>
      <c r="F24" s="149" t="s">
        <v>2</v>
      </c>
      <c r="G24" s="150">
        <f t="shared" si="1"/>
        <v>0</v>
      </c>
      <c r="H24" s="153">
        <v>0</v>
      </c>
      <c r="I24" s="153">
        <v>0</v>
      </c>
      <c r="J24" s="153">
        <v>0</v>
      </c>
      <c r="K24" s="153">
        <v>0</v>
      </c>
      <c r="L24" s="153">
        <v>0</v>
      </c>
      <c r="M24" s="153">
        <v>0</v>
      </c>
      <c r="N24" s="153">
        <v>0</v>
      </c>
      <c r="O24" s="153">
        <v>0</v>
      </c>
      <c r="P24" s="153">
        <v>0</v>
      </c>
      <c r="Q24" s="153">
        <v>0</v>
      </c>
      <c r="R24" s="153">
        <v>0</v>
      </c>
      <c r="S24" s="153">
        <v>0</v>
      </c>
      <c r="T24" s="165" t="s">
        <v>95</v>
      </c>
    </row>
    <row r="25" spans="1:20" s="3" customFormat="1" ht="22.5" hidden="1" customHeight="1">
      <c r="A25" s="3">
        <f t="shared" si="0"/>
        <v>2</v>
      </c>
      <c r="B25" s="623"/>
      <c r="C25" s="624"/>
      <c r="D25" s="700"/>
      <c r="E25" s="151" t="s">
        <v>131</v>
      </c>
      <c r="F25" s="149" t="s">
        <v>2</v>
      </c>
      <c r="G25" s="150">
        <f t="shared" si="1"/>
        <v>0</v>
      </c>
      <c r="H25" s="153">
        <v>0</v>
      </c>
      <c r="I25" s="153">
        <v>0</v>
      </c>
      <c r="J25" s="153">
        <v>0</v>
      </c>
      <c r="K25" s="153">
        <v>0</v>
      </c>
      <c r="L25" s="153">
        <v>0</v>
      </c>
      <c r="M25" s="153">
        <v>0</v>
      </c>
      <c r="N25" s="153">
        <v>0</v>
      </c>
      <c r="O25" s="153">
        <v>0</v>
      </c>
      <c r="P25" s="153">
        <v>0</v>
      </c>
      <c r="Q25" s="153">
        <v>0</v>
      </c>
      <c r="R25" s="153">
        <v>0</v>
      </c>
      <c r="S25" s="153">
        <v>0</v>
      </c>
      <c r="T25" s="165" t="s">
        <v>95</v>
      </c>
    </row>
    <row r="26" spans="1:20" s="3" customFormat="1" ht="22.5" hidden="1" customHeight="1">
      <c r="A26" s="3">
        <f t="shared" si="0"/>
        <v>2</v>
      </c>
      <c r="B26" s="623"/>
      <c r="C26" s="624"/>
      <c r="D26" s="700"/>
      <c r="E26" s="149" t="s">
        <v>79</v>
      </c>
      <c r="F26" s="149" t="s">
        <v>2</v>
      </c>
      <c r="G26" s="150">
        <f t="shared" si="1"/>
        <v>0</v>
      </c>
      <c r="H26" s="153">
        <f t="shared" ref="H26:R26" si="5">SUM(H22:H25)</f>
        <v>0</v>
      </c>
      <c r="I26" s="153">
        <f t="shared" si="5"/>
        <v>0</v>
      </c>
      <c r="J26" s="153">
        <f t="shared" si="5"/>
        <v>0</v>
      </c>
      <c r="K26" s="153">
        <f t="shared" si="5"/>
        <v>0</v>
      </c>
      <c r="L26" s="153">
        <f t="shared" si="5"/>
        <v>0</v>
      </c>
      <c r="M26" s="153">
        <f t="shared" si="5"/>
        <v>0</v>
      </c>
      <c r="N26" s="153">
        <f t="shared" si="5"/>
        <v>0</v>
      </c>
      <c r="O26" s="153">
        <f t="shared" si="5"/>
        <v>0</v>
      </c>
      <c r="P26" s="153">
        <f t="shared" si="5"/>
        <v>0</v>
      </c>
      <c r="Q26" s="153">
        <f t="shared" si="5"/>
        <v>0</v>
      </c>
      <c r="R26" s="153">
        <f t="shared" si="5"/>
        <v>0</v>
      </c>
      <c r="S26" s="153">
        <f>SUM(S22:S25)</f>
        <v>0</v>
      </c>
      <c r="T26" s="165" t="s">
        <v>95</v>
      </c>
    </row>
    <row r="27" spans="1:20" s="3" customFormat="1" ht="22.5" hidden="1" customHeight="1">
      <c r="A27" s="3">
        <f t="shared" si="0"/>
        <v>2</v>
      </c>
      <c r="B27" s="623"/>
      <c r="C27" s="624"/>
      <c r="D27" s="700" t="s">
        <v>22</v>
      </c>
      <c r="E27" s="155" t="s">
        <v>84</v>
      </c>
      <c r="F27" s="149" t="s">
        <v>21</v>
      </c>
      <c r="G27" s="150">
        <f t="shared" si="1"/>
        <v>0</v>
      </c>
      <c r="H27" s="153">
        <v>0</v>
      </c>
      <c r="I27" s="153">
        <v>0</v>
      </c>
      <c r="J27" s="153">
        <v>0</v>
      </c>
      <c r="K27" s="153">
        <v>0</v>
      </c>
      <c r="L27" s="153">
        <v>0</v>
      </c>
      <c r="M27" s="153">
        <v>0</v>
      </c>
      <c r="N27" s="153">
        <v>0</v>
      </c>
      <c r="O27" s="153">
        <v>0</v>
      </c>
      <c r="P27" s="153">
        <v>0</v>
      </c>
      <c r="Q27" s="153">
        <v>0</v>
      </c>
      <c r="R27" s="153">
        <v>0</v>
      </c>
      <c r="S27" s="153">
        <v>0</v>
      </c>
      <c r="T27" s="165" t="s">
        <v>95</v>
      </c>
    </row>
    <row r="28" spans="1:20" s="3" customFormat="1" ht="22.5" hidden="1" customHeight="1">
      <c r="A28" s="3">
        <f t="shared" si="0"/>
        <v>2</v>
      </c>
      <c r="B28" s="623"/>
      <c r="C28" s="624"/>
      <c r="D28" s="700"/>
      <c r="E28" s="155" t="s">
        <v>27</v>
      </c>
      <c r="F28" s="149" t="s">
        <v>21</v>
      </c>
      <c r="G28" s="150">
        <f t="shared" si="1"/>
        <v>0</v>
      </c>
      <c r="H28" s="153">
        <v>0</v>
      </c>
      <c r="I28" s="153">
        <v>0</v>
      </c>
      <c r="J28" s="153">
        <v>0</v>
      </c>
      <c r="K28" s="153">
        <v>0</v>
      </c>
      <c r="L28" s="153">
        <v>0</v>
      </c>
      <c r="M28" s="153">
        <v>0</v>
      </c>
      <c r="N28" s="153">
        <v>0</v>
      </c>
      <c r="O28" s="153">
        <v>0</v>
      </c>
      <c r="P28" s="153">
        <v>0</v>
      </c>
      <c r="Q28" s="153">
        <v>0</v>
      </c>
      <c r="R28" s="153">
        <v>0</v>
      </c>
      <c r="S28" s="153">
        <v>0</v>
      </c>
      <c r="T28" s="165" t="s">
        <v>95</v>
      </c>
    </row>
    <row r="29" spans="1:20" s="3" customFormat="1" ht="22.5" hidden="1" customHeight="1">
      <c r="A29" s="3">
        <f t="shared" si="0"/>
        <v>2</v>
      </c>
      <c r="B29" s="623"/>
      <c r="C29" s="624"/>
      <c r="D29" s="700"/>
      <c r="E29" s="151" t="s">
        <v>130</v>
      </c>
      <c r="F29" s="149" t="s">
        <v>2</v>
      </c>
      <c r="G29" s="150">
        <f t="shared" si="1"/>
        <v>0</v>
      </c>
      <c r="H29" s="153">
        <v>0</v>
      </c>
      <c r="I29" s="153">
        <v>0</v>
      </c>
      <c r="J29" s="153">
        <v>0</v>
      </c>
      <c r="K29" s="153">
        <v>0</v>
      </c>
      <c r="L29" s="153">
        <v>0</v>
      </c>
      <c r="M29" s="153">
        <v>0</v>
      </c>
      <c r="N29" s="153">
        <v>0</v>
      </c>
      <c r="O29" s="153">
        <v>0</v>
      </c>
      <c r="P29" s="153">
        <v>0</v>
      </c>
      <c r="Q29" s="153">
        <v>0</v>
      </c>
      <c r="R29" s="153">
        <v>0</v>
      </c>
      <c r="S29" s="153">
        <v>0</v>
      </c>
      <c r="T29" s="165" t="s">
        <v>95</v>
      </c>
    </row>
    <row r="30" spans="1:20" s="3" customFormat="1" ht="22.5" hidden="1" customHeight="1">
      <c r="A30" s="3">
        <f t="shared" si="0"/>
        <v>2</v>
      </c>
      <c r="B30" s="623"/>
      <c r="C30" s="624"/>
      <c r="D30" s="700"/>
      <c r="E30" s="151" t="s">
        <v>131</v>
      </c>
      <c r="F30" s="149" t="s">
        <v>2</v>
      </c>
      <c r="G30" s="150">
        <f t="shared" si="1"/>
        <v>0</v>
      </c>
      <c r="H30" s="153">
        <v>0</v>
      </c>
      <c r="I30" s="153">
        <v>0</v>
      </c>
      <c r="J30" s="153">
        <v>0</v>
      </c>
      <c r="K30" s="153">
        <v>0</v>
      </c>
      <c r="L30" s="153">
        <v>0</v>
      </c>
      <c r="M30" s="153">
        <v>0</v>
      </c>
      <c r="N30" s="153">
        <v>0</v>
      </c>
      <c r="O30" s="153">
        <v>0</v>
      </c>
      <c r="P30" s="153">
        <v>0</v>
      </c>
      <c r="Q30" s="153">
        <v>0</v>
      </c>
      <c r="R30" s="153">
        <v>0</v>
      </c>
      <c r="S30" s="153">
        <v>0</v>
      </c>
      <c r="T30" s="165" t="s">
        <v>95</v>
      </c>
    </row>
    <row r="31" spans="1:20" s="3" customFormat="1" ht="22.5" hidden="1" customHeight="1">
      <c r="A31" s="3">
        <f t="shared" si="0"/>
        <v>2</v>
      </c>
      <c r="B31" s="623"/>
      <c r="C31" s="624"/>
      <c r="D31" s="700"/>
      <c r="E31" s="149" t="s">
        <v>79</v>
      </c>
      <c r="F31" s="149" t="s">
        <v>21</v>
      </c>
      <c r="G31" s="150">
        <f t="shared" si="1"/>
        <v>0</v>
      </c>
      <c r="H31" s="153">
        <f t="shared" ref="H31:R31" si="6">SUM(H27:H30)</f>
        <v>0</v>
      </c>
      <c r="I31" s="153">
        <f t="shared" si="6"/>
        <v>0</v>
      </c>
      <c r="J31" s="153">
        <f t="shared" si="6"/>
        <v>0</v>
      </c>
      <c r="K31" s="153">
        <f t="shared" si="6"/>
        <v>0</v>
      </c>
      <c r="L31" s="153">
        <f t="shared" si="6"/>
        <v>0</v>
      </c>
      <c r="M31" s="153">
        <f t="shared" si="6"/>
        <v>0</v>
      </c>
      <c r="N31" s="153">
        <f t="shared" si="6"/>
        <v>0</v>
      </c>
      <c r="O31" s="153">
        <f t="shared" si="6"/>
        <v>0</v>
      </c>
      <c r="P31" s="153">
        <f t="shared" si="6"/>
        <v>0</v>
      </c>
      <c r="Q31" s="153">
        <f t="shared" si="6"/>
        <v>0</v>
      </c>
      <c r="R31" s="153">
        <f t="shared" si="6"/>
        <v>0</v>
      </c>
      <c r="S31" s="153">
        <f>SUM(S27:S30)</f>
        <v>0</v>
      </c>
      <c r="T31" s="165" t="s">
        <v>95</v>
      </c>
    </row>
    <row r="32" spans="1:20" s="3" customFormat="1" ht="22.5" hidden="1" customHeight="1">
      <c r="A32" s="3">
        <f t="shared" si="0"/>
        <v>2</v>
      </c>
      <c r="B32" s="623"/>
      <c r="C32" s="624"/>
      <c r="D32" s="700" t="s">
        <v>24</v>
      </c>
      <c r="E32" s="155" t="s">
        <v>84</v>
      </c>
      <c r="F32" s="149" t="s">
        <v>25</v>
      </c>
      <c r="G32" s="150">
        <f t="shared" si="1"/>
        <v>0</v>
      </c>
      <c r="H32" s="153">
        <v>0</v>
      </c>
      <c r="I32" s="153">
        <v>0</v>
      </c>
      <c r="J32" s="153">
        <v>0</v>
      </c>
      <c r="K32" s="153">
        <v>0</v>
      </c>
      <c r="L32" s="153">
        <v>0</v>
      </c>
      <c r="M32" s="153">
        <v>0</v>
      </c>
      <c r="N32" s="153">
        <v>0</v>
      </c>
      <c r="O32" s="153">
        <v>0</v>
      </c>
      <c r="P32" s="153">
        <v>0</v>
      </c>
      <c r="Q32" s="153">
        <v>0</v>
      </c>
      <c r="R32" s="153">
        <v>0</v>
      </c>
      <c r="S32" s="153">
        <v>0</v>
      </c>
      <c r="T32" s="165" t="s">
        <v>95</v>
      </c>
    </row>
    <row r="33" spans="1:20" s="3" customFormat="1" ht="22.5" hidden="1" customHeight="1">
      <c r="A33" s="3">
        <f t="shared" si="0"/>
        <v>2</v>
      </c>
      <c r="B33" s="623"/>
      <c r="C33" s="624"/>
      <c r="D33" s="700"/>
      <c r="E33" s="155" t="s">
        <v>27</v>
      </c>
      <c r="F33" s="149" t="s">
        <v>25</v>
      </c>
      <c r="G33" s="150">
        <f t="shared" si="1"/>
        <v>0</v>
      </c>
      <c r="H33" s="153">
        <v>0</v>
      </c>
      <c r="I33" s="153">
        <v>0</v>
      </c>
      <c r="J33" s="153">
        <v>0</v>
      </c>
      <c r="K33" s="153">
        <v>0</v>
      </c>
      <c r="L33" s="153">
        <v>0</v>
      </c>
      <c r="M33" s="153">
        <v>0</v>
      </c>
      <c r="N33" s="153">
        <v>0</v>
      </c>
      <c r="O33" s="153">
        <v>0</v>
      </c>
      <c r="P33" s="153">
        <v>0</v>
      </c>
      <c r="Q33" s="153">
        <v>0</v>
      </c>
      <c r="R33" s="153">
        <v>0</v>
      </c>
      <c r="S33" s="153">
        <v>0</v>
      </c>
      <c r="T33" s="165" t="s">
        <v>95</v>
      </c>
    </row>
    <row r="34" spans="1:20" s="3" customFormat="1" ht="22.5" hidden="1" customHeight="1">
      <c r="A34" s="3">
        <f t="shared" si="0"/>
        <v>2</v>
      </c>
      <c r="B34" s="623"/>
      <c r="C34" s="624"/>
      <c r="D34" s="700"/>
      <c r="E34" s="151" t="s">
        <v>130</v>
      </c>
      <c r="F34" s="149" t="s">
        <v>2</v>
      </c>
      <c r="G34" s="150">
        <f t="shared" si="1"/>
        <v>0</v>
      </c>
      <c r="H34" s="153">
        <v>0</v>
      </c>
      <c r="I34" s="153">
        <v>0</v>
      </c>
      <c r="J34" s="153">
        <v>0</v>
      </c>
      <c r="K34" s="153">
        <v>0</v>
      </c>
      <c r="L34" s="153">
        <v>0</v>
      </c>
      <c r="M34" s="153">
        <v>0</v>
      </c>
      <c r="N34" s="153">
        <v>0</v>
      </c>
      <c r="O34" s="153">
        <v>0</v>
      </c>
      <c r="P34" s="153">
        <v>0</v>
      </c>
      <c r="Q34" s="153">
        <v>0</v>
      </c>
      <c r="R34" s="153">
        <v>0</v>
      </c>
      <c r="S34" s="153">
        <v>0</v>
      </c>
      <c r="T34" s="165" t="s">
        <v>95</v>
      </c>
    </row>
    <row r="35" spans="1:20" s="3" customFormat="1" ht="22.5" hidden="1" customHeight="1">
      <c r="A35" s="3">
        <f t="shared" si="0"/>
        <v>2</v>
      </c>
      <c r="B35" s="623"/>
      <c r="C35" s="624"/>
      <c r="D35" s="700"/>
      <c r="E35" s="151" t="s">
        <v>131</v>
      </c>
      <c r="F35" s="149" t="s">
        <v>2</v>
      </c>
      <c r="G35" s="150">
        <f t="shared" si="1"/>
        <v>0</v>
      </c>
      <c r="H35" s="153">
        <v>0</v>
      </c>
      <c r="I35" s="153">
        <v>0</v>
      </c>
      <c r="J35" s="153">
        <v>0</v>
      </c>
      <c r="K35" s="153">
        <v>0</v>
      </c>
      <c r="L35" s="153">
        <v>0</v>
      </c>
      <c r="M35" s="153">
        <v>0</v>
      </c>
      <c r="N35" s="153">
        <v>0</v>
      </c>
      <c r="O35" s="153">
        <v>0</v>
      </c>
      <c r="P35" s="153">
        <v>0</v>
      </c>
      <c r="Q35" s="153">
        <v>0</v>
      </c>
      <c r="R35" s="153">
        <v>0</v>
      </c>
      <c r="S35" s="153">
        <v>0</v>
      </c>
      <c r="T35" s="165" t="s">
        <v>95</v>
      </c>
    </row>
    <row r="36" spans="1:20" s="3" customFormat="1" ht="22.5" hidden="1" customHeight="1">
      <c r="A36" s="3">
        <f t="shared" si="0"/>
        <v>2</v>
      </c>
      <c r="B36" s="623"/>
      <c r="C36" s="624"/>
      <c r="D36" s="700"/>
      <c r="E36" s="149" t="s">
        <v>79</v>
      </c>
      <c r="F36" s="149" t="s">
        <v>25</v>
      </c>
      <c r="G36" s="150">
        <f t="shared" si="1"/>
        <v>0</v>
      </c>
      <c r="H36" s="153">
        <f t="shared" ref="H36:R36" si="7">SUM(H32:H35)</f>
        <v>0</v>
      </c>
      <c r="I36" s="153">
        <f t="shared" si="7"/>
        <v>0</v>
      </c>
      <c r="J36" s="153">
        <f t="shared" si="7"/>
        <v>0</v>
      </c>
      <c r="K36" s="153">
        <f t="shared" si="7"/>
        <v>0</v>
      </c>
      <c r="L36" s="153">
        <f t="shared" si="7"/>
        <v>0</v>
      </c>
      <c r="M36" s="153">
        <f t="shared" si="7"/>
        <v>0</v>
      </c>
      <c r="N36" s="153">
        <f t="shared" si="7"/>
        <v>0</v>
      </c>
      <c r="O36" s="153">
        <f t="shared" si="7"/>
        <v>0</v>
      </c>
      <c r="P36" s="153">
        <f t="shared" si="7"/>
        <v>0</v>
      </c>
      <c r="Q36" s="153">
        <f t="shared" si="7"/>
        <v>0</v>
      </c>
      <c r="R36" s="153">
        <f t="shared" si="7"/>
        <v>0</v>
      </c>
      <c r="S36" s="153">
        <f>SUM(S32:S35)</f>
        <v>0</v>
      </c>
      <c r="T36" s="165" t="s">
        <v>95</v>
      </c>
    </row>
    <row r="37" spans="1:20" s="3" customFormat="1" ht="22.5" hidden="1" customHeight="1">
      <c r="A37" s="3">
        <f t="shared" si="0"/>
        <v>2</v>
      </c>
      <c r="B37" s="623"/>
      <c r="C37" s="624"/>
      <c r="D37" s="624" t="s">
        <v>85</v>
      </c>
      <c r="E37" s="155" t="s">
        <v>84</v>
      </c>
      <c r="F37" s="149" t="s">
        <v>21</v>
      </c>
      <c r="G37" s="150">
        <f t="shared" si="1"/>
        <v>0</v>
      </c>
      <c r="H37" s="153">
        <v>0</v>
      </c>
      <c r="I37" s="153">
        <v>0</v>
      </c>
      <c r="J37" s="153">
        <v>0</v>
      </c>
      <c r="K37" s="153">
        <v>0</v>
      </c>
      <c r="L37" s="153">
        <v>0</v>
      </c>
      <c r="M37" s="153">
        <v>0</v>
      </c>
      <c r="N37" s="153">
        <v>0</v>
      </c>
      <c r="O37" s="153">
        <v>0</v>
      </c>
      <c r="P37" s="153">
        <v>0</v>
      </c>
      <c r="Q37" s="153">
        <v>0</v>
      </c>
      <c r="R37" s="153">
        <v>0</v>
      </c>
      <c r="S37" s="153">
        <v>0</v>
      </c>
      <c r="T37" s="165" t="s">
        <v>95</v>
      </c>
    </row>
    <row r="38" spans="1:20" s="3" customFormat="1" ht="22.5" hidden="1" customHeight="1">
      <c r="A38" s="3">
        <f t="shared" si="0"/>
        <v>2</v>
      </c>
      <c r="B38" s="623"/>
      <c r="C38" s="624"/>
      <c r="D38" s="700"/>
      <c r="E38" s="155" t="s">
        <v>27</v>
      </c>
      <c r="F38" s="149" t="s">
        <v>21</v>
      </c>
      <c r="G38" s="150">
        <f t="shared" si="1"/>
        <v>0</v>
      </c>
      <c r="H38" s="153">
        <v>0</v>
      </c>
      <c r="I38" s="153">
        <v>0</v>
      </c>
      <c r="J38" s="153">
        <v>0</v>
      </c>
      <c r="K38" s="153">
        <v>0</v>
      </c>
      <c r="L38" s="153">
        <v>0</v>
      </c>
      <c r="M38" s="153">
        <v>0</v>
      </c>
      <c r="N38" s="153">
        <v>0</v>
      </c>
      <c r="O38" s="153">
        <v>0</v>
      </c>
      <c r="P38" s="153">
        <v>0</v>
      </c>
      <c r="Q38" s="153">
        <v>0</v>
      </c>
      <c r="R38" s="153">
        <v>0</v>
      </c>
      <c r="S38" s="153">
        <v>0</v>
      </c>
      <c r="T38" s="165" t="s">
        <v>95</v>
      </c>
    </row>
    <row r="39" spans="1:20" s="3" customFormat="1" ht="22.5" hidden="1" customHeight="1">
      <c r="A39" s="3">
        <f t="shared" si="0"/>
        <v>2</v>
      </c>
      <c r="B39" s="623"/>
      <c r="C39" s="624"/>
      <c r="D39" s="700"/>
      <c r="E39" s="151" t="s">
        <v>130</v>
      </c>
      <c r="F39" s="149" t="s">
        <v>21</v>
      </c>
      <c r="G39" s="150">
        <f t="shared" si="1"/>
        <v>0</v>
      </c>
      <c r="H39" s="153">
        <v>0</v>
      </c>
      <c r="I39" s="153">
        <v>0</v>
      </c>
      <c r="J39" s="153">
        <v>0</v>
      </c>
      <c r="K39" s="153">
        <v>0</v>
      </c>
      <c r="L39" s="153">
        <v>0</v>
      </c>
      <c r="M39" s="153">
        <v>0</v>
      </c>
      <c r="N39" s="153">
        <v>0</v>
      </c>
      <c r="O39" s="153">
        <v>0</v>
      </c>
      <c r="P39" s="153">
        <v>0</v>
      </c>
      <c r="Q39" s="153">
        <v>0</v>
      </c>
      <c r="R39" s="153">
        <v>0</v>
      </c>
      <c r="S39" s="153">
        <v>0</v>
      </c>
      <c r="T39" s="165" t="s">
        <v>95</v>
      </c>
    </row>
    <row r="40" spans="1:20" s="3" customFormat="1" ht="22.5" hidden="1" customHeight="1">
      <c r="A40" s="3">
        <f t="shared" si="0"/>
        <v>2</v>
      </c>
      <c r="B40" s="623"/>
      <c r="C40" s="624"/>
      <c r="D40" s="700"/>
      <c r="E40" s="151" t="s">
        <v>131</v>
      </c>
      <c r="F40" s="149" t="s">
        <v>21</v>
      </c>
      <c r="G40" s="150">
        <f t="shared" si="1"/>
        <v>0</v>
      </c>
      <c r="H40" s="153">
        <v>0</v>
      </c>
      <c r="I40" s="153">
        <v>0</v>
      </c>
      <c r="J40" s="153">
        <v>0</v>
      </c>
      <c r="K40" s="153">
        <v>0</v>
      </c>
      <c r="L40" s="153">
        <v>0</v>
      </c>
      <c r="M40" s="153">
        <v>0</v>
      </c>
      <c r="N40" s="153">
        <v>0</v>
      </c>
      <c r="O40" s="153">
        <v>0</v>
      </c>
      <c r="P40" s="153">
        <v>0</v>
      </c>
      <c r="Q40" s="153">
        <v>0</v>
      </c>
      <c r="R40" s="153">
        <v>0</v>
      </c>
      <c r="S40" s="153">
        <v>0</v>
      </c>
      <c r="T40" s="165" t="s">
        <v>95</v>
      </c>
    </row>
    <row r="41" spans="1:20" s="3" customFormat="1" ht="22.5" hidden="1" customHeight="1">
      <c r="A41" s="3">
        <f t="shared" si="0"/>
        <v>2</v>
      </c>
      <c r="B41" s="623"/>
      <c r="C41" s="624"/>
      <c r="D41" s="700"/>
      <c r="E41" s="149" t="s">
        <v>79</v>
      </c>
      <c r="F41" s="149" t="s">
        <v>21</v>
      </c>
      <c r="G41" s="150">
        <f t="shared" si="1"/>
        <v>0</v>
      </c>
      <c r="H41" s="153">
        <f t="shared" ref="H41:R41" si="8">SUM(H37:H40)</f>
        <v>0</v>
      </c>
      <c r="I41" s="153">
        <f t="shared" si="8"/>
        <v>0</v>
      </c>
      <c r="J41" s="153">
        <f t="shared" si="8"/>
        <v>0</v>
      </c>
      <c r="K41" s="153">
        <f t="shared" si="8"/>
        <v>0</v>
      </c>
      <c r="L41" s="153">
        <f t="shared" si="8"/>
        <v>0</v>
      </c>
      <c r="M41" s="153">
        <f t="shared" si="8"/>
        <v>0</v>
      </c>
      <c r="N41" s="153">
        <f t="shared" si="8"/>
        <v>0</v>
      </c>
      <c r="O41" s="153">
        <f t="shared" si="8"/>
        <v>0</v>
      </c>
      <c r="P41" s="153">
        <f t="shared" si="8"/>
        <v>0</v>
      </c>
      <c r="Q41" s="153">
        <f t="shared" si="8"/>
        <v>0</v>
      </c>
      <c r="R41" s="153">
        <f t="shared" si="8"/>
        <v>0</v>
      </c>
      <c r="S41" s="153">
        <f>SUM(S37:S40)</f>
        <v>0</v>
      </c>
      <c r="T41" s="165" t="s">
        <v>95</v>
      </c>
    </row>
    <row r="42" spans="1:20" s="3" customFormat="1" ht="22.5" customHeight="1">
      <c r="A42" s="3">
        <f t="shared" si="0"/>
        <v>2</v>
      </c>
      <c r="B42" s="623" t="s">
        <v>86</v>
      </c>
      <c r="C42" s="624"/>
      <c r="D42" s="700" t="s">
        <v>23</v>
      </c>
      <c r="E42" s="155" t="s">
        <v>84</v>
      </c>
      <c r="F42" s="149" t="s">
        <v>2</v>
      </c>
      <c r="G42" s="150">
        <f t="shared" si="1"/>
        <v>0</v>
      </c>
      <c r="H42" s="153">
        <v>0</v>
      </c>
      <c r="I42" s="153">
        <v>0</v>
      </c>
      <c r="J42" s="153">
        <v>0</v>
      </c>
      <c r="K42" s="153">
        <v>0</v>
      </c>
      <c r="L42" s="153">
        <v>0</v>
      </c>
      <c r="M42" s="153">
        <v>0</v>
      </c>
      <c r="N42" s="153">
        <v>0</v>
      </c>
      <c r="O42" s="153">
        <v>0</v>
      </c>
      <c r="P42" s="153">
        <v>0</v>
      </c>
      <c r="Q42" s="153">
        <v>0</v>
      </c>
      <c r="R42" s="153">
        <v>0</v>
      </c>
      <c r="S42" s="153">
        <v>0</v>
      </c>
      <c r="T42" s="165" t="s">
        <v>95</v>
      </c>
    </row>
    <row r="43" spans="1:20" s="3" customFormat="1" ht="22.5" customHeight="1">
      <c r="A43" s="3" t="e">
        <f t="shared" si="0"/>
        <v>#REF!</v>
      </c>
      <c r="B43" s="623"/>
      <c r="C43" s="624"/>
      <c r="D43" s="700"/>
      <c r="E43" s="155" t="s">
        <v>27</v>
      </c>
      <c r="F43" s="149" t="s">
        <v>2</v>
      </c>
      <c r="G43" s="150" t="e">
        <f t="shared" si="1"/>
        <v>#REF!</v>
      </c>
      <c r="H43" s="153">
        <v>0</v>
      </c>
      <c r="I43" s="153">
        <v>0</v>
      </c>
      <c r="J43" s="153">
        <v>0</v>
      </c>
      <c r="K43" s="153">
        <v>0</v>
      </c>
      <c r="L43" s="153">
        <v>0</v>
      </c>
      <c r="M43" s="153">
        <v>0</v>
      </c>
      <c r="N43" s="153" t="e">
        <f>'1호(자연)-C'!AV56</f>
        <v>#REF!</v>
      </c>
      <c r="O43" s="153">
        <v>0</v>
      </c>
      <c r="P43" s="153">
        <v>0</v>
      </c>
      <c r="Q43" s="153">
        <v>0</v>
      </c>
      <c r="R43" s="153">
        <v>0</v>
      </c>
      <c r="S43" s="153">
        <v>0</v>
      </c>
      <c r="T43" s="165" t="s">
        <v>95</v>
      </c>
    </row>
    <row r="44" spans="1:20" s="3" customFormat="1" ht="22.5" customHeight="1">
      <c r="A44" s="3" t="e">
        <f t="shared" si="0"/>
        <v>#REF!</v>
      </c>
      <c r="B44" s="623"/>
      <c r="C44" s="624"/>
      <c r="D44" s="700"/>
      <c r="E44" s="151" t="s">
        <v>130</v>
      </c>
      <c r="F44" s="149" t="s">
        <v>2</v>
      </c>
      <c r="G44" s="150" t="e">
        <f t="shared" si="1"/>
        <v>#REF!</v>
      </c>
      <c r="H44" s="153">
        <v>0</v>
      </c>
      <c r="I44" s="153">
        <v>0</v>
      </c>
      <c r="J44" s="153">
        <v>0</v>
      </c>
      <c r="K44" s="153">
        <v>0</v>
      </c>
      <c r="L44" s="153">
        <v>0</v>
      </c>
      <c r="M44" s="153">
        <v>0</v>
      </c>
      <c r="N44" s="153">
        <v>0</v>
      </c>
      <c r="O44" s="153" t="e">
        <f>'1호(자연)-C'!AV118</f>
        <v>#REF!</v>
      </c>
      <c r="P44" s="153">
        <v>0</v>
      </c>
      <c r="Q44" s="153">
        <v>0</v>
      </c>
      <c r="R44" s="153">
        <v>0</v>
      </c>
      <c r="S44" s="153">
        <v>0</v>
      </c>
      <c r="T44" s="165" t="s">
        <v>95</v>
      </c>
    </row>
    <row r="45" spans="1:20" s="3" customFormat="1" ht="22.5" customHeight="1">
      <c r="A45" s="3" t="e">
        <f t="shared" si="0"/>
        <v>#REF!</v>
      </c>
      <c r="B45" s="623"/>
      <c r="C45" s="624"/>
      <c r="D45" s="700"/>
      <c r="E45" s="151" t="s">
        <v>131</v>
      </c>
      <c r="F45" s="149" t="s">
        <v>2</v>
      </c>
      <c r="G45" s="150" t="e">
        <f t="shared" si="1"/>
        <v>#REF!</v>
      </c>
      <c r="H45" s="153">
        <v>0</v>
      </c>
      <c r="I45" s="153">
        <v>0</v>
      </c>
      <c r="J45" s="153">
        <v>0</v>
      </c>
      <c r="K45" s="153">
        <v>0</v>
      </c>
      <c r="L45" s="153">
        <v>0</v>
      </c>
      <c r="M45" s="153">
        <v>0</v>
      </c>
      <c r="N45" s="153">
        <v>0</v>
      </c>
      <c r="O45" s="153">
        <v>0</v>
      </c>
      <c r="P45" s="153" t="e">
        <f>'1호(자연)-C'!AV180</f>
        <v>#REF!</v>
      </c>
      <c r="Q45" s="153">
        <v>0</v>
      </c>
      <c r="R45" s="153">
        <v>0</v>
      </c>
      <c r="S45" s="153">
        <v>0</v>
      </c>
      <c r="T45" s="165" t="s">
        <v>95</v>
      </c>
    </row>
    <row r="46" spans="1:20" s="3" customFormat="1" ht="22.5" customHeight="1">
      <c r="A46" s="3" t="e">
        <f t="shared" si="0"/>
        <v>#REF!</v>
      </c>
      <c r="B46" s="623"/>
      <c r="C46" s="624"/>
      <c r="D46" s="700"/>
      <c r="E46" s="149" t="s">
        <v>79</v>
      </c>
      <c r="F46" s="149" t="s">
        <v>2</v>
      </c>
      <c r="G46" s="150" t="e">
        <f t="shared" si="1"/>
        <v>#REF!</v>
      </c>
      <c r="H46" s="153">
        <f t="shared" ref="H46:R46" si="9">SUM(H42:H45)</f>
        <v>0</v>
      </c>
      <c r="I46" s="153">
        <f t="shared" si="9"/>
        <v>0</v>
      </c>
      <c r="J46" s="153">
        <f t="shared" si="9"/>
        <v>0</v>
      </c>
      <c r="K46" s="153">
        <f t="shared" si="9"/>
        <v>0</v>
      </c>
      <c r="L46" s="153">
        <f t="shared" si="9"/>
        <v>0</v>
      </c>
      <c r="M46" s="153">
        <f t="shared" si="9"/>
        <v>0</v>
      </c>
      <c r="N46" s="153" t="e">
        <f t="shared" si="9"/>
        <v>#REF!</v>
      </c>
      <c r="O46" s="153" t="e">
        <f t="shared" si="9"/>
        <v>#REF!</v>
      </c>
      <c r="P46" s="153" t="e">
        <f t="shared" si="9"/>
        <v>#REF!</v>
      </c>
      <c r="Q46" s="153">
        <f t="shared" si="9"/>
        <v>0</v>
      </c>
      <c r="R46" s="153">
        <f t="shared" si="9"/>
        <v>0</v>
      </c>
      <c r="S46" s="153">
        <f>SUM(S42:S45)</f>
        <v>0</v>
      </c>
      <c r="T46" s="165" t="s">
        <v>95</v>
      </c>
    </row>
    <row r="47" spans="1:20" s="3" customFormat="1" ht="22.5" customHeight="1">
      <c r="A47" s="3">
        <f t="shared" si="0"/>
        <v>2</v>
      </c>
      <c r="B47" s="623"/>
      <c r="C47" s="624"/>
      <c r="D47" s="700" t="s">
        <v>22</v>
      </c>
      <c r="E47" s="155" t="s">
        <v>84</v>
      </c>
      <c r="F47" s="149" t="s">
        <v>21</v>
      </c>
      <c r="G47" s="150">
        <f t="shared" si="1"/>
        <v>0</v>
      </c>
      <c r="H47" s="153">
        <v>0</v>
      </c>
      <c r="I47" s="153">
        <v>0</v>
      </c>
      <c r="J47" s="153">
        <v>0</v>
      </c>
      <c r="K47" s="153">
        <v>0</v>
      </c>
      <c r="L47" s="153">
        <v>0</v>
      </c>
      <c r="M47" s="153">
        <v>0</v>
      </c>
      <c r="N47" s="153">
        <v>0</v>
      </c>
      <c r="O47" s="153">
        <v>0</v>
      </c>
      <c r="P47" s="153">
        <v>0</v>
      </c>
      <c r="Q47" s="153">
        <v>0</v>
      </c>
      <c r="R47" s="153">
        <v>0</v>
      </c>
      <c r="S47" s="153">
        <v>0</v>
      </c>
      <c r="T47" s="165" t="s">
        <v>95</v>
      </c>
    </row>
    <row r="48" spans="1:20" s="3" customFormat="1" ht="22.5" customHeight="1">
      <c r="A48" s="3" t="e">
        <f t="shared" si="0"/>
        <v>#REF!</v>
      </c>
      <c r="B48" s="623"/>
      <c r="C48" s="624"/>
      <c r="D48" s="700"/>
      <c r="E48" s="155" t="s">
        <v>27</v>
      </c>
      <c r="F48" s="149" t="s">
        <v>21</v>
      </c>
      <c r="G48" s="150" t="e">
        <f t="shared" si="1"/>
        <v>#REF!</v>
      </c>
      <c r="H48" s="153">
        <v>0</v>
      </c>
      <c r="I48" s="153">
        <v>0</v>
      </c>
      <c r="J48" s="153">
        <v>0</v>
      </c>
      <c r="K48" s="153">
        <v>0</v>
      </c>
      <c r="L48" s="153">
        <v>0</v>
      </c>
      <c r="M48" s="153">
        <v>0</v>
      </c>
      <c r="N48" s="153" t="e">
        <f>'1호(자연)-C'!AV49</f>
        <v>#REF!</v>
      </c>
      <c r="O48" s="153">
        <v>0</v>
      </c>
      <c r="P48" s="153">
        <v>0</v>
      </c>
      <c r="Q48" s="153">
        <v>0</v>
      </c>
      <c r="R48" s="153">
        <v>0</v>
      </c>
      <c r="S48" s="153">
        <v>0</v>
      </c>
      <c r="T48" s="165" t="s">
        <v>95</v>
      </c>
    </row>
    <row r="49" spans="1:20" s="3" customFormat="1" ht="22.5" customHeight="1">
      <c r="A49" s="3" t="e">
        <f t="shared" si="0"/>
        <v>#REF!</v>
      </c>
      <c r="B49" s="623"/>
      <c r="C49" s="624"/>
      <c r="D49" s="700"/>
      <c r="E49" s="151" t="s">
        <v>130</v>
      </c>
      <c r="F49" s="149" t="s">
        <v>21</v>
      </c>
      <c r="G49" s="150" t="e">
        <f t="shared" si="1"/>
        <v>#REF!</v>
      </c>
      <c r="H49" s="153">
        <v>0</v>
      </c>
      <c r="I49" s="153">
        <v>0</v>
      </c>
      <c r="J49" s="153">
        <v>0</v>
      </c>
      <c r="K49" s="153">
        <v>0</v>
      </c>
      <c r="L49" s="153">
        <v>0</v>
      </c>
      <c r="M49" s="153">
        <v>0</v>
      </c>
      <c r="N49" s="153">
        <v>0</v>
      </c>
      <c r="O49" s="153" t="e">
        <f>'1호(자연)-C'!AV111</f>
        <v>#REF!</v>
      </c>
      <c r="P49" s="153">
        <v>0</v>
      </c>
      <c r="Q49" s="153">
        <v>0</v>
      </c>
      <c r="R49" s="153">
        <v>0</v>
      </c>
      <c r="S49" s="153">
        <v>0</v>
      </c>
      <c r="T49" s="165" t="s">
        <v>95</v>
      </c>
    </row>
    <row r="50" spans="1:20" s="3" customFormat="1" ht="22.5" customHeight="1">
      <c r="A50" s="3" t="e">
        <f t="shared" si="0"/>
        <v>#REF!</v>
      </c>
      <c r="B50" s="623"/>
      <c r="C50" s="624"/>
      <c r="D50" s="700"/>
      <c r="E50" s="151" t="s">
        <v>131</v>
      </c>
      <c r="F50" s="149" t="s">
        <v>21</v>
      </c>
      <c r="G50" s="150" t="e">
        <f t="shared" si="1"/>
        <v>#REF!</v>
      </c>
      <c r="H50" s="153">
        <v>0</v>
      </c>
      <c r="I50" s="153">
        <v>0</v>
      </c>
      <c r="J50" s="153">
        <v>0</v>
      </c>
      <c r="K50" s="153">
        <v>0</v>
      </c>
      <c r="L50" s="153">
        <v>0</v>
      </c>
      <c r="M50" s="153">
        <v>0</v>
      </c>
      <c r="N50" s="153">
        <v>0</v>
      </c>
      <c r="O50" s="153">
        <v>0</v>
      </c>
      <c r="P50" s="153" t="e">
        <f>'1호(자연)-C'!AV173</f>
        <v>#REF!</v>
      </c>
      <c r="Q50" s="153">
        <v>0</v>
      </c>
      <c r="R50" s="153">
        <v>0</v>
      </c>
      <c r="S50" s="153">
        <v>0</v>
      </c>
      <c r="T50" s="165" t="s">
        <v>95</v>
      </c>
    </row>
    <row r="51" spans="1:20" s="3" customFormat="1" ht="22.5" customHeight="1">
      <c r="A51" s="3" t="e">
        <f t="shared" si="0"/>
        <v>#REF!</v>
      </c>
      <c r="B51" s="623"/>
      <c r="C51" s="624"/>
      <c r="D51" s="700"/>
      <c r="E51" s="149" t="s">
        <v>79</v>
      </c>
      <c r="F51" s="149" t="s">
        <v>21</v>
      </c>
      <c r="G51" s="150" t="e">
        <f t="shared" si="1"/>
        <v>#REF!</v>
      </c>
      <c r="H51" s="153">
        <f t="shared" ref="H51:R51" si="10">SUM(H47:H50)</f>
        <v>0</v>
      </c>
      <c r="I51" s="153">
        <f t="shared" si="10"/>
        <v>0</v>
      </c>
      <c r="J51" s="153">
        <f t="shared" si="10"/>
        <v>0</v>
      </c>
      <c r="K51" s="153">
        <f t="shared" si="10"/>
        <v>0</v>
      </c>
      <c r="L51" s="153">
        <f t="shared" si="10"/>
        <v>0</v>
      </c>
      <c r="M51" s="153">
        <f t="shared" si="10"/>
        <v>0</v>
      </c>
      <c r="N51" s="153" t="e">
        <f t="shared" si="10"/>
        <v>#REF!</v>
      </c>
      <c r="O51" s="153" t="e">
        <f t="shared" si="10"/>
        <v>#REF!</v>
      </c>
      <c r="P51" s="153" t="e">
        <f t="shared" si="10"/>
        <v>#REF!</v>
      </c>
      <c r="Q51" s="153">
        <f t="shared" si="10"/>
        <v>0</v>
      </c>
      <c r="R51" s="153">
        <f t="shared" si="10"/>
        <v>0</v>
      </c>
      <c r="S51" s="153">
        <f>SUM(S47:S50)</f>
        <v>0</v>
      </c>
      <c r="T51" s="165" t="s">
        <v>95</v>
      </c>
    </row>
    <row r="52" spans="1:20" s="3" customFormat="1" ht="22.5" customHeight="1">
      <c r="A52" s="3">
        <f t="shared" si="0"/>
        <v>2</v>
      </c>
      <c r="B52" s="623"/>
      <c r="C52" s="624"/>
      <c r="D52" s="700" t="s">
        <v>24</v>
      </c>
      <c r="E52" s="155" t="s">
        <v>84</v>
      </c>
      <c r="F52" s="149" t="s">
        <v>25</v>
      </c>
      <c r="G52" s="150">
        <f t="shared" si="1"/>
        <v>0</v>
      </c>
      <c r="H52" s="153">
        <v>0</v>
      </c>
      <c r="I52" s="153">
        <v>0</v>
      </c>
      <c r="J52" s="153">
        <v>0</v>
      </c>
      <c r="K52" s="153">
        <v>0</v>
      </c>
      <c r="L52" s="153">
        <v>0</v>
      </c>
      <c r="M52" s="153">
        <v>0</v>
      </c>
      <c r="N52" s="153">
        <v>0</v>
      </c>
      <c r="O52" s="153">
        <v>0</v>
      </c>
      <c r="P52" s="153">
        <v>0</v>
      </c>
      <c r="Q52" s="153">
        <v>0</v>
      </c>
      <c r="R52" s="153">
        <v>0</v>
      </c>
      <c r="S52" s="153">
        <v>0</v>
      </c>
      <c r="T52" s="165" t="s">
        <v>95</v>
      </c>
    </row>
    <row r="53" spans="1:20" s="3" customFormat="1" ht="22.5" customHeight="1">
      <c r="A53" s="3" t="e">
        <f t="shared" si="0"/>
        <v>#REF!</v>
      </c>
      <c r="B53" s="623"/>
      <c r="C53" s="624"/>
      <c r="D53" s="700"/>
      <c r="E53" s="155" t="s">
        <v>27</v>
      </c>
      <c r="F53" s="149" t="s">
        <v>25</v>
      </c>
      <c r="G53" s="150" t="e">
        <f t="shared" si="1"/>
        <v>#REF!</v>
      </c>
      <c r="H53" s="153">
        <v>0</v>
      </c>
      <c r="I53" s="153">
        <v>0</v>
      </c>
      <c r="J53" s="153">
        <v>0</v>
      </c>
      <c r="K53" s="153">
        <v>0</v>
      </c>
      <c r="L53" s="153">
        <v>0</v>
      </c>
      <c r="M53" s="153">
        <v>0</v>
      </c>
      <c r="N53" s="153" t="e">
        <f>'1호(자연)-C'!AV53</f>
        <v>#REF!</v>
      </c>
      <c r="O53" s="153">
        <v>0</v>
      </c>
      <c r="P53" s="153">
        <v>0</v>
      </c>
      <c r="Q53" s="153">
        <v>0</v>
      </c>
      <c r="R53" s="153">
        <v>0</v>
      </c>
      <c r="S53" s="153">
        <v>0</v>
      </c>
      <c r="T53" s="165" t="s">
        <v>95</v>
      </c>
    </row>
    <row r="54" spans="1:20" s="3" customFormat="1" ht="22.5" customHeight="1">
      <c r="A54" s="3" t="e">
        <f t="shared" si="0"/>
        <v>#REF!</v>
      </c>
      <c r="B54" s="623"/>
      <c r="C54" s="624"/>
      <c r="D54" s="700"/>
      <c r="E54" s="151" t="s">
        <v>130</v>
      </c>
      <c r="F54" s="149" t="s">
        <v>25</v>
      </c>
      <c r="G54" s="150" t="e">
        <f t="shared" si="1"/>
        <v>#REF!</v>
      </c>
      <c r="H54" s="153">
        <v>0</v>
      </c>
      <c r="I54" s="153">
        <v>0</v>
      </c>
      <c r="J54" s="153">
        <v>0</v>
      </c>
      <c r="K54" s="153">
        <v>0</v>
      </c>
      <c r="L54" s="153">
        <v>0</v>
      </c>
      <c r="M54" s="153">
        <v>0</v>
      </c>
      <c r="N54" s="153">
        <v>0</v>
      </c>
      <c r="O54" s="153" t="e">
        <f>'1호(자연)-C'!AV115</f>
        <v>#REF!</v>
      </c>
      <c r="P54" s="153">
        <v>0</v>
      </c>
      <c r="Q54" s="153">
        <v>0</v>
      </c>
      <c r="R54" s="153">
        <v>0</v>
      </c>
      <c r="S54" s="153">
        <v>0</v>
      </c>
      <c r="T54" s="165" t="s">
        <v>95</v>
      </c>
    </row>
    <row r="55" spans="1:20" s="3" customFormat="1" ht="22.5" customHeight="1">
      <c r="A55" s="3" t="e">
        <f t="shared" si="0"/>
        <v>#REF!</v>
      </c>
      <c r="B55" s="623"/>
      <c r="C55" s="624"/>
      <c r="D55" s="700"/>
      <c r="E55" s="151" t="s">
        <v>131</v>
      </c>
      <c r="F55" s="149" t="s">
        <v>25</v>
      </c>
      <c r="G55" s="150" t="e">
        <f t="shared" si="1"/>
        <v>#REF!</v>
      </c>
      <c r="H55" s="153">
        <v>0</v>
      </c>
      <c r="I55" s="153">
        <v>0</v>
      </c>
      <c r="J55" s="153">
        <v>0</v>
      </c>
      <c r="K55" s="153">
        <v>0</v>
      </c>
      <c r="L55" s="153">
        <v>0</v>
      </c>
      <c r="M55" s="153">
        <v>0</v>
      </c>
      <c r="N55" s="153">
        <v>0</v>
      </c>
      <c r="O55" s="153">
        <v>0</v>
      </c>
      <c r="P55" s="153" t="e">
        <f>'1호(자연)-C'!AV177</f>
        <v>#REF!</v>
      </c>
      <c r="Q55" s="153">
        <v>0</v>
      </c>
      <c r="R55" s="153">
        <v>0</v>
      </c>
      <c r="S55" s="153">
        <v>0</v>
      </c>
      <c r="T55" s="165" t="s">
        <v>95</v>
      </c>
    </row>
    <row r="56" spans="1:20" s="3" customFormat="1" ht="22.5" customHeight="1">
      <c r="A56" s="3" t="e">
        <f t="shared" si="0"/>
        <v>#REF!</v>
      </c>
      <c r="B56" s="623"/>
      <c r="C56" s="624"/>
      <c r="D56" s="700"/>
      <c r="E56" s="149" t="s">
        <v>79</v>
      </c>
      <c r="F56" s="149" t="s">
        <v>25</v>
      </c>
      <c r="G56" s="150" t="e">
        <f t="shared" si="1"/>
        <v>#REF!</v>
      </c>
      <c r="H56" s="153">
        <f t="shared" ref="H56:R56" si="11">SUM(H52:H55)</f>
        <v>0</v>
      </c>
      <c r="I56" s="153">
        <f t="shared" si="11"/>
        <v>0</v>
      </c>
      <c r="J56" s="153">
        <f t="shared" si="11"/>
        <v>0</v>
      </c>
      <c r="K56" s="153">
        <f t="shared" si="11"/>
        <v>0</v>
      </c>
      <c r="L56" s="153">
        <f t="shared" si="11"/>
        <v>0</v>
      </c>
      <c r="M56" s="153">
        <f t="shared" si="11"/>
        <v>0</v>
      </c>
      <c r="N56" s="153" t="e">
        <f t="shared" si="11"/>
        <v>#REF!</v>
      </c>
      <c r="O56" s="153" t="e">
        <f t="shared" si="11"/>
        <v>#REF!</v>
      </c>
      <c r="P56" s="153" t="e">
        <f t="shared" si="11"/>
        <v>#REF!</v>
      </c>
      <c r="Q56" s="153">
        <f t="shared" si="11"/>
        <v>0</v>
      </c>
      <c r="R56" s="153">
        <f t="shared" si="11"/>
        <v>0</v>
      </c>
      <c r="S56" s="153">
        <f>SUM(S52:S55)</f>
        <v>0</v>
      </c>
      <c r="T56" s="165" t="s">
        <v>95</v>
      </c>
    </row>
    <row r="57" spans="1:20" s="3" customFormat="1" ht="22.5" customHeight="1">
      <c r="A57" s="3">
        <f t="shared" si="0"/>
        <v>2</v>
      </c>
      <c r="B57" s="623"/>
      <c r="C57" s="624"/>
      <c r="D57" s="624" t="s">
        <v>85</v>
      </c>
      <c r="E57" s="155" t="s">
        <v>84</v>
      </c>
      <c r="F57" s="149" t="s">
        <v>21</v>
      </c>
      <c r="G57" s="150">
        <f t="shared" si="1"/>
        <v>0</v>
      </c>
      <c r="H57" s="153">
        <v>0</v>
      </c>
      <c r="I57" s="153">
        <v>0</v>
      </c>
      <c r="J57" s="153">
        <v>0</v>
      </c>
      <c r="K57" s="153">
        <v>0</v>
      </c>
      <c r="L57" s="153">
        <v>0</v>
      </c>
      <c r="M57" s="153">
        <v>0</v>
      </c>
      <c r="N57" s="153">
        <v>0</v>
      </c>
      <c r="O57" s="153">
        <v>0</v>
      </c>
      <c r="P57" s="153">
        <v>0</v>
      </c>
      <c r="Q57" s="153">
        <v>0</v>
      </c>
      <c r="R57" s="153">
        <v>0</v>
      </c>
      <c r="S57" s="153">
        <v>0</v>
      </c>
      <c r="T57" s="165" t="s">
        <v>95</v>
      </c>
    </row>
    <row r="58" spans="1:20" s="3" customFormat="1" ht="22.5" customHeight="1">
      <c r="A58" s="3" t="e">
        <f t="shared" si="0"/>
        <v>#REF!</v>
      </c>
      <c r="B58" s="623"/>
      <c r="C58" s="624"/>
      <c r="D58" s="700"/>
      <c r="E58" s="155" t="s">
        <v>27</v>
      </c>
      <c r="F58" s="149" t="s">
        <v>21</v>
      </c>
      <c r="G58" s="150" t="e">
        <f t="shared" si="1"/>
        <v>#REF!</v>
      </c>
      <c r="H58" s="153">
        <v>0</v>
      </c>
      <c r="I58" s="153">
        <v>0</v>
      </c>
      <c r="J58" s="153">
        <v>0</v>
      </c>
      <c r="K58" s="153">
        <v>0</v>
      </c>
      <c r="L58" s="153">
        <v>0</v>
      </c>
      <c r="M58" s="153">
        <v>0</v>
      </c>
      <c r="N58" s="153" t="e">
        <f>'1호(자연)-C'!AV61</f>
        <v>#REF!</v>
      </c>
      <c r="O58" s="153">
        <v>0</v>
      </c>
      <c r="P58" s="153">
        <v>0</v>
      </c>
      <c r="Q58" s="153">
        <v>0</v>
      </c>
      <c r="R58" s="153">
        <v>0</v>
      </c>
      <c r="S58" s="153">
        <v>0</v>
      </c>
      <c r="T58" s="165" t="s">
        <v>95</v>
      </c>
    </row>
    <row r="59" spans="1:20" s="3" customFormat="1" ht="22.5" customHeight="1">
      <c r="A59" s="3" t="e">
        <f t="shared" si="0"/>
        <v>#REF!</v>
      </c>
      <c r="B59" s="623"/>
      <c r="C59" s="624"/>
      <c r="D59" s="700"/>
      <c r="E59" s="151" t="s">
        <v>130</v>
      </c>
      <c r="F59" s="149" t="s">
        <v>21</v>
      </c>
      <c r="G59" s="150" t="e">
        <f t="shared" si="1"/>
        <v>#REF!</v>
      </c>
      <c r="H59" s="153">
        <v>0</v>
      </c>
      <c r="I59" s="153">
        <v>0</v>
      </c>
      <c r="J59" s="153">
        <v>0</v>
      </c>
      <c r="K59" s="153">
        <v>0</v>
      </c>
      <c r="L59" s="153">
        <v>0</v>
      </c>
      <c r="M59" s="153">
        <v>0</v>
      </c>
      <c r="N59" s="153">
        <v>0</v>
      </c>
      <c r="O59" s="153" t="e">
        <f>'1호(자연)-C'!AV123</f>
        <v>#REF!</v>
      </c>
      <c r="P59" s="153">
        <v>0</v>
      </c>
      <c r="Q59" s="153">
        <v>0</v>
      </c>
      <c r="R59" s="153">
        <v>0</v>
      </c>
      <c r="S59" s="153">
        <v>0</v>
      </c>
      <c r="T59" s="165" t="s">
        <v>95</v>
      </c>
    </row>
    <row r="60" spans="1:20" s="3" customFormat="1" ht="22.5" customHeight="1">
      <c r="A60" s="3" t="e">
        <f t="shared" si="0"/>
        <v>#REF!</v>
      </c>
      <c r="B60" s="623"/>
      <c r="C60" s="624"/>
      <c r="D60" s="700"/>
      <c r="E60" s="151" t="s">
        <v>131</v>
      </c>
      <c r="F60" s="149" t="s">
        <v>21</v>
      </c>
      <c r="G60" s="150" t="e">
        <f t="shared" si="1"/>
        <v>#REF!</v>
      </c>
      <c r="H60" s="153">
        <v>0</v>
      </c>
      <c r="I60" s="153">
        <v>0</v>
      </c>
      <c r="J60" s="153">
        <v>0</v>
      </c>
      <c r="K60" s="153">
        <v>0</v>
      </c>
      <c r="L60" s="153">
        <v>0</v>
      </c>
      <c r="M60" s="153">
        <v>0</v>
      </c>
      <c r="N60" s="153">
        <v>0</v>
      </c>
      <c r="O60" s="153">
        <v>0</v>
      </c>
      <c r="P60" s="153" t="e">
        <f>'1호(자연)-C'!AV185</f>
        <v>#REF!</v>
      </c>
      <c r="Q60" s="153">
        <v>0</v>
      </c>
      <c r="R60" s="153">
        <v>0</v>
      </c>
      <c r="S60" s="153">
        <v>0</v>
      </c>
      <c r="T60" s="165" t="s">
        <v>95</v>
      </c>
    </row>
    <row r="61" spans="1:20" s="3" customFormat="1" ht="22.5" customHeight="1">
      <c r="A61" s="3" t="e">
        <f t="shared" si="0"/>
        <v>#REF!</v>
      </c>
      <c r="B61" s="704"/>
      <c r="C61" s="705"/>
      <c r="D61" s="706"/>
      <c r="E61" s="166" t="s">
        <v>79</v>
      </c>
      <c r="F61" s="166" t="s">
        <v>21</v>
      </c>
      <c r="G61" s="167" t="e">
        <f t="shared" si="1"/>
        <v>#REF!</v>
      </c>
      <c r="H61" s="168">
        <f t="shared" ref="H61:R61" si="12">SUM(H57:H60)</f>
        <v>0</v>
      </c>
      <c r="I61" s="168">
        <f t="shared" si="12"/>
        <v>0</v>
      </c>
      <c r="J61" s="168">
        <f t="shared" si="12"/>
        <v>0</v>
      </c>
      <c r="K61" s="168">
        <f t="shared" si="12"/>
        <v>0</v>
      </c>
      <c r="L61" s="168">
        <f t="shared" si="12"/>
        <v>0</v>
      </c>
      <c r="M61" s="168">
        <f t="shared" si="12"/>
        <v>0</v>
      </c>
      <c r="N61" s="168" t="e">
        <f t="shared" si="12"/>
        <v>#REF!</v>
      </c>
      <c r="O61" s="168" t="e">
        <f t="shared" si="12"/>
        <v>#REF!</v>
      </c>
      <c r="P61" s="168" t="e">
        <f t="shared" si="12"/>
        <v>#REF!</v>
      </c>
      <c r="Q61" s="168">
        <f t="shared" si="12"/>
        <v>0</v>
      </c>
      <c r="R61" s="168">
        <f t="shared" si="12"/>
        <v>0</v>
      </c>
      <c r="S61" s="168">
        <f>SUM(S57:S60)</f>
        <v>0</v>
      </c>
      <c r="T61" s="169" t="s">
        <v>95</v>
      </c>
    </row>
    <row r="62" spans="1:20" s="3" customFormat="1" ht="22.5" customHeight="1">
      <c r="A62" s="3">
        <f t="shared" si="0"/>
        <v>2</v>
      </c>
      <c r="B62" s="677" t="s">
        <v>87</v>
      </c>
      <c r="C62" s="678"/>
      <c r="D62" s="703" t="s">
        <v>23</v>
      </c>
      <c r="E62" s="175" t="s">
        <v>84</v>
      </c>
      <c r="F62" s="171" t="s">
        <v>2</v>
      </c>
      <c r="G62" s="172">
        <f t="shared" si="1"/>
        <v>0</v>
      </c>
      <c r="H62" s="173">
        <v>0</v>
      </c>
      <c r="I62" s="173">
        <v>0</v>
      </c>
      <c r="J62" s="173">
        <v>0</v>
      </c>
      <c r="K62" s="173">
        <v>0</v>
      </c>
      <c r="L62" s="173">
        <v>0</v>
      </c>
      <c r="M62" s="173">
        <v>0</v>
      </c>
      <c r="N62" s="173">
        <v>0</v>
      </c>
      <c r="O62" s="173">
        <v>0</v>
      </c>
      <c r="P62" s="173">
        <v>0</v>
      </c>
      <c r="Q62" s="173">
        <v>0</v>
      </c>
      <c r="R62" s="173">
        <v>0</v>
      </c>
      <c r="S62" s="173">
        <v>0</v>
      </c>
      <c r="T62" s="174" t="s">
        <v>95</v>
      </c>
    </row>
    <row r="63" spans="1:20" s="3" customFormat="1" ht="22.5" customHeight="1">
      <c r="A63" s="3" t="e">
        <f t="shared" si="0"/>
        <v>#REF!</v>
      </c>
      <c r="B63" s="623"/>
      <c r="C63" s="624"/>
      <c r="D63" s="700"/>
      <c r="E63" s="155" t="s">
        <v>27</v>
      </c>
      <c r="F63" s="149" t="s">
        <v>2</v>
      </c>
      <c r="G63" s="150" t="e">
        <f t="shared" si="1"/>
        <v>#REF!</v>
      </c>
      <c r="H63" s="153">
        <v>0</v>
      </c>
      <c r="I63" s="153">
        <v>0</v>
      </c>
      <c r="J63" s="153">
        <v>0</v>
      </c>
      <c r="K63" s="153" t="e">
        <f>#REF!</f>
        <v>#REF!</v>
      </c>
      <c r="L63" s="153">
        <v>0</v>
      </c>
      <c r="M63" s="153">
        <v>0</v>
      </c>
      <c r="N63" s="153">
        <v>0</v>
      </c>
      <c r="O63" s="153">
        <v>0</v>
      </c>
      <c r="P63" s="153">
        <v>0</v>
      </c>
      <c r="Q63" s="153">
        <v>0</v>
      </c>
      <c r="R63" s="153">
        <v>0</v>
      </c>
      <c r="S63" s="153">
        <v>0</v>
      </c>
      <c r="T63" s="165" t="s">
        <v>95</v>
      </c>
    </row>
    <row r="64" spans="1:20" s="3" customFormat="1" ht="22.5" customHeight="1">
      <c r="A64" s="3" t="e">
        <f t="shared" si="0"/>
        <v>#REF!</v>
      </c>
      <c r="B64" s="623"/>
      <c r="C64" s="624"/>
      <c r="D64" s="700"/>
      <c r="E64" s="151" t="s">
        <v>130</v>
      </c>
      <c r="F64" s="149" t="s">
        <v>2</v>
      </c>
      <c r="G64" s="150" t="e">
        <f t="shared" si="1"/>
        <v>#REF!</v>
      </c>
      <c r="H64" s="153">
        <v>0</v>
      </c>
      <c r="I64" s="153">
        <v>0</v>
      </c>
      <c r="J64" s="153">
        <v>0</v>
      </c>
      <c r="K64" s="153">
        <v>0</v>
      </c>
      <c r="L64" s="153" t="e">
        <f>#REF!</f>
        <v>#REF!</v>
      </c>
      <c r="M64" s="153">
        <v>0</v>
      </c>
      <c r="N64" s="153">
        <v>0</v>
      </c>
      <c r="O64" s="153">
        <v>0</v>
      </c>
      <c r="P64" s="153">
        <v>0</v>
      </c>
      <c r="Q64" s="153">
        <v>0</v>
      </c>
      <c r="R64" s="153">
        <v>0</v>
      </c>
      <c r="S64" s="153">
        <v>0</v>
      </c>
      <c r="T64" s="165" t="s">
        <v>95</v>
      </c>
    </row>
    <row r="65" spans="1:20" s="3" customFormat="1" ht="22.5" customHeight="1">
      <c r="A65" s="3" t="e">
        <f t="shared" si="0"/>
        <v>#REF!</v>
      </c>
      <c r="B65" s="623"/>
      <c r="C65" s="624"/>
      <c r="D65" s="700"/>
      <c r="E65" s="151" t="s">
        <v>131</v>
      </c>
      <c r="F65" s="149" t="s">
        <v>2</v>
      </c>
      <c r="G65" s="150" t="e">
        <f t="shared" si="1"/>
        <v>#REF!</v>
      </c>
      <c r="H65" s="153">
        <v>0</v>
      </c>
      <c r="I65" s="153">
        <v>0</v>
      </c>
      <c r="J65" s="153">
        <v>0</v>
      </c>
      <c r="K65" s="153">
        <v>0</v>
      </c>
      <c r="L65" s="153">
        <v>0</v>
      </c>
      <c r="M65" s="153" t="e">
        <f>#REF!</f>
        <v>#REF!</v>
      </c>
      <c r="N65" s="153">
        <v>0</v>
      </c>
      <c r="O65" s="153">
        <v>0</v>
      </c>
      <c r="P65" s="153">
        <v>0</v>
      </c>
      <c r="Q65" s="153">
        <v>0</v>
      </c>
      <c r="R65" s="153">
        <v>0</v>
      </c>
      <c r="S65" s="153">
        <v>0</v>
      </c>
      <c r="T65" s="165" t="s">
        <v>95</v>
      </c>
    </row>
    <row r="66" spans="1:20" s="3" customFormat="1" ht="22.5" customHeight="1">
      <c r="A66" s="3" t="e">
        <f t="shared" si="0"/>
        <v>#REF!</v>
      </c>
      <c r="B66" s="623"/>
      <c r="C66" s="624"/>
      <c r="D66" s="700"/>
      <c r="E66" s="149" t="s">
        <v>79</v>
      </c>
      <c r="F66" s="149" t="s">
        <v>2</v>
      </c>
      <c r="G66" s="150" t="e">
        <f t="shared" si="1"/>
        <v>#REF!</v>
      </c>
      <c r="H66" s="153">
        <f t="shared" ref="H66:R66" si="13">SUM(H62:H65)</f>
        <v>0</v>
      </c>
      <c r="I66" s="153">
        <f t="shared" si="13"/>
        <v>0</v>
      </c>
      <c r="J66" s="153">
        <f t="shared" si="13"/>
        <v>0</v>
      </c>
      <c r="K66" s="153" t="e">
        <f t="shared" si="13"/>
        <v>#REF!</v>
      </c>
      <c r="L66" s="153" t="e">
        <f t="shared" si="13"/>
        <v>#REF!</v>
      </c>
      <c r="M66" s="153" t="e">
        <f t="shared" si="13"/>
        <v>#REF!</v>
      </c>
      <c r="N66" s="153">
        <f t="shared" si="13"/>
        <v>0</v>
      </c>
      <c r="O66" s="153">
        <f t="shared" si="13"/>
        <v>0</v>
      </c>
      <c r="P66" s="153">
        <f t="shared" si="13"/>
        <v>0</v>
      </c>
      <c r="Q66" s="153">
        <f t="shared" si="13"/>
        <v>0</v>
      </c>
      <c r="R66" s="153">
        <f t="shared" si="13"/>
        <v>0</v>
      </c>
      <c r="S66" s="153">
        <f>SUM(S62:S65)</f>
        <v>0</v>
      </c>
      <c r="T66" s="165" t="s">
        <v>95</v>
      </c>
    </row>
    <row r="67" spans="1:20" s="3" customFormat="1" ht="22.5" customHeight="1">
      <c r="A67" s="3">
        <f t="shared" si="0"/>
        <v>2</v>
      </c>
      <c r="B67" s="623"/>
      <c r="C67" s="624"/>
      <c r="D67" s="700" t="s">
        <v>22</v>
      </c>
      <c r="E67" s="155" t="s">
        <v>84</v>
      </c>
      <c r="F67" s="149" t="s">
        <v>21</v>
      </c>
      <c r="G67" s="150">
        <f t="shared" si="1"/>
        <v>0</v>
      </c>
      <c r="H67" s="153">
        <v>0</v>
      </c>
      <c r="I67" s="153">
        <v>0</v>
      </c>
      <c r="J67" s="153">
        <v>0</v>
      </c>
      <c r="K67" s="153">
        <v>0</v>
      </c>
      <c r="L67" s="153">
        <v>0</v>
      </c>
      <c r="M67" s="153">
        <v>0</v>
      </c>
      <c r="N67" s="153">
        <v>0</v>
      </c>
      <c r="O67" s="153">
        <v>0</v>
      </c>
      <c r="P67" s="153">
        <v>0</v>
      </c>
      <c r="Q67" s="153">
        <v>0</v>
      </c>
      <c r="R67" s="153">
        <v>0</v>
      </c>
      <c r="S67" s="153">
        <v>0</v>
      </c>
      <c r="T67" s="165" t="s">
        <v>95</v>
      </c>
    </row>
    <row r="68" spans="1:20" s="3" customFormat="1" ht="22.5" customHeight="1">
      <c r="A68" s="3" t="e">
        <f t="shared" si="0"/>
        <v>#REF!</v>
      </c>
      <c r="B68" s="623"/>
      <c r="C68" s="624"/>
      <c r="D68" s="700"/>
      <c r="E68" s="155" t="s">
        <v>27</v>
      </c>
      <c r="F68" s="149" t="s">
        <v>21</v>
      </c>
      <c r="G68" s="150" t="e">
        <f t="shared" si="1"/>
        <v>#REF!</v>
      </c>
      <c r="H68" s="153">
        <v>0</v>
      </c>
      <c r="I68" s="153">
        <v>0</v>
      </c>
      <c r="J68" s="153">
        <v>0</v>
      </c>
      <c r="K68" s="153" t="e">
        <f>#REF!</f>
        <v>#REF!</v>
      </c>
      <c r="L68" s="153">
        <v>0</v>
      </c>
      <c r="M68" s="153">
        <v>0</v>
      </c>
      <c r="N68" s="153">
        <v>0</v>
      </c>
      <c r="O68" s="153">
        <v>0</v>
      </c>
      <c r="P68" s="153">
        <v>0</v>
      </c>
      <c r="Q68" s="153">
        <v>0</v>
      </c>
      <c r="R68" s="153">
        <v>0</v>
      </c>
      <c r="S68" s="153">
        <v>0</v>
      </c>
      <c r="T68" s="165" t="s">
        <v>95</v>
      </c>
    </row>
    <row r="69" spans="1:20" s="3" customFormat="1" ht="22.5" customHeight="1">
      <c r="A69" s="3" t="e">
        <f t="shared" si="0"/>
        <v>#REF!</v>
      </c>
      <c r="B69" s="623"/>
      <c r="C69" s="624"/>
      <c r="D69" s="700"/>
      <c r="E69" s="151" t="s">
        <v>130</v>
      </c>
      <c r="F69" s="149" t="s">
        <v>21</v>
      </c>
      <c r="G69" s="150" t="e">
        <f t="shared" si="1"/>
        <v>#REF!</v>
      </c>
      <c r="H69" s="153">
        <v>0</v>
      </c>
      <c r="I69" s="153">
        <v>0</v>
      </c>
      <c r="J69" s="153">
        <v>0</v>
      </c>
      <c r="K69" s="153">
        <v>0</v>
      </c>
      <c r="L69" s="153" t="e">
        <f>#REF!</f>
        <v>#REF!</v>
      </c>
      <c r="M69" s="153">
        <v>0</v>
      </c>
      <c r="N69" s="153">
        <v>0</v>
      </c>
      <c r="O69" s="153">
        <v>0</v>
      </c>
      <c r="P69" s="153">
        <v>0</v>
      </c>
      <c r="Q69" s="153">
        <v>0</v>
      </c>
      <c r="R69" s="153">
        <v>0</v>
      </c>
      <c r="S69" s="153">
        <v>0</v>
      </c>
      <c r="T69" s="165" t="s">
        <v>95</v>
      </c>
    </row>
    <row r="70" spans="1:20" s="3" customFormat="1" ht="22.5" customHeight="1">
      <c r="A70" s="3" t="e">
        <f t="shared" si="0"/>
        <v>#REF!</v>
      </c>
      <c r="B70" s="623"/>
      <c r="C70" s="624"/>
      <c r="D70" s="700"/>
      <c r="E70" s="151" t="s">
        <v>131</v>
      </c>
      <c r="F70" s="149" t="s">
        <v>21</v>
      </c>
      <c r="G70" s="150" t="e">
        <f t="shared" si="1"/>
        <v>#REF!</v>
      </c>
      <c r="H70" s="153">
        <v>0</v>
      </c>
      <c r="I70" s="153">
        <v>0</v>
      </c>
      <c r="J70" s="153">
        <v>0</v>
      </c>
      <c r="K70" s="153">
        <v>0</v>
      </c>
      <c r="L70" s="153">
        <v>0</v>
      </c>
      <c r="M70" s="153" t="e">
        <f>#REF!</f>
        <v>#REF!</v>
      </c>
      <c r="N70" s="153">
        <v>0</v>
      </c>
      <c r="O70" s="153">
        <v>0</v>
      </c>
      <c r="P70" s="153">
        <v>0</v>
      </c>
      <c r="Q70" s="153">
        <v>0</v>
      </c>
      <c r="R70" s="153">
        <v>0</v>
      </c>
      <c r="S70" s="153">
        <v>0</v>
      </c>
      <c r="T70" s="165" t="s">
        <v>95</v>
      </c>
    </row>
    <row r="71" spans="1:20" s="3" customFormat="1" ht="22.5" customHeight="1">
      <c r="A71" s="3" t="e">
        <f t="shared" si="0"/>
        <v>#REF!</v>
      </c>
      <c r="B71" s="623"/>
      <c r="C71" s="624"/>
      <c r="D71" s="700"/>
      <c r="E71" s="149" t="s">
        <v>79</v>
      </c>
      <c r="F71" s="149" t="s">
        <v>21</v>
      </c>
      <c r="G71" s="150" t="e">
        <f t="shared" ref="G71:G100" si="14">SUM(H71:S71)</f>
        <v>#REF!</v>
      </c>
      <c r="H71" s="153">
        <f t="shared" ref="H71:R71" si="15">SUM(H67:H70)</f>
        <v>0</v>
      </c>
      <c r="I71" s="153">
        <f t="shared" si="15"/>
        <v>0</v>
      </c>
      <c r="J71" s="153">
        <f t="shared" si="15"/>
        <v>0</v>
      </c>
      <c r="K71" s="153" t="e">
        <f t="shared" si="15"/>
        <v>#REF!</v>
      </c>
      <c r="L71" s="153" t="e">
        <f t="shared" si="15"/>
        <v>#REF!</v>
      </c>
      <c r="M71" s="153" t="e">
        <f t="shared" si="15"/>
        <v>#REF!</v>
      </c>
      <c r="N71" s="153">
        <f t="shared" si="15"/>
        <v>0</v>
      </c>
      <c r="O71" s="153">
        <f t="shared" si="15"/>
        <v>0</v>
      </c>
      <c r="P71" s="153">
        <f t="shared" si="15"/>
        <v>0</v>
      </c>
      <c r="Q71" s="153">
        <f t="shared" si="15"/>
        <v>0</v>
      </c>
      <c r="R71" s="153">
        <f t="shared" si="15"/>
        <v>0</v>
      </c>
      <c r="S71" s="153">
        <f>SUM(S67:S70)</f>
        <v>0</v>
      </c>
      <c r="T71" s="165" t="s">
        <v>95</v>
      </c>
    </row>
    <row r="72" spans="1:20" s="3" customFormat="1" ht="22.5" customHeight="1">
      <c r="A72" s="3">
        <f t="shared" si="0"/>
        <v>2</v>
      </c>
      <c r="B72" s="623"/>
      <c r="C72" s="624"/>
      <c r="D72" s="700" t="s">
        <v>24</v>
      </c>
      <c r="E72" s="155" t="s">
        <v>84</v>
      </c>
      <c r="F72" s="149" t="s">
        <v>25</v>
      </c>
      <c r="G72" s="150">
        <f t="shared" si="14"/>
        <v>0</v>
      </c>
      <c r="H72" s="153">
        <v>0</v>
      </c>
      <c r="I72" s="153">
        <v>0</v>
      </c>
      <c r="J72" s="153">
        <v>0</v>
      </c>
      <c r="K72" s="153">
        <v>0</v>
      </c>
      <c r="L72" s="153">
        <v>0</v>
      </c>
      <c r="M72" s="153">
        <v>0</v>
      </c>
      <c r="N72" s="153">
        <v>0</v>
      </c>
      <c r="O72" s="153">
        <v>0</v>
      </c>
      <c r="P72" s="153">
        <v>0</v>
      </c>
      <c r="Q72" s="153">
        <v>0</v>
      </c>
      <c r="R72" s="153">
        <v>0</v>
      </c>
      <c r="S72" s="153">
        <v>0</v>
      </c>
      <c r="T72" s="165" t="s">
        <v>95</v>
      </c>
    </row>
    <row r="73" spans="1:20" s="3" customFormat="1" ht="22.5" customHeight="1">
      <c r="A73" s="3" t="e">
        <f t="shared" si="0"/>
        <v>#REF!</v>
      </c>
      <c r="B73" s="623"/>
      <c r="C73" s="624"/>
      <c r="D73" s="700"/>
      <c r="E73" s="155" t="s">
        <v>27</v>
      </c>
      <c r="F73" s="149" t="s">
        <v>25</v>
      </c>
      <c r="G73" s="150" t="e">
        <f t="shared" si="14"/>
        <v>#REF!</v>
      </c>
      <c r="H73" s="153">
        <v>0</v>
      </c>
      <c r="I73" s="153">
        <v>0</v>
      </c>
      <c r="J73" s="153">
        <v>0</v>
      </c>
      <c r="K73" s="153" t="e">
        <f>#REF!</f>
        <v>#REF!</v>
      </c>
      <c r="L73" s="153">
        <v>0</v>
      </c>
      <c r="M73" s="153">
        <v>0</v>
      </c>
      <c r="N73" s="153">
        <v>0</v>
      </c>
      <c r="O73" s="153">
        <v>0</v>
      </c>
      <c r="P73" s="153">
        <v>0</v>
      </c>
      <c r="Q73" s="153">
        <v>0</v>
      </c>
      <c r="R73" s="153">
        <v>0</v>
      </c>
      <c r="S73" s="153">
        <v>0</v>
      </c>
      <c r="T73" s="165" t="s">
        <v>95</v>
      </c>
    </row>
    <row r="74" spans="1:20" s="3" customFormat="1" ht="22.5" customHeight="1">
      <c r="A74" s="3" t="e">
        <f t="shared" si="0"/>
        <v>#REF!</v>
      </c>
      <c r="B74" s="623"/>
      <c r="C74" s="624"/>
      <c r="D74" s="700"/>
      <c r="E74" s="151" t="s">
        <v>130</v>
      </c>
      <c r="F74" s="149" t="s">
        <v>25</v>
      </c>
      <c r="G74" s="150" t="e">
        <f t="shared" si="14"/>
        <v>#REF!</v>
      </c>
      <c r="H74" s="153">
        <v>0</v>
      </c>
      <c r="I74" s="153">
        <v>0</v>
      </c>
      <c r="J74" s="153">
        <v>0</v>
      </c>
      <c r="K74" s="153">
        <v>0</v>
      </c>
      <c r="L74" s="153" t="e">
        <f>#REF!</f>
        <v>#REF!</v>
      </c>
      <c r="M74" s="153">
        <v>0</v>
      </c>
      <c r="N74" s="153">
        <v>0</v>
      </c>
      <c r="O74" s="153">
        <v>0</v>
      </c>
      <c r="P74" s="153">
        <v>0</v>
      </c>
      <c r="Q74" s="153">
        <v>0</v>
      </c>
      <c r="R74" s="153">
        <v>0</v>
      </c>
      <c r="S74" s="153">
        <v>0</v>
      </c>
      <c r="T74" s="165" t="s">
        <v>95</v>
      </c>
    </row>
    <row r="75" spans="1:20" s="3" customFormat="1" ht="22.5" customHeight="1">
      <c r="A75" s="3" t="e">
        <f t="shared" si="0"/>
        <v>#REF!</v>
      </c>
      <c r="B75" s="623"/>
      <c r="C75" s="624"/>
      <c r="D75" s="700"/>
      <c r="E75" s="151" t="s">
        <v>131</v>
      </c>
      <c r="F75" s="149" t="s">
        <v>25</v>
      </c>
      <c r="G75" s="150" t="e">
        <f t="shared" si="14"/>
        <v>#REF!</v>
      </c>
      <c r="H75" s="153">
        <v>0</v>
      </c>
      <c r="I75" s="153">
        <v>0</v>
      </c>
      <c r="J75" s="153">
        <v>0</v>
      </c>
      <c r="K75" s="153">
        <v>0</v>
      </c>
      <c r="L75" s="153">
        <v>0</v>
      </c>
      <c r="M75" s="153" t="e">
        <f>#REF!</f>
        <v>#REF!</v>
      </c>
      <c r="N75" s="153">
        <v>0</v>
      </c>
      <c r="O75" s="153">
        <v>0</v>
      </c>
      <c r="P75" s="153">
        <v>0</v>
      </c>
      <c r="Q75" s="153">
        <v>0</v>
      </c>
      <c r="R75" s="153">
        <v>0</v>
      </c>
      <c r="S75" s="153">
        <v>0</v>
      </c>
      <c r="T75" s="165" t="s">
        <v>95</v>
      </c>
    </row>
    <row r="76" spans="1:20" s="3" customFormat="1" ht="22.5" customHeight="1">
      <c r="A76" s="3" t="e">
        <f t="shared" si="0"/>
        <v>#REF!</v>
      </c>
      <c r="B76" s="623"/>
      <c r="C76" s="624"/>
      <c r="D76" s="700"/>
      <c r="E76" s="149" t="s">
        <v>79</v>
      </c>
      <c r="F76" s="149" t="s">
        <v>25</v>
      </c>
      <c r="G76" s="150" t="e">
        <f t="shared" si="14"/>
        <v>#REF!</v>
      </c>
      <c r="H76" s="153">
        <f t="shared" ref="H76:R76" si="16">SUM(H72:H75)</f>
        <v>0</v>
      </c>
      <c r="I76" s="153">
        <f t="shared" si="16"/>
        <v>0</v>
      </c>
      <c r="J76" s="153">
        <f t="shared" si="16"/>
        <v>0</v>
      </c>
      <c r="K76" s="153" t="e">
        <f t="shared" si="16"/>
        <v>#REF!</v>
      </c>
      <c r="L76" s="153" t="e">
        <f t="shared" si="16"/>
        <v>#REF!</v>
      </c>
      <c r="M76" s="153" t="e">
        <f t="shared" si="16"/>
        <v>#REF!</v>
      </c>
      <c r="N76" s="153">
        <f t="shared" si="16"/>
        <v>0</v>
      </c>
      <c r="O76" s="153">
        <f t="shared" si="16"/>
        <v>0</v>
      </c>
      <c r="P76" s="153">
        <f t="shared" si="16"/>
        <v>0</v>
      </c>
      <c r="Q76" s="153">
        <f t="shared" si="16"/>
        <v>0</v>
      </c>
      <c r="R76" s="153">
        <f t="shared" si="16"/>
        <v>0</v>
      </c>
      <c r="S76" s="153">
        <f>SUM(S72:S75)</f>
        <v>0</v>
      </c>
      <c r="T76" s="165" t="s">
        <v>95</v>
      </c>
    </row>
    <row r="77" spans="1:20" s="3" customFormat="1" ht="22.5" customHeight="1">
      <c r="A77" s="3">
        <f t="shared" si="0"/>
        <v>2</v>
      </c>
      <c r="B77" s="623"/>
      <c r="C77" s="624"/>
      <c r="D77" s="624" t="s">
        <v>85</v>
      </c>
      <c r="E77" s="155" t="s">
        <v>84</v>
      </c>
      <c r="F77" s="149" t="s">
        <v>21</v>
      </c>
      <c r="G77" s="150">
        <f t="shared" si="14"/>
        <v>0</v>
      </c>
      <c r="H77" s="153">
        <v>0</v>
      </c>
      <c r="I77" s="153">
        <v>0</v>
      </c>
      <c r="J77" s="153">
        <v>0</v>
      </c>
      <c r="K77" s="153">
        <v>0</v>
      </c>
      <c r="L77" s="153">
        <v>0</v>
      </c>
      <c r="M77" s="153">
        <v>0</v>
      </c>
      <c r="N77" s="153">
        <v>0</v>
      </c>
      <c r="O77" s="153">
        <v>0</v>
      </c>
      <c r="P77" s="153">
        <v>0</v>
      </c>
      <c r="Q77" s="153">
        <v>0</v>
      </c>
      <c r="R77" s="153">
        <v>0</v>
      </c>
      <c r="S77" s="153">
        <v>0</v>
      </c>
      <c r="T77" s="165" t="s">
        <v>95</v>
      </c>
    </row>
    <row r="78" spans="1:20" s="3" customFormat="1" ht="22.5" customHeight="1">
      <c r="A78" s="3" t="e">
        <f t="shared" si="0"/>
        <v>#REF!</v>
      </c>
      <c r="B78" s="623"/>
      <c r="C78" s="624"/>
      <c r="D78" s="700"/>
      <c r="E78" s="155" t="s">
        <v>27</v>
      </c>
      <c r="F78" s="149" t="s">
        <v>21</v>
      </c>
      <c r="G78" s="150" t="e">
        <f t="shared" si="14"/>
        <v>#REF!</v>
      </c>
      <c r="H78" s="153">
        <v>0</v>
      </c>
      <c r="I78" s="153">
        <v>0</v>
      </c>
      <c r="J78" s="153">
        <v>0</v>
      </c>
      <c r="K78" s="153" t="e">
        <f>#REF!</f>
        <v>#REF!</v>
      </c>
      <c r="L78" s="153">
        <v>0</v>
      </c>
      <c r="M78" s="153">
        <v>0</v>
      </c>
      <c r="N78" s="153">
        <v>0</v>
      </c>
      <c r="O78" s="153">
        <v>0</v>
      </c>
      <c r="P78" s="153">
        <v>0</v>
      </c>
      <c r="Q78" s="153">
        <v>0</v>
      </c>
      <c r="R78" s="153">
        <v>0</v>
      </c>
      <c r="S78" s="153">
        <v>0</v>
      </c>
      <c r="T78" s="165" t="s">
        <v>95</v>
      </c>
    </row>
    <row r="79" spans="1:20" s="3" customFormat="1" ht="22.5" customHeight="1">
      <c r="A79" s="3" t="e">
        <f t="shared" si="0"/>
        <v>#REF!</v>
      </c>
      <c r="B79" s="623"/>
      <c r="C79" s="624"/>
      <c r="D79" s="700"/>
      <c r="E79" s="151" t="s">
        <v>130</v>
      </c>
      <c r="F79" s="149" t="s">
        <v>21</v>
      </c>
      <c r="G79" s="150" t="e">
        <f t="shared" si="14"/>
        <v>#REF!</v>
      </c>
      <c r="H79" s="153">
        <v>0</v>
      </c>
      <c r="I79" s="153">
        <v>0</v>
      </c>
      <c r="J79" s="153">
        <v>0</v>
      </c>
      <c r="K79" s="153">
        <v>0</v>
      </c>
      <c r="L79" s="153" t="e">
        <f>#REF!</f>
        <v>#REF!</v>
      </c>
      <c r="M79" s="153">
        <v>0</v>
      </c>
      <c r="N79" s="153">
        <v>0</v>
      </c>
      <c r="O79" s="153">
        <v>0</v>
      </c>
      <c r="P79" s="153">
        <v>0</v>
      </c>
      <c r="Q79" s="153">
        <v>0</v>
      </c>
      <c r="R79" s="153">
        <v>0</v>
      </c>
      <c r="S79" s="153">
        <v>0</v>
      </c>
      <c r="T79" s="165" t="s">
        <v>95</v>
      </c>
    </row>
    <row r="80" spans="1:20" s="3" customFormat="1" ht="22.5" customHeight="1">
      <c r="A80" s="3" t="e">
        <f t="shared" si="0"/>
        <v>#REF!</v>
      </c>
      <c r="B80" s="623"/>
      <c r="C80" s="624"/>
      <c r="D80" s="700"/>
      <c r="E80" s="151" t="s">
        <v>131</v>
      </c>
      <c r="F80" s="149" t="s">
        <v>21</v>
      </c>
      <c r="G80" s="150" t="e">
        <f t="shared" si="14"/>
        <v>#REF!</v>
      </c>
      <c r="H80" s="153">
        <v>0</v>
      </c>
      <c r="I80" s="153">
        <v>0</v>
      </c>
      <c r="J80" s="153">
        <v>0</v>
      </c>
      <c r="K80" s="153">
        <v>0</v>
      </c>
      <c r="L80" s="153">
        <v>0</v>
      </c>
      <c r="M80" s="153" t="e">
        <f>#REF!</f>
        <v>#REF!</v>
      </c>
      <c r="N80" s="153">
        <v>0</v>
      </c>
      <c r="O80" s="153">
        <v>0</v>
      </c>
      <c r="P80" s="153">
        <v>0</v>
      </c>
      <c r="Q80" s="153">
        <v>0</v>
      </c>
      <c r="R80" s="153">
        <v>0</v>
      </c>
      <c r="S80" s="153">
        <v>0</v>
      </c>
      <c r="T80" s="165" t="s">
        <v>95</v>
      </c>
    </row>
    <row r="81" spans="1:20" s="3" customFormat="1" ht="22.5" customHeight="1">
      <c r="A81" s="3" t="e">
        <f t="shared" si="0"/>
        <v>#REF!</v>
      </c>
      <c r="B81" s="623"/>
      <c r="C81" s="624"/>
      <c r="D81" s="700"/>
      <c r="E81" s="149" t="s">
        <v>79</v>
      </c>
      <c r="F81" s="149" t="s">
        <v>21</v>
      </c>
      <c r="G81" s="150" t="e">
        <f t="shared" si="14"/>
        <v>#REF!</v>
      </c>
      <c r="H81" s="153">
        <f t="shared" ref="H81:R81" si="17">SUM(H77:H80)</f>
        <v>0</v>
      </c>
      <c r="I81" s="153">
        <f t="shared" si="17"/>
        <v>0</v>
      </c>
      <c r="J81" s="153">
        <f t="shared" si="17"/>
        <v>0</v>
      </c>
      <c r="K81" s="153" t="e">
        <f t="shared" si="17"/>
        <v>#REF!</v>
      </c>
      <c r="L81" s="153" t="e">
        <f t="shared" si="17"/>
        <v>#REF!</v>
      </c>
      <c r="M81" s="153" t="e">
        <f t="shared" si="17"/>
        <v>#REF!</v>
      </c>
      <c r="N81" s="153">
        <f t="shared" si="17"/>
        <v>0</v>
      </c>
      <c r="O81" s="153">
        <f t="shared" si="17"/>
        <v>0</v>
      </c>
      <c r="P81" s="153">
        <f t="shared" si="17"/>
        <v>0</v>
      </c>
      <c r="Q81" s="153">
        <f t="shared" si="17"/>
        <v>0</v>
      </c>
      <c r="R81" s="153">
        <f t="shared" si="17"/>
        <v>0</v>
      </c>
      <c r="S81" s="153">
        <f>SUM(S77:S80)</f>
        <v>0</v>
      </c>
      <c r="T81" s="165" t="s">
        <v>95</v>
      </c>
    </row>
    <row r="82" spans="1:20" s="3" customFormat="1" ht="22.5" customHeight="1">
      <c r="A82" s="3">
        <f t="shared" si="0"/>
        <v>2</v>
      </c>
      <c r="B82" s="623"/>
      <c r="C82" s="624"/>
      <c r="D82" s="624" t="s">
        <v>88</v>
      </c>
      <c r="E82" s="155" t="s">
        <v>84</v>
      </c>
      <c r="F82" s="149" t="s">
        <v>21</v>
      </c>
      <c r="G82" s="150">
        <f t="shared" si="14"/>
        <v>0</v>
      </c>
      <c r="H82" s="153">
        <v>0</v>
      </c>
      <c r="I82" s="153">
        <v>0</v>
      </c>
      <c r="J82" s="153">
        <v>0</v>
      </c>
      <c r="K82" s="153">
        <v>0</v>
      </c>
      <c r="L82" s="153">
        <v>0</v>
      </c>
      <c r="M82" s="153">
        <v>0</v>
      </c>
      <c r="N82" s="153">
        <v>0</v>
      </c>
      <c r="O82" s="153">
        <v>0</v>
      </c>
      <c r="P82" s="153">
        <v>0</v>
      </c>
      <c r="Q82" s="153">
        <v>0</v>
      </c>
      <c r="R82" s="153">
        <v>0</v>
      </c>
      <c r="S82" s="153">
        <v>0</v>
      </c>
      <c r="T82" s="165" t="s">
        <v>95</v>
      </c>
    </row>
    <row r="83" spans="1:20" s="3" customFormat="1" ht="22.5" customHeight="1">
      <c r="A83" s="3" t="e">
        <f t="shared" si="0"/>
        <v>#REF!</v>
      </c>
      <c r="B83" s="623"/>
      <c r="C83" s="624"/>
      <c r="D83" s="700"/>
      <c r="E83" s="155" t="s">
        <v>27</v>
      </c>
      <c r="F83" s="149" t="s">
        <v>21</v>
      </c>
      <c r="G83" s="150" t="e">
        <f t="shared" si="14"/>
        <v>#REF!</v>
      </c>
      <c r="H83" s="153">
        <v>0</v>
      </c>
      <c r="I83" s="153">
        <v>0</v>
      </c>
      <c r="J83" s="153">
        <v>0</v>
      </c>
      <c r="K83" s="153" t="e">
        <f>#REF!</f>
        <v>#REF!</v>
      </c>
      <c r="L83" s="153">
        <v>0</v>
      </c>
      <c r="M83" s="153">
        <v>0</v>
      </c>
      <c r="N83" s="153">
        <v>0</v>
      </c>
      <c r="O83" s="153">
        <v>0</v>
      </c>
      <c r="P83" s="153">
        <v>0</v>
      </c>
      <c r="Q83" s="153">
        <v>0</v>
      </c>
      <c r="R83" s="153">
        <v>0</v>
      </c>
      <c r="S83" s="153">
        <v>0</v>
      </c>
      <c r="T83" s="165" t="s">
        <v>95</v>
      </c>
    </row>
    <row r="84" spans="1:20" s="3" customFormat="1" ht="22.5" customHeight="1">
      <c r="A84" s="3" t="e">
        <f t="shared" si="0"/>
        <v>#REF!</v>
      </c>
      <c r="B84" s="623"/>
      <c r="C84" s="624"/>
      <c r="D84" s="700"/>
      <c r="E84" s="151" t="s">
        <v>130</v>
      </c>
      <c r="F84" s="149" t="s">
        <v>21</v>
      </c>
      <c r="G84" s="150" t="e">
        <f t="shared" si="14"/>
        <v>#REF!</v>
      </c>
      <c r="H84" s="153">
        <v>0</v>
      </c>
      <c r="I84" s="153">
        <v>0</v>
      </c>
      <c r="J84" s="153">
        <v>0</v>
      </c>
      <c r="K84" s="153">
        <v>0</v>
      </c>
      <c r="L84" s="153" t="e">
        <f>#REF!</f>
        <v>#REF!</v>
      </c>
      <c r="M84" s="153">
        <v>0</v>
      </c>
      <c r="N84" s="153">
        <v>0</v>
      </c>
      <c r="O84" s="153">
        <v>0</v>
      </c>
      <c r="P84" s="153">
        <v>0</v>
      </c>
      <c r="Q84" s="153">
        <v>0</v>
      </c>
      <c r="R84" s="153">
        <v>0</v>
      </c>
      <c r="S84" s="153">
        <v>0</v>
      </c>
      <c r="T84" s="165" t="s">
        <v>95</v>
      </c>
    </row>
    <row r="85" spans="1:20" s="3" customFormat="1" ht="22.5" customHeight="1">
      <c r="A85" s="3" t="e">
        <f t="shared" si="0"/>
        <v>#REF!</v>
      </c>
      <c r="B85" s="623"/>
      <c r="C85" s="624"/>
      <c r="D85" s="700"/>
      <c r="E85" s="151" t="s">
        <v>131</v>
      </c>
      <c r="F85" s="149" t="s">
        <v>21</v>
      </c>
      <c r="G85" s="150" t="e">
        <f t="shared" si="14"/>
        <v>#REF!</v>
      </c>
      <c r="H85" s="153">
        <v>0</v>
      </c>
      <c r="I85" s="153">
        <v>0</v>
      </c>
      <c r="J85" s="153">
        <v>0</v>
      </c>
      <c r="K85" s="153">
        <v>0</v>
      </c>
      <c r="L85" s="153">
        <v>0</v>
      </c>
      <c r="M85" s="153" t="e">
        <f>#REF!</f>
        <v>#REF!</v>
      </c>
      <c r="N85" s="153">
        <v>0</v>
      </c>
      <c r="O85" s="153">
        <v>0</v>
      </c>
      <c r="P85" s="153">
        <v>0</v>
      </c>
      <c r="Q85" s="153">
        <v>0</v>
      </c>
      <c r="R85" s="153">
        <v>0</v>
      </c>
      <c r="S85" s="153">
        <v>0</v>
      </c>
      <c r="T85" s="165" t="s">
        <v>95</v>
      </c>
    </row>
    <row r="86" spans="1:20" s="3" customFormat="1" ht="22.5" customHeight="1">
      <c r="A86" s="3" t="e">
        <f t="shared" si="0"/>
        <v>#REF!</v>
      </c>
      <c r="B86" s="623"/>
      <c r="C86" s="624"/>
      <c r="D86" s="700"/>
      <c r="E86" s="149" t="s">
        <v>79</v>
      </c>
      <c r="F86" s="149" t="s">
        <v>21</v>
      </c>
      <c r="G86" s="150" t="e">
        <f t="shared" si="14"/>
        <v>#REF!</v>
      </c>
      <c r="H86" s="153">
        <f t="shared" ref="H86:R86" si="18">SUM(H82:H85)</f>
        <v>0</v>
      </c>
      <c r="I86" s="153">
        <f t="shared" si="18"/>
        <v>0</v>
      </c>
      <c r="J86" s="153">
        <f t="shared" si="18"/>
        <v>0</v>
      </c>
      <c r="K86" s="153" t="e">
        <f t="shared" si="18"/>
        <v>#REF!</v>
      </c>
      <c r="L86" s="153" t="e">
        <f t="shared" si="18"/>
        <v>#REF!</v>
      </c>
      <c r="M86" s="153" t="e">
        <f t="shared" si="18"/>
        <v>#REF!</v>
      </c>
      <c r="N86" s="153">
        <f t="shared" si="18"/>
        <v>0</v>
      </c>
      <c r="O86" s="153">
        <f t="shared" si="18"/>
        <v>0</v>
      </c>
      <c r="P86" s="153">
        <f t="shared" si="18"/>
        <v>0</v>
      </c>
      <c r="Q86" s="153">
        <f t="shared" si="18"/>
        <v>0</v>
      </c>
      <c r="R86" s="153">
        <f t="shared" si="18"/>
        <v>0</v>
      </c>
      <c r="S86" s="153">
        <f>SUM(S82:S85)</f>
        <v>0</v>
      </c>
      <c r="T86" s="165" t="s">
        <v>95</v>
      </c>
    </row>
    <row r="87" spans="1:20" s="3" customFormat="1" ht="22.5" customHeight="1">
      <c r="A87" s="3">
        <f t="shared" si="0"/>
        <v>2</v>
      </c>
      <c r="B87" s="623" t="s">
        <v>91</v>
      </c>
      <c r="C87" s="624"/>
      <c r="D87" s="624" t="s">
        <v>214</v>
      </c>
      <c r="E87" s="624" t="s">
        <v>132</v>
      </c>
      <c r="F87" s="156" t="s">
        <v>25</v>
      </c>
      <c r="G87" s="150">
        <f t="shared" si="14"/>
        <v>0</v>
      </c>
      <c r="H87" s="153">
        <v>0</v>
      </c>
      <c r="I87" s="153">
        <v>0</v>
      </c>
      <c r="J87" s="153">
        <v>0</v>
      </c>
      <c r="K87" s="153">
        <v>0</v>
      </c>
      <c r="L87" s="153">
        <v>0</v>
      </c>
      <c r="M87" s="153">
        <v>0</v>
      </c>
      <c r="N87" s="153">
        <v>0</v>
      </c>
      <c r="O87" s="153">
        <v>0</v>
      </c>
      <c r="P87" s="153">
        <v>0</v>
      </c>
      <c r="Q87" s="153">
        <v>0</v>
      </c>
      <c r="R87" s="153">
        <v>0</v>
      </c>
      <c r="S87" s="153">
        <v>0</v>
      </c>
      <c r="T87" s="165" t="s">
        <v>95</v>
      </c>
    </row>
    <row r="88" spans="1:20" s="3" customFormat="1" ht="22.5" customHeight="1">
      <c r="A88" s="3">
        <f t="shared" si="0"/>
        <v>2</v>
      </c>
      <c r="B88" s="623"/>
      <c r="C88" s="624"/>
      <c r="D88" s="624"/>
      <c r="E88" s="624"/>
      <c r="F88" s="156" t="s">
        <v>21</v>
      </c>
      <c r="G88" s="150">
        <f t="shared" si="14"/>
        <v>0</v>
      </c>
      <c r="H88" s="153">
        <f t="shared" ref="H88:R88" si="19">H87*0.05</f>
        <v>0</v>
      </c>
      <c r="I88" s="153">
        <f t="shared" si="19"/>
        <v>0</v>
      </c>
      <c r="J88" s="153">
        <f t="shared" si="19"/>
        <v>0</v>
      </c>
      <c r="K88" s="153">
        <f t="shared" si="19"/>
        <v>0</v>
      </c>
      <c r="L88" s="153">
        <f t="shared" si="19"/>
        <v>0</v>
      </c>
      <c r="M88" s="153">
        <f t="shared" si="19"/>
        <v>0</v>
      </c>
      <c r="N88" s="153">
        <f t="shared" si="19"/>
        <v>0</v>
      </c>
      <c r="O88" s="153">
        <f t="shared" si="19"/>
        <v>0</v>
      </c>
      <c r="P88" s="153">
        <f t="shared" si="19"/>
        <v>0</v>
      </c>
      <c r="Q88" s="153">
        <f t="shared" si="19"/>
        <v>0</v>
      </c>
      <c r="R88" s="153">
        <f t="shared" si="19"/>
        <v>0</v>
      </c>
      <c r="S88" s="153">
        <f>S87*0.05</f>
        <v>0</v>
      </c>
      <c r="T88" s="165" t="s">
        <v>95</v>
      </c>
    </row>
    <row r="89" spans="1:20" s="3" customFormat="1" ht="22.5" customHeight="1">
      <c r="A89" s="3">
        <f t="shared" si="0"/>
        <v>2</v>
      </c>
      <c r="B89" s="623"/>
      <c r="C89" s="624"/>
      <c r="D89" s="624" t="s">
        <v>215</v>
      </c>
      <c r="E89" s="624" t="s">
        <v>92</v>
      </c>
      <c r="F89" s="156" t="s">
        <v>25</v>
      </c>
      <c r="G89" s="150">
        <f t="shared" si="14"/>
        <v>0</v>
      </c>
      <c r="H89" s="153">
        <v>0</v>
      </c>
      <c r="I89" s="153">
        <v>0</v>
      </c>
      <c r="J89" s="153">
        <v>0</v>
      </c>
      <c r="K89" s="153">
        <v>0</v>
      </c>
      <c r="L89" s="153">
        <v>0</v>
      </c>
      <c r="M89" s="153">
        <v>0</v>
      </c>
      <c r="N89" s="153">
        <v>0</v>
      </c>
      <c r="O89" s="153">
        <v>0</v>
      </c>
      <c r="P89" s="153">
        <v>0</v>
      </c>
      <c r="Q89" s="153">
        <v>0</v>
      </c>
      <c r="R89" s="153">
        <v>0</v>
      </c>
      <c r="S89" s="153">
        <v>0</v>
      </c>
      <c r="T89" s="165" t="s">
        <v>95</v>
      </c>
    </row>
    <row r="90" spans="1:20" s="3" customFormat="1" ht="22.5" customHeight="1">
      <c r="A90" s="3">
        <f t="shared" si="0"/>
        <v>2</v>
      </c>
      <c r="B90" s="623"/>
      <c r="C90" s="624"/>
      <c r="D90" s="624"/>
      <c r="E90" s="624"/>
      <c r="F90" s="156" t="s">
        <v>21</v>
      </c>
      <c r="G90" s="150">
        <f t="shared" si="14"/>
        <v>0</v>
      </c>
      <c r="H90" s="153">
        <f t="shared" ref="H90:R90" si="20">H89*0.05</f>
        <v>0</v>
      </c>
      <c r="I90" s="153">
        <f t="shared" si="20"/>
        <v>0</v>
      </c>
      <c r="J90" s="153">
        <f t="shared" si="20"/>
        <v>0</v>
      </c>
      <c r="K90" s="153">
        <f t="shared" si="20"/>
        <v>0</v>
      </c>
      <c r="L90" s="153">
        <f t="shared" si="20"/>
        <v>0</v>
      </c>
      <c r="M90" s="153">
        <f t="shared" si="20"/>
        <v>0</v>
      </c>
      <c r="N90" s="153">
        <f t="shared" si="20"/>
        <v>0</v>
      </c>
      <c r="O90" s="153">
        <f t="shared" si="20"/>
        <v>0</v>
      </c>
      <c r="P90" s="153">
        <f t="shared" si="20"/>
        <v>0</v>
      </c>
      <c r="Q90" s="153">
        <f t="shared" si="20"/>
        <v>0</v>
      </c>
      <c r="R90" s="153">
        <f t="shared" si="20"/>
        <v>0</v>
      </c>
      <c r="S90" s="153">
        <f>S89*0.05</f>
        <v>0</v>
      </c>
      <c r="T90" s="165" t="s">
        <v>95</v>
      </c>
    </row>
    <row r="91" spans="1:20" s="3" customFormat="1" ht="22.5" customHeight="1">
      <c r="A91" s="3">
        <f t="shared" si="0"/>
        <v>2</v>
      </c>
      <c r="B91" s="623"/>
      <c r="C91" s="624"/>
      <c r="D91" s="624"/>
      <c r="E91" s="624" t="s">
        <v>93</v>
      </c>
      <c r="F91" s="156" t="s">
        <v>25</v>
      </c>
      <c r="G91" s="150">
        <f t="shared" si="14"/>
        <v>0</v>
      </c>
      <c r="H91" s="153">
        <v>0</v>
      </c>
      <c r="I91" s="153">
        <v>0</v>
      </c>
      <c r="J91" s="153">
        <v>0</v>
      </c>
      <c r="K91" s="153">
        <v>0</v>
      </c>
      <c r="L91" s="153">
        <v>0</v>
      </c>
      <c r="M91" s="153">
        <v>0</v>
      </c>
      <c r="N91" s="153">
        <v>0</v>
      </c>
      <c r="O91" s="153">
        <v>0</v>
      </c>
      <c r="P91" s="153">
        <v>0</v>
      </c>
      <c r="Q91" s="153">
        <v>0</v>
      </c>
      <c r="R91" s="153">
        <v>0</v>
      </c>
      <c r="S91" s="153">
        <v>0</v>
      </c>
      <c r="T91" s="165" t="s">
        <v>95</v>
      </c>
    </row>
    <row r="92" spans="1:20" s="3" customFormat="1" ht="22.5" customHeight="1">
      <c r="A92" s="3">
        <f t="shared" si="0"/>
        <v>2</v>
      </c>
      <c r="B92" s="623"/>
      <c r="C92" s="624"/>
      <c r="D92" s="624"/>
      <c r="E92" s="624"/>
      <c r="F92" s="156" t="s">
        <v>21</v>
      </c>
      <c r="G92" s="150">
        <f t="shared" si="14"/>
        <v>0</v>
      </c>
      <c r="H92" s="153">
        <v>0</v>
      </c>
      <c r="I92" s="153">
        <v>0</v>
      </c>
      <c r="J92" s="153">
        <v>0</v>
      </c>
      <c r="K92" s="153">
        <v>0</v>
      </c>
      <c r="L92" s="153">
        <v>0</v>
      </c>
      <c r="M92" s="153">
        <v>0</v>
      </c>
      <c r="N92" s="153">
        <v>0</v>
      </c>
      <c r="O92" s="153">
        <v>0</v>
      </c>
      <c r="P92" s="153">
        <v>0</v>
      </c>
      <c r="Q92" s="153">
        <v>0</v>
      </c>
      <c r="R92" s="153">
        <v>0</v>
      </c>
      <c r="S92" s="153">
        <v>0</v>
      </c>
      <c r="T92" s="165" t="s">
        <v>95</v>
      </c>
    </row>
    <row r="93" spans="1:20" s="3" customFormat="1" ht="22.5" hidden="1" customHeight="1">
      <c r="A93" s="3">
        <f t="shared" si="0"/>
        <v>2</v>
      </c>
      <c r="B93" s="628" t="s">
        <v>89</v>
      </c>
      <c r="C93" s="629"/>
      <c r="D93" s="157" t="s">
        <v>103</v>
      </c>
      <c r="E93" s="158" t="s">
        <v>16</v>
      </c>
      <c r="F93" s="156" t="s">
        <v>25</v>
      </c>
      <c r="G93" s="150">
        <f t="shared" si="14"/>
        <v>0</v>
      </c>
      <c r="H93" s="153">
        <v>0</v>
      </c>
      <c r="I93" s="153">
        <v>0</v>
      </c>
      <c r="J93" s="153">
        <v>0</v>
      </c>
      <c r="K93" s="153">
        <v>0</v>
      </c>
      <c r="L93" s="153">
        <v>0</v>
      </c>
      <c r="M93" s="153">
        <v>0</v>
      </c>
      <c r="N93" s="153">
        <v>0</v>
      </c>
      <c r="O93" s="153">
        <v>0</v>
      </c>
      <c r="P93" s="153">
        <v>0</v>
      </c>
      <c r="Q93" s="153">
        <v>0</v>
      </c>
      <c r="R93" s="153">
        <v>0</v>
      </c>
      <c r="S93" s="153">
        <v>0</v>
      </c>
      <c r="T93" s="165" t="s">
        <v>95</v>
      </c>
    </row>
    <row r="94" spans="1:20" s="3" customFormat="1" ht="22.5" hidden="1" customHeight="1">
      <c r="A94" s="3">
        <f t="shared" si="0"/>
        <v>2</v>
      </c>
      <c r="B94" s="628"/>
      <c r="C94" s="629"/>
      <c r="D94" s="157" t="s">
        <v>104</v>
      </c>
      <c r="E94" s="158" t="s">
        <v>16</v>
      </c>
      <c r="F94" s="156" t="s">
        <v>25</v>
      </c>
      <c r="G94" s="150">
        <f t="shared" si="14"/>
        <v>0</v>
      </c>
      <c r="H94" s="153">
        <v>0</v>
      </c>
      <c r="I94" s="153">
        <v>0</v>
      </c>
      <c r="J94" s="153">
        <v>0</v>
      </c>
      <c r="K94" s="153">
        <v>0</v>
      </c>
      <c r="L94" s="153">
        <v>0</v>
      </c>
      <c r="M94" s="153">
        <v>0</v>
      </c>
      <c r="N94" s="153">
        <v>0</v>
      </c>
      <c r="O94" s="153">
        <v>0</v>
      </c>
      <c r="P94" s="153">
        <v>0</v>
      </c>
      <c r="Q94" s="153">
        <v>0</v>
      </c>
      <c r="R94" s="153">
        <v>0</v>
      </c>
      <c r="S94" s="153">
        <v>0</v>
      </c>
      <c r="T94" s="165" t="s">
        <v>95</v>
      </c>
    </row>
    <row r="95" spans="1:20" s="3" customFormat="1" ht="22.5" hidden="1" customHeight="1">
      <c r="A95" s="3">
        <f t="shared" si="0"/>
        <v>2</v>
      </c>
      <c r="B95" s="628" t="s">
        <v>80</v>
      </c>
      <c r="C95" s="629"/>
      <c r="D95" s="157"/>
      <c r="E95" s="158"/>
      <c r="F95" s="156" t="s">
        <v>25</v>
      </c>
      <c r="G95" s="150">
        <f t="shared" si="14"/>
        <v>0</v>
      </c>
      <c r="H95" s="153">
        <v>0</v>
      </c>
      <c r="I95" s="153">
        <v>0</v>
      </c>
      <c r="J95" s="153">
        <v>0</v>
      </c>
      <c r="K95" s="153">
        <v>0</v>
      </c>
      <c r="L95" s="153">
        <v>0</v>
      </c>
      <c r="M95" s="153">
        <v>0</v>
      </c>
      <c r="N95" s="153">
        <v>0</v>
      </c>
      <c r="O95" s="153">
        <v>0</v>
      </c>
      <c r="P95" s="153">
        <v>0</v>
      </c>
      <c r="Q95" s="153">
        <v>0</v>
      </c>
      <c r="R95" s="153">
        <v>0</v>
      </c>
      <c r="S95" s="153">
        <v>0</v>
      </c>
      <c r="T95" s="165" t="s">
        <v>95</v>
      </c>
    </row>
    <row r="96" spans="1:20" s="2" customFormat="1" ht="22.5" customHeight="1">
      <c r="A96" s="3">
        <f t="shared" si="0"/>
        <v>2</v>
      </c>
      <c r="B96" s="701" t="s">
        <v>26</v>
      </c>
      <c r="C96" s="702"/>
      <c r="D96" s="702" t="s">
        <v>90</v>
      </c>
      <c r="E96" s="155" t="s">
        <v>84</v>
      </c>
      <c r="F96" s="156" t="s">
        <v>21</v>
      </c>
      <c r="G96" s="150">
        <f t="shared" si="14"/>
        <v>0</v>
      </c>
      <c r="H96" s="153">
        <f t="shared" ref="H96:R96" si="21">ROUND(H6-(H11)/0.875,2)</f>
        <v>0</v>
      </c>
      <c r="I96" s="153">
        <f t="shared" si="21"/>
        <v>0</v>
      </c>
      <c r="J96" s="153">
        <f t="shared" si="21"/>
        <v>0</v>
      </c>
      <c r="K96" s="153">
        <f t="shared" si="21"/>
        <v>0</v>
      </c>
      <c r="L96" s="153">
        <f t="shared" si="21"/>
        <v>0</v>
      </c>
      <c r="M96" s="153">
        <f t="shared" si="21"/>
        <v>0</v>
      </c>
      <c r="N96" s="153">
        <f t="shared" si="21"/>
        <v>0</v>
      </c>
      <c r="O96" s="153">
        <f t="shared" si="21"/>
        <v>0</v>
      </c>
      <c r="P96" s="153">
        <f t="shared" si="21"/>
        <v>0</v>
      </c>
      <c r="Q96" s="153">
        <f t="shared" si="21"/>
        <v>0</v>
      </c>
      <c r="R96" s="153">
        <f t="shared" si="21"/>
        <v>0</v>
      </c>
      <c r="S96" s="153">
        <f>ROUND(S6-(S11)/0.875,2)</f>
        <v>0</v>
      </c>
      <c r="T96" s="176"/>
    </row>
    <row r="97" spans="1:20" s="2" customFormat="1" ht="22.5" customHeight="1">
      <c r="A97" s="3" t="e">
        <f t="shared" si="0"/>
        <v>#REF!</v>
      </c>
      <c r="B97" s="701"/>
      <c r="C97" s="702"/>
      <c r="D97" s="702"/>
      <c r="E97" s="155" t="s">
        <v>27</v>
      </c>
      <c r="F97" s="156" t="s">
        <v>21</v>
      </c>
      <c r="G97" s="150" t="e">
        <f t="shared" si="14"/>
        <v>#REF!</v>
      </c>
      <c r="H97" s="153">
        <v>0</v>
      </c>
      <c r="I97" s="153">
        <f t="shared" ref="I97:R97" si="22">ROUND(I7-(I12)/0.875,2)</f>
        <v>0</v>
      </c>
      <c r="J97" s="153">
        <f t="shared" si="22"/>
        <v>0</v>
      </c>
      <c r="K97" s="153" t="e">
        <f t="shared" si="22"/>
        <v>#REF!</v>
      </c>
      <c r="L97" s="153">
        <f t="shared" si="22"/>
        <v>0</v>
      </c>
      <c r="M97" s="153">
        <f t="shared" si="22"/>
        <v>0</v>
      </c>
      <c r="N97" s="153" t="e">
        <f t="shared" si="22"/>
        <v>#REF!</v>
      </c>
      <c r="O97" s="153">
        <f t="shared" si="22"/>
        <v>0</v>
      </c>
      <c r="P97" s="153">
        <f t="shared" si="22"/>
        <v>0</v>
      </c>
      <c r="Q97" s="153">
        <v>0</v>
      </c>
      <c r="R97" s="153">
        <f t="shared" si="22"/>
        <v>0</v>
      </c>
      <c r="S97" s="153">
        <f>ROUND(S7-(S12)/0.875,2)</f>
        <v>0</v>
      </c>
      <c r="T97" s="176"/>
    </row>
    <row r="98" spans="1:20" s="2" customFormat="1" ht="22.5" customHeight="1">
      <c r="A98" s="3" t="e">
        <f t="shared" si="0"/>
        <v>#REF!</v>
      </c>
      <c r="B98" s="701"/>
      <c r="C98" s="702"/>
      <c r="D98" s="702"/>
      <c r="E98" s="151" t="s">
        <v>130</v>
      </c>
      <c r="F98" s="149" t="s">
        <v>21</v>
      </c>
      <c r="G98" s="150" t="e">
        <f t="shared" si="14"/>
        <v>#REF!</v>
      </c>
      <c r="H98" s="153">
        <f t="shared" ref="H98:Q98" si="23">ROUND(H8-(H13)/0.875,2)</f>
        <v>0</v>
      </c>
      <c r="I98" s="153">
        <v>0</v>
      </c>
      <c r="J98" s="153">
        <f t="shared" si="23"/>
        <v>0</v>
      </c>
      <c r="K98" s="153">
        <f t="shared" si="23"/>
        <v>0</v>
      </c>
      <c r="L98" s="153" t="e">
        <f t="shared" si="23"/>
        <v>#REF!</v>
      </c>
      <c r="M98" s="153">
        <f t="shared" si="23"/>
        <v>0</v>
      </c>
      <c r="N98" s="153">
        <f t="shared" si="23"/>
        <v>0</v>
      </c>
      <c r="O98" s="153" t="e">
        <f t="shared" si="23"/>
        <v>#REF!</v>
      </c>
      <c r="P98" s="153">
        <f t="shared" si="23"/>
        <v>0</v>
      </c>
      <c r="Q98" s="153">
        <f t="shared" si="23"/>
        <v>0</v>
      </c>
      <c r="R98" s="153">
        <v>0</v>
      </c>
      <c r="S98" s="153">
        <f>ROUND(S8-(S13)/0.875,2)</f>
        <v>0</v>
      </c>
      <c r="T98" s="176"/>
    </row>
    <row r="99" spans="1:20" s="2" customFormat="1" ht="22.5" customHeight="1">
      <c r="A99" s="3" t="e">
        <f t="shared" si="0"/>
        <v>#REF!</v>
      </c>
      <c r="B99" s="701"/>
      <c r="C99" s="702"/>
      <c r="D99" s="702"/>
      <c r="E99" s="151" t="s">
        <v>131</v>
      </c>
      <c r="F99" s="149" t="s">
        <v>21</v>
      </c>
      <c r="G99" s="150" t="e">
        <f t="shared" si="14"/>
        <v>#REF!</v>
      </c>
      <c r="H99" s="153">
        <f t="shared" ref="H99:R99" si="24">ROUND(H9-(H14)/0.875,2)</f>
        <v>0</v>
      </c>
      <c r="I99" s="153">
        <f t="shared" si="24"/>
        <v>0</v>
      </c>
      <c r="J99" s="153">
        <v>0</v>
      </c>
      <c r="K99" s="153">
        <f t="shared" si="24"/>
        <v>0</v>
      </c>
      <c r="L99" s="153">
        <f t="shared" si="24"/>
        <v>0</v>
      </c>
      <c r="M99" s="153" t="e">
        <f t="shared" si="24"/>
        <v>#REF!</v>
      </c>
      <c r="N99" s="153">
        <f t="shared" si="24"/>
        <v>0</v>
      </c>
      <c r="O99" s="153">
        <f t="shared" si="24"/>
        <v>0</v>
      </c>
      <c r="P99" s="153" t="e">
        <f t="shared" si="24"/>
        <v>#REF!</v>
      </c>
      <c r="Q99" s="153">
        <f t="shared" si="24"/>
        <v>0</v>
      </c>
      <c r="R99" s="153">
        <f t="shared" si="24"/>
        <v>0</v>
      </c>
      <c r="S99" s="153">
        <v>0</v>
      </c>
      <c r="T99" s="176"/>
    </row>
    <row r="100" spans="1:20" s="2" customFormat="1" ht="22.5" customHeight="1">
      <c r="A100" s="3" t="e">
        <f t="shared" si="0"/>
        <v>#REF!</v>
      </c>
      <c r="B100" s="633"/>
      <c r="C100" s="634"/>
      <c r="D100" s="634"/>
      <c r="E100" s="177" t="s">
        <v>0</v>
      </c>
      <c r="F100" s="177" t="s">
        <v>21</v>
      </c>
      <c r="G100" s="167" t="e">
        <f t="shared" si="14"/>
        <v>#REF!</v>
      </c>
      <c r="H100" s="168">
        <f t="shared" ref="H100:R100" si="25">SUM(H96:H99)</f>
        <v>0</v>
      </c>
      <c r="I100" s="168">
        <f t="shared" si="25"/>
        <v>0</v>
      </c>
      <c r="J100" s="168">
        <f t="shared" si="25"/>
        <v>0</v>
      </c>
      <c r="K100" s="168" t="e">
        <f t="shared" si="25"/>
        <v>#REF!</v>
      </c>
      <c r="L100" s="168" t="e">
        <f t="shared" si="25"/>
        <v>#REF!</v>
      </c>
      <c r="M100" s="168" t="e">
        <f t="shared" si="25"/>
        <v>#REF!</v>
      </c>
      <c r="N100" s="168" t="e">
        <f t="shared" si="25"/>
        <v>#REF!</v>
      </c>
      <c r="O100" s="168" t="e">
        <f t="shared" si="25"/>
        <v>#REF!</v>
      </c>
      <c r="P100" s="168" t="e">
        <f t="shared" si="25"/>
        <v>#REF!</v>
      </c>
      <c r="Q100" s="168">
        <f t="shared" si="25"/>
        <v>0</v>
      </c>
      <c r="R100" s="168">
        <f t="shared" si="25"/>
        <v>0</v>
      </c>
      <c r="S100" s="168">
        <f>SUM(S96:S99)</f>
        <v>0</v>
      </c>
      <c r="T100" s="178"/>
    </row>
    <row r="101" spans="1:20" s="3" customFormat="1" ht="23.1" customHeight="1">
      <c r="A101" s="3">
        <v>1</v>
      </c>
    </row>
    <row r="102" spans="1:20" s="3" customFormat="1" ht="23.1" customHeight="1"/>
    <row r="103" spans="1:20" s="3" customFormat="1" ht="23.1" customHeight="1"/>
    <row r="104" spans="1:20" s="3" customFormat="1" ht="23.1" customHeight="1"/>
    <row r="105" spans="1:20" s="3" customFormat="1" ht="23.1" customHeight="1"/>
    <row r="106" spans="1:20" s="3" customFormat="1" ht="23.1" customHeight="1"/>
    <row r="107" spans="1:20" s="3" customFormat="1" ht="23.1" customHeight="1"/>
    <row r="108" spans="1:20" s="3" customFormat="1" ht="23.1" customHeight="1"/>
    <row r="109" spans="1:20" ht="23.1" customHeight="1"/>
    <row r="110" spans="1:20" ht="23.1" customHeight="1"/>
    <row r="111" spans="1:20" ht="23.1" customHeight="1"/>
    <row r="112" spans="1:20" ht="23.1" customHeight="1"/>
    <row r="113" ht="23.1" customHeight="1"/>
    <row r="114" ht="23.1" customHeight="1"/>
  </sheetData>
  <autoFilter ref="A5:T101">
    <filterColumn colId="1" showButton="0"/>
    <filterColumn colId="3" showButton="0"/>
  </autoFilter>
  <mergeCells count="54">
    <mergeCell ref="B21:C21"/>
    <mergeCell ref="B1:T1"/>
    <mergeCell ref="B3:C5"/>
    <mergeCell ref="D3:E5"/>
    <mergeCell ref="F3:F5"/>
    <mergeCell ref="G3:G5"/>
    <mergeCell ref="T3:T5"/>
    <mergeCell ref="H4:H5"/>
    <mergeCell ref="I4:I5"/>
    <mergeCell ref="S4:S5"/>
    <mergeCell ref="B6:C10"/>
    <mergeCell ref="D6:D10"/>
    <mergeCell ref="B11:C20"/>
    <mergeCell ref="D11:D15"/>
    <mergeCell ref="D16:D20"/>
    <mergeCell ref="Q4:Q5"/>
    <mergeCell ref="D37:D41"/>
    <mergeCell ref="B42:C61"/>
    <mergeCell ref="D42:D46"/>
    <mergeCell ref="D47:D51"/>
    <mergeCell ref="D52:D56"/>
    <mergeCell ref="D57:D61"/>
    <mergeCell ref="B93:C94"/>
    <mergeCell ref="B95:C95"/>
    <mergeCell ref="B96:C100"/>
    <mergeCell ref="D96:D100"/>
    <mergeCell ref="H3:J3"/>
    <mergeCell ref="D87:D88"/>
    <mergeCell ref="E87:E88"/>
    <mergeCell ref="D89:D92"/>
    <mergeCell ref="E89:E90"/>
    <mergeCell ref="E91:E92"/>
    <mergeCell ref="B62:C86"/>
    <mergeCell ref="D62:D66"/>
    <mergeCell ref="D67:D71"/>
    <mergeCell ref="D72:D76"/>
    <mergeCell ref="D77:D81"/>
    <mergeCell ref="D82:D86"/>
    <mergeCell ref="B87:C92"/>
    <mergeCell ref="R4:R5"/>
    <mergeCell ref="N3:P3"/>
    <mergeCell ref="Q3:S3"/>
    <mergeCell ref="J4:J5"/>
    <mergeCell ref="K4:K5"/>
    <mergeCell ref="L4:L5"/>
    <mergeCell ref="M4:M5"/>
    <mergeCell ref="N4:N5"/>
    <mergeCell ref="O4:O5"/>
    <mergeCell ref="P4:P5"/>
    <mergeCell ref="K3:M3"/>
    <mergeCell ref="B22:C41"/>
    <mergeCell ref="D22:D26"/>
    <mergeCell ref="D27:D31"/>
    <mergeCell ref="D32:D36"/>
  </mergeCells>
  <phoneticPr fontId="6" type="noConversion"/>
  <printOptions horizontalCentered="1"/>
  <pageMargins left="0.47244094488188981" right="0.39370078740157483" top="0.98425196850393704" bottom="0.47244094488188981" header="0.51181102362204722" footer="0.47244094488188981"/>
  <pageSetup paperSize="9" scale="8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K186"/>
  <sheetViews>
    <sheetView view="pageBreakPreview" zoomScale="115" zoomScaleNormal="100" zoomScaleSheetLayoutView="115" workbookViewId="0">
      <selection activeCell="B96" sqref="B96:C100"/>
    </sheetView>
  </sheetViews>
  <sheetFormatPr defaultColWidth="7.109375" defaultRowHeight="12"/>
  <cols>
    <col min="1" max="1" width="8.5546875" style="8" customWidth="1"/>
    <col min="2" max="2" width="1.33203125" style="8" customWidth="1"/>
    <col min="3" max="3" width="1.44140625" style="8" customWidth="1"/>
    <col min="4" max="4" width="2" style="8" customWidth="1"/>
    <col min="5" max="5" width="1.44140625" style="8" customWidth="1"/>
    <col min="6" max="6" width="2" style="8" customWidth="1"/>
    <col min="7" max="7" width="1.44140625" style="8" customWidth="1"/>
    <col min="8" max="8" width="2" style="8" customWidth="1"/>
    <col min="9" max="24" width="1.44140625" style="8" customWidth="1"/>
    <col min="25" max="25" width="2" style="8" customWidth="1"/>
    <col min="26" max="41" width="1.44140625" style="8" customWidth="1"/>
    <col min="42" max="42" width="2" style="8" customWidth="1"/>
    <col min="43" max="44" width="1.44140625" style="8" customWidth="1"/>
    <col min="45" max="45" width="2" style="8" customWidth="1"/>
    <col min="46" max="47" width="1.33203125" style="8" customWidth="1"/>
    <col min="48" max="48" width="7.21875" style="8" customWidth="1"/>
    <col min="49" max="49" width="2.88671875" style="8" customWidth="1"/>
    <col min="50" max="50" width="5" style="8" customWidth="1"/>
    <col min="51" max="66" width="2" style="8" customWidth="1"/>
    <col min="67" max="104" width="1.33203125" style="8" customWidth="1"/>
    <col min="105" max="16384" width="7.109375" style="8"/>
  </cols>
  <sheetData>
    <row r="1" spans="1:89" ht="15.75" customHeight="1">
      <c r="A1" s="7" t="s">
        <v>136</v>
      </c>
      <c r="AY1" s="718" t="s">
        <v>70</v>
      </c>
      <c r="AZ1" s="718"/>
      <c r="BA1" s="718"/>
      <c r="BB1" s="718"/>
      <c r="BC1" s="748" t="e">
        <f>이토맨홀조서!#REF!</f>
        <v>#REF!</v>
      </c>
      <c r="BD1" s="749"/>
      <c r="BE1" s="749"/>
      <c r="BF1" s="750"/>
    </row>
    <row r="2" spans="1:89" ht="20.100000000000001" customHeight="1">
      <c r="A2" s="9" t="s">
        <v>30</v>
      </c>
      <c r="B2" s="9"/>
      <c r="C2" s="10" t="s">
        <v>31</v>
      </c>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1"/>
      <c r="AV2" s="12" t="s">
        <v>32</v>
      </c>
      <c r="AW2" s="13"/>
      <c r="AY2" s="718"/>
      <c r="AZ2" s="718"/>
      <c r="BA2" s="718"/>
      <c r="BB2" s="718"/>
      <c r="BC2" s="751"/>
      <c r="BD2" s="752"/>
      <c r="BE2" s="752"/>
      <c r="BF2" s="753"/>
    </row>
    <row r="3" spans="1:89" s="15" customFormat="1" ht="15" customHeight="1">
      <c r="A3" s="754" t="s">
        <v>33</v>
      </c>
      <c r="B3" s="14"/>
      <c r="AU3" s="16"/>
      <c r="AV3" s="16"/>
      <c r="AW3" s="14"/>
      <c r="AY3" s="718" t="s">
        <v>34</v>
      </c>
      <c r="AZ3" s="718"/>
      <c r="BA3" s="718"/>
      <c r="BB3" s="718"/>
      <c r="BC3" s="717">
        <v>0.1</v>
      </c>
      <c r="BD3" s="719"/>
      <c r="BE3" s="719"/>
      <c r="BF3" s="719"/>
      <c r="BG3" s="718" t="s">
        <v>35</v>
      </c>
      <c r="BH3" s="718"/>
      <c r="BI3" s="718"/>
      <c r="BJ3" s="718"/>
      <c r="BK3" s="730">
        <f>BC18</f>
        <v>1.2</v>
      </c>
      <c r="BL3" s="718"/>
      <c r="BM3" s="718"/>
      <c r="BN3" s="718"/>
      <c r="CH3" s="17"/>
      <c r="CI3" s="18"/>
      <c r="CJ3" s="18"/>
      <c r="CK3" s="18"/>
    </row>
    <row r="4" spans="1:89" s="15" customFormat="1" ht="15" customHeight="1">
      <c r="A4" s="755"/>
      <c r="B4" s="14"/>
      <c r="C4" s="19"/>
      <c r="D4" s="19" t="s">
        <v>36</v>
      </c>
      <c r="E4" s="19"/>
      <c r="F4" s="19"/>
      <c r="G4" s="19" t="s">
        <v>1</v>
      </c>
      <c r="H4" s="756" t="e">
        <f>BK5</f>
        <v>#REF!</v>
      </c>
      <c r="I4" s="756"/>
      <c r="J4" s="756"/>
      <c r="K4" s="756"/>
      <c r="M4" s="757" t="s">
        <v>37</v>
      </c>
      <c r="N4" s="757"/>
      <c r="O4" s="758">
        <f>BK9*1000</f>
        <v>200</v>
      </c>
      <c r="P4" s="758"/>
      <c r="Q4" s="758"/>
      <c r="R4" s="759" t="s">
        <v>38</v>
      </c>
      <c r="S4" s="759"/>
      <c r="T4" s="759"/>
      <c r="U4" s="19"/>
      <c r="V4" s="21"/>
      <c r="W4" s="21"/>
      <c r="X4" s="21"/>
      <c r="Y4" s="21"/>
      <c r="AU4" s="16"/>
      <c r="AV4" s="16"/>
      <c r="AW4" s="14"/>
      <c r="AY4" s="718"/>
      <c r="AZ4" s="718"/>
      <c r="BA4" s="718"/>
      <c r="BB4" s="718"/>
      <c r="BC4" s="719"/>
      <c r="BD4" s="719"/>
      <c r="BE4" s="719"/>
      <c r="BF4" s="719"/>
      <c r="BG4" s="718"/>
      <c r="BH4" s="718"/>
      <c r="BI4" s="718"/>
      <c r="BJ4" s="718"/>
      <c r="BK4" s="718"/>
      <c r="BL4" s="718"/>
      <c r="BM4" s="718"/>
      <c r="BN4" s="718"/>
      <c r="CH4" s="18"/>
      <c r="CI4" s="18"/>
      <c r="CJ4" s="18"/>
      <c r="CK4" s="18"/>
    </row>
    <row r="5" spans="1:89" s="15" customFormat="1" ht="15" customHeight="1">
      <c r="A5" s="22" t="e">
        <f>BC1</f>
        <v>#REF!</v>
      </c>
      <c r="B5" s="14"/>
      <c r="L5" s="23"/>
      <c r="M5" s="23"/>
      <c r="N5" s="23"/>
      <c r="O5" s="23"/>
      <c r="P5" s="23"/>
      <c r="Q5" s="23"/>
      <c r="R5" s="23"/>
      <c r="S5" s="23"/>
      <c r="T5" s="23"/>
      <c r="U5" s="23"/>
      <c r="V5" s="742" t="e">
        <f>V27+(H14+H12)*AI16*2</f>
        <v>#REF!</v>
      </c>
      <c r="W5" s="742"/>
      <c r="X5" s="742"/>
      <c r="Y5" s="23" t="s">
        <v>40</v>
      </c>
      <c r="Z5" s="742" t="e">
        <f>Z27+(H14+H12)*AI16*2</f>
        <v>#REF!</v>
      </c>
      <c r="AA5" s="742"/>
      <c r="AB5" s="742"/>
      <c r="AC5" s="23"/>
      <c r="AD5" s="23"/>
      <c r="AE5" s="23"/>
      <c r="AF5" s="23"/>
      <c r="AG5" s="23"/>
      <c r="AH5" s="23"/>
      <c r="AI5" s="23"/>
      <c r="AJ5" s="23"/>
      <c r="AK5" s="23"/>
      <c r="AU5" s="16"/>
      <c r="AV5" s="16"/>
      <c r="AW5" s="14"/>
      <c r="AY5" s="718" t="s">
        <v>39</v>
      </c>
      <c r="AZ5" s="718"/>
      <c r="BA5" s="718"/>
      <c r="BB5" s="718"/>
      <c r="BC5" s="725" t="e">
        <f>이토맨홀조서!#REF!</f>
        <v>#REF!</v>
      </c>
      <c r="BD5" s="747"/>
      <c r="BE5" s="747"/>
      <c r="BF5" s="747"/>
      <c r="BG5" s="718" t="s">
        <v>116</v>
      </c>
      <c r="BH5" s="718"/>
      <c r="BI5" s="718"/>
      <c r="BJ5" s="718"/>
      <c r="BK5" s="717" t="e">
        <f>IF(BC1&gt;0,BC5-0.25,0)</f>
        <v>#REF!</v>
      </c>
      <c r="BL5" s="719"/>
      <c r="BM5" s="719"/>
      <c r="BN5" s="719"/>
    </row>
    <row r="6" spans="1:89" s="15" customFormat="1" ht="15" customHeight="1">
      <c r="A6" s="14"/>
      <c r="B6" s="14"/>
      <c r="L6" s="23"/>
      <c r="M6" s="23"/>
      <c r="N6" s="23"/>
      <c r="O6" s="23"/>
      <c r="P6" s="23"/>
      <c r="Q6" s="23"/>
      <c r="R6" s="23"/>
      <c r="S6" s="23"/>
      <c r="T6" s="23"/>
      <c r="U6" s="23"/>
      <c r="V6" s="742" t="e">
        <f>V27+H14*AI16*2</f>
        <v>#REF!</v>
      </c>
      <c r="W6" s="742"/>
      <c r="X6" s="742"/>
      <c r="Y6" s="23" t="s">
        <v>40</v>
      </c>
      <c r="Z6" s="742" t="e">
        <f>Z27+H14*AI16*2</f>
        <v>#REF!</v>
      </c>
      <c r="AA6" s="742"/>
      <c r="AB6" s="742"/>
      <c r="AC6" s="23"/>
      <c r="AD6" s="23"/>
      <c r="AE6" s="23"/>
      <c r="AF6" s="23"/>
      <c r="AG6" s="23"/>
      <c r="AH6" s="23"/>
      <c r="AI6" s="23"/>
      <c r="AJ6" s="23"/>
      <c r="AK6" s="23"/>
      <c r="AU6" s="16"/>
      <c r="AV6" s="16"/>
      <c r="AW6" s="14"/>
      <c r="AY6" s="718"/>
      <c r="AZ6" s="718"/>
      <c r="BA6" s="718"/>
      <c r="BB6" s="718"/>
      <c r="BC6" s="747"/>
      <c r="BD6" s="747"/>
      <c r="BE6" s="747"/>
      <c r="BF6" s="747"/>
      <c r="BG6" s="718"/>
      <c r="BH6" s="718"/>
      <c r="BI6" s="718"/>
      <c r="BJ6" s="718"/>
      <c r="BK6" s="719"/>
      <c r="BL6" s="719"/>
      <c r="BM6" s="719"/>
      <c r="BN6" s="719"/>
      <c r="CH6" s="24"/>
      <c r="CI6" s="24"/>
      <c r="CJ6" s="24"/>
      <c r="CK6" s="24"/>
    </row>
    <row r="7" spans="1:89" s="15" customFormat="1" ht="15" customHeight="1">
      <c r="A7" s="14"/>
      <c r="B7" s="14"/>
      <c r="L7" s="23"/>
      <c r="M7" s="23"/>
      <c r="N7" s="23"/>
      <c r="O7" s="23"/>
      <c r="P7" s="23"/>
      <c r="Q7" s="23"/>
      <c r="R7" s="23"/>
      <c r="S7" s="23"/>
      <c r="T7" s="23"/>
      <c r="U7" s="23"/>
      <c r="V7" s="742" t="e">
        <f>V21+(AP12+AP14)*AA16*2</f>
        <v>#REF!</v>
      </c>
      <c r="W7" s="742"/>
      <c r="X7" s="742"/>
      <c r="Y7" s="23" t="s">
        <v>40</v>
      </c>
      <c r="Z7" s="742" t="e">
        <f>Z21+(AP12+AP14)*AI16*2</f>
        <v>#REF!</v>
      </c>
      <c r="AA7" s="742"/>
      <c r="AB7" s="742"/>
      <c r="AC7" s="23"/>
      <c r="AD7" s="23"/>
      <c r="AE7" s="23"/>
      <c r="AF7" s="23"/>
      <c r="AG7" s="23"/>
      <c r="AH7" s="23"/>
      <c r="AI7" s="23"/>
      <c r="AJ7" s="23"/>
      <c r="AK7" s="23"/>
      <c r="AU7" s="16"/>
      <c r="AV7" s="16"/>
      <c r="AW7" s="14"/>
      <c r="AY7" s="718" t="s">
        <v>41</v>
      </c>
      <c r="AZ7" s="718"/>
      <c r="BA7" s="718"/>
      <c r="BB7" s="718"/>
      <c r="BC7" s="719">
        <v>0.15</v>
      </c>
      <c r="BD7" s="719"/>
      <c r="BE7" s="719"/>
      <c r="BF7" s="719"/>
      <c r="BG7" s="744"/>
      <c r="BH7" s="745"/>
      <c r="BI7" s="745"/>
      <c r="BJ7" s="746"/>
      <c r="BK7" s="744"/>
      <c r="BL7" s="745"/>
      <c r="BM7" s="745"/>
      <c r="BN7" s="746"/>
      <c r="CH7" s="24"/>
      <c r="CI7" s="24"/>
      <c r="CJ7" s="24"/>
      <c r="CK7" s="24"/>
    </row>
    <row r="8" spans="1:89" s="15" customFormat="1" ht="15" customHeight="1">
      <c r="A8" s="14"/>
      <c r="B8" s="14"/>
      <c r="L8" s="23"/>
      <c r="M8" s="23"/>
      <c r="N8" s="23"/>
      <c r="O8" s="23"/>
      <c r="P8" s="23"/>
      <c r="Q8" s="23"/>
      <c r="R8" s="23"/>
      <c r="S8" s="23"/>
      <c r="T8" s="742">
        <f>BK14</f>
        <v>0.6</v>
      </c>
      <c r="U8" s="743"/>
      <c r="V8" s="743"/>
      <c r="W8" s="23"/>
      <c r="X8" s="23"/>
      <c r="Y8" s="23"/>
      <c r="Z8" s="25"/>
      <c r="AA8" s="25"/>
      <c r="AB8" s="25"/>
      <c r="AC8" s="23"/>
      <c r="AD8" s="23"/>
      <c r="AE8" s="23"/>
      <c r="AF8" s="23"/>
      <c r="AG8" s="23"/>
      <c r="AH8" s="23"/>
      <c r="AI8" s="23"/>
      <c r="AJ8" s="23"/>
      <c r="AK8" s="23"/>
      <c r="AU8" s="16"/>
      <c r="AV8" s="16"/>
      <c r="AW8" s="14"/>
      <c r="AY8" s="744" t="s">
        <v>42</v>
      </c>
      <c r="AZ8" s="745"/>
      <c r="BA8" s="745"/>
      <c r="BB8" s="746"/>
      <c r="BC8" s="719">
        <v>0.9</v>
      </c>
      <c r="BD8" s="719"/>
      <c r="BE8" s="719"/>
      <c r="BF8" s="719"/>
      <c r="BG8" s="744"/>
      <c r="BH8" s="745"/>
      <c r="BI8" s="745"/>
      <c r="BJ8" s="746"/>
      <c r="BK8" s="744"/>
      <c r="BL8" s="745"/>
      <c r="BM8" s="745"/>
      <c r="BN8" s="746"/>
      <c r="CH8" s="24"/>
      <c r="CI8" s="24"/>
      <c r="CJ8" s="24"/>
      <c r="CK8" s="24"/>
    </row>
    <row r="9" spans="1:89" s="15" customFormat="1" ht="9.9499999999999993" customHeight="1">
      <c r="A9" s="14"/>
      <c r="B9" s="14"/>
      <c r="AP9" s="18"/>
      <c r="AQ9" s="18"/>
      <c r="AR9" s="18"/>
      <c r="AS9" s="728">
        <f>BC3</f>
        <v>0.1</v>
      </c>
      <c r="AU9" s="16"/>
      <c r="AV9" s="16"/>
      <c r="AW9" s="14"/>
      <c r="AY9" s="718" t="s">
        <v>43</v>
      </c>
      <c r="AZ9" s="718"/>
      <c r="BA9" s="718"/>
      <c r="BB9" s="718"/>
      <c r="BC9" s="717">
        <v>0.2</v>
      </c>
      <c r="BD9" s="719"/>
      <c r="BE9" s="719"/>
      <c r="BF9" s="719"/>
      <c r="BG9" s="718" t="s">
        <v>44</v>
      </c>
      <c r="BH9" s="718"/>
      <c r="BI9" s="718"/>
      <c r="BJ9" s="718"/>
      <c r="BK9" s="717">
        <v>0.2</v>
      </c>
      <c r="BL9" s="717"/>
      <c r="BM9" s="717"/>
      <c r="BN9" s="717"/>
      <c r="CH9" s="24"/>
      <c r="CI9" s="24"/>
      <c r="CJ9" s="24"/>
      <c r="CK9" s="24"/>
    </row>
    <row r="10" spans="1:89" s="15" customFormat="1" ht="15" customHeight="1">
      <c r="A10" s="14"/>
      <c r="B10" s="14"/>
      <c r="D10" s="732" t="e">
        <f>BC5+BC22</f>
        <v>#REF!</v>
      </c>
      <c r="E10" s="18"/>
      <c r="F10" s="26"/>
      <c r="G10" s="18"/>
      <c r="H10" s="732">
        <f>BC26</f>
        <v>0.2</v>
      </c>
      <c r="I10" s="27"/>
      <c r="K10" s="14"/>
      <c r="L10" s="731" t="s">
        <v>71</v>
      </c>
      <c r="M10" s="731"/>
      <c r="N10" s="731"/>
      <c r="O10" s="731"/>
      <c r="P10" s="731"/>
      <c r="Q10" s="731"/>
      <c r="R10" s="16"/>
      <c r="S10" s="14"/>
      <c r="T10" s="28"/>
      <c r="U10" s="29"/>
      <c r="V10" s="30"/>
      <c r="W10" s="31"/>
      <c r="X10" s="32"/>
      <c r="Y10" s="33"/>
      <c r="Z10" s="33"/>
      <c r="AA10" s="33"/>
      <c r="AB10" s="33"/>
      <c r="AC10" s="33"/>
      <c r="AD10" s="33"/>
      <c r="AE10" s="34"/>
      <c r="AM10" s="16"/>
      <c r="AP10" s="735">
        <f>BC26</f>
        <v>0.2</v>
      </c>
      <c r="AQ10" s="35"/>
      <c r="AR10" s="35"/>
      <c r="AS10" s="729"/>
      <c r="AT10" s="18"/>
      <c r="AU10" s="36"/>
      <c r="AV10" s="16"/>
      <c r="AW10" s="14"/>
      <c r="AY10" s="718"/>
      <c r="AZ10" s="718"/>
      <c r="BA10" s="718"/>
      <c r="BB10" s="718"/>
      <c r="BC10" s="719"/>
      <c r="BD10" s="719"/>
      <c r="BE10" s="719"/>
      <c r="BF10" s="719"/>
      <c r="BG10" s="718"/>
      <c r="BH10" s="718"/>
      <c r="BI10" s="718"/>
      <c r="BJ10" s="718"/>
      <c r="BK10" s="717"/>
      <c r="BL10" s="717"/>
      <c r="BM10" s="717"/>
      <c r="BN10" s="717"/>
      <c r="CH10" s="24"/>
      <c r="CI10" s="24"/>
      <c r="CJ10" s="24"/>
      <c r="CK10" s="24"/>
    </row>
    <row r="11" spans="1:89" s="15" customFormat="1" ht="10.5" customHeight="1">
      <c r="A11" s="14"/>
      <c r="B11" s="14"/>
      <c r="C11" s="27"/>
      <c r="D11" s="733"/>
      <c r="E11" s="37"/>
      <c r="F11" s="38"/>
      <c r="G11" s="18"/>
      <c r="H11" s="732"/>
      <c r="I11" s="27"/>
      <c r="J11" s="29"/>
      <c r="K11" s="28"/>
      <c r="L11" s="734"/>
      <c r="M11" s="734"/>
      <c r="N11" s="734"/>
      <c r="O11" s="734"/>
      <c r="P11" s="734"/>
      <c r="Q11" s="734"/>
      <c r="R11" s="29"/>
      <c r="S11" s="28"/>
      <c r="T11" s="29"/>
      <c r="U11" s="29"/>
      <c r="V11" s="29"/>
      <c r="W11" s="29"/>
      <c r="X11" s="29"/>
      <c r="Y11" s="29"/>
      <c r="Z11" s="29"/>
      <c r="AA11" s="29"/>
      <c r="AB11" s="29"/>
      <c r="AC11" s="29"/>
      <c r="AD11" s="29"/>
      <c r="AE11" s="30"/>
      <c r="AF11" s="29"/>
      <c r="AG11" s="29"/>
      <c r="AH11" s="29"/>
      <c r="AI11" s="29"/>
      <c r="AJ11" s="29"/>
      <c r="AK11" s="29"/>
      <c r="AL11" s="29"/>
      <c r="AM11" s="30"/>
      <c r="AN11" s="29"/>
      <c r="AP11" s="736"/>
      <c r="AQ11" s="35"/>
      <c r="AR11" s="35"/>
      <c r="AS11" s="735">
        <f>BC9</f>
        <v>0.2</v>
      </c>
      <c r="AT11" s="17"/>
      <c r="AU11" s="39"/>
      <c r="AV11" s="16"/>
      <c r="AW11" s="14"/>
      <c r="AY11" s="718" t="s">
        <v>45</v>
      </c>
      <c r="AZ11" s="718"/>
      <c r="BA11" s="718"/>
      <c r="BB11" s="718"/>
      <c r="BC11" s="717">
        <v>0.2</v>
      </c>
      <c r="BD11" s="719"/>
      <c r="BE11" s="719"/>
      <c r="BF11" s="719"/>
      <c r="BG11" s="718" t="s">
        <v>72</v>
      </c>
      <c r="BH11" s="718"/>
      <c r="BI11" s="718"/>
      <c r="BJ11" s="718"/>
      <c r="BK11" s="717">
        <v>0.2</v>
      </c>
      <c r="BL11" s="717"/>
      <c r="BM11" s="717"/>
      <c r="BN11" s="717"/>
      <c r="CH11" s="24"/>
      <c r="CI11" s="24"/>
      <c r="CJ11" s="24"/>
      <c r="CK11" s="24"/>
    </row>
    <row r="12" spans="1:89" s="15" customFormat="1" ht="15" customHeight="1">
      <c r="A12" s="14"/>
      <c r="B12" s="40"/>
      <c r="C12" s="27"/>
      <c r="D12" s="733"/>
      <c r="E12" s="37"/>
      <c r="F12" s="38"/>
      <c r="G12" s="18"/>
      <c r="H12" s="732">
        <f>BK26</f>
        <v>0.2</v>
      </c>
      <c r="I12" s="27"/>
      <c r="K12" s="738" t="s">
        <v>3</v>
      </c>
      <c r="L12" s="738"/>
      <c r="M12" s="738"/>
      <c r="N12" s="738"/>
      <c r="O12" s="738"/>
      <c r="P12" s="738"/>
      <c r="Q12" s="738"/>
      <c r="S12" s="14"/>
      <c r="AE12" s="16"/>
      <c r="AP12" s="735">
        <f>BK26</f>
        <v>0.2</v>
      </c>
      <c r="AQ12" s="35"/>
      <c r="AR12" s="35"/>
      <c r="AS12" s="737"/>
      <c r="AT12" s="17"/>
      <c r="AU12" s="39"/>
      <c r="AV12" s="16"/>
      <c r="AW12" s="14"/>
      <c r="AY12" s="718"/>
      <c r="AZ12" s="718"/>
      <c r="BA12" s="718"/>
      <c r="BB12" s="718"/>
      <c r="BC12" s="717"/>
      <c r="BD12" s="719"/>
      <c r="BE12" s="719"/>
      <c r="BF12" s="719"/>
      <c r="BG12" s="718"/>
      <c r="BH12" s="718"/>
      <c r="BI12" s="718"/>
      <c r="BJ12" s="718"/>
      <c r="BK12" s="717"/>
      <c r="BL12" s="717"/>
      <c r="BM12" s="717"/>
      <c r="BN12" s="717"/>
      <c r="CH12" s="24"/>
      <c r="CI12" s="24"/>
      <c r="CJ12" s="24"/>
      <c r="CK12" s="24"/>
    </row>
    <row r="13" spans="1:89" s="15" customFormat="1" ht="15" customHeight="1">
      <c r="A13" s="14"/>
      <c r="B13" s="40"/>
      <c r="C13" s="27"/>
      <c r="D13" s="733"/>
      <c r="E13" s="37"/>
      <c r="F13" s="38"/>
      <c r="G13" s="18"/>
      <c r="H13" s="732"/>
      <c r="I13" s="27"/>
      <c r="J13" s="29"/>
      <c r="K13" s="734"/>
      <c r="L13" s="734"/>
      <c r="M13" s="734"/>
      <c r="N13" s="734"/>
      <c r="O13" s="734"/>
      <c r="P13" s="734"/>
      <c r="Q13" s="734"/>
      <c r="R13" s="29"/>
      <c r="S13" s="28"/>
      <c r="T13" s="91"/>
      <c r="U13" s="92"/>
      <c r="V13" s="92"/>
      <c r="W13" s="92"/>
      <c r="X13" s="92"/>
      <c r="Y13" s="92"/>
      <c r="Z13" s="92"/>
      <c r="AA13" s="92"/>
      <c r="AB13" s="92"/>
      <c r="AC13" s="92"/>
      <c r="AD13" s="93"/>
      <c r="AE13" s="30"/>
      <c r="AF13" s="29"/>
      <c r="AG13" s="29"/>
      <c r="AH13" s="29"/>
      <c r="AI13" s="29"/>
      <c r="AJ13" s="29"/>
      <c r="AK13" s="29"/>
      <c r="AL13" s="29"/>
      <c r="AM13" s="29"/>
      <c r="AN13" s="29"/>
      <c r="AP13" s="737"/>
      <c r="AQ13" s="35"/>
      <c r="AR13" s="35"/>
      <c r="AS13" s="735" t="e">
        <f>D10-AS9-AS11-AS22-AS23</f>
        <v>#REF!</v>
      </c>
      <c r="AT13" s="17"/>
      <c r="AU13" s="44"/>
      <c r="AV13" s="16"/>
      <c r="AW13" s="14"/>
      <c r="AY13" s="718"/>
      <c r="AZ13" s="718"/>
      <c r="BA13" s="718"/>
      <c r="BB13" s="718"/>
      <c r="BC13" s="719"/>
      <c r="BD13" s="719"/>
      <c r="BE13" s="719"/>
      <c r="BF13" s="719"/>
      <c r="BG13" s="718"/>
      <c r="BH13" s="718"/>
      <c r="BI13" s="718"/>
      <c r="BJ13" s="718"/>
      <c r="BK13" s="717"/>
      <c r="BL13" s="717"/>
      <c r="BM13" s="717"/>
      <c r="BN13" s="717"/>
      <c r="CH13" s="24"/>
      <c r="CI13" s="24"/>
      <c r="CJ13" s="24"/>
      <c r="CK13" s="24"/>
    </row>
    <row r="14" spans="1:89" s="15" customFormat="1" ht="9.9499999999999993" customHeight="1">
      <c r="A14" s="14"/>
      <c r="B14" s="45"/>
      <c r="C14" s="27"/>
      <c r="D14" s="733"/>
      <c r="E14" s="37"/>
      <c r="F14" s="38"/>
      <c r="G14" s="46"/>
      <c r="H14" s="735" t="e">
        <f>D10-(H10+H12)</f>
        <v>#REF!</v>
      </c>
      <c r="I14" s="46"/>
      <c r="S14" s="14"/>
      <c r="T14" s="14"/>
      <c r="V14" s="726" t="e">
        <f>V21+(AP14)*AA16*2</f>
        <v>#REF!</v>
      </c>
      <c r="W14" s="726"/>
      <c r="X14" s="726"/>
      <c r="Y14" s="18" t="s">
        <v>40</v>
      </c>
      <c r="Z14" s="726" t="e">
        <f>Z21+(AP14)*AI16*2</f>
        <v>#REF!</v>
      </c>
      <c r="AA14" s="726"/>
      <c r="AB14" s="726"/>
      <c r="AD14" s="16"/>
      <c r="AE14" s="16"/>
      <c r="AP14" s="739" t="e">
        <f>BK5-AP10-AP12</f>
        <v>#REF!</v>
      </c>
      <c r="AQ14" s="35"/>
      <c r="AR14" s="35"/>
      <c r="AS14" s="737"/>
      <c r="AT14" s="47"/>
      <c r="AU14" s="48"/>
      <c r="AV14" s="16"/>
      <c r="AW14" s="14"/>
      <c r="AY14" s="718" t="s">
        <v>46</v>
      </c>
      <c r="AZ14" s="718"/>
      <c r="BA14" s="718"/>
      <c r="BB14" s="718"/>
      <c r="BC14" s="730">
        <v>0.1</v>
      </c>
      <c r="BD14" s="718"/>
      <c r="BE14" s="718"/>
      <c r="BF14" s="718"/>
      <c r="BG14" s="718" t="s">
        <v>47</v>
      </c>
      <c r="BH14" s="718"/>
      <c r="BI14" s="718"/>
      <c r="BJ14" s="718"/>
      <c r="BK14" s="717">
        <v>0.6</v>
      </c>
      <c r="BL14" s="717"/>
      <c r="BM14" s="717"/>
      <c r="BN14" s="717"/>
      <c r="CH14" s="24"/>
      <c r="CI14" s="24"/>
      <c r="CJ14" s="24"/>
      <c r="CK14" s="24"/>
    </row>
    <row r="15" spans="1:89" s="15" customFormat="1" ht="9.9499999999999993" customHeight="1">
      <c r="A15" s="14"/>
      <c r="B15" s="49"/>
      <c r="C15" s="27"/>
      <c r="D15" s="733"/>
      <c r="E15" s="37"/>
      <c r="F15" s="38"/>
      <c r="G15" s="50"/>
      <c r="H15" s="735"/>
      <c r="I15" s="46"/>
      <c r="S15" s="14"/>
      <c r="T15" s="14"/>
      <c r="AD15" s="16"/>
      <c r="AE15" s="16"/>
      <c r="AP15" s="739"/>
      <c r="AQ15" s="35"/>
      <c r="AR15" s="35"/>
      <c r="AS15" s="737"/>
      <c r="AT15" s="47"/>
      <c r="AU15" s="48"/>
      <c r="AV15" s="16"/>
      <c r="AW15" s="14"/>
      <c r="AY15" s="718"/>
      <c r="AZ15" s="718"/>
      <c r="BA15" s="718"/>
      <c r="BB15" s="718"/>
      <c r="BC15" s="718"/>
      <c r="BD15" s="718"/>
      <c r="BE15" s="718"/>
      <c r="BF15" s="718"/>
      <c r="BG15" s="718"/>
      <c r="BH15" s="718"/>
      <c r="BI15" s="718"/>
      <c r="BJ15" s="718"/>
      <c r="BK15" s="717"/>
      <c r="BL15" s="717"/>
      <c r="BM15" s="717"/>
      <c r="BN15" s="717"/>
      <c r="CH15" s="24"/>
      <c r="CI15" s="24"/>
      <c r="CJ15" s="24"/>
      <c r="CK15" s="24"/>
    </row>
    <row r="16" spans="1:89" s="15" customFormat="1" ht="15" customHeight="1">
      <c r="A16" s="14"/>
      <c r="B16" s="45"/>
      <c r="C16" s="27"/>
      <c r="D16" s="733"/>
      <c r="E16" s="37"/>
      <c r="F16" s="38"/>
      <c r="G16" s="50"/>
      <c r="H16" s="735"/>
      <c r="I16" s="46"/>
      <c r="J16" s="51"/>
      <c r="K16" s="51"/>
      <c r="L16" s="51"/>
      <c r="S16" s="14"/>
      <c r="T16" s="14"/>
      <c r="AA16" s="740">
        <f>BK22</f>
        <v>0.3</v>
      </c>
      <c r="AB16" s="740"/>
      <c r="AC16" s="740"/>
      <c r="AD16" s="741"/>
      <c r="AF16" s="14"/>
      <c r="AI16" s="740">
        <f>BK22</f>
        <v>0.3</v>
      </c>
      <c r="AJ16" s="740"/>
      <c r="AK16" s="740"/>
      <c r="AL16" s="51"/>
      <c r="AM16" s="51"/>
      <c r="AN16" s="51"/>
      <c r="AP16" s="739"/>
      <c r="AQ16" s="35"/>
      <c r="AR16" s="35"/>
      <c r="AS16" s="737"/>
      <c r="AT16" s="47"/>
      <c r="AU16" s="48"/>
      <c r="AV16" s="16"/>
      <c r="AW16" s="14"/>
      <c r="AY16" s="718" t="s">
        <v>73</v>
      </c>
      <c r="AZ16" s="718"/>
      <c r="BA16" s="718"/>
      <c r="BB16" s="718"/>
      <c r="BC16" s="717">
        <v>0.1</v>
      </c>
      <c r="BD16" s="717"/>
      <c r="BE16" s="717"/>
      <c r="BF16" s="717"/>
      <c r="BG16" s="718" t="s">
        <v>74</v>
      </c>
      <c r="BH16" s="718"/>
      <c r="BI16" s="718"/>
      <c r="BJ16" s="718"/>
      <c r="BK16" s="725"/>
      <c r="BL16" s="725"/>
      <c r="BM16" s="725"/>
      <c r="BN16" s="725"/>
      <c r="CH16" s="24"/>
      <c r="CI16" s="24"/>
      <c r="CJ16" s="24"/>
      <c r="CK16" s="24"/>
    </row>
    <row r="17" spans="1:89" s="15" customFormat="1" ht="5.0999999999999996" customHeight="1">
      <c r="A17" s="14"/>
      <c r="B17" s="14"/>
      <c r="C17" s="27"/>
      <c r="D17" s="733"/>
      <c r="E17" s="37"/>
      <c r="F17" s="38"/>
      <c r="G17" s="27"/>
      <c r="H17" s="735"/>
      <c r="I17" s="46"/>
      <c r="J17" s="52"/>
      <c r="K17" s="17"/>
      <c r="L17" s="17"/>
      <c r="S17" s="14"/>
      <c r="T17" s="14"/>
      <c r="AD17" s="16"/>
      <c r="AE17" s="16"/>
      <c r="AL17" s="52"/>
      <c r="AM17" s="17"/>
      <c r="AN17" s="17"/>
      <c r="AP17" s="739"/>
      <c r="AQ17" s="35"/>
      <c r="AR17" s="35"/>
      <c r="AS17" s="737"/>
      <c r="AT17" s="17"/>
      <c r="AU17" s="44"/>
      <c r="AV17" s="16"/>
      <c r="AW17" s="14"/>
      <c r="AY17" s="718"/>
      <c r="AZ17" s="718"/>
      <c r="BA17" s="718"/>
      <c r="BB17" s="718"/>
      <c r="BC17" s="717"/>
      <c r="BD17" s="717"/>
      <c r="BE17" s="717"/>
      <c r="BF17" s="717"/>
      <c r="BG17" s="718"/>
      <c r="BH17" s="718"/>
      <c r="BI17" s="718"/>
      <c r="BJ17" s="718"/>
      <c r="BK17" s="725"/>
      <c r="BL17" s="725"/>
      <c r="BM17" s="725"/>
      <c r="BN17" s="725"/>
      <c r="CH17" s="24"/>
      <c r="CI17" s="24"/>
      <c r="CJ17" s="24"/>
      <c r="CK17" s="24"/>
    </row>
    <row r="18" spans="1:89" s="15" customFormat="1" ht="12.95" customHeight="1">
      <c r="A18" s="53"/>
      <c r="B18" s="54"/>
      <c r="C18" s="27"/>
      <c r="D18" s="733"/>
      <c r="E18" s="37"/>
      <c r="F18" s="38"/>
      <c r="G18" s="27"/>
      <c r="H18" s="735"/>
      <c r="I18" s="46"/>
      <c r="S18" s="14"/>
      <c r="T18" s="14"/>
      <c r="AD18" s="16"/>
      <c r="AE18" s="16"/>
      <c r="AP18" s="739"/>
      <c r="AQ18" s="35"/>
      <c r="AR18" s="35"/>
      <c r="AS18" s="737"/>
      <c r="AT18" s="47"/>
      <c r="AU18" s="48"/>
      <c r="AV18" s="16"/>
      <c r="AW18" s="14"/>
      <c r="AY18" s="718" t="s">
        <v>48</v>
      </c>
      <c r="AZ18" s="718"/>
      <c r="BA18" s="718"/>
      <c r="BB18" s="718"/>
      <c r="BC18" s="730">
        <f>BC8+BC7*2</f>
        <v>1.2</v>
      </c>
      <c r="BD18" s="718"/>
      <c r="BE18" s="718"/>
      <c r="BF18" s="718"/>
      <c r="BG18" s="718" t="s">
        <v>75</v>
      </c>
      <c r="BH18" s="718"/>
      <c r="BI18" s="718"/>
      <c r="BJ18" s="718"/>
      <c r="BK18" s="725"/>
      <c r="BL18" s="725"/>
      <c r="BM18" s="725"/>
      <c r="BN18" s="725"/>
      <c r="CH18" s="24"/>
      <c r="CI18" s="24"/>
      <c r="CJ18" s="24"/>
      <c r="CK18" s="24"/>
    </row>
    <row r="19" spans="1:89" s="15" customFormat="1" ht="12.95" customHeight="1">
      <c r="A19" s="14"/>
      <c r="B19" s="45"/>
      <c r="C19" s="27"/>
      <c r="D19" s="733"/>
      <c r="E19" s="37"/>
      <c r="F19" s="38"/>
      <c r="G19" s="27"/>
      <c r="H19" s="735"/>
      <c r="I19" s="46"/>
      <c r="S19" s="14"/>
      <c r="T19" s="14"/>
      <c r="X19" s="726">
        <f>BK9</f>
        <v>0.2</v>
      </c>
      <c r="Y19" s="731"/>
      <c r="Z19" s="731"/>
      <c r="AD19" s="16"/>
      <c r="AE19" s="16"/>
      <c r="AP19" s="739"/>
      <c r="AQ19" s="35"/>
      <c r="AR19" s="35"/>
      <c r="AS19" s="737"/>
      <c r="AT19" s="47"/>
      <c r="AU19" s="48"/>
      <c r="AV19" s="16"/>
      <c r="AW19" s="14"/>
      <c r="AY19" s="718"/>
      <c r="AZ19" s="718"/>
      <c r="BA19" s="718"/>
      <c r="BB19" s="718"/>
      <c r="BC19" s="718"/>
      <c r="BD19" s="718"/>
      <c r="BE19" s="718"/>
      <c r="BF19" s="718"/>
      <c r="BG19" s="718"/>
      <c r="BH19" s="718"/>
      <c r="BI19" s="718"/>
      <c r="BJ19" s="718"/>
      <c r="BK19" s="725"/>
      <c r="BL19" s="725"/>
      <c r="BM19" s="725"/>
      <c r="BN19" s="725"/>
      <c r="CH19" s="24"/>
      <c r="CI19" s="24"/>
      <c r="CJ19" s="24"/>
      <c r="CK19" s="24"/>
    </row>
    <row r="20" spans="1:89" s="15" customFormat="1" ht="12.95" customHeight="1">
      <c r="A20" s="14"/>
      <c r="B20" s="14"/>
      <c r="C20" s="27"/>
      <c r="D20" s="733"/>
      <c r="E20" s="37"/>
      <c r="F20" s="55"/>
      <c r="G20" s="17"/>
      <c r="H20" s="735"/>
      <c r="I20" s="46"/>
      <c r="S20" s="14"/>
      <c r="T20" s="14"/>
      <c r="AD20" s="16"/>
      <c r="AE20" s="16"/>
      <c r="AP20" s="739"/>
      <c r="AQ20" s="35"/>
      <c r="AR20" s="35"/>
      <c r="AS20" s="737"/>
      <c r="AT20" s="47"/>
      <c r="AU20" s="48"/>
      <c r="AV20" s="16"/>
      <c r="AW20" s="14"/>
      <c r="AY20" s="718" t="s">
        <v>49</v>
      </c>
      <c r="AZ20" s="718"/>
      <c r="BA20" s="718"/>
      <c r="BB20" s="718"/>
      <c r="BC20" s="717">
        <v>0.05</v>
      </c>
      <c r="BD20" s="719"/>
      <c r="BE20" s="719"/>
      <c r="BF20" s="719"/>
      <c r="BG20" s="718" t="s">
        <v>76</v>
      </c>
      <c r="BH20" s="718"/>
      <c r="BI20" s="718"/>
      <c r="BJ20" s="718"/>
      <c r="BK20" s="725"/>
      <c r="BL20" s="725"/>
      <c r="BM20" s="725"/>
      <c r="BN20" s="725"/>
      <c r="CH20" s="24"/>
      <c r="CI20" s="24"/>
      <c r="CJ20" s="24"/>
      <c r="CK20" s="24"/>
    </row>
    <row r="21" spans="1:89" s="15" customFormat="1" ht="20.100000000000001" customHeight="1">
      <c r="A21" s="14"/>
      <c r="B21" s="40"/>
      <c r="C21" s="27"/>
      <c r="D21" s="733"/>
      <c r="E21" s="18"/>
      <c r="F21" s="56"/>
      <c r="G21" s="17"/>
      <c r="H21" s="735"/>
      <c r="I21" s="46"/>
      <c r="M21" s="57"/>
      <c r="N21" s="57"/>
      <c r="O21" s="57"/>
      <c r="P21" s="57"/>
      <c r="S21" s="31"/>
      <c r="T21" s="14"/>
      <c r="V21" s="726">
        <f>BK9+BK11+BK11</f>
        <v>0.60000000000000009</v>
      </c>
      <c r="W21" s="726"/>
      <c r="X21" s="726"/>
      <c r="Y21" s="18" t="s">
        <v>40</v>
      </c>
      <c r="Z21" s="726" t="e">
        <f>Z27+((D10-AP10-AP12-AP14)*AI16*2)</f>
        <v>#REF!</v>
      </c>
      <c r="AA21" s="726"/>
      <c r="AB21" s="726"/>
      <c r="AD21" s="16"/>
      <c r="AE21" s="31"/>
      <c r="AP21" s="55"/>
      <c r="AQ21" s="35"/>
      <c r="AR21" s="35"/>
      <c r="AS21" s="737"/>
      <c r="AT21" s="47"/>
      <c r="AU21" s="48"/>
      <c r="AV21" s="16"/>
      <c r="AW21" s="14"/>
      <c r="AY21" s="718"/>
      <c r="AZ21" s="718"/>
      <c r="BA21" s="718"/>
      <c r="BB21" s="718"/>
      <c r="BC21" s="719"/>
      <c r="BD21" s="719"/>
      <c r="BE21" s="719"/>
      <c r="BF21" s="719"/>
      <c r="BG21" s="718"/>
      <c r="BH21" s="718"/>
      <c r="BI21" s="718"/>
      <c r="BJ21" s="718"/>
      <c r="BK21" s="725"/>
      <c r="BL21" s="725"/>
      <c r="BM21" s="725"/>
      <c r="BN21" s="725"/>
    </row>
    <row r="22" spans="1:89" s="15" customFormat="1" ht="24.95" customHeight="1">
      <c r="A22" s="14"/>
      <c r="B22" s="40"/>
      <c r="C22" s="27"/>
      <c r="D22" s="733"/>
      <c r="E22" s="17"/>
      <c r="F22" s="58"/>
      <c r="G22" s="17"/>
      <c r="H22" s="735"/>
      <c r="I22" s="46"/>
      <c r="R22" s="41"/>
      <c r="T22" s="42"/>
      <c r="U22" s="42"/>
      <c r="V22" s="42"/>
      <c r="W22" s="42"/>
      <c r="X22" s="42"/>
      <c r="Y22" s="42"/>
      <c r="Z22" s="42"/>
      <c r="AA22" s="42"/>
      <c r="AB22" s="42"/>
      <c r="AC22" s="42"/>
      <c r="AD22" s="42"/>
      <c r="AF22" s="43"/>
      <c r="AP22" s="95"/>
      <c r="AQ22" s="35"/>
      <c r="AR22" s="35"/>
      <c r="AS22" s="59">
        <f>BC11</f>
        <v>0.2</v>
      </c>
      <c r="AT22" s="17"/>
      <c r="AU22" s="44"/>
      <c r="AV22" s="16"/>
      <c r="AW22" s="14"/>
      <c r="AY22" s="718" t="s">
        <v>77</v>
      </c>
      <c r="AZ22" s="718"/>
      <c r="BA22" s="718"/>
      <c r="BB22" s="718"/>
      <c r="BC22" s="717">
        <v>0.1</v>
      </c>
      <c r="BD22" s="719"/>
      <c r="BE22" s="719"/>
      <c r="BF22" s="719"/>
      <c r="BG22" s="718" t="s">
        <v>8</v>
      </c>
      <c r="BH22" s="718"/>
      <c r="BI22" s="718"/>
      <c r="BJ22" s="718"/>
      <c r="BK22" s="727">
        <v>0.3</v>
      </c>
      <c r="BL22" s="727"/>
      <c r="BM22" s="727"/>
      <c r="BN22" s="727"/>
    </row>
    <row r="23" spans="1:89" s="15" customFormat="1" ht="20.100000000000001" customHeight="1">
      <c r="A23" s="14"/>
      <c r="B23" s="14"/>
      <c r="C23" s="18"/>
      <c r="D23" s="733"/>
      <c r="E23" s="18"/>
      <c r="F23" s="60"/>
      <c r="G23" s="17"/>
      <c r="H23" s="735"/>
      <c r="I23" s="46"/>
      <c r="N23" s="33"/>
      <c r="O23" s="33"/>
      <c r="P23" s="34"/>
      <c r="Q23" s="61"/>
      <c r="R23" s="61"/>
      <c r="S23" s="61"/>
      <c r="T23" s="61"/>
      <c r="U23" s="61"/>
      <c r="V23" s="61"/>
      <c r="W23" s="61"/>
      <c r="X23" s="61"/>
      <c r="Y23" s="61"/>
      <c r="Z23" s="61"/>
      <c r="AA23" s="61"/>
      <c r="AB23" s="61"/>
      <c r="AC23" s="61"/>
      <c r="AD23" s="61"/>
      <c r="AE23" s="61"/>
      <c r="AF23" s="61"/>
      <c r="AG23" s="61"/>
      <c r="AH23" s="32"/>
      <c r="AI23" s="33"/>
      <c r="AJ23" s="33"/>
      <c r="AP23" s="35"/>
      <c r="AQ23" s="35"/>
      <c r="AR23" s="35"/>
      <c r="AS23" s="728">
        <f>BC16</f>
        <v>0.1</v>
      </c>
      <c r="AT23" s="18"/>
      <c r="AU23" s="36"/>
      <c r="AV23" s="62"/>
      <c r="AW23" s="14"/>
      <c r="AY23" s="718"/>
      <c r="AZ23" s="718"/>
      <c r="BA23" s="718"/>
      <c r="BB23" s="718"/>
      <c r="BC23" s="719"/>
      <c r="BD23" s="719"/>
      <c r="BE23" s="719"/>
      <c r="BF23" s="719"/>
      <c r="BG23" s="718"/>
      <c r="BH23" s="718"/>
      <c r="BI23" s="718"/>
      <c r="BJ23" s="718"/>
      <c r="BK23" s="727"/>
      <c r="BL23" s="727"/>
      <c r="BM23" s="727"/>
      <c r="BN23" s="727"/>
    </row>
    <row r="24" spans="1:89" s="15" customFormat="1" ht="9.9499999999999993" customHeight="1">
      <c r="A24" s="14"/>
      <c r="B24" s="14"/>
      <c r="C24" s="18"/>
      <c r="D24" s="18"/>
      <c r="E24" s="18"/>
      <c r="F24" s="63"/>
      <c r="G24" s="18"/>
      <c r="H24" s="18"/>
      <c r="N24" s="42"/>
      <c r="O24" s="42"/>
      <c r="P24" s="42"/>
      <c r="T24" s="42"/>
      <c r="U24" s="42"/>
      <c r="V24" s="42"/>
      <c r="W24" s="42"/>
      <c r="X24" s="42"/>
      <c r="Y24" s="42"/>
      <c r="Z24" s="42"/>
      <c r="AA24" s="42"/>
      <c r="AB24" s="42"/>
      <c r="AC24" s="42"/>
      <c r="AD24" s="42"/>
      <c r="AH24" s="42"/>
      <c r="AI24" s="42"/>
      <c r="AJ24" s="42"/>
      <c r="AP24" s="18"/>
      <c r="AQ24" s="18"/>
      <c r="AR24" s="17"/>
      <c r="AS24" s="729"/>
      <c r="AT24" s="64"/>
      <c r="AU24" s="65"/>
      <c r="AV24" s="16"/>
      <c r="AW24" s="14"/>
      <c r="AY24" s="718" t="s">
        <v>78</v>
      </c>
      <c r="AZ24" s="718"/>
      <c r="BA24" s="718"/>
      <c r="BB24" s="718"/>
      <c r="BC24" s="717">
        <v>0.5</v>
      </c>
      <c r="BD24" s="717"/>
      <c r="BE24" s="717"/>
      <c r="BF24" s="717"/>
      <c r="BG24" s="718" t="s">
        <v>50</v>
      </c>
      <c r="BH24" s="718"/>
      <c r="BI24" s="718"/>
      <c r="BJ24" s="718"/>
      <c r="BK24" s="717">
        <v>0.1</v>
      </c>
      <c r="BL24" s="719"/>
      <c r="BM24" s="719"/>
      <c r="BN24" s="719"/>
    </row>
    <row r="25" spans="1:89" s="18" customFormat="1" ht="15" customHeight="1">
      <c r="A25" s="66"/>
      <c r="B25" s="14"/>
      <c r="C25" s="15"/>
      <c r="D25" s="15"/>
      <c r="E25" s="15"/>
      <c r="F25" s="15"/>
      <c r="G25" s="15"/>
      <c r="K25" s="15"/>
      <c r="L25" s="15"/>
      <c r="N25" s="722">
        <f>BC24</f>
        <v>0.5</v>
      </c>
      <c r="O25" s="722"/>
      <c r="P25" s="722"/>
      <c r="Q25" s="67"/>
      <c r="R25" s="723">
        <f>BC20</f>
        <v>0.05</v>
      </c>
      <c r="S25" s="723"/>
      <c r="T25" s="723"/>
      <c r="U25" s="68"/>
      <c r="V25" s="722">
        <f>BC18</f>
        <v>1.2</v>
      </c>
      <c r="W25" s="722"/>
      <c r="X25" s="722"/>
      <c r="Y25" s="68" t="s">
        <v>40</v>
      </c>
      <c r="Z25" s="722">
        <f>BK3</f>
        <v>1.2</v>
      </c>
      <c r="AA25" s="722"/>
      <c r="AB25" s="722"/>
      <c r="AC25" s="68"/>
      <c r="AD25" s="724">
        <f>BC20</f>
        <v>0.05</v>
      </c>
      <c r="AE25" s="724"/>
      <c r="AF25" s="724"/>
      <c r="AG25" s="68"/>
      <c r="AH25" s="722">
        <f>BC24</f>
        <v>0.5</v>
      </c>
      <c r="AI25" s="722"/>
      <c r="AJ25" s="722"/>
      <c r="AK25" s="64"/>
      <c r="AL25" s="15"/>
      <c r="AM25" s="15"/>
      <c r="AT25" s="15"/>
      <c r="AU25" s="16"/>
      <c r="AV25" s="36"/>
      <c r="AW25" s="66"/>
      <c r="AY25" s="718"/>
      <c r="AZ25" s="718"/>
      <c r="BA25" s="718"/>
      <c r="BB25" s="718"/>
      <c r="BC25" s="717"/>
      <c r="BD25" s="717"/>
      <c r="BE25" s="717"/>
      <c r="BF25" s="717"/>
      <c r="BG25" s="718"/>
      <c r="BH25" s="718"/>
      <c r="BI25" s="718"/>
      <c r="BJ25" s="718"/>
      <c r="BK25" s="719"/>
      <c r="BL25" s="719"/>
      <c r="BM25" s="719"/>
      <c r="BN25" s="719"/>
    </row>
    <row r="26" spans="1:89" s="15" customFormat="1" ht="5.0999999999999996" customHeight="1">
      <c r="A26" s="14"/>
      <c r="B26" s="14"/>
      <c r="M26" s="18"/>
      <c r="N26" s="68"/>
      <c r="O26" s="68"/>
      <c r="P26" s="723"/>
      <c r="Q26" s="723"/>
      <c r="R26" s="723"/>
      <c r="S26" s="69"/>
      <c r="T26" s="67"/>
      <c r="U26" s="67"/>
      <c r="V26" s="68"/>
      <c r="W26" s="68"/>
      <c r="X26" s="68"/>
      <c r="Y26" s="68"/>
      <c r="Z26" s="68"/>
      <c r="AA26" s="68"/>
      <c r="AB26" s="68"/>
      <c r="AC26" s="67"/>
      <c r="AD26" s="67"/>
      <c r="AF26" s="724"/>
      <c r="AG26" s="724"/>
      <c r="AH26" s="724"/>
      <c r="AI26" s="67"/>
      <c r="AJ26" s="68"/>
      <c r="AK26" s="18"/>
      <c r="AU26" s="16"/>
      <c r="AV26" s="16"/>
      <c r="AW26" s="14"/>
      <c r="AY26" s="718" t="s">
        <v>51</v>
      </c>
      <c r="AZ26" s="718"/>
      <c r="BA26" s="718"/>
      <c r="BB26" s="718"/>
      <c r="BC26" s="717">
        <v>0.2</v>
      </c>
      <c r="BD26" s="717"/>
      <c r="BE26" s="717"/>
      <c r="BF26" s="717"/>
      <c r="BG26" s="718" t="s">
        <v>3</v>
      </c>
      <c r="BH26" s="718"/>
      <c r="BI26" s="718"/>
      <c r="BJ26" s="718"/>
      <c r="BK26" s="717">
        <v>0.2</v>
      </c>
      <c r="BL26" s="719"/>
      <c r="BM26" s="719"/>
      <c r="BN26" s="719"/>
    </row>
    <row r="27" spans="1:89" s="15" customFormat="1" ht="15" customHeight="1">
      <c r="A27" s="14"/>
      <c r="B27" s="14"/>
      <c r="N27" s="68"/>
      <c r="O27" s="67"/>
      <c r="P27" s="720">
        <f>BC22</f>
        <v>0.1</v>
      </c>
      <c r="Q27" s="720"/>
      <c r="R27" s="70"/>
      <c r="S27" s="70"/>
      <c r="T27" s="67"/>
      <c r="U27" s="67"/>
      <c r="V27" s="721">
        <f>N25+R25+V25+AD25+AH25+P27+AG27</f>
        <v>2.5</v>
      </c>
      <c r="W27" s="721"/>
      <c r="X27" s="721"/>
      <c r="Y27" s="71" t="s">
        <v>40</v>
      </c>
      <c r="Z27" s="721">
        <f>N25+R25+Z25+AD25+AH25+P27+AG27</f>
        <v>2.5</v>
      </c>
      <c r="AA27" s="721"/>
      <c r="AB27" s="721"/>
      <c r="AC27" s="67"/>
      <c r="AD27" s="67"/>
      <c r="AE27" s="67"/>
      <c r="AF27" s="67"/>
      <c r="AG27" s="720">
        <f>BC22</f>
        <v>0.1</v>
      </c>
      <c r="AH27" s="720"/>
      <c r="AI27" s="67"/>
      <c r="AJ27" s="68"/>
      <c r="AU27" s="16"/>
      <c r="AV27" s="16"/>
      <c r="AW27" s="14"/>
      <c r="AY27" s="718"/>
      <c r="AZ27" s="718"/>
      <c r="BA27" s="718"/>
      <c r="BB27" s="718"/>
      <c r="BC27" s="717"/>
      <c r="BD27" s="717"/>
      <c r="BE27" s="717"/>
      <c r="BF27" s="717"/>
      <c r="BG27" s="718"/>
      <c r="BH27" s="718"/>
      <c r="BI27" s="718"/>
      <c r="BJ27" s="718"/>
      <c r="BK27" s="719"/>
      <c r="BL27" s="719"/>
      <c r="BM27" s="719"/>
      <c r="BN27" s="719"/>
    </row>
    <row r="28" spans="1:89" s="15" customFormat="1" ht="5.0999999999999996" customHeight="1">
      <c r="A28" s="14"/>
      <c r="B28" s="14"/>
      <c r="O28" s="52"/>
      <c r="P28" s="17"/>
      <c r="Q28" s="17"/>
      <c r="R28" s="17"/>
      <c r="S28" s="17"/>
      <c r="T28" s="17"/>
      <c r="U28" s="17"/>
      <c r="V28" s="17"/>
      <c r="W28" s="17"/>
      <c r="X28" s="17"/>
      <c r="Z28" s="17"/>
      <c r="AA28" s="18"/>
      <c r="AB28" s="18"/>
      <c r="AC28" s="17"/>
      <c r="AD28" s="17"/>
      <c r="AE28" s="17"/>
      <c r="AF28" s="17"/>
      <c r="AG28" s="17"/>
      <c r="AH28" s="72"/>
      <c r="AI28" s="47"/>
      <c r="AU28" s="16"/>
      <c r="AV28" s="16"/>
      <c r="AW28" s="14"/>
    </row>
    <row r="29" spans="1:89" s="15" customFormat="1" ht="5.0999999999999996" customHeight="1">
      <c r="A29" s="14"/>
      <c r="B29" s="32"/>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4"/>
      <c r="AV29" s="16"/>
      <c r="AW29" s="14"/>
    </row>
    <row r="30" spans="1:89" s="20" customFormat="1" ht="9.9499999999999993" customHeight="1">
      <c r="A30" s="73"/>
      <c r="B30" s="73"/>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5"/>
      <c r="AV30" s="75"/>
      <c r="AW30" s="76"/>
    </row>
    <row r="31" spans="1:89" s="20" customFormat="1" ht="12" customHeight="1">
      <c r="A31" s="76"/>
      <c r="B31" s="76"/>
      <c r="D31" s="686" t="s">
        <v>100</v>
      </c>
      <c r="E31" s="686"/>
      <c r="F31" s="77" t="s">
        <v>102</v>
      </c>
      <c r="G31" s="685" t="e">
        <f>V5</f>
        <v>#REF!</v>
      </c>
      <c r="H31" s="686"/>
      <c r="I31" s="686"/>
      <c r="J31" s="78" t="s">
        <v>40</v>
      </c>
      <c r="K31" s="685" t="e">
        <f>Z5</f>
        <v>#REF!</v>
      </c>
      <c r="L31" s="686"/>
      <c r="M31" s="686"/>
      <c r="N31" s="20" t="s">
        <v>102</v>
      </c>
      <c r="O31" s="686" t="e">
        <f>ROUND(G31*K31,2)</f>
        <v>#REF!</v>
      </c>
      <c r="P31" s="686"/>
      <c r="Q31" s="686"/>
      <c r="R31" s="686"/>
      <c r="Y31" s="686" t="s">
        <v>107</v>
      </c>
      <c r="Z31" s="686"/>
      <c r="AA31" s="77" t="s">
        <v>102</v>
      </c>
      <c r="AB31" s="685" t="e">
        <f>V7</f>
        <v>#REF!</v>
      </c>
      <c r="AC31" s="686"/>
      <c r="AD31" s="686"/>
      <c r="AE31" s="78" t="s">
        <v>40</v>
      </c>
      <c r="AF31" s="685" t="e">
        <f>Z7</f>
        <v>#REF!</v>
      </c>
      <c r="AG31" s="686"/>
      <c r="AH31" s="686"/>
      <c r="AI31" s="20" t="s">
        <v>102</v>
      </c>
      <c r="AJ31" s="686" t="e">
        <f>ROUND(AB31*AF31,2)</f>
        <v>#REF!</v>
      </c>
      <c r="AK31" s="686"/>
      <c r="AL31" s="686"/>
      <c r="AM31" s="686"/>
      <c r="AU31" s="79"/>
      <c r="AV31" s="79"/>
      <c r="AW31" s="76"/>
    </row>
    <row r="32" spans="1:89" s="20" customFormat="1" ht="12" customHeight="1">
      <c r="A32" s="76"/>
      <c r="B32" s="76"/>
      <c r="D32" s="686" t="s">
        <v>101</v>
      </c>
      <c r="E32" s="686"/>
      <c r="F32" s="77" t="s">
        <v>102</v>
      </c>
      <c r="G32" s="685">
        <f>V27</f>
        <v>2.5</v>
      </c>
      <c r="H32" s="686"/>
      <c r="I32" s="686"/>
      <c r="J32" s="78" t="s">
        <v>40</v>
      </c>
      <c r="K32" s="685">
        <f>Z27</f>
        <v>2.5</v>
      </c>
      <c r="L32" s="686"/>
      <c r="M32" s="686"/>
      <c r="N32" s="20" t="s">
        <v>102</v>
      </c>
      <c r="O32" s="686">
        <f>ROUND(G32*K32,2)</f>
        <v>6.25</v>
      </c>
      <c r="P32" s="686"/>
      <c r="Q32" s="686"/>
      <c r="R32" s="686"/>
      <c r="Y32" s="686" t="s">
        <v>108</v>
      </c>
      <c r="Z32" s="686"/>
      <c r="AA32" s="77" t="s">
        <v>102</v>
      </c>
      <c r="AB32" s="685">
        <f>V21</f>
        <v>0.60000000000000009</v>
      </c>
      <c r="AC32" s="686"/>
      <c r="AD32" s="686"/>
      <c r="AE32" s="78" t="s">
        <v>40</v>
      </c>
      <c r="AF32" s="685" t="e">
        <f>Z21</f>
        <v>#REF!</v>
      </c>
      <c r="AG32" s="686"/>
      <c r="AH32" s="686"/>
      <c r="AI32" s="20" t="s">
        <v>102</v>
      </c>
      <c r="AJ32" s="686" t="e">
        <f>ROUND(AB32*AF32,2)</f>
        <v>#REF!</v>
      </c>
      <c r="AK32" s="686"/>
      <c r="AL32" s="686"/>
      <c r="AM32" s="686"/>
      <c r="AU32" s="79"/>
      <c r="AV32" s="79"/>
      <c r="AW32" s="76"/>
    </row>
    <row r="33" spans="1:49" s="20" customFormat="1" ht="12" customHeight="1">
      <c r="A33" s="76"/>
      <c r="B33" s="76"/>
      <c r="D33" s="686" t="s">
        <v>105</v>
      </c>
      <c r="E33" s="686"/>
      <c r="F33" s="77" t="s">
        <v>102</v>
      </c>
      <c r="G33" s="685" t="e">
        <f>V6</f>
        <v>#REF!</v>
      </c>
      <c r="H33" s="686"/>
      <c r="I33" s="686"/>
      <c r="J33" s="78" t="s">
        <v>40</v>
      </c>
      <c r="K33" s="685" t="e">
        <f>Z6</f>
        <v>#REF!</v>
      </c>
      <c r="L33" s="686"/>
      <c r="M33" s="686"/>
      <c r="N33" s="20" t="s">
        <v>102</v>
      </c>
      <c r="O33" s="686" t="e">
        <f>ROUND(G33*K33,2)</f>
        <v>#REF!</v>
      </c>
      <c r="P33" s="686"/>
      <c r="Q33" s="686"/>
      <c r="R33" s="686"/>
      <c r="Y33" s="686" t="s">
        <v>117</v>
      </c>
      <c r="Z33" s="686"/>
      <c r="AA33" s="77" t="s">
        <v>102</v>
      </c>
      <c r="AB33" s="685" t="e">
        <f>V14</f>
        <v>#REF!</v>
      </c>
      <c r="AC33" s="686"/>
      <c r="AD33" s="686"/>
      <c r="AE33" s="78" t="s">
        <v>40</v>
      </c>
      <c r="AF33" s="685" t="e">
        <f>Z14</f>
        <v>#REF!</v>
      </c>
      <c r="AG33" s="686"/>
      <c r="AH33" s="686"/>
      <c r="AI33" s="20" t="s">
        <v>102</v>
      </c>
      <c r="AJ33" s="685" t="e">
        <f>ROUND(AB33*AF33,2)</f>
        <v>#REF!</v>
      </c>
      <c r="AK33" s="685"/>
      <c r="AL33" s="685"/>
      <c r="AM33" s="685"/>
      <c r="AU33" s="79"/>
      <c r="AV33" s="79"/>
      <c r="AW33" s="76"/>
    </row>
    <row r="34" spans="1:49" s="20" customFormat="1" ht="12" customHeight="1">
      <c r="A34" s="76"/>
      <c r="B34" s="76"/>
      <c r="AU34" s="79"/>
      <c r="AV34" s="79"/>
      <c r="AW34" s="76"/>
    </row>
    <row r="35" spans="1:49" s="20" customFormat="1" ht="12" customHeight="1">
      <c r="A35" s="76" t="s">
        <v>9</v>
      </c>
      <c r="B35" s="76"/>
      <c r="D35" s="685" t="e">
        <f>D10-H10</f>
        <v>#REF!</v>
      </c>
      <c r="E35" s="686"/>
      <c r="F35" s="686"/>
      <c r="G35" s="80" t="s">
        <v>98</v>
      </c>
      <c r="H35" s="77">
        <v>3</v>
      </c>
      <c r="I35" s="20" t="s">
        <v>109</v>
      </c>
      <c r="J35" s="686" t="e">
        <f>O31</f>
        <v>#REF!</v>
      </c>
      <c r="K35" s="686"/>
      <c r="L35" s="686"/>
      <c r="M35" s="686"/>
      <c r="N35" s="77" t="s">
        <v>110</v>
      </c>
      <c r="O35" s="686">
        <f>O32</f>
        <v>6.25</v>
      </c>
      <c r="P35" s="686"/>
      <c r="Q35" s="686"/>
      <c r="R35" s="686"/>
      <c r="S35" s="20" t="s">
        <v>111</v>
      </c>
      <c r="T35" s="20" t="s">
        <v>112</v>
      </c>
      <c r="U35" s="20" t="s">
        <v>99</v>
      </c>
      <c r="V35" s="686" t="e">
        <f>J35</f>
        <v>#REF!</v>
      </c>
      <c r="W35" s="686"/>
      <c r="X35" s="686"/>
      <c r="Y35" s="686"/>
      <c r="Z35" s="78" t="s">
        <v>40</v>
      </c>
      <c r="AA35" s="686">
        <f>O35</f>
        <v>6.25</v>
      </c>
      <c r="AB35" s="686"/>
      <c r="AC35" s="686"/>
      <c r="AD35" s="686"/>
      <c r="AE35" s="20" t="s">
        <v>113</v>
      </c>
      <c r="AF35" s="20" t="s">
        <v>114</v>
      </c>
      <c r="AG35" s="78" t="s">
        <v>40</v>
      </c>
      <c r="AH35" s="712" t="e">
        <f>A5</f>
        <v>#REF!</v>
      </c>
      <c r="AI35" s="686"/>
      <c r="AJ35" s="686"/>
      <c r="AK35" s="686"/>
      <c r="AN35" s="20" t="s">
        <v>102</v>
      </c>
      <c r="AO35" s="715" t="e">
        <f>ROUND(D35/H35*(J35+O35+(V35*AA35)^0.5)*AH35,2)</f>
        <v>#REF!</v>
      </c>
      <c r="AP35" s="715"/>
      <c r="AQ35" s="715"/>
      <c r="AR35" s="715"/>
      <c r="AU35" s="79"/>
      <c r="AV35" s="79"/>
      <c r="AW35" s="76"/>
    </row>
    <row r="36" spans="1:49" s="20" customFormat="1" ht="12" customHeight="1">
      <c r="A36" s="76"/>
      <c r="B36" s="76"/>
      <c r="D36" s="20" t="s">
        <v>115</v>
      </c>
      <c r="AO36" s="81"/>
      <c r="AP36" s="81"/>
      <c r="AQ36" s="81"/>
      <c r="AR36" s="81"/>
      <c r="AU36" s="79"/>
      <c r="AV36" s="79"/>
      <c r="AW36" s="76"/>
    </row>
    <row r="37" spans="1:49" s="20" customFormat="1" ht="12" customHeight="1">
      <c r="A37" s="76"/>
      <c r="B37" s="76"/>
      <c r="D37" s="685" t="e">
        <f>AP14+AP12</f>
        <v>#REF!</v>
      </c>
      <c r="E37" s="686"/>
      <c r="F37" s="686"/>
      <c r="G37" s="80" t="s">
        <v>98</v>
      </c>
      <c r="H37" s="77">
        <v>3</v>
      </c>
      <c r="I37" s="20" t="s">
        <v>109</v>
      </c>
      <c r="J37" s="685" t="e">
        <f>AJ31</f>
        <v>#REF!</v>
      </c>
      <c r="K37" s="686"/>
      <c r="L37" s="686"/>
      <c r="M37" s="686"/>
      <c r="N37" s="77" t="s">
        <v>110</v>
      </c>
      <c r="O37" s="685" t="e">
        <f>AJ32</f>
        <v>#REF!</v>
      </c>
      <c r="P37" s="686"/>
      <c r="Q37" s="686"/>
      <c r="R37" s="686"/>
      <c r="S37" s="20" t="s">
        <v>111</v>
      </c>
      <c r="T37" s="20" t="s">
        <v>112</v>
      </c>
      <c r="U37" s="20" t="s">
        <v>99</v>
      </c>
      <c r="V37" s="685" t="e">
        <f>J37</f>
        <v>#REF!</v>
      </c>
      <c r="W37" s="686"/>
      <c r="X37" s="686"/>
      <c r="Y37" s="686"/>
      <c r="Z37" s="78" t="s">
        <v>40</v>
      </c>
      <c r="AA37" s="685" t="e">
        <f>O37</f>
        <v>#REF!</v>
      </c>
      <c r="AB37" s="686"/>
      <c r="AC37" s="686"/>
      <c r="AD37" s="686"/>
      <c r="AE37" s="20" t="s">
        <v>113</v>
      </c>
      <c r="AF37" s="20" t="s">
        <v>114</v>
      </c>
      <c r="AG37" s="78" t="s">
        <v>40</v>
      </c>
      <c r="AH37" s="712" t="e">
        <f>AH35</f>
        <v>#REF!</v>
      </c>
      <c r="AI37" s="686"/>
      <c r="AJ37" s="686"/>
      <c r="AK37" s="686"/>
      <c r="AN37" s="20" t="s">
        <v>102</v>
      </c>
      <c r="AO37" s="715" t="e">
        <f>ROUND(D37/H37*(J37+O37+(V37*AA37)^0.5)*AH37,2)</f>
        <v>#REF!</v>
      </c>
      <c r="AP37" s="715"/>
      <c r="AQ37" s="715"/>
      <c r="AR37" s="715"/>
      <c r="AU37" s="79" t="s">
        <v>102</v>
      </c>
      <c r="AV37" s="82" t="e">
        <f>AO35-AO37</f>
        <v>#REF!</v>
      </c>
      <c r="AW37" s="76"/>
    </row>
    <row r="38" spans="1:49" s="20" customFormat="1" ht="12" customHeight="1">
      <c r="A38" s="76"/>
      <c r="B38" s="76"/>
      <c r="AO38" s="81"/>
      <c r="AP38" s="81"/>
      <c r="AQ38" s="81"/>
      <c r="AR38" s="81"/>
      <c r="AU38" s="79"/>
      <c r="AV38" s="79"/>
      <c r="AW38" s="76"/>
    </row>
    <row r="39" spans="1:49" s="20" customFormat="1" ht="12" customHeight="1">
      <c r="A39" s="76" t="s">
        <v>14</v>
      </c>
      <c r="B39" s="76"/>
      <c r="C39" s="20" t="s">
        <v>148</v>
      </c>
      <c r="D39" s="685" t="e">
        <f>H14</f>
        <v>#REF!</v>
      </c>
      <c r="E39" s="686"/>
      <c r="F39" s="686"/>
      <c r="G39" s="80" t="s">
        <v>98</v>
      </c>
      <c r="H39" s="77">
        <v>3</v>
      </c>
      <c r="I39" s="20" t="s">
        <v>109</v>
      </c>
      <c r="J39" s="686" t="e">
        <f>O33</f>
        <v>#REF!</v>
      </c>
      <c r="K39" s="686"/>
      <c r="L39" s="686"/>
      <c r="M39" s="686"/>
      <c r="N39" s="77" t="s">
        <v>110</v>
      </c>
      <c r="O39" s="686">
        <f>O32</f>
        <v>6.25</v>
      </c>
      <c r="P39" s="686"/>
      <c r="Q39" s="686"/>
      <c r="R39" s="686"/>
      <c r="S39" s="20" t="s">
        <v>111</v>
      </c>
      <c r="T39" s="20" t="s">
        <v>112</v>
      </c>
      <c r="U39" s="20" t="s">
        <v>99</v>
      </c>
      <c r="V39" s="686" t="e">
        <f>J39</f>
        <v>#REF!</v>
      </c>
      <c r="W39" s="686"/>
      <c r="X39" s="686"/>
      <c r="Y39" s="686"/>
      <c r="Z39" s="78" t="s">
        <v>40</v>
      </c>
      <c r="AA39" s="686">
        <f>O39</f>
        <v>6.25</v>
      </c>
      <c r="AB39" s="686"/>
      <c r="AC39" s="686"/>
      <c r="AD39" s="686"/>
      <c r="AE39" s="20" t="s">
        <v>113</v>
      </c>
      <c r="AF39" s="20" t="s">
        <v>114</v>
      </c>
      <c r="AO39" s="81"/>
      <c r="AP39" s="81"/>
      <c r="AQ39" s="81"/>
      <c r="AR39" s="81"/>
      <c r="AU39" s="79"/>
      <c r="AV39" s="79"/>
      <c r="AW39" s="76"/>
    </row>
    <row r="40" spans="1:49" s="20" customFormat="1" ht="12" customHeight="1">
      <c r="A40" s="76"/>
      <c r="B40" s="76"/>
      <c r="C40" s="20" t="s">
        <v>106</v>
      </c>
      <c r="D40" s="77" t="s">
        <v>109</v>
      </c>
      <c r="E40" s="20" t="s">
        <v>52</v>
      </c>
      <c r="F40" s="20" t="s">
        <v>4</v>
      </c>
      <c r="G40" s="77" t="s">
        <v>40</v>
      </c>
      <c r="H40" s="694">
        <f>V25+(R25+P27)*2</f>
        <v>1.5</v>
      </c>
      <c r="I40" s="694"/>
      <c r="J40" s="694"/>
      <c r="K40" s="83">
        <v>2</v>
      </c>
      <c r="L40" s="20" t="s">
        <v>6</v>
      </c>
      <c r="M40" s="77" t="s">
        <v>12</v>
      </c>
      <c r="N40" s="20">
        <v>4</v>
      </c>
      <c r="O40" s="77" t="s">
        <v>40</v>
      </c>
      <c r="P40" s="685">
        <f>AS23</f>
        <v>0.1</v>
      </c>
      <c r="Q40" s="685"/>
      <c r="R40" s="685"/>
      <c r="T40" s="20" t="s">
        <v>11</v>
      </c>
      <c r="U40" s="20" t="s">
        <v>10</v>
      </c>
      <c r="V40" s="20" t="s">
        <v>4</v>
      </c>
      <c r="W40" s="77" t="s">
        <v>40</v>
      </c>
      <c r="X40" s="685">
        <f>V25+R25*2</f>
        <v>1.3</v>
      </c>
      <c r="Y40" s="685"/>
      <c r="Z40" s="685"/>
      <c r="AA40" s="83">
        <v>2</v>
      </c>
      <c r="AB40" s="20" t="s">
        <v>6</v>
      </c>
      <c r="AC40" s="84" t="s">
        <v>12</v>
      </c>
      <c r="AD40" s="84">
        <v>4</v>
      </c>
      <c r="AE40" s="77" t="s">
        <v>40</v>
      </c>
      <c r="AF40" s="714">
        <f>AS22</f>
        <v>0.2</v>
      </c>
      <c r="AG40" s="714"/>
      <c r="AH40" s="714"/>
      <c r="AO40" s="81"/>
      <c r="AP40" s="81"/>
      <c r="AQ40" s="81"/>
      <c r="AR40" s="81"/>
      <c r="AU40" s="79"/>
      <c r="AV40" s="79"/>
      <c r="AW40" s="76"/>
    </row>
    <row r="41" spans="1:49" s="20" customFormat="1" ht="12" customHeight="1">
      <c r="A41" s="76"/>
      <c r="B41" s="76"/>
      <c r="D41" s="20" t="s">
        <v>11</v>
      </c>
      <c r="E41" s="20" t="s">
        <v>10</v>
      </c>
      <c r="F41" s="20" t="s">
        <v>4</v>
      </c>
      <c r="G41" s="77" t="s">
        <v>40</v>
      </c>
      <c r="H41" s="685">
        <f>V25</f>
        <v>1.2</v>
      </c>
      <c r="I41" s="685"/>
      <c r="J41" s="685"/>
      <c r="K41" s="83">
        <v>2</v>
      </c>
      <c r="L41" s="20" t="s">
        <v>6</v>
      </c>
      <c r="M41" s="84" t="s">
        <v>12</v>
      </c>
      <c r="N41" s="84">
        <v>4</v>
      </c>
      <c r="O41" s="77" t="s">
        <v>40</v>
      </c>
      <c r="P41" s="714" t="e">
        <f>H14-AS23-AS22</f>
        <v>#REF!</v>
      </c>
      <c r="Q41" s="714"/>
      <c r="R41" s="714"/>
      <c r="T41" s="20" t="s">
        <v>114</v>
      </c>
      <c r="U41" s="20" t="s">
        <v>149</v>
      </c>
      <c r="V41" s="78" t="s">
        <v>40</v>
      </c>
      <c r="W41" s="712" t="e">
        <f>AH37</f>
        <v>#REF!</v>
      </c>
      <c r="X41" s="686"/>
      <c r="Y41" s="686"/>
      <c r="Z41" s="686"/>
      <c r="AN41" s="20" t="s">
        <v>102</v>
      </c>
      <c r="AO41" s="713" t="e">
        <f>ROUND(((D39/H39*(J39+O39+(V39*AA39)^0.5))-((PI()*H40^K40/N40*P40)+(PI()*X40^AA40/AD40*AF40)+(PI()*H41^K41/N41*P41)))*W41,2)</f>
        <v>#REF!</v>
      </c>
      <c r="AP41" s="713"/>
      <c r="AQ41" s="713"/>
      <c r="AR41" s="713"/>
      <c r="AU41" s="79"/>
      <c r="AV41" s="79"/>
      <c r="AW41" s="76"/>
    </row>
    <row r="42" spans="1:49" s="20" customFormat="1" ht="12" customHeight="1">
      <c r="A42" s="76"/>
      <c r="B42" s="76"/>
      <c r="D42" s="20" t="s">
        <v>115</v>
      </c>
      <c r="AO42" s="81"/>
      <c r="AP42" s="81"/>
      <c r="AQ42" s="81"/>
      <c r="AR42" s="81"/>
      <c r="AU42" s="79"/>
      <c r="AV42" s="79"/>
      <c r="AW42" s="76"/>
    </row>
    <row r="43" spans="1:49" s="20" customFormat="1" ht="12" customHeight="1">
      <c r="A43" s="76"/>
      <c r="B43" s="76"/>
      <c r="D43" s="685" t="e">
        <f>AP14</f>
        <v>#REF!</v>
      </c>
      <c r="E43" s="686"/>
      <c r="F43" s="686"/>
      <c r="G43" s="80" t="s">
        <v>98</v>
      </c>
      <c r="H43" s="77">
        <v>3</v>
      </c>
      <c r="I43" s="20" t="s">
        <v>109</v>
      </c>
      <c r="J43" s="685" t="e">
        <f>AJ33</f>
        <v>#REF!</v>
      </c>
      <c r="K43" s="686"/>
      <c r="L43" s="686"/>
      <c r="M43" s="686"/>
      <c r="N43" s="77" t="s">
        <v>110</v>
      </c>
      <c r="O43" s="685" t="e">
        <f>AJ32</f>
        <v>#REF!</v>
      </c>
      <c r="P43" s="686"/>
      <c r="Q43" s="686"/>
      <c r="R43" s="686"/>
      <c r="S43" s="20" t="s">
        <v>111</v>
      </c>
      <c r="T43" s="20" t="s">
        <v>112</v>
      </c>
      <c r="U43" s="20" t="s">
        <v>99</v>
      </c>
      <c r="V43" s="685" t="e">
        <f>J43</f>
        <v>#REF!</v>
      </c>
      <c r="W43" s="686"/>
      <c r="X43" s="686"/>
      <c r="Y43" s="686"/>
      <c r="Z43" s="78" t="s">
        <v>40</v>
      </c>
      <c r="AA43" s="685" t="e">
        <f>O43</f>
        <v>#REF!</v>
      </c>
      <c r="AB43" s="686"/>
      <c r="AC43" s="686"/>
      <c r="AD43" s="686"/>
      <c r="AE43" s="20" t="s">
        <v>113</v>
      </c>
      <c r="AF43" s="20" t="s">
        <v>114</v>
      </c>
      <c r="AG43" s="78" t="s">
        <v>40</v>
      </c>
      <c r="AH43" s="712" t="e">
        <f>W41</f>
        <v>#REF!</v>
      </c>
      <c r="AI43" s="686"/>
      <c r="AJ43" s="686"/>
      <c r="AK43" s="686"/>
      <c r="AN43" s="20" t="s">
        <v>102</v>
      </c>
      <c r="AO43" s="715" t="e">
        <f>ROUND(D43/H43*(J43+O43+(V43*AA43)^0.5)*AH43,2)</f>
        <v>#REF!</v>
      </c>
      <c r="AP43" s="715"/>
      <c r="AQ43" s="715"/>
      <c r="AR43" s="715"/>
      <c r="AU43" s="79" t="s">
        <v>102</v>
      </c>
      <c r="AV43" s="82" t="e">
        <f>AO41-AO43</f>
        <v>#REF!</v>
      </c>
      <c r="AW43" s="76"/>
    </row>
    <row r="44" spans="1:49" s="20" customFormat="1" ht="12" customHeight="1">
      <c r="A44" s="76"/>
      <c r="B44" s="76"/>
      <c r="AO44" s="81"/>
      <c r="AP44" s="81"/>
      <c r="AQ44" s="81"/>
      <c r="AR44" s="81"/>
      <c r="AU44" s="79"/>
      <c r="AV44" s="79"/>
      <c r="AW44" s="76"/>
    </row>
    <row r="45" spans="1:49" s="20" customFormat="1" ht="12" customHeight="1">
      <c r="A45" s="76" t="s">
        <v>53</v>
      </c>
      <c r="B45" s="76"/>
      <c r="D45" s="20" t="s">
        <v>10</v>
      </c>
      <c r="E45" s="685">
        <f>V25+(R25+P27)*2</f>
        <v>1.5</v>
      </c>
      <c r="F45" s="685"/>
      <c r="G45" s="685"/>
      <c r="H45" s="685"/>
      <c r="I45" s="78" t="s">
        <v>40</v>
      </c>
      <c r="J45" s="685">
        <f>E45</f>
        <v>1.5</v>
      </c>
      <c r="K45" s="685"/>
      <c r="L45" s="685"/>
      <c r="M45" s="685"/>
      <c r="N45" s="20" t="s">
        <v>6</v>
      </c>
      <c r="O45" s="78" t="s">
        <v>40</v>
      </c>
      <c r="P45" s="685" t="s">
        <v>54</v>
      </c>
      <c r="Q45" s="685"/>
      <c r="R45" s="685"/>
      <c r="S45" s="685"/>
      <c r="T45" s="20" t="s">
        <v>40</v>
      </c>
      <c r="U45" s="685">
        <f>AS23</f>
        <v>0.1</v>
      </c>
      <c r="V45" s="685"/>
      <c r="W45" s="685"/>
      <c r="X45" s="685"/>
      <c r="Y45" s="78" t="s">
        <v>40</v>
      </c>
      <c r="Z45" s="712" t="e">
        <f>AH43</f>
        <v>#REF!</v>
      </c>
      <c r="AA45" s="686"/>
      <c r="AB45" s="686"/>
      <c r="AC45" s="686"/>
      <c r="AD45" s="85"/>
      <c r="AO45" s="81"/>
      <c r="AP45" s="81"/>
      <c r="AQ45" s="81"/>
      <c r="AR45" s="81"/>
      <c r="AT45" s="686" t="s">
        <v>13</v>
      </c>
      <c r="AU45" s="716"/>
      <c r="AV45" s="86" t="e">
        <f>ROUND((E45*J45)*PI()/4*U45*Z45,2)</f>
        <v>#REF!</v>
      </c>
      <c r="AW45" s="87"/>
    </row>
    <row r="46" spans="1:49" s="20" customFormat="1" ht="12" customHeight="1">
      <c r="A46" s="76"/>
      <c r="B46" s="76"/>
      <c r="AO46" s="81"/>
      <c r="AP46" s="81"/>
      <c r="AQ46" s="81"/>
      <c r="AR46" s="81"/>
      <c r="AU46" s="79"/>
      <c r="AV46" s="79"/>
      <c r="AW46" s="76"/>
    </row>
    <row r="47" spans="1:49" s="20" customFormat="1" ht="12" customHeight="1">
      <c r="A47" s="76" t="s">
        <v>58</v>
      </c>
      <c r="B47" s="76"/>
      <c r="D47" s="77" t="s">
        <v>99</v>
      </c>
      <c r="E47" s="685" t="e">
        <f>V5</f>
        <v>#REF!</v>
      </c>
      <c r="F47" s="686"/>
      <c r="G47" s="686"/>
      <c r="H47" s="78" t="s">
        <v>40</v>
      </c>
      <c r="I47" s="685" t="e">
        <f>Z5</f>
        <v>#REF!</v>
      </c>
      <c r="J47" s="686"/>
      <c r="K47" s="686"/>
      <c r="L47" s="20" t="s">
        <v>113</v>
      </c>
      <c r="M47" s="78" t="s">
        <v>40</v>
      </c>
      <c r="N47" s="685">
        <f>H10</f>
        <v>0.2</v>
      </c>
      <c r="O47" s="686"/>
      <c r="P47" s="686"/>
      <c r="Q47" s="78" t="s">
        <v>40</v>
      </c>
      <c r="R47" s="712" t="e">
        <f>Z45</f>
        <v>#REF!</v>
      </c>
      <c r="S47" s="686"/>
      <c r="T47" s="686"/>
      <c r="U47" s="686"/>
      <c r="AN47" s="20" t="s">
        <v>102</v>
      </c>
      <c r="AO47" s="715" t="e">
        <f>ROUND((E47*I47)*N47*R47,2)</f>
        <v>#REF!</v>
      </c>
      <c r="AP47" s="715"/>
      <c r="AQ47" s="715"/>
      <c r="AR47" s="715"/>
      <c r="AU47" s="79"/>
      <c r="AV47" s="79"/>
      <c r="AW47" s="76"/>
    </row>
    <row r="48" spans="1:49" s="20" customFormat="1" ht="12" customHeight="1">
      <c r="A48" s="76" t="s">
        <v>119</v>
      </c>
      <c r="B48" s="76"/>
      <c r="D48" s="20" t="s">
        <v>115</v>
      </c>
      <c r="AO48" s="81"/>
      <c r="AP48" s="81"/>
      <c r="AQ48" s="81"/>
      <c r="AR48" s="81"/>
      <c r="AU48" s="79"/>
      <c r="AV48" s="79"/>
      <c r="AW48" s="76"/>
    </row>
    <row r="49" spans="1:58" s="20" customFormat="1" ht="12" customHeight="1">
      <c r="A49" s="76"/>
      <c r="B49" s="76"/>
      <c r="D49" s="77" t="s">
        <v>99</v>
      </c>
      <c r="E49" s="685" t="e">
        <f>V7</f>
        <v>#REF!</v>
      </c>
      <c r="F49" s="686"/>
      <c r="G49" s="686"/>
      <c r="H49" s="78" t="s">
        <v>40</v>
      </c>
      <c r="I49" s="685" t="e">
        <f>Z7</f>
        <v>#REF!</v>
      </c>
      <c r="J49" s="686"/>
      <c r="K49" s="686"/>
      <c r="L49" s="20" t="s">
        <v>113</v>
      </c>
      <c r="M49" s="78" t="s">
        <v>40</v>
      </c>
      <c r="N49" s="685">
        <f>H12</f>
        <v>0.2</v>
      </c>
      <c r="O49" s="686"/>
      <c r="P49" s="686"/>
      <c r="Q49" s="78" t="s">
        <v>40</v>
      </c>
      <c r="R49" s="712" t="e">
        <f>R47</f>
        <v>#REF!</v>
      </c>
      <c r="S49" s="686"/>
      <c r="T49" s="686"/>
      <c r="U49" s="686"/>
      <c r="AN49" s="20" t="s">
        <v>102</v>
      </c>
      <c r="AO49" s="715" t="e">
        <f>ROUND((E49*I49)*N49*R49,2)</f>
        <v>#REF!</v>
      </c>
      <c r="AP49" s="715"/>
      <c r="AQ49" s="715"/>
      <c r="AR49" s="715"/>
      <c r="AU49" s="79" t="s">
        <v>102</v>
      </c>
      <c r="AV49" s="82" t="e">
        <f>AO47-AO49</f>
        <v>#REF!</v>
      </c>
      <c r="AW49" s="76"/>
    </row>
    <row r="50" spans="1:58" s="20" customFormat="1" ht="12" customHeight="1">
      <c r="A50" s="76"/>
      <c r="B50" s="76"/>
      <c r="AO50" s="81"/>
      <c r="AP50" s="81"/>
      <c r="AQ50" s="81"/>
      <c r="AR50" s="81"/>
      <c r="AU50" s="79"/>
      <c r="AV50" s="79"/>
      <c r="AW50" s="76"/>
    </row>
    <row r="51" spans="1:58" s="20" customFormat="1" ht="12" customHeight="1">
      <c r="A51" s="76" t="s">
        <v>59</v>
      </c>
      <c r="B51" s="76"/>
      <c r="D51" s="77"/>
      <c r="E51" s="685" t="e">
        <f>E47</f>
        <v>#REF!</v>
      </c>
      <c r="F51" s="686"/>
      <c r="G51" s="686"/>
      <c r="H51" s="78" t="s">
        <v>40</v>
      </c>
      <c r="I51" s="685" t="e">
        <f>I47</f>
        <v>#REF!</v>
      </c>
      <c r="J51" s="686"/>
      <c r="K51" s="686"/>
      <c r="L51" s="78" t="s">
        <v>40</v>
      </c>
      <c r="M51" s="712" t="e">
        <f>R49</f>
        <v>#REF!</v>
      </c>
      <c r="N51" s="686"/>
      <c r="O51" s="686"/>
      <c r="P51" s="686"/>
      <c r="AN51" s="20" t="s">
        <v>102</v>
      </c>
      <c r="AO51" s="715" t="e">
        <f>ROUND((E51*I51)*M51,2)</f>
        <v>#REF!</v>
      </c>
      <c r="AP51" s="715"/>
      <c r="AQ51" s="715"/>
      <c r="AR51" s="715"/>
      <c r="AU51" s="79"/>
      <c r="AV51" s="79"/>
      <c r="AW51" s="76"/>
    </row>
    <row r="52" spans="1:58" s="20" customFormat="1" ht="12" customHeight="1">
      <c r="A52" s="76" t="s">
        <v>118</v>
      </c>
      <c r="B52" s="76"/>
      <c r="D52" s="20" t="s">
        <v>115</v>
      </c>
      <c r="AO52" s="81"/>
      <c r="AP52" s="81"/>
      <c r="AQ52" s="81"/>
      <c r="AR52" s="81"/>
      <c r="AU52" s="79"/>
      <c r="AV52" s="79"/>
      <c r="AW52" s="76"/>
    </row>
    <row r="53" spans="1:58" s="20" customFormat="1" ht="12" customHeight="1">
      <c r="A53" s="76"/>
      <c r="B53" s="76"/>
      <c r="D53" s="77"/>
      <c r="E53" s="685" t="e">
        <f>E49</f>
        <v>#REF!</v>
      </c>
      <c r="F53" s="686"/>
      <c r="G53" s="686"/>
      <c r="H53" s="78" t="s">
        <v>40</v>
      </c>
      <c r="I53" s="685" t="e">
        <f>I49</f>
        <v>#REF!</v>
      </c>
      <c r="J53" s="686"/>
      <c r="K53" s="686"/>
      <c r="L53" s="78" t="s">
        <v>40</v>
      </c>
      <c r="M53" s="712" t="e">
        <f>M51</f>
        <v>#REF!</v>
      </c>
      <c r="N53" s="686"/>
      <c r="O53" s="686"/>
      <c r="P53" s="686"/>
      <c r="AN53" s="20" t="s">
        <v>102</v>
      </c>
      <c r="AO53" s="715" t="e">
        <f>ROUND((E53*I53)*M53,2)</f>
        <v>#REF!</v>
      </c>
      <c r="AP53" s="715"/>
      <c r="AQ53" s="715"/>
      <c r="AR53" s="715"/>
      <c r="AU53" s="79" t="s">
        <v>102</v>
      </c>
      <c r="AV53" s="96" t="e">
        <f>AO51-AO53</f>
        <v>#REF!</v>
      </c>
      <c r="AW53" s="76"/>
    </row>
    <row r="54" spans="1:58" s="20" customFormat="1" ht="12" customHeight="1">
      <c r="A54" s="76"/>
      <c r="B54" s="76"/>
      <c r="AO54" s="81"/>
      <c r="AP54" s="81"/>
      <c r="AQ54" s="81"/>
      <c r="AR54" s="81"/>
      <c r="AU54" s="79"/>
      <c r="AV54" s="79"/>
      <c r="AW54" s="76"/>
    </row>
    <row r="55" spans="1:58" s="20" customFormat="1" ht="12" customHeight="1">
      <c r="A55" s="76" t="s">
        <v>120</v>
      </c>
      <c r="B55" s="76"/>
      <c r="AO55" s="81"/>
      <c r="AP55" s="81"/>
      <c r="AQ55" s="81"/>
      <c r="AR55" s="81"/>
      <c r="AU55" s="79"/>
      <c r="AV55" s="79"/>
      <c r="AW55" s="76"/>
    </row>
    <row r="56" spans="1:58" s="20" customFormat="1" ht="12" customHeight="1">
      <c r="A56" s="76" t="s">
        <v>56</v>
      </c>
      <c r="B56" s="76"/>
      <c r="D56" s="20" t="s">
        <v>10</v>
      </c>
      <c r="E56" s="685" t="e">
        <f>V5</f>
        <v>#REF!</v>
      </c>
      <c r="F56" s="685"/>
      <c r="G56" s="685"/>
      <c r="H56" s="685"/>
      <c r="I56" s="78" t="s">
        <v>55</v>
      </c>
      <c r="J56" s="685" t="e">
        <f>V7</f>
        <v>#REF!</v>
      </c>
      <c r="K56" s="685"/>
      <c r="L56" s="685"/>
      <c r="M56" s="685"/>
      <c r="N56" s="20" t="s">
        <v>6</v>
      </c>
      <c r="O56" s="20" t="s">
        <v>57</v>
      </c>
      <c r="Q56" s="686">
        <v>2</v>
      </c>
      <c r="R56" s="686"/>
      <c r="S56" s="78" t="s">
        <v>40</v>
      </c>
      <c r="T56" s="712" t="e">
        <f>M53</f>
        <v>#REF!</v>
      </c>
      <c r="U56" s="686"/>
      <c r="V56" s="686"/>
      <c r="W56" s="686"/>
      <c r="AO56" s="81"/>
      <c r="AP56" s="81"/>
      <c r="AQ56" s="81"/>
      <c r="AR56" s="81"/>
      <c r="AT56" s="686" t="s">
        <v>13</v>
      </c>
      <c r="AU56" s="716"/>
      <c r="AV56" s="97" t="e">
        <f>ROUND((E56-J56)*Q56*T56,2)</f>
        <v>#REF!</v>
      </c>
      <c r="AW56" s="76"/>
    </row>
    <row r="57" spans="1:58" s="20" customFormat="1" ht="12" customHeight="1">
      <c r="A57" s="76"/>
      <c r="B57" s="76"/>
      <c r="AO57" s="81"/>
      <c r="AP57" s="81"/>
      <c r="AQ57" s="81"/>
      <c r="AR57" s="81"/>
      <c r="AU57" s="79"/>
      <c r="AV57" s="79"/>
      <c r="AW57" s="76"/>
    </row>
    <row r="58" spans="1:58" s="20" customFormat="1" ht="12" customHeight="1">
      <c r="A58" s="76" t="s">
        <v>121</v>
      </c>
      <c r="B58" s="76"/>
      <c r="C58" s="20" t="s">
        <v>148</v>
      </c>
      <c r="D58" s="685">
        <f>H12</f>
        <v>0.2</v>
      </c>
      <c r="E58" s="686"/>
      <c r="F58" s="686"/>
      <c r="G58" s="80" t="s">
        <v>98</v>
      </c>
      <c r="H58" s="77">
        <v>3</v>
      </c>
      <c r="I58" s="20" t="s">
        <v>109</v>
      </c>
      <c r="J58" s="686" t="e">
        <f>O31</f>
        <v>#REF!</v>
      </c>
      <c r="K58" s="686"/>
      <c r="L58" s="686"/>
      <c r="M58" s="686"/>
      <c r="N58" s="77" t="s">
        <v>110</v>
      </c>
      <c r="O58" s="686" t="e">
        <f>O33</f>
        <v>#REF!</v>
      </c>
      <c r="P58" s="686"/>
      <c r="Q58" s="686"/>
      <c r="R58" s="686"/>
      <c r="S58" s="20" t="s">
        <v>111</v>
      </c>
      <c r="T58" s="20" t="s">
        <v>112</v>
      </c>
      <c r="U58" s="20" t="s">
        <v>99</v>
      </c>
      <c r="V58" s="686" t="e">
        <f>J58</f>
        <v>#REF!</v>
      </c>
      <c r="W58" s="686"/>
      <c r="X58" s="686"/>
      <c r="Y58" s="686"/>
      <c r="Z58" s="78" t="s">
        <v>40</v>
      </c>
      <c r="AA58" s="686" t="e">
        <f>O58</f>
        <v>#REF!</v>
      </c>
      <c r="AB58" s="686"/>
      <c r="AC58" s="686"/>
      <c r="AD58" s="686"/>
      <c r="AE58" s="20" t="s">
        <v>113</v>
      </c>
      <c r="AF58" s="20" t="s">
        <v>114</v>
      </c>
      <c r="AU58" s="79"/>
      <c r="AV58" s="79"/>
      <c r="AW58" s="76"/>
    </row>
    <row r="59" spans="1:58" s="20" customFormat="1" ht="12" customHeight="1">
      <c r="A59" s="76"/>
      <c r="B59" s="76"/>
      <c r="D59" s="20" t="s">
        <v>151</v>
      </c>
      <c r="E59" s="20" t="s">
        <v>152</v>
      </c>
      <c r="F59" s="20" t="s">
        <v>4</v>
      </c>
      <c r="G59" s="77" t="s">
        <v>153</v>
      </c>
      <c r="H59" s="685">
        <f>V25</f>
        <v>1.2</v>
      </c>
      <c r="I59" s="685"/>
      <c r="J59" s="685"/>
      <c r="K59" s="83">
        <v>2</v>
      </c>
      <c r="L59" s="20" t="s">
        <v>154</v>
      </c>
      <c r="M59" s="84" t="s">
        <v>155</v>
      </c>
      <c r="N59" s="84">
        <v>4</v>
      </c>
      <c r="O59" s="77" t="s">
        <v>153</v>
      </c>
      <c r="P59" s="714">
        <f>AP12</f>
        <v>0.2</v>
      </c>
      <c r="Q59" s="714"/>
      <c r="R59" s="714"/>
      <c r="S59" s="20" t="s">
        <v>154</v>
      </c>
      <c r="T59" s="20" t="s">
        <v>149</v>
      </c>
      <c r="U59" s="78" t="s">
        <v>40</v>
      </c>
      <c r="V59" s="712" t="e">
        <f>T56</f>
        <v>#REF!</v>
      </c>
      <c r="W59" s="686"/>
      <c r="X59" s="686"/>
      <c r="Y59" s="686"/>
      <c r="Z59" s="78"/>
      <c r="AA59" s="77"/>
      <c r="AB59" s="77"/>
      <c r="AC59" s="77"/>
      <c r="AD59" s="77"/>
      <c r="AG59" s="78"/>
      <c r="AH59" s="98"/>
      <c r="AI59" s="77"/>
      <c r="AJ59" s="77"/>
      <c r="AK59" s="77"/>
      <c r="AN59" s="20" t="s">
        <v>102</v>
      </c>
      <c r="AO59" s="713" t="e">
        <f>ROUND((D58/H58*(J58+O58+(V58*AA58)^0.5)-(PI()*H59^2/N59*P59))*V59,2)</f>
        <v>#REF!</v>
      </c>
      <c r="AP59" s="713"/>
      <c r="AQ59" s="713"/>
      <c r="AR59" s="713"/>
      <c r="AU59" s="79"/>
      <c r="AV59" s="79"/>
      <c r="AW59" s="76"/>
    </row>
    <row r="60" spans="1:58" s="20" customFormat="1" ht="12" customHeight="1">
      <c r="A60" s="76"/>
      <c r="B60" s="76"/>
      <c r="D60" s="20" t="s">
        <v>115</v>
      </c>
      <c r="AO60" s="81"/>
      <c r="AP60" s="81"/>
      <c r="AQ60" s="81"/>
      <c r="AR60" s="81"/>
      <c r="AU60" s="79"/>
      <c r="AV60" s="79"/>
      <c r="AW60" s="76"/>
    </row>
    <row r="61" spans="1:58" s="20" customFormat="1" ht="12" customHeight="1">
      <c r="A61" s="76"/>
      <c r="B61" s="76"/>
      <c r="D61" s="685">
        <f>AP10</f>
        <v>0.2</v>
      </c>
      <c r="E61" s="686"/>
      <c r="F61" s="686"/>
      <c r="G61" s="80" t="s">
        <v>98</v>
      </c>
      <c r="H61" s="77">
        <v>3</v>
      </c>
      <c r="I61" s="20" t="s">
        <v>109</v>
      </c>
      <c r="J61" s="685" t="e">
        <f>AJ31</f>
        <v>#REF!</v>
      </c>
      <c r="K61" s="686"/>
      <c r="L61" s="686"/>
      <c r="M61" s="686"/>
      <c r="N61" s="77" t="s">
        <v>110</v>
      </c>
      <c r="O61" s="685" t="e">
        <f>AJ33</f>
        <v>#REF!</v>
      </c>
      <c r="P61" s="686"/>
      <c r="Q61" s="686"/>
      <c r="R61" s="686"/>
      <c r="S61" s="20" t="s">
        <v>111</v>
      </c>
      <c r="T61" s="20" t="s">
        <v>112</v>
      </c>
      <c r="U61" s="20" t="s">
        <v>99</v>
      </c>
      <c r="V61" s="685" t="e">
        <f>J61</f>
        <v>#REF!</v>
      </c>
      <c r="W61" s="686"/>
      <c r="X61" s="686"/>
      <c r="Y61" s="686"/>
      <c r="Z61" s="78" t="s">
        <v>40</v>
      </c>
      <c r="AA61" s="685" t="e">
        <f>O61</f>
        <v>#REF!</v>
      </c>
      <c r="AB61" s="686"/>
      <c r="AC61" s="686"/>
      <c r="AD61" s="686"/>
      <c r="AE61" s="20" t="s">
        <v>113</v>
      </c>
      <c r="AF61" s="20" t="s">
        <v>114</v>
      </c>
      <c r="AG61" s="78" t="s">
        <v>40</v>
      </c>
      <c r="AH61" s="712" t="e">
        <f>V59</f>
        <v>#REF!</v>
      </c>
      <c r="AI61" s="686"/>
      <c r="AJ61" s="686"/>
      <c r="AK61" s="686"/>
      <c r="AN61" s="20" t="s">
        <v>102</v>
      </c>
      <c r="AO61" s="713" t="e">
        <f>ROUND(D61/H61*(J61+O61+(V61*AA61)^0.5)*AH61,2)</f>
        <v>#REF!</v>
      </c>
      <c r="AP61" s="713"/>
      <c r="AQ61" s="713"/>
      <c r="AR61" s="713"/>
      <c r="AU61" s="79" t="s">
        <v>102</v>
      </c>
      <c r="AV61" s="82" t="e">
        <f>AO59-AO61</f>
        <v>#REF!</v>
      </c>
      <c r="AW61" s="76"/>
    </row>
    <row r="62" spans="1:58" s="20" customFormat="1" ht="12" customHeight="1">
      <c r="A62" s="88"/>
      <c r="B62" s="88"/>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90"/>
      <c r="AV62" s="90"/>
      <c r="AW62" s="76"/>
    </row>
    <row r="63" spans="1:58" ht="15.75" customHeight="1">
      <c r="A63" s="7" t="s">
        <v>137</v>
      </c>
      <c r="AY63" s="718" t="s">
        <v>61</v>
      </c>
      <c r="AZ63" s="718"/>
      <c r="BA63" s="718"/>
      <c r="BB63" s="718"/>
      <c r="BC63" s="748" t="e">
        <f>이토맨홀조서!#REF!</f>
        <v>#REF!</v>
      </c>
      <c r="BD63" s="749"/>
      <c r="BE63" s="749"/>
      <c r="BF63" s="750"/>
    </row>
    <row r="64" spans="1:58" ht="20.100000000000001" customHeight="1">
      <c r="A64" s="9" t="s">
        <v>30</v>
      </c>
      <c r="B64" s="9"/>
      <c r="C64" s="10" t="s">
        <v>31</v>
      </c>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1"/>
      <c r="AV64" s="12" t="s">
        <v>32</v>
      </c>
      <c r="AW64" s="13"/>
      <c r="AY64" s="718"/>
      <c r="AZ64" s="718"/>
      <c r="BA64" s="718"/>
      <c r="BB64" s="718"/>
      <c r="BC64" s="751"/>
      <c r="BD64" s="752"/>
      <c r="BE64" s="752"/>
      <c r="BF64" s="753"/>
    </row>
    <row r="65" spans="1:89" s="15" customFormat="1" ht="15" customHeight="1">
      <c r="A65" s="754" t="s">
        <v>33</v>
      </c>
      <c r="B65" s="14"/>
      <c r="AU65" s="16"/>
      <c r="AV65" s="16"/>
      <c r="AW65" s="14"/>
      <c r="AY65" s="718" t="s">
        <v>34</v>
      </c>
      <c r="AZ65" s="718"/>
      <c r="BA65" s="718"/>
      <c r="BB65" s="718"/>
      <c r="BC65" s="717">
        <v>0.1</v>
      </c>
      <c r="BD65" s="719"/>
      <c r="BE65" s="719"/>
      <c r="BF65" s="719"/>
      <c r="BG65" s="718" t="s">
        <v>35</v>
      </c>
      <c r="BH65" s="718"/>
      <c r="BI65" s="718"/>
      <c r="BJ65" s="718"/>
      <c r="BK65" s="730">
        <f>BC80</f>
        <v>1.2</v>
      </c>
      <c r="BL65" s="718"/>
      <c r="BM65" s="718"/>
      <c r="BN65" s="718"/>
      <c r="CH65" s="17"/>
      <c r="CI65" s="18"/>
      <c r="CJ65" s="18"/>
      <c r="CK65" s="18"/>
    </row>
    <row r="66" spans="1:89" s="15" customFormat="1" ht="15" customHeight="1">
      <c r="A66" s="755"/>
      <c r="B66" s="14"/>
      <c r="C66" s="19"/>
      <c r="D66" s="19" t="s">
        <v>36</v>
      </c>
      <c r="E66" s="19"/>
      <c r="F66" s="19"/>
      <c r="G66" s="19" t="s">
        <v>1</v>
      </c>
      <c r="H66" s="756" t="e">
        <f>BK67</f>
        <v>#REF!</v>
      </c>
      <c r="I66" s="756"/>
      <c r="J66" s="756"/>
      <c r="K66" s="756"/>
      <c r="M66" s="757" t="s">
        <v>37</v>
      </c>
      <c r="N66" s="757"/>
      <c r="O66" s="758">
        <f>BK71*1000</f>
        <v>200</v>
      </c>
      <c r="P66" s="758"/>
      <c r="Q66" s="758"/>
      <c r="R66" s="759" t="s">
        <v>38</v>
      </c>
      <c r="S66" s="759"/>
      <c r="T66" s="759"/>
      <c r="U66" s="19"/>
      <c r="V66" s="21"/>
      <c r="W66" s="21"/>
      <c r="X66" s="21"/>
      <c r="Y66" s="21"/>
      <c r="AU66" s="16"/>
      <c r="AV66" s="16"/>
      <c r="AW66" s="14"/>
      <c r="AY66" s="718"/>
      <c r="AZ66" s="718"/>
      <c r="BA66" s="718"/>
      <c r="BB66" s="718"/>
      <c r="BC66" s="719"/>
      <c r="BD66" s="719"/>
      <c r="BE66" s="719"/>
      <c r="BF66" s="719"/>
      <c r="BG66" s="718"/>
      <c r="BH66" s="718"/>
      <c r="BI66" s="718"/>
      <c r="BJ66" s="718"/>
      <c r="BK66" s="718"/>
      <c r="BL66" s="718"/>
      <c r="BM66" s="718"/>
      <c r="BN66" s="718"/>
      <c r="CH66" s="18"/>
      <c r="CI66" s="18"/>
      <c r="CJ66" s="18"/>
      <c r="CK66" s="18"/>
    </row>
    <row r="67" spans="1:89" s="15" customFormat="1" ht="15" customHeight="1">
      <c r="A67" s="22" t="e">
        <f>BC63</f>
        <v>#REF!</v>
      </c>
      <c r="B67" s="14"/>
      <c r="L67" s="23"/>
      <c r="M67" s="23"/>
      <c r="N67" s="23"/>
      <c r="O67" s="23"/>
      <c r="P67" s="23"/>
      <c r="Q67" s="23"/>
      <c r="R67" s="23"/>
      <c r="S67" s="23"/>
      <c r="T67" s="23"/>
      <c r="U67" s="23"/>
      <c r="V67" s="742" t="e">
        <f>V89+(H76+H74)*AI78*2</f>
        <v>#REF!</v>
      </c>
      <c r="W67" s="742"/>
      <c r="X67" s="742"/>
      <c r="Y67" s="23" t="s">
        <v>40</v>
      </c>
      <c r="Z67" s="742" t="e">
        <f>Z89+(H76+H74)*AI78*2</f>
        <v>#REF!</v>
      </c>
      <c r="AA67" s="742"/>
      <c r="AB67" s="742"/>
      <c r="AC67" s="23"/>
      <c r="AD67" s="23"/>
      <c r="AE67" s="23"/>
      <c r="AF67" s="23"/>
      <c r="AG67" s="23"/>
      <c r="AH67" s="23"/>
      <c r="AI67" s="23"/>
      <c r="AJ67" s="23"/>
      <c r="AK67" s="23"/>
      <c r="AU67" s="16"/>
      <c r="AV67" s="16"/>
      <c r="AW67" s="14"/>
      <c r="AY67" s="718" t="s">
        <v>39</v>
      </c>
      <c r="AZ67" s="718"/>
      <c r="BA67" s="718"/>
      <c r="BB67" s="718"/>
      <c r="BC67" s="725" t="e">
        <f>이토맨홀조서!#REF!</f>
        <v>#REF!</v>
      </c>
      <c r="BD67" s="747"/>
      <c r="BE67" s="747"/>
      <c r="BF67" s="747"/>
      <c r="BG67" s="718" t="s">
        <v>116</v>
      </c>
      <c r="BH67" s="718"/>
      <c r="BI67" s="718"/>
      <c r="BJ67" s="718"/>
      <c r="BK67" s="717" t="e">
        <f>IF(BC63&gt;0,BC67-0.25,0)</f>
        <v>#REF!</v>
      </c>
      <c r="BL67" s="719"/>
      <c r="BM67" s="719"/>
      <c r="BN67" s="719"/>
    </row>
    <row r="68" spans="1:89" s="15" customFormat="1" ht="15" customHeight="1">
      <c r="A68" s="14"/>
      <c r="B68" s="14"/>
      <c r="L68" s="23"/>
      <c r="M68" s="23"/>
      <c r="N68" s="23"/>
      <c r="O68" s="23"/>
      <c r="P68" s="23"/>
      <c r="Q68" s="23"/>
      <c r="R68" s="23"/>
      <c r="S68" s="23"/>
      <c r="T68" s="23"/>
      <c r="U68" s="23"/>
      <c r="V68" s="742" t="e">
        <f>V89+H76*AI78*2</f>
        <v>#REF!</v>
      </c>
      <c r="W68" s="742"/>
      <c r="X68" s="742"/>
      <c r="Y68" s="23" t="s">
        <v>40</v>
      </c>
      <c r="Z68" s="742" t="e">
        <f>Z89+H76*AI78*2</f>
        <v>#REF!</v>
      </c>
      <c r="AA68" s="742"/>
      <c r="AB68" s="742"/>
      <c r="AC68" s="23"/>
      <c r="AD68" s="23"/>
      <c r="AE68" s="23"/>
      <c r="AF68" s="23"/>
      <c r="AG68" s="23"/>
      <c r="AH68" s="23"/>
      <c r="AI68" s="23"/>
      <c r="AJ68" s="23"/>
      <c r="AK68" s="23"/>
      <c r="AU68" s="16"/>
      <c r="AV68" s="16"/>
      <c r="AW68" s="14"/>
      <c r="AY68" s="718"/>
      <c r="AZ68" s="718"/>
      <c r="BA68" s="718"/>
      <c r="BB68" s="718"/>
      <c r="BC68" s="747"/>
      <c r="BD68" s="747"/>
      <c r="BE68" s="747"/>
      <c r="BF68" s="747"/>
      <c r="BG68" s="718"/>
      <c r="BH68" s="718"/>
      <c r="BI68" s="718"/>
      <c r="BJ68" s="718"/>
      <c r="BK68" s="719"/>
      <c r="BL68" s="719"/>
      <c r="BM68" s="719"/>
      <c r="BN68" s="719"/>
      <c r="CH68" s="24"/>
      <c r="CI68" s="24"/>
      <c r="CJ68" s="24"/>
      <c r="CK68" s="24"/>
    </row>
    <row r="69" spans="1:89" s="15" customFormat="1" ht="15" customHeight="1">
      <c r="A69" s="14"/>
      <c r="B69" s="14"/>
      <c r="L69" s="23"/>
      <c r="M69" s="23"/>
      <c r="N69" s="23"/>
      <c r="O69" s="23"/>
      <c r="P69" s="23"/>
      <c r="Q69" s="23"/>
      <c r="R69" s="23"/>
      <c r="S69" s="23"/>
      <c r="T69" s="23"/>
      <c r="U69" s="23"/>
      <c r="V69" s="742" t="e">
        <f>V83+(AP74+AP76)*AA78*2</f>
        <v>#REF!</v>
      </c>
      <c r="W69" s="742"/>
      <c r="X69" s="742"/>
      <c r="Y69" s="23" t="s">
        <v>40</v>
      </c>
      <c r="Z69" s="742" t="e">
        <f>Z83+(AP74+AP76)*AI78*2</f>
        <v>#REF!</v>
      </c>
      <c r="AA69" s="742"/>
      <c r="AB69" s="742"/>
      <c r="AC69" s="23"/>
      <c r="AD69" s="23"/>
      <c r="AE69" s="23"/>
      <c r="AF69" s="23"/>
      <c r="AG69" s="23"/>
      <c r="AH69" s="23"/>
      <c r="AI69" s="23"/>
      <c r="AJ69" s="23"/>
      <c r="AK69" s="23"/>
      <c r="AU69" s="16"/>
      <c r="AV69" s="16"/>
      <c r="AW69" s="14"/>
      <c r="AY69" s="718" t="s">
        <v>41</v>
      </c>
      <c r="AZ69" s="718"/>
      <c r="BA69" s="718"/>
      <c r="BB69" s="718"/>
      <c r="BC69" s="719">
        <v>0.15</v>
      </c>
      <c r="BD69" s="719"/>
      <c r="BE69" s="719"/>
      <c r="BF69" s="719"/>
      <c r="BG69" s="744"/>
      <c r="BH69" s="745"/>
      <c r="BI69" s="745"/>
      <c r="BJ69" s="746"/>
      <c r="BK69" s="744"/>
      <c r="BL69" s="745"/>
      <c r="BM69" s="745"/>
      <c r="BN69" s="746"/>
      <c r="CH69" s="24"/>
      <c r="CI69" s="24"/>
      <c r="CJ69" s="24"/>
      <c r="CK69" s="24"/>
    </row>
    <row r="70" spans="1:89" s="15" customFormat="1" ht="15" customHeight="1">
      <c r="A70" s="14"/>
      <c r="B70" s="14"/>
      <c r="L70" s="23"/>
      <c r="M70" s="23"/>
      <c r="N70" s="23"/>
      <c r="O70" s="23"/>
      <c r="P70" s="23"/>
      <c r="Q70" s="23"/>
      <c r="R70" s="23"/>
      <c r="S70" s="23"/>
      <c r="T70" s="742">
        <f>BK76</f>
        <v>0.6</v>
      </c>
      <c r="U70" s="743"/>
      <c r="V70" s="743"/>
      <c r="W70" s="23"/>
      <c r="X70" s="23"/>
      <c r="Y70" s="23"/>
      <c r="Z70" s="25"/>
      <c r="AA70" s="25"/>
      <c r="AB70" s="25"/>
      <c r="AC70" s="23"/>
      <c r="AD70" s="23"/>
      <c r="AE70" s="23"/>
      <c r="AF70" s="23"/>
      <c r="AG70" s="23"/>
      <c r="AH70" s="23"/>
      <c r="AI70" s="23"/>
      <c r="AJ70" s="23"/>
      <c r="AK70" s="23"/>
      <c r="AU70" s="16"/>
      <c r="AV70" s="16"/>
      <c r="AW70" s="14"/>
      <c r="AY70" s="744" t="s">
        <v>42</v>
      </c>
      <c r="AZ70" s="745"/>
      <c r="BA70" s="745"/>
      <c r="BB70" s="746"/>
      <c r="BC70" s="719">
        <v>0.9</v>
      </c>
      <c r="BD70" s="719"/>
      <c r="BE70" s="719"/>
      <c r="BF70" s="719"/>
      <c r="BG70" s="744"/>
      <c r="BH70" s="745"/>
      <c r="BI70" s="745"/>
      <c r="BJ70" s="746"/>
      <c r="BK70" s="744"/>
      <c r="BL70" s="745"/>
      <c r="BM70" s="745"/>
      <c r="BN70" s="746"/>
      <c r="CH70" s="24"/>
      <c r="CI70" s="24"/>
      <c r="CJ70" s="24"/>
      <c r="CK70" s="24"/>
    </row>
    <row r="71" spans="1:89" s="15" customFormat="1" ht="9.9499999999999993" customHeight="1">
      <c r="A71" s="14"/>
      <c r="B71" s="14"/>
      <c r="AP71" s="18"/>
      <c r="AQ71" s="18"/>
      <c r="AR71" s="18"/>
      <c r="AS71" s="728">
        <f>BC65</f>
        <v>0.1</v>
      </c>
      <c r="AU71" s="16"/>
      <c r="AV71" s="16"/>
      <c r="AW71" s="14"/>
      <c r="AY71" s="718" t="s">
        <v>43</v>
      </c>
      <c r="AZ71" s="718"/>
      <c r="BA71" s="718"/>
      <c r="BB71" s="718"/>
      <c r="BC71" s="717">
        <v>0.2</v>
      </c>
      <c r="BD71" s="719"/>
      <c r="BE71" s="719"/>
      <c r="BF71" s="719"/>
      <c r="BG71" s="718" t="s">
        <v>44</v>
      </c>
      <c r="BH71" s="718"/>
      <c r="BI71" s="718"/>
      <c r="BJ71" s="718"/>
      <c r="BK71" s="717">
        <v>0.2</v>
      </c>
      <c r="BL71" s="717"/>
      <c r="BM71" s="717"/>
      <c r="BN71" s="717"/>
      <c r="CH71" s="24"/>
      <c r="CI71" s="24"/>
      <c r="CJ71" s="24"/>
      <c r="CK71" s="24"/>
    </row>
    <row r="72" spans="1:89" s="15" customFormat="1" ht="15" customHeight="1">
      <c r="A72" s="14"/>
      <c r="B72" s="14"/>
      <c r="D72" s="732" t="e">
        <f>BC67+BC84</f>
        <v>#REF!</v>
      </c>
      <c r="E72" s="18"/>
      <c r="F72" s="26"/>
      <c r="G72" s="18"/>
      <c r="H72" s="732">
        <f>BC88</f>
        <v>0.2</v>
      </c>
      <c r="I72" s="27"/>
      <c r="K72" s="14"/>
      <c r="L72" s="731" t="s">
        <v>62</v>
      </c>
      <c r="M72" s="731"/>
      <c r="N72" s="731"/>
      <c r="O72" s="731"/>
      <c r="P72" s="731"/>
      <c r="Q72" s="731"/>
      <c r="R72" s="16"/>
      <c r="S72" s="14"/>
      <c r="T72" s="28"/>
      <c r="U72" s="29"/>
      <c r="V72" s="30"/>
      <c r="W72" s="31"/>
      <c r="X72" s="32"/>
      <c r="Y72" s="33"/>
      <c r="Z72" s="33"/>
      <c r="AA72" s="33"/>
      <c r="AB72" s="33"/>
      <c r="AC72" s="33"/>
      <c r="AD72" s="33"/>
      <c r="AE72" s="34"/>
      <c r="AM72" s="16"/>
      <c r="AP72" s="735">
        <f>BC88</f>
        <v>0.2</v>
      </c>
      <c r="AQ72" s="35"/>
      <c r="AR72" s="35"/>
      <c r="AS72" s="729"/>
      <c r="AT72" s="18"/>
      <c r="AU72" s="36"/>
      <c r="AV72" s="16"/>
      <c r="AW72" s="14"/>
      <c r="AY72" s="718"/>
      <c r="AZ72" s="718"/>
      <c r="BA72" s="718"/>
      <c r="BB72" s="718"/>
      <c r="BC72" s="719"/>
      <c r="BD72" s="719"/>
      <c r="BE72" s="719"/>
      <c r="BF72" s="719"/>
      <c r="BG72" s="718"/>
      <c r="BH72" s="718"/>
      <c r="BI72" s="718"/>
      <c r="BJ72" s="718"/>
      <c r="BK72" s="717"/>
      <c r="BL72" s="717"/>
      <c r="BM72" s="717"/>
      <c r="BN72" s="717"/>
      <c r="CH72" s="24"/>
      <c r="CI72" s="24"/>
      <c r="CJ72" s="24"/>
      <c r="CK72" s="24"/>
    </row>
    <row r="73" spans="1:89" s="15" customFormat="1" ht="10.5" customHeight="1">
      <c r="A73" s="14"/>
      <c r="B73" s="14"/>
      <c r="C73" s="27"/>
      <c r="D73" s="733"/>
      <c r="E73" s="37"/>
      <c r="F73" s="38"/>
      <c r="G73" s="18"/>
      <c r="H73" s="732"/>
      <c r="I73" s="27"/>
      <c r="J73" s="29"/>
      <c r="K73" s="28"/>
      <c r="L73" s="734"/>
      <c r="M73" s="734"/>
      <c r="N73" s="734"/>
      <c r="O73" s="734"/>
      <c r="P73" s="734"/>
      <c r="Q73" s="734"/>
      <c r="R73" s="29"/>
      <c r="S73" s="28"/>
      <c r="T73" s="29"/>
      <c r="U73" s="29"/>
      <c r="V73" s="29"/>
      <c r="W73" s="29"/>
      <c r="X73" s="29"/>
      <c r="Y73" s="29"/>
      <c r="Z73" s="29"/>
      <c r="AA73" s="29"/>
      <c r="AB73" s="29"/>
      <c r="AC73" s="29"/>
      <c r="AD73" s="29"/>
      <c r="AE73" s="30"/>
      <c r="AF73" s="29"/>
      <c r="AG73" s="29"/>
      <c r="AH73" s="29"/>
      <c r="AI73" s="29"/>
      <c r="AJ73" s="29"/>
      <c r="AK73" s="29"/>
      <c r="AL73" s="29"/>
      <c r="AM73" s="30"/>
      <c r="AN73" s="29"/>
      <c r="AP73" s="736"/>
      <c r="AQ73" s="35"/>
      <c r="AR73" s="35"/>
      <c r="AS73" s="735">
        <f>BC71</f>
        <v>0.2</v>
      </c>
      <c r="AT73" s="17"/>
      <c r="AU73" s="39"/>
      <c r="AV73" s="16"/>
      <c r="AW73" s="14"/>
      <c r="AY73" s="718" t="s">
        <v>45</v>
      </c>
      <c r="AZ73" s="718"/>
      <c r="BA73" s="718"/>
      <c r="BB73" s="718"/>
      <c r="BC73" s="717">
        <v>0.2</v>
      </c>
      <c r="BD73" s="719"/>
      <c r="BE73" s="719"/>
      <c r="BF73" s="719"/>
      <c r="BG73" s="718" t="s">
        <v>63</v>
      </c>
      <c r="BH73" s="718"/>
      <c r="BI73" s="718"/>
      <c r="BJ73" s="718"/>
      <c r="BK73" s="717">
        <v>0.2</v>
      </c>
      <c r="BL73" s="717"/>
      <c r="BM73" s="717"/>
      <c r="BN73" s="717"/>
      <c r="CH73" s="24"/>
      <c r="CI73" s="24"/>
      <c r="CJ73" s="24"/>
      <c r="CK73" s="24"/>
    </row>
    <row r="74" spans="1:89" s="15" customFormat="1" ht="15" customHeight="1">
      <c r="A74" s="14"/>
      <c r="B74" s="40"/>
      <c r="C74" s="27"/>
      <c r="D74" s="733"/>
      <c r="E74" s="37"/>
      <c r="F74" s="38"/>
      <c r="G74" s="18"/>
      <c r="H74" s="732">
        <f>BK88</f>
        <v>0.2</v>
      </c>
      <c r="I74" s="27"/>
      <c r="K74" s="738" t="s">
        <v>3</v>
      </c>
      <c r="L74" s="738"/>
      <c r="M74" s="738"/>
      <c r="N74" s="738"/>
      <c r="O74" s="738"/>
      <c r="P74" s="738"/>
      <c r="Q74" s="738"/>
      <c r="S74" s="14"/>
      <c r="AE74" s="16"/>
      <c r="AP74" s="735">
        <f>BK88</f>
        <v>0.2</v>
      </c>
      <c r="AQ74" s="35"/>
      <c r="AR74" s="35"/>
      <c r="AS74" s="737"/>
      <c r="AT74" s="17"/>
      <c r="AU74" s="39"/>
      <c r="AV74" s="16"/>
      <c r="AW74" s="14"/>
      <c r="AY74" s="718"/>
      <c r="AZ74" s="718"/>
      <c r="BA74" s="718"/>
      <c r="BB74" s="718"/>
      <c r="BC74" s="717"/>
      <c r="BD74" s="719"/>
      <c r="BE74" s="719"/>
      <c r="BF74" s="719"/>
      <c r="BG74" s="718"/>
      <c r="BH74" s="718"/>
      <c r="BI74" s="718"/>
      <c r="BJ74" s="718"/>
      <c r="BK74" s="717"/>
      <c r="BL74" s="717"/>
      <c r="BM74" s="717"/>
      <c r="BN74" s="717"/>
      <c r="CH74" s="24"/>
      <c r="CI74" s="24"/>
      <c r="CJ74" s="24"/>
      <c r="CK74" s="24"/>
    </row>
    <row r="75" spans="1:89" s="15" customFormat="1" ht="15" customHeight="1">
      <c r="A75" s="14"/>
      <c r="B75" s="40"/>
      <c r="C75" s="27"/>
      <c r="D75" s="733"/>
      <c r="E75" s="37"/>
      <c r="F75" s="38"/>
      <c r="G75" s="18"/>
      <c r="H75" s="732"/>
      <c r="I75" s="27"/>
      <c r="J75" s="29"/>
      <c r="K75" s="734"/>
      <c r="L75" s="734"/>
      <c r="M75" s="734"/>
      <c r="N75" s="734"/>
      <c r="O75" s="734"/>
      <c r="P75" s="734"/>
      <c r="Q75" s="734"/>
      <c r="R75" s="29"/>
      <c r="S75" s="28"/>
      <c r="T75" s="91"/>
      <c r="U75" s="92"/>
      <c r="V75" s="92"/>
      <c r="W75" s="92"/>
      <c r="X75" s="92"/>
      <c r="Y75" s="92"/>
      <c r="Z75" s="92"/>
      <c r="AA75" s="92"/>
      <c r="AB75" s="92"/>
      <c r="AC75" s="92"/>
      <c r="AD75" s="93"/>
      <c r="AE75" s="30"/>
      <c r="AF75" s="29"/>
      <c r="AG75" s="29"/>
      <c r="AH75" s="29"/>
      <c r="AI75" s="29"/>
      <c r="AJ75" s="29"/>
      <c r="AK75" s="29"/>
      <c r="AL75" s="29"/>
      <c r="AM75" s="29"/>
      <c r="AN75" s="29"/>
      <c r="AP75" s="737"/>
      <c r="AQ75" s="35"/>
      <c r="AR75" s="35"/>
      <c r="AS75" s="735" t="e">
        <f>D72-AS71-AS73-AS84-AS85</f>
        <v>#REF!</v>
      </c>
      <c r="AT75" s="17"/>
      <c r="AU75" s="44"/>
      <c r="AV75" s="16"/>
      <c r="AW75" s="14"/>
      <c r="AY75" s="718"/>
      <c r="AZ75" s="718"/>
      <c r="BA75" s="718"/>
      <c r="BB75" s="718"/>
      <c r="BC75" s="719"/>
      <c r="BD75" s="719"/>
      <c r="BE75" s="719"/>
      <c r="BF75" s="719"/>
      <c r="BG75" s="718"/>
      <c r="BH75" s="718"/>
      <c r="BI75" s="718"/>
      <c r="BJ75" s="718"/>
      <c r="BK75" s="717"/>
      <c r="BL75" s="717"/>
      <c r="BM75" s="717"/>
      <c r="BN75" s="717"/>
      <c r="CH75" s="24"/>
      <c r="CI75" s="24"/>
      <c r="CJ75" s="24"/>
      <c r="CK75" s="24"/>
    </row>
    <row r="76" spans="1:89" s="15" customFormat="1" ht="9.9499999999999993" customHeight="1">
      <c r="A76" s="14"/>
      <c r="B76" s="45"/>
      <c r="C76" s="27"/>
      <c r="D76" s="733"/>
      <c r="E76" s="37"/>
      <c r="F76" s="38"/>
      <c r="G76" s="46"/>
      <c r="H76" s="735" t="e">
        <f>D72-(H72+H74)</f>
        <v>#REF!</v>
      </c>
      <c r="I76" s="46"/>
      <c r="S76" s="14"/>
      <c r="T76" s="14"/>
      <c r="V76" s="726" t="e">
        <f>V83+(AP76)*AA78*2</f>
        <v>#REF!</v>
      </c>
      <c r="W76" s="726"/>
      <c r="X76" s="726"/>
      <c r="Y76" s="18" t="s">
        <v>40</v>
      </c>
      <c r="Z76" s="726" t="e">
        <f>Z83+(AP76)*AI78*2</f>
        <v>#REF!</v>
      </c>
      <c r="AA76" s="726"/>
      <c r="AB76" s="726"/>
      <c r="AD76" s="16"/>
      <c r="AE76" s="16"/>
      <c r="AP76" s="739" t="e">
        <f>BK67-AP72-AP74</f>
        <v>#REF!</v>
      </c>
      <c r="AQ76" s="35"/>
      <c r="AR76" s="35"/>
      <c r="AS76" s="737"/>
      <c r="AT76" s="47"/>
      <c r="AU76" s="48"/>
      <c r="AV76" s="16"/>
      <c r="AW76" s="14"/>
      <c r="AY76" s="718" t="s">
        <v>46</v>
      </c>
      <c r="AZ76" s="718"/>
      <c r="BA76" s="718"/>
      <c r="BB76" s="718"/>
      <c r="BC76" s="730">
        <v>0.1</v>
      </c>
      <c r="BD76" s="718"/>
      <c r="BE76" s="718"/>
      <c r="BF76" s="718"/>
      <c r="BG76" s="718" t="s">
        <v>47</v>
      </c>
      <c r="BH76" s="718"/>
      <c r="BI76" s="718"/>
      <c r="BJ76" s="718"/>
      <c r="BK76" s="717">
        <v>0.6</v>
      </c>
      <c r="BL76" s="717"/>
      <c r="BM76" s="717"/>
      <c r="BN76" s="717"/>
      <c r="CH76" s="24"/>
      <c r="CI76" s="24"/>
      <c r="CJ76" s="24"/>
      <c r="CK76" s="24"/>
    </row>
    <row r="77" spans="1:89" s="15" customFormat="1" ht="9.9499999999999993" customHeight="1">
      <c r="A77" s="14"/>
      <c r="B77" s="49"/>
      <c r="C77" s="27"/>
      <c r="D77" s="733"/>
      <c r="E77" s="37"/>
      <c r="F77" s="38"/>
      <c r="G77" s="50"/>
      <c r="H77" s="735"/>
      <c r="I77" s="46"/>
      <c r="S77" s="14"/>
      <c r="T77" s="14"/>
      <c r="AD77" s="16"/>
      <c r="AE77" s="16"/>
      <c r="AP77" s="739"/>
      <c r="AQ77" s="35"/>
      <c r="AR77" s="35"/>
      <c r="AS77" s="737"/>
      <c r="AT77" s="47"/>
      <c r="AU77" s="48"/>
      <c r="AV77" s="16"/>
      <c r="AW77" s="14"/>
      <c r="AY77" s="718"/>
      <c r="AZ77" s="718"/>
      <c r="BA77" s="718"/>
      <c r="BB77" s="718"/>
      <c r="BC77" s="718"/>
      <c r="BD77" s="718"/>
      <c r="BE77" s="718"/>
      <c r="BF77" s="718"/>
      <c r="BG77" s="718"/>
      <c r="BH77" s="718"/>
      <c r="BI77" s="718"/>
      <c r="BJ77" s="718"/>
      <c r="BK77" s="717"/>
      <c r="BL77" s="717"/>
      <c r="BM77" s="717"/>
      <c r="BN77" s="717"/>
      <c r="CH77" s="24"/>
      <c r="CI77" s="24"/>
      <c r="CJ77" s="24"/>
      <c r="CK77" s="24"/>
    </row>
    <row r="78" spans="1:89" s="15" customFormat="1" ht="15" customHeight="1">
      <c r="A78" s="14"/>
      <c r="B78" s="45"/>
      <c r="C78" s="27"/>
      <c r="D78" s="733"/>
      <c r="E78" s="37"/>
      <c r="F78" s="38"/>
      <c r="G78" s="50"/>
      <c r="H78" s="735"/>
      <c r="I78" s="46"/>
      <c r="J78" s="51"/>
      <c r="K78" s="51"/>
      <c r="L78" s="51"/>
      <c r="S78" s="14"/>
      <c r="T78" s="14"/>
      <c r="AA78" s="740">
        <f>BK84</f>
        <v>0.3</v>
      </c>
      <c r="AB78" s="740"/>
      <c r="AC78" s="740"/>
      <c r="AD78" s="741"/>
      <c r="AF78" s="14"/>
      <c r="AI78" s="740">
        <f>BK84</f>
        <v>0.3</v>
      </c>
      <c r="AJ78" s="740"/>
      <c r="AK78" s="740"/>
      <c r="AL78" s="51"/>
      <c r="AM78" s="51"/>
      <c r="AN78" s="51"/>
      <c r="AP78" s="739"/>
      <c r="AQ78" s="35"/>
      <c r="AR78" s="35"/>
      <c r="AS78" s="737"/>
      <c r="AT78" s="47"/>
      <c r="AU78" s="48"/>
      <c r="AV78" s="16"/>
      <c r="AW78" s="14"/>
      <c r="AY78" s="718" t="s">
        <v>64</v>
      </c>
      <c r="AZ78" s="718"/>
      <c r="BA78" s="718"/>
      <c r="BB78" s="718"/>
      <c r="BC78" s="717">
        <v>0.1</v>
      </c>
      <c r="BD78" s="717"/>
      <c r="BE78" s="717"/>
      <c r="BF78" s="717"/>
      <c r="BG78" s="718" t="s">
        <v>65</v>
      </c>
      <c r="BH78" s="718"/>
      <c r="BI78" s="718"/>
      <c r="BJ78" s="718"/>
      <c r="BK78" s="725"/>
      <c r="BL78" s="725"/>
      <c r="BM78" s="725"/>
      <c r="BN78" s="725"/>
      <c r="CH78" s="24"/>
      <c r="CI78" s="24"/>
      <c r="CJ78" s="24"/>
      <c r="CK78" s="24"/>
    </row>
    <row r="79" spans="1:89" s="15" customFormat="1" ht="5.0999999999999996" customHeight="1">
      <c r="A79" s="14"/>
      <c r="B79" s="14"/>
      <c r="C79" s="27"/>
      <c r="D79" s="733"/>
      <c r="E79" s="37"/>
      <c r="F79" s="38"/>
      <c r="G79" s="27"/>
      <c r="H79" s="735"/>
      <c r="I79" s="46"/>
      <c r="J79" s="52"/>
      <c r="K79" s="17"/>
      <c r="L79" s="17"/>
      <c r="S79" s="14"/>
      <c r="T79" s="14"/>
      <c r="AD79" s="16"/>
      <c r="AE79" s="16"/>
      <c r="AL79" s="52"/>
      <c r="AM79" s="17"/>
      <c r="AN79" s="17"/>
      <c r="AP79" s="739"/>
      <c r="AQ79" s="35"/>
      <c r="AR79" s="35"/>
      <c r="AS79" s="737"/>
      <c r="AT79" s="17"/>
      <c r="AU79" s="44"/>
      <c r="AV79" s="16"/>
      <c r="AW79" s="14"/>
      <c r="AY79" s="718"/>
      <c r="AZ79" s="718"/>
      <c r="BA79" s="718"/>
      <c r="BB79" s="718"/>
      <c r="BC79" s="717"/>
      <c r="BD79" s="717"/>
      <c r="BE79" s="717"/>
      <c r="BF79" s="717"/>
      <c r="BG79" s="718"/>
      <c r="BH79" s="718"/>
      <c r="BI79" s="718"/>
      <c r="BJ79" s="718"/>
      <c r="BK79" s="725"/>
      <c r="BL79" s="725"/>
      <c r="BM79" s="725"/>
      <c r="BN79" s="725"/>
      <c r="CH79" s="24"/>
      <c r="CI79" s="24"/>
      <c r="CJ79" s="24"/>
      <c r="CK79" s="24"/>
    </row>
    <row r="80" spans="1:89" s="15" customFormat="1" ht="12.95" customHeight="1">
      <c r="A80" s="53"/>
      <c r="B80" s="54"/>
      <c r="C80" s="27"/>
      <c r="D80" s="733"/>
      <c r="E80" s="37"/>
      <c r="F80" s="38"/>
      <c r="G80" s="27"/>
      <c r="H80" s="735"/>
      <c r="I80" s="46"/>
      <c r="S80" s="14"/>
      <c r="T80" s="14"/>
      <c r="AD80" s="16"/>
      <c r="AE80" s="16"/>
      <c r="AP80" s="739"/>
      <c r="AQ80" s="35"/>
      <c r="AR80" s="35"/>
      <c r="AS80" s="737"/>
      <c r="AT80" s="47"/>
      <c r="AU80" s="48"/>
      <c r="AV80" s="16"/>
      <c r="AW80" s="14"/>
      <c r="AY80" s="718" t="s">
        <v>48</v>
      </c>
      <c r="AZ80" s="718"/>
      <c r="BA80" s="718"/>
      <c r="BB80" s="718"/>
      <c r="BC80" s="730">
        <f>BC70+BC69*2</f>
        <v>1.2</v>
      </c>
      <c r="BD80" s="718"/>
      <c r="BE80" s="718"/>
      <c r="BF80" s="718"/>
      <c r="BG80" s="718" t="s">
        <v>66</v>
      </c>
      <c r="BH80" s="718"/>
      <c r="BI80" s="718"/>
      <c r="BJ80" s="718"/>
      <c r="BK80" s="725"/>
      <c r="BL80" s="725"/>
      <c r="BM80" s="725"/>
      <c r="BN80" s="725"/>
      <c r="CH80" s="24"/>
      <c r="CI80" s="24"/>
      <c r="CJ80" s="24"/>
      <c r="CK80" s="24"/>
    </row>
    <row r="81" spans="1:89" s="15" customFormat="1" ht="12.95" customHeight="1">
      <c r="A81" s="14"/>
      <c r="B81" s="45"/>
      <c r="C81" s="27"/>
      <c r="D81" s="733"/>
      <c r="E81" s="37"/>
      <c r="F81" s="38"/>
      <c r="G81" s="27"/>
      <c r="H81" s="735"/>
      <c r="I81" s="46"/>
      <c r="S81" s="14"/>
      <c r="T81" s="14"/>
      <c r="X81" s="726">
        <f>BK71</f>
        <v>0.2</v>
      </c>
      <c r="Y81" s="731"/>
      <c r="Z81" s="731"/>
      <c r="AD81" s="16"/>
      <c r="AE81" s="16"/>
      <c r="AP81" s="739"/>
      <c r="AQ81" s="35"/>
      <c r="AR81" s="35"/>
      <c r="AS81" s="737"/>
      <c r="AT81" s="47"/>
      <c r="AU81" s="48"/>
      <c r="AV81" s="16"/>
      <c r="AW81" s="14"/>
      <c r="AY81" s="718"/>
      <c r="AZ81" s="718"/>
      <c r="BA81" s="718"/>
      <c r="BB81" s="718"/>
      <c r="BC81" s="718"/>
      <c r="BD81" s="718"/>
      <c r="BE81" s="718"/>
      <c r="BF81" s="718"/>
      <c r="BG81" s="718"/>
      <c r="BH81" s="718"/>
      <c r="BI81" s="718"/>
      <c r="BJ81" s="718"/>
      <c r="BK81" s="725"/>
      <c r="BL81" s="725"/>
      <c r="BM81" s="725"/>
      <c r="BN81" s="725"/>
      <c r="CH81" s="24"/>
      <c r="CI81" s="24"/>
      <c r="CJ81" s="24"/>
      <c r="CK81" s="24"/>
    </row>
    <row r="82" spans="1:89" s="15" customFormat="1" ht="12.95" customHeight="1">
      <c r="A82" s="14"/>
      <c r="B82" s="14"/>
      <c r="C82" s="27"/>
      <c r="D82" s="733"/>
      <c r="E82" s="37"/>
      <c r="F82" s="55"/>
      <c r="G82" s="17"/>
      <c r="H82" s="735"/>
      <c r="I82" s="46"/>
      <c r="S82" s="14"/>
      <c r="T82" s="14"/>
      <c r="AD82" s="16"/>
      <c r="AE82" s="16"/>
      <c r="AP82" s="739"/>
      <c r="AQ82" s="35"/>
      <c r="AR82" s="35"/>
      <c r="AS82" s="737"/>
      <c r="AT82" s="47"/>
      <c r="AU82" s="48"/>
      <c r="AV82" s="16"/>
      <c r="AW82" s="14"/>
      <c r="AY82" s="718" t="s">
        <v>49</v>
      </c>
      <c r="AZ82" s="718"/>
      <c r="BA82" s="718"/>
      <c r="BB82" s="718"/>
      <c r="BC82" s="717">
        <v>0.05</v>
      </c>
      <c r="BD82" s="719"/>
      <c r="BE82" s="719"/>
      <c r="BF82" s="719"/>
      <c r="BG82" s="718" t="s">
        <v>67</v>
      </c>
      <c r="BH82" s="718"/>
      <c r="BI82" s="718"/>
      <c r="BJ82" s="718"/>
      <c r="BK82" s="725"/>
      <c r="BL82" s="725"/>
      <c r="BM82" s="725"/>
      <c r="BN82" s="725"/>
      <c r="CH82" s="24"/>
      <c r="CI82" s="24"/>
      <c r="CJ82" s="24"/>
      <c r="CK82" s="24"/>
    </row>
    <row r="83" spans="1:89" s="15" customFormat="1" ht="20.100000000000001" customHeight="1">
      <c r="A83" s="14"/>
      <c r="B83" s="40"/>
      <c r="C83" s="27"/>
      <c r="D83" s="733"/>
      <c r="E83" s="18"/>
      <c r="F83" s="56"/>
      <c r="G83" s="17"/>
      <c r="H83" s="735"/>
      <c r="I83" s="46"/>
      <c r="M83" s="57"/>
      <c r="N83" s="57"/>
      <c r="O83" s="57"/>
      <c r="P83" s="57"/>
      <c r="S83" s="31"/>
      <c r="T83" s="14"/>
      <c r="V83" s="726">
        <f>BK71+BK73+BK73</f>
        <v>0.60000000000000009</v>
      </c>
      <c r="W83" s="726"/>
      <c r="X83" s="726"/>
      <c r="Y83" s="18" t="s">
        <v>40</v>
      </c>
      <c r="Z83" s="726" t="e">
        <f>Z89+((D72-AP72-AP74-AP76)*AI78*2)</f>
        <v>#REF!</v>
      </c>
      <c r="AA83" s="726"/>
      <c r="AB83" s="726"/>
      <c r="AD83" s="16"/>
      <c r="AE83" s="31"/>
      <c r="AP83" s="55"/>
      <c r="AQ83" s="35"/>
      <c r="AR83" s="35"/>
      <c r="AS83" s="737"/>
      <c r="AT83" s="47"/>
      <c r="AU83" s="48"/>
      <c r="AV83" s="16"/>
      <c r="AW83" s="14"/>
      <c r="AY83" s="718"/>
      <c r="AZ83" s="718"/>
      <c r="BA83" s="718"/>
      <c r="BB83" s="718"/>
      <c r="BC83" s="719"/>
      <c r="BD83" s="719"/>
      <c r="BE83" s="719"/>
      <c r="BF83" s="719"/>
      <c r="BG83" s="718"/>
      <c r="BH83" s="718"/>
      <c r="BI83" s="718"/>
      <c r="BJ83" s="718"/>
      <c r="BK83" s="725"/>
      <c r="BL83" s="725"/>
      <c r="BM83" s="725"/>
      <c r="BN83" s="725"/>
    </row>
    <row r="84" spans="1:89" s="15" customFormat="1" ht="24.95" customHeight="1">
      <c r="A84" s="14"/>
      <c r="B84" s="40"/>
      <c r="C84" s="27"/>
      <c r="D84" s="733"/>
      <c r="E84" s="17"/>
      <c r="F84" s="58"/>
      <c r="G84" s="17"/>
      <c r="H84" s="735"/>
      <c r="I84" s="46"/>
      <c r="R84" s="41"/>
      <c r="T84" s="42"/>
      <c r="U84" s="42"/>
      <c r="V84" s="42"/>
      <c r="W84" s="42"/>
      <c r="X84" s="42"/>
      <c r="Y84" s="42"/>
      <c r="Z84" s="42"/>
      <c r="AA84" s="42"/>
      <c r="AB84" s="42"/>
      <c r="AC84" s="42"/>
      <c r="AD84" s="42"/>
      <c r="AF84" s="43"/>
      <c r="AP84" s="95"/>
      <c r="AQ84" s="35"/>
      <c r="AR84" s="35"/>
      <c r="AS84" s="59">
        <f>BC73</f>
        <v>0.2</v>
      </c>
      <c r="AT84" s="17"/>
      <c r="AU84" s="44"/>
      <c r="AV84" s="16"/>
      <c r="AW84" s="14"/>
      <c r="AY84" s="718" t="s">
        <v>68</v>
      </c>
      <c r="AZ84" s="718"/>
      <c r="BA84" s="718"/>
      <c r="BB84" s="718"/>
      <c r="BC84" s="717">
        <v>0.1</v>
      </c>
      <c r="BD84" s="719"/>
      <c r="BE84" s="719"/>
      <c r="BF84" s="719"/>
      <c r="BG84" s="718" t="s">
        <v>8</v>
      </c>
      <c r="BH84" s="718"/>
      <c r="BI84" s="718"/>
      <c r="BJ84" s="718"/>
      <c r="BK84" s="727">
        <v>0.3</v>
      </c>
      <c r="BL84" s="727"/>
      <c r="BM84" s="727"/>
      <c r="BN84" s="727"/>
    </row>
    <row r="85" spans="1:89" s="15" customFormat="1" ht="20.100000000000001" customHeight="1">
      <c r="A85" s="14"/>
      <c r="B85" s="14"/>
      <c r="C85" s="18"/>
      <c r="D85" s="733"/>
      <c r="E85" s="18"/>
      <c r="F85" s="60"/>
      <c r="G85" s="17"/>
      <c r="H85" s="735"/>
      <c r="I85" s="46"/>
      <c r="N85" s="33"/>
      <c r="O85" s="33"/>
      <c r="P85" s="34"/>
      <c r="Q85" s="61"/>
      <c r="R85" s="61"/>
      <c r="S85" s="61"/>
      <c r="T85" s="61"/>
      <c r="U85" s="61"/>
      <c r="V85" s="61"/>
      <c r="W85" s="61"/>
      <c r="X85" s="61"/>
      <c r="Y85" s="61"/>
      <c r="Z85" s="61"/>
      <c r="AA85" s="61"/>
      <c r="AB85" s="61"/>
      <c r="AC85" s="61"/>
      <c r="AD85" s="61"/>
      <c r="AE85" s="61"/>
      <c r="AF85" s="61"/>
      <c r="AG85" s="61"/>
      <c r="AH85" s="32"/>
      <c r="AI85" s="33"/>
      <c r="AJ85" s="33"/>
      <c r="AP85" s="35"/>
      <c r="AQ85" s="35"/>
      <c r="AR85" s="35"/>
      <c r="AS85" s="728">
        <f>BC78</f>
        <v>0.1</v>
      </c>
      <c r="AT85" s="18"/>
      <c r="AU85" s="36"/>
      <c r="AV85" s="62"/>
      <c r="AW85" s="14"/>
      <c r="AY85" s="718"/>
      <c r="AZ85" s="718"/>
      <c r="BA85" s="718"/>
      <c r="BB85" s="718"/>
      <c r="BC85" s="719"/>
      <c r="BD85" s="719"/>
      <c r="BE85" s="719"/>
      <c r="BF85" s="719"/>
      <c r="BG85" s="718"/>
      <c r="BH85" s="718"/>
      <c r="BI85" s="718"/>
      <c r="BJ85" s="718"/>
      <c r="BK85" s="727"/>
      <c r="BL85" s="727"/>
      <c r="BM85" s="727"/>
      <c r="BN85" s="727"/>
    </row>
    <row r="86" spans="1:89" s="15" customFormat="1" ht="9.9499999999999993" customHeight="1">
      <c r="A86" s="14"/>
      <c r="B86" s="14"/>
      <c r="C86" s="18"/>
      <c r="D86" s="18"/>
      <c r="E86" s="18"/>
      <c r="F86" s="63"/>
      <c r="G86" s="18"/>
      <c r="H86" s="18"/>
      <c r="N86" s="42"/>
      <c r="O86" s="42"/>
      <c r="P86" s="42"/>
      <c r="T86" s="42"/>
      <c r="U86" s="42"/>
      <c r="V86" s="42"/>
      <c r="W86" s="42"/>
      <c r="X86" s="42"/>
      <c r="Y86" s="42"/>
      <c r="Z86" s="42"/>
      <c r="AA86" s="42"/>
      <c r="AB86" s="42"/>
      <c r="AC86" s="42"/>
      <c r="AD86" s="42"/>
      <c r="AH86" s="42"/>
      <c r="AI86" s="42"/>
      <c r="AJ86" s="42"/>
      <c r="AP86" s="18"/>
      <c r="AQ86" s="18"/>
      <c r="AR86" s="17"/>
      <c r="AS86" s="729"/>
      <c r="AT86" s="64"/>
      <c r="AU86" s="65"/>
      <c r="AV86" s="16"/>
      <c r="AW86" s="14"/>
      <c r="AY86" s="718" t="s">
        <v>69</v>
      </c>
      <c r="AZ86" s="718"/>
      <c r="BA86" s="718"/>
      <c r="BB86" s="718"/>
      <c r="BC86" s="717">
        <v>0.5</v>
      </c>
      <c r="BD86" s="717"/>
      <c r="BE86" s="717"/>
      <c r="BF86" s="717"/>
      <c r="BG86" s="718" t="s">
        <v>50</v>
      </c>
      <c r="BH86" s="718"/>
      <c r="BI86" s="718"/>
      <c r="BJ86" s="718"/>
      <c r="BK86" s="717">
        <v>0.1</v>
      </c>
      <c r="BL86" s="719"/>
      <c r="BM86" s="719"/>
      <c r="BN86" s="719"/>
    </row>
    <row r="87" spans="1:89" s="18" customFormat="1" ht="15" customHeight="1">
      <c r="A87" s="66"/>
      <c r="B87" s="14"/>
      <c r="C87" s="15"/>
      <c r="D87" s="15"/>
      <c r="E87" s="15"/>
      <c r="F87" s="15"/>
      <c r="G87" s="15"/>
      <c r="K87" s="15"/>
      <c r="L87" s="15"/>
      <c r="N87" s="722">
        <f>BC86</f>
        <v>0.5</v>
      </c>
      <c r="O87" s="722"/>
      <c r="P87" s="722"/>
      <c r="Q87" s="67"/>
      <c r="R87" s="723">
        <f>BC82</f>
        <v>0.05</v>
      </c>
      <c r="S87" s="723"/>
      <c r="T87" s="723"/>
      <c r="U87" s="68"/>
      <c r="V87" s="722">
        <f>BC80</f>
        <v>1.2</v>
      </c>
      <c r="W87" s="722"/>
      <c r="X87" s="722"/>
      <c r="Y87" s="68" t="s">
        <v>40</v>
      </c>
      <c r="Z87" s="722">
        <f>BK65</f>
        <v>1.2</v>
      </c>
      <c r="AA87" s="722"/>
      <c r="AB87" s="722"/>
      <c r="AC87" s="68"/>
      <c r="AD87" s="724">
        <f>BC82</f>
        <v>0.05</v>
      </c>
      <c r="AE87" s="724"/>
      <c r="AF87" s="724"/>
      <c r="AG87" s="68"/>
      <c r="AH87" s="722">
        <f>BC86</f>
        <v>0.5</v>
      </c>
      <c r="AI87" s="722"/>
      <c r="AJ87" s="722"/>
      <c r="AK87" s="64"/>
      <c r="AL87" s="15"/>
      <c r="AM87" s="15"/>
      <c r="AT87" s="15"/>
      <c r="AU87" s="16"/>
      <c r="AV87" s="36"/>
      <c r="AW87" s="66"/>
      <c r="AY87" s="718"/>
      <c r="AZ87" s="718"/>
      <c r="BA87" s="718"/>
      <c r="BB87" s="718"/>
      <c r="BC87" s="717"/>
      <c r="BD87" s="717"/>
      <c r="BE87" s="717"/>
      <c r="BF87" s="717"/>
      <c r="BG87" s="718"/>
      <c r="BH87" s="718"/>
      <c r="BI87" s="718"/>
      <c r="BJ87" s="718"/>
      <c r="BK87" s="719"/>
      <c r="BL87" s="719"/>
      <c r="BM87" s="719"/>
      <c r="BN87" s="719"/>
    </row>
    <row r="88" spans="1:89" s="15" customFormat="1" ht="5.0999999999999996" customHeight="1">
      <c r="A88" s="14"/>
      <c r="B88" s="14"/>
      <c r="M88" s="18"/>
      <c r="N88" s="68"/>
      <c r="O88" s="68"/>
      <c r="P88" s="723"/>
      <c r="Q88" s="723"/>
      <c r="R88" s="723"/>
      <c r="S88" s="69"/>
      <c r="T88" s="67"/>
      <c r="U88" s="67"/>
      <c r="V88" s="68"/>
      <c r="W88" s="68"/>
      <c r="X88" s="68"/>
      <c r="Y88" s="68"/>
      <c r="Z88" s="68"/>
      <c r="AA88" s="68"/>
      <c r="AB88" s="68"/>
      <c r="AC88" s="67"/>
      <c r="AD88" s="67"/>
      <c r="AF88" s="724"/>
      <c r="AG88" s="724"/>
      <c r="AH88" s="724"/>
      <c r="AI88" s="67"/>
      <c r="AJ88" s="68"/>
      <c r="AK88" s="18"/>
      <c r="AU88" s="16"/>
      <c r="AV88" s="16"/>
      <c r="AW88" s="14"/>
      <c r="AY88" s="718" t="s">
        <v>51</v>
      </c>
      <c r="AZ88" s="718"/>
      <c r="BA88" s="718"/>
      <c r="BB88" s="718"/>
      <c r="BC88" s="717">
        <v>0.2</v>
      </c>
      <c r="BD88" s="717"/>
      <c r="BE88" s="717"/>
      <c r="BF88" s="717"/>
      <c r="BG88" s="718" t="s">
        <v>3</v>
      </c>
      <c r="BH88" s="718"/>
      <c r="BI88" s="718"/>
      <c r="BJ88" s="718"/>
      <c r="BK88" s="717">
        <v>0.2</v>
      </c>
      <c r="BL88" s="719"/>
      <c r="BM88" s="719"/>
      <c r="BN88" s="719"/>
    </row>
    <row r="89" spans="1:89" s="15" customFormat="1" ht="15" customHeight="1">
      <c r="A89" s="14"/>
      <c r="B89" s="14"/>
      <c r="N89" s="68"/>
      <c r="O89" s="67"/>
      <c r="P89" s="720">
        <f>BC84</f>
        <v>0.1</v>
      </c>
      <c r="Q89" s="720"/>
      <c r="R89" s="70"/>
      <c r="S89" s="70"/>
      <c r="T89" s="67"/>
      <c r="U89" s="67"/>
      <c r="V89" s="721">
        <f>N87+R87+V87+AD87+AH87+P89+AG89</f>
        <v>2.5</v>
      </c>
      <c r="W89" s="721"/>
      <c r="X89" s="721"/>
      <c r="Y89" s="71" t="s">
        <v>40</v>
      </c>
      <c r="Z89" s="721">
        <f>N87+R87+Z87+AD87+AH87+P89+AG89</f>
        <v>2.5</v>
      </c>
      <c r="AA89" s="721"/>
      <c r="AB89" s="721"/>
      <c r="AC89" s="67"/>
      <c r="AD89" s="67"/>
      <c r="AE89" s="67"/>
      <c r="AF89" s="67"/>
      <c r="AG89" s="720">
        <f>BC84</f>
        <v>0.1</v>
      </c>
      <c r="AH89" s="720"/>
      <c r="AI89" s="67"/>
      <c r="AJ89" s="68"/>
      <c r="AU89" s="16"/>
      <c r="AV89" s="16"/>
      <c r="AW89" s="14"/>
      <c r="AY89" s="718"/>
      <c r="AZ89" s="718"/>
      <c r="BA89" s="718"/>
      <c r="BB89" s="718"/>
      <c r="BC89" s="717"/>
      <c r="BD89" s="717"/>
      <c r="BE89" s="717"/>
      <c r="BF89" s="717"/>
      <c r="BG89" s="718"/>
      <c r="BH89" s="718"/>
      <c r="BI89" s="718"/>
      <c r="BJ89" s="718"/>
      <c r="BK89" s="719"/>
      <c r="BL89" s="719"/>
      <c r="BM89" s="719"/>
      <c r="BN89" s="719"/>
    </row>
    <row r="90" spans="1:89" s="15" customFormat="1" ht="5.0999999999999996" customHeight="1">
      <c r="A90" s="14"/>
      <c r="B90" s="14"/>
      <c r="O90" s="52"/>
      <c r="P90" s="17"/>
      <c r="Q90" s="17"/>
      <c r="R90" s="17"/>
      <c r="S90" s="17"/>
      <c r="T90" s="17"/>
      <c r="U90" s="17"/>
      <c r="V90" s="17"/>
      <c r="W90" s="17"/>
      <c r="X90" s="17"/>
      <c r="Z90" s="17"/>
      <c r="AA90" s="18"/>
      <c r="AB90" s="18"/>
      <c r="AC90" s="17"/>
      <c r="AD90" s="17"/>
      <c r="AE90" s="17"/>
      <c r="AF90" s="17"/>
      <c r="AG90" s="17"/>
      <c r="AH90" s="72"/>
      <c r="AI90" s="47"/>
      <c r="AU90" s="16"/>
      <c r="AV90" s="16"/>
      <c r="AW90" s="14"/>
    </row>
    <row r="91" spans="1:89" s="15" customFormat="1" ht="5.0999999999999996" customHeight="1">
      <c r="A91" s="14"/>
      <c r="B91" s="32"/>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4"/>
      <c r="AV91" s="16"/>
      <c r="AW91" s="14"/>
    </row>
    <row r="92" spans="1:89" s="20" customFormat="1" ht="9.9499999999999993" customHeight="1">
      <c r="A92" s="73"/>
      <c r="B92" s="73"/>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5"/>
      <c r="AV92" s="75"/>
      <c r="AW92" s="76"/>
    </row>
    <row r="93" spans="1:89" s="20" customFormat="1" ht="12" customHeight="1">
      <c r="A93" s="76"/>
      <c r="B93" s="76"/>
      <c r="D93" s="686" t="s">
        <v>100</v>
      </c>
      <c r="E93" s="686"/>
      <c r="F93" s="77" t="s">
        <v>102</v>
      </c>
      <c r="G93" s="685" t="e">
        <f>V67</f>
        <v>#REF!</v>
      </c>
      <c r="H93" s="686"/>
      <c r="I93" s="686"/>
      <c r="J93" s="78" t="s">
        <v>40</v>
      </c>
      <c r="K93" s="685" t="e">
        <f>Z67</f>
        <v>#REF!</v>
      </c>
      <c r="L93" s="686"/>
      <c r="M93" s="686"/>
      <c r="N93" s="20" t="s">
        <v>102</v>
      </c>
      <c r="O93" s="686" t="e">
        <f>ROUND(G93*K93,2)</f>
        <v>#REF!</v>
      </c>
      <c r="P93" s="686"/>
      <c r="Q93" s="686"/>
      <c r="R93" s="686"/>
      <c r="Y93" s="686" t="s">
        <v>107</v>
      </c>
      <c r="Z93" s="686"/>
      <c r="AA93" s="77" t="s">
        <v>102</v>
      </c>
      <c r="AB93" s="685" t="e">
        <f>V69</f>
        <v>#REF!</v>
      </c>
      <c r="AC93" s="686"/>
      <c r="AD93" s="686"/>
      <c r="AE93" s="78" t="s">
        <v>40</v>
      </c>
      <c r="AF93" s="685" t="e">
        <f>Z69</f>
        <v>#REF!</v>
      </c>
      <c r="AG93" s="686"/>
      <c r="AH93" s="686"/>
      <c r="AI93" s="20" t="s">
        <v>102</v>
      </c>
      <c r="AJ93" s="686" t="e">
        <f>ROUND(AB93*AF93,2)</f>
        <v>#REF!</v>
      </c>
      <c r="AK93" s="686"/>
      <c r="AL93" s="686"/>
      <c r="AM93" s="686"/>
      <c r="AU93" s="79"/>
      <c r="AV93" s="79"/>
      <c r="AW93" s="76"/>
    </row>
    <row r="94" spans="1:89" s="20" customFormat="1" ht="12" customHeight="1">
      <c r="A94" s="76"/>
      <c r="B94" s="76"/>
      <c r="D94" s="686" t="s">
        <v>101</v>
      </c>
      <c r="E94" s="686"/>
      <c r="F94" s="77" t="s">
        <v>102</v>
      </c>
      <c r="G94" s="685">
        <f>V89</f>
        <v>2.5</v>
      </c>
      <c r="H94" s="686"/>
      <c r="I94" s="686"/>
      <c r="J94" s="78" t="s">
        <v>40</v>
      </c>
      <c r="K94" s="685">
        <f>Z89</f>
        <v>2.5</v>
      </c>
      <c r="L94" s="686"/>
      <c r="M94" s="686"/>
      <c r="N94" s="20" t="s">
        <v>102</v>
      </c>
      <c r="O94" s="686">
        <f>ROUND(G94*K94,2)</f>
        <v>6.25</v>
      </c>
      <c r="P94" s="686"/>
      <c r="Q94" s="686"/>
      <c r="R94" s="686"/>
      <c r="Y94" s="686" t="s">
        <v>108</v>
      </c>
      <c r="Z94" s="686"/>
      <c r="AA94" s="77" t="s">
        <v>102</v>
      </c>
      <c r="AB94" s="685">
        <f>V83</f>
        <v>0.60000000000000009</v>
      </c>
      <c r="AC94" s="686"/>
      <c r="AD94" s="686"/>
      <c r="AE94" s="78" t="s">
        <v>40</v>
      </c>
      <c r="AF94" s="685" t="e">
        <f>Z83</f>
        <v>#REF!</v>
      </c>
      <c r="AG94" s="686"/>
      <c r="AH94" s="686"/>
      <c r="AI94" s="20" t="s">
        <v>102</v>
      </c>
      <c r="AJ94" s="686" t="e">
        <f>ROUND(AB94*AF94,2)</f>
        <v>#REF!</v>
      </c>
      <c r="AK94" s="686"/>
      <c r="AL94" s="686"/>
      <c r="AM94" s="686"/>
      <c r="AU94" s="79"/>
      <c r="AV94" s="79"/>
      <c r="AW94" s="76"/>
    </row>
    <row r="95" spans="1:89" s="20" customFormat="1" ht="12" customHeight="1">
      <c r="A95" s="76"/>
      <c r="B95" s="76"/>
      <c r="D95" s="686" t="s">
        <v>105</v>
      </c>
      <c r="E95" s="686"/>
      <c r="F95" s="77" t="s">
        <v>102</v>
      </c>
      <c r="G95" s="685" t="e">
        <f>V68</f>
        <v>#REF!</v>
      </c>
      <c r="H95" s="686"/>
      <c r="I95" s="686"/>
      <c r="J95" s="78" t="s">
        <v>40</v>
      </c>
      <c r="K95" s="685" t="e">
        <f>Z68</f>
        <v>#REF!</v>
      </c>
      <c r="L95" s="686"/>
      <c r="M95" s="686"/>
      <c r="N95" s="20" t="s">
        <v>102</v>
      </c>
      <c r="O95" s="686" t="e">
        <f>ROUND(G95*K95,2)</f>
        <v>#REF!</v>
      </c>
      <c r="P95" s="686"/>
      <c r="Q95" s="686"/>
      <c r="R95" s="686"/>
      <c r="Y95" s="686" t="s">
        <v>117</v>
      </c>
      <c r="Z95" s="686"/>
      <c r="AA95" s="77" t="s">
        <v>102</v>
      </c>
      <c r="AB95" s="685" t="e">
        <f>V76</f>
        <v>#REF!</v>
      </c>
      <c r="AC95" s="686"/>
      <c r="AD95" s="686"/>
      <c r="AE95" s="78" t="s">
        <v>40</v>
      </c>
      <c r="AF95" s="685" t="e">
        <f>Z76</f>
        <v>#REF!</v>
      </c>
      <c r="AG95" s="686"/>
      <c r="AH95" s="686"/>
      <c r="AI95" s="20" t="s">
        <v>102</v>
      </c>
      <c r="AJ95" s="685" t="e">
        <f>ROUND(AB95*AF95,2)</f>
        <v>#REF!</v>
      </c>
      <c r="AK95" s="685"/>
      <c r="AL95" s="685"/>
      <c r="AM95" s="685"/>
      <c r="AU95" s="79"/>
      <c r="AV95" s="79"/>
      <c r="AW95" s="76"/>
    </row>
    <row r="96" spans="1:89" s="20" customFormat="1" ht="12" customHeight="1">
      <c r="A96" s="76"/>
      <c r="B96" s="76"/>
      <c r="AU96" s="79"/>
      <c r="AV96" s="79"/>
      <c r="AW96" s="76"/>
    </row>
    <row r="97" spans="1:49" s="20" customFormat="1" ht="12" customHeight="1">
      <c r="A97" s="76" t="s">
        <v>9</v>
      </c>
      <c r="B97" s="76"/>
      <c r="D97" s="685" t="e">
        <f>D72-H72</f>
        <v>#REF!</v>
      </c>
      <c r="E97" s="686"/>
      <c r="F97" s="686"/>
      <c r="G97" s="80" t="s">
        <v>12</v>
      </c>
      <c r="H97" s="77">
        <v>3</v>
      </c>
      <c r="I97" s="20" t="s">
        <v>109</v>
      </c>
      <c r="J97" s="686" t="e">
        <f>O93</f>
        <v>#REF!</v>
      </c>
      <c r="K97" s="686"/>
      <c r="L97" s="686"/>
      <c r="M97" s="686"/>
      <c r="N97" s="77" t="s">
        <v>11</v>
      </c>
      <c r="O97" s="686">
        <f>O94</f>
        <v>6.25</v>
      </c>
      <c r="P97" s="686"/>
      <c r="Q97" s="686"/>
      <c r="R97" s="686"/>
      <c r="S97" s="20" t="s">
        <v>11</v>
      </c>
      <c r="T97" s="20" t="s">
        <v>112</v>
      </c>
      <c r="U97" s="20" t="s">
        <v>10</v>
      </c>
      <c r="V97" s="686" t="e">
        <f>J97</f>
        <v>#REF!</v>
      </c>
      <c r="W97" s="686"/>
      <c r="X97" s="686"/>
      <c r="Y97" s="686"/>
      <c r="Z97" s="78" t="s">
        <v>40</v>
      </c>
      <c r="AA97" s="686">
        <f>O97</f>
        <v>6.25</v>
      </c>
      <c r="AB97" s="686"/>
      <c r="AC97" s="686"/>
      <c r="AD97" s="686"/>
      <c r="AE97" s="20" t="s">
        <v>6</v>
      </c>
      <c r="AF97" s="20" t="s">
        <v>5</v>
      </c>
      <c r="AG97" s="78" t="s">
        <v>40</v>
      </c>
      <c r="AH97" s="712" t="e">
        <f>A67</f>
        <v>#REF!</v>
      </c>
      <c r="AI97" s="686"/>
      <c r="AJ97" s="686"/>
      <c r="AK97" s="686"/>
      <c r="AN97" s="20" t="s">
        <v>102</v>
      </c>
      <c r="AO97" s="715" t="e">
        <f>ROUND(D97/H97*(J97+O97+(V97*AA97)^0.5)*AH97,2)</f>
        <v>#REF!</v>
      </c>
      <c r="AP97" s="715"/>
      <c r="AQ97" s="715"/>
      <c r="AR97" s="715"/>
      <c r="AU97" s="79"/>
      <c r="AV97" s="79"/>
      <c r="AW97" s="76"/>
    </row>
    <row r="98" spans="1:49" s="20" customFormat="1" ht="12" customHeight="1">
      <c r="A98" s="76"/>
      <c r="B98" s="76"/>
      <c r="D98" s="20" t="s">
        <v>115</v>
      </c>
      <c r="AO98" s="81"/>
      <c r="AP98" s="81"/>
      <c r="AQ98" s="81"/>
      <c r="AR98" s="81"/>
      <c r="AU98" s="79"/>
      <c r="AV98" s="79"/>
      <c r="AW98" s="76"/>
    </row>
    <row r="99" spans="1:49" s="20" customFormat="1" ht="12" customHeight="1">
      <c r="A99" s="76"/>
      <c r="B99" s="76"/>
      <c r="D99" s="685" t="e">
        <f>AP76+AP74</f>
        <v>#REF!</v>
      </c>
      <c r="E99" s="686"/>
      <c r="F99" s="686"/>
      <c r="G99" s="80" t="s">
        <v>12</v>
      </c>
      <c r="H99" s="77">
        <v>3</v>
      </c>
      <c r="I99" s="20" t="s">
        <v>109</v>
      </c>
      <c r="J99" s="685" t="e">
        <f>AJ93</f>
        <v>#REF!</v>
      </c>
      <c r="K99" s="686"/>
      <c r="L99" s="686"/>
      <c r="M99" s="686"/>
      <c r="N99" s="77" t="s">
        <v>11</v>
      </c>
      <c r="O99" s="685" t="e">
        <f>AJ94</f>
        <v>#REF!</v>
      </c>
      <c r="P99" s="686"/>
      <c r="Q99" s="686"/>
      <c r="R99" s="686"/>
      <c r="S99" s="20" t="s">
        <v>11</v>
      </c>
      <c r="T99" s="20" t="s">
        <v>112</v>
      </c>
      <c r="U99" s="20" t="s">
        <v>10</v>
      </c>
      <c r="V99" s="685" t="e">
        <f>J99</f>
        <v>#REF!</v>
      </c>
      <c r="W99" s="686"/>
      <c r="X99" s="686"/>
      <c r="Y99" s="686"/>
      <c r="Z99" s="78" t="s">
        <v>40</v>
      </c>
      <c r="AA99" s="685" t="e">
        <f>O99</f>
        <v>#REF!</v>
      </c>
      <c r="AB99" s="686"/>
      <c r="AC99" s="686"/>
      <c r="AD99" s="686"/>
      <c r="AE99" s="20" t="s">
        <v>6</v>
      </c>
      <c r="AF99" s="20" t="s">
        <v>5</v>
      </c>
      <c r="AG99" s="78" t="s">
        <v>40</v>
      </c>
      <c r="AH99" s="712" t="e">
        <f>AH97</f>
        <v>#REF!</v>
      </c>
      <c r="AI99" s="686"/>
      <c r="AJ99" s="686"/>
      <c r="AK99" s="686"/>
      <c r="AN99" s="20" t="s">
        <v>102</v>
      </c>
      <c r="AO99" s="715" t="e">
        <f>ROUND(D99/H99*(J99+O99+(V99*AA99)^0.5)*AH99,2)</f>
        <v>#REF!</v>
      </c>
      <c r="AP99" s="715"/>
      <c r="AQ99" s="715"/>
      <c r="AR99" s="715"/>
      <c r="AU99" s="79" t="s">
        <v>102</v>
      </c>
      <c r="AV99" s="82" t="e">
        <f>AO97-AO99</f>
        <v>#REF!</v>
      </c>
      <c r="AW99" s="76"/>
    </row>
    <row r="100" spans="1:49" s="20" customFormat="1" ht="12" customHeight="1">
      <c r="A100" s="76"/>
      <c r="B100" s="76"/>
      <c r="AO100" s="81"/>
      <c r="AP100" s="81"/>
      <c r="AQ100" s="81"/>
      <c r="AR100" s="81"/>
      <c r="AU100" s="79"/>
      <c r="AV100" s="79"/>
      <c r="AW100" s="76"/>
    </row>
    <row r="101" spans="1:49" s="20" customFormat="1" ht="12" customHeight="1">
      <c r="A101" s="76" t="s">
        <v>14</v>
      </c>
      <c r="B101" s="76"/>
      <c r="C101" s="20" t="s">
        <v>148</v>
      </c>
      <c r="D101" s="685" t="e">
        <f>H76</f>
        <v>#REF!</v>
      </c>
      <c r="E101" s="686"/>
      <c r="F101" s="686"/>
      <c r="G101" s="80" t="s">
        <v>12</v>
      </c>
      <c r="H101" s="77">
        <v>3</v>
      </c>
      <c r="I101" s="20" t="s">
        <v>109</v>
      </c>
      <c r="J101" s="686" t="e">
        <f>O95</f>
        <v>#REF!</v>
      </c>
      <c r="K101" s="686"/>
      <c r="L101" s="686"/>
      <c r="M101" s="686"/>
      <c r="N101" s="77" t="s">
        <v>11</v>
      </c>
      <c r="O101" s="686">
        <f>O94</f>
        <v>6.25</v>
      </c>
      <c r="P101" s="686"/>
      <c r="Q101" s="686"/>
      <c r="R101" s="686"/>
      <c r="S101" s="20" t="s">
        <v>11</v>
      </c>
      <c r="T101" s="20" t="s">
        <v>112</v>
      </c>
      <c r="U101" s="20" t="s">
        <v>10</v>
      </c>
      <c r="V101" s="686" t="e">
        <f>J101</f>
        <v>#REF!</v>
      </c>
      <c r="W101" s="686"/>
      <c r="X101" s="686"/>
      <c r="Y101" s="686"/>
      <c r="Z101" s="78" t="s">
        <v>40</v>
      </c>
      <c r="AA101" s="686">
        <f>O101</f>
        <v>6.25</v>
      </c>
      <c r="AB101" s="686"/>
      <c r="AC101" s="686"/>
      <c r="AD101" s="686"/>
      <c r="AE101" s="20" t="s">
        <v>6</v>
      </c>
      <c r="AF101" s="20" t="s">
        <v>5</v>
      </c>
      <c r="AO101" s="81"/>
      <c r="AP101" s="81"/>
      <c r="AQ101" s="81"/>
      <c r="AR101" s="81"/>
      <c r="AU101" s="79"/>
      <c r="AV101" s="79"/>
      <c r="AW101" s="76"/>
    </row>
    <row r="102" spans="1:49" s="20" customFormat="1" ht="12" customHeight="1">
      <c r="A102" s="76"/>
      <c r="B102" s="76"/>
      <c r="C102" s="20" t="s">
        <v>7</v>
      </c>
      <c r="D102" s="77" t="s">
        <v>109</v>
      </c>
      <c r="E102" s="20" t="s">
        <v>52</v>
      </c>
      <c r="F102" s="20" t="s">
        <v>4</v>
      </c>
      <c r="G102" s="77" t="s">
        <v>40</v>
      </c>
      <c r="H102" s="694">
        <f>V87+(R87+P89)*2</f>
        <v>1.5</v>
      </c>
      <c r="I102" s="694"/>
      <c r="J102" s="694"/>
      <c r="K102" s="83">
        <v>2</v>
      </c>
      <c r="L102" s="20" t="s">
        <v>6</v>
      </c>
      <c r="M102" s="77" t="s">
        <v>12</v>
      </c>
      <c r="N102" s="20">
        <v>4</v>
      </c>
      <c r="O102" s="77" t="s">
        <v>40</v>
      </c>
      <c r="P102" s="685">
        <f>AS85</f>
        <v>0.1</v>
      </c>
      <c r="Q102" s="685"/>
      <c r="R102" s="685"/>
      <c r="T102" s="20" t="s">
        <v>11</v>
      </c>
      <c r="U102" s="20" t="s">
        <v>10</v>
      </c>
      <c r="V102" s="20" t="s">
        <v>4</v>
      </c>
      <c r="W102" s="77" t="s">
        <v>40</v>
      </c>
      <c r="X102" s="685">
        <f>V87+R87*2</f>
        <v>1.3</v>
      </c>
      <c r="Y102" s="685"/>
      <c r="Z102" s="685"/>
      <c r="AA102" s="83">
        <v>2</v>
      </c>
      <c r="AB102" s="20" t="s">
        <v>6</v>
      </c>
      <c r="AC102" s="84" t="s">
        <v>12</v>
      </c>
      <c r="AD102" s="84">
        <v>4</v>
      </c>
      <c r="AE102" s="77" t="s">
        <v>40</v>
      </c>
      <c r="AF102" s="714">
        <f>AS84</f>
        <v>0.2</v>
      </c>
      <c r="AG102" s="714"/>
      <c r="AH102" s="714"/>
      <c r="AO102" s="81"/>
      <c r="AP102" s="81"/>
      <c r="AQ102" s="81"/>
      <c r="AR102" s="81"/>
      <c r="AU102" s="79"/>
      <c r="AV102" s="79"/>
      <c r="AW102" s="76"/>
    </row>
    <row r="103" spans="1:49" s="20" customFormat="1" ht="12" customHeight="1">
      <c r="A103" s="76"/>
      <c r="B103" s="76"/>
      <c r="D103" s="20" t="s">
        <v>11</v>
      </c>
      <c r="E103" s="20" t="s">
        <v>10</v>
      </c>
      <c r="F103" s="20" t="s">
        <v>4</v>
      </c>
      <c r="G103" s="77" t="s">
        <v>40</v>
      </c>
      <c r="H103" s="685">
        <f>V87</f>
        <v>1.2</v>
      </c>
      <c r="I103" s="685"/>
      <c r="J103" s="685"/>
      <c r="K103" s="83">
        <v>2</v>
      </c>
      <c r="L103" s="20" t="s">
        <v>6</v>
      </c>
      <c r="M103" s="84" t="s">
        <v>12</v>
      </c>
      <c r="N103" s="84">
        <v>4</v>
      </c>
      <c r="O103" s="77" t="s">
        <v>40</v>
      </c>
      <c r="P103" s="714" t="e">
        <f>H76-AS85-AS84</f>
        <v>#REF!</v>
      </c>
      <c r="Q103" s="714"/>
      <c r="R103" s="714"/>
      <c r="T103" s="20" t="s">
        <v>5</v>
      </c>
      <c r="U103" s="20" t="s">
        <v>149</v>
      </c>
      <c r="V103" s="78" t="s">
        <v>40</v>
      </c>
      <c r="W103" s="712" t="e">
        <f>AH99</f>
        <v>#REF!</v>
      </c>
      <c r="X103" s="686"/>
      <c r="Y103" s="686"/>
      <c r="Z103" s="686"/>
      <c r="AN103" s="20" t="s">
        <v>102</v>
      </c>
      <c r="AO103" s="713" t="e">
        <f>ROUND(((D101/H101*(J101+O101+(V101*AA101)^0.5))-((PI()*H102^K102/N102*P102)+(PI()*X102^AA102/AD102*AF102)+(PI()*H103^K103/N103*P103)))*W103,2)</f>
        <v>#REF!</v>
      </c>
      <c r="AP103" s="713"/>
      <c r="AQ103" s="713"/>
      <c r="AR103" s="713"/>
      <c r="AU103" s="79"/>
      <c r="AV103" s="79"/>
      <c r="AW103" s="76"/>
    </row>
    <row r="104" spans="1:49" s="20" customFormat="1" ht="12" customHeight="1">
      <c r="A104" s="76"/>
      <c r="B104" s="76"/>
      <c r="D104" s="20" t="s">
        <v>115</v>
      </c>
      <c r="AO104" s="81"/>
      <c r="AP104" s="81"/>
      <c r="AQ104" s="81"/>
      <c r="AR104" s="81"/>
      <c r="AU104" s="79"/>
      <c r="AV104" s="79"/>
      <c r="AW104" s="76"/>
    </row>
    <row r="105" spans="1:49" s="20" customFormat="1" ht="12" customHeight="1">
      <c r="A105" s="76"/>
      <c r="B105" s="76"/>
      <c r="D105" s="685" t="e">
        <f>AP76</f>
        <v>#REF!</v>
      </c>
      <c r="E105" s="686"/>
      <c r="F105" s="686"/>
      <c r="G105" s="80" t="s">
        <v>12</v>
      </c>
      <c r="H105" s="77">
        <v>3</v>
      </c>
      <c r="I105" s="20" t="s">
        <v>109</v>
      </c>
      <c r="J105" s="685" t="e">
        <f>AJ95</f>
        <v>#REF!</v>
      </c>
      <c r="K105" s="686"/>
      <c r="L105" s="686"/>
      <c r="M105" s="686"/>
      <c r="N105" s="77" t="s">
        <v>11</v>
      </c>
      <c r="O105" s="685" t="e">
        <f>AJ94</f>
        <v>#REF!</v>
      </c>
      <c r="P105" s="686"/>
      <c r="Q105" s="686"/>
      <c r="R105" s="686"/>
      <c r="S105" s="20" t="s">
        <v>11</v>
      </c>
      <c r="T105" s="20" t="s">
        <v>112</v>
      </c>
      <c r="U105" s="20" t="s">
        <v>10</v>
      </c>
      <c r="V105" s="685" t="e">
        <f>J105</f>
        <v>#REF!</v>
      </c>
      <c r="W105" s="686"/>
      <c r="X105" s="686"/>
      <c r="Y105" s="686"/>
      <c r="Z105" s="78" t="s">
        <v>40</v>
      </c>
      <c r="AA105" s="685" t="e">
        <f>O105</f>
        <v>#REF!</v>
      </c>
      <c r="AB105" s="686"/>
      <c r="AC105" s="686"/>
      <c r="AD105" s="686"/>
      <c r="AE105" s="20" t="s">
        <v>6</v>
      </c>
      <c r="AF105" s="20" t="s">
        <v>5</v>
      </c>
      <c r="AG105" s="78" t="s">
        <v>40</v>
      </c>
      <c r="AH105" s="712" t="e">
        <f>W103</f>
        <v>#REF!</v>
      </c>
      <c r="AI105" s="686"/>
      <c r="AJ105" s="686"/>
      <c r="AK105" s="686"/>
      <c r="AN105" s="20" t="s">
        <v>102</v>
      </c>
      <c r="AO105" s="715" t="e">
        <f>ROUND(D105/H105*(J105+O105+(V105*AA105)^0.5)*AH105,2)</f>
        <v>#REF!</v>
      </c>
      <c r="AP105" s="715"/>
      <c r="AQ105" s="715"/>
      <c r="AR105" s="715"/>
      <c r="AU105" s="79" t="s">
        <v>102</v>
      </c>
      <c r="AV105" s="82" t="e">
        <f>AO103-AO105</f>
        <v>#REF!</v>
      </c>
      <c r="AW105" s="76"/>
    </row>
    <row r="106" spans="1:49" s="20" customFormat="1" ht="12" customHeight="1">
      <c r="A106" s="76"/>
      <c r="B106" s="76"/>
      <c r="AO106" s="81"/>
      <c r="AP106" s="81"/>
      <c r="AQ106" s="81"/>
      <c r="AR106" s="81"/>
      <c r="AU106" s="79"/>
      <c r="AV106" s="79"/>
      <c r="AW106" s="76"/>
    </row>
    <row r="107" spans="1:49" s="20" customFormat="1" ht="12" customHeight="1">
      <c r="A107" s="76" t="s">
        <v>53</v>
      </c>
      <c r="B107" s="76"/>
      <c r="D107" s="20" t="s">
        <v>10</v>
      </c>
      <c r="E107" s="685">
        <f>V87+(R87+P89)*2</f>
        <v>1.5</v>
      </c>
      <c r="F107" s="685"/>
      <c r="G107" s="685"/>
      <c r="H107" s="685"/>
      <c r="I107" s="78" t="s">
        <v>40</v>
      </c>
      <c r="J107" s="685">
        <f>E107</f>
        <v>1.5</v>
      </c>
      <c r="K107" s="685"/>
      <c r="L107" s="685"/>
      <c r="M107" s="685"/>
      <c r="N107" s="20" t="s">
        <v>6</v>
      </c>
      <c r="O107" s="78" t="s">
        <v>40</v>
      </c>
      <c r="P107" s="685" t="s">
        <v>54</v>
      </c>
      <c r="Q107" s="685"/>
      <c r="R107" s="685"/>
      <c r="S107" s="685"/>
      <c r="T107" s="20" t="s">
        <v>40</v>
      </c>
      <c r="U107" s="685">
        <f>AS85</f>
        <v>0.1</v>
      </c>
      <c r="V107" s="685"/>
      <c r="W107" s="685"/>
      <c r="X107" s="685"/>
      <c r="Y107" s="78" t="s">
        <v>40</v>
      </c>
      <c r="Z107" s="712" t="e">
        <f>AH105</f>
        <v>#REF!</v>
      </c>
      <c r="AA107" s="686"/>
      <c r="AB107" s="686"/>
      <c r="AC107" s="686"/>
      <c r="AD107" s="85"/>
      <c r="AO107" s="81"/>
      <c r="AP107" s="81"/>
      <c r="AQ107" s="81"/>
      <c r="AR107" s="81"/>
      <c r="AT107" s="686" t="s">
        <v>13</v>
      </c>
      <c r="AU107" s="716"/>
      <c r="AV107" s="86" t="e">
        <f>ROUND((E107*J107)*PI()/4*U107*Z107,2)</f>
        <v>#REF!</v>
      </c>
      <c r="AW107" s="87"/>
    </row>
    <row r="108" spans="1:49" s="20" customFormat="1" ht="12" customHeight="1">
      <c r="A108" s="76"/>
      <c r="B108" s="76"/>
      <c r="AO108" s="81"/>
      <c r="AP108" s="81"/>
      <c r="AQ108" s="81"/>
      <c r="AR108" s="81"/>
      <c r="AU108" s="79"/>
      <c r="AV108" s="79"/>
      <c r="AW108" s="76"/>
    </row>
    <row r="109" spans="1:49" s="20" customFormat="1" ht="12" customHeight="1">
      <c r="A109" s="76" t="s">
        <v>58</v>
      </c>
      <c r="B109" s="76"/>
      <c r="D109" s="77" t="s">
        <v>10</v>
      </c>
      <c r="E109" s="685" t="e">
        <f>V67</f>
        <v>#REF!</v>
      </c>
      <c r="F109" s="686"/>
      <c r="G109" s="686"/>
      <c r="H109" s="78" t="s">
        <v>40</v>
      </c>
      <c r="I109" s="685" t="e">
        <f>Z67</f>
        <v>#REF!</v>
      </c>
      <c r="J109" s="686"/>
      <c r="K109" s="686"/>
      <c r="L109" s="20" t="s">
        <v>6</v>
      </c>
      <c r="M109" s="78" t="s">
        <v>40</v>
      </c>
      <c r="N109" s="685">
        <f>H72</f>
        <v>0.2</v>
      </c>
      <c r="O109" s="686"/>
      <c r="P109" s="686"/>
      <c r="Q109" s="78" t="s">
        <v>40</v>
      </c>
      <c r="R109" s="712" t="e">
        <f>Z107</f>
        <v>#REF!</v>
      </c>
      <c r="S109" s="686"/>
      <c r="T109" s="686"/>
      <c r="U109" s="686"/>
      <c r="AN109" s="20" t="s">
        <v>102</v>
      </c>
      <c r="AO109" s="715" t="e">
        <f>ROUND((E109*I109)*N109*R109,2)</f>
        <v>#REF!</v>
      </c>
      <c r="AP109" s="715"/>
      <c r="AQ109" s="715"/>
      <c r="AR109" s="715"/>
      <c r="AU109" s="79"/>
      <c r="AV109" s="79"/>
      <c r="AW109" s="76"/>
    </row>
    <row r="110" spans="1:49" s="20" customFormat="1" ht="12" customHeight="1">
      <c r="A110" s="76" t="s">
        <v>119</v>
      </c>
      <c r="B110" s="76"/>
      <c r="D110" s="20" t="s">
        <v>115</v>
      </c>
      <c r="AO110" s="81"/>
      <c r="AP110" s="81"/>
      <c r="AQ110" s="81"/>
      <c r="AR110" s="81"/>
      <c r="AU110" s="79"/>
      <c r="AV110" s="79"/>
      <c r="AW110" s="76"/>
    </row>
    <row r="111" spans="1:49" s="20" customFormat="1" ht="12" customHeight="1">
      <c r="A111" s="76"/>
      <c r="B111" s="76"/>
      <c r="D111" s="77" t="s">
        <v>10</v>
      </c>
      <c r="E111" s="685" t="e">
        <f>V69</f>
        <v>#REF!</v>
      </c>
      <c r="F111" s="686"/>
      <c r="G111" s="686"/>
      <c r="H111" s="78" t="s">
        <v>40</v>
      </c>
      <c r="I111" s="685" t="e">
        <f>Z69</f>
        <v>#REF!</v>
      </c>
      <c r="J111" s="686"/>
      <c r="K111" s="686"/>
      <c r="L111" s="20" t="s">
        <v>6</v>
      </c>
      <c r="M111" s="78" t="s">
        <v>40</v>
      </c>
      <c r="N111" s="685">
        <f>H74</f>
        <v>0.2</v>
      </c>
      <c r="O111" s="686"/>
      <c r="P111" s="686"/>
      <c r="Q111" s="78" t="s">
        <v>40</v>
      </c>
      <c r="R111" s="712" t="e">
        <f>R109</f>
        <v>#REF!</v>
      </c>
      <c r="S111" s="686"/>
      <c r="T111" s="686"/>
      <c r="U111" s="686"/>
      <c r="AN111" s="20" t="s">
        <v>102</v>
      </c>
      <c r="AO111" s="715" t="e">
        <f>ROUND((E111*I111)*N111*R111,2)</f>
        <v>#REF!</v>
      </c>
      <c r="AP111" s="715"/>
      <c r="AQ111" s="715"/>
      <c r="AR111" s="715"/>
      <c r="AU111" s="79" t="s">
        <v>102</v>
      </c>
      <c r="AV111" s="82" t="e">
        <f>AO109-AO111</f>
        <v>#REF!</v>
      </c>
      <c r="AW111" s="76"/>
    </row>
    <row r="112" spans="1:49" s="20" customFormat="1" ht="12" customHeight="1">
      <c r="A112" s="76"/>
      <c r="B112" s="76"/>
      <c r="AO112" s="81"/>
      <c r="AP112" s="81"/>
      <c r="AQ112" s="81"/>
      <c r="AR112" s="81"/>
      <c r="AU112" s="79"/>
      <c r="AV112" s="79"/>
      <c r="AW112" s="76"/>
    </row>
    <row r="113" spans="1:89" s="20" customFormat="1" ht="12" customHeight="1">
      <c r="A113" s="76" t="s">
        <v>59</v>
      </c>
      <c r="B113" s="76"/>
      <c r="D113" s="77"/>
      <c r="E113" s="685" t="e">
        <f>E109</f>
        <v>#REF!</v>
      </c>
      <c r="F113" s="686"/>
      <c r="G113" s="686"/>
      <c r="H113" s="78" t="s">
        <v>40</v>
      </c>
      <c r="I113" s="685" t="e">
        <f>I109</f>
        <v>#REF!</v>
      </c>
      <c r="J113" s="686"/>
      <c r="K113" s="686"/>
      <c r="L113" s="78" t="s">
        <v>40</v>
      </c>
      <c r="M113" s="712" t="e">
        <f>R111</f>
        <v>#REF!</v>
      </c>
      <c r="N113" s="686"/>
      <c r="O113" s="686"/>
      <c r="P113" s="686"/>
      <c r="AN113" s="20" t="s">
        <v>102</v>
      </c>
      <c r="AO113" s="715" t="e">
        <f>ROUND((E113*I113)*M113,2)</f>
        <v>#REF!</v>
      </c>
      <c r="AP113" s="715"/>
      <c r="AQ113" s="715"/>
      <c r="AR113" s="715"/>
      <c r="AU113" s="79"/>
      <c r="AV113" s="79"/>
      <c r="AW113" s="76"/>
    </row>
    <row r="114" spans="1:89" s="20" customFormat="1" ht="12" customHeight="1">
      <c r="A114" s="76" t="s">
        <v>118</v>
      </c>
      <c r="B114" s="76"/>
      <c r="D114" s="20" t="s">
        <v>115</v>
      </c>
      <c r="AO114" s="81"/>
      <c r="AP114" s="81"/>
      <c r="AQ114" s="81"/>
      <c r="AR114" s="81"/>
      <c r="AU114" s="79"/>
      <c r="AV114" s="79"/>
      <c r="AW114" s="76"/>
    </row>
    <row r="115" spans="1:89" s="20" customFormat="1" ht="12" customHeight="1">
      <c r="A115" s="76"/>
      <c r="B115" s="76"/>
      <c r="D115" s="77"/>
      <c r="E115" s="685" t="e">
        <f>E111</f>
        <v>#REF!</v>
      </c>
      <c r="F115" s="686"/>
      <c r="G115" s="686"/>
      <c r="H115" s="78" t="s">
        <v>40</v>
      </c>
      <c r="I115" s="685" t="e">
        <f>I111</f>
        <v>#REF!</v>
      </c>
      <c r="J115" s="686"/>
      <c r="K115" s="686"/>
      <c r="L115" s="78" t="s">
        <v>40</v>
      </c>
      <c r="M115" s="712" t="e">
        <f>M113</f>
        <v>#REF!</v>
      </c>
      <c r="N115" s="686"/>
      <c r="O115" s="686"/>
      <c r="P115" s="686"/>
      <c r="AN115" s="20" t="s">
        <v>102</v>
      </c>
      <c r="AO115" s="715" t="e">
        <f>ROUND((E115*I115)*M115,2)</f>
        <v>#REF!</v>
      </c>
      <c r="AP115" s="715"/>
      <c r="AQ115" s="715"/>
      <c r="AR115" s="715"/>
      <c r="AU115" s="79" t="s">
        <v>102</v>
      </c>
      <c r="AV115" s="96" t="e">
        <f>AO113-AO115</f>
        <v>#REF!</v>
      </c>
      <c r="AW115" s="76"/>
    </row>
    <row r="116" spans="1:89" s="20" customFormat="1" ht="12" customHeight="1">
      <c r="A116" s="76"/>
      <c r="B116" s="76"/>
      <c r="AO116" s="81"/>
      <c r="AP116" s="81"/>
      <c r="AQ116" s="81"/>
      <c r="AR116" s="81"/>
      <c r="AU116" s="79"/>
      <c r="AV116" s="79"/>
      <c r="AW116" s="76"/>
    </row>
    <row r="117" spans="1:89" s="20" customFormat="1" ht="12" customHeight="1">
      <c r="A117" s="76" t="s">
        <v>120</v>
      </c>
      <c r="B117" s="76"/>
      <c r="AO117" s="81"/>
      <c r="AP117" s="81"/>
      <c r="AQ117" s="81"/>
      <c r="AR117" s="81"/>
      <c r="AU117" s="79"/>
      <c r="AV117" s="79"/>
      <c r="AW117" s="76"/>
    </row>
    <row r="118" spans="1:89" s="20" customFormat="1" ht="12" customHeight="1">
      <c r="A118" s="76" t="s">
        <v>56</v>
      </c>
      <c r="B118" s="76"/>
      <c r="D118" s="20" t="s">
        <v>10</v>
      </c>
      <c r="E118" s="685" t="e">
        <f>V67</f>
        <v>#REF!</v>
      </c>
      <c r="F118" s="685"/>
      <c r="G118" s="685"/>
      <c r="H118" s="685"/>
      <c r="I118" s="78" t="s">
        <v>55</v>
      </c>
      <c r="J118" s="685" t="e">
        <f>V69</f>
        <v>#REF!</v>
      </c>
      <c r="K118" s="685"/>
      <c r="L118" s="685"/>
      <c r="M118" s="685"/>
      <c r="N118" s="20" t="s">
        <v>6</v>
      </c>
      <c r="O118" s="20" t="s">
        <v>57</v>
      </c>
      <c r="Q118" s="686">
        <v>2</v>
      </c>
      <c r="R118" s="686"/>
      <c r="S118" s="78" t="s">
        <v>40</v>
      </c>
      <c r="T118" s="712" t="e">
        <f>M115</f>
        <v>#REF!</v>
      </c>
      <c r="U118" s="686"/>
      <c r="V118" s="686"/>
      <c r="W118" s="686"/>
      <c r="AO118" s="81"/>
      <c r="AP118" s="81"/>
      <c r="AQ118" s="81"/>
      <c r="AR118" s="81"/>
      <c r="AT118" s="686" t="s">
        <v>13</v>
      </c>
      <c r="AU118" s="716"/>
      <c r="AV118" s="97" t="e">
        <f>ROUND((E118-J118)*Q118*T118,2)</f>
        <v>#REF!</v>
      </c>
      <c r="AW118" s="76"/>
    </row>
    <row r="119" spans="1:89" s="20" customFormat="1" ht="12" customHeight="1">
      <c r="A119" s="76"/>
      <c r="B119" s="76"/>
      <c r="AO119" s="81"/>
      <c r="AP119" s="81"/>
      <c r="AQ119" s="81"/>
      <c r="AR119" s="81"/>
      <c r="AU119" s="79"/>
      <c r="AV119" s="79"/>
      <c r="AW119" s="76"/>
    </row>
    <row r="120" spans="1:89" s="20" customFormat="1" ht="12" customHeight="1">
      <c r="A120" s="76" t="s">
        <v>121</v>
      </c>
      <c r="B120" s="76"/>
      <c r="C120" s="20" t="s">
        <v>148</v>
      </c>
      <c r="D120" s="685">
        <f>H74</f>
        <v>0.2</v>
      </c>
      <c r="E120" s="686"/>
      <c r="F120" s="686"/>
      <c r="G120" s="80" t="s">
        <v>12</v>
      </c>
      <c r="H120" s="77">
        <v>3</v>
      </c>
      <c r="I120" s="20" t="s">
        <v>109</v>
      </c>
      <c r="J120" s="686" t="e">
        <f>O93</f>
        <v>#REF!</v>
      </c>
      <c r="K120" s="686"/>
      <c r="L120" s="686"/>
      <c r="M120" s="686"/>
      <c r="N120" s="77" t="s">
        <v>11</v>
      </c>
      <c r="O120" s="686" t="e">
        <f>O95</f>
        <v>#REF!</v>
      </c>
      <c r="P120" s="686"/>
      <c r="Q120" s="686"/>
      <c r="R120" s="686"/>
      <c r="S120" s="20" t="s">
        <v>11</v>
      </c>
      <c r="T120" s="20" t="s">
        <v>112</v>
      </c>
      <c r="U120" s="20" t="s">
        <v>10</v>
      </c>
      <c r="V120" s="686" t="e">
        <f>J120</f>
        <v>#REF!</v>
      </c>
      <c r="W120" s="686"/>
      <c r="X120" s="686"/>
      <c r="Y120" s="686"/>
      <c r="Z120" s="78" t="s">
        <v>40</v>
      </c>
      <c r="AA120" s="686" t="e">
        <f>O120</f>
        <v>#REF!</v>
      </c>
      <c r="AB120" s="686"/>
      <c r="AC120" s="686"/>
      <c r="AD120" s="686"/>
      <c r="AE120" s="20" t="s">
        <v>6</v>
      </c>
      <c r="AF120" s="20" t="s">
        <v>5</v>
      </c>
      <c r="AU120" s="79"/>
      <c r="AV120" s="79"/>
      <c r="AW120" s="76"/>
    </row>
    <row r="121" spans="1:89" s="20" customFormat="1" ht="12" customHeight="1">
      <c r="A121" s="76"/>
      <c r="B121" s="76"/>
      <c r="D121" s="20" t="s">
        <v>151</v>
      </c>
      <c r="E121" s="20" t="s">
        <v>152</v>
      </c>
      <c r="F121" s="20" t="s">
        <v>4</v>
      </c>
      <c r="G121" s="77" t="s">
        <v>153</v>
      </c>
      <c r="H121" s="685">
        <f>V87</f>
        <v>1.2</v>
      </c>
      <c r="I121" s="685"/>
      <c r="J121" s="685"/>
      <c r="K121" s="83">
        <v>2</v>
      </c>
      <c r="L121" s="20" t="s">
        <v>154</v>
      </c>
      <c r="M121" s="84" t="s">
        <v>155</v>
      </c>
      <c r="N121" s="84">
        <v>4</v>
      </c>
      <c r="O121" s="77" t="s">
        <v>153</v>
      </c>
      <c r="P121" s="714">
        <f>AP74</f>
        <v>0.2</v>
      </c>
      <c r="Q121" s="714"/>
      <c r="R121" s="714"/>
      <c r="S121" s="20" t="s">
        <v>154</v>
      </c>
      <c r="T121" s="20" t="s">
        <v>149</v>
      </c>
      <c r="U121" s="78" t="s">
        <v>40</v>
      </c>
      <c r="V121" s="712" t="e">
        <f>T118</f>
        <v>#REF!</v>
      </c>
      <c r="W121" s="686"/>
      <c r="X121" s="686"/>
      <c r="Y121" s="686"/>
      <c r="Z121" s="78"/>
      <c r="AA121" s="77"/>
      <c r="AB121" s="77"/>
      <c r="AC121" s="77"/>
      <c r="AD121" s="77"/>
      <c r="AG121" s="78"/>
      <c r="AH121" s="98"/>
      <c r="AI121" s="77"/>
      <c r="AJ121" s="77"/>
      <c r="AK121" s="77"/>
      <c r="AN121" s="20" t="s">
        <v>102</v>
      </c>
      <c r="AO121" s="713" t="e">
        <f>ROUND((D120/H120*(J120+O120+(V120*AA120)^0.5)-(PI()*H121^2/N121*P121))*V121,2)</f>
        <v>#REF!</v>
      </c>
      <c r="AP121" s="713"/>
      <c r="AQ121" s="713"/>
      <c r="AR121" s="713"/>
      <c r="AU121" s="79"/>
      <c r="AV121" s="79"/>
      <c r="AW121" s="76"/>
    </row>
    <row r="122" spans="1:89" s="20" customFormat="1" ht="12" customHeight="1">
      <c r="A122" s="76"/>
      <c r="B122" s="76"/>
      <c r="D122" s="20" t="s">
        <v>115</v>
      </c>
      <c r="AO122" s="81"/>
      <c r="AP122" s="81"/>
      <c r="AQ122" s="81"/>
      <c r="AR122" s="81"/>
      <c r="AU122" s="79"/>
      <c r="AV122" s="79"/>
      <c r="AW122" s="76"/>
    </row>
    <row r="123" spans="1:89" s="20" customFormat="1" ht="12" customHeight="1">
      <c r="A123" s="76"/>
      <c r="B123" s="76"/>
      <c r="D123" s="685">
        <f>AP72</f>
        <v>0.2</v>
      </c>
      <c r="E123" s="686"/>
      <c r="F123" s="686"/>
      <c r="G123" s="80" t="s">
        <v>12</v>
      </c>
      <c r="H123" s="77">
        <v>3</v>
      </c>
      <c r="I123" s="20" t="s">
        <v>109</v>
      </c>
      <c r="J123" s="685" t="e">
        <f>AJ93</f>
        <v>#REF!</v>
      </c>
      <c r="K123" s="686"/>
      <c r="L123" s="686"/>
      <c r="M123" s="686"/>
      <c r="N123" s="77" t="s">
        <v>11</v>
      </c>
      <c r="O123" s="685" t="e">
        <f>AJ95</f>
        <v>#REF!</v>
      </c>
      <c r="P123" s="686"/>
      <c r="Q123" s="686"/>
      <c r="R123" s="686"/>
      <c r="S123" s="20" t="s">
        <v>11</v>
      </c>
      <c r="T123" s="20" t="s">
        <v>112</v>
      </c>
      <c r="U123" s="20" t="s">
        <v>10</v>
      </c>
      <c r="V123" s="685" t="e">
        <f>J123</f>
        <v>#REF!</v>
      </c>
      <c r="W123" s="686"/>
      <c r="X123" s="686"/>
      <c r="Y123" s="686"/>
      <c r="Z123" s="78" t="s">
        <v>40</v>
      </c>
      <c r="AA123" s="685" t="e">
        <f>O123</f>
        <v>#REF!</v>
      </c>
      <c r="AB123" s="686"/>
      <c r="AC123" s="686"/>
      <c r="AD123" s="686"/>
      <c r="AE123" s="20" t="s">
        <v>6</v>
      </c>
      <c r="AF123" s="20" t="s">
        <v>5</v>
      </c>
      <c r="AG123" s="78" t="s">
        <v>40</v>
      </c>
      <c r="AH123" s="712" t="e">
        <f>V121</f>
        <v>#REF!</v>
      </c>
      <c r="AI123" s="686"/>
      <c r="AJ123" s="686"/>
      <c r="AK123" s="686"/>
      <c r="AN123" s="20" t="s">
        <v>102</v>
      </c>
      <c r="AO123" s="713" t="e">
        <f>ROUND(D123/H123*(J123+O123+(V123*AA123)^0.5)*AH123,2)</f>
        <v>#REF!</v>
      </c>
      <c r="AP123" s="713"/>
      <c r="AQ123" s="713"/>
      <c r="AR123" s="713"/>
      <c r="AU123" s="79" t="s">
        <v>102</v>
      </c>
      <c r="AV123" s="82" t="e">
        <f>AO121-AO123</f>
        <v>#REF!</v>
      </c>
      <c r="AW123" s="76"/>
    </row>
    <row r="124" spans="1:89" s="20" customFormat="1" ht="12" customHeight="1">
      <c r="A124" s="88"/>
      <c r="B124" s="88"/>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89"/>
      <c r="AS124" s="89"/>
      <c r="AT124" s="89"/>
      <c r="AU124" s="90"/>
      <c r="AV124" s="90"/>
      <c r="AW124" s="76"/>
    </row>
    <row r="125" spans="1:89" ht="15.75" customHeight="1">
      <c r="A125" s="7" t="s">
        <v>138</v>
      </c>
      <c r="AY125" s="718" t="s">
        <v>61</v>
      </c>
      <c r="AZ125" s="718"/>
      <c r="BA125" s="718"/>
      <c r="BB125" s="718"/>
      <c r="BC125" s="748" t="e">
        <f>이토맨홀조서!#REF!</f>
        <v>#REF!</v>
      </c>
      <c r="BD125" s="749"/>
      <c r="BE125" s="749"/>
      <c r="BF125" s="750"/>
    </row>
    <row r="126" spans="1:89" ht="20.100000000000001" customHeight="1">
      <c r="A126" s="9" t="s">
        <v>30</v>
      </c>
      <c r="B126" s="9"/>
      <c r="C126" s="10" t="s">
        <v>31</v>
      </c>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1"/>
      <c r="AV126" s="12" t="s">
        <v>32</v>
      </c>
      <c r="AW126" s="13"/>
      <c r="AY126" s="718"/>
      <c r="AZ126" s="718"/>
      <c r="BA126" s="718"/>
      <c r="BB126" s="718"/>
      <c r="BC126" s="751"/>
      <c r="BD126" s="752"/>
      <c r="BE126" s="752"/>
      <c r="BF126" s="753"/>
    </row>
    <row r="127" spans="1:89" s="15" customFormat="1" ht="15" customHeight="1">
      <c r="A127" s="754" t="s">
        <v>33</v>
      </c>
      <c r="B127" s="14"/>
      <c r="AU127" s="16"/>
      <c r="AV127" s="16"/>
      <c r="AW127" s="14"/>
      <c r="AY127" s="718" t="s">
        <v>34</v>
      </c>
      <c r="AZ127" s="718"/>
      <c r="BA127" s="718"/>
      <c r="BB127" s="718"/>
      <c r="BC127" s="717">
        <v>0.1</v>
      </c>
      <c r="BD127" s="719"/>
      <c r="BE127" s="719"/>
      <c r="BF127" s="719"/>
      <c r="BG127" s="718" t="s">
        <v>35</v>
      </c>
      <c r="BH127" s="718"/>
      <c r="BI127" s="718"/>
      <c r="BJ127" s="718"/>
      <c r="BK127" s="730">
        <f>BC142</f>
        <v>1.2</v>
      </c>
      <c r="BL127" s="718"/>
      <c r="BM127" s="718"/>
      <c r="BN127" s="718"/>
      <c r="CH127" s="17"/>
      <c r="CI127" s="18"/>
      <c r="CJ127" s="18"/>
      <c r="CK127" s="18"/>
    </row>
    <row r="128" spans="1:89" s="15" customFormat="1" ht="15" customHeight="1">
      <c r="A128" s="755"/>
      <c r="B128" s="14"/>
      <c r="C128" s="19"/>
      <c r="D128" s="19" t="s">
        <v>36</v>
      </c>
      <c r="E128" s="19"/>
      <c r="F128" s="19"/>
      <c r="G128" s="19" t="s">
        <v>1</v>
      </c>
      <c r="H128" s="756" t="e">
        <f>BK129</f>
        <v>#REF!</v>
      </c>
      <c r="I128" s="756"/>
      <c r="J128" s="756"/>
      <c r="K128" s="756"/>
      <c r="M128" s="757" t="s">
        <v>37</v>
      </c>
      <c r="N128" s="757"/>
      <c r="O128" s="758">
        <f>BK133*1000</f>
        <v>200</v>
      </c>
      <c r="P128" s="758"/>
      <c r="Q128" s="758"/>
      <c r="R128" s="759" t="s">
        <v>38</v>
      </c>
      <c r="S128" s="759"/>
      <c r="T128" s="759"/>
      <c r="U128" s="19"/>
      <c r="V128" s="21"/>
      <c r="W128" s="21"/>
      <c r="X128" s="21"/>
      <c r="Y128" s="21"/>
      <c r="AU128" s="16"/>
      <c r="AV128" s="16"/>
      <c r="AW128" s="14"/>
      <c r="AY128" s="718"/>
      <c r="AZ128" s="718"/>
      <c r="BA128" s="718"/>
      <c r="BB128" s="718"/>
      <c r="BC128" s="719"/>
      <c r="BD128" s="719"/>
      <c r="BE128" s="719"/>
      <c r="BF128" s="719"/>
      <c r="BG128" s="718"/>
      <c r="BH128" s="718"/>
      <c r="BI128" s="718"/>
      <c r="BJ128" s="718"/>
      <c r="BK128" s="718"/>
      <c r="BL128" s="718"/>
      <c r="BM128" s="718"/>
      <c r="BN128" s="718"/>
      <c r="CH128" s="18"/>
      <c r="CI128" s="18"/>
      <c r="CJ128" s="18"/>
      <c r="CK128" s="18"/>
    </row>
    <row r="129" spans="1:89" s="15" customFormat="1" ht="15" customHeight="1">
      <c r="A129" s="22" t="e">
        <f>BC125</f>
        <v>#REF!</v>
      </c>
      <c r="B129" s="14"/>
      <c r="L129" s="23"/>
      <c r="M129" s="23"/>
      <c r="N129" s="23"/>
      <c r="O129" s="23"/>
      <c r="P129" s="23"/>
      <c r="Q129" s="23"/>
      <c r="R129" s="23"/>
      <c r="S129" s="23"/>
      <c r="T129" s="23"/>
      <c r="U129" s="23"/>
      <c r="V129" s="742" t="e">
        <f>V151+(H138+H136)*AI140*2</f>
        <v>#REF!</v>
      </c>
      <c r="W129" s="742"/>
      <c r="X129" s="742"/>
      <c r="Y129" s="23" t="s">
        <v>40</v>
      </c>
      <c r="Z129" s="742" t="e">
        <f>Z151+(H138+H136)*AI140*2</f>
        <v>#REF!</v>
      </c>
      <c r="AA129" s="742"/>
      <c r="AB129" s="742"/>
      <c r="AC129" s="23"/>
      <c r="AD129" s="23"/>
      <c r="AE129" s="23"/>
      <c r="AF129" s="23"/>
      <c r="AG129" s="23"/>
      <c r="AH129" s="23"/>
      <c r="AI129" s="23"/>
      <c r="AJ129" s="23"/>
      <c r="AK129" s="23"/>
      <c r="AU129" s="16"/>
      <c r="AV129" s="16"/>
      <c r="AW129" s="14"/>
      <c r="AY129" s="718" t="s">
        <v>39</v>
      </c>
      <c r="AZ129" s="718"/>
      <c r="BA129" s="718"/>
      <c r="BB129" s="718"/>
      <c r="BC129" s="725" t="e">
        <f>이토맨홀조서!#REF!</f>
        <v>#REF!</v>
      </c>
      <c r="BD129" s="747"/>
      <c r="BE129" s="747"/>
      <c r="BF129" s="747"/>
      <c r="BG129" s="718" t="s">
        <v>116</v>
      </c>
      <c r="BH129" s="718"/>
      <c r="BI129" s="718"/>
      <c r="BJ129" s="718"/>
      <c r="BK129" s="717" t="e">
        <f>IF(BC125&gt;0,BC129-0.25,0)</f>
        <v>#REF!</v>
      </c>
      <c r="BL129" s="719"/>
      <c r="BM129" s="719"/>
      <c r="BN129" s="719"/>
    </row>
    <row r="130" spans="1:89" s="15" customFormat="1" ht="15" customHeight="1">
      <c r="A130" s="14"/>
      <c r="B130" s="14"/>
      <c r="L130" s="23"/>
      <c r="M130" s="23"/>
      <c r="N130" s="23"/>
      <c r="O130" s="23"/>
      <c r="P130" s="23"/>
      <c r="Q130" s="23"/>
      <c r="R130" s="23"/>
      <c r="S130" s="23"/>
      <c r="T130" s="23"/>
      <c r="U130" s="23"/>
      <c r="V130" s="742" t="e">
        <f>V151+H138*AI140*2</f>
        <v>#REF!</v>
      </c>
      <c r="W130" s="742"/>
      <c r="X130" s="742"/>
      <c r="Y130" s="23" t="s">
        <v>40</v>
      </c>
      <c r="Z130" s="742" t="e">
        <f>Z151+H138*AI140*2</f>
        <v>#REF!</v>
      </c>
      <c r="AA130" s="742"/>
      <c r="AB130" s="742"/>
      <c r="AC130" s="23"/>
      <c r="AD130" s="23"/>
      <c r="AE130" s="23"/>
      <c r="AF130" s="23"/>
      <c r="AG130" s="23"/>
      <c r="AH130" s="23"/>
      <c r="AI130" s="23"/>
      <c r="AJ130" s="23"/>
      <c r="AK130" s="23"/>
      <c r="AU130" s="16"/>
      <c r="AV130" s="16"/>
      <c r="AW130" s="14"/>
      <c r="AY130" s="718"/>
      <c r="AZ130" s="718"/>
      <c r="BA130" s="718"/>
      <c r="BB130" s="718"/>
      <c r="BC130" s="747"/>
      <c r="BD130" s="747"/>
      <c r="BE130" s="747"/>
      <c r="BF130" s="747"/>
      <c r="BG130" s="718"/>
      <c r="BH130" s="718"/>
      <c r="BI130" s="718"/>
      <c r="BJ130" s="718"/>
      <c r="BK130" s="719"/>
      <c r="BL130" s="719"/>
      <c r="BM130" s="719"/>
      <c r="BN130" s="719"/>
      <c r="CH130" s="24"/>
      <c r="CI130" s="24"/>
      <c r="CJ130" s="24"/>
      <c r="CK130" s="24"/>
    </row>
    <row r="131" spans="1:89" s="15" customFormat="1" ht="15" customHeight="1">
      <c r="A131" s="14"/>
      <c r="B131" s="14"/>
      <c r="L131" s="23"/>
      <c r="M131" s="23"/>
      <c r="N131" s="23"/>
      <c r="O131" s="23"/>
      <c r="P131" s="23"/>
      <c r="Q131" s="23"/>
      <c r="R131" s="23"/>
      <c r="S131" s="23"/>
      <c r="T131" s="23"/>
      <c r="U131" s="23"/>
      <c r="V131" s="742" t="e">
        <f>V145+(AP136+AP138)*AA140*2</f>
        <v>#REF!</v>
      </c>
      <c r="W131" s="742"/>
      <c r="X131" s="742"/>
      <c r="Y131" s="23" t="s">
        <v>40</v>
      </c>
      <c r="Z131" s="742" t="e">
        <f>Z145+(AP136+AP138)*AI140*2</f>
        <v>#REF!</v>
      </c>
      <c r="AA131" s="742"/>
      <c r="AB131" s="742"/>
      <c r="AC131" s="23"/>
      <c r="AD131" s="23"/>
      <c r="AE131" s="23"/>
      <c r="AF131" s="23"/>
      <c r="AG131" s="23"/>
      <c r="AH131" s="23"/>
      <c r="AI131" s="23"/>
      <c r="AJ131" s="23"/>
      <c r="AK131" s="23"/>
      <c r="AU131" s="16"/>
      <c r="AV131" s="16"/>
      <c r="AW131" s="14"/>
      <c r="AY131" s="718" t="s">
        <v>41</v>
      </c>
      <c r="AZ131" s="718"/>
      <c r="BA131" s="718"/>
      <c r="BB131" s="718"/>
      <c r="BC131" s="719">
        <v>0.15</v>
      </c>
      <c r="BD131" s="719"/>
      <c r="BE131" s="719"/>
      <c r="BF131" s="719"/>
      <c r="BG131" s="744"/>
      <c r="BH131" s="745"/>
      <c r="BI131" s="745"/>
      <c r="BJ131" s="746"/>
      <c r="BK131" s="744"/>
      <c r="BL131" s="745"/>
      <c r="BM131" s="745"/>
      <c r="BN131" s="746"/>
      <c r="CH131" s="24"/>
      <c r="CI131" s="24"/>
      <c r="CJ131" s="24"/>
      <c r="CK131" s="24"/>
    </row>
    <row r="132" spans="1:89" s="15" customFormat="1" ht="15" customHeight="1">
      <c r="A132" s="14"/>
      <c r="B132" s="14"/>
      <c r="L132" s="23"/>
      <c r="M132" s="23"/>
      <c r="N132" s="23"/>
      <c r="O132" s="23"/>
      <c r="P132" s="23"/>
      <c r="Q132" s="23"/>
      <c r="R132" s="23"/>
      <c r="S132" s="23"/>
      <c r="T132" s="742">
        <f>BK138</f>
        <v>0.6</v>
      </c>
      <c r="U132" s="743"/>
      <c r="V132" s="743"/>
      <c r="W132" s="23"/>
      <c r="X132" s="23"/>
      <c r="Y132" s="23"/>
      <c r="Z132" s="25"/>
      <c r="AA132" s="25"/>
      <c r="AB132" s="25"/>
      <c r="AC132" s="23"/>
      <c r="AD132" s="23"/>
      <c r="AE132" s="23"/>
      <c r="AF132" s="23"/>
      <c r="AG132" s="23"/>
      <c r="AH132" s="23"/>
      <c r="AI132" s="23"/>
      <c r="AJ132" s="23"/>
      <c r="AK132" s="23"/>
      <c r="AU132" s="16"/>
      <c r="AV132" s="16"/>
      <c r="AW132" s="14"/>
      <c r="AY132" s="744" t="s">
        <v>42</v>
      </c>
      <c r="AZ132" s="745"/>
      <c r="BA132" s="745"/>
      <c r="BB132" s="746"/>
      <c r="BC132" s="719">
        <v>0.9</v>
      </c>
      <c r="BD132" s="719"/>
      <c r="BE132" s="719"/>
      <c r="BF132" s="719"/>
      <c r="BG132" s="744"/>
      <c r="BH132" s="745"/>
      <c r="BI132" s="745"/>
      <c r="BJ132" s="746"/>
      <c r="BK132" s="744"/>
      <c r="BL132" s="745"/>
      <c r="BM132" s="745"/>
      <c r="BN132" s="746"/>
      <c r="CH132" s="24"/>
      <c r="CI132" s="24"/>
      <c r="CJ132" s="24"/>
      <c r="CK132" s="24"/>
    </row>
    <row r="133" spans="1:89" s="15" customFormat="1" ht="9.9499999999999993" customHeight="1">
      <c r="A133" s="14"/>
      <c r="B133" s="14"/>
      <c r="AP133" s="18"/>
      <c r="AQ133" s="18"/>
      <c r="AR133" s="18"/>
      <c r="AS133" s="728">
        <f>BC127</f>
        <v>0.1</v>
      </c>
      <c r="AU133" s="16"/>
      <c r="AV133" s="16"/>
      <c r="AW133" s="14"/>
      <c r="AY133" s="718" t="s">
        <v>43</v>
      </c>
      <c r="AZ133" s="718"/>
      <c r="BA133" s="718"/>
      <c r="BB133" s="718"/>
      <c r="BC133" s="717">
        <v>0.2</v>
      </c>
      <c r="BD133" s="719"/>
      <c r="BE133" s="719"/>
      <c r="BF133" s="719"/>
      <c r="BG133" s="718" t="s">
        <v>44</v>
      </c>
      <c r="BH133" s="718"/>
      <c r="BI133" s="718"/>
      <c r="BJ133" s="718"/>
      <c r="BK133" s="717">
        <v>0.2</v>
      </c>
      <c r="BL133" s="717"/>
      <c r="BM133" s="717"/>
      <c r="BN133" s="717"/>
      <c r="CH133" s="24"/>
      <c r="CI133" s="24"/>
      <c r="CJ133" s="24"/>
      <c r="CK133" s="24"/>
    </row>
    <row r="134" spans="1:89" s="15" customFormat="1" ht="15" customHeight="1">
      <c r="A134" s="14"/>
      <c r="B134" s="14"/>
      <c r="D134" s="732" t="e">
        <f>BC129+BC146</f>
        <v>#REF!</v>
      </c>
      <c r="E134" s="18"/>
      <c r="F134" s="26"/>
      <c r="G134" s="18"/>
      <c r="H134" s="732">
        <f>BC150</f>
        <v>0.2</v>
      </c>
      <c r="I134" s="27"/>
      <c r="K134" s="14"/>
      <c r="L134" s="731" t="s">
        <v>62</v>
      </c>
      <c r="M134" s="731"/>
      <c r="N134" s="731"/>
      <c r="O134" s="731"/>
      <c r="P134" s="731"/>
      <c r="Q134" s="731"/>
      <c r="R134" s="16"/>
      <c r="S134" s="14"/>
      <c r="T134" s="28"/>
      <c r="U134" s="29"/>
      <c r="V134" s="30"/>
      <c r="W134" s="31"/>
      <c r="X134" s="32"/>
      <c r="Y134" s="33"/>
      <c r="Z134" s="33"/>
      <c r="AA134" s="33"/>
      <c r="AB134" s="33"/>
      <c r="AC134" s="33"/>
      <c r="AD134" s="33"/>
      <c r="AE134" s="34"/>
      <c r="AM134" s="16"/>
      <c r="AP134" s="735">
        <f>BC150</f>
        <v>0.2</v>
      </c>
      <c r="AQ134" s="35"/>
      <c r="AR134" s="35"/>
      <c r="AS134" s="729"/>
      <c r="AT134" s="18"/>
      <c r="AU134" s="36"/>
      <c r="AV134" s="16"/>
      <c r="AW134" s="14"/>
      <c r="AY134" s="718"/>
      <c r="AZ134" s="718"/>
      <c r="BA134" s="718"/>
      <c r="BB134" s="718"/>
      <c r="BC134" s="719"/>
      <c r="BD134" s="719"/>
      <c r="BE134" s="719"/>
      <c r="BF134" s="719"/>
      <c r="BG134" s="718"/>
      <c r="BH134" s="718"/>
      <c r="BI134" s="718"/>
      <c r="BJ134" s="718"/>
      <c r="BK134" s="717"/>
      <c r="BL134" s="717"/>
      <c r="BM134" s="717"/>
      <c r="BN134" s="717"/>
      <c r="CH134" s="24"/>
      <c r="CI134" s="24"/>
      <c r="CJ134" s="24"/>
      <c r="CK134" s="24"/>
    </row>
    <row r="135" spans="1:89" s="15" customFormat="1" ht="10.5" customHeight="1">
      <c r="A135" s="14"/>
      <c r="B135" s="14"/>
      <c r="C135" s="27"/>
      <c r="D135" s="733"/>
      <c r="E135" s="37"/>
      <c r="F135" s="38"/>
      <c r="G135" s="18"/>
      <c r="H135" s="732"/>
      <c r="I135" s="27"/>
      <c r="J135" s="29"/>
      <c r="K135" s="28"/>
      <c r="L135" s="734"/>
      <c r="M135" s="734"/>
      <c r="N135" s="734"/>
      <c r="O135" s="734"/>
      <c r="P135" s="734"/>
      <c r="Q135" s="734"/>
      <c r="R135" s="29"/>
      <c r="S135" s="28"/>
      <c r="T135" s="29"/>
      <c r="U135" s="29"/>
      <c r="V135" s="29"/>
      <c r="W135" s="29"/>
      <c r="X135" s="29"/>
      <c r="Y135" s="29"/>
      <c r="Z135" s="29"/>
      <c r="AA135" s="29"/>
      <c r="AB135" s="29"/>
      <c r="AC135" s="29"/>
      <c r="AD135" s="29"/>
      <c r="AE135" s="30"/>
      <c r="AF135" s="29"/>
      <c r="AG135" s="29"/>
      <c r="AH135" s="29"/>
      <c r="AI135" s="29"/>
      <c r="AJ135" s="29"/>
      <c r="AK135" s="29"/>
      <c r="AL135" s="29"/>
      <c r="AM135" s="30"/>
      <c r="AN135" s="29"/>
      <c r="AP135" s="736"/>
      <c r="AQ135" s="35"/>
      <c r="AR135" s="35"/>
      <c r="AS135" s="735">
        <f>BC133</f>
        <v>0.2</v>
      </c>
      <c r="AT135" s="17"/>
      <c r="AU135" s="39"/>
      <c r="AV135" s="16"/>
      <c r="AW135" s="14"/>
      <c r="AY135" s="718" t="s">
        <v>45</v>
      </c>
      <c r="AZ135" s="718"/>
      <c r="BA135" s="718"/>
      <c r="BB135" s="718"/>
      <c r="BC135" s="717">
        <v>0.2</v>
      </c>
      <c r="BD135" s="719"/>
      <c r="BE135" s="719"/>
      <c r="BF135" s="719"/>
      <c r="BG135" s="718" t="s">
        <v>63</v>
      </c>
      <c r="BH135" s="718"/>
      <c r="BI135" s="718"/>
      <c r="BJ135" s="718"/>
      <c r="BK135" s="717">
        <v>0.2</v>
      </c>
      <c r="BL135" s="717"/>
      <c r="BM135" s="717"/>
      <c r="BN135" s="717"/>
      <c r="CH135" s="24"/>
      <c r="CI135" s="24"/>
      <c r="CJ135" s="24"/>
      <c r="CK135" s="24"/>
    </row>
    <row r="136" spans="1:89" s="15" customFormat="1" ht="15" customHeight="1">
      <c r="A136" s="14"/>
      <c r="B136" s="40"/>
      <c r="C136" s="27"/>
      <c r="D136" s="733"/>
      <c r="E136" s="37"/>
      <c r="F136" s="38"/>
      <c r="G136" s="18"/>
      <c r="H136" s="732">
        <f>BK150</f>
        <v>0.2</v>
      </c>
      <c r="I136" s="27"/>
      <c r="K136" s="738" t="s">
        <v>3</v>
      </c>
      <c r="L136" s="738"/>
      <c r="M136" s="738"/>
      <c r="N136" s="738"/>
      <c r="O136" s="738"/>
      <c r="P136" s="738"/>
      <c r="Q136" s="738"/>
      <c r="S136" s="14"/>
      <c r="AE136" s="16"/>
      <c r="AP136" s="735">
        <f>BK150</f>
        <v>0.2</v>
      </c>
      <c r="AQ136" s="35"/>
      <c r="AR136" s="35"/>
      <c r="AS136" s="737"/>
      <c r="AT136" s="17"/>
      <c r="AU136" s="39"/>
      <c r="AV136" s="16"/>
      <c r="AW136" s="14"/>
      <c r="AY136" s="718"/>
      <c r="AZ136" s="718"/>
      <c r="BA136" s="718"/>
      <c r="BB136" s="718"/>
      <c r="BC136" s="717"/>
      <c r="BD136" s="719"/>
      <c r="BE136" s="719"/>
      <c r="BF136" s="719"/>
      <c r="BG136" s="718"/>
      <c r="BH136" s="718"/>
      <c r="BI136" s="718"/>
      <c r="BJ136" s="718"/>
      <c r="BK136" s="717"/>
      <c r="BL136" s="717"/>
      <c r="BM136" s="717"/>
      <c r="BN136" s="717"/>
      <c r="CH136" s="24"/>
      <c r="CI136" s="24"/>
      <c r="CJ136" s="24"/>
      <c r="CK136" s="24"/>
    </row>
    <row r="137" spans="1:89" s="15" customFormat="1" ht="15" customHeight="1">
      <c r="A137" s="14"/>
      <c r="B137" s="40"/>
      <c r="C137" s="27"/>
      <c r="D137" s="733"/>
      <c r="E137" s="37"/>
      <c r="F137" s="38"/>
      <c r="G137" s="18"/>
      <c r="H137" s="732"/>
      <c r="I137" s="27"/>
      <c r="J137" s="29"/>
      <c r="K137" s="734"/>
      <c r="L137" s="734"/>
      <c r="M137" s="734"/>
      <c r="N137" s="734"/>
      <c r="O137" s="734"/>
      <c r="P137" s="734"/>
      <c r="Q137" s="734"/>
      <c r="R137" s="29"/>
      <c r="S137" s="28"/>
      <c r="T137" s="91"/>
      <c r="U137" s="92"/>
      <c r="V137" s="92"/>
      <c r="W137" s="92"/>
      <c r="X137" s="92"/>
      <c r="Y137" s="92"/>
      <c r="Z137" s="92"/>
      <c r="AA137" s="92"/>
      <c r="AB137" s="92"/>
      <c r="AC137" s="92"/>
      <c r="AD137" s="93"/>
      <c r="AE137" s="30"/>
      <c r="AF137" s="29"/>
      <c r="AG137" s="29"/>
      <c r="AH137" s="29"/>
      <c r="AI137" s="29"/>
      <c r="AJ137" s="29"/>
      <c r="AK137" s="29"/>
      <c r="AL137" s="29"/>
      <c r="AM137" s="29"/>
      <c r="AN137" s="29"/>
      <c r="AP137" s="737"/>
      <c r="AQ137" s="35"/>
      <c r="AR137" s="35"/>
      <c r="AS137" s="735" t="e">
        <f>D134-AS133-AS135-AS146-AS147</f>
        <v>#REF!</v>
      </c>
      <c r="AT137" s="17"/>
      <c r="AU137" s="44"/>
      <c r="AV137" s="16"/>
      <c r="AW137" s="14"/>
      <c r="AY137" s="718"/>
      <c r="AZ137" s="718"/>
      <c r="BA137" s="718"/>
      <c r="BB137" s="718"/>
      <c r="BC137" s="719"/>
      <c r="BD137" s="719"/>
      <c r="BE137" s="719"/>
      <c r="BF137" s="719"/>
      <c r="BG137" s="718"/>
      <c r="BH137" s="718"/>
      <c r="BI137" s="718"/>
      <c r="BJ137" s="718"/>
      <c r="BK137" s="717"/>
      <c r="BL137" s="717"/>
      <c r="BM137" s="717"/>
      <c r="BN137" s="717"/>
      <c r="CH137" s="24"/>
      <c r="CI137" s="24"/>
      <c r="CJ137" s="24"/>
      <c r="CK137" s="24"/>
    </row>
    <row r="138" spans="1:89" s="15" customFormat="1" ht="9.9499999999999993" customHeight="1">
      <c r="A138" s="14"/>
      <c r="B138" s="45"/>
      <c r="C138" s="27"/>
      <c r="D138" s="733"/>
      <c r="E138" s="37"/>
      <c r="F138" s="38"/>
      <c r="G138" s="46"/>
      <c r="H138" s="735" t="e">
        <f>D134-(H134+H136)</f>
        <v>#REF!</v>
      </c>
      <c r="I138" s="46"/>
      <c r="S138" s="14"/>
      <c r="T138" s="14"/>
      <c r="V138" s="726" t="e">
        <f>V145+(AP138)*AA140*2</f>
        <v>#REF!</v>
      </c>
      <c r="W138" s="726"/>
      <c r="X138" s="726"/>
      <c r="Y138" s="18" t="s">
        <v>40</v>
      </c>
      <c r="Z138" s="726" t="e">
        <f>Z145+(AP138)*AI140*2</f>
        <v>#REF!</v>
      </c>
      <c r="AA138" s="726"/>
      <c r="AB138" s="726"/>
      <c r="AD138" s="16"/>
      <c r="AE138" s="16"/>
      <c r="AP138" s="739" t="e">
        <f>BK129-AP134-AP136</f>
        <v>#REF!</v>
      </c>
      <c r="AQ138" s="35"/>
      <c r="AR138" s="35"/>
      <c r="AS138" s="737"/>
      <c r="AT138" s="47"/>
      <c r="AU138" s="48"/>
      <c r="AV138" s="16"/>
      <c r="AW138" s="14"/>
      <c r="AY138" s="718" t="s">
        <v>46</v>
      </c>
      <c r="AZ138" s="718"/>
      <c r="BA138" s="718"/>
      <c r="BB138" s="718"/>
      <c r="BC138" s="730">
        <v>0.1</v>
      </c>
      <c r="BD138" s="718"/>
      <c r="BE138" s="718"/>
      <c r="BF138" s="718"/>
      <c r="BG138" s="718" t="s">
        <v>47</v>
      </c>
      <c r="BH138" s="718"/>
      <c r="BI138" s="718"/>
      <c r="BJ138" s="718"/>
      <c r="BK138" s="717">
        <v>0.6</v>
      </c>
      <c r="BL138" s="717"/>
      <c r="BM138" s="717"/>
      <c r="BN138" s="717"/>
      <c r="CH138" s="24"/>
      <c r="CI138" s="24"/>
      <c r="CJ138" s="24"/>
      <c r="CK138" s="24"/>
    </row>
    <row r="139" spans="1:89" s="15" customFormat="1" ht="9.9499999999999993" customHeight="1">
      <c r="A139" s="14"/>
      <c r="B139" s="49"/>
      <c r="C139" s="27"/>
      <c r="D139" s="733"/>
      <c r="E139" s="37"/>
      <c r="F139" s="38"/>
      <c r="G139" s="50"/>
      <c r="H139" s="735"/>
      <c r="I139" s="46"/>
      <c r="S139" s="14"/>
      <c r="T139" s="14"/>
      <c r="AD139" s="16"/>
      <c r="AE139" s="16"/>
      <c r="AP139" s="739"/>
      <c r="AQ139" s="35"/>
      <c r="AR139" s="35"/>
      <c r="AS139" s="737"/>
      <c r="AT139" s="47"/>
      <c r="AU139" s="48"/>
      <c r="AV139" s="16"/>
      <c r="AW139" s="14"/>
      <c r="AY139" s="718"/>
      <c r="AZ139" s="718"/>
      <c r="BA139" s="718"/>
      <c r="BB139" s="718"/>
      <c r="BC139" s="718"/>
      <c r="BD139" s="718"/>
      <c r="BE139" s="718"/>
      <c r="BF139" s="718"/>
      <c r="BG139" s="718"/>
      <c r="BH139" s="718"/>
      <c r="BI139" s="718"/>
      <c r="BJ139" s="718"/>
      <c r="BK139" s="717"/>
      <c r="BL139" s="717"/>
      <c r="BM139" s="717"/>
      <c r="BN139" s="717"/>
      <c r="CH139" s="24"/>
      <c r="CI139" s="24"/>
      <c r="CJ139" s="24"/>
      <c r="CK139" s="24"/>
    </row>
    <row r="140" spans="1:89" s="15" customFormat="1" ht="15" customHeight="1">
      <c r="A140" s="14"/>
      <c r="B140" s="45"/>
      <c r="C140" s="27"/>
      <c r="D140" s="733"/>
      <c r="E140" s="37"/>
      <c r="F140" s="38"/>
      <c r="G140" s="50"/>
      <c r="H140" s="735"/>
      <c r="I140" s="46"/>
      <c r="J140" s="51"/>
      <c r="K140" s="51"/>
      <c r="L140" s="51"/>
      <c r="S140" s="14"/>
      <c r="T140" s="14"/>
      <c r="AA140" s="740">
        <f>BK146</f>
        <v>0.3</v>
      </c>
      <c r="AB140" s="740"/>
      <c r="AC140" s="740"/>
      <c r="AD140" s="741"/>
      <c r="AF140" s="14"/>
      <c r="AI140" s="740">
        <f>BK146</f>
        <v>0.3</v>
      </c>
      <c r="AJ140" s="740"/>
      <c r="AK140" s="740"/>
      <c r="AL140" s="51"/>
      <c r="AM140" s="51"/>
      <c r="AN140" s="51"/>
      <c r="AP140" s="739"/>
      <c r="AQ140" s="35"/>
      <c r="AR140" s="35"/>
      <c r="AS140" s="737"/>
      <c r="AT140" s="47"/>
      <c r="AU140" s="48"/>
      <c r="AV140" s="16"/>
      <c r="AW140" s="14"/>
      <c r="AY140" s="718" t="s">
        <v>64</v>
      </c>
      <c r="AZ140" s="718"/>
      <c r="BA140" s="718"/>
      <c r="BB140" s="718"/>
      <c r="BC140" s="717">
        <v>0.1</v>
      </c>
      <c r="BD140" s="717"/>
      <c r="BE140" s="717"/>
      <c r="BF140" s="717"/>
      <c r="BG140" s="718" t="s">
        <v>65</v>
      </c>
      <c r="BH140" s="718"/>
      <c r="BI140" s="718"/>
      <c r="BJ140" s="718"/>
      <c r="BK140" s="725"/>
      <c r="BL140" s="725"/>
      <c r="BM140" s="725"/>
      <c r="BN140" s="725"/>
      <c r="CH140" s="24"/>
      <c r="CI140" s="24"/>
      <c r="CJ140" s="24"/>
      <c r="CK140" s="24"/>
    </row>
    <row r="141" spans="1:89" s="15" customFormat="1" ht="5.0999999999999996" customHeight="1">
      <c r="A141" s="14"/>
      <c r="B141" s="14"/>
      <c r="C141" s="27"/>
      <c r="D141" s="733"/>
      <c r="E141" s="37"/>
      <c r="F141" s="38"/>
      <c r="G141" s="27"/>
      <c r="H141" s="735"/>
      <c r="I141" s="46"/>
      <c r="J141" s="52"/>
      <c r="K141" s="17"/>
      <c r="L141" s="17"/>
      <c r="S141" s="14"/>
      <c r="T141" s="14"/>
      <c r="AD141" s="16"/>
      <c r="AE141" s="16"/>
      <c r="AL141" s="52"/>
      <c r="AM141" s="17"/>
      <c r="AN141" s="17"/>
      <c r="AP141" s="739"/>
      <c r="AQ141" s="35"/>
      <c r="AR141" s="35"/>
      <c r="AS141" s="737"/>
      <c r="AT141" s="17"/>
      <c r="AU141" s="44"/>
      <c r="AV141" s="16"/>
      <c r="AW141" s="14"/>
      <c r="AY141" s="718"/>
      <c r="AZ141" s="718"/>
      <c r="BA141" s="718"/>
      <c r="BB141" s="718"/>
      <c r="BC141" s="717"/>
      <c r="BD141" s="717"/>
      <c r="BE141" s="717"/>
      <c r="BF141" s="717"/>
      <c r="BG141" s="718"/>
      <c r="BH141" s="718"/>
      <c r="BI141" s="718"/>
      <c r="BJ141" s="718"/>
      <c r="BK141" s="725"/>
      <c r="BL141" s="725"/>
      <c r="BM141" s="725"/>
      <c r="BN141" s="725"/>
      <c r="CH141" s="24"/>
      <c r="CI141" s="24"/>
      <c r="CJ141" s="24"/>
      <c r="CK141" s="24"/>
    </row>
    <row r="142" spans="1:89" s="15" customFormat="1" ht="12.95" customHeight="1">
      <c r="A142" s="53"/>
      <c r="B142" s="54"/>
      <c r="C142" s="27"/>
      <c r="D142" s="733"/>
      <c r="E142" s="37"/>
      <c r="F142" s="38"/>
      <c r="G142" s="27"/>
      <c r="H142" s="735"/>
      <c r="I142" s="46"/>
      <c r="S142" s="14"/>
      <c r="T142" s="14"/>
      <c r="AD142" s="16"/>
      <c r="AE142" s="16"/>
      <c r="AP142" s="739"/>
      <c r="AQ142" s="35"/>
      <c r="AR142" s="35"/>
      <c r="AS142" s="737"/>
      <c r="AT142" s="47"/>
      <c r="AU142" s="48"/>
      <c r="AV142" s="16"/>
      <c r="AW142" s="14"/>
      <c r="AY142" s="718" t="s">
        <v>48</v>
      </c>
      <c r="AZ142" s="718"/>
      <c r="BA142" s="718"/>
      <c r="BB142" s="718"/>
      <c r="BC142" s="730">
        <f>BC132+BC131*2</f>
        <v>1.2</v>
      </c>
      <c r="BD142" s="718"/>
      <c r="BE142" s="718"/>
      <c r="BF142" s="718"/>
      <c r="BG142" s="718" t="s">
        <v>66</v>
      </c>
      <c r="BH142" s="718"/>
      <c r="BI142" s="718"/>
      <c r="BJ142" s="718"/>
      <c r="BK142" s="725"/>
      <c r="BL142" s="725"/>
      <c r="BM142" s="725"/>
      <c r="BN142" s="725"/>
      <c r="CH142" s="24"/>
      <c r="CI142" s="24"/>
      <c r="CJ142" s="24"/>
      <c r="CK142" s="24"/>
    </row>
    <row r="143" spans="1:89" s="15" customFormat="1" ht="12.95" customHeight="1">
      <c r="A143" s="14"/>
      <c r="B143" s="45"/>
      <c r="C143" s="27"/>
      <c r="D143" s="733"/>
      <c r="E143" s="37"/>
      <c r="F143" s="38"/>
      <c r="G143" s="27"/>
      <c r="H143" s="735"/>
      <c r="I143" s="46"/>
      <c r="S143" s="14"/>
      <c r="T143" s="14"/>
      <c r="X143" s="726">
        <f>BK133</f>
        <v>0.2</v>
      </c>
      <c r="Y143" s="731"/>
      <c r="Z143" s="731"/>
      <c r="AD143" s="16"/>
      <c r="AE143" s="16"/>
      <c r="AP143" s="739"/>
      <c r="AQ143" s="35"/>
      <c r="AR143" s="35"/>
      <c r="AS143" s="737"/>
      <c r="AT143" s="47"/>
      <c r="AU143" s="48"/>
      <c r="AV143" s="16"/>
      <c r="AW143" s="14"/>
      <c r="AY143" s="718"/>
      <c r="AZ143" s="718"/>
      <c r="BA143" s="718"/>
      <c r="BB143" s="718"/>
      <c r="BC143" s="718"/>
      <c r="BD143" s="718"/>
      <c r="BE143" s="718"/>
      <c r="BF143" s="718"/>
      <c r="BG143" s="718"/>
      <c r="BH143" s="718"/>
      <c r="BI143" s="718"/>
      <c r="BJ143" s="718"/>
      <c r="BK143" s="725"/>
      <c r="BL143" s="725"/>
      <c r="BM143" s="725"/>
      <c r="BN143" s="725"/>
      <c r="CH143" s="24"/>
      <c r="CI143" s="24"/>
      <c r="CJ143" s="24"/>
      <c r="CK143" s="24"/>
    </row>
    <row r="144" spans="1:89" s="15" customFormat="1" ht="12.95" customHeight="1">
      <c r="A144" s="14"/>
      <c r="B144" s="14"/>
      <c r="C144" s="27"/>
      <c r="D144" s="733"/>
      <c r="E144" s="37"/>
      <c r="F144" s="55"/>
      <c r="G144" s="17"/>
      <c r="H144" s="735"/>
      <c r="I144" s="46"/>
      <c r="S144" s="14"/>
      <c r="T144" s="14"/>
      <c r="AD144" s="16"/>
      <c r="AE144" s="16"/>
      <c r="AP144" s="739"/>
      <c r="AQ144" s="35"/>
      <c r="AR144" s="35"/>
      <c r="AS144" s="737"/>
      <c r="AT144" s="47"/>
      <c r="AU144" s="48"/>
      <c r="AV144" s="16"/>
      <c r="AW144" s="14"/>
      <c r="AY144" s="718" t="s">
        <v>49</v>
      </c>
      <c r="AZ144" s="718"/>
      <c r="BA144" s="718"/>
      <c r="BB144" s="718"/>
      <c r="BC144" s="717">
        <v>0.05</v>
      </c>
      <c r="BD144" s="719"/>
      <c r="BE144" s="719"/>
      <c r="BF144" s="719"/>
      <c r="BG144" s="718" t="s">
        <v>67</v>
      </c>
      <c r="BH144" s="718"/>
      <c r="BI144" s="718"/>
      <c r="BJ144" s="718"/>
      <c r="BK144" s="725"/>
      <c r="BL144" s="725"/>
      <c r="BM144" s="725"/>
      <c r="BN144" s="725"/>
      <c r="CH144" s="24"/>
      <c r="CI144" s="24"/>
      <c r="CJ144" s="24"/>
      <c r="CK144" s="24"/>
    </row>
    <row r="145" spans="1:66" s="15" customFormat="1" ht="20.100000000000001" customHeight="1">
      <c r="A145" s="14"/>
      <c r="B145" s="40"/>
      <c r="C145" s="27"/>
      <c r="D145" s="733"/>
      <c r="E145" s="18"/>
      <c r="F145" s="56"/>
      <c r="G145" s="17"/>
      <c r="H145" s="735"/>
      <c r="I145" s="46"/>
      <c r="M145" s="57"/>
      <c r="N145" s="57"/>
      <c r="O145" s="57"/>
      <c r="P145" s="57"/>
      <c r="S145" s="31"/>
      <c r="T145" s="14"/>
      <c r="V145" s="726">
        <f>BK133+BK135+BK135</f>
        <v>0.60000000000000009</v>
      </c>
      <c r="W145" s="726"/>
      <c r="X145" s="726"/>
      <c r="Y145" s="18" t="s">
        <v>40</v>
      </c>
      <c r="Z145" s="726" t="e">
        <f>Z151+((D134-AP134-AP136-AP138)*AI140*2)</f>
        <v>#REF!</v>
      </c>
      <c r="AA145" s="726"/>
      <c r="AB145" s="726"/>
      <c r="AD145" s="16"/>
      <c r="AE145" s="31"/>
      <c r="AP145" s="55"/>
      <c r="AQ145" s="35"/>
      <c r="AR145" s="35"/>
      <c r="AS145" s="737"/>
      <c r="AT145" s="47"/>
      <c r="AU145" s="48"/>
      <c r="AV145" s="16"/>
      <c r="AW145" s="14"/>
      <c r="AY145" s="718"/>
      <c r="AZ145" s="718"/>
      <c r="BA145" s="718"/>
      <c r="BB145" s="718"/>
      <c r="BC145" s="719"/>
      <c r="BD145" s="719"/>
      <c r="BE145" s="719"/>
      <c r="BF145" s="719"/>
      <c r="BG145" s="718"/>
      <c r="BH145" s="718"/>
      <c r="BI145" s="718"/>
      <c r="BJ145" s="718"/>
      <c r="BK145" s="725"/>
      <c r="BL145" s="725"/>
      <c r="BM145" s="725"/>
      <c r="BN145" s="725"/>
    </row>
    <row r="146" spans="1:66" s="15" customFormat="1" ht="24.95" customHeight="1">
      <c r="A146" s="14"/>
      <c r="B146" s="40"/>
      <c r="C146" s="27"/>
      <c r="D146" s="733"/>
      <c r="E146" s="17"/>
      <c r="F146" s="58"/>
      <c r="G146" s="17"/>
      <c r="H146" s="735"/>
      <c r="I146" s="46"/>
      <c r="R146" s="41"/>
      <c r="T146" s="42"/>
      <c r="U146" s="42"/>
      <c r="V146" s="42"/>
      <c r="W146" s="42"/>
      <c r="X146" s="42"/>
      <c r="Y146" s="42"/>
      <c r="Z146" s="42"/>
      <c r="AA146" s="42"/>
      <c r="AB146" s="42"/>
      <c r="AC146" s="42"/>
      <c r="AD146" s="42"/>
      <c r="AF146" s="43"/>
      <c r="AP146" s="95"/>
      <c r="AQ146" s="35"/>
      <c r="AR146" s="35"/>
      <c r="AS146" s="59">
        <f>BC135</f>
        <v>0.2</v>
      </c>
      <c r="AT146" s="17"/>
      <c r="AU146" s="44"/>
      <c r="AV146" s="16"/>
      <c r="AW146" s="14"/>
      <c r="AY146" s="718" t="s">
        <v>68</v>
      </c>
      <c r="AZ146" s="718"/>
      <c r="BA146" s="718"/>
      <c r="BB146" s="718"/>
      <c r="BC146" s="717">
        <v>0.1</v>
      </c>
      <c r="BD146" s="719"/>
      <c r="BE146" s="719"/>
      <c r="BF146" s="719"/>
      <c r="BG146" s="718" t="s">
        <v>8</v>
      </c>
      <c r="BH146" s="718"/>
      <c r="BI146" s="718"/>
      <c r="BJ146" s="718"/>
      <c r="BK146" s="727">
        <v>0.3</v>
      </c>
      <c r="BL146" s="727"/>
      <c r="BM146" s="727"/>
      <c r="BN146" s="727"/>
    </row>
    <row r="147" spans="1:66" s="15" customFormat="1" ht="20.100000000000001" customHeight="1">
      <c r="A147" s="14"/>
      <c r="B147" s="14"/>
      <c r="C147" s="18"/>
      <c r="D147" s="733"/>
      <c r="E147" s="18"/>
      <c r="F147" s="60"/>
      <c r="G147" s="17"/>
      <c r="H147" s="735"/>
      <c r="I147" s="46"/>
      <c r="N147" s="33"/>
      <c r="O147" s="33"/>
      <c r="P147" s="34"/>
      <c r="Q147" s="61"/>
      <c r="R147" s="61"/>
      <c r="S147" s="61"/>
      <c r="T147" s="61"/>
      <c r="U147" s="61"/>
      <c r="V147" s="61"/>
      <c r="W147" s="61"/>
      <c r="X147" s="61"/>
      <c r="Y147" s="61"/>
      <c r="Z147" s="61"/>
      <c r="AA147" s="61"/>
      <c r="AB147" s="61"/>
      <c r="AC147" s="61"/>
      <c r="AD147" s="61"/>
      <c r="AE147" s="61"/>
      <c r="AF147" s="61"/>
      <c r="AG147" s="61"/>
      <c r="AH147" s="32"/>
      <c r="AI147" s="33"/>
      <c r="AJ147" s="33"/>
      <c r="AP147" s="35"/>
      <c r="AQ147" s="35"/>
      <c r="AR147" s="35"/>
      <c r="AS147" s="728">
        <f>BC140</f>
        <v>0.1</v>
      </c>
      <c r="AT147" s="18"/>
      <c r="AU147" s="36"/>
      <c r="AV147" s="62"/>
      <c r="AW147" s="14"/>
      <c r="AY147" s="718"/>
      <c r="AZ147" s="718"/>
      <c r="BA147" s="718"/>
      <c r="BB147" s="718"/>
      <c r="BC147" s="719"/>
      <c r="BD147" s="719"/>
      <c r="BE147" s="719"/>
      <c r="BF147" s="719"/>
      <c r="BG147" s="718"/>
      <c r="BH147" s="718"/>
      <c r="BI147" s="718"/>
      <c r="BJ147" s="718"/>
      <c r="BK147" s="727"/>
      <c r="BL147" s="727"/>
      <c r="BM147" s="727"/>
      <c r="BN147" s="727"/>
    </row>
    <row r="148" spans="1:66" s="15" customFormat="1" ht="9.9499999999999993" customHeight="1">
      <c r="A148" s="14"/>
      <c r="B148" s="14"/>
      <c r="C148" s="18"/>
      <c r="D148" s="18"/>
      <c r="E148" s="18"/>
      <c r="F148" s="63"/>
      <c r="G148" s="18"/>
      <c r="H148" s="18"/>
      <c r="N148" s="42"/>
      <c r="O148" s="42"/>
      <c r="P148" s="42"/>
      <c r="T148" s="42"/>
      <c r="U148" s="42"/>
      <c r="V148" s="42"/>
      <c r="W148" s="42"/>
      <c r="X148" s="42"/>
      <c r="Y148" s="42"/>
      <c r="Z148" s="42"/>
      <c r="AA148" s="42"/>
      <c r="AB148" s="42"/>
      <c r="AC148" s="42"/>
      <c r="AD148" s="42"/>
      <c r="AH148" s="42"/>
      <c r="AI148" s="42"/>
      <c r="AJ148" s="42"/>
      <c r="AP148" s="18"/>
      <c r="AQ148" s="18"/>
      <c r="AR148" s="17"/>
      <c r="AS148" s="729"/>
      <c r="AT148" s="64"/>
      <c r="AU148" s="65"/>
      <c r="AV148" s="16"/>
      <c r="AW148" s="14"/>
      <c r="AY148" s="718" t="s">
        <v>69</v>
      </c>
      <c r="AZ148" s="718"/>
      <c r="BA148" s="718"/>
      <c r="BB148" s="718"/>
      <c r="BC148" s="717">
        <v>0.5</v>
      </c>
      <c r="BD148" s="717"/>
      <c r="BE148" s="717"/>
      <c r="BF148" s="717"/>
      <c r="BG148" s="718" t="s">
        <v>50</v>
      </c>
      <c r="BH148" s="718"/>
      <c r="BI148" s="718"/>
      <c r="BJ148" s="718"/>
      <c r="BK148" s="717">
        <v>0.1</v>
      </c>
      <c r="BL148" s="719"/>
      <c r="BM148" s="719"/>
      <c r="BN148" s="719"/>
    </row>
    <row r="149" spans="1:66" s="18" customFormat="1" ht="15" customHeight="1">
      <c r="A149" s="66"/>
      <c r="B149" s="14"/>
      <c r="C149" s="15"/>
      <c r="D149" s="15"/>
      <c r="E149" s="15"/>
      <c r="F149" s="15"/>
      <c r="G149" s="15"/>
      <c r="K149" s="15"/>
      <c r="L149" s="15"/>
      <c r="N149" s="722">
        <f>BC148</f>
        <v>0.5</v>
      </c>
      <c r="O149" s="722"/>
      <c r="P149" s="722"/>
      <c r="Q149" s="67"/>
      <c r="R149" s="723">
        <f>BC144</f>
        <v>0.05</v>
      </c>
      <c r="S149" s="723"/>
      <c r="T149" s="723"/>
      <c r="U149" s="68"/>
      <c r="V149" s="722">
        <f>BC142</f>
        <v>1.2</v>
      </c>
      <c r="W149" s="722"/>
      <c r="X149" s="722"/>
      <c r="Y149" s="68" t="s">
        <v>40</v>
      </c>
      <c r="Z149" s="722">
        <f>BK127</f>
        <v>1.2</v>
      </c>
      <c r="AA149" s="722"/>
      <c r="AB149" s="722"/>
      <c r="AC149" s="68"/>
      <c r="AD149" s="724">
        <f>BC144</f>
        <v>0.05</v>
      </c>
      <c r="AE149" s="724"/>
      <c r="AF149" s="724"/>
      <c r="AG149" s="68"/>
      <c r="AH149" s="722">
        <f>BC148</f>
        <v>0.5</v>
      </c>
      <c r="AI149" s="722"/>
      <c r="AJ149" s="722"/>
      <c r="AK149" s="64"/>
      <c r="AL149" s="15"/>
      <c r="AM149" s="15"/>
      <c r="AT149" s="15"/>
      <c r="AU149" s="16"/>
      <c r="AV149" s="36"/>
      <c r="AW149" s="66"/>
      <c r="AY149" s="718"/>
      <c r="AZ149" s="718"/>
      <c r="BA149" s="718"/>
      <c r="BB149" s="718"/>
      <c r="BC149" s="717"/>
      <c r="BD149" s="717"/>
      <c r="BE149" s="717"/>
      <c r="BF149" s="717"/>
      <c r="BG149" s="718"/>
      <c r="BH149" s="718"/>
      <c r="BI149" s="718"/>
      <c r="BJ149" s="718"/>
      <c r="BK149" s="719"/>
      <c r="BL149" s="719"/>
      <c r="BM149" s="719"/>
      <c r="BN149" s="719"/>
    </row>
    <row r="150" spans="1:66" s="15" customFormat="1" ht="5.0999999999999996" customHeight="1">
      <c r="A150" s="14"/>
      <c r="B150" s="14"/>
      <c r="M150" s="18"/>
      <c r="N150" s="68"/>
      <c r="O150" s="68"/>
      <c r="P150" s="723"/>
      <c r="Q150" s="723"/>
      <c r="R150" s="723"/>
      <c r="S150" s="69"/>
      <c r="T150" s="67"/>
      <c r="U150" s="67"/>
      <c r="V150" s="68"/>
      <c r="W150" s="68"/>
      <c r="X150" s="68"/>
      <c r="Y150" s="68"/>
      <c r="Z150" s="68"/>
      <c r="AA150" s="68"/>
      <c r="AB150" s="68"/>
      <c r="AC150" s="67"/>
      <c r="AD150" s="67"/>
      <c r="AF150" s="724"/>
      <c r="AG150" s="724"/>
      <c r="AH150" s="724"/>
      <c r="AI150" s="67"/>
      <c r="AJ150" s="68"/>
      <c r="AK150" s="18"/>
      <c r="AU150" s="16"/>
      <c r="AV150" s="16"/>
      <c r="AW150" s="14"/>
      <c r="AY150" s="718" t="s">
        <v>51</v>
      </c>
      <c r="AZ150" s="718"/>
      <c r="BA150" s="718"/>
      <c r="BB150" s="718"/>
      <c r="BC150" s="717">
        <v>0.2</v>
      </c>
      <c r="BD150" s="717"/>
      <c r="BE150" s="717"/>
      <c r="BF150" s="717"/>
      <c r="BG150" s="718" t="s">
        <v>3</v>
      </c>
      <c r="BH150" s="718"/>
      <c r="BI150" s="718"/>
      <c r="BJ150" s="718"/>
      <c r="BK150" s="717">
        <v>0.2</v>
      </c>
      <c r="BL150" s="719"/>
      <c r="BM150" s="719"/>
      <c r="BN150" s="719"/>
    </row>
    <row r="151" spans="1:66" s="15" customFormat="1" ht="15" customHeight="1">
      <c r="A151" s="14"/>
      <c r="B151" s="14"/>
      <c r="N151" s="68"/>
      <c r="O151" s="67"/>
      <c r="P151" s="720">
        <f>BC146</f>
        <v>0.1</v>
      </c>
      <c r="Q151" s="720"/>
      <c r="R151" s="70"/>
      <c r="S151" s="70"/>
      <c r="T151" s="67"/>
      <c r="U151" s="67"/>
      <c r="V151" s="721">
        <f>N149+R149+V149+AD149+AH149+P151+AG151</f>
        <v>2.5</v>
      </c>
      <c r="W151" s="721"/>
      <c r="X151" s="721"/>
      <c r="Y151" s="71" t="s">
        <v>40</v>
      </c>
      <c r="Z151" s="721">
        <f>N149+R149+Z149+AD149+AH149+P151+AG151</f>
        <v>2.5</v>
      </c>
      <c r="AA151" s="721"/>
      <c r="AB151" s="721"/>
      <c r="AC151" s="67"/>
      <c r="AD151" s="67"/>
      <c r="AE151" s="67"/>
      <c r="AF151" s="67"/>
      <c r="AG151" s="720">
        <f>BC146</f>
        <v>0.1</v>
      </c>
      <c r="AH151" s="720"/>
      <c r="AI151" s="67"/>
      <c r="AJ151" s="68"/>
      <c r="AU151" s="16"/>
      <c r="AV151" s="16"/>
      <c r="AW151" s="14"/>
      <c r="AY151" s="718"/>
      <c r="AZ151" s="718"/>
      <c r="BA151" s="718"/>
      <c r="BB151" s="718"/>
      <c r="BC151" s="717"/>
      <c r="BD151" s="717"/>
      <c r="BE151" s="717"/>
      <c r="BF151" s="717"/>
      <c r="BG151" s="718"/>
      <c r="BH151" s="718"/>
      <c r="BI151" s="718"/>
      <c r="BJ151" s="718"/>
      <c r="BK151" s="719"/>
      <c r="BL151" s="719"/>
      <c r="BM151" s="719"/>
      <c r="BN151" s="719"/>
    </row>
    <row r="152" spans="1:66" s="15" customFormat="1" ht="5.0999999999999996" customHeight="1">
      <c r="A152" s="14"/>
      <c r="B152" s="14"/>
      <c r="O152" s="52"/>
      <c r="P152" s="17"/>
      <c r="Q152" s="17"/>
      <c r="R152" s="17"/>
      <c r="S152" s="17"/>
      <c r="T152" s="17"/>
      <c r="U152" s="17"/>
      <c r="V152" s="17"/>
      <c r="W152" s="17"/>
      <c r="X152" s="17"/>
      <c r="Z152" s="17"/>
      <c r="AA152" s="18"/>
      <c r="AB152" s="18"/>
      <c r="AC152" s="17"/>
      <c r="AD152" s="17"/>
      <c r="AE152" s="17"/>
      <c r="AF152" s="17"/>
      <c r="AG152" s="17"/>
      <c r="AH152" s="72"/>
      <c r="AI152" s="47"/>
      <c r="AU152" s="16"/>
      <c r="AV152" s="16"/>
      <c r="AW152" s="14"/>
    </row>
    <row r="153" spans="1:66" s="15" customFormat="1" ht="5.0999999999999996" customHeight="1">
      <c r="A153" s="14"/>
      <c r="B153" s="32"/>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4"/>
      <c r="AV153" s="16"/>
      <c r="AW153" s="14"/>
    </row>
    <row r="154" spans="1:66" s="20" customFormat="1" ht="9.9499999999999993" customHeight="1">
      <c r="A154" s="73"/>
      <c r="B154" s="73"/>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5"/>
      <c r="AV154" s="75"/>
      <c r="AW154" s="76"/>
    </row>
    <row r="155" spans="1:66" s="20" customFormat="1" ht="12" customHeight="1">
      <c r="A155" s="76"/>
      <c r="B155" s="76"/>
      <c r="D155" s="686" t="s">
        <v>100</v>
      </c>
      <c r="E155" s="686"/>
      <c r="F155" s="77" t="s">
        <v>102</v>
      </c>
      <c r="G155" s="685" t="e">
        <f>V129</f>
        <v>#REF!</v>
      </c>
      <c r="H155" s="686"/>
      <c r="I155" s="686"/>
      <c r="J155" s="78" t="s">
        <v>40</v>
      </c>
      <c r="K155" s="685" t="e">
        <f>Z129</f>
        <v>#REF!</v>
      </c>
      <c r="L155" s="686"/>
      <c r="M155" s="686"/>
      <c r="N155" s="20" t="s">
        <v>102</v>
      </c>
      <c r="O155" s="686" t="e">
        <f>ROUND(G155*K155,2)</f>
        <v>#REF!</v>
      </c>
      <c r="P155" s="686"/>
      <c r="Q155" s="686"/>
      <c r="R155" s="686"/>
      <c r="Y155" s="686" t="s">
        <v>107</v>
      </c>
      <c r="Z155" s="686"/>
      <c r="AA155" s="77" t="s">
        <v>102</v>
      </c>
      <c r="AB155" s="685" t="e">
        <f>V131</f>
        <v>#REF!</v>
      </c>
      <c r="AC155" s="686"/>
      <c r="AD155" s="686"/>
      <c r="AE155" s="78" t="s">
        <v>40</v>
      </c>
      <c r="AF155" s="685" t="e">
        <f>Z131</f>
        <v>#REF!</v>
      </c>
      <c r="AG155" s="686"/>
      <c r="AH155" s="686"/>
      <c r="AI155" s="20" t="s">
        <v>102</v>
      </c>
      <c r="AJ155" s="686" t="e">
        <f>ROUND(AB155*AF155,2)</f>
        <v>#REF!</v>
      </c>
      <c r="AK155" s="686"/>
      <c r="AL155" s="686"/>
      <c r="AM155" s="686"/>
      <c r="AU155" s="79"/>
      <c r="AV155" s="79"/>
      <c r="AW155" s="76"/>
    </row>
    <row r="156" spans="1:66" s="20" customFormat="1" ht="12" customHeight="1">
      <c r="A156" s="76"/>
      <c r="B156" s="76"/>
      <c r="D156" s="686" t="s">
        <v>101</v>
      </c>
      <c r="E156" s="686"/>
      <c r="F156" s="77" t="s">
        <v>102</v>
      </c>
      <c r="G156" s="685">
        <f>V151</f>
        <v>2.5</v>
      </c>
      <c r="H156" s="686"/>
      <c r="I156" s="686"/>
      <c r="J156" s="78" t="s">
        <v>40</v>
      </c>
      <c r="K156" s="685">
        <f>Z151</f>
        <v>2.5</v>
      </c>
      <c r="L156" s="686"/>
      <c r="M156" s="686"/>
      <c r="N156" s="20" t="s">
        <v>102</v>
      </c>
      <c r="O156" s="686">
        <f>ROUND(G156*K156,2)</f>
        <v>6.25</v>
      </c>
      <c r="P156" s="686"/>
      <c r="Q156" s="686"/>
      <c r="R156" s="686"/>
      <c r="Y156" s="686" t="s">
        <v>108</v>
      </c>
      <c r="Z156" s="686"/>
      <c r="AA156" s="77" t="s">
        <v>102</v>
      </c>
      <c r="AB156" s="685">
        <f>V145</f>
        <v>0.60000000000000009</v>
      </c>
      <c r="AC156" s="686"/>
      <c r="AD156" s="686"/>
      <c r="AE156" s="78" t="s">
        <v>40</v>
      </c>
      <c r="AF156" s="685" t="e">
        <f>Z145</f>
        <v>#REF!</v>
      </c>
      <c r="AG156" s="686"/>
      <c r="AH156" s="686"/>
      <c r="AI156" s="20" t="s">
        <v>102</v>
      </c>
      <c r="AJ156" s="686" t="e">
        <f>ROUND(AB156*AF156,2)</f>
        <v>#REF!</v>
      </c>
      <c r="AK156" s="686"/>
      <c r="AL156" s="686"/>
      <c r="AM156" s="686"/>
      <c r="AU156" s="79"/>
      <c r="AV156" s="79"/>
      <c r="AW156" s="76"/>
    </row>
    <row r="157" spans="1:66" s="20" customFormat="1" ht="12" customHeight="1">
      <c r="A157" s="76"/>
      <c r="B157" s="76"/>
      <c r="D157" s="686" t="s">
        <v>105</v>
      </c>
      <c r="E157" s="686"/>
      <c r="F157" s="77" t="s">
        <v>102</v>
      </c>
      <c r="G157" s="685" t="e">
        <f>V130</f>
        <v>#REF!</v>
      </c>
      <c r="H157" s="686"/>
      <c r="I157" s="686"/>
      <c r="J157" s="78" t="s">
        <v>40</v>
      </c>
      <c r="K157" s="685" t="e">
        <f>Z130</f>
        <v>#REF!</v>
      </c>
      <c r="L157" s="686"/>
      <c r="M157" s="686"/>
      <c r="N157" s="20" t="s">
        <v>102</v>
      </c>
      <c r="O157" s="686" t="e">
        <f>ROUND(G157*K157,2)</f>
        <v>#REF!</v>
      </c>
      <c r="P157" s="686"/>
      <c r="Q157" s="686"/>
      <c r="R157" s="686"/>
      <c r="Y157" s="686" t="s">
        <v>117</v>
      </c>
      <c r="Z157" s="686"/>
      <c r="AA157" s="77" t="s">
        <v>102</v>
      </c>
      <c r="AB157" s="685" t="e">
        <f>V138</f>
        <v>#REF!</v>
      </c>
      <c r="AC157" s="686"/>
      <c r="AD157" s="686"/>
      <c r="AE157" s="78" t="s">
        <v>40</v>
      </c>
      <c r="AF157" s="685" t="e">
        <f>Z138</f>
        <v>#REF!</v>
      </c>
      <c r="AG157" s="686"/>
      <c r="AH157" s="686"/>
      <c r="AI157" s="20" t="s">
        <v>102</v>
      </c>
      <c r="AJ157" s="685" t="e">
        <f>ROUND(AB157*AF157,2)</f>
        <v>#REF!</v>
      </c>
      <c r="AK157" s="685"/>
      <c r="AL157" s="685"/>
      <c r="AM157" s="685"/>
      <c r="AU157" s="79"/>
      <c r="AV157" s="79"/>
      <c r="AW157" s="76"/>
    </row>
    <row r="158" spans="1:66" s="20" customFormat="1" ht="12" customHeight="1">
      <c r="A158" s="76"/>
      <c r="B158" s="76"/>
      <c r="AU158" s="79"/>
      <c r="AV158" s="79"/>
      <c r="AW158" s="76"/>
    </row>
    <row r="159" spans="1:66" s="20" customFormat="1" ht="12" customHeight="1">
      <c r="A159" s="76" t="s">
        <v>9</v>
      </c>
      <c r="B159" s="76"/>
      <c r="D159" s="685" t="e">
        <f>D134-H134</f>
        <v>#REF!</v>
      </c>
      <c r="E159" s="686"/>
      <c r="F159" s="686"/>
      <c r="G159" s="80" t="s">
        <v>12</v>
      </c>
      <c r="H159" s="77">
        <v>3</v>
      </c>
      <c r="I159" s="20" t="s">
        <v>109</v>
      </c>
      <c r="J159" s="686" t="e">
        <f>O155</f>
        <v>#REF!</v>
      </c>
      <c r="K159" s="686"/>
      <c r="L159" s="686"/>
      <c r="M159" s="686"/>
      <c r="N159" s="77" t="s">
        <v>11</v>
      </c>
      <c r="O159" s="686">
        <f>O156</f>
        <v>6.25</v>
      </c>
      <c r="P159" s="686"/>
      <c r="Q159" s="686"/>
      <c r="R159" s="686"/>
      <c r="S159" s="20" t="s">
        <v>11</v>
      </c>
      <c r="T159" s="20" t="s">
        <v>112</v>
      </c>
      <c r="U159" s="20" t="s">
        <v>10</v>
      </c>
      <c r="V159" s="686" t="e">
        <f>J159</f>
        <v>#REF!</v>
      </c>
      <c r="W159" s="686"/>
      <c r="X159" s="686"/>
      <c r="Y159" s="686"/>
      <c r="Z159" s="78" t="s">
        <v>40</v>
      </c>
      <c r="AA159" s="686">
        <f>O159</f>
        <v>6.25</v>
      </c>
      <c r="AB159" s="686"/>
      <c r="AC159" s="686"/>
      <c r="AD159" s="686"/>
      <c r="AE159" s="20" t="s">
        <v>6</v>
      </c>
      <c r="AF159" s="20" t="s">
        <v>5</v>
      </c>
      <c r="AG159" s="78" t="s">
        <v>40</v>
      </c>
      <c r="AH159" s="712" t="e">
        <f>A129</f>
        <v>#REF!</v>
      </c>
      <c r="AI159" s="686"/>
      <c r="AJ159" s="686"/>
      <c r="AK159" s="686"/>
      <c r="AN159" s="20" t="s">
        <v>102</v>
      </c>
      <c r="AO159" s="715" t="e">
        <f>ROUND(D159/H159*(J159+O159+(V159*AA159)^0.5)*AH159,2)</f>
        <v>#REF!</v>
      </c>
      <c r="AP159" s="715"/>
      <c r="AQ159" s="715"/>
      <c r="AR159" s="715"/>
      <c r="AU159" s="79"/>
      <c r="AV159" s="79"/>
      <c r="AW159" s="76"/>
    </row>
    <row r="160" spans="1:66" s="20" customFormat="1" ht="12" customHeight="1">
      <c r="A160" s="76"/>
      <c r="B160" s="76"/>
      <c r="D160" s="20" t="s">
        <v>115</v>
      </c>
      <c r="AO160" s="81"/>
      <c r="AP160" s="81"/>
      <c r="AQ160" s="81"/>
      <c r="AR160" s="81"/>
      <c r="AU160" s="79"/>
      <c r="AV160" s="79"/>
      <c r="AW160" s="76"/>
    </row>
    <row r="161" spans="1:49" s="20" customFormat="1" ht="12" customHeight="1">
      <c r="A161" s="76"/>
      <c r="B161" s="76"/>
      <c r="D161" s="685" t="e">
        <f>AP138+AP136</f>
        <v>#REF!</v>
      </c>
      <c r="E161" s="686"/>
      <c r="F161" s="686"/>
      <c r="G161" s="80" t="s">
        <v>12</v>
      </c>
      <c r="H161" s="77">
        <v>3</v>
      </c>
      <c r="I161" s="20" t="s">
        <v>109</v>
      </c>
      <c r="J161" s="685" t="e">
        <f>AJ155</f>
        <v>#REF!</v>
      </c>
      <c r="K161" s="686"/>
      <c r="L161" s="686"/>
      <c r="M161" s="686"/>
      <c r="N161" s="77" t="s">
        <v>11</v>
      </c>
      <c r="O161" s="685" t="e">
        <f>AJ156</f>
        <v>#REF!</v>
      </c>
      <c r="P161" s="686"/>
      <c r="Q161" s="686"/>
      <c r="R161" s="686"/>
      <c r="S161" s="20" t="s">
        <v>11</v>
      </c>
      <c r="T161" s="20" t="s">
        <v>112</v>
      </c>
      <c r="U161" s="20" t="s">
        <v>10</v>
      </c>
      <c r="V161" s="685" t="e">
        <f>J161</f>
        <v>#REF!</v>
      </c>
      <c r="W161" s="686"/>
      <c r="X161" s="686"/>
      <c r="Y161" s="686"/>
      <c r="Z161" s="78" t="s">
        <v>40</v>
      </c>
      <c r="AA161" s="685" t="e">
        <f>O161</f>
        <v>#REF!</v>
      </c>
      <c r="AB161" s="686"/>
      <c r="AC161" s="686"/>
      <c r="AD161" s="686"/>
      <c r="AE161" s="20" t="s">
        <v>6</v>
      </c>
      <c r="AF161" s="20" t="s">
        <v>5</v>
      </c>
      <c r="AG161" s="78" t="s">
        <v>40</v>
      </c>
      <c r="AH161" s="712" t="e">
        <f>AH159</f>
        <v>#REF!</v>
      </c>
      <c r="AI161" s="686"/>
      <c r="AJ161" s="686"/>
      <c r="AK161" s="686"/>
      <c r="AN161" s="20" t="s">
        <v>102</v>
      </c>
      <c r="AO161" s="715" t="e">
        <f>ROUND(D161/H161*(J161+O161+(V161*AA161)^0.5)*AH161,2)</f>
        <v>#REF!</v>
      </c>
      <c r="AP161" s="715"/>
      <c r="AQ161" s="715"/>
      <c r="AR161" s="715"/>
      <c r="AU161" s="79" t="s">
        <v>102</v>
      </c>
      <c r="AV161" s="82" t="e">
        <f>AO159-AO161</f>
        <v>#REF!</v>
      </c>
      <c r="AW161" s="76"/>
    </row>
    <row r="162" spans="1:49" s="20" customFormat="1" ht="12" customHeight="1">
      <c r="A162" s="76"/>
      <c r="B162" s="76"/>
      <c r="AO162" s="81"/>
      <c r="AP162" s="81"/>
      <c r="AQ162" s="81"/>
      <c r="AR162" s="81"/>
      <c r="AU162" s="79"/>
      <c r="AV162" s="79"/>
      <c r="AW162" s="76"/>
    </row>
    <row r="163" spans="1:49" s="20" customFormat="1" ht="12" customHeight="1">
      <c r="A163" s="76" t="s">
        <v>14</v>
      </c>
      <c r="B163" s="76"/>
      <c r="C163" s="20" t="s">
        <v>148</v>
      </c>
      <c r="D163" s="685" t="e">
        <f>H138</f>
        <v>#REF!</v>
      </c>
      <c r="E163" s="686"/>
      <c r="F163" s="686"/>
      <c r="G163" s="80" t="s">
        <v>12</v>
      </c>
      <c r="H163" s="77">
        <v>3</v>
      </c>
      <c r="I163" s="20" t="s">
        <v>109</v>
      </c>
      <c r="J163" s="686" t="e">
        <f>O157</f>
        <v>#REF!</v>
      </c>
      <c r="K163" s="686"/>
      <c r="L163" s="686"/>
      <c r="M163" s="686"/>
      <c r="N163" s="77" t="s">
        <v>11</v>
      </c>
      <c r="O163" s="686">
        <f>O156</f>
        <v>6.25</v>
      </c>
      <c r="P163" s="686"/>
      <c r="Q163" s="686"/>
      <c r="R163" s="686"/>
      <c r="S163" s="20" t="s">
        <v>11</v>
      </c>
      <c r="T163" s="20" t="s">
        <v>112</v>
      </c>
      <c r="U163" s="20" t="s">
        <v>10</v>
      </c>
      <c r="V163" s="686" t="e">
        <f>J163</f>
        <v>#REF!</v>
      </c>
      <c r="W163" s="686"/>
      <c r="X163" s="686"/>
      <c r="Y163" s="686"/>
      <c r="Z163" s="78" t="s">
        <v>40</v>
      </c>
      <c r="AA163" s="686">
        <f>O163</f>
        <v>6.25</v>
      </c>
      <c r="AB163" s="686"/>
      <c r="AC163" s="686"/>
      <c r="AD163" s="686"/>
      <c r="AE163" s="20" t="s">
        <v>6</v>
      </c>
      <c r="AF163" s="20" t="s">
        <v>5</v>
      </c>
      <c r="AO163" s="81"/>
      <c r="AP163" s="81"/>
      <c r="AQ163" s="81"/>
      <c r="AR163" s="81"/>
      <c r="AU163" s="79"/>
      <c r="AV163" s="79"/>
      <c r="AW163" s="76"/>
    </row>
    <row r="164" spans="1:49" s="20" customFormat="1" ht="12" customHeight="1">
      <c r="A164" s="76"/>
      <c r="B164" s="76"/>
      <c r="C164" s="20" t="s">
        <v>7</v>
      </c>
      <c r="D164" s="77" t="s">
        <v>109</v>
      </c>
      <c r="E164" s="20" t="s">
        <v>52</v>
      </c>
      <c r="F164" s="20" t="s">
        <v>4</v>
      </c>
      <c r="G164" s="77" t="s">
        <v>40</v>
      </c>
      <c r="H164" s="694">
        <f>V149+(R149+P151)*2</f>
        <v>1.5</v>
      </c>
      <c r="I164" s="694"/>
      <c r="J164" s="694"/>
      <c r="K164" s="83">
        <v>2</v>
      </c>
      <c r="L164" s="20" t="s">
        <v>6</v>
      </c>
      <c r="M164" s="77" t="s">
        <v>12</v>
      </c>
      <c r="N164" s="20">
        <v>4</v>
      </c>
      <c r="O164" s="77" t="s">
        <v>40</v>
      </c>
      <c r="P164" s="685">
        <f>AS147</f>
        <v>0.1</v>
      </c>
      <c r="Q164" s="685"/>
      <c r="R164" s="685"/>
      <c r="T164" s="20" t="s">
        <v>11</v>
      </c>
      <c r="U164" s="20" t="s">
        <v>10</v>
      </c>
      <c r="V164" s="20" t="s">
        <v>4</v>
      </c>
      <c r="W164" s="77" t="s">
        <v>40</v>
      </c>
      <c r="X164" s="685">
        <f>V149+R149*2</f>
        <v>1.3</v>
      </c>
      <c r="Y164" s="685"/>
      <c r="Z164" s="685"/>
      <c r="AA164" s="83">
        <v>2</v>
      </c>
      <c r="AB164" s="20" t="s">
        <v>6</v>
      </c>
      <c r="AC164" s="84" t="s">
        <v>12</v>
      </c>
      <c r="AD164" s="84">
        <v>4</v>
      </c>
      <c r="AE164" s="77" t="s">
        <v>40</v>
      </c>
      <c r="AF164" s="714">
        <f>AS146</f>
        <v>0.2</v>
      </c>
      <c r="AG164" s="714"/>
      <c r="AH164" s="714"/>
      <c r="AO164" s="81"/>
      <c r="AP164" s="81"/>
      <c r="AQ164" s="81"/>
      <c r="AR164" s="81"/>
      <c r="AU164" s="79"/>
      <c r="AV164" s="79"/>
      <c r="AW164" s="76"/>
    </row>
    <row r="165" spans="1:49" s="20" customFormat="1" ht="12" customHeight="1">
      <c r="A165" s="76"/>
      <c r="B165" s="76"/>
      <c r="D165" s="20" t="s">
        <v>11</v>
      </c>
      <c r="E165" s="20" t="s">
        <v>10</v>
      </c>
      <c r="F165" s="20" t="s">
        <v>4</v>
      </c>
      <c r="G165" s="77" t="s">
        <v>40</v>
      </c>
      <c r="H165" s="685">
        <f>V149</f>
        <v>1.2</v>
      </c>
      <c r="I165" s="685"/>
      <c r="J165" s="685"/>
      <c r="K165" s="83">
        <v>2</v>
      </c>
      <c r="L165" s="20" t="s">
        <v>6</v>
      </c>
      <c r="M165" s="84" t="s">
        <v>12</v>
      </c>
      <c r="N165" s="84">
        <v>4</v>
      </c>
      <c r="O165" s="77" t="s">
        <v>40</v>
      </c>
      <c r="P165" s="714" t="e">
        <f>H138-AS147-AS146</f>
        <v>#REF!</v>
      </c>
      <c r="Q165" s="714"/>
      <c r="R165" s="714"/>
      <c r="T165" s="20" t="s">
        <v>5</v>
      </c>
      <c r="U165" s="20" t="s">
        <v>149</v>
      </c>
      <c r="V165" s="78" t="s">
        <v>40</v>
      </c>
      <c r="W165" s="712" t="e">
        <f>AH161</f>
        <v>#REF!</v>
      </c>
      <c r="X165" s="686"/>
      <c r="Y165" s="686"/>
      <c r="Z165" s="686"/>
      <c r="AN165" s="20" t="s">
        <v>102</v>
      </c>
      <c r="AO165" s="713" t="e">
        <f>ROUND(((D163/H163*(J163+O163+(V163*AA163)^0.5))-((PI()*H164^K164/N164*P164)+(PI()*X164^AA164/AD164*AF164)+(PI()*H165^K165/N165*P165)))*W165,2)</f>
        <v>#REF!</v>
      </c>
      <c r="AP165" s="713"/>
      <c r="AQ165" s="713"/>
      <c r="AR165" s="713"/>
      <c r="AU165" s="79"/>
      <c r="AV165" s="79"/>
      <c r="AW165" s="76"/>
    </row>
    <row r="166" spans="1:49" s="20" customFormat="1" ht="12" customHeight="1">
      <c r="A166" s="76"/>
      <c r="B166" s="76"/>
      <c r="D166" s="20" t="s">
        <v>115</v>
      </c>
      <c r="AO166" s="81"/>
      <c r="AP166" s="81"/>
      <c r="AQ166" s="81"/>
      <c r="AR166" s="81"/>
      <c r="AU166" s="79"/>
      <c r="AV166" s="79"/>
      <c r="AW166" s="76"/>
    </row>
    <row r="167" spans="1:49" s="20" customFormat="1" ht="12" customHeight="1">
      <c r="A167" s="76"/>
      <c r="B167" s="76"/>
      <c r="D167" s="685" t="e">
        <f>AP138</f>
        <v>#REF!</v>
      </c>
      <c r="E167" s="686"/>
      <c r="F167" s="686"/>
      <c r="G167" s="80" t="s">
        <v>12</v>
      </c>
      <c r="H167" s="77">
        <v>3</v>
      </c>
      <c r="I167" s="20" t="s">
        <v>109</v>
      </c>
      <c r="J167" s="685" t="e">
        <f>AJ157</f>
        <v>#REF!</v>
      </c>
      <c r="K167" s="686"/>
      <c r="L167" s="686"/>
      <c r="M167" s="686"/>
      <c r="N167" s="77" t="s">
        <v>11</v>
      </c>
      <c r="O167" s="685" t="e">
        <f>AJ156</f>
        <v>#REF!</v>
      </c>
      <c r="P167" s="686"/>
      <c r="Q167" s="686"/>
      <c r="R167" s="686"/>
      <c r="S167" s="20" t="s">
        <v>11</v>
      </c>
      <c r="T167" s="20" t="s">
        <v>112</v>
      </c>
      <c r="U167" s="20" t="s">
        <v>10</v>
      </c>
      <c r="V167" s="685" t="e">
        <f>J167</f>
        <v>#REF!</v>
      </c>
      <c r="W167" s="686"/>
      <c r="X167" s="686"/>
      <c r="Y167" s="686"/>
      <c r="Z167" s="78" t="s">
        <v>40</v>
      </c>
      <c r="AA167" s="685" t="e">
        <f>O167</f>
        <v>#REF!</v>
      </c>
      <c r="AB167" s="686"/>
      <c r="AC167" s="686"/>
      <c r="AD167" s="686"/>
      <c r="AE167" s="20" t="s">
        <v>6</v>
      </c>
      <c r="AF167" s="20" t="s">
        <v>5</v>
      </c>
      <c r="AG167" s="78" t="s">
        <v>40</v>
      </c>
      <c r="AH167" s="712" t="e">
        <f>W165</f>
        <v>#REF!</v>
      </c>
      <c r="AI167" s="686"/>
      <c r="AJ167" s="686"/>
      <c r="AK167" s="686"/>
      <c r="AN167" s="20" t="s">
        <v>102</v>
      </c>
      <c r="AO167" s="715" t="e">
        <f>ROUND(D167/H167*(J167+O167+(V167*AA167)^0.5)*AH167,2)</f>
        <v>#REF!</v>
      </c>
      <c r="AP167" s="715"/>
      <c r="AQ167" s="715"/>
      <c r="AR167" s="715"/>
      <c r="AU167" s="79" t="s">
        <v>102</v>
      </c>
      <c r="AV167" s="82" t="e">
        <f>AO165-AO167</f>
        <v>#REF!</v>
      </c>
      <c r="AW167" s="76"/>
    </row>
    <row r="168" spans="1:49" s="20" customFormat="1" ht="12" customHeight="1">
      <c r="A168" s="76"/>
      <c r="B168" s="76"/>
      <c r="AO168" s="81"/>
      <c r="AP168" s="81"/>
      <c r="AQ168" s="81"/>
      <c r="AR168" s="81"/>
      <c r="AU168" s="79"/>
      <c r="AV168" s="79"/>
      <c r="AW168" s="76"/>
    </row>
    <row r="169" spans="1:49" s="20" customFormat="1" ht="12" customHeight="1">
      <c r="A169" s="76" t="s">
        <v>53</v>
      </c>
      <c r="B169" s="76"/>
      <c r="D169" s="20" t="s">
        <v>10</v>
      </c>
      <c r="E169" s="685">
        <f>V149+(R149+P151)*2</f>
        <v>1.5</v>
      </c>
      <c r="F169" s="685"/>
      <c r="G169" s="685"/>
      <c r="H169" s="685"/>
      <c r="I169" s="78" t="s">
        <v>40</v>
      </c>
      <c r="J169" s="685">
        <f>E169</f>
        <v>1.5</v>
      </c>
      <c r="K169" s="685"/>
      <c r="L169" s="685"/>
      <c r="M169" s="685"/>
      <c r="N169" s="20" t="s">
        <v>6</v>
      </c>
      <c r="O169" s="78" t="s">
        <v>40</v>
      </c>
      <c r="P169" s="685" t="s">
        <v>54</v>
      </c>
      <c r="Q169" s="685"/>
      <c r="R169" s="685"/>
      <c r="S169" s="685"/>
      <c r="T169" s="20" t="s">
        <v>40</v>
      </c>
      <c r="U169" s="685">
        <f>AS147</f>
        <v>0.1</v>
      </c>
      <c r="V169" s="685"/>
      <c r="W169" s="685"/>
      <c r="X169" s="685"/>
      <c r="Y169" s="78" t="s">
        <v>40</v>
      </c>
      <c r="Z169" s="712" t="e">
        <f>AH167</f>
        <v>#REF!</v>
      </c>
      <c r="AA169" s="686"/>
      <c r="AB169" s="686"/>
      <c r="AC169" s="686"/>
      <c r="AD169" s="85"/>
      <c r="AO169" s="81"/>
      <c r="AP169" s="81"/>
      <c r="AQ169" s="81"/>
      <c r="AR169" s="81"/>
      <c r="AT169" s="686" t="s">
        <v>13</v>
      </c>
      <c r="AU169" s="716"/>
      <c r="AV169" s="86" t="e">
        <f>ROUND((E169*J169)*PI()/4*U169*Z169,2)</f>
        <v>#REF!</v>
      </c>
      <c r="AW169" s="87"/>
    </row>
    <row r="170" spans="1:49" s="20" customFormat="1" ht="12" customHeight="1">
      <c r="A170" s="76"/>
      <c r="B170" s="76"/>
      <c r="AO170" s="81"/>
      <c r="AP170" s="81"/>
      <c r="AQ170" s="81"/>
      <c r="AR170" s="81"/>
      <c r="AU170" s="79"/>
      <c r="AV170" s="79"/>
      <c r="AW170" s="76"/>
    </row>
    <row r="171" spans="1:49" s="20" customFormat="1" ht="12" customHeight="1">
      <c r="A171" s="76" t="s">
        <v>58</v>
      </c>
      <c r="B171" s="76"/>
      <c r="D171" s="77" t="s">
        <v>10</v>
      </c>
      <c r="E171" s="685" t="e">
        <f>V129</f>
        <v>#REF!</v>
      </c>
      <c r="F171" s="686"/>
      <c r="G171" s="686"/>
      <c r="H171" s="78" t="s">
        <v>40</v>
      </c>
      <c r="I171" s="685" t="e">
        <f>Z129</f>
        <v>#REF!</v>
      </c>
      <c r="J171" s="686"/>
      <c r="K171" s="686"/>
      <c r="L171" s="20" t="s">
        <v>6</v>
      </c>
      <c r="M171" s="78" t="s">
        <v>40</v>
      </c>
      <c r="N171" s="685">
        <f>H134</f>
        <v>0.2</v>
      </c>
      <c r="O171" s="686"/>
      <c r="P171" s="686"/>
      <c r="Q171" s="78" t="s">
        <v>40</v>
      </c>
      <c r="R171" s="712" t="e">
        <f>Z169</f>
        <v>#REF!</v>
      </c>
      <c r="S171" s="686"/>
      <c r="T171" s="686"/>
      <c r="U171" s="686"/>
      <c r="AN171" s="20" t="s">
        <v>102</v>
      </c>
      <c r="AO171" s="715" t="e">
        <f>ROUND((E171*I171)*N171*R171,2)</f>
        <v>#REF!</v>
      </c>
      <c r="AP171" s="715"/>
      <c r="AQ171" s="715"/>
      <c r="AR171" s="715"/>
      <c r="AU171" s="79"/>
      <c r="AV171" s="79"/>
      <c r="AW171" s="76"/>
    </row>
    <row r="172" spans="1:49" s="20" customFormat="1" ht="12" customHeight="1">
      <c r="A172" s="76" t="s">
        <v>119</v>
      </c>
      <c r="B172" s="76"/>
      <c r="D172" s="20" t="s">
        <v>115</v>
      </c>
      <c r="AO172" s="81"/>
      <c r="AP172" s="81"/>
      <c r="AQ172" s="81"/>
      <c r="AR172" s="81"/>
      <c r="AU172" s="79"/>
      <c r="AV172" s="79"/>
      <c r="AW172" s="76"/>
    </row>
    <row r="173" spans="1:49" s="20" customFormat="1" ht="12" customHeight="1">
      <c r="A173" s="76"/>
      <c r="B173" s="76"/>
      <c r="D173" s="77" t="s">
        <v>10</v>
      </c>
      <c r="E173" s="685" t="e">
        <f>V131</f>
        <v>#REF!</v>
      </c>
      <c r="F173" s="686"/>
      <c r="G173" s="686"/>
      <c r="H173" s="78" t="s">
        <v>40</v>
      </c>
      <c r="I173" s="685" t="e">
        <f>Z131</f>
        <v>#REF!</v>
      </c>
      <c r="J173" s="686"/>
      <c r="K173" s="686"/>
      <c r="L173" s="20" t="s">
        <v>6</v>
      </c>
      <c r="M173" s="78" t="s">
        <v>40</v>
      </c>
      <c r="N173" s="685">
        <f>H136</f>
        <v>0.2</v>
      </c>
      <c r="O173" s="686"/>
      <c r="P173" s="686"/>
      <c r="Q173" s="78" t="s">
        <v>40</v>
      </c>
      <c r="R173" s="712" t="e">
        <f>R171</f>
        <v>#REF!</v>
      </c>
      <c r="S173" s="686"/>
      <c r="T173" s="686"/>
      <c r="U173" s="686"/>
      <c r="AN173" s="20" t="s">
        <v>102</v>
      </c>
      <c r="AO173" s="715" t="e">
        <f>ROUND((E173*I173)*N173*R173,2)</f>
        <v>#REF!</v>
      </c>
      <c r="AP173" s="715"/>
      <c r="AQ173" s="715"/>
      <c r="AR173" s="715"/>
      <c r="AU173" s="79" t="s">
        <v>102</v>
      </c>
      <c r="AV173" s="82" t="e">
        <f>AO171-AO173</f>
        <v>#REF!</v>
      </c>
      <c r="AW173" s="76"/>
    </row>
    <row r="174" spans="1:49" s="20" customFormat="1" ht="12" customHeight="1">
      <c r="A174" s="76"/>
      <c r="B174" s="76"/>
      <c r="AO174" s="81"/>
      <c r="AP174" s="81"/>
      <c r="AQ174" s="81"/>
      <c r="AR174" s="81"/>
      <c r="AU174" s="79"/>
      <c r="AV174" s="79"/>
      <c r="AW174" s="76"/>
    </row>
    <row r="175" spans="1:49" s="20" customFormat="1" ht="12" customHeight="1">
      <c r="A175" s="76" t="s">
        <v>59</v>
      </c>
      <c r="B175" s="76"/>
      <c r="D175" s="77"/>
      <c r="E175" s="685" t="e">
        <f>E171</f>
        <v>#REF!</v>
      </c>
      <c r="F175" s="686"/>
      <c r="G175" s="686"/>
      <c r="H175" s="78" t="s">
        <v>40</v>
      </c>
      <c r="I175" s="685" t="e">
        <f>I171</f>
        <v>#REF!</v>
      </c>
      <c r="J175" s="686"/>
      <c r="K175" s="686"/>
      <c r="L175" s="78" t="s">
        <v>40</v>
      </c>
      <c r="M175" s="712" t="e">
        <f>R173</f>
        <v>#REF!</v>
      </c>
      <c r="N175" s="686"/>
      <c r="O175" s="686"/>
      <c r="P175" s="686"/>
      <c r="AN175" s="20" t="s">
        <v>102</v>
      </c>
      <c r="AO175" s="715" t="e">
        <f>ROUND((E175*I175)*M175,2)</f>
        <v>#REF!</v>
      </c>
      <c r="AP175" s="715"/>
      <c r="AQ175" s="715"/>
      <c r="AR175" s="715"/>
      <c r="AU175" s="79"/>
      <c r="AV175" s="79"/>
      <c r="AW175" s="76"/>
    </row>
    <row r="176" spans="1:49" s="20" customFormat="1" ht="12" customHeight="1">
      <c r="A176" s="76" t="s">
        <v>118</v>
      </c>
      <c r="B176" s="76"/>
      <c r="D176" s="20" t="s">
        <v>115</v>
      </c>
      <c r="AO176" s="81"/>
      <c r="AP176" s="81"/>
      <c r="AQ176" s="81"/>
      <c r="AR176" s="81"/>
      <c r="AU176" s="79"/>
      <c r="AV176" s="79"/>
      <c r="AW176" s="76"/>
    </row>
    <row r="177" spans="1:49" s="20" customFormat="1" ht="12" customHeight="1">
      <c r="A177" s="76"/>
      <c r="B177" s="76"/>
      <c r="D177" s="77"/>
      <c r="E177" s="685" t="e">
        <f>E173</f>
        <v>#REF!</v>
      </c>
      <c r="F177" s="686"/>
      <c r="G177" s="686"/>
      <c r="H177" s="78" t="s">
        <v>40</v>
      </c>
      <c r="I177" s="685" t="e">
        <f>I173</f>
        <v>#REF!</v>
      </c>
      <c r="J177" s="686"/>
      <c r="K177" s="686"/>
      <c r="L177" s="78" t="s">
        <v>40</v>
      </c>
      <c r="M177" s="712" t="e">
        <f>M175</f>
        <v>#REF!</v>
      </c>
      <c r="N177" s="686"/>
      <c r="O177" s="686"/>
      <c r="P177" s="686"/>
      <c r="AN177" s="20" t="s">
        <v>102</v>
      </c>
      <c r="AO177" s="715" t="e">
        <f>ROUND((E177*I177)*M177,2)</f>
        <v>#REF!</v>
      </c>
      <c r="AP177" s="715"/>
      <c r="AQ177" s="715"/>
      <c r="AR177" s="715"/>
      <c r="AU177" s="79" t="s">
        <v>102</v>
      </c>
      <c r="AV177" s="96" t="e">
        <f>AO175-AO177</f>
        <v>#REF!</v>
      </c>
      <c r="AW177" s="76"/>
    </row>
    <row r="178" spans="1:49" s="20" customFormat="1" ht="12" customHeight="1">
      <c r="A178" s="76"/>
      <c r="B178" s="76"/>
      <c r="AO178" s="81"/>
      <c r="AP178" s="81"/>
      <c r="AQ178" s="81"/>
      <c r="AR178" s="81"/>
      <c r="AU178" s="79"/>
      <c r="AV178" s="79"/>
      <c r="AW178" s="76"/>
    </row>
    <row r="179" spans="1:49" s="20" customFormat="1" ht="12" customHeight="1">
      <c r="A179" s="76" t="s">
        <v>120</v>
      </c>
      <c r="B179" s="76"/>
      <c r="AO179" s="81"/>
      <c r="AP179" s="81"/>
      <c r="AQ179" s="81"/>
      <c r="AR179" s="81"/>
      <c r="AU179" s="79"/>
      <c r="AV179" s="79"/>
      <c r="AW179" s="76"/>
    </row>
    <row r="180" spans="1:49" s="20" customFormat="1" ht="12" customHeight="1">
      <c r="A180" s="76" t="s">
        <v>56</v>
      </c>
      <c r="B180" s="76"/>
      <c r="D180" s="20" t="s">
        <v>10</v>
      </c>
      <c r="E180" s="685" t="e">
        <f>V129</f>
        <v>#REF!</v>
      </c>
      <c r="F180" s="685"/>
      <c r="G180" s="685"/>
      <c r="H180" s="685"/>
      <c r="I180" s="78" t="s">
        <v>55</v>
      </c>
      <c r="J180" s="685" t="e">
        <f>V131</f>
        <v>#REF!</v>
      </c>
      <c r="K180" s="685"/>
      <c r="L180" s="685"/>
      <c r="M180" s="685"/>
      <c r="N180" s="20" t="s">
        <v>6</v>
      </c>
      <c r="O180" s="20" t="s">
        <v>57</v>
      </c>
      <c r="Q180" s="686">
        <v>2</v>
      </c>
      <c r="R180" s="686"/>
      <c r="S180" s="78" t="s">
        <v>40</v>
      </c>
      <c r="T180" s="712" t="e">
        <f>M177</f>
        <v>#REF!</v>
      </c>
      <c r="U180" s="686"/>
      <c r="V180" s="686"/>
      <c r="W180" s="686"/>
      <c r="AO180" s="81"/>
      <c r="AP180" s="81"/>
      <c r="AQ180" s="81"/>
      <c r="AR180" s="81"/>
      <c r="AT180" s="686" t="s">
        <v>13</v>
      </c>
      <c r="AU180" s="716"/>
      <c r="AV180" s="97" t="e">
        <f>ROUND((E180-J180)*Q180*T180,2)</f>
        <v>#REF!</v>
      </c>
      <c r="AW180" s="76"/>
    </row>
    <row r="181" spans="1:49" s="20" customFormat="1" ht="12" customHeight="1">
      <c r="A181" s="76"/>
      <c r="B181" s="76"/>
      <c r="AO181" s="81"/>
      <c r="AP181" s="81"/>
      <c r="AQ181" s="81"/>
      <c r="AR181" s="81"/>
      <c r="AU181" s="79"/>
      <c r="AV181" s="79"/>
      <c r="AW181" s="76"/>
    </row>
    <row r="182" spans="1:49" s="20" customFormat="1" ht="12" customHeight="1">
      <c r="A182" s="76" t="s">
        <v>121</v>
      </c>
      <c r="B182" s="76"/>
      <c r="C182" s="20" t="s">
        <v>148</v>
      </c>
      <c r="D182" s="685">
        <f>H136</f>
        <v>0.2</v>
      </c>
      <c r="E182" s="686"/>
      <c r="F182" s="686"/>
      <c r="G182" s="80" t="s">
        <v>12</v>
      </c>
      <c r="H182" s="77">
        <v>3</v>
      </c>
      <c r="I182" s="20" t="s">
        <v>109</v>
      </c>
      <c r="J182" s="686" t="e">
        <f>O155</f>
        <v>#REF!</v>
      </c>
      <c r="K182" s="686"/>
      <c r="L182" s="686"/>
      <c r="M182" s="686"/>
      <c r="N182" s="77" t="s">
        <v>11</v>
      </c>
      <c r="O182" s="686" t="e">
        <f>O157</f>
        <v>#REF!</v>
      </c>
      <c r="P182" s="686"/>
      <c r="Q182" s="686"/>
      <c r="R182" s="686"/>
      <c r="S182" s="20" t="s">
        <v>11</v>
      </c>
      <c r="T182" s="20" t="s">
        <v>112</v>
      </c>
      <c r="U182" s="20" t="s">
        <v>10</v>
      </c>
      <c r="V182" s="686" t="e">
        <f>J182</f>
        <v>#REF!</v>
      </c>
      <c r="W182" s="686"/>
      <c r="X182" s="686"/>
      <c r="Y182" s="686"/>
      <c r="Z182" s="78" t="s">
        <v>40</v>
      </c>
      <c r="AA182" s="686" t="e">
        <f>O182</f>
        <v>#REF!</v>
      </c>
      <c r="AB182" s="686"/>
      <c r="AC182" s="686"/>
      <c r="AD182" s="686"/>
      <c r="AE182" s="20" t="s">
        <v>6</v>
      </c>
      <c r="AF182" s="20" t="s">
        <v>5</v>
      </c>
      <c r="AU182" s="79"/>
      <c r="AV182" s="79"/>
      <c r="AW182" s="76"/>
    </row>
    <row r="183" spans="1:49" s="20" customFormat="1" ht="12" customHeight="1">
      <c r="A183" s="76"/>
      <c r="B183" s="76"/>
      <c r="D183" s="20" t="s">
        <v>151</v>
      </c>
      <c r="E183" s="20" t="s">
        <v>152</v>
      </c>
      <c r="F183" s="20" t="s">
        <v>4</v>
      </c>
      <c r="G183" s="77" t="s">
        <v>153</v>
      </c>
      <c r="H183" s="685">
        <f>V149</f>
        <v>1.2</v>
      </c>
      <c r="I183" s="685"/>
      <c r="J183" s="685"/>
      <c r="K183" s="83">
        <v>2</v>
      </c>
      <c r="L183" s="20" t="s">
        <v>154</v>
      </c>
      <c r="M183" s="84" t="s">
        <v>155</v>
      </c>
      <c r="N183" s="84">
        <v>4</v>
      </c>
      <c r="O183" s="77" t="s">
        <v>153</v>
      </c>
      <c r="P183" s="714">
        <f>AP136</f>
        <v>0.2</v>
      </c>
      <c r="Q183" s="714"/>
      <c r="R183" s="714"/>
      <c r="S183" s="20" t="s">
        <v>154</v>
      </c>
      <c r="T183" s="20" t="s">
        <v>149</v>
      </c>
      <c r="U183" s="78" t="s">
        <v>40</v>
      </c>
      <c r="V183" s="712" t="e">
        <f>T180</f>
        <v>#REF!</v>
      </c>
      <c r="W183" s="686"/>
      <c r="X183" s="686"/>
      <c r="Y183" s="686"/>
      <c r="Z183" s="78"/>
      <c r="AA183" s="77"/>
      <c r="AB183" s="77"/>
      <c r="AC183" s="77"/>
      <c r="AD183" s="77"/>
      <c r="AG183" s="78"/>
      <c r="AH183" s="98"/>
      <c r="AI183" s="77"/>
      <c r="AJ183" s="77"/>
      <c r="AK183" s="77"/>
      <c r="AN183" s="20" t="s">
        <v>102</v>
      </c>
      <c r="AO183" s="713" t="e">
        <f>ROUND((D182/H182*(J182+O182+(V182*AA182)^0.5)-(PI()*H183^2/N183*P183))*V183,2)</f>
        <v>#REF!</v>
      </c>
      <c r="AP183" s="713"/>
      <c r="AQ183" s="713"/>
      <c r="AR183" s="713"/>
      <c r="AU183" s="79"/>
      <c r="AV183" s="79"/>
      <c r="AW183" s="76"/>
    </row>
    <row r="184" spans="1:49" s="20" customFormat="1" ht="12" customHeight="1">
      <c r="A184" s="76"/>
      <c r="B184" s="76"/>
      <c r="D184" s="20" t="s">
        <v>115</v>
      </c>
      <c r="AO184" s="81"/>
      <c r="AP184" s="81"/>
      <c r="AQ184" s="81"/>
      <c r="AR184" s="81"/>
      <c r="AU184" s="79"/>
      <c r="AV184" s="79"/>
      <c r="AW184" s="76"/>
    </row>
    <row r="185" spans="1:49" s="20" customFormat="1" ht="12" customHeight="1">
      <c r="A185" s="76"/>
      <c r="B185" s="76"/>
      <c r="D185" s="685">
        <f>AP134</f>
        <v>0.2</v>
      </c>
      <c r="E185" s="686"/>
      <c r="F185" s="686"/>
      <c r="G185" s="80" t="s">
        <v>12</v>
      </c>
      <c r="H185" s="77">
        <v>3</v>
      </c>
      <c r="I185" s="20" t="s">
        <v>109</v>
      </c>
      <c r="J185" s="685" t="e">
        <f>AJ155</f>
        <v>#REF!</v>
      </c>
      <c r="K185" s="686"/>
      <c r="L185" s="686"/>
      <c r="M185" s="686"/>
      <c r="N185" s="77" t="s">
        <v>11</v>
      </c>
      <c r="O185" s="685" t="e">
        <f>AJ157</f>
        <v>#REF!</v>
      </c>
      <c r="P185" s="686"/>
      <c r="Q185" s="686"/>
      <c r="R185" s="686"/>
      <c r="S185" s="20" t="s">
        <v>11</v>
      </c>
      <c r="T185" s="20" t="s">
        <v>112</v>
      </c>
      <c r="U185" s="20" t="s">
        <v>10</v>
      </c>
      <c r="V185" s="685" t="e">
        <f>J185</f>
        <v>#REF!</v>
      </c>
      <c r="W185" s="686"/>
      <c r="X185" s="686"/>
      <c r="Y185" s="686"/>
      <c r="Z185" s="78" t="s">
        <v>40</v>
      </c>
      <c r="AA185" s="685" t="e">
        <f>O185</f>
        <v>#REF!</v>
      </c>
      <c r="AB185" s="686"/>
      <c r="AC185" s="686"/>
      <c r="AD185" s="686"/>
      <c r="AE185" s="20" t="s">
        <v>6</v>
      </c>
      <c r="AF185" s="20" t="s">
        <v>5</v>
      </c>
      <c r="AG185" s="78" t="s">
        <v>40</v>
      </c>
      <c r="AH185" s="712" t="e">
        <f>V183</f>
        <v>#REF!</v>
      </c>
      <c r="AI185" s="686"/>
      <c r="AJ185" s="686"/>
      <c r="AK185" s="686"/>
      <c r="AN185" s="20" t="s">
        <v>102</v>
      </c>
      <c r="AO185" s="713" t="e">
        <f>ROUND(D185/H185*(J185+O185+(V185*AA185)^0.5)*AH185,2)</f>
        <v>#REF!</v>
      </c>
      <c r="AP185" s="713"/>
      <c r="AQ185" s="713"/>
      <c r="AR185" s="713"/>
      <c r="AU185" s="79" t="s">
        <v>102</v>
      </c>
      <c r="AV185" s="82" t="e">
        <f>AO183-AO185</f>
        <v>#REF!</v>
      </c>
      <c r="AW185" s="76"/>
    </row>
    <row r="186" spans="1:49" s="20" customFormat="1" ht="12" customHeight="1">
      <c r="A186" s="88"/>
      <c r="B186" s="88"/>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90"/>
      <c r="AV186" s="90"/>
      <c r="AW186" s="76"/>
    </row>
  </sheetData>
  <mergeCells count="606">
    <mergeCell ref="H121:J121"/>
    <mergeCell ref="P121:R121"/>
    <mergeCell ref="V121:Y121"/>
    <mergeCell ref="AO121:AR121"/>
    <mergeCell ref="N25:P25"/>
    <mergeCell ref="R25:T25"/>
    <mergeCell ref="V25:X25"/>
    <mergeCell ref="Z25:AB25"/>
    <mergeCell ref="BG26:BJ27"/>
    <mergeCell ref="AO35:AR35"/>
    <mergeCell ref="H40:J40"/>
    <mergeCell ref="P40:R40"/>
    <mergeCell ref="X40:Z40"/>
    <mergeCell ref="AF40:AH40"/>
    <mergeCell ref="H41:J41"/>
    <mergeCell ref="P41:R41"/>
    <mergeCell ref="AO41:AR41"/>
    <mergeCell ref="AT45:AU45"/>
    <mergeCell ref="AO59:AR59"/>
    <mergeCell ref="AY63:BB64"/>
    <mergeCell ref="BC63:BF64"/>
    <mergeCell ref="AY67:BB68"/>
    <mergeCell ref="BC67:BF68"/>
    <mergeCell ref="BG67:BJ68"/>
    <mergeCell ref="BK26:BN27"/>
    <mergeCell ref="P27:Q27"/>
    <mergeCell ref="V27:X27"/>
    <mergeCell ref="Z27:AB27"/>
    <mergeCell ref="AG27:AH27"/>
    <mergeCell ref="AD25:AF25"/>
    <mergeCell ref="AH25:AJ25"/>
    <mergeCell ref="P26:R26"/>
    <mergeCell ref="AF26:AH26"/>
    <mergeCell ref="AY26:BB27"/>
    <mergeCell ref="BC26:BF27"/>
    <mergeCell ref="AY22:BB23"/>
    <mergeCell ref="BC22:BF23"/>
    <mergeCell ref="BG22:BJ23"/>
    <mergeCell ref="BK22:BN23"/>
    <mergeCell ref="AY18:BB19"/>
    <mergeCell ref="BC18:BF19"/>
    <mergeCell ref="BG18:BJ19"/>
    <mergeCell ref="BK18:BN19"/>
    <mergeCell ref="X19:Z19"/>
    <mergeCell ref="AS23:AS24"/>
    <mergeCell ref="AY24:BB25"/>
    <mergeCell ref="BC24:BF25"/>
    <mergeCell ref="BG24:BJ25"/>
    <mergeCell ref="BK24:BN25"/>
    <mergeCell ref="AY11:BB13"/>
    <mergeCell ref="BC11:BF13"/>
    <mergeCell ref="BG11:BJ13"/>
    <mergeCell ref="BK11:BN13"/>
    <mergeCell ref="H12:H13"/>
    <mergeCell ref="K12:Q12"/>
    <mergeCell ref="AP12:AP13"/>
    <mergeCell ref="K13:Q13"/>
    <mergeCell ref="AS13:AS21"/>
    <mergeCell ref="H14:H23"/>
    <mergeCell ref="AY20:BB21"/>
    <mergeCell ref="BC20:BF21"/>
    <mergeCell ref="BG20:BJ21"/>
    <mergeCell ref="BK20:BN21"/>
    <mergeCell ref="AY14:BB15"/>
    <mergeCell ref="BC14:BF15"/>
    <mergeCell ref="BG14:BJ15"/>
    <mergeCell ref="BK14:BN15"/>
    <mergeCell ref="AA16:AD16"/>
    <mergeCell ref="AI16:AK16"/>
    <mergeCell ref="AY16:BB17"/>
    <mergeCell ref="BC16:BF17"/>
    <mergeCell ref="BG16:BJ17"/>
    <mergeCell ref="BK16:BN17"/>
    <mergeCell ref="D10:D23"/>
    <mergeCell ref="H10:H11"/>
    <mergeCell ref="L10:Q11"/>
    <mergeCell ref="AP10:AP11"/>
    <mergeCell ref="AS11:AS12"/>
    <mergeCell ref="V14:X14"/>
    <mergeCell ref="Z14:AB14"/>
    <mergeCell ref="AP14:AP20"/>
    <mergeCell ref="V21:X21"/>
    <mergeCell ref="Z21:AB21"/>
    <mergeCell ref="T8:V8"/>
    <mergeCell ref="AY8:BB8"/>
    <mergeCell ref="BC8:BF8"/>
    <mergeCell ref="BG8:BJ8"/>
    <mergeCell ref="BK8:BN8"/>
    <mergeCell ref="AS9:AS10"/>
    <mergeCell ref="AY9:BB10"/>
    <mergeCell ref="BC9:BF10"/>
    <mergeCell ref="BG9:BJ10"/>
    <mergeCell ref="BK9:BN10"/>
    <mergeCell ref="V5:X5"/>
    <mergeCell ref="Z5:AB5"/>
    <mergeCell ref="AY5:BB6"/>
    <mergeCell ref="BC5:BF6"/>
    <mergeCell ref="BG5:BJ6"/>
    <mergeCell ref="BK5:BN6"/>
    <mergeCell ref="V6:X6"/>
    <mergeCell ref="Z6:AB6"/>
    <mergeCell ref="V7:X7"/>
    <mergeCell ref="Z7:AB7"/>
    <mergeCell ref="AY7:BB7"/>
    <mergeCell ref="BC7:BF7"/>
    <mergeCell ref="BG7:BJ7"/>
    <mergeCell ref="BK7:BN7"/>
    <mergeCell ref="AY1:BB2"/>
    <mergeCell ref="BC1:BF2"/>
    <mergeCell ref="A3:A4"/>
    <mergeCell ref="AY3:BB4"/>
    <mergeCell ref="BC3:BF4"/>
    <mergeCell ref="BG3:BJ4"/>
    <mergeCell ref="BK3:BN4"/>
    <mergeCell ref="H4:K4"/>
    <mergeCell ref="M4:N4"/>
    <mergeCell ref="O4:Q4"/>
    <mergeCell ref="R4:T4"/>
    <mergeCell ref="D31:E31"/>
    <mergeCell ref="G31:I31"/>
    <mergeCell ref="K31:M31"/>
    <mergeCell ref="O31:R31"/>
    <mergeCell ref="Y31:Z31"/>
    <mergeCell ref="AB31:AD31"/>
    <mergeCell ref="AF31:AH31"/>
    <mergeCell ref="AJ31:AM31"/>
    <mergeCell ref="D32:E32"/>
    <mergeCell ref="G32:I32"/>
    <mergeCell ref="K32:M32"/>
    <mergeCell ref="O32:R32"/>
    <mergeCell ref="Y32:Z32"/>
    <mergeCell ref="AB32:AD32"/>
    <mergeCell ref="AF32:AH32"/>
    <mergeCell ref="AJ32:AM32"/>
    <mergeCell ref="D33:E33"/>
    <mergeCell ref="G33:I33"/>
    <mergeCell ref="K33:M33"/>
    <mergeCell ref="O33:R33"/>
    <mergeCell ref="Y33:Z33"/>
    <mergeCell ref="AB33:AD33"/>
    <mergeCell ref="AF33:AH33"/>
    <mergeCell ref="AJ33:AM33"/>
    <mergeCell ref="D35:F35"/>
    <mergeCell ref="J35:M35"/>
    <mergeCell ref="O35:R35"/>
    <mergeCell ref="V35:Y35"/>
    <mergeCell ref="AA35:AD35"/>
    <mergeCell ref="D37:F37"/>
    <mergeCell ref="J37:M37"/>
    <mergeCell ref="O37:R37"/>
    <mergeCell ref="V37:Y37"/>
    <mergeCell ref="AA37:AD37"/>
    <mergeCell ref="AO37:AR37"/>
    <mergeCell ref="D39:F39"/>
    <mergeCell ref="J39:M39"/>
    <mergeCell ref="O39:R39"/>
    <mergeCell ref="V39:Y39"/>
    <mergeCell ref="AA39:AD39"/>
    <mergeCell ref="D43:F43"/>
    <mergeCell ref="J43:M43"/>
    <mergeCell ref="O43:R43"/>
    <mergeCell ref="V43:Y43"/>
    <mergeCell ref="AA43:AD43"/>
    <mergeCell ref="AO43:AR43"/>
    <mergeCell ref="E45:H45"/>
    <mergeCell ref="J45:M45"/>
    <mergeCell ref="P45:S45"/>
    <mergeCell ref="U45:X45"/>
    <mergeCell ref="E47:G47"/>
    <mergeCell ref="I47:K47"/>
    <mergeCell ref="N47:P47"/>
    <mergeCell ref="AO47:AR47"/>
    <mergeCell ref="AT56:AU56"/>
    <mergeCell ref="D58:F58"/>
    <mergeCell ref="J58:M58"/>
    <mergeCell ref="O58:R58"/>
    <mergeCell ref="V58:Y58"/>
    <mergeCell ref="AA58:AD58"/>
    <mergeCell ref="E49:G49"/>
    <mergeCell ref="I49:K49"/>
    <mergeCell ref="N49:P49"/>
    <mergeCell ref="AO49:AR49"/>
    <mergeCell ref="E51:G51"/>
    <mergeCell ref="I51:K51"/>
    <mergeCell ref="AO51:AR51"/>
    <mergeCell ref="E53:G53"/>
    <mergeCell ref="I53:K53"/>
    <mergeCell ref="AO53:AR53"/>
    <mergeCell ref="M51:P51"/>
    <mergeCell ref="M53:P53"/>
    <mergeCell ref="D61:F61"/>
    <mergeCell ref="J61:M61"/>
    <mergeCell ref="O61:R61"/>
    <mergeCell ref="V61:Y61"/>
    <mergeCell ref="AA61:AD61"/>
    <mergeCell ref="AO61:AR61"/>
    <mergeCell ref="E56:H56"/>
    <mergeCell ref="J56:M56"/>
    <mergeCell ref="Q56:R56"/>
    <mergeCell ref="H59:J59"/>
    <mergeCell ref="P59:R59"/>
    <mergeCell ref="T56:W56"/>
    <mergeCell ref="V59:Y59"/>
    <mergeCell ref="AH61:AK61"/>
    <mergeCell ref="A65:A66"/>
    <mergeCell ref="AY65:BB66"/>
    <mergeCell ref="BC65:BF66"/>
    <mergeCell ref="BG65:BJ66"/>
    <mergeCell ref="BK65:BN66"/>
    <mergeCell ref="H66:K66"/>
    <mergeCell ref="M66:N66"/>
    <mergeCell ref="O66:Q66"/>
    <mergeCell ref="R66:T66"/>
    <mergeCell ref="BK67:BN68"/>
    <mergeCell ref="V68:X68"/>
    <mergeCell ref="Z68:AB68"/>
    <mergeCell ref="V69:X69"/>
    <mergeCell ref="Z69:AB69"/>
    <mergeCell ref="AY69:BB69"/>
    <mergeCell ref="BC69:BF69"/>
    <mergeCell ref="BG69:BJ69"/>
    <mergeCell ref="BK69:BN69"/>
    <mergeCell ref="AY70:BB70"/>
    <mergeCell ref="BC70:BF70"/>
    <mergeCell ref="BG70:BJ70"/>
    <mergeCell ref="BK70:BN70"/>
    <mergeCell ref="AS71:AS72"/>
    <mergeCell ref="AY71:BB72"/>
    <mergeCell ref="BC71:BF72"/>
    <mergeCell ref="BG71:BJ72"/>
    <mergeCell ref="BK71:BN72"/>
    <mergeCell ref="D72:D85"/>
    <mergeCell ref="H72:H73"/>
    <mergeCell ref="L72:Q73"/>
    <mergeCell ref="AP72:AP73"/>
    <mergeCell ref="AS73:AS74"/>
    <mergeCell ref="AY73:BB75"/>
    <mergeCell ref="BC73:BF75"/>
    <mergeCell ref="BG73:BJ75"/>
    <mergeCell ref="BK73:BN75"/>
    <mergeCell ref="H74:H75"/>
    <mergeCell ref="K74:Q74"/>
    <mergeCell ref="AP74:AP75"/>
    <mergeCell ref="K75:Q75"/>
    <mergeCell ref="AS75:AS83"/>
    <mergeCell ref="H76:H85"/>
    <mergeCell ref="V76:X76"/>
    <mergeCell ref="Z76:AB76"/>
    <mergeCell ref="AP76:AP82"/>
    <mergeCell ref="AY76:BB77"/>
    <mergeCell ref="BC76:BF77"/>
    <mergeCell ref="BG76:BJ77"/>
    <mergeCell ref="BK76:BN77"/>
    <mergeCell ref="AA78:AD78"/>
    <mergeCell ref="AI78:AK78"/>
    <mergeCell ref="AY78:BB79"/>
    <mergeCell ref="BC78:BF79"/>
    <mergeCell ref="BG78:BJ79"/>
    <mergeCell ref="BK78:BN79"/>
    <mergeCell ref="AY80:BB81"/>
    <mergeCell ref="BC80:BF81"/>
    <mergeCell ref="BG80:BJ81"/>
    <mergeCell ref="BK80:BN81"/>
    <mergeCell ref="X81:Z81"/>
    <mergeCell ref="AY82:BB83"/>
    <mergeCell ref="BC82:BF83"/>
    <mergeCell ref="BG82:BJ83"/>
    <mergeCell ref="BK82:BN83"/>
    <mergeCell ref="V83:X83"/>
    <mergeCell ref="Z83:AB83"/>
    <mergeCell ref="AY84:BB85"/>
    <mergeCell ref="BC84:BF85"/>
    <mergeCell ref="BG84:BJ85"/>
    <mergeCell ref="BK84:BN85"/>
    <mergeCell ref="AS85:AS86"/>
    <mergeCell ref="AY86:BB87"/>
    <mergeCell ref="BC86:BF87"/>
    <mergeCell ref="BG86:BJ87"/>
    <mergeCell ref="BK86:BN87"/>
    <mergeCell ref="N87:P87"/>
    <mergeCell ref="R87:T87"/>
    <mergeCell ref="V87:X87"/>
    <mergeCell ref="Z87:AB87"/>
    <mergeCell ref="AD87:AF87"/>
    <mergeCell ref="AH87:AJ87"/>
    <mergeCell ref="P88:R88"/>
    <mergeCell ref="AF88:AH88"/>
    <mergeCell ref="AY88:BB89"/>
    <mergeCell ref="BC88:BF89"/>
    <mergeCell ref="BG88:BJ89"/>
    <mergeCell ref="BK88:BN89"/>
    <mergeCell ref="P89:Q89"/>
    <mergeCell ref="V89:X89"/>
    <mergeCell ref="Z89:AB89"/>
    <mergeCell ref="AG89:AH89"/>
    <mergeCell ref="D93:E93"/>
    <mergeCell ref="G93:I93"/>
    <mergeCell ref="K93:M93"/>
    <mergeCell ref="O93:R93"/>
    <mergeCell ref="Y93:Z93"/>
    <mergeCell ref="AB93:AD93"/>
    <mergeCell ref="AF93:AH93"/>
    <mergeCell ref="AJ93:AM93"/>
    <mergeCell ref="D94:E94"/>
    <mergeCell ref="G94:I94"/>
    <mergeCell ref="K94:M94"/>
    <mergeCell ref="O94:R94"/>
    <mergeCell ref="Y94:Z94"/>
    <mergeCell ref="AB94:AD94"/>
    <mergeCell ref="AF94:AH94"/>
    <mergeCell ref="AJ94:AM94"/>
    <mergeCell ref="D95:E95"/>
    <mergeCell ref="G95:I95"/>
    <mergeCell ref="K95:M95"/>
    <mergeCell ref="O95:R95"/>
    <mergeCell ref="Y95:Z95"/>
    <mergeCell ref="AB95:AD95"/>
    <mergeCell ref="AF95:AH95"/>
    <mergeCell ref="AJ95:AM95"/>
    <mergeCell ref="D97:F97"/>
    <mergeCell ref="J97:M97"/>
    <mergeCell ref="O97:R97"/>
    <mergeCell ref="V97:Y97"/>
    <mergeCell ref="AA97:AD97"/>
    <mergeCell ref="AO97:AR97"/>
    <mergeCell ref="D99:F99"/>
    <mergeCell ref="J99:M99"/>
    <mergeCell ref="O99:R99"/>
    <mergeCell ref="V99:Y99"/>
    <mergeCell ref="AA99:AD99"/>
    <mergeCell ref="AO99:AR99"/>
    <mergeCell ref="AH97:AK97"/>
    <mergeCell ref="AH99:AK99"/>
    <mergeCell ref="D101:F101"/>
    <mergeCell ref="J101:M101"/>
    <mergeCell ref="O101:R101"/>
    <mergeCell ref="V101:Y101"/>
    <mergeCell ref="AA101:AD101"/>
    <mergeCell ref="H102:J102"/>
    <mergeCell ref="P102:R102"/>
    <mergeCell ref="X102:Z102"/>
    <mergeCell ref="AF102:AH102"/>
    <mergeCell ref="H103:J103"/>
    <mergeCell ref="P103:R103"/>
    <mergeCell ref="AO103:AR103"/>
    <mergeCell ref="D105:F105"/>
    <mergeCell ref="J105:M105"/>
    <mergeCell ref="O105:R105"/>
    <mergeCell ref="V105:Y105"/>
    <mergeCell ref="AA105:AD105"/>
    <mergeCell ref="AO105:AR105"/>
    <mergeCell ref="W103:Z103"/>
    <mergeCell ref="AH105:AK105"/>
    <mergeCell ref="E107:H107"/>
    <mergeCell ref="J107:M107"/>
    <mergeCell ref="P107:S107"/>
    <mergeCell ref="U107:X107"/>
    <mergeCell ref="AT107:AU107"/>
    <mergeCell ref="E109:G109"/>
    <mergeCell ref="I109:K109"/>
    <mergeCell ref="N109:P109"/>
    <mergeCell ref="AO109:AR109"/>
    <mergeCell ref="Z107:AC107"/>
    <mergeCell ref="R109:U109"/>
    <mergeCell ref="E111:G111"/>
    <mergeCell ref="I111:K111"/>
    <mergeCell ref="N111:P111"/>
    <mergeCell ref="AO111:AR111"/>
    <mergeCell ref="E113:G113"/>
    <mergeCell ref="I113:K113"/>
    <mergeCell ref="AO113:AR113"/>
    <mergeCell ref="E115:G115"/>
    <mergeCell ref="I115:K115"/>
    <mergeCell ref="AO115:AR115"/>
    <mergeCell ref="R111:U111"/>
    <mergeCell ref="M113:P113"/>
    <mergeCell ref="M115:P115"/>
    <mergeCell ref="E118:H118"/>
    <mergeCell ref="J118:M118"/>
    <mergeCell ref="Q118:R118"/>
    <mergeCell ref="AT118:AU118"/>
    <mergeCell ref="D120:F120"/>
    <mergeCell ref="J120:M120"/>
    <mergeCell ref="O120:R120"/>
    <mergeCell ref="V120:Y120"/>
    <mergeCell ref="AA120:AD120"/>
    <mergeCell ref="T118:W118"/>
    <mergeCell ref="T70:V70"/>
    <mergeCell ref="V67:X67"/>
    <mergeCell ref="Z67:AB67"/>
    <mergeCell ref="AH35:AK35"/>
    <mergeCell ref="AH37:AK37"/>
    <mergeCell ref="W41:Z41"/>
    <mergeCell ref="AH43:AK43"/>
    <mergeCell ref="Z45:AC45"/>
    <mergeCell ref="R47:U47"/>
    <mergeCell ref="R49:U49"/>
    <mergeCell ref="AH123:AK123"/>
    <mergeCell ref="AY125:BB126"/>
    <mergeCell ref="BC125:BF126"/>
    <mergeCell ref="A127:A128"/>
    <mergeCell ref="AY127:BB128"/>
    <mergeCell ref="BC127:BF128"/>
    <mergeCell ref="BG127:BJ128"/>
    <mergeCell ref="BK127:BN128"/>
    <mergeCell ref="H128:K128"/>
    <mergeCell ref="M128:N128"/>
    <mergeCell ref="O128:Q128"/>
    <mergeCell ref="R128:T128"/>
    <mergeCell ref="D123:F123"/>
    <mergeCell ref="J123:M123"/>
    <mergeCell ref="O123:R123"/>
    <mergeCell ref="V123:Y123"/>
    <mergeCell ref="AA123:AD123"/>
    <mergeCell ref="AO123:AR123"/>
    <mergeCell ref="V129:X129"/>
    <mergeCell ref="Z129:AB129"/>
    <mergeCell ref="AY129:BB130"/>
    <mergeCell ref="BC129:BF130"/>
    <mergeCell ref="BG129:BJ130"/>
    <mergeCell ref="BK129:BN130"/>
    <mergeCell ref="V130:X130"/>
    <mergeCell ref="Z130:AB130"/>
    <mergeCell ref="V131:X131"/>
    <mergeCell ref="Z131:AB131"/>
    <mergeCell ref="AY131:BB131"/>
    <mergeCell ref="BC131:BF131"/>
    <mergeCell ref="BG131:BJ131"/>
    <mergeCell ref="BK131:BN131"/>
    <mergeCell ref="T132:V132"/>
    <mergeCell ref="AY132:BB132"/>
    <mergeCell ref="BC132:BF132"/>
    <mergeCell ref="BG132:BJ132"/>
    <mergeCell ref="BK132:BN132"/>
    <mergeCell ref="AS133:AS134"/>
    <mergeCell ref="AY133:BB134"/>
    <mergeCell ref="BC133:BF134"/>
    <mergeCell ref="BG133:BJ134"/>
    <mergeCell ref="BK133:BN134"/>
    <mergeCell ref="D134:D147"/>
    <mergeCell ref="H134:H135"/>
    <mergeCell ref="L134:Q135"/>
    <mergeCell ref="AP134:AP135"/>
    <mergeCell ref="AS135:AS136"/>
    <mergeCell ref="AY135:BB137"/>
    <mergeCell ref="BC135:BF137"/>
    <mergeCell ref="BG135:BJ137"/>
    <mergeCell ref="BK135:BN137"/>
    <mergeCell ref="H136:H137"/>
    <mergeCell ref="K136:Q136"/>
    <mergeCell ref="AP136:AP137"/>
    <mergeCell ref="K137:Q137"/>
    <mergeCell ref="AS137:AS145"/>
    <mergeCell ref="H138:H147"/>
    <mergeCell ref="V138:X138"/>
    <mergeCell ref="Z138:AB138"/>
    <mergeCell ref="AP138:AP144"/>
    <mergeCell ref="AY138:BB139"/>
    <mergeCell ref="BC138:BF139"/>
    <mergeCell ref="BG138:BJ139"/>
    <mergeCell ref="BK138:BN139"/>
    <mergeCell ref="AA140:AD140"/>
    <mergeCell ref="AI140:AK140"/>
    <mergeCell ref="AY140:BB141"/>
    <mergeCell ref="BC140:BF141"/>
    <mergeCell ref="BG140:BJ141"/>
    <mergeCell ref="BK140:BN141"/>
    <mergeCell ref="AY142:BB143"/>
    <mergeCell ref="BC142:BF143"/>
    <mergeCell ref="BG142:BJ143"/>
    <mergeCell ref="BK142:BN143"/>
    <mergeCell ref="X143:Z143"/>
    <mergeCell ref="AY144:BB145"/>
    <mergeCell ref="BC144:BF145"/>
    <mergeCell ref="BG144:BJ145"/>
    <mergeCell ref="BK144:BN145"/>
    <mergeCell ref="V145:X145"/>
    <mergeCell ref="Z145:AB145"/>
    <mergeCell ref="AY146:BB147"/>
    <mergeCell ref="BC146:BF147"/>
    <mergeCell ref="BG146:BJ147"/>
    <mergeCell ref="BK146:BN147"/>
    <mergeCell ref="AS147:AS148"/>
    <mergeCell ref="AY148:BB149"/>
    <mergeCell ref="BC148:BF149"/>
    <mergeCell ref="BG148:BJ149"/>
    <mergeCell ref="BK148:BN149"/>
    <mergeCell ref="N149:P149"/>
    <mergeCell ref="R149:T149"/>
    <mergeCell ref="V149:X149"/>
    <mergeCell ref="Z149:AB149"/>
    <mergeCell ref="AD149:AF149"/>
    <mergeCell ref="AH149:AJ149"/>
    <mergeCell ref="P150:R150"/>
    <mergeCell ref="AF150:AH150"/>
    <mergeCell ref="AY150:BB151"/>
    <mergeCell ref="BC150:BF151"/>
    <mergeCell ref="BG150:BJ151"/>
    <mergeCell ref="BK150:BN151"/>
    <mergeCell ref="P151:Q151"/>
    <mergeCell ref="V151:X151"/>
    <mergeCell ref="Z151:AB151"/>
    <mergeCell ref="AG151:AH151"/>
    <mergeCell ref="D155:E155"/>
    <mergeCell ref="G155:I155"/>
    <mergeCell ref="K155:M155"/>
    <mergeCell ref="O155:R155"/>
    <mergeCell ref="Y155:Z155"/>
    <mergeCell ref="AB155:AD155"/>
    <mergeCell ref="AF155:AH155"/>
    <mergeCell ref="AJ155:AM155"/>
    <mergeCell ref="D156:E156"/>
    <mergeCell ref="G156:I156"/>
    <mergeCell ref="K156:M156"/>
    <mergeCell ref="O156:R156"/>
    <mergeCell ref="Y156:Z156"/>
    <mergeCell ref="AB156:AD156"/>
    <mergeCell ref="AF156:AH156"/>
    <mergeCell ref="AJ156:AM156"/>
    <mergeCell ref="D157:E157"/>
    <mergeCell ref="G157:I157"/>
    <mergeCell ref="K157:M157"/>
    <mergeCell ref="O157:R157"/>
    <mergeCell ref="Y157:Z157"/>
    <mergeCell ref="AB157:AD157"/>
    <mergeCell ref="AF157:AH157"/>
    <mergeCell ref="AJ157:AM157"/>
    <mergeCell ref="D159:F159"/>
    <mergeCell ref="J159:M159"/>
    <mergeCell ref="O159:R159"/>
    <mergeCell ref="V159:Y159"/>
    <mergeCell ref="AA159:AD159"/>
    <mergeCell ref="AH159:AK159"/>
    <mergeCell ref="AO159:AR159"/>
    <mergeCell ref="D161:F161"/>
    <mergeCell ref="J161:M161"/>
    <mergeCell ref="O161:R161"/>
    <mergeCell ref="V161:Y161"/>
    <mergeCell ref="AA161:AD161"/>
    <mergeCell ref="AH161:AK161"/>
    <mergeCell ref="AO161:AR161"/>
    <mergeCell ref="D163:F163"/>
    <mergeCell ref="J163:M163"/>
    <mergeCell ref="O163:R163"/>
    <mergeCell ref="V163:Y163"/>
    <mergeCell ref="AA163:AD163"/>
    <mergeCell ref="H164:J164"/>
    <mergeCell ref="P164:R164"/>
    <mergeCell ref="X164:Z164"/>
    <mergeCell ref="AF164:AH164"/>
    <mergeCell ref="H165:J165"/>
    <mergeCell ref="P165:R165"/>
    <mergeCell ref="W165:Z165"/>
    <mergeCell ref="AO165:AR165"/>
    <mergeCell ref="D167:F167"/>
    <mergeCell ref="J167:M167"/>
    <mergeCell ref="O167:R167"/>
    <mergeCell ref="V167:Y167"/>
    <mergeCell ref="AA167:AD167"/>
    <mergeCell ref="AH167:AK167"/>
    <mergeCell ref="AO167:AR167"/>
    <mergeCell ref="E169:H169"/>
    <mergeCell ref="J169:M169"/>
    <mergeCell ref="P169:S169"/>
    <mergeCell ref="U169:X169"/>
    <mergeCell ref="Z169:AC169"/>
    <mergeCell ref="AT169:AU169"/>
    <mergeCell ref="E171:G171"/>
    <mergeCell ref="I171:K171"/>
    <mergeCell ref="N171:P171"/>
    <mergeCell ref="R171:U171"/>
    <mergeCell ref="AO171:AR171"/>
    <mergeCell ref="E173:G173"/>
    <mergeCell ref="I173:K173"/>
    <mergeCell ref="N173:P173"/>
    <mergeCell ref="R173:U173"/>
    <mergeCell ref="AO173:AR173"/>
    <mergeCell ref="E175:G175"/>
    <mergeCell ref="I175:K175"/>
    <mergeCell ref="M175:P175"/>
    <mergeCell ref="AO175:AR175"/>
    <mergeCell ref="E177:G177"/>
    <mergeCell ref="I177:K177"/>
    <mergeCell ref="M177:P177"/>
    <mergeCell ref="AO177:AR177"/>
    <mergeCell ref="E180:H180"/>
    <mergeCell ref="J180:M180"/>
    <mergeCell ref="Q180:R180"/>
    <mergeCell ref="T180:W180"/>
    <mergeCell ref="AT180:AU180"/>
    <mergeCell ref="AH185:AK185"/>
    <mergeCell ref="AO185:AR185"/>
    <mergeCell ref="H183:J183"/>
    <mergeCell ref="P183:R183"/>
    <mergeCell ref="V183:Y183"/>
    <mergeCell ref="AO183:AR183"/>
    <mergeCell ref="D182:F182"/>
    <mergeCell ref="J182:M182"/>
    <mergeCell ref="O182:R182"/>
    <mergeCell ref="V182:Y182"/>
    <mergeCell ref="AA182:AD182"/>
    <mergeCell ref="D185:F185"/>
    <mergeCell ref="J185:M185"/>
    <mergeCell ref="O185:R185"/>
    <mergeCell ref="V185:Y185"/>
    <mergeCell ref="AA185:AD185"/>
  </mergeCells>
  <phoneticPr fontId="6" type="noConversion"/>
  <printOptions horizontalCentered="1"/>
  <pageMargins left="0.47244094488188981" right="0.39370078740157483" top="0.78740157480314965" bottom="0.47244094488188981" header="0.39370078740157483" footer="0.39370078740157483"/>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29"/>
  <sheetViews>
    <sheetView view="pageBreakPreview" zoomScaleNormal="100" zoomScaleSheetLayoutView="100" workbookViewId="0">
      <pane xSplit="7" ySplit="6" topLeftCell="H7" activePane="bottomRight" state="frozen"/>
      <selection activeCell="R15" sqref="R15"/>
      <selection pane="topRight" activeCell="R15" sqref="R15"/>
      <selection pane="bottomLeft" activeCell="R15" sqref="R15"/>
      <selection pane="bottomRight" activeCell="R15" sqref="R15"/>
    </sheetView>
  </sheetViews>
  <sheetFormatPr defaultRowHeight="13.5"/>
  <cols>
    <col min="1" max="1" width="3.77734375" style="4" customWidth="1"/>
    <col min="2" max="3" width="5.77734375" style="4" customWidth="1"/>
    <col min="4" max="5" width="10.77734375" style="4" customWidth="1"/>
    <col min="6" max="6" width="6.77734375" style="4" customWidth="1"/>
    <col min="7" max="11" width="7.77734375" style="4" customWidth="1"/>
    <col min="12" max="15" width="7.77734375" style="4" hidden="1" customWidth="1"/>
    <col min="16" max="17" width="8.77734375" style="4" customWidth="1"/>
    <col min="18" max="18" width="9.77734375" style="4" customWidth="1"/>
    <col min="19" max="16384" width="8.88671875" style="4"/>
  </cols>
  <sheetData>
    <row r="1" spans="1:15" ht="21.75" customHeight="1">
      <c r="A1" s="4">
        <v>1</v>
      </c>
      <c r="B1" s="635" t="s">
        <v>346</v>
      </c>
      <c r="C1" s="635"/>
      <c r="D1" s="635"/>
      <c r="E1" s="635"/>
      <c r="F1" s="635"/>
      <c r="G1" s="635"/>
      <c r="H1" s="635"/>
      <c r="I1" s="635"/>
      <c r="J1" s="635"/>
      <c r="K1" s="635"/>
      <c r="L1" s="279"/>
      <c r="M1" s="279"/>
      <c r="N1" s="279"/>
      <c r="O1" s="279"/>
    </row>
    <row r="2" spans="1:15" ht="12" customHeight="1">
      <c r="A2" s="4">
        <v>1</v>
      </c>
      <c r="B2" s="1"/>
      <c r="C2" s="6"/>
      <c r="D2" s="5"/>
      <c r="E2" s="5"/>
      <c r="F2" s="5"/>
      <c r="G2" s="5"/>
      <c r="H2" s="5"/>
      <c r="I2" s="5"/>
      <c r="J2" s="5"/>
      <c r="K2" s="5"/>
      <c r="L2" s="5"/>
      <c r="M2" s="5"/>
      <c r="N2" s="5"/>
      <c r="O2" s="5"/>
    </row>
    <row r="3" spans="1:15" s="3" customFormat="1" ht="24.95" customHeight="1">
      <c r="A3" s="3">
        <v>1</v>
      </c>
      <c r="B3" s="769" t="s">
        <v>81</v>
      </c>
      <c r="C3" s="760"/>
      <c r="D3" s="760" t="s">
        <v>17</v>
      </c>
      <c r="E3" s="760"/>
      <c r="F3" s="760" t="s">
        <v>96</v>
      </c>
      <c r="G3" s="760" t="s">
        <v>0</v>
      </c>
      <c r="H3" s="760" t="s">
        <v>365</v>
      </c>
      <c r="I3" s="760"/>
      <c r="J3" s="760"/>
      <c r="K3" s="761"/>
      <c r="L3" s="699" t="s">
        <v>345</v>
      </c>
      <c r="M3" s="699"/>
      <c r="N3" s="699"/>
      <c r="O3" s="699" t="s">
        <v>18</v>
      </c>
    </row>
    <row r="4" spans="1:15" s="3" customFormat="1" ht="24.95" customHeight="1">
      <c r="B4" s="770"/>
      <c r="C4" s="771"/>
      <c r="D4" s="771"/>
      <c r="E4" s="771"/>
      <c r="F4" s="771"/>
      <c r="G4" s="771"/>
      <c r="H4" s="300" t="s">
        <v>396</v>
      </c>
      <c r="I4" s="300" t="s">
        <v>407</v>
      </c>
      <c r="J4" s="300" t="s">
        <v>396</v>
      </c>
      <c r="K4" s="301" t="s">
        <v>407</v>
      </c>
      <c r="L4" s="297"/>
      <c r="M4" s="297"/>
      <c r="N4" s="297"/>
      <c r="O4" s="699"/>
    </row>
    <row r="5" spans="1:15" s="3" customFormat="1" ht="15" customHeight="1">
      <c r="A5" s="3">
        <v>1</v>
      </c>
      <c r="B5" s="770"/>
      <c r="C5" s="771"/>
      <c r="D5" s="771"/>
      <c r="E5" s="771"/>
      <c r="F5" s="771"/>
      <c r="G5" s="771"/>
      <c r="H5" s="762">
        <f>공기밸브실조서!G15</f>
        <v>7</v>
      </c>
      <c r="I5" s="762" t="s">
        <v>394</v>
      </c>
      <c r="J5" s="762">
        <f>공기밸브실조서!G14</f>
        <v>1</v>
      </c>
      <c r="K5" s="766" t="s">
        <v>395</v>
      </c>
      <c r="L5" s="698" t="s">
        <v>143</v>
      </c>
      <c r="M5" s="698" t="s">
        <v>144</v>
      </c>
      <c r="N5" s="698" t="s">
        <v>145</v>
      </c>
      <c r="O5" s="699"/>
    </row>
    <row r="6" spans="1:15" s="3" customFormat="1" ht="15" customHeight="1">
      <c r="A6" s="3">
        <v>1</v>
      </c>
      <c r="B6" s="772"/>
      <c r="C6" s="768"/>
      <c r="D6" s="768"/>
      <c r="E6" s="768"/>
      <c r="F6" s="768"/>
      <c r="G6" s="768"/>
      <c r="H6" s="763"/>
      <c r="I6" s="768"/>
      <c r="J6" s="763"/>
      <c r="K6" s="767"/>
      <c r="L6" s="699"/>
      <c r="M6" s="699"/>
      <c r="N6" s="699"/>
      <c r="O6" s="699"/>
    </row>
    <row r="7" spans="1:15" s="3" customFormat="1" ht="30" customHeight="1">
      <c r="A7" s="3">
        <f t="shared" ref="A7:A15" si="0">IF(G7=0,2,1)</f>
        <v>1</v>
      </c>
      <c r="B7" s="677" t="s">
        <v>349</v>
      </c>
      <c r="C7" s="678"/>
      <c r="D7" s="286" t="s">
        <v>20</v>
      </c>
      <c r="E7" s="170" t="s">
        <v>131</v>
      </c>
      <c r="F7" s="171" t="s">
        <v>21</v>
      </c>
      <c r="G7" s="172">
        <f>H7+J7</f>
        <v>119.86568000000003</v>
      </c>
      <c r="H7" s="173">
        <f t="shared" ref="H7:H14" si="1">$H$5*I7</f>
        <v>101.32472000000001</v>
      </c>
      <c r="I7" s="173">
        <f>공기밸브실토공산근!Y28</f>
        <v>14.474960000000003</v>
      </c>
      <c r="J7" s="173">
        <f t="shared" ref="J7:J14" si="2">$J$5*K7</f>
        <v>18.540960000000005</v>
      </c>
      <c r="K7" s="284">
        <f>공기밸브실토공산근!AY28</f>
        <v>18.540960000000005</v>
      </c>
      <c r="L7" s="281">
        <v>0</v>
      </c>
      <c r="M7" s="153">
        <v>0</v>
      </c>
      <c r="N7" s="153">
        <v>0</v>
      </c>
      <c r="O7" s="163"/>
    </row>
    <row r="8" spans="1:15" s="3" customFormat="1" ht="30" customHeight="1">
      <c r="A8" s="3">
        <f t="shared" si="0"/>
        <v>1</v>
      </c>
      <c r="B8" s="631" t="s">
        <v>60</v>
      </c>
      <c r="C8" s="632"/>
      <c r="D8" s="148" t="s">
        <v>20</v>
      </c>
      <c r="E8" s="151" t="s">
        <v>131</v>
      </c>
      <c r="F8" s="149" t="s">
        <v>21</v>
      </c>
      <c r="G8" s="150">
        <f t="shared" ref="G8:G14" si="3">H8+J8</f>
        <v>91.031440000000046</v>
      </c>
      <c r="H8" s="153">
        <f t="shared" si="1"/>
        <v>79.671760000000035</v>
      </c>
      <c r="I8" s="153">
        <f>공기밸브실토공산근!Y35</f>
        <v>11.381680000000005</v>
      </c>
      <c r="J8" s="153">
        <f t="shared" si="2"/>
        <v>11.359680000000008</v>
      </c>
      <c r="K8" s="282">
        <f>공기밸브실토공산근!AY35</f>
        <v>11.359680000000008</v>
      </c>
      <c r="L8" s="281">
        <v>0</v>
      </c>
      <c r="M8" s="153">
        <v>0</v>
      </c>
      <c r="N8" s="153">
        <v>0</v>
      </c>
      <c r="O8" s="164"/>
    </row>
    <row r="9" spans="1:15" s="3" customFormat="1" ht="30" customHeight="1">
      <c r="B9" s="764" t="s">
        <v>558</v>
      </c>
      <c r="C9" s="765"/>
      <c r="D9" s="148" t="s">
        <v>559</v>
      </c>
      <c r="E9" s="151" t="s">
        <v>131</v>
      </c>
      <c r="F9" s="149" t="s">
        <v>556</v>
      </c>
      <c r="G9" s="150">
        <f t="shared" ref="G9" si="4">H9+J9</f>
        <v>20.98976</v>
      </c>
      <c r="H9" s="153">
        <f t="shared" ref="H9" si="5">$H$5*I9</f>
        <v>17.743040000000001</v>
      </c>
      <c r="I9" s="153">
        <f>공기밸브실토공산근!Y37</f>
        <v>2.5347200000000001</v>
      </c>
      <c r="J9" s="153">
        <f t="shared" ref="J9" si="6">$J$5*K9</f>
        <v>3.2467199999999998</v>
      </c>
      <c r="K9" s="282">
        <f>공기밸브실토공산근!AY37</f>
        <v>3.2467199999999998</v>
      </c>
      <c r="L9" s="281"/>
      <c r="M9" s="153"/>
      <c r="N9" s="153"/>
      <c r="O9" s="164"/>
    </row>
    <row r="10" spans="1:15" s="3" customFormat="1" ht="30" customHeight="1">
      <c r="A10" s="3">
        <f t="shared" si="0"/>
        <v>1</v>
      </c>
      <c r="B10" s="623" t="s">
        <v>366</v>
      </c>
      <c r="C10" s="624"/>
      <c r="D10" s="149" t="s">
        <v>23</v>
      </c>
      <c r="E10" s="151" t="s">
        <v>131</v>
      </c>
      <c r="F10" s="149" t="s">
        <v>2</v>
      </c>
      <c r="G10" s="150">
        <f t="shared" si="3"/>
        <v>115.92</v>
      </c>
      <c r="H10" s="153">
        <f t="shared" si="1"/>
        <v>99.68</v>
      </c>
      <c r="I10" s="153">
        <f>공기밸브실토공산근!Y39</f>
        <v>14.24</v>
      </c>
      <c r="J10" s="153">
        <f t="shared" si="2"/>
        <v>16.239999999999998</v>
      </c>
      <c r="K10" s="282">
        <f>공기밸브실토공산근!AY39</f>
        <v>16.239999999999998</v>
      </c>
      <c r="L10" s="281">
        <v>0</v>
      </c>
      <c r="M10" s="153">
        <v>0</v>
      </c>
      <c r="N10" s="153">
        <v>0</v>
      </c>
      <c r="O10" s="165" t="s">
        <v>95</v>
      </c>
    </row>
    <row r="11" spans="1:15" s="3" customFormat="1" ht="30" customHeight="1">
      <c r="A11" s="3">
        <f t="shared" si="0"/>
        <v>1</v>
      </c>
      <c r="B11" s="623"/>
      <c r="C11" s="624"/>
      <c r="D11" s="149" t="s">
        <v>344</v>
      </c>
      <c r="E11" s="151" t="s">
        <v>131</v>
      </c>
      <c r="F11" s="149" t="s">
        <v>21</v>
      </c>
      <c r="G11" s="150">
        <f t="shared" si="3"/>
        <v>26.234000000000002</v>
      </c>
      <c r="H11" s="153">
        <f t="shared" si="1"/>
        <v>22.176000000000002</v>
      </c>
      <c r="I11" s="153">
        <f>공기밸브실토공산근!Y41</f>
        <v>3.1680000000000001</v>
      </c>
      <c r="J11" s="153">
        <f t="shared" si="2"/>
        <v>4.0579999999999998</v>
      </c>
      <c r="K11" s="282">
        <f>공기밸브실토공산근!AY41</f>
        <v>4.0579999999999998</v>
      </c>
      <c r="L11" s="281">
        <v>0</v>
      </c>
      <c r="M11" s="153">
        <v>0</v>
      </c>
      <c r="N11" s="153">
        <v>0</v>
      </c>
      <c r="O11" s="165" t="s">
        <v>95</v>
      </c>
    </row>
    <row r="12" spans="1:15" s="3" customFormat="1" ht="30" customHeight="1">
      <c r="A12" s="3">
        <f t="shared" si="0"/>
        <v>1</v>
      </c>
      <c r="B12" s="623"/>
      <c r="C12" s="624"/>
      <c r="D12" s="149" t="s">
        <v>24</v>
      </c>
      <c r="E12" s="151" t="s">
        <v>131</v>
      </c>
      <c r="F12" s="149" t="s">
        <v>25</v>
      </c>
      <c r="G12" s="150">
        <f t="shared" si="3"/>
        <v>104.952</v>
      </c>
      <c r="H12" s="153">
        <f t="shared" si="1"/>
        <v>88.717999999999989</v>
      </c>
      <c r="I12" s="153">
        <f>공기밸브실토공산근!Y43</f>
        <v>12.673999999999999</v>
      </c>
      <c r="J12" s="153">
        <f t="shared" si="2"/>
        <v>16.234000000000002</v>
      </c>
      <c r="K12" s="282">
        <f>공기밸브실토공산근!AY43</f>
        <v>16.234000000000002</v>
      </c>
      <c r="L12" s="281">
        <v>0</v>
      </c>
      <c r="M12" s="153">
        <v>0</v>
      </c>
      <c r="N12" s="153">
        <v>0</v>
      </c>
      <c r="O12" s="165" t="s">
        <v>95</v>
      </c>
    </row>
    <row r="13" spans="1:15" s="3" customFormat="1" ht="30" customHeight="1">
      <c r="A13" s="3">
        <f t="shared" si="0"/>
        <v>1</v>
      </c>
      <c r="B13" s="623"/>
      <c r="C13" s="624"/>
      <c r="D13" s="296" t="s">
        <v>358</v>
      </c>
      <c r="E13" s="151" t="s">
        <v>131</v>
      </c>
      <c r="F13" s="149" t="s">
        <v>21</v>
      </c>
      <c r="G13" s="150">
        <f t="shared" si="3"/>
        <v>11.494000000000002</v>
      </c>
      <c r="H13" s="153">
        <f t="shared" si="1"/>
        <v>9.7160000000000011</v>
      </c>
      <c r="I13" s="153">
        <f>공기밸브실토공산근!Y47</f>
        <v>1.3880000000000001</v>
      </c>
      <c r="J13" s="153">
        <f t="shared" si="2"/>
        <v>1.778</v>
      </c>
      <c r="K13" s="282">
        <f>공기밸브실토공산근!AY47</f>
        <v>1.778</v>
      </c>
      <c r="L13" s="281">
        <v>0</v>
      </c>
      <c r="M13" s="153">
        <v>0</v>
      </c>
      <c r="N13" s="153">
        <v>0</v>
      </c>
      <c r="O13" s="165" t="s">
        <v>95</v>
      </c>
    </row>
    <row r="14" spans="1:15" s="3" customFormat="1" ht="30" customHeight="1">
      <c r="A14" s="3">
        <f t="shared" si="0"/>
        <v>1</v>
      </c>
      <c r="B14" s="623"/>
      <c r="C14" s="624"/>
      <c r="D14" s="303" t="s">
        <v>560</v>
      </c>
      <c r="E14" s="151" t="s">
        <v>131</v>
      </c>
      <c r="F14" s="149" t="s">
        <v>21</v>
      </c>
      <c r="G14" s="150">
        <f t="shared" si="3"/>
        <v>9.2000000000000011</v>
      </c>
      <c r="H14" s="153">
        <f t="shared" si="1"/>
        <v>7.777000000000001</v>
      </c>
      <c r="I14" s="153">
        <f>공기밸브실토공산근!Y51</f>
        <v>1.1110000000000002</v>
      </c>
      <c r="J14" s="153">
        <f t="shared" si="2"/>
        <v>1.4229999999999998</v>
      </c>
      <c r="K14" s="282">
        <f>공기밸브실토공산근!AY51</f>
        <v>1.4229999999999998</v>
      </c>
      <c r="L14" s="281">
        <v>0</v>
      </c>
      <c r="M14" s="153">
        <v>0</v>
      </c>
      <c r="N14" s="153">
        <v>0</v>
      </c>
      <c r="O14" s="165" t="s">
        <v>95</v>
      </c>
    </row>
    <row r="15" spans="1:15" s="2" customFormat="1" ht="30" customHeight="1">
      <c r="A15" s="3">
        <f t="shared" si="0"/>
        <v>1</v>
      </c>
      <c r="B15" s="633" t="s">
        <v>26</v>
      </c>
      <c r="C15" s="634"/>
      <c r="D15" s="177" t="s">
        <v>90</v>
      </c>
      <c r="E15" s="302" t="s">
        <v>131</v>
      </c>
      <c r="F15" s="166" t="s">
        <v>21</v>
      </c>
      <c r="G15" s="167">
        <f t="shared" ref="G15" si="7">H15+J15</f>
        <v>28.834239999999983</v>
      </c>
      <c r="H15" s="168">
        <f t="shared" ref="H15" si="8">$H$5*I15</f>
        <v>21.652959999999986</v>
      </c>
      <c r="I15" s="168">
        <f>I7-I8</f>
        <v>3.0932799999999983</v>
      </c>
      <c r="J15" s="168">
        <f t="shared" ref="J15" si="9">$J$5*K15</f>
        <v>7.1812799999999974</v>
      </c>
      <c r="K15" s="283">
        <f>K7-K8</f>
        <v>7.1812799999999974</v>
      </c>
      <c r="L15" s="281">
        <f>ROUND(L7-(L8)/0.875,2)</f>
        <v>0</v>
      </c>
      <c r="M15" s="153">
        <f>ROUND(M7-(M8)/0.875,2)</f>
        <v>0</v>
      </c>
      <c r="N15" s="153">
        <f>ROUND(N7-(N8)/0.875,2)</f>
        <v>0</v>
      </c>
      <c r="O15" s="176"/>
    </row>
    <row r="16" spans="1:15" s="3" customFormat="1" ht="23.1" customHeight="1">
      <c r="A16" s="3">
        <v>1</v>
      </c>
      <c r="J16" s="280"/>
    </row>
    <row r="17" s="3" customFormat="1" ht="23.1" customHeight="1"/>
    <row r="18" s="3" customFormat="1" ht="23.1" customHeight="1"/>
    <row r="19" s="3" customFormat="1" ht="23.1" customHeight="1"/>
    <row r="20" s="3" customFormat="1" ht="23.1" customHeight="1"/>
    <row r="21" s="3" customFormat="1" ht="23.1" customHeight="1"/>
    <row r="22" s="3" customFormat="1" ht="23.1" customHeight="1"/>
    <row r="23" s="3" customFormat="1" ht="23.1" customHeight="1"/>
    <row r="24" ht="23.1" customHeight="1"/>
    <row r="25" ht="23.1" customHeight="1"/>
    <row r="26" ht="23.1" customHeight="1"/>
    <row r="27" ht="23.1" customHeight="1"/>
    <row r="28" ht="23.1" customHeight="1"/>
    <row r="29" ht="23.1" customHeight="1"/>
  </sheetData>
  <mergeCells count="20">
    <mergeCell ref="B1:K1"/>
    <mergeCell ref="K5:K6"/>
    <mergeCell ref="L3:N3"/>
    <mergeCell ref="O3:O6"/>
    <mergeCell ref="M5:M6"/>
    <mergeCell ref="N5:N6"/>
    <mergeCell ref="L5:L6"/>
    <mergeCell ref="H5:H6"/>
    <mergeCell ref="I5:I6"/>
    <mergeCell ref="B3:C6"/>
    <mergeCell ref="D3:E6"/>
    <mergeCell ref="F3:F6"/>
    <mergeCell ref="G3:G6"/>
    <mergeCell ref="B15:C15"/>
    <mergeCell ref="H3:K3"/>
    <mergeCell ref="J5:J6"/>
    <mergeCell ref="B7:C7"/>
    <mergeCell ref="B8:C8"/>
    <mergeCell ref="B10:C14"/>
    <mergeCell ref="B9:C9"/>
  </mergeCells>
  <phoneticPr fontId="6" type="noConversion"/>
  <printOptions horizontalCentered="1"/>
  <pageMargins left="0.47244094488188981" right="0.39370078740157483" top="0.98425196850393704" bottom="0.47244094488188981" header="0.51181102362204722" footer="0.47244094488188981"/>
  <pageSetup paperSize="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28</vt:i4>
      </vt:variant>
      <vt:variant>
        <vt:lpstr>이름이 지정된 범위</vt:lpstr>
      </vt:variant>
      <vt:variant>
        <vt:i4>38</vt:i4>
      </vt:variant>
    </vt:vector>
  </HeadingPairs>
  <TitlesOfParts>
    <vt:vector size="66" baseType="lpstr">
      <vt:lpstr>토공집계</vt:lpstr>
      <vt:lpstr>관로토공집계</vt:lpstr>
      <vt:lpstr>토적표 </vt:lpstr>
      <vt:lpstr>구조물토공집계</vt:lpstr>
      <vt:lpstr>제수밸브실집계표</vt:lpstr>
      <vt:lpstr>제수밸브실토공산근</vt:lpstr>
      <vt:lpstr>1호(자연)집계</vt:lpstr>
      <vt:lpstr>1호(자연)-C</vt:lpstr>
      <vt:lpstr>공기밸브실집계표</vt:lpstr>
      <vt:lpstr>공기밸브실토공산근</vt:lpstr>
      <vt:lpstr>공기밸브실조서</vt:lpstr>
      <vt:lpstr>이토맨홀집계</vt:lpstr>
      <vt:lpstr>4호(가시설)집계</vt:lpstr>
      <vt:lpstr>4호(가시설)-A</vt:lpstr>
      <vt:lpstr>4호(가시설)-C</vt:lpstr>
      <vt:lpstr>이토맨홀-아스콘(2.4)</vt:lpstr>
      <vt:lpstr>이토맨홀조서</vt:lpstr>
      <vt:lpstr>이토관토공산출</vt:lpstr>
      <vt:lpstr>이토관토공조서</vt:lpstr>
      <vt:lpstr>이토관포단(ASP.)</vt:lpstr>
      <vt:lpstr>환기구토공산출</vt:lpstr>
      <vt:lpstr>환기구토공조서</vt:lpstr>
      <vt:lpstr>환기포단(보도)</vt:lpstr>
      <vt:lpstr>환기포단(ASP.)</vt:lpstr>
      <vt:lpstr>전기관로 토공산근</vt:lpstr>
      <vt:lpstr>추진공집계표</vt:lpstr>
      <vt:lpstr>추진공산근</vt:lpstr>
      <vt:lpstr>맨홀펌프장조서</vt:lpstr>
      <vt:lpstr>'1호(자연)-C'!Print_Area</vt:lpstr>
      <vt:lpstr>'1호(자연)집계'!Print_Area</vt:lpstr>
      <vt:lpstr>'4호(가시설)-A'!Print_Area</vt:lpstr>
      <vt:lpstr>'4호(가시설)-C'!Print_Area</vt:lpstr>
      <vt:lpstr>'4호(가시설)집계'!Print_Area</vt:lpstr>
      <vt:lpstr>공기밸브실조서!Print_Area</vt:lpstr>
      <vt:lpstr>공기밸브실집계표!Print_Area</vt:lpstr>
      <vt:lpstr>공기밸브실토공산근!Print_Area</vt:lpstr>
      <vt:lpstr>관로토공집계!Print_Area</vt:lpstr>
      <vt:lpstr>구조물토공집계!Print_Area</vt:lpstr>
      <vt:lpstr>맨홀펌프장조서!Print_Area</vt:lpstr>
      <vt:lpstr>이토관토공조서!Print_Area</vt:lpstr>
      <vt:lpstr>'이토관포단(ASP.)'!Print_Area</vt:lpstr>
      <vt:lpstr>'이토맨홀-아스콘(2.4)'!Print_Area</vt:lpstr>
      <vt:lpstr>이토맨홀조서!Print_Area</vt:lpstr>
      <vt:lpstr>이토맨홀집계!Print_Area</vt:lpstr>
      <vt:lpstr>'전기관로 토공산근'!Print_Area</vt:lpstr>
      <vt:lpstr>제수밸브실집계표!Print_Area</vt:lpstr>
      <vt:lpstr>제수밸브실토공산근!Print_Area</vt:lpstr>
      <vt:lpstr>추진공산근!Print_Area</vt:lpstr>
      <vt:lpstr>추진공집계표!Print_Area</vt:lpstr>
      <vt:lpstr>토공집계!Print_Area</vt:lpstr>
      <vt:lpstr>'토적표 '!Print_Area</vt:lpstr>
      <vt:lpstr>환기구토공조서!Print_Area</vt:lpstr>
      <vt:lpstr>'환기포단(ASP.)'!Print_Area</vt:lpstr>
      <vt:lpstr>'환기포단(보도)'!Print_Area</vt:lpstr>
      <vt:lpstr>'1호(자연)집계'!Print_Titles</vt:lpstr>
      <vt:lpstr>'4호(가시설)집계'!Print_Titles</vt:lpstr>
      <vt:lpstr>공기밸브실조서!Print_Titles</vt:lpstr>
      <vt:lpstr>공기밸브실집계표!Print_Titles</vt:lpstr>
      <vt:lpstr>관로토공집계!Print_Titles</vt:lpstr>
      <vt:lpstr>구조물토공집계!Print_Titles</vt:lpstr>
      <vt:lpstr>이토맨홀조서!Print_Titles</vt:lpstr>
      <vt:lpstr>이토맨홀집계!Print_Titles</vt:lpstr>
      <vt:lpstr>제수밸브실집계표!Print_Titles</vt:lpstr>
      <vt:lpstr>추진공집계표!Print_Titles</vt:lpstr>
      <vt:lpstr>토공집계!Print_Titles</vt:lpstr>
      <vt:lpstr>'토적표 '!Print_Titles</vt:lpstr>
    </vt:vector>
  </TitlesOfParts>
  <Company>정인나라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정인</dc:creator>
  <cp:lastModifiedBy>이순천</cp:lastModifiedBy>
  <cp:lastPrinted>2024-04-23T05:56:42Z</cp:lastPrinted>
  <dcterms:created xsi:type="dcterms:W3CDTF">2009-12-16T01:50:34Z</dcterms:created>
  <dcterms:modified xsi:type="dcterms:W3CDTF">2024-12-23T05:45:23Z</dcterms:modified>
</cp:coreProperties>
</file>